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Charts Data M1" sheetId="1" r:id="rId1"/>
    <s:sheet name="Dashboard M1" sheetId="2" r:id="rId2"/>
    <s:sheet name="Charts M1" sheetId="3" r:id="rId3"/>
    <s:sheet name="Input DBEDT Monthly Energy" sheetId="4" r:id="rId4"/>
    <s:sheet name="Input DBEDT Population" sheetId="5" r:id="rId5"/>
    <s:sheet name="Input EIA Imports Petroleum" sheetId="6" r:id="rId6"/>
    <s:sheet name="Input EIA SEDS" sheetId="7" r:id="rId7"/>
    <s:sheet name="Biodiesel" sheetId="8" r:id="rId8"/>
    <s:sheet name="Carbon Coefficients" sheetId="9" r:id="rId9"/>
    <s:sheet name="Country Imports Distillate Fuel" sheetId="10" r:id="rId10"/>
    <s:sheet name="Country Imports Ethanol Fuel" sheetId="11" r:id="rId11"/>
    <s:sheet name="Country Imports Gasoline" sheetId="12" r:id="rId12"/>
    <s:sheet name="Country Imports Jet Fuel" sheetId="13" r:id="rId13"/>
    <s:sheet name="DBEDT Biodiesel" sheetId="14" r:id="rId14"/>
    <s:sheet name="EIA Consumption" sheetId="15" r:id="rId15"/>
    <s:sheet name="EIA Imports" sheetId="16" r:id="rId16"/>
    <s:sheet name="EIA Imports Distillate Fuel" sheetId="17" r:id="rId17"/>
    <s:sheet name="EIA Imports Fuel Ethanol" sheetId="18" r:id="rId18"/>
    <s:sheet name="EIA Imports Gasoline" sheetId="19" r:id="rId19"/>
    <s:sheet name="EIA Imports Jet Fuel" sheetId="20" r:id="rId20"/>
    <s:sheet name="EIA Petroleum Classification" sheetId="21" r:id="rId21"/>
    <s:sheet name="GSP Hawaii" sheetId="22" r:id="rId22"/>
    <s:sheet name="Hawaii Population" sheetId="23" r:id="rId23"/>
    <s:sheet name="Interactive List M1" sheetId="24" r:id="rId24"/>
    <s:sheet name="LCEF by Country" sheetId="25" r:id="rId25"/>
    <s:sheet name="LCEF by Fuel Type" sheetId="26" r:id="rId26"/>
    <s:sheet name="History" sheetId="27" r:id="rId27"/>
    <s:sheet name="Dependencies" sheetId="28" r:id="rId28"/>
  </s:sheets>
  <s:definedNames/>
  <s:calcPr calcId="124519" fullCalcOnLoad="1"/>
</s:workbook>
</file>

<file path=xl/sharedStrings.xml><?xml version="1.0" encoding="utf-8"?>
<sst xmlns="http://schemas.openxmlformats.org/spreadsheetml/2006/main" uniqueCount="1998">
  <si>
    <t>Notes</t>
  </si>
  <si>
    <t>Graph Inputs: Life Cycle Analysis Comparison</t>
  </si>
  <si>
    <t>Total</t>
  </si>
  <si>
    <t>pre life cycle input</t>
  </si>
  <si>
    <t>post life cycle input</t>
  </si>
  <si>
    <t>Graph Inputs: Column Chart</t>
  </si>
  <si>
    <t>ROWCOL</t>
  </si>
  <si>
    <t>Residential</t>
  </si>
  <si>
    <t>Commercial</t>
  </si>
  <si>
    <t>Industrial</t>
  </si>
  <si>
    <t>Power</t>
  </si>
  <si>
    <t>Ground/Water Transportation</t>
  </si>
  <si>
    <t>Air Transportation</t>
  </si>
  <si>
    <t>All</t>
  </si>
  <si>
    <t>Metric 1 Bar Chart</t>
  </si>
  <si>
    <t>Year</t>
  </si>
  <si>
    <t>Title</t>
  </si>
  <si>
    <t>ResidentialAll Fuels</t>
  </si>
  <si>
    <t>CommercialAll Fuels</t>
  </si>
  <si>
    <t>IndustrialAll Fuels</t>
  </si>
  <si>
    <t>PowerAll Fuels</t>
  </si>
  <si>
    <t>Ground/Water TransportationAll Fuels</t>
  </si>
  <si>
    <t>Air TransportationAll Fuels</t>
  </si>
  <si>
    <t>Variable AFF: Aggregate Fossil Energy content of total energy consumption for sector “s” in year “y”</t>
  </si>
  <si>
    <t>Direct Fuel Use</t>
  </si>
  <si>
    <t xml:space="preserve">Ground/Water Transportation </t>
  </si>
  <si>
    <t>edit</t>
  </si>
  <si>
    <t xml:space="preserve">Air Transportation </t>
  </si>
  <si>
    <t>Metric Tons CO2e/Capita</t>
  </si>
  <si>
    <t>Electrical Power Production</t>
  </si>
  <si>
    <t>Variable AAFE: Annual Aggregate Fossil Energy content of Hawaii fuel use (BTU) per capita</t>
  </si>
  <si>
    <t>Metric 1: Fossil energy content of Hawaii fuel use (BTU) per capita</t>
  </si>
  <si>
    <t>Variable EC(c,s,y): Fossil fuel consumption of energy source by year, sector, and fuel</t>
  </si>
  <si>
    <t>Petroleum</t>
  </si>
  <si>
    <t>PARCB</t>
  </si>
  <si>
    <t>Billion Btu</t>
  </si>
  <si>
    <t>Distillate fuel oil</t>
  </si>
  <si>
    <t>DFRCB</t>
  </si>
  <si>
    <t>LPG</t>
  </si>
  <si>
    <t>LGRCB</t>
  </si>
  <si>
    <t>Synthetic Natural Gas</t>
  </si>
  <si>
    <t>NGRCB</t>
  </si>
  <si>
    <t>Coal</t>
  </si>
  <si>
    <t>CLRCB</t>
  </si>
  <si>
    <t>All Fuels</t>
  </si>
  <si>
    <t>PACCB</t>
  </si>
  <si>
    <t>DFCCB</t>
  </si>
  <si>
    <t>Kerosene</t>
  </si>
  <si>
    <t>KSCCB</t>
  </si>
  <si>
    <t>LGCCB</t>
  </si>
  <si>
    <t>Motor gasoline</t>
  </si>
  <si>
    <t>MGCCB</t>
  </si>
  <si>
    <t>Residual fuel oil</t>
  </si>
  <si>
    <t>RFCCB</t>
  </si>
  <si>
    <t>NGCCB</t>
  </si>
  <si>
    <t>CLCCB</t>
  </si>
  <si>
    <t>Biofuels</t>
  </si>
  <si>
    <t>-</t>
  </si>
  <si>
    <t>Ethanol</t>
  </si>
  <si>
    <t>EMCCB</t>
  </si>
  <si>
    <t>PAICB</t>
  </si>
  <si>
    <t>Asphalt and road oil</t>
  </si>
  <si>
    <t>ARICB</t>
  </si>
  <si>
    <t>DFICB</t>
  </si>
  <si>
    <t>KSICB</t>
  </si>
  <si>
    <t>LGICB</t>
  </si>
  <si>
    <t>Lubricants</t>
  </si>
  <si>
    <t>LUICB</t>
  </si>
  <si>
    <t>MGICB</t>
  </si>
  <si>
    <t>Other petroleum products</t>
  </si>
  <si>
    <t>POICB</t>
  </si>
  <si>
    <t>RFICB</t>
  </si>
  <si>
    <t>NGICB</t>
  </si>
  <si>
    <t>CLICB</t>
  </si>
  <si>
    <t>EMICB</t>
  </si>
  <si>
    <t>deleted "Direct Fuel Use"</t>
  </si>
  <si>
    <t>PAACB</t>
  </si>
  <si>
    <t>DFACB</t>
  </si>
  <si>
    <t>LGACB</t>
  </si>
  <si>
    <t>LUACB</t>
  </si>
  <si>
    <t>Motor Gasoline</t>
  </si>
  <si>
    <t>MGACB</t>
  </si>
  <si>
    <t>RFACB</t>
  </si>
  <si>
    <t>NGACB</t>
  </si>
  <si>
    <t>CLACB</t>
  </si>
  <si>
    <t>EMACB</t>
  </si>
  <si>
    <t>Biodiesel</t>
  </si>
  <si>
    <t>Aviation gasoline</t>
  </si>
  <si>
    <t>AVACB</t>
  </si>
  <si>
    <t>Jet fuel</t>
  </si>
  <si>
    <t>JFACB</t>
  </si>
  <si>
    <t>PAEIB</t>
  </si>
  <si>
    <t>DKEIB</t>
  </si>
  <si>
    <t>RFEIB</t>
  </si>
  <si>
    <t>NGEIB</t>
  </si>
  <si>
    <t>CLEIB</t>
  </si>
  <si>
    <t>All Sectors</t>
  </si>
  <si>
    <t>Variable PO(y) and GSP(y): Hawaii’s People, Population by year</t>
  </si>
  <si>
    <t>Hawaii</t>
  </si>
  <si>
    <t>De Facto Population</t>
  </si>
  <si>
    <t>GSP</t>
  </si>
  <si>
    <t xml:space="preserve">Source: </t>
  </si>
  <si>
    <t>http://www.bea.gov/</t>
  </si>
  <si>
    <t>Petrol Weight adjuster:</t>
  </si>
  <si>
    <t>Go to the "Interactive Data" tab, and select SIC codes for 1963-1997 and NAICS from 1997-2011</t>
  </si>
  <si>
    <t>Variable EUEC(c,y): Embedded Upstream Energy Content by year and fuel</t>
  </si>
  <si>
    <t>Blue = Weighted Average</t>
  </si>
  <si>
    <t>Red = clostest year of known data</t>
  </si>
  <si>
    <t>Green = substituted a different fuel</t>
  </si>
  <si>
    <t>*LCFC data changes between years based on petroleum fuel source mix as different petroleum products have different LCFCs</t>
  </si>
  <si>
    <t>Used Motor Gasoline</t>
  </si>
  <si>
    <t>Used Petrol</t>
  </si>
  <si>
    <t>Used Diesel</t>
  </si>
  <si>
    <t>Variable LFE(c,s,y): Life Cycle Fossil Fuel Energy content of consumption of energy source “c” in sector “s” in year “y”</t>
  </si>
  <si>
    <t>(Variation between total and product)</t>
  </si>
  <si>
    <t>Motor Gasoline is a subset of Petroleum.  Adding any data between the two would be double counting gasoline statistics.</t>
  </si>
  <si>
    <t>Carbon coefficients change yearly but its possible they arte not updated yearly.  Therefore it might make sense to choose the most recent coefficient and assign this for all future years</t>
  </si>
  <si>
    <t>Also need to assign a vcarbon coefficient for years prior to 1986. Also recommend using an average or a specific year and keeping that number as the constant</t>
  </si>
  <si>
    <t xml:space="preserve">Note: Fuel content is broken down by each sector's direct use. Conversions of fuel to electricity by the power sector is not carried through to each sector. </t>
  </si>
  <si>
    <t>(Select comparison variable, sector, and fuel type from dropdowns on left)</t>
  </si>
  <si>
    <t>http://hawaii.gov/dbedt/info/economic/data_reports/energy-trends</t>
  </si>
  <si>
    <t>http://hawaii.gov/dbedt/info/economic/data_reports/energy-trends/Monthly_Energy_Data.xslx</t>
  </si>
  <si>
    <t>Notes: Biodiesel is presented by DEBDT on a monthly basis. Eia will begin to report on biodiesel in 2011 and it is recommended that this model switch to EIA data for consittency purposes at that point.</t>
  </si>
  <si>
    <t>Series</t>
  </si>
  <si>
    <t>Unit</t>
  </si>
  <si>
    <t>Crude Oil Price</t>
  </si>
  <si>
    <t>NYMEX WTI Future Price</t>
  </si>
  <si>
    <t>$ per Barrel</t>
  </si>
  <si>
    <t>Europe Brent Spot Price</t>
  </si>
  <si>
    <t>Gasoline and Diesel Prices</t>
  </si>
  <si>
    <t>Gasoline - Regular, National</t>
  </si>
  <si>
    <t>$ per Gallon</t>
  </si>
  <si>
    <t xml:space="preserve">Gasoline -Mid Grade, National </t>
  </si>
  <si>
    <t>Gasoline -Premium, National</t>
  </si>
  <si>
    <t>Diesel, National</t>
  </si>
  <si>
    <t>Gasoline - Regular, State</t>
  </si>
  <si>
    <t xml:space="preserve">Gasoline -Mid Grade, State </t>
  </si>
  <si>
    <t>Gasoline -Premium, State</t>
  </si>
  <si>
    <t>Diesel, State</t>
  </si>
  <si>
    <t>Fuel Surcharges</t>
  </si>
  <si>
    <t>Matson Navigation Company</t>
  </si>
  <si>
    <t>Percentage</t>
  </si>
  <si>
    <t>Foreign Imports</t>
  </si>
  <si>
    <t>Crude Oil</t>
  </si>
  <si>
    <t>1000 Barrels</t>
  </si>
  <si>
    <t>Distillate</t>
  </si>
  <si>
    <t>Jet Fuel, Kerosene</t>
  </si>
  <si>
    <t>Residual Fuel Oil</t>
  </si>
  <si>
    <t>Propane</t>
  </si>
  <si>
    <t>Fuel Ethanol</t>
  </si>
  <si>
    <t>Other Refined Petroleum Products</t>
  </si>
  <si>
    <t>Liquid Fuel Tax Base</t>
  </si>
  <si>
    <t>Gasoline</t>
  </si>
  <si>
    <t>Gallons</t>
  </si>
  <si>
    <t>Diesel Oil (non-hwy)</t>
  </si>
  <si>
    <t>Diesel Oil (hwy use)</t>
  </si>
  <si>
    <t>LPG (off hwy)</t>
  </si>
  <si>
    <t>LPG (hwy use)</t>
  </si>
  <si>
    <t>Small Boat (gas)</t>
  </si>
  <si>
    <t>Small Boat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</si>
  <si>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</si>
  <si>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</si>
  <si>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</si>
  <si>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</si>
  <si>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</si>
  <si>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</si>
  <si>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</si>
  <si>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</si>
  <si>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</si>
  <si>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</si>
  <si>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</si>
  <si>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</si>
  <si>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</si>
  <si>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</si>
  <si>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</si>
  <si>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Electricity Production and Sale by Utility Companies</t>
  </si>
  <si>
    <t>Electricity Consumers</t>
  </si>
  <si>
    <t>Consumers</t>
  </si>
  <si>
    <t>Street Lights</t>
  </si>
  <si>
    <t>Electric Meters</t>
  </si>
  <si>
    <t>All sectors</t>
  </si>
  <si>
    <t>Meters</t>
  </si>
  <si>
    <t>Electricity Sale (KWH sold)</t>
  </si>
  <si>
    <t>KWH</t>
  </si>
  <si>
    <t>Net Revenue of Utility Companies</t>
  </si>
  <si>
    <t>Dollars</t>
  </si>
  <si>
    <t>Electricity Retail Prices (Average Price per KWH)</t>
  </si>
  <si>
    <t>Cents/KWh</t>
  </si>
  <si>
    <t>Electricity Production</t>
  </si>
  <si>
    <t>Electricity Sent to System by Electric Utility Companies</t>
  </si>
  <si>
    <t>Electricity Generated at the Electric Utility Stations</t>
  </si>
  <si>
    <t xml:space="preserve">     - Generated by Steam</t>
  </si>
  <si>
    <t xml:space="preserve">     - Generated by Diesel</t>
  </si>
  <si>
    <t xml:space="preserve">     - Generated by Biodiesel</t>
  </si>
  <si>
    <t xml:space="preserve">     - Generated by Hydro and Wind</t>
  </si>
  <si>
    <t>Electricity Purchased from Independent Power Plant</t>
  </si>
  <si>
    <t>Electricity Used by Electric Utility Stations</t>
  </si>
  <si>
    <t>Fuel Oil Used by Utility Companies</t>
  </si>
  <si>
    <t>Barrels of Oil Consumed</t>
  </si>
  <si>
    <t>Barrels</t>
  </si>
  <si>
    <t>Total Cost of Oil Consumed</t>
  </si>
  <si>
    <t>Ave Cost/Bbl of Oil Consumed</t>
  </si>
  <si>
    <t>Month-end price per barrel</t>
  </si>
  <si>
    <t>Cost of Oil/KWH Generated</t>
  </si>
  <si>
    <t>Dollar/KWh</t>
  </si>
  <si>
    <t>Diesel Oil Used by Utility Companies</t>
  </si>
  <si>
    <t>Biodiesel Oil Used by Utility Companies</t>
  </si>
  <si>
    <t>Date</t>
  </si>
  <si>
    <t>Resident population 1/Total</t>
  </si>
  <si>
    <t>Temporarily absent 3/</t>
  </si>
  <si>
    <t>De facto population 2/Total</t>
  </si>
  <si>
    <t>Visitors present 4/</t>
  </si>
  <si>
    <t>De facto-resident ratio 2/</t>
  </si>
  <si>
    <t>1/  The resident population is defined as the number of persons whose usual place of residence is in an</t>
  </si>
  <si>
    <t>area, regardless of physical location on the estimate or census date.  It includes military personnel stationed</t>
  </si>
  <si>
    <t>or homeported in the area and residents temporarily absent, but excludes visitors present.  Population estimates</t>
  </si>
  <si>
    <t>after 2009 were based on data released each December.</t>
  </si>
  <si>
    <t>2/  The de facto population is defined as the number of persons physically present in an area, regardless</t>
  </si>
  <si>
    <t>of military status or usual place of residence.  It includes visitors present but excludes residents temporarily</t>
  </si>
  <si>
    <t>absent, both calculated as an average daily census.  De facto  population figures after 2009  were revised</t>
  </si>
  <si>
    <t>based on resident population estimates released each December.  As a result of revisions to the resident and</t>
  </si>
  <si>
    <t>de facto population figures, the de facto-resident ratio may also differ from earlier figures.</t>
  </si>
  <si>
    <t>3/  Figures reflect changes in research methodology by the Hawaii State Department of Business,</t>
  </si>
  <si>
    <t>Economic Development &amp; Tourism in November 2000.</t>
  </si>
  <si>
    <t>4/  Average daily census.  Figures reflect changes in research methodology by the Hawaii State</t>
  </si>
  <si>
    <t>Department of Business, Economic Development &amp; Tourism in November 2000.</t>
  </si>
  <si>
    <t>Source:  U.S. Census Bureau; Hawaii Tourism Authority; Hawaii State Department of Business, Economic</t>
  </si>
  <si>
    <t>Development &amp; Tourism, Statistics &amp; Data Support Branch, Databook (annual).</t>
  </si>
  <si>
    <t>RPT_PERIOD</t>
  </si>
  <si>
    <t>R_S_NAME</t>
  </si>
  <si>
    <t>LINE_NUM</t>
  </si>
  <si>
    <t>PROD_CODE</t>
  </si>
  <si>
    <t>PROD_NAME</t>
  </si>
  <si>
    <t>PORT_CODE</t>
  </si>
  <si>
    <t>PORT_CITY</t>
  </si>
  <si>
    <t>PORT_STATE</t>
  </si>
  <si>
    <t>PORT_PADD</t>
  </si>
  <si>
    <t>GCTRY_CODE</t>
  </si>
  <si>
    <t>CNTRY_NAME</t>
  </si>
  <si>
    <t>QUANTITY</t>
  </si>
  <si>
    <t>SULFUR</t>
  </si>
  <si>
    <t>APIGRAVITY</t>
  </si>
  <si>
    <t>PCOMP_RNAM</t>
  </si>
  <si>
    <t>PCOMP_SITEID</t>
  </si>
  <si>
    <t>PCOMP_SNAM</t>
  </si>
  <si>
    <t>PCOMP_STAT</t>
  </si>
  <si>
    <t>STATE_NAME</t>
  </si>
  <si>
    <t>PCOMP_PADD</t>
  </si>
  <si>
    <t>CHEVRON CORP</t>
  </si>
  <si>
    <t>CRUDE OIL</t>
  </si>
  <si>
    <t>HONOLU/PEARL, HA</t>
  </si>
  <si>
    <t>HAWAII</t>
  </si>
  <si>
    <t>INDONESIA</t>
  </si>
  <si>
    <t>CHEVRON USA INC</t>
  </si>
  <si>
    <t>HONOLULU</t>
  </si>
  <si>
    <t>HI</t>
  </si>
  <si>
    <t>JET FUEL, KEROSENE-TYPE</t>
  </si>
  <si>
    <t>VENEZUELA</t>
  </si>
  <si>
    <t>HAWAII FUELING FACILITIES CORP</t>
  </si>
  <si>
    <t>PETRO-DIAMOND INC</t>
  </si>
  <si>
    <t>MISCELLANEOUS PRODUCTS</t>
  </si>
  <si>
    <t>KOREA, REPUBLIC OF</t>
  </si>
  <si>
    <t>SINGAPORE</t>
  </si>
  <si>
    <t>PACIFIC FUEL TRADG CORP</t>
  </si>
  <si>
    <t>ASTROLINE CORP</t>
  </si>
  <si>
    <t>MOTOR GAS BLENDING COMPONENTS</t>
  </si>
  <si>
    <t>JAPAN</t>
  </si>
  <si>
    <t>SAN DIEGO GAS &amp; ELEC CO</t>
  </si>
  <si>
    <t>RESIDUAL FUEL, &lt; 0.31% SULFUR</t>
  </si>
  <si>
    <t>RESIDUAL FUEL, 0.31-1.00% SULFUR</t>
  </si>
  <si>
    <t>MALAYSIA</t>
  </si>
  <si>
    <t>VIRGIN ISLANDS, U.S.</t>
  </si>
  <si>
    <t>CANADA</t>
  </si>
  <si>
    <t>CHINA, PEOPLES REP</t>
  </si>
  <si>
    <t>HAWAIIAN INDEP REFG INC</t>
  </si>
  <si>
    <t>EWA BEACH</t>
  </si>
  <si>
    <t>PACIFIC RESC INC</t>
  </si>
  <si>
    <t>RESIDUAL FUEL, &gt; 1.00% SULFUR</t>
  </si>
  <si>
    <t>DEFENSE FUEL SUPPLY CTR</t>
  </si>
  <si>
    <t>GREECE</t>
  </si>
  <si>
    <t>AUSTRALIA</t>
  </si>
  <si>
    <t>SAUDI ARABIA</t>
  </si>
  <si>
    <t>DISTILLATE FUEL, TOTAL</t>
  </si>
  <si>
    <t>KUWAIT</t>
  </si>
  <si>
    <t>MOTOR GAS, FINISHED UNLEADED</t>
  </si>
  <si>
    <t>UNITED AVIATION FUELS CORP</t>
  </si>
  <si>
    <t>JET FUEL, KEROSENE-TYPE (BONDED)</t>
  </si>
  <si>
    <t>ECUADOR</t>
  </si>
  <si>
    <t>BRUNEI</t>
  </si>
  <si>
    <t>BP MARINE AMERICAS</t>
  </si>
  <si>
    <t>MEXICO</t>
  </si>
  <si>
    <t>ARGENTINA</t>
  </si>
  <si>
    <t>BP N AMER PETRO INC</t>
  </si>
  <si>
    <t>KEROSENE</t>
  </si>
  <si>
    <t>TRINIDAD &amp; TOBAGO</t>
  </si>
  <si>
    <t>OMAN</t>
  </si>
  <si>
    <t>GUINEA</t>
  </si>
  <si>
    <t>HILO, HA</t>
  </si>
  <si>
    <t>NETHERLANDS ANTILLES</t>
  </si>
  <si>
    <t>BHP PETRO AMERICAS REFG INC</t>
  </si>
  <si>
    <t>PAPUA NEW GUINEA</t>
  </si>
  <si>
    <t>BHP PETRO AMERICAS HAWAII INC</t>
  </si>
  <si>
    <t>UNFINISHED OILS, RESIDUUM</t>
  </si>
  <si>
    <t>ABU ZABY</t>
  </si>
  <si>
    <t>VIETNAM</t>
  </si>
  <si>
    <t>GLENCORE LTD</t>
  </si>
  <si>
    <t>COLOMBIA</t>
  </si>
  <si>
    <t>NEW ZEALAND</t>
  </si>
  <si>
    <t>MIECO INC</t>
  </si>
  <si>
    <t>DISTILLATE, &lt;= 0.05% SUL (DOMESTIC)</t>
  </si>
  <si>
    <t>MOTOR GAS, REFORMULATED</t>
  </si>
  <si>
    <t>BAHAMAS</t>
  </si>
  <si>
    <t>DISTILLATE, &gt;  0.05% SUL (DOMESTIC)</t>
  </si>
  <si>
    <t>TESORO HAWAII CORP</t>
  </si>
  <si>
    <t>DISTILLATE, &gt;  0.05% SUL (BONDED)</t>
  </si>
  <si>
    <t>CITGO PETRO CORP</t>
  </si>
  <si>
    <t>DISTILLATE, &gt; 0.05% SUL (DOMESTIC)</t>
  </si>
  <si>
    <t>RUSSIA</t>
  </si>
  <si>
    <t>DISTILLATE, &gt; 0.05% SUL (BONDED)</t>
  </si>
  <si>
    <t>MOBIL OIL CORP</t>
  </si>
  <si>
    <t>RICHMOND</t>
  </si>
  <si>
    <t>CA</t>
  </si>
  <si>
    <t>CALIFORNIA</t>
  </si>
  <si>
    <t>ANGOLA</t>
  </si>
  <si>
    <t>MOTOR GAS, OTHER FINISHED</t>
  </si>
  <si>
    <t>QATAR</t>
  </si>
  <si>
    <t>YEMEN (SANAA)</t>
  </si>
  <si>
    <t>THAILAND</t>
  </si>
  <si>
    <t>MALTA</t>
  </si>
  <si>
    <t>UNITED AIRLINES INC</t>
  </si>
  <si>
    <t>CRUDE OIL,FOREIGN</t>
  </si>
  <si>
    <t>HONOLULU,HI</t>
  </si>
  <si>
    <t>CHINA, PEOPLE'S REP</t>
  </si>
  <si>
    <t>KERO-JET, BONDED</t>
  </si>
  <si>
    <t>INDIA</t>
  </si>
  <si>
    <t>TESORO PETRO CORP</t>
  </si>
  <si>
    <t>MOGAS, OTHER FINISHED</t>
  </si>
  <si>
    <t>SOUTH KOREA</t>
  </si>
  <si>
    <t>DIST, &lt;= 0.05% SUL (DOM.)</t>
  </si>
  <si>
    <t>RESIDUAL FUEL</t>
  </si>
  <si>
    <t>UNITED ARAB EMIRATES</t>
  </si>
  <si>
    <t>KERO-JET</t>
  </si>
  <si>
    <t>TAIWAN</t>
  </si>
  <si>
    <t>NORWAY</t>
  </si>
  <si>
    <t xml:space="preserve">CHEVRON CORP                            </t>
  </si>
  <si>
    <t xml:space="preserve">CHEVRON USA INC                         </t>
  </si>
  <si>
    <t>GABON</t>
  </si>
  <si>
    <t xml:space="preserve">TESORO HAWAII CORP                      </t>
  </si>
  <si>
    <t xml:space="preserve">HAWAII FUELING FACILITIES CORP          </t>
  </si>
  <si>
    <t>BAHRAIN</t>
  </si>
  <si>
    <t>UNITED KINGDOM</t>
  </si>
  <si>
    <t xml:space="preserve">BP WEST COAST PRODTS LLC                </t>
  </si>
  <si>
    <t xml:space="preserve">PIKE INDUS INC                          </t>
  </si>
  <si>
    <t>ASPHALT &amp; ROAD OIL</t>
  </si>
  <si>
    <t>HONOLULU INT AP, HA</t>
  </si>
  <si>
    <t>MOTOR GAS BLENDING COMPONENTS, ALL OTHER</t>
  </si>
  <si>
    <t>MOTOR GAS, CONVENTIONAL, OTHER</t>
  </si>
  <si>
    <t>DISTILLATE, &gt; 2000 PPM SULFUR, BONDED</t>
  </si>
  <si>
    <t>YEMEN</t>
  </si>
  <si>
    <t>NIGERIA</t>
  </si>
  <si>
    <t>UNFINISHED OILS, HEAVY GAS OILS</t>
  </si>
  <si>
    <t>KOREA, SOUTH</t>
  </si>
  <si>
    <t xml:space="preserve">MIECO INC                               </t>
  </si>
  <si>
    <t xml:space="preserve">DISTILLATE, &lt;= 15 PPM SULFUR (OTHER) </t>
  </si>
  <si>
    <t xml:space="preserve">GAS CO THE                              </t>
  </si>
  <si>
    <t>PROPANE/NGL</t>
  </si>
  <si>
    <t>KAHULUI, HA</t>
  </si>
  <si>
    <t>NAWILIWV-POR, HA</t>
  </si>
  <si>
    <t>UNFINISHED OILS, KEROSENE/LIGHT GAS OILS</t>
  </si>
  <si>
    <t>LIBYA</t>
  </si>
  <si>
    <t>HAWAII - SECTION 890</t>
  </si>
  <si>
    <t>EQUATORIAL GUINEA</t>
  </si>
  <si>
    <t xml:space="preserve">ED &amp; FMAN ALCOHOL INC                   </t>
  </si>
  <si>
    <t>FUEL ETHANOL</t>
  </si>
  <si>
    <t>EL SALVADOR</t>
  </si>
  <si>
    <t xml:space="preserve">UNKNOWN PROCESSOR-HI                    </t>
  </si>
  <si>
    <t>UNKNOWN PROCESSOR-HI</t>
  </si>
  <si>
    <t>PERU</t>
  </si>
  <si>
    <t xml:space="preserve">SHELL US TRADING CO                     </t>
  </si>
  <si>
    <t xml:space="preserve">NOBLE AMERICAS CORP                     </t>
  </si>
  <si>
    <t>KAHULUI</t>
  </si>
  <si>
    <t xml:space="preserve">TESORO ALASKA CO                        </t>
  </si>
  <si>
    <t>KENAI</t>
  </si>
  <si>
    <t>AK</t>
  </si>
  <si>
    <t>ALASKA</t>
  </si>
  <si>
    <t xml:space="preserve">CARGILL INC                             </t>
  </si>
  <si>
    <t>JAMAICA</t>
  </si>
  <si>
    <t xml:space="preserve">TRAFIGURA AG                            </t>
  </si>
  <si>
    <t xml:space="preserve">UNKNOWN PROCESSOR-SD                    </t>
  </si>
  <si>
    <t>UNKNOWN PROCESSOR-SD</t>
  </si>
  <si>
    <t>SD</t>
  </si>
  <si>
    <t>SOUTH DAKOTA</t>
  </si>
  <si>
    <t xml:space="preserve">TESORO PETROLEUM CORP                   </t>
  </si>
  <si>
    <t>DISTILLATE, &gt; 500 PPM &lt;= 2000 PPM SULFUR (INCL.), OTHER</t>
  </si>
  <si>
    <t xml:space="preserve">SHELL OIL PRODUCTS US                   </t>
  </si>
  <si>
    <t xml:space="preserve">TESORO CORP                             </t>
  </si>
  <si>
    <t>MAUI</t>
  </si>
  <si>
    <t xml:space="preserve">MORGAN STANLEY CAPITAL GRP INC          </t>
  </si>
  <si>
    <t>DISTILLATE, &gt; 15 PPM &lt;= 500 PPM SULFUR (INCL.), OTHER</t>
  </si>
  <si>
    <t>BRAZIL</t>
  </si>
  <si>
    <t xml:space="preserve">GAS CO                                  </t>
  </si>
  <si>
    <t>EL SEGUND - SECTION 890</t>
  </si>
  <si>
    <t>All Other Motor Gas Blending Components</t>
  </si>
  <si>
    <t>RICHMOND CA</t>
  </si>
  <si>
    <t>Residual Fuel, 0.31-1.00% Sulfur</t>
  </si>
  <si>
    <t xml:space="preserve"> </t>
  </si>
  <si>
    <t xml:space="preserve">GLP ASPHALT LLC                         </t>
  </si>
  <si>
    <t>Asphalt &amp; Road Oil</t>
  </si>
  <si>
    <t>Jet Fuel, Kerosene-Type</t>
  </si>
  <si>
    <t>Propane/Ngl</t>
  </si>
  <si>
    <t xml:space="preserve">ED F MAN BIOFUELS INC                   </t>
  </si>
  <si>
    <t>KAPOLEI</t>
  </si>
  <si>
    <t>DOMINICAN REPUBLIC</t>
  </si>
  <si>
    <t>EL SEGUNDO</t>
  </si>
  <si>
    <t>ALGERIA</t>
  </si>
  <si>
    <t>CHAD</t>
  </si>
  <si>
    <t>Jet Fuel, Kerosene-Type (Bonded)</t>
  </si>
  <si>
    <t xml:space="preserve">CITY SERVICE VALCON                     </t>
  </si>
  <si>
    <t>CONGO (BRAZZAVILLE)</t>
  </si>
  <si>
    <t>GOLDEN EAGLE</t>
  </si>
  <si>
    <t>IRAQ</t>
  </si>
  <si>
    <t>AZERBAIJAN</t>
  </si>
  <si>
    <t>Residual Fuel, Over 1.00% Sulfur</t>
  </si>
  <si>
    <t>MGBC, Conventional Blendstock for Oxygenate Blending (CBOB)</t>
  </si>
  <si>
    <t>HONOLULU HI</t>
  </si>
  <si>
    <t>Unfinished Oils, Heavy Gas Oils</t>
  </si>
  <si>
    <t>DENMARK</t>
  </si>
  <si>
    <t>Motor Gas, Conventional, Other</t>
  </si>
  <si>
    <t>Distillate, 15 ppm Sulfur and under</t>
  </si>
  <si>
    <t>Residual Fuel, Under 0.31% Sulfur</t>
  </si>
  <si>
    <t>TURKEY</t>
  </si>
  <si>
    <t>BAHAMAS, The</t>
  </si>
  <si>
    <t xml:space="preserve">BARCLAYS BANK PLC                       </t>
  </si>
  <si>
    <t xml:space="preserve">HAWAII INDEPENDENT ENERGY               </t>
  </si>
  <si>
    <t xml:space="preserve">CHEVRON MARINE PRODUCTS LLC             </t>
  </si>
  <si>
    <t>CHILE</t>
  </si>
  <si>
    <t xml:space="preserve">SARGEANT MARINE INC                     </t>
  </si>
  <si>
    <t>EL SEGUNDO CA</t>
  </si>
  <si>
    <t>KAHULUI HI</t>
  </si>
  <si>
    <t xml:space="preserve">PAR HAWAII REFINING LLC                 </t>
  </si>
  <si>
    <t xml:space="preserve">CHEVRON USA                             </t>
  </si>
  <si>
    <t xml:space="preserve">WORLD FUEL SERVICES INC                 </t>
  </si>
  <si>
    <t>SPAIN</t>
  </si>
  <si>
    <t>GAS CO</t>
  </si>
  <si>
    <t>PAR HAWAII REFINING LLC</t>
  </si>
  <si>
    <t>SIGNATURE FLIGHT SUPPORT</t>
  </si>
  <si>
    <t>WORLD FUEL SERVICES INC</t>
  </si>
  <si>
    <t>GLP ASPHALT LLC</t>
  </si>
  <si>
    <t>TRINIDAD AND TOBAGO</t>
  </si>
  <si>
    <t>CHEVRON USA</t>
  </si>
  <si>
    <t>Distillate, &lt;= 15 Ppm Sulfur (Bonded)</t>
  </si>
  <si>
    <t>EPSILON TRADING LLC</t>
  </si>
  <si>
    <t>ISLAND ENERGY SVCS DOWNSTREAM</t>
  </si>
  <si>
    <t>CHINA</t>
  </si>
  <si>
    <t>ISLAND ENERGY SERVICES LLC</t>
  </si>
  <si>
    <t>Unfinished Oils, Residuum</t>
  </si>
  <si>
    <t>PANAMA</t>
  </si>
  <si>
    <t>KS</t>
  </si>
  <si>
    <t>ID</t>
  </si>
  <si>
    <t>TH</t>
  </si>
  <si>
    <t>RS</t>
  </si>
  <si>
    <t>SN</t>
  </si>
  <si>
    <t>SUDAN</t>
  </si>
  <si>
    <t>HONG KONG</t>
  </si>
  <si>
    <t>State</t>
  </si>
  <si>
    <t>Description</t>
  </si>
  <si>
    <t>MSN</t>
  </si>
  <si>
    <t>Aviation gasoline blending components consumed by the industrial sector</t>
  </si>
  <si>
    <t>ABICB</t>
  </si>
  <si>
    <t>ABICP</t>
  </si>
  <si>
    <t>Thousand barrels</t>
  </si>
  <si>
    <t>Asphalt and road oil consumed by the industrial sector</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</si>
  <si>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</si>
  <si>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</si>
  <si>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</si>
  <si>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</si>
  <si>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</si>
  <si>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</si>
  <si>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</si>
  <si>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</si>
  <si>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</si>
  <si>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</si>
  <si>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</si>
  <si>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ARTCP</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</si>
  <si>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</si>
  <si>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</si>
  <si>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</si>
  <si>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</si>
  <si>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</si>
  <si>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</si>
  <si>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</si>
  <si>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</si>
  <si>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</si>
  <si>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</si>
  <si>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</si>
  <si>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</si>
  <si>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</si>
  <si>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</si>
  <si>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</si>
  <si>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</si>
  <si>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</si>
  <si>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</si>
  <si>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</si>
  <si>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</si>
  <si>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</si>
  <si>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</si>
  <si>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</si>
  <si>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</si>
  <si>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</si>
  <si>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</si>
  <si>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</si>
  <si>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</si>
  <si>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</si>
  <si>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</si>
  <si>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</si>
  <si>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</si>
  <si>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</si>
  <si>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</si>
  <si>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</si>
  <si>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</si>
  <si>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</si>
  <si>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</si>
  <si>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</si>
  <si>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</si>
  <si>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</si>
  <si>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</si>
  <si>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</si>
  <si>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</si>
  <si>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</si>
  <si>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</si>
  <si>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</si>
  <si>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</si>
  <si>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</si>
  <si>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</si>
  <si>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</si>
  <si>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</si>
  <si>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</si>
  <si>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</si>
  <si>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Coal price in the commercial sector</t>
  </si>
  <si>
    <t>CLCCD</t>
  </si>
  <si>
    <t>CLCCP</t>
  </si>
  <si>
    <t>Coal expenditures in the commercial sector</t>
  </si>
  <si>
    <t>CLCCV</t>
  </si>
  <si>
    <t>Coal consumed by the electric power sector</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</si>
  <si>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</si>
  <si>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</si>
  <si>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</si>
  <si>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</si>
  <si>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</si>
  <si>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</si>
  <si>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</si>
  <si>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</si>
  <si>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</si>
  <si>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</si>
  <si>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</si>
  <si>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</si>
  <si>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</si>
  <si>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</si>
  <si>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</si>
  <si>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</si>
  <si>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</si>
  <si>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</si>
  <si>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</si>
  <si>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</si>
  <si>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</si>
  <si>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</si>
  <si>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</si>
  <si>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</si>
  <si>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</si>
  <si>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</si>
  <si>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</si>
  <si>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</si>
  <si>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</si>
  <si>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</si>
  <si>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</si>
  <si>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</si>
  <si>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</si>
  <si>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</si>
  <si>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</si>
  <si>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</si>
  <si>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</si>
  <si>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</si>
  <si>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</si>
  <si>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</si>
  <si>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</si>
  <si>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</si>
  <si>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</si>
  <si>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</si>
  <si>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</si>
  <si>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</si>
  <si>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</si>
  <si>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</si>
  <si>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</si>
  <si>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</si>
  <si>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</si>
  <si>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</si>
  <si>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CLTCP</t>
  </si>
  <si>
    <t>Coal total expenditures</t>
  </si>
  <si>
    <t>CLTCV</t>
  </si>
  <si>
    <t>Coal total end-use consumption</t>
  </si>
  <si>
    <t>CLTXB</t>
  </si>
  <si>
    <t>Coal average price, all end-use sectors</t>
  </si>
  <si>
    <t>CLTXD</t>
  </si>
  <si>
    <t>CLTXP</t>
  </si>
  <si>
    <t>Coal total end-use expenditures</t>
  </si>
  <si>
    <t>CLTXV</t>
  </si>
  <si>
    <t>Coal average price for all sectors excluding refinery fuel</t>
  </si>
  <si>
    <t>CLXCD</t>
  </si>
  <si>
    <t>Coal expenditures for all sectors excluding refinery fuel</t>
  </si>
  <si>
    <t>CLXCV</t>
  </si>
  <si>
    <t>Crude oil consumed by the industrial sector</t>
  </si>
  <si>
    <t>COICB</t>
  </si>
  <si>
    <t>COICP</t>
  </si>
  <si>
    <t>Factor for converting crude oil production from physical units to Btu</t>
  </si>
  <si>
    <t>COPRK</t>
  </si>
  <si>
    <t>Million Btu per barrel</t>
  </si>
  <si>
    <t>Distillate fuel oil consumed by the transportation sector</t>
  </si>
  <si>
    <t>Distillate fuel oil price in the transportation sector</t>
  </si>
  <si>
    <t>DFACD</t>
  </si>
  <si>
    <t>DFACP</t>
  </si>
  <si>
    <t>Distillate fuel oil expenditures in the transportation sector</t>
  </si>
  <si>
    <t>DFACV</t>
  </si>
  <si>
    <t>Distillate fuel oil consumed by the commercial sector</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</si>
  <si>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</si>
  <si>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</si>
  <si>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</si>
  <si>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</si>
  <si>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</si>
  <si>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</si>
  <si>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</si>
  <si>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</si>
  <si>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</si>
  <si>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</si>
  <si>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</si>
  <si>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</si>
  <si>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</si>
  <si>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Distillate fuel oil price in the industrial sector</t>
  </si>
  <si>
    <t>DFICD</t>
  </si>
  <si>
    <t>DFICP</t>
  </si>
  <si>
    <t>Distillate fuel oil expenditures in the industrial sector</t>
  </si>
  <si>
    <t>DFICV</t>
  </si>
  <si>
    <t>Distillate fuel oil consumed by the industrial sector excluding refinery fuel</t>
  </si>
  <si>
    <t>DFISB</t>
  </si>
  <si>
    <t>Distillate fuel oil consumed by the residential sector</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</si>
  <si>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</si>
  <si>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</si>
  <si>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</si>
  <si>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</si>
  <si>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</si>
  <si>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</si>
  <si>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</si>
  <si>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</si>
  <si>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</si>
  <si>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</si>
  <si>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</si>
  <si>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DFTCP</t>
  </si>
  <si>
    <t>Distillate fuel oil total expenditures</t>
  </si>
  <si>
    <t>DFTCV</t>
  </si>
  <si>
    <t>Distillate fuel oil total end-use consumption</t>
  </si>
  <si>
    <t>DFTXB</t>
  </si>
  <si>
    <t>Distillate fuel oil average price, all end-use sectors</t>
  </si>
  <si>
    <t>DFTXD</t>
  </si>
  <si>
    <t>DFTXP</t>
  </si>
  <si>
    <t>Distillate fuel oil total end-use expenditures</t>
  </si>
  <si>
    <t>DFTXV</t>
  </si>
  <si>
    <t>Distillate fuel oil and kerosene-type jet fuel consumed by the electric power sector</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</si>
  <si>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</si>
  <si>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</si>
  <si>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</si>
  <si>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</si>
  <si>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</si>
  <si>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</si>
  <si>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</si>
  <si>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</si>
  <si>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</si>
  <si>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</si>
  <si>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</si>
  <si>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</si>
  <si>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</si>
  <si>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</si>
  <si>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</si>
  <si>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</si>
  <si>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</si>
  <si>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</si>
  <si>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</si>
  <si>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</si>
  <si>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</si>
  <si>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</si>
  <si>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</si>
  <si>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</si>
  <si>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</si>
  <si>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</si>
  <si>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</si>
  <si>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</si>
  <si>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Fuel ethanol, excluding denaturant, expenditures in the transportation sector</t>
  </si>
  <si>
    <t>EMACV</t>
  </si>
  <si>
    <t xml:space="preserve">Fuel ethanol, excluding denaturant, consumed by the commercial sector </t>
  </si>
  <si>
    <t>Fuel ethanol, excluding denaturant, expenditures in the commercial sector</t>
  </si>
  <si>
    <t>EMCCV</t>
  </si>
  <si>
    <t>Biomass inputs (feedstock) for the production of fuel ethanol</t>
  </si>
  <si>
    <t>EMFDB</t>
  </si>
  <si>
    <t xml:space="preserve">Fuel ethanol, excluding denaturant, consumed by the industrial sector </t>
  </si>
  <si>
    <t>Fuel ethanol, excluding denaturant, expenditures in the industrial sector</t>
  </si>
  <si>
    <t>EMICV</t>
  </si>
  <si>
    <t>Energy losses and co-products from the production of fuel ethanol</t>
  </si>
  <si>
    <t>EMLCB</t>
  </si>
  <si>
    <t>Fuel ethanol, excluding denaturant, total consumption</t>
  </si>
  <si>
    <t>EMTCB</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</si>
  <si>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</si>
  <si>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</si>
  <si>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</si>
  <si>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</si>
  <si>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</si>
  <si>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</si>
  <si>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</si>
  <si>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</si>
  <si>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</si>
  <si>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</si>
  <si>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</si>
  <si>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</si>
  <si>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</si>
  <si>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</si>
  <si>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</si>
  <si>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</si>
  <si>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</si>
  <si>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</si>
  <si>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</si>
  <si>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ESACB</t>
  </si>
  <si>
    <t>Electricity price in the transportation sector</t>
  </si>
  <si>
    <t>ESACD</t>
  </si>
  <si>
    <t>ESACP</t>
  </si>
  <si>
    <t>Electricity expenditures in the transportation sector</t>
  </si>
  <si>
    <t>ESACV</t>
  </si>
  <si>
    <t>Electricity consumed by (i.e., sold to) the commercial sector</t>
  </si>
  <si>
    <t>ESCCB</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</si>
  <si>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</si>
  <si>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</si>
  <si>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</si>
  <si>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</si>
  <si>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</si>
  <si>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</si>
  <si>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</si>
  <si>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</si>
  <si>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</si>
  <si>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</si>
  <si>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</si>
  <si>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</si>
  <si>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</si>
  <si>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ESISB</t>
  </si>
  <si>
    <t>Electricity consumed by (i.e., sold to) the residential sector</t>
  </si>
  <si>
    <t>ESRCB</t>
  </si>
  <si>
    <t>Electricity price in the residential sector</t>
  </si>
  <si>
    <t>ESRCD</t>
  </si>
  <si>
    <t>ESRCP</t>
  </si>
  <si>
    <t>Electricity expenditures in the residential sector</t>
  </si>
  <si>
    <t>ESRCV</t>
  </si>
  <si>
    <t>Electricity consumed by refineries</t>
  </si>
  <si>
    <t>ESRFB</t>
  </si>
  <si>
    <t>Electricity total consumption (i.e., sold)</t>
  </si>
  <si>
    <t>ESTCB</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</si>
  <si>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</si>
  <si>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</si>
  <si>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</si>
  <si>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</si>
  <si>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</si>
  <si>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</si>
  <si>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</si>
  <si>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</si>
  <si>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</si>
  <si>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</si>
  <si>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</si>
  <si>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ESTXV</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</si>
  <si>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</si>
  <si>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</si>
  <si>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</si>
  <si>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</si>
  <si>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</si>
  <si>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</si>
  <si>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</si>
  <si>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</si>
  <si>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 F, consumed by the industrial sector</t>
  </si>
  <si>
    <t>FNICB</t>
  </si>
  <si>
    <t>Petrochemical feedstocks, naphtha less than 401° F, price in the industrial sector</t>
  </si>
  <si>
    <t>FNICD</t>
  </si>
  <si>
    <t>Petrochemical feedstocks, naphtha less than 401° F, consumed by the industrial sector</t>
  </si>
  <si>
    <t>FNICP</t>
  </si>
  <si>
    <t>Petrochemical feedstocks, naphtha less than 401° F, expenditures in the industrial sector</t>
  </si>
  <si>
    <t>FNICV</t>
  </si>
  <si>
    <t>Petrochemical feedstocks, other oils equal to or greater than 401° F, consumed by the industrial sector</t>
  </si>
  <si>
    <t>FOICB</t>
  </si>
  <si>
    <t>Petrochemical feedstocks, other oils equal to or greater than 401° F, price in the industrial sector</t>
  </si>
  <si>
    <t>FOICD</t>
  </si>
  <si>
    <t>FOICP</t>
  </si>
  <si>
    <t>Petrochemical feedstocks, other oils equal to or greater than 401°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</si>
  <si>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</si>
  <si>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</si>
  <si>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</si>
  <si>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</si>
  <si>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</si>
  <si>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</si>
  <si>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</si>
  <si>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</si>
  <si>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</si>
  <si>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</si>
  <si>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</si>
  <si>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</si>
  <si>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</si>
  <si>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</si>
  <si>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</si>
  <si>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</si>
  <si>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</si>
  <si>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</si>
  <si>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</si>
  <si>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</si>
  <si>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</si>
  <si>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</si>
  <si>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</si>
  <si>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consumption</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</si>
  <si>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</si>
  <si>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</si>
  <si>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</si>
  <si>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</si>
  <si>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</si>
  <si>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</si>
  <si>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</si>
  <si>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</si>
  <si>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</si>
  <si>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</si>
  <si>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</si>
  <si>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</si>
  <si>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</si>
  <si>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</si>
  <si>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</si>
  <si>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</si>
  <si>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</si>
  <si>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</si>
  <si>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</si>
  <si>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</si>
  <si>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</si>
  <si>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</si>
  <si>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</si>
  <si>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</si>
  <si>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</si>
  <si>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</si>
  <si>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</si>
  <si>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</si>
  <si>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</si>
  <si>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</si>
  <si>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</si>
  <si>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</si>
  <si>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</si>
  <si>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</si>
  <si>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</si>
  <si>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</si>
  <si>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</si>
  <si>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</si>
  <si>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</si>
  <si>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</si>
  <si>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</si>
  <si>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</si>
  <si>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</si>
  <si>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</si>
  <si>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</si>
  <si>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</si>
  <si>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</si>
  <si>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</si>
  <si>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</si>
  <si>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</si>
  <si>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</si>
  <si>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</si>
  <si>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</si>
  <si>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</si>
  <si>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</si>
  <si>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</si>
  <si>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</si>
  <si>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</si>
  <si>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</si>
  <si>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</si>
  <si>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</si>
  <si>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</si>
  <si>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</si>
  <si>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</si>
  <si>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</si>
  <si>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consumption</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</si>
  <si>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</si>
  <si>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</si>
  <si>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</si>
  <si>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</si>
  <si>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</si>
  <si>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</si>
  <si>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</si>
  <si>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</si>
  <si>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</si>
  <si>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</si>
  <si>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</si>
  <si>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</si>
  <si>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</si>
  <si>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</si>
  <si>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</si>
  <si>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</si>
  <si>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</si>
  <si>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</si>
  <si>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</si>
  <si>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</si>
  <si>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Jet fuel price in the transportation sector</t>
  </si>
  <si>
    <t>JFACD</t>
  </si>
  <si>
    <t>JFACP</t>
  </si>
  <si>
    <t>Jet fuel expenditures in the transportation sector</t>
  </si>
  <si>
    <t>JFACV</t>
  </si>
  <si>
    <t>Jet fuel total consumption</t>
  </si>
  <si>
    <t>JFTCB</t>
  </si>
  <si>
    <t>Jet fuel average price, all sectors</t>
  </si>
  <si>
    <t>JFTCD</t>
  </si>
  <si>
    <t>JFTCP</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</si>
  <si>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</si>
  <si>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</si>
  <si>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</si>
  <si>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</si>
  <si>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</si>
  <si>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</si>
  <si>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</si>
  <si>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</si>
  <si>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</si>
  <si>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</si>
  <si>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</si>
  <si>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</si>
  <si>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</si>
  <si>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</si>
  <si>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</si>
  <si>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</si>
  <si>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</si>
  <si>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</si>
  <si>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</si>
  <si>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</si>
  <si>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</si>
  <si>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</si>
  <si>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Kerosene price in the commercial sector</t>
  </si>
  <si>
    <t>KSCCD</t>
  </si>
  <si>
    <t>KSCCP</t>
  </si>
  <si>
    <t>Kerosene expenditures in the commercial sector</t>
  </si>
  <si>
    <t>KSCCV</t>
  </si>
  <si>
    <t>Kerosene consumed by the industrial sector</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</si>
  <si>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</si>
  <si>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</si>
  <si>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</si>
  <si>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</si>
  <si>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</si>
  <si>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</si>
  <si>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</si>
  <si>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</si>
  <si>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</si>
  <si>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</si>
  <si>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</si>
  <si>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</si>
  <si>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</si>
  <si>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</si>
  <si>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</si>
  <si>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</si>
  <si>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</si>
  <si>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</si>
  <si>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</si>
  <si>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</si>
  <si>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</si>
  <si>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</si>
  <si>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</si>
  <si>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</si>
  <si>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</si>
  <si>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</si>
  <si>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</si>
  <si>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</si>
  <si>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</si>
  <si>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</si>
  <si>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</si>
  <si>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</si>
  <si>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</si>
  <si>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</si>
  <si>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</si>
  <si>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</si>
  <si>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</si>
  <si>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</si>
  <si>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</si>
  <si>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Lubricants price in the transportation sector</t>
  </si>
  <si>
    <t>LUACD</t>
  </si>
  <si>
    <t>LUACP</t>
  </si>
  <si>
    <t>Lubricants expenditures in the transportation sector</t>
  </si>
  <si>
    <t>LUACV</t>
  </si>
  <si>
    <t>Lubricants consumed by the industrial sector</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</si>
  <si>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</si>
  <si>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</si>
  <si>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</si>
  <si>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</si>
  <si>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</si>
  <si>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</si>
  <si>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</si>
  <si>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</si>
  <si>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</si>
  <si>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</si>
  <si>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</si>
  <si>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</si>
  <si>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</si>
  <si>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</si>
  <si>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</si>
  <si>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</si>
  <si>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</si>
  <si>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</si>
  <si>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</si>
  <si>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</si>
  <si>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</si>
  <si>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</si>
  <si>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Motor gasoline price in the transportation sector</t>
  </si>
  <si>
    <t>MGACD</t>
  </si>
  <si>
    <t>MGACP</t>
  </si>
  <si>
    <t>Motor gasoline expenditures in the transportation sector</t>
  </si>
  <si>
    <t>MGACV</t>
  </si>
  <si>
    <t>Motor gasoline consumed by the commercial sector</t>
  </si>
  <si>
    <t>Motor gasoline price in the commercial sector</t>
  </si>
  <si>
    <t>MGCCD</t>
  </si>
  <si>
    <t>MGCCP</t>
  </si>
  <si>
    <t>Motor gasoline expenditures in the commercial sector</t>
  </si>
  <si>
    <t>MGCCV</t>
  </si>
  <si>
    <t>Motor gasoline consumed by the industrial sector</t>
  </si>
  <si>
    <t>Motor gasoline price in the industrial sector</t>
  </si>
  <si>
    <t>MGICD</t>
  </si>
  <si>
    <t>MGICP</t>
  </si>
  <si>
    <t>Motor gasoline expenditures in the industrial sector</t>
  </si>
  <si>
    <t>MGICV</t>
  </si>
  <si>
    <t>Motor gasoline total consumption</t>
  </si>
  <si>
    <t>MGTCB</t>
  </si>
  <si>
    <t>Motor gasoline average price, all sectors</t>
  </si>
  <si>
    <t>MGTCD</t>
  </si>
  <si>
    <t>MGTCP</t>
  </si>
  <si>
    <t>Motor gasoline total expenditures</t>
  </si>
  <si>
    <t>MGTCV</t>
  </si>
  <si>
    <t>Motor gasoline expenditures per capita</t>
  </si>
  <si>
    <t>MGTPV</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</si>
  <si>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</si>
  <si>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</si>
  <si>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</si>
  <si>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</si>
  <si>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</si>
  <si>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</si>
  <si>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</si>
  <si>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</si>
  <si>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</si>
  <si>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</si>
  <si>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</si>
  <si>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</si>
  <si>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</si>
  <si>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</si>
  <si>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</si>
  <si>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</si>
  <si>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</si>
  <si>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</si>
  <si>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</si>
  <si>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</si>
  <si>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</si>
  <si>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</si>
  <si>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</si>
  <si>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</si>
  <si>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</si>
  <si>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</si>
  <si>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</si>
  <si>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t>
  </si>
  <si>
    <t>Natural gas price in the commercial sector</t>
  </si>
  <si>
    <t>NGCCD</t>
  </si>
  <si>
    <t>NGCCP</t>
  </si>
  <si>
    <t>Natural gas expenditures in the commercial sector</t>
  </si>
  <si>
    <t>NGCCV</t>
  </si>
  <si>
    <t>Natural gas consumed by the electric power sector</t>
  </si>
  <si>
    <t>Natural gas price in the electric power sector</t>
  </si>
  <si>
    <t>NGEID</t>
  </si>
  <si>
    <t>Factor for converting natural gas consumed by the electric power sector from physical units to Btu</t>
  </si>
  <si>
    <t>NGEIK</t>
  </si>
  <si>
    <t>Thousand Btu per cubic foot</t>
  </si>
  <si>
    <t>NGEIP</t>
  </si>
  <si>
    <t>Natural gas expenditures in the electric power sector</t>
  </si>
  <si>
    <t>NGEIV</t>
  </si>
  <si>
    <t>Natural gas consumed by (delivered to) the industrial sector</t>
  </si>
  <si>
    <t>Natural gas price in the industrial sector</t>
  </si>
  <si>
    <t>NGICD</t>
  </si>
  <si>
    <t>NGICP</t>
  </si>
  <si>
    <t>Natural gas expenditures in the industrial sector</t>
  </si>
  <si>
    <t>NGICV</t>
  </si>
  <si>
    <t>Natural gas consumed by the industrial sector excluding refinery fuel</t>
  </si>
  <si>
    <t>NGISB</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</si>
  <si>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</si>
  <si>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</si>
  <si>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</si>
  <si>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</si>
  <si>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</si>
  <si>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</si>
  <si>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</si>
  <si>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</si>
  <si>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</si>
  <si>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</si>
  <si>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</si>
  <si>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</si>
  <si>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t>
  </si>
  <si>
    <t>Natural gas price in the residential sector</t>
  </si>
  <si>
    <t>NGRCD</t>
  </si>
  <si>
    <t>NGRCP</t>
  </si>
  <si>
    <t>Natural gas expenditures in the residential sector</t>
  </si>
  <si>
    <t>NGRCV</t>
  </si>
  <si>
    <t xml:space="preserve">Natural gas consumed as refinery fuel </t>
  </si>
  <si>
    <t>NGRFB</t>
  </si>
  <si>
    <t>Natural gas total consumption</t>
  </si>
  <si>
    <t>NGTCB</t>
  </si>
  <si>
    <t>Natural gas average price, all sectors</t>
  </si>
  <si>
    <t>NGTCD</t>
  </si>
  <si>
    <t>Factor for converting natural gas total consumption from physical units to Btu</t>
  </si>
  <si>
    <t>NGTCK</t>
  </si>
  <si>
    <t>NGTCP</t>
  </si>
  <si>
    <t>Natural gas total expenditures</t>
  </si>
  <si>
    <t>NGTCV</t>
  </si>
  <si>
    <t>Natural gas total end-use consumption</t>
  </si>
  <si>
    <t>NGTXB</t>
  </si>
  <si>
    <t>Natural gas average price, all end-use sectors</t>
  </si>
  <si>
    <t>NGTXD</t>
  </si>
  <si>
    <t>Factor for converting natural gas consumed by all sectors other than electric power from physical units to Btu</t>
  </si>
  <si>
    <t>NGTXK</t>
  </si>
  <si>
    <t>NGTXP</t>
  </si>
  <si>
    <t>Natural gas total end-use expenditures</t>
  </si>
  <si>
    <t>NGTXV</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</si>
  <si>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</si>
  <si>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</si>
  <si>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</si>
  <si>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</si>
  <si>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</si>
  <si>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</si>
  <si>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</si>
  <si>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</si>
  <si>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</si>
  <si>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</si>
  <si>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</si>
  <si>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</si>
  <si>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</si>
  <si>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</si>
  <si>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</si>
  <si>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</si>
  <si>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</si>
  <si>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</si>
  <si>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</si>
  <si>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</si>
  <si>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</si>
  <si>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</si>
  <si>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</si>
  <si>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</si>
  <si>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</si>
  <si>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</si>
  <si>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</si>
  <si>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</si>
  <si>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</si>
  <si>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</si>
  <si>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</si>
  <si>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</si>
  <si>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</si>
  <si>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</si>
  <si>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</si>
  <si>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</si>
  <si>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</si>
  <si>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</si>
  <si>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</si>
  <si>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</si>
  <si>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</si>
  <si>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</si>
  <si>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</si>
  <si>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</si>
  <si>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</si>
  <si>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</si>
  <si>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</si>
  <si>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</si>
  <si>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</si>
  <si>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</si>
  <si>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</si>
  <si>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</si>
  <si>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</si>
  <si>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</si>
  <si>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</si>
  <si>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</si>
  <si>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</si>
  <si>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</si>
  <si>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</si>
  <si>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</si>
  <si>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</si>
  <si>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</si>
  <si>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</si>
  <si>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</si>
  <si>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</si>
  <si>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</si>
  <si>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</si>
  <si>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</si>
  <si>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</si>
  <si>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</si>
  <si>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</si>
  <si>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</si>
  <si>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</si>
  <si>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</si>
  <si>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All petroleum products average price in the transportation sector</t>
  </si>
  <si>
    <t>PAACD</t>
  </si>
  <si>
    <t>PAACP</t>
  </si>
  <si>
    <t>All petroleum products total expenditures in the transportation sector</t>
  </si>
  <si>
    <t>PAACV</t>
  </si>
  <si>
    <t>All petroleum products consumed by the commercial sector</t>
  </si>
  <si>
    <t>All petroleum products average price in the commercial sector</t>
  </si>
  <si>
    <t>PACCD</t>
  </si>
  <si>
    <t>PACCP</t>
  </si>
  <si>
    <t>All petroleum products total expenditures in the commercial sector</t>
  </si>
  <si>
    <t>PACCV</t>
  </si>
  <si>
    <t>All petroleum products consumed by the electric power sector</t>
  </si>
  <si>
    <t>All petroleum products average price in the electric power sector</t>
  </si>
  <si>
    <t>PAEID</t>
  </si>
  <si>
    <t>PAEIP</t>
  </si>
  <si>
    <t>All petroleum products total expenditures in the electric power sector</t>
  </si>
  <si>
    <t>PAEIV</t>
  </si>
  <si>
    <t>All petroleum products consumed by the industrial sector</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</si>
  <si>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</si>
  <si>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</si>
  <si>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</si>
  <si>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</si>
  <si>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</si>
  <si>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</si>
  <si>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</si>
  <si>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</si>
  <si>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</si>
  <si>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</si>
  <si>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</si>
  <si>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</si>
  <si>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</si>
  <si>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</si>
  <si>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</si>
  <si>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</si>
  <si>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</si>
  <si>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</si>
  <si>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PATCP</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</si>
  <si>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</si>
  <si>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</si>
  <si>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</si>
  <si>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</si>
  <si>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</si>
  <si>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</si>
  <si>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</si>
  <si>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</si>
  <si>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PATXV</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</si>
  <si>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</si>
  <si>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</si>
  <si>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</si>
  <si>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</si>
  <si>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</si>
  <si>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</si>
  <si>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</si>
  <si>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</si>
  <si>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</si>
  <si>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</si>
  <si>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</si>
  <si>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</si>
  <si>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</si>
  <si>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</si>
  <si>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</si>
  <si>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</si>
  <si>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</si>
  <si>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</si>
  <si>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</si>
  <si>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</si>
  <si>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</si>
  <si>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</si>
  <si>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</si>
  <si>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</si>
  <si>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</si>
  <si>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</si>
  <si>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</si>
  <si>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</si>
  <si>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</si>
  <si>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</si>
  <si>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</si>
  <si>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</si>
  <si>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</si>
  <si>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</si>
  <si>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</si>
  <si>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</si>
  <si>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</si>
  <si>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</si>
  <si>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</si>
  <si>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</si>
  <si>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</si>
  <si>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</si>
  <si>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</si>
  <si>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</si>
  <si>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</si>
  <si>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</si>
  <si>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</si>
  <si>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</si>
  <si>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</si>
  <si>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</si>
  <si>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</si>
  <si>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</si>
  <si>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</si>
  <si>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</si>
  <si>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</si>
  <si>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</si>
  <si>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</si>
  <si>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</si>
  <si>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</si>
  <si>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</si>
  <si>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</si>
  <si>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</si>
  <si>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</si>
  <si>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</si>
  <si>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</si>
  <si>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</si>
  <si>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</si>
  <si>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</si>
  <si>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</si>
  <si>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</si>
  <si>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</si>
  <si>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</si>
  <si>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</si>
  <si>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</si>
  <si>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</si>
  <si>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</si>
  <si>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</si>
  <si>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</si>
  <si>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</si>
  <si>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</si>
  <si>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</si>
  <si>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</si>
  <si>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</si>
  <si>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</si>
  <si>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</si>
  <si>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</si>
  <si>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</si>
  <si>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</si>
  <si>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</si>
  <si>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</si>
  <si>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</si>
  <si>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</si>
  <si>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</si>
  <si>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</si>
  <si>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</si>
  <si>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</si>
  <si>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</si>
  <si>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</si>
  <si>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</si>
  <si>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</si>
  <si>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</si>
  <si>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</si>
  <si>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</si>
  <si>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</si>
  <si>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</si>
  <si>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</si>
  <si>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</si>
  <si>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</si>
  <si>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</si>
  <si>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</si>
  <si>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</si>
  <si>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</si>
  <si>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</si>
  <si>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</si>
  <si>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</si>
  <si>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</si>
  <si>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</si>
  <si>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</si>
  <si>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</si>
  <si>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</si>
  <si>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</si>
  <si>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</si>
  <si>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</si>
  <si>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</si>
  <si>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</si>
  <si>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</si>
  <si>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</si>
  <si>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</si>
  <si>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</si>
  <si>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</si>
  <si>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</si>
  <si>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</si>
  <si>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Residual fuel oil price in the transportation sector</t>
  </si>
  <si>
    <t>RFACD</t>
  </si>
  <si>
    <t>RFACP</t>
  </si>
  <si>
    <t>Residual fuel oil expenditures in the transportation sector</t>
  </si>
  <si>
    <t>RFACV</t>
  </si>
  <si>
    <t>Residual fuel oil consumed by the commercial sector</t>
  </si>
  <si>
    <t>Residual fuel oil price in the commercial sector</t>
  </si>
  <si>
    <t>RFCCD</t>
  </si>
  <si>
    <t>RFCCP</t>
  </si>
  <si>
    <t>Residual fuel oil expenditures in the commercial sector</t>
  </si>
  <si>
    <t>RFCCV</t>
  </si>
  <si>
    <t>Residual fuel oil consumed by the electric power sector</t>
  </si>
  <si>
    <t>Residual fuel oil price in the electric power sector</t>
  </si>
  <si>
    <t>RFEID</t>
  </si>
  <si>
    <t>RFEIP</t>
  </si>
  <si>
    <t>Residual fuel oil expenditures in the electric power sector</t>
  </si>
  <si>
    <t>RFEIV</t>
  </si>
  <si>
    <t>Residual fuel oil consumed by the industrial sector</t>
  </si>
  <si>
    <t>Residual fuel oil price in the industrial sector</t>
  </si>
  <si>
    <t>RFICD</t>
  </si>
  <si>
    <t>RFICP</t>
  </si>
  <si>
    <t>Residual fuel oil expenditures in the industrial sector</t>
  </si>
  <si>
    <t>RFICV</t>
  </si>
  <si>
    <t>Residual fuel oil consumed by the industrial sector excluding refinery fuel</t>
  </si>
  <si>
    <t>RFISB</t>
  </si>
  <si>
    <t>Residual fuel oil consumed as refinery fuel</t>
  </si>
  <si>
    <t>RFRFB</t>
  </si>
  <si>
    <t>Residual fuel oil total consumption</t>
  </si>
  <si>
    <t>RFTCB</t>
  </si>
  <si>
    <t>Residual fuel oil average price, all sectors</t>
  </si>
  <si>
    <t>RFTCD</t>
  </si>
  <si>
    <t>RFTCP</t>
  </si>
  <si>
    <t>Residual fuel oil total expenditures</t>
  </si>
  <si>
    <t>RFTCV</t>
  </si>
  <si>
    <t>Residual fuel oil total end-use consumption</t>
  </si>
  <si>
    <t>RFTXB</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</si>
  <si>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</si>
  <si>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</si>
  <si>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</si>
  <si>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</si>
  <si>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</si>
  <si>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</si>
  <si>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</si>
  <si>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</si>
  <si>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</si>
  <si>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</si>
  <si>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</si>
  <si>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</si>
  <si>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</si>
  <si>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</si>
  <si>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</si>
  <si>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consumption</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</si>
  <si>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</si>
  <si>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</si>
  <si>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</si>
  <si>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</si>
  <si>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</si>
  <si>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</si>
  <si>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</si>
  <si>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</si>
  <si>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</si>
  <si>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</si>
  <si>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</si>
  <si>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</si>
  <si>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</si>
  <si>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</si>
  <si>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</si>
  <si>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</si>
  <si>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</si>
  <si>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</si>
  <si>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</si>
  <si>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</si>
  <si>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</si>
  <si>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</si>
  <si>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</si>
  <si>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</si>
  <si>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</si>
  <si>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</si>
  <si>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</si>
  <si>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consumption</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</si>
  <si>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</si>
  <si>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</si>
  <si>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</si>
  <si>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</si>
  <si>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</si>
  <si>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</si>
  <si>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</si>
  <si>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</si>
  <si>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</si>
  <si>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</si>
  <si>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</si>
  <si>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</si>
  <si>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</si>
  <si>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Million Btu</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</si>
  <si>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</si>
  <si>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</si>
  <si>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</si>
  <si>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</si>
  <si>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</si>
  <si>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</si>
  <si>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</si>
  <si>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</si>
  <si>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</si>
  <si>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</si>
  <si>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</si>
  <si>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</si>
  <si>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</si>
  <si>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</si>
  <si>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</si>
  <si>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</si>
  <si>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</si>
  <si>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</si>
  <si>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</si>
  <si>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</si>
  <si>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</si>
  <si>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</si>
  <si>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</si>
  <si>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</si>
  <si>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</si>
  <si>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</si>
  <si>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</si>
  <si>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</si>
  <si>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</si>
  <si>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</si>
  <si>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</si>
  <si>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</si>
  <si>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</si>
  <si>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</si>
  <si>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</si>
  <si>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</si>
  <si>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</si>
  <si>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</si>
  <si>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</si>
  <si>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</si>
  <si>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TETCV</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</si>
  <si>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</si>
  <si>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</si>
  <si>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</si>
  <si>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</si>
  <si>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</si>
  <si>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</si>
  <si>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</si>
  <si>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</si>
  <si>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</si>
  <si>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</si>
  <si>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</si>
  <si>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</si>
  <si>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</si>
  <si>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</si>
  <si>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</si>
  <si>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</si>
  <si>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</si>
  <si>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</si>
  <si>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</si>
  <si>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</si>
  <si>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</si>
  <si>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</si>
  <si>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</si>
  <si>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</si>
  <si>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</si>
  <si>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</si>
  <si>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</si>
  <si>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</si>
  <si>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</si>
  <si>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</si>
  <si>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</si>
  <si>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</si>
  <si>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</si>
  <si>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</si>
  <si>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</si>
  <si>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</si>
  <si>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</si>
  <si>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</si>
  <si>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</si>
  <si>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</si>
  <si>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</si>
  <si>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</si>
  <si>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</si>
  <si>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</si>
  <si>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</si>
  <si>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</si>
  <si>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</si>
  <si>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</si>
  <si>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</si>
  <si>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</si>
  <si>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</si>
  <si>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</si>
  <si>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</si>
  <si>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</si>
  <si>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</si>
  <si>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</si>
  <si>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total consumption</t>
  </si>
  <si>
    <t>WDTCB</t>
  </si>
  <si>
    <t>Waste consumed by the commercial sector, total</t>
  </si>
  <si>
    <t>WSCCB</t>
  </si>
  <si>
    <t>Waste consumed by the electric power sector</t>
  </si>
  <si>
    <t>WSEIB</t>
  </si>
  <si>
    <t>Waste energy consumed by the industrial sector, total</t>
  </si>
  <si>
    <t>WSICB</t>
  </si>
  <si>
    <t>Waste total consumption</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</si>
  <si>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</si>
  <si>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</si>
  <si>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</si>
  <si>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</si>
  <si>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</si>
  <si>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</si>
  <si>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</si>
  <si>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</si>
  <si>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</si>
  <si>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</si>
  <si>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</si>
  <si>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</si>
  <si>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</si>
  <si>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</si>
  <si>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</si>
  <si>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</si>
  <si>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</si>
  <si>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</si>
  <si>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</si>
  <si>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</si>
  <si>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</si>
  <si>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</si>
  <si>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</si>
  <si>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</si>
  <si>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</si>
  <si>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</si>
  <si>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</si>
  <si>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consumption</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</si>
  <si>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</si>
  <si>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</si>
  <si>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</si>
  <si>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</si>
  <si>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</si>
  <si>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</si>
  <si>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</si>
  <si>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</si>
  <si>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</si>
  <si>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</si>
  <si>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WWTXV</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</si>
  <si>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</si>
  <si>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</si>
  <si>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</si>
  <si>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</si>
  <si>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</si>
  <si>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</si>
  <si>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</si>
  <si>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</si>
  <si>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</si>
  <si>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</si>
  <si>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</si>
  <si>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</si>
  <si>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</si>
  <si>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</si>
  <si>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</si>
  <si>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</si>
  <si>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</si>
  <si>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</si>
  <si>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</si>
  <si>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consumption</t>
  </si>
  <si>
    <t>WYTCB</t>
  </si>
  <si>
    <t>Wind electricity total net generation</t>
  </si>
  <si>
    <t>WYTCP</t>
  </si>
  <si>
    <t>Wind energy total end-use consumption</t>
  </si>
  <si>
    <t>WYTXB</t>
  </si>
  <si>
    <t>Wind energy total end-use net generation</t>
  </si>
  <si>
    <t>WYTXP</t>
  </si>
  <si>
    <t>conversion rate</t>
  </si>
  <si>
    <t>Paste Source</t>
  </si>
  <si>
    <t>mmbtu/barrel</t>
  </si>
  <si>
    <t>unit</t>
  </si>
  <si>
    <t>source</t>
  </si>
  <si>
    <t>Total Biodiesel Consumption (Thousand Barrels)</t>
  </si>
  <si>
    <t>Total Biodiesel Consumption</t>
  </si>
  <si>
    <t>thousand barrel</t>
  </si>
  <si>
    <t>Foreign</t>
  </si>
  <si>
    <t>Factor:</t>
  </si>
  <si>
    <t>Domestic Imports</t>
  </si>
  <si>
    <t>Locally Produced</t>
  </si>
  <si>
    <t>Total Biodiesel Consumption (Consumed=Imported)</t>
  </si>
  <si>
    <t>Total Biodiesel Imports, by Country (MMBTU)</t>
  </si>
  <si>
    <t>mmbtu</t>
  </si>
  <si>
    <t>Biodiesel Consumption Transportation Sector (Factor = .55)</t>
  </si>
  <si>
    <t>Biodiesel Consumption Power Sector (Factor = .45)</t>
  </si>
  <si>
    <t>billion btu</t>
  </si>
  <si>
    <t>Variable UE(c,y): Upstream Emissions by year and country [kgCO2e]</t>
  </si>
  <si>
    <t>Total WTT (Well-to-Tank) (kgCO2e/MMBtu)</t>
  </si>
  <si>
    <t>kgCO2e</t>
  </si>
  <si>
    <t>total</t>
  </si>
  <si>
    <t>total emissions attributable to life cycle fuel consumption</t>
  </si>
  <si>
    <t>Weighted LCEF</t>
  </si>
  <si>
    <t>Tailpipe Emissions</t>
  </si>
  <si>
    <t>Total Emissions Factor</t>
  </si>
  <si>
    <t>Variable UEC(c,y): Life Cycle Emissions by year and country [MMBTU]</t>
  </si>
  <si>
    <t>Total WTT (Well-to-Tank) (kgCO2/MMBtu)</t>
  </si>
  <si>
    <t>MMBtu</t>
  </si>
  <si>
    <t>Variable UEF(c,y): Upstream Energy Factor [%]</t>
  </si>
  <si>
    <t>Coefficient</t>
  </si>
  <si>
    <t>percentage</t>
  </si>
  <si>
    <t>http://www.epa.gov/climatechange/Downloads/ghgemissions/US-GHG-Inventory-2010-Annexes.pdf</t>
  </si>
  <si>
    <t>Natural Gas</t>
  </si>
  <si>
    <t>Carbon Content Coefficient (kgCarbon/MMBtu)</t>
  </si>
  <si>
    <t>pipelin natural gas</t>
  </si>
  <si>
    <t>kgCarbon/mmbtu</t>
  </si>
  <si>
    <t>flare gas</t>
  </si>
  <si>
    <t>Nat Gas, Weighted National Average (1029  Btu/scf)</t>
  </si>
  <si>
    <t>kgCO2/MMBtu</t>
  </si>
  <si>
    <t xml:space="preserve">http://www.eia.gov/oiaf/1605/excel/Fuel%20Emission%20Factors.xls </t>
  </si>
  <si>
    <t xml:space="preserve">Upstream Emissions, Average LNG </t>
  </si>
  <si>
    <t>Slide 26. http://www.netl.doe.gov/energy-analyses/pubs/LCA_coal&amp;NG_plants.pdf</t>
  </si>
  <si>
    <t>Total WTW Emission</t>
  </si>
  <si>
    <t>Combined sources above</t>
  </si>
  <si>
    <t>LCEF</t>
  </si>
  <si>
    <t>Residential coal</t>
  </si>
  <si>
    <t>Industrial Coking</t>
  </si>
  <si>
    <t>industrial Other</t>
  </si>
  <si>
    <t>Utility Coal</t>
  </si>
  <si>
    <t>Average Coal</t>
  </si>
  <si>
    <t xml:space="preserve">Upstream Emissions, Average Coal, </t>
  </si>
  <si>
    <t>(kgCO2/MMBtu)</t>
  </si>
  <si>
    <t>Slide 26. This is underrepresentative because it assumes unit train instead of overseaas shipping, http://www.netl.doe.gov/energy-analyses/pubs/LCA_coal&amp;NG_plants.pdf</t>
  </si>
  <si>
    <t>Total WTT Emission</t>
  </si>
  <si>
    <t>kgCO2/mmbtu</t>
  </si>
  <si>
    <t>asphalt</t>
  </si>
  <si>
    <t>aviation</t>
  </si>
  <si>
    <t>distil 1</t>
  </si>
  <si>
    <t>distil2</t>
  </si>
  <si>
    <t>distil4</t>
  </si>
  <si>
    <t>jet</t>
  </si>
  <si>
    <t>kero</t>
  </si>
  <si>
    <t>lpg</t>
  </si>
  <si>
    <t>lubri</t>
  </si>
  <si>
    <t>gasoline</t>
  </si>
  <si>
    <t>res 5</t>
  </si>
  <si>
    <t>res 6</t>
  </si>
  <si>
    <t>CO2 Content Coefficient (kgCO2/MMBtu)</t>
  </si>
  <si>
    <t>All Years</t>
  </si>
  <si>
    <t>Consumption by Petroleum Type (MMBtu)</t>
  </si>
  <si>
    <t>Asphat</t>
  </si>
  <si>
    <t>EIA State Energy Data 2010: consumption Table TN3. Summary of Petroleum Products in the State Energy Data System</t>
  </si>
  <si>
    <t>ARTCb</t>
  </si>
  <si>
    <t>Aviation</t>
  </si>
  <si>
    <t>AVTCb</t>
  </si>
  <si>
    <t>Distllate</t>
  </si>
  <si>
    <t>DFTCb</t>
  </si>
  <si>
    <t>Jet Fuel</t>
  </si>
  <si>
    <t>JFTCb</t>
  </si>
  <si>
    <t>KSTCb</t>
  </si>
  <si>
    <t>LGTCb</t>
  </si>
  <si>
    <t>LUTCb</t>
  </si>
  <si>
    <t>MGTCb</t>
  </si>
  <si>
    <t>RFTCb</t>
  </si>
  <si>
    <t>Other Petrol Products</t>
  </si>
  <si>
    <t>POTCb</t>
  </si>
  <si>
    <t>Total Petroleum</t>
  </si>
  <si>
    <t>PATCb</t>
  </si>
  <si>
    <t>Consumption Weights</t>
  </si>
  <si>
    <t>co2 coefficient</t>
  </si>
  <si>
    <t>(Average Used)</t>
  </si>
  <si>
    <t>Total Petroleum Average CO2 coefficient</t>
  </si>
  <si>
    <t>Geothermal</t>
  </si>
  <si>
    <t>Carbon Content Coefficient (kkgCarbon/MMBtu)</t>
  </si>
  <si>
    <t>Coefficients for 1986-1989 are 1990 numbers as data was not provided for those years</t>
  </si>
  <si>
    <t>Total Distillate Fuel Imports, by Country (Thousand Barrels)</t>
  </si>
  <si>
    <t>Note: Total imports are assumed to equal total consumption</t>
  </si>
  <si>
    <t>conversion rate *could use one number across all years from appendix g conversion sheet. Motor gas is 5.1</t>
  </si>
  <si>
    <t xml:space="preserve">http://www.eia.gov/forecasts/aeo/pdf/appg.pdf </t>
  </si>
  <si>
    <t>Country</t>
  </si>
  <si>
    <t xml:space="preserve">http://www.eia.gov/oil_gas/petroleum/data_publications/company_level_imports/cli_explanation.html </t>
  </si>
  <si>
    <t>Total Foreign Imports of Dist Fuel Oil</t>
  </si>
  <si>
    <t>Total Dist Fuel Oil (Consumed=Imported)</t>
  </si>
  <si>
    <t>Total Domestic Dist Fuel Oil Consumed</t>
  </si>
  <si>
    <t>Total Distillate Fuel Imports, by Country (MMBTU)</t>
  </si>
  <si>
    <t>eia total</t>
  </si>
  <si>
    <t>difference</t>
  </si>
  <si>
    <t>US</t>
  </si>
  <si>
    <t>Average Petroleum Coefficient for Hawaii</t>
  </si>
  <si>
    <t>total foreign</t>
  </si>
  <si>
    <t>total petroleum</t>
  </si>
  <si>
    <t>In some years consumption was lower than imports, likely a results of in increase in local petroleum stocks. For these years, the greater number was taken between consumption and foreign imports</t>
  </si>
  <si>
    <t>The conversion rates from mmbtu/barrel varies per year due to the difference in fuel mixes among different years. The rate used for each year is based on the EIA rate used, which is calculated by dividing the billion btu data for each year by the number of barrels per year for total petroleum.</t>
  </si>
  <si>
    <t>Total Ethanol Imports, by Country (Thousand Barrels)</t>
  </si>
  <si>
    <t>Total Foreign Ethanol Imports</t>
  </si>
  <si>
    <t>Total Ethanol Consumption (Consumed=Imported)</t>
  </si>
  <si>
    <t>Total Domestically Purchased Ethanol</t>
  </si>
  <si>
    <t>Total Ethanol Imports, by Country (MMBTU)</t>
  </si>
  <si>
    <t>total ethanol</t>
  </si>
  <si>
    <t>Total Gasoline Imports, by Country (Thousand Barrels)</t>
  </si>
  <si>
    <t>Total Foreign Imports of Gasoline</t>
  </si>
  <si>
    <t>Total Gasoline (Consumed=Imported)</t>
  </si>
  <si>
    <t>Total Domestic Gasoline Consumed</t>
  </si>
  <si>
    <t>Total Gasoline Imports, by Country (MMBTU)</t>
  </si>
  <si>
    <t>Total Jet Fuel Imports, by Country (Thousand Barrels)</t>
  </si>
  <si>
    <t>Total Foreign Imports of Jet Fuel</t>
  </si>
  <si>
    <t>Total Jet Fuel (Consumed=Imported)</t>
  </si>
  <si>
    <t>Total Domestic Jet Fuel Consumed</t>
  </si>
  <si>
    <t>Total Jet Fuel Imports, by Country (MMBTU)</t>
  </si>
  <si>
    <t>kgCO2</t>
  </si>
  <si>
    <t>Conversion Factor</t>
  </si>
  <si>
    <t>Biodiesel Oil (Thousand Barrels)</t>
  </si>
  <si>
    <t>Billion BTU (ref: http://www.eia.gov/totalenergy/data/monthly/pdf/sec13.pdf (Table A3))</t>
  </si>
  <si>
    <t>Power Sector Shareout</t>
  </si>
  <si>
    <t>Transportation Sector Shareout</t>
  </si>
  <si>
    <t xml:space="preserve">http://www.eia.gov/state/seds/seds-states.cfm?q_state_a=HI&amp;q_state=Hawaii#undefined </t>
  </si>
  <si>
    <t>EIA SEDS Index Row</t>
  </si>
  <si>
    <t>LGACP</t>
  </si>
  <si>
    <t>LGCCP</t>
  </si>
  <si>
    <t>LGICP</t>
  </si>
  <si>
    <t>LGRCP</t>
  </si>
  <si>
    <t>LGTCB</t>
  </si>
  <si>
    <t>LGTCP</t>
  </si>
  <si>
    <t>LGTXB</t>
  </si>
  <si>
    <t>LGTXP</t>
  </si>
  <si>
    <t>NNACB</t>
  </si>
  <si>
    <t>NNCCB</t>
  </si>
  <si>
    <t>NNEIB</t>
  </si>
  <si>
    <t>NNICB</t>
  </si>
  <si>
    <t>NNRCB</t>
  </si>
  <si>
    <t>POICP</t>
  </si>
  <si>
    <t>POTCB</t>
  </si>
  <si>
    <t>POTCP</t>
  </si>
  <si>
    <t>POTXB</t>
  </si>
  <si>
    <t>POTXP</t>
  </si>
  <si>
    <t>SOHCB</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</si>
  <si>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</si>
  <si>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</si>
  <si>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</si>
  <si>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</si>
  <si>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</si>
  <si>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</si>
  <si>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</si>
  <si>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</si>
  <si>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</si>
  <si>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</si>
  <si>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</si>
  <si>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</si>
  <si>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EIA Petroleum Import Shipments Classified by PROD_NAME</t>
  </si>
  <si>
    <t>Year(drop)</t>
  </si>
  <si>
    <t>Quantity (ThousandBBL)</t>
  </si>
  <si>
    <t>Classification</t>
  </si>
  <si>
    <t>Distillate Fuel</t>
  </si>
  <si>
    <t xml:space="preserve">PROD_NAME </t>
  </si>
  <si>
    <t>DISTILLATE FUEL</t>
  </si>
  <si>
    <t>Other Products</t>
  </si>
  <si>
    <t>Millions of USD / Year</t>
  </si>
  <si>
    <t>Nominal GSP Hawaii (1963-1997) SIC</t>
  </si>
  <si>
    <t>Nominal GSP Hawaii (1997-Present) NAIC</t>
  </si>
  <si>
    <t>Nominal GSP Hawaii (SIC/NAIC Combined)</t>
  </si>
  <si>
    <t>Real GSP Hawaii (=Nominal*100/deflator)</t>
  </si>
  <si>
    <t>http://www.ers.usda.gov/datafiles/International_Macroeconomic_Data/Historical_Data_Files/HistoricalGDPDeflatorValues.xls</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</si>
  <si>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</si>
  <si>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</si>
  <si>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</si>
  <si>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</si>
  <si>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</si>
  <si>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</si>
  <si>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</si>
  <si>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</si>
  <si>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</si>
  <si>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</si>
  <si>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</si>
  <si>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</si>
  <si>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</si>
  <si>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</si>
  <si>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</si>
  <si>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</si>
  <si>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</si>
  <si>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</si>
  <si>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</si>
  <si>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</si>
  <si>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</si>
  <si>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</si>
  <si>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</si>
  <si>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</si>
  <si>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</si>
  <si>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</si>
  <si>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</si>
  <si>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</si>
  <si>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</si>
  <si>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</si>
  <si>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</si>
  <si>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</si>
  <si>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</si>
  <si>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</si>
  <si>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</si>
  <si>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</si>
  <si>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</si>
  <si>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</si>
  <si>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</si>
  <si>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</si>
  <si>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</si>
  <si>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</si>
  <si>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</si>
  <si>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</si>
  <si>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</si>
  <si>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</si>
  <si>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</si>
  <si>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</si>
  <si>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</si>
  <si>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</si>
  <si>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</si>
  <si>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</si>
  <si>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</si>
  <si>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</si>
  <si>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</si>
  <si>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</si>
  <si>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</si>
  <si>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</si>
  <si>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</si>
  <si>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</si>
  <si>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2005 baseline index=100 from 2010 data</t>
  </si>
  <si>
    <t>United States</t>
  </si>
  <si>
    <t>2010 baseline index=100</t>
  </si>
  <si>
    <t>2015 update notes:
The USDA Economic Research Service (ERS) reindexes the GDP deflator every 5 years. The most recent data available (through 2014) is indexed to the basline year 2010 having the index value of 100. The metrics use a baseline year 2005 index=100, so the data is reindexed to that year by dividing by 2005s value. These deflator values in the 2015 update (using 2010 baseline values reindexed to 2005) do not quite match the previous used values (indexed by 2005) -- those values are preserved for historical reference below.</t>
  </si>
  <si>
    <t>OLD 2005 baseline index=100</t>
  </si>
  <si>
    <t>Population of Hawaii</t>
  </si>
  <si>
    <t>Resident Population (Thousands)</t>
  </si>
  <si>
    <t>Resident Population (%Change)</t>
  </si>
  <si>
    <t>De Facto Population
(Thousands)</t>
  </si>
  <si>
    <t>De Facto Population (% Change)</t>
  </si>
  <si>
    <t>DBEDT Resident Population</t>
  </si>
  <si>
    <t>DBEDT De Facto Population</t>
  </si>
  <si>
    <t>2015 update notes: Yellow areas indicate cells changed in this update.  Exact figures for resident population and de facto population from DBEDT 2014 databook have been used.  Population % change is calculated from actual figures now.  Armed Forces &amp; Components of Change are not updated as they are not utilized anywhwere.
Additionally, the entire table was reversed to oldest year at top, newest at bottom</t>
  </si>
  <si>
    <t>GSP (millions)</t>
  </si>
  <si>
    <t>/GSP</t>
  </si>
  <si>
    <t>Population (per capita)</t>
  </si>
  <si>
    <t>/Capita</t>
  </si>
  <si>
    <t>conversion rates</t>
  </si>
  <si>
    <t>jet fuel</t>
  </si>
  <si>
    <t>diesel</t>
  </si>
  <si>
    <t>Crude oil</t>
  </si>
  <si>
    <t>Note: Gasoline used as a proxy for crude oil</t>
  </si>
  <si>
    <t>1-raw materials extraction</t>
  </si>
  <si>
    <t>2-raw materials transport</t>
  </si>
  <si>
    <t>3-refining/proceswsing</t>
  </si>
  <si>
    <t>4-transport to retailer</t>
  </si>
  <si>
    <t>Upstream</t>
  </si>
  <si>
    <t>Total Upstream</t>
  </si>
  <si>
    <t>stages</t>
  </si>
  <si>
    <t>Raw Material Acquisition</t>
  </si>
  <si>
    <t>Raw Material Transport</t>
  </si>
  <si>
    <t>Energy Conversion Facility</t>
  </si>
  <si>
    <t>Product Transport</t>
  </si>
  <si>
    <t>Imported Crude Oil</t>
  </si>
  <si>
    <t>feedstock production</t>
  </si>
  <si>
    <t>feedstock logistics</t>
  </si>
  <si>
    <t>conversion</t>
  </si>
  <si>
    <t>distribution</t>
  </si>
  <si>
    <t>end-use</t>
  </si>
  <si>
    <t>Well-to-Well emissions</t>
  </si>
  <si>
    <t>Well to Tank</t>
  </si>
  <si>
    <t>jet fuel (kgCO2e/MMBtu)</t>
  </si>
  <si>
    <t>gasoline (kgCO2e/MMBtu)</t>
  </si>
  <si>
    <t>diesel  (kgCO2e/MMBtu)</t>
  </si>
  <si>
    <t>Algeria</t>
  </si>
  <si>
    <t>Biodiesel  (kgCO2e/MMBtu)</t>
  </si>
  <si>
    <t>Angola</t>
  </si>
  <si>
    <t>oil palm -crude palm oil(malaysia)</t>
  </si>
  <si>
    <t>oil palm - biofuel (malaysia)</t>
  </si>
  <si>
    <t>soybean (US)</t>
  </si>
  <si>
    <t>Canada</t>
  </si>
  <si>
    <t>soybean(exclude soy, US)</t>
  </si>
  <si>
    <t>Domestic Crude Oil</t>
  </si>
  <si>
    <t>Oil Palm (local)</t>
  </si>
  <si>
    <t>Ecuador</t>
  </si>
  <si>
    <t>Jatropha (Local)</t>
  </si>
  <si>
    <t>Iraq</t>
  </si>
  <si>
    <t>Kuwait</t>
  </si>
  <si>
    <t>Mexico</t>
  </si>
  <si>
    <t>Biodiesel (gCO2e/MJ)</t>
  </si>
  <si>
    <t>Nigeria</t>
  </si>
  <si>
    <t>Saudi Arabia</t>
  </si>
  <si>
    <t>Venezuela</t>
  </si>
  <si>
    <t>baseline</t>
  </si>
  <si>
    <t>Source:</t>
  </si>
  <si>
    <t>http://www.netl.doe.gov/energy-analyses/pubs/PetrRefGHGEmiss_ImportSourceSpecific1.pdf</t>
  </si>
  <si>
    <t>Table A-3</t>
  </si>
  <si>
    <t xml:space="preserve">Table A-1 </t>
  </si>
  <si>
    <t xml:space="preserve">Table ES-1 </t>
  </si>
  <si>
    <t xml:space="preserve">http://www.netl.doe.gov/energy-analyses/pubs/NETL%20LCA%20Petroleum-based%20Fuels%20Nov%202008.pdf </t>
  </si>
  <si>
    <t>Additional Documentation on LCA</t>
  </si>
  <si>
    <t xml:space="preserve">http://www.uhero.hawaii.edu/assets/20120531_BiofuelLCAReportFinal_kt.pdf </t>
  </si>
  <si>
    <t>Table 7</t>
  </si>
  <si>
    <t>1: raw materials acquisition</t>
  </si>
  <si>
    <t>2: raw material transport</t>
  </si>
  <si>
    <t>Natural Gas (LNG) (lbs CO2e/MMBtu)</t>
  </si>
  <si>
    <t>Coal (Average)  (lbs CO2e/MMBtu)</t>
  </si>
  <si>
    <t>Ethanol (kgCO2e/MMBtu)</t>
  </si>
  <si>
    <t>based on 100% E85 (Approx)</t>
  </si>
  <si>
    <t xml:space="preserve">http://www.netl.doe.gov/energy-analyses/pubs/NG-GHG-LCI.pdf </t>
  </si>
  <si>
    <t>Figure 3-1</t>
  </si>
  <si>
    <t>Figure 3-8</t>
  </si>
  <si>
    <t xml:space="preserve">http://www.netl.doe.gov/energy-analyses/pubs/LCA_coal&amp;NG_plants.pdf </t>
  </si>
  <si>
    <t>Ethanol (gCO2e/MJ)</t>
  </si>
  <si>
    <t>*Saudi Arabia (NETL)</t>
  </si>
  <si>
    <t>http://www.netl.doe.gov/energy-analyses/pubs/EthFrBioLCA101811Pres.pdf</t>
  </si>
  <si>
    <t>see slide 26</t>
  </si>
  <si>
    <t>http://css.snre.umich.edu/css_doc/CSS12-10.pdf</t>
  </si>
  <si>
    <t>Additional Documentation</t>
  </si>
  <si>
    <t>sheet</t>
  </si>
  <si>
    <t>date</t>
  </si>
  <si>
    <t>csv_url</t>
  </si>
  <si>
    <t>origninal_url</t>
  </si>
  <si>
    <t>description</t>
  </si>
  <si>
    <t>Input EIA SEDS</t>
  </si>
  <si>
    <t>EIA_SEDS_2017-06-09-14-51-39.csv</t>
  </si>
  <si>
    <t>EIA_SEDS_2017-07-27-13-47-59.csv</t>
  </si>
  <si>
    <t>EIA_SEDS_2018-08-25-17-24-39.csv</t>
  </si>
  <si>
    <t>EIA_SEDS_2018-10-26-20-00-20.csv</t>
  </si>
  <si>
    <t>Input DBEDT Population</t>
  </si>
  <si>
    <t>DBEDT_Population_2016-12-01-13-52-30.csv</t>
  </si>
  <si>
    <t>DBEDT_Population_2018-08-25-17-24-39.csv</t>
  </si>
  <si>
    <t>DBEDT_Population_2018-10-22-22-06-58.csv</t>
  </si>
  <si>
    <t>Input EIA Imports Petroleum</t>
  </si>
  <si>
    <t>EIA_Imports_Petroleum_2016-12-01-13-52-30.csv</t>
  </si>
  <si>
    <t>EIA_Imports_Petroleum_2017-06-09-14-51-39.csv</t>
  </si>
  <si>
    <t>EIA_Imports_Petroleum_2018-08-25-16-34-16.csv</t>
  </si>
  <si>
    <t>EIA_Imports_Petroleum_2018-09-11-18-56-08.csv</t>
  </si>
  <si>
    <t>EIA_Imports_Petroleum_2018-10-22-22-06-58.csv</t>
  </si>
  <si>
    <t>Input DBEDT Monthly Energy</t>
  </si>
  <si>
    <t>DBEDT_Monthly_Energy_2017-07-27-14-01-59.csv</t>
  </si>
  <si>
    <t>DBEDT_Monthly_Energy_2018-08-25-17-13-21.csv</t>
  </si>
  <si>
    <t>DBEDT_Monthly_Energy_2018-09-11-18-56-08.csv</t>
  </si>
  <si>
    <t>DBEDT_Monthly_Energy_2018-10-22-22-06-58.csv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</si>
</sst>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sharedStrings.xml" Type="http://schemas.openxmlformats.org/officeDocument/2006/relationships/sharedStrings"/><Relationship Id="rId30" Target="styles.xml" Type="http://schemas.openxmlformats.org/officeDocument/2006/relationships/styles"/><Relationship Id="rId31"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32880300" cy="17297400"/>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8.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FFC000"/>
    <outlinePr summaryBelow="1" summaryRight="1"/>
    <pageSetUpPr/>
  </sheetPr>
  <dimension ref="A1:BY39"/>
  <sheetViews>
    <sheetView workbookViewId="0">
      <selection activeCell="A1" sqref="A1"/>
    </sheetView>
  </sheetViews>
  <sheetFormatPr baseColWidth="10" defaultRowHeight="15"/>
  <sheetData>
    <row r="1" spans="1:77">
      <c r="A1">
        <f>'Dashboard M1'!A1</f>
        <v/>
      </c>
      <c r="F1" t="s">
        <v>0</v>
      </c>
      <c r="G1" t="n">
        <v>1960</v>
      </c>
      <c r="H1" t="n">
        <v>1961</v>
      </c>
      <c r="I1" t="n">
        <v>1962</v>
      </c>
      <c r="J1" t="n">
        <v>1963</v>
      </c>
      <c r="K1" t="n">
        <v>1964</v>
      </c>
      <c r="L1" t="n">
        <v>1965</v>
      </c>
      <c r="M1" t="n">
        <v>1966</v>
      </c>
      <c r="N1" t="n">
        <v>1967</v>
      </c>
      <c r="O1" t="n">
        <v>1968</v>
      </c>
      <c r="P1" t="n">
        <v>1969</v>
      </c>
      <c r="Q1" t="n">
        <v>1970</v>
      </c>
      <c r="R1" t="n">
        <v>1971</v>
      </c>
      <c r="S1" t="n">
        <v>1972</v>
      </c>
      <c r="T1" t="n">
        <v>1973</v>
      </c>
      <c r="U1" t="n">
        <v>1974</v>
      </c>
      <c r="V1" t="n">
        <v>1975</v>
      </c>
      <c r="W1" t="n">
        <v>1976</v>
      </c>
      <c r="X1" t="n">
        <v>1977</v>
      </c>
      <c r="Y1" t="n">
        <v>1978</v>
      </c>
      <c r="Z1" t="n">
        <v>1979</v>
      </c>
      <c r="AA1" t="n">
        <v>1980</v>
      </c>
      <c r="AB1" t="n">
        <v>1981</v>
      </c>
      <c r="AC1" t="n">
        <v>1982</v>
      </c>
      <c r="AD1" t="n">
        <v>1983</v>
      </c>
      <c r="AE1" t="n">
        <v>1984</v>
      </c>
      <c r="AF1" t="n">
        <v>1985</v>
      </c>
      <c r="AG1" t="n">
        <v>1986</v>
      </c>
      <c r="AH1" t="n">
        <v>1987</v>
      </c>
      <c r="AI1" t="n">
        <v>1988</v>
      </c>
      <c r="AJ1" t="n">
        <v>1989</v>
      </c>
      <c r="AK1" t="n">
        <v>1990</v>
      </c>
      <c r="AL1" t="n">
        <v>1991</v>
      </c>
      <c r="AM1" t="n">
        <v>1992</v>
      </c>
      <c r="AN1" t="n">
        <v>1993</v>
      </c>
      <c r="AO1" t="n">
        <v>1994</v>
      </c>
      <c r="AP1" t="n">
        <v>1995</v>
      </c>
      <c r="AQ1" t="n">
        <v>1996</v>
      </c>
      <c r="AR1" t="n">
        <v>1997</v>
      </c>
      <c r="AS1" t="n">
        <v>1998</v>
      </c>
      <c r="AT1" t="n">
        <v>1999</v>
      </c>
      <c r="AU1" t="n">
        <v>2000</v>
      </c>
      <c r="AV1" t="n">
        <v>2001</v>
      </c>
      <c r="AW1" t="n">
        <v>2002</v>
      </c>
      <c r="AX1" t="n">
        <v>2003</v>
      </c>
      <c r="AY1" t="n">
        <v>2004</v>
      </c>
      <c r="AZ1" t="n">
        <v>2005</v>
      </c>
      <c r="BA1" t="n">
        <v>2006</v>
      </c>
      <c r="BB1" t="n">
        <v>2007</v>
      </c>
      <c r="BC1" t="n">
        <v>2008</v>
      </c>
      <c r="BD1" t="n">
        <v>2009</v>
      </c>
      <c r="BE1" t="n">
        <v>2010</v>
      </c>
      <c r="BF1" t="n">
        <v>2011</v>
      </c>
      <c r="BG1" t="n">
        <v>2012</v>
      </c>
      <c r="BH1" t="n">
        <v>2013</v>
      </c>
      <c r="BI1" t="n">
        <v>2014</v>
      </c>
      <c r="BJ1" t="n">
        <v>2015</v>
      </c>
      <c r="BK1" t="n">
        <v>2016</v>
      </c>
      <c r="BL1" t="n">
        <v>2017</v>
      </c>
      <c r="BM1" t="n">
        <v>2018</v>
      </c>
      <c r="BN1" t="n">
        <v>2019</v>
      </c>
      <c r="BO1" t="n">
        <v>2020</v>
      </c>
      <c r="BP1" t="n">
        <v>2021</v>
      </c>
      <c r="BQ1" t="n">
        <v>2022</v>
      </c>
      <c r="BR1" t="n">
        <v>2023</v>
      </c>
      <c r="BS1" t="n">
        <v>2024</v>
      </c>
      <c r="BT1" t="n">
        <v>2025</v>
      </c>
      <c r="BU1" t="n">
        <v>2026</v>
      </c>
      <c r="BV1" t="n">
        <v>2027</v>
      </c>
      <c r="BW1" t="n">
        <v>2028</v>
      </c>
      <c r="BX1" t="n">
        <v>2029</v>
      </c>
      <c r="BY1" t="n">
        <v>2030</v>
      </c>
    </row>
    <row r="2" spans="1:77">
      <c r="A2" t="s">
        <v>1</v>
      </c>
      <c r="B2">
        <f>VLOOKUP('Charts M1'!B1,'Interactive List M1'!A:E,5,FALSE)</f>
        <v/>
      </c>
      <c r="C2">
        <f>VLOOKUP(B2,'Interactive List M1'!E:F,2,FALSE)</f>
        <v/>
      </c>
      <c r="F2" t="s">
        <v>0</v>
      </c>
      <c r="G2">
        <f>IF($C$2="/GSP",'Dashboard M1'!G89,IF($C$2="/Capita",'Dashboard M1'!G88,1))</f>
        <v/>
      </c>
      <c r="H2">
        <f>IF($C$2="/GSP",'Dashboard M1'!H89,IF($C$2="/Capita",'Dashboard M1'!H88,1))</f>
        <v/>
      </c>
      <c r="I2">
        <f>IF($C$2="/GSP",'Dashboard M1'!I89,IF($C$2="/Capita",'Dashboard M1'!I88,1))</f>
        <v/>
      </c>
      <c r="J2">
        <f>IF($C$2="/GSP",'Dashboard M1'!J89,IF($C$2="/Capita",'Dashboard M1'!J88,1))</f>
        <v/>
      </c>
      <c r="K2">
        <f>IF($C$2="/GSP",'Dashboard M1'!K89,IF($C$2="/Capita",'Dashboard M1'!K88,1))</f>
        <v/>
      </c>
      <c r="L2">
        <f>IF($C$2="/GSP",'Dashboard M1'!L89,IF($C$2="/Capita",'Dashboard M1'!L88,1))</f>
        <v/>
      </c>
      <c r="M2">
        <f>IF($C$2="/GSP",'Dashboard M1'!M89,IF($C$2="/Capita",'Dashboard M1'!M88,1))</f>
        <v/>
      </c>
      <c r="N2">
        <f>IF($C$2="/GSP",'Dashboard M1'!N89,IF($C$2="/Capita",'Dashboard M1'!N88,1))</f>
        <v/>
      </c>
      <c r="O2">
        <f>IF($C$2="/GSP",'Dashboard M1'!O89,IF($C$2="/Capita",'Dashboard M1'!O88,1))</f>
        <v/>
      </c>
      <c r="P2">
        <f>IF($C$2="/GSP",'Dashboard M1'!P89,IF($C$2="/Capita",'Dashboard M1'!P88,1))</f>
        <v/>
      </c>
      <c r="Q2">
        <f>IF($C$2="/GSP",'Dashboard M1'!Q89,IF($C$2="/Capita",'Dashboard M1'!Q88,1))</f>
        <v/>
      </c>
      <c r="R2">
        <f>IF($C$2="/GSP",'Dashboard M1'!R89,IF($C$2="/Capita",'Dashboard M1'!R88,1))</f>
        <v/>
      </c>
      <c r="S2">
        <f>IF($C$2="/GSP",'Dashboard M1'!S89,IF($C$2="/Capita",'Dashboard M1'!S88,1))</f>
        <v/>
      </c>
      <c r="T2">
        <f>IF($C$2="/GSP",'Dashboard M1'!T89,IF($C$2="/Capita",'Dashboard M1'!T88,1))</f>
        <v/>
      </c>
      <c r="U2">
        <f>IF($C$2="/GSP",'Dashboard M1'!U89,IF($C$2="/Capita",'Dashboard M1'!U88,1))</f>
        <v/>
      </c>
      <c r="V2">
        <f>IF($C$2="/GSP",'Dashboard M1'!V89,IF($C$2="/Capita",'Dashboard M1'!V88,1))</f>
        <v/>
      </c>
      <c r="W2">
        <f>IF($C$2="/GSP",'Dashboard M1'!W89,IF($C$2="/Capita",'Dashboard M1'!W88,1))</f>
        <v/>
      </c>
      <c r="X2">
        <f>IF($C$2="/GSP",'Dashboard M1'!X89,IF($C$2="/Capita",'Dashboard M1'!X88,1))</f>
        <v/>
      </c>
      <c r="Y2">
        <f>IF($C$2="/GSP",'Dashboard M1'!Y89,IF($C$2="/Capita",'Dashboard M1'!Y88,1))</f>
        <v/>
      </c>
      <c r="Z2">
        <f>IF($C$2="/GSP",'Dashboard M1'!Z89,IF($C$2="/Capita",'Dashboard M1'!Z88,1))</f>
        <v/>
      </c>
      <c r="AA2">
        <f>IF($C$2="/GSP",'Dashboard M1'!AA89,IF($C$2="/Capita",'Dashboard M1'!AA88,1))</f>
        <v/>
      </c>
      <c r="AB2">
        <f>IF($C$2="/GSP",'Dashboard M1'!AB89,IF($C$2="/Capita",'Dashboard M1'!AB88,1))</f>
        <v/>
      </c>
      <c r="AC2">
        <f>IF($C$2="/GSP",'Dashboard M1'!AC89,IF($C$2="/Capita",'Dashboard M1'!AC88,1))</f>
        <v/>
      </c>
      <c r="AD2">
        <f>IF($C$2="/GSP",'Dashboard M1'!AD89,IF($C$2="/Capita",'Dashboard M1'!AD88,1))</f>
        <v/>
      </c>
      <c r="AE2">
        <f>IF($C$2="/GSP",'Dashboard M1'!AE89,IF($C$2="/Capita",'Dashboard M1'!AE88,1))</f>
        <v/>
      </c>
      <c r="AF2">
        <f>IF($C$2="/GSP",'Dashboard M1'!AF89,IF($C$2="/Capita",'Dashboard M1'!AF88,1))</f>
        <v/>
      </c>
      <c r="AG2">
        <f>IF($C$2="/GSP",'Dashboard M1'!AG89,IF($C$2="/Capita",'Dashboard M1'!AG88,1))</f>
        <v/>
      </c>
      <c r="AH2">
        <f>IF($C$2="/GSP",'Dashboard M1'!AH89,IF($C$2="/Capita",'Dashboard M1'!AH88,1))</f>
        <v/>
      </c>
      <c r="AI2">
        <f>IF($C$2="/GSP",'Dashboard M1'!AI89,IF($C$2="/Capita",'Dashboard M1'!AI88,1))</f>
        <v/>
      </c>
      <c r="AJ2">
        <f>IF($C$2="/GSP",'Dashboard M1'!AJ89,IF($C$2="/Capita",'Dashboard M1'!AJ88,1))</f>
        <v/>
      </c>
      <c r="AK2">
        <f>IF($C$2="/GSP",'Dashboard M1'!AK89,IF($C$2="/Capita",'Dashboard M1'!AK88,1))</f>
        <v/>
      </c>
      <c r="AL2">
        <f>IF($C$2="/GSP",'Dashboard M1'!AL89,IF($C$2="/Capita",'Dashboard M1'!AL88,1))</f>
        <v/>
      </c>
      <c r="AM2">
        <f>IF($C$2="/GSP",'Dashboard M1'!AM89,IF($C$2="/Capita",'Dashboard M1'!AM88,1))</f>
        <v/>
      </c>
      <c r="AN2">
        <f>IF($C$2="/GSP",'Dashboard M1'!AN89,IF($C$2="/Capita",'Dashboard M1'!AN88,1))</f>
        <v/>
      </c>
      <c r="AO2">
        <f>IF($C$2="/GSP",'Dashboard M1'!AO89,IF($C$2="/Capita",'Dashboard M1'!AO88,1))</f>
        <v/>
      </c>
      <c r="AP2">
        <f>IF($C$2="/GSP",'Dashboard M1'!AP89,IF($C$2="/Capita",'Dashboard M1'!AP88,1))</f>
        <v/>
      </c>
      <c r="AQ2">
        <f>IF($C$2="/GSP",'Dashboard M1'!AQ89,IF($C$2="/Capita",'Dashboard M1'!AQ88,1))</f>
        <v/>
      </c>
      <c r="AR2">
        <f>IF($C$2="/GSP",'Dashboard M1'!AR89,IF($C$2="/Capita",'Dashboard M1'!AR88,1))</f>
        <v/>
      </c>
      <c r="AS2">
        <f>IF($C$2="/GSP",'Dashboard M1'!AS89,IF($C$2="/Capita",'Dashboard M1'!AS88,1))</f>
        <v/>
      </c>
      <c r="AT2">
        <f>IF($C$2="/GSP",'Dashboard M1'!AT89,IF($C$2="/Capita",'Dashboard M1'!AT88,1))</f>
        <v/>
      </c>
      <c r="AU2">
        <f>IF($C$2="/GSP",'Dashboard M1'!AU89,IF($C$2="/Capita",'Dashboard M1'!AU88,1))</f>
        <v/>
      </c>
      <c r="AV2">
        <f>IF($C$2="/GSP",'Dashboard M1'!AV89,IF($C$2="/Capita",'Dashboard M1'!AV88,1))</f>
        <v/>
      </c>
      <c r="AW2">
        <f>IF($C$2="/GSP",'Dashboard M1'!AW89,IF($C$2="/Capita",'Dashboard M1'!AW88,1))</f>
        <v/>
      </c>
      <c r="AX2">
        <f>IF($C$2="/GSP",'Dashboard M1'!AX89,IF($C$2="/Capita",'Dashboard M1'!AX88,1))</f>
        <v/>
      </c>
      <c r="AY2">
        <f>IF($C$2="/GSP",'Dashboard M1'!AY89,IF($C$2="/Capita",'Dashboard M1'!AY88,1))</f>
        <v/>
      </c>
      <c r="AZ2">
        <f>IF($C$2="/GSP",'Dashboard M1'!AZ89,IF($C$2="/Capita",'Dashboard M1'!AZ88,1))</f>
        <v/>
      </c>
      <c r="BA2">
        <f>IF($C$2="/GSP",'Dashboard M1'!BA89,IF($C$2="/Capita",'Dashboard M1'!BA88,1))</f>
        <v/>
      </c>
      <c r="BB2">
        <f>IF($C$2="/GSP",'Dashboard M1'!BB89,IF($C$2="/Capita",'Dashboard M1'!BB88,1))</f>
        <v/>
      </c>
      <c r="BC2">
        <f>IF($C$2="/GSP",'Dashboard M1'!BC89,IF($C$2="/Capita",'Dashboard M1'!BC88,1))</f>
        <v/>
      </c>
      <c r="BD2">
        <f>IF($C$2="/GSP",'Dashboard M1'!BD89,IF($C$2="/Capita",'Dashboard M1'!BD88,1))</f>
        <v/>
      </c>
      <c r="BE2">
        <f>IF($C$2="/GSP",'Dashboard M1'!BE89,IF($C$2="/Capita",'Dashboard M1'!BE88,1))</f>
        <v/>
      </c>
      <c r="BF2">
        <f>IF($C$2="/GSP",'Dashboard M1'!BF89,IF($C$2="/Capita",'Dashboard M1'!BF88,1))</f>
        <v/>
      </c>
      <c r="BG2">
        <f>IF($C$2="/GSP",'Dashboard M1'!BG89,IF($C$2="/Capita",'Dashboard M1'!BG88,1))</f>
        <v/>
      </c>
      <c r="BH2">
        <f>IF($C$2="/GSP",'Dashboard M1'!BH89,IF($C$2="/Capita",'Dashboard M1'!BH88,1))</f>
        <v/>
      </c>
      <c r="BI2">
        <f>IF($C$2="/GSP",'Dashboard M1'!BI89,IF($C$2="/Capita",'Dashboard M1'!BI88,1))</f>
        <v/>
      </c>
      <c r="BJ2">
        <f>IF($C$2="/GSP",'Dashboard M1'!BJ89,IF($C$2="/Capita",'Dashboard M1'!BJ88,1))</f>
        <v/>
      </c>
      <c r="BK2">
        <f>IF($C$2="/GSP",'Dashboard M1'!BK89,IF($C$2="/Capita",'Dashboard M1'!BK88,1))</f>
        <v/>
      </c>
      <c r="BL2">
        <f>IF($C$2="/GSP",'Dashboard M1'!BL89,IF($C$2="/Capita",'Dashboard M1'!BL88,1))</f>
        <v/>
      </c>
      <c r="BM2">
        <f>IF($C$2="/GSP",'Dashboard M1'!BM89,IF($C$2="/Capita",'Dashboard M1'!BM88,1))</f>
        <v/>
      </c>
      <c r="BN2">
        <f>IF($C$2="/GSP",'Dashboard M1'!BN89,IF($C$2="/Capita",'Dashboard M1'!BN88,1))</f>
        <v/>
      </c>
      <c r="BO2">
        <f>IF($C$2="/GSP",'Dashboard M1'!BO89,IF($C$2="/Capita",'Dashboard M1'!BO88,1))</f>
        <v/>
      </c>
      <c r="BP2">
        <f>IF($C$2="/GSP",'Dashboard M1'!BP89,IF($C$2="/Capita",'Dashboard M1'!BP88,1))</f>
        <v/>
      </c>
      <c r="BQ2">
        <f>IF($C$2="/GSP",'Dashboard M1'!BQ89,IF($C$2="/Capita",'Dashboard M1'!BQ88,1))</f>
        <v/>
      </c>
      <c r="BR2">
        <f>IF($C$2="/GSP",'Dashboard M1'!BR89,IF($C$2="/Capita",'Dashboard M1'!BR88,1))</f>
        <v/>
      </c>
      <c r="BS2">
        <f>IF($C$2="/GSP",'Dashboard M1'!BS89,IF($C$2="/Capita",'Dashboard M1'!BS88,1))</f>
        <v/>
      </c>
      <c r="BT2">
        <f>IF($C$2="/GSP",'Dashboard M1'!BT89,IF($C$2="/Capita",'Dashboard M1'!BT88,1))</f>
        <v/>
      </c>
      <c r="BU2">
        <f>IF($C$2="/GSP",'Dashboard M1'!BU89,IF($C$2="/Capita",'Dashboard M1'!BU88,1))</f>
        <v/>
      </c>
      <c r="BV2">
        <f>IF($C$2="/GSP",'Dashboard M1'!BV89,IF($C$2="/Capita",'Dashboard M1'!BV88,1))</f>
        <v/>
      </c>
      <c r="BW2">
        <f>IF($C$2="/GSP",'Dashboard M1'!BW89,IF($C$2="/Capita",'Dashboard M1'!BW88,1))</f>
        <v/>
      </c>
      <c r="BX2">
        <f>IF($C$2="/GSP",'Dashboard M1'!BX89,IF($C$2="/Capita",'Dashboard M1'!BX88,1))</f>
        <v/>
      </c>
      <c r="BY2">
        <f>IF($C$2="/GSP",'Dashboard M1'!BY89,IF($C$2="/Capita",'Dashboard M1'!BY88,1))</f>
        <v/>
      </c>
    </row>
    <row r="3" spans="1:77">
      <c r="B3">
        <f>C3&amp;" "&amp;D3&amp;" excluding life-cycle"</f>
        <v/>
      </c>
      <c r="C3">
        <f>VLOOKUP('Charts M1'!B2,'Interactive List M1'!A:B,2,FALSE)</f>
        <v/>
      </c>
      <c r="D3">
        <f>VLOOKUP('Charts M1'!B3,'Interactive List M1'!A:C,3,FALSE)</f>
        <v/>
      </c>
      <c r="F3" t="s">
        <v>0</v>
      </c>
      <c r="G3">
        <f>IF(ISERROR(G6),NA(),G6)</f>
        <v/>
      </c>
      <c r="H3">
        <f>IF(ISERROR(H6),NA(),H6)</f>
        <v/>
      </c>
      <c r="I3">
        <f>IF(ISERROR(I6),NA(),I6)</f>
        <v/>
      </c>
      <c r="J3">
        <f>IF(ISERROR(J6),NA(),J6)</f>
        <v/>
      </c>
      <c r="K3">
        <f>IF(ISERROR(K6),NA(),K6)</f>
        <v/>
      </c>
      <c r="L3">
        <f>IF(ISERROR(L6),NA(),L6)</f>
        <v/>
      </c>
      <c r="M3">
        <f>IF(ISERROR(M6),NA(),M6)</f>
        <v/>
      </c>
      <c r="N3">
        <f>IF(ISERROR(N6),NA(),N6)</f>
        <v/>
      </c>
      <c r="O3">
        <f>IF(ISERROR(O6),NA(),O6)</f>
        <v/>
      </c>
      <c r="P3">
        <f>IF(ISERROR(P6),NA(),P6)</f>
        <v/>
      </c>
      <c r="Q3">
        <f>IF(ISERROR(Q6),NA(),Q6)</f>
        <v/>
      </c>
      <c r="R3">
        <f>IF(ISERROR(R6),NA(),R6)</f>
        <v/>
      </c>
      <c r="S3">
        <f>IF(ISERROR(S6),NA(),S6)</f>
        <v/>
      </c>
      <c r="T3">
        <f>IF(ISERROR(T6),NA(),T6)</f>
        <v/>
      </c>
      <c r="U3">
        <f>IF(ISERROR(U6),NA(),U6)</f>
        <v/>
      </c>
      <c r="V3">
        <f>IF(ISERROR(V6),NA(),V6)</f>
        <v/>
      </c>
      <c r="W3">
        <f>IF(ISERROR(W6),NA(),W6)</f>
        <v/>
      </c>
      <c r="X3">
        <f>IF(ISERROR(X6),NA(),X6)</f>
        <v/>
      </c>
      <c r="Y3">
        <f>IF(ISERROR(Y6),NA(),Y6)</f>
        <v/>
      </c>
      <c r="Z3">
        <f>IF(ISERROR(Z6),NA(),Z6)</f>
        <v/>
      </c>
      <c r="AA3">
        <f>IF(ISERROR(AA6),NA(),AA6)</f>
        <v/>
      </c>
      <c r="AB3">
        <f>IF(ISERROR(AB6),NA(),AB6)</f>
        <v/>
      </c>
      <c r="AC3">
        <f>IF(ISERROR(AC6),NA(),AC6)</f>
        <v/>
      </c>
      <c r="AD3">
        <f>IF(ISERROR(AD6),NA(),AD6)</f>
        <v/>
      </c>
      <c r="AE3">
        <f>IF(ISERROR(AE6),NA(),AE6)</f>
        <v/>
      </c>
      <c r="AF3">
        <f>IF(ISERROR(AF6),NA(),AF6)</f>
        <v/>
      </c>
      <c r="AG3">
        <f>IF(ISERROR(AG6),NA(),AG6)</f>
        <v/>
      </c>
      <c r="AH3">
        <f>IF(ISERROR(AH6),NA(),AH6)</f>
        <v/>
      </c>
      <c r="AI3">
        <f>IF(ISERROR(AI6),NA(),AI6)</f>
        <v/>
      </c>
      <c r="AJ3">
        <f>IF(ISERROR(AJ6),NA(),AJ6)</f>
        <v/>
      </c>
      <c r="AK3">
        <f>IF(ISERROR(AK6),NA(),AK6)</f>
        <v/>
      </c>
      <c r="AL3">
        <f>IF(ISERROR(AL6),NA(),AL6)</f>
        <v/>
      </c>
      <c r="AM3">
        <f>IF(ISERROR(AM6),NA(),AM6)</f>
        <v/>
      </c>
      <c r="AN3">
        <f>IF(ISERROR(AN6),NA(),AN6)</f>
        <v/>
      </c>
      <c r="AO3">
        <f>IF(ISERROR(AO6),NA(),AO6)</f>
        <v/>
      </c>
      <c r="AP3">
        <f>IF(ISERROR(AP6),NA(),AP6)</f>
        <v/>
      </c>
      <c r="AQ3">
        <f>IF(ISERROR(AQ6),NA(),AQ6)</f>
        <v/>
      </c>
      <c r="AR3">
        <f>IF(ISERROR(AR6),NA(),AR6)</f>
        <v/>
      </c>
      <c r="AS3">
        <f>IF(ISERROR(AS6),NA(),AS6)</f>
        <v/>
      </c>
      <c r="AT3">
        <f>IF(ISERROR(AT6),NA(),AT6)</f>
        <v/>
      </c>
      <c r="AU3">
        <f>IF(ISERROR(AU6),NA(),AU6)</f>
        <v/>
      </c>
      <c r="AV3">
        <f>IF(ISERROR(AV6),NA(),AV6)</f>
        <v/>
      </c>
      <c r="AW3">
        <f>IF(ISERROR(AW6),NA(),AW6)</f>
        <v/>
      </c>
      <c r="AX3">
        <f>IF(ISERROR(AX6),NA(),AX6)</f>
        <v/>
      </c>
      <c r="AY3">
        <f>IF(ISERROR(AY6),NA(),AY6)</f>
        <v/>
      </c>
      <c r="AZ3">
        <f>IF(ISERROR(AZ6),NA(),AZ6)</f>
        <v/>
      </c>
      <c r="BA3">
        <f>IF(ISERROR(BA6),NA(),BA6)</f>
        <v/>
      </c>
      <c r="BB3">
        <f>IF(ISERROR(BB6),NA(),BB6)</f>
        <v/>
      </c>
      <c r="BC3">
        <f>IF(ISERROR(BC6),NA(),BC6)</f>
        <v/>
      </c>
      <c r="BD3">
        <f>IF(ISERROR(BD6),NA(),BD6)</f>
        <v/>
      </c>
      <c r="BE3">
        <f>IF(ISERROR(BE6),NA(),BE6)</f>
        <v/>
      </c>
      <c r="BF3">
        <f>IF(ISERROR(BF6),NA(),BF6)</f>
        <v/>
      </c>
      <c r="BG3">
        <f>IF(ISERROR(BG6),NA(),IF(BG6=0,NA(),BG6))</f>
        <v/>
      </c>
      <c r="BH3">
        <f>IF(ISERROR(BH6),NA(),IF(BH6=0,NA(),BH6))</f>
        <v/>
      </c>
      <c r="BI3">
        <f>IF(ISERROR(BI6),NA(),IF(BI6=0,NA(),BI6))</f>
        <v/>
      </c>
      <c r="BJ3">
        <f>IF(ISERROR(BJ6),NA(),IF(BJ6=0,NA(),BJ6))</f>
        <v/>
      </c>
      <c r="BK3">
        <f>IF(ISERROR(BK6),NA(),IF(BK6=0,NA(),BK6))</f>
        <v/>
      </c>
      <c r="BL3">
        <f>IF(ISERROR(BL6),NA(),IF(BL6=0,NA(),BL6))</f>
        <v/>
      </c>
      <c r="BM3">
        <f>IF(ISERROR(BM6),NA(),IF(BM6=0,NA(),BM6))</f>
        <v/>
      </c>
      <c r="BN3">
        <f>IF(ISERROR(BN6),NA(),IF(BN6=0,NA(),BN6))</f>
        <v/>
      </c>
      <c r="BO3">
        <f>IF(ISERROR(BO6),NA(),IF(BO6=0,NA(),BO6))</f>
        <v/>
      </c>
      <c r="BP3">
        <f>IF(ISERROR(BP6),NA(),IF(BP6=0,NA(),BP6))</f>
        <v/>
      </c>
      <c r="BQ3">
        <f>IF(ISERROR(BQ6),NA(),IF(BQ6=0,NA(),BQ6))</f>
        <v/>
      </c>
      <c r="BR3">
        <f>IF(ISERROR(BR6),NA(),IF(BR6=0,NA(),BR6))</f>
        <v/>
      </c>
      <c r="BS3">
        <f>IF(ISERROR(BS6),NA(),IF(BS6=0,NA(),BS6))</f>
        <v/>
      </c>
      <c r="BT3">
        <f>IF(ISERROR(BT6),NA(),IF(BT6=0,NA(),BT6))</f>
        <v/>
      </c>
      <c r="BU3">
        <f>IF(ISERROR(BU6),NA(),IF(BU6=0,NA(),BU6))</f>
        <v/>
      </c>
      <c r="BV3">
        <f>IF(ISERROR(BV6),NA(),IF(BV6=0,NA(),BV6))</f>
        <v/>
      </c>
      <c r="BW3">
        <f>IF(ISERROR(BW6),NA(),IF(BW6=0,NA(),BW6))</f>
        <v/>
      </c>
      <c r="BX3">
        <f>IF(ISERROR(BX6),NA(),IF(BX6=0,NA(),BX6))</f>
        <v/>
      </c>
      <c r="BY3">
        <f>IF(ISERROR(BY6),NA(),IF(BY6=0,NA(),BY6))</f>
        <v/>
      </c>
    </row>
    <row r="4" spans="1:77">
      <c r="B4">
        <f>C4&amp;" "&amp;D4&amp;" including life-cycle"</f>
        <v/>
      </c>
      <c r="C4">
        <f>VLOOKUP('Charts M1'!B2,'Interactive List M1'!A:B,2,FALSE)</f>
        <v/>
      </c>
      <c r="D4">
        <f>VLOOKUP('Charts M1'!B3,'Interactive List M1'!A:C,3,FALSE)</f>
        <v/>
      </c>
      <c r="F4" t="s">
        <v>0</v>
      </c>
      <c r="G4">
        <f>IF(ISERROR(G7),NA(),G7)</f>
        <v/>
      </c>
      <c r="H4">
        <f>IF(ISERROR(H7),NA(),H7)</f>
        <v/>
      </c>
      <c r="I4">
        <f>IF(ISERROR(I7),NA(),I7)</f>
        <v/>
      </c>
      <c r="J4">
        <f>IF(ISERROR(J7),NA(),J7)</f>
        <v/>
      </c>
      <c r="K4">
        <f>IF(ISERROR(K7),NA(),K7)</f>
        <v/>
      </c>
      <c r="L4">
        <f>IF(ISERROR(L7),NA(),L7)</f>
        <v/>
      </c>
      <c r="M4">
        <f>IF(ISERROR(M7),NA(),M7)</f>
        <v/>
      </c>
      <c r="N4">
        <f>IF(ISERROR(N7),NA(),N7)</f>
        <v/>
      </c>
      <c r="O4">
        <f>IF(ISERROR(O7),NA(),O7)</f>
        <v/>
      </c>
      <c r="P4">
        <f>IF(ISERROR(P7),NA(),P7)</f>
        <v/>
      </c>
      <c r="Q4">
        <f>IF(ISERROR(Q7),NA(),Q7)</f>
        <v/>
      </c>
      <c r="R4">
        <f>IF(ISERROR(R7),NA(),R7)</f>
        <v/>
      </c>
      <c r="S4">
        <f>IF(ISERROR(S7),NA(),S7)</f>
        <v/>
      </c>
      <c r="T4">
        <f>IF(ISERROR(T7),NA(),T7)</f>
        <v/>
      </c>
      <c r="U4">
        <f>IF(ISERROR(U7),NA(),U7)</f>
        <v/>
      </c>
      <c r="V4">
        <f>IF(ISERROR(V7),NA(),V7)</f>
        <v/>
      </c>
      <c r="W4">
        <f>IF(ISERROR(W7),NA(),W7)</f>
        <v/>
      </c>
      <c r="X4">
        <f>IF(ISERROR(X7),NA(),X7)</f>
        <v/>
      </c>
      <c r="Y4">
        <f>IF(ISERROR(Y7),NA(),Y7)</f>
        <v/>
      </c>
      <c r="Z4">
        <f>IF(ISERROR(Z7),NA(),Z7)</f>
        <v/>
      </c>
      <c r="AA4">
        <f>IF(ISERROR(AA7),NA(),AA7)</f>
        <v/>
      </c>
      <c r="AB4">
        <f>IF(ISERROR(AB7),NA(),AB7)</f>
        <v/>
      </c>
      <c r="AC4">
        <f>IF(ISERROR(AC7),NA(),AC7)</f>
        <v/>
      </c>
      <c r="AD4">
        <f>IF(ISERROR(AD7),NA(),AD7)</f>
        <v/>
      </c>
      <c r="AE4">
        <f>IF(ISERROR(AE7),NA(),AE7)</f>
        <v/>
      </c>
      <c r="AF4">
        <f>IF(ISERROR(AF7),NA(),AF7)</f>
        <v/>
      </c>
      <c r="AG4">
        <f>IF(ISERROR(AG7),NA(),AG7)</f>
        <v/>
      </c>
      <c r="AH4">
        <f>IF(ISERROR(AH7),NA(),AH7)</f>
        <v/>
      </c>
      <c r="AI4">
        <f>IF(ISERROR(AI7),NA(),AI7)</f>
        <v/>
      </c>
      <c r="AJ4">
        <f>IF(ISERROR(AJ7),NA(),AJ7)</f>
        <v/>
      </c>
      <c r="AK4">
        <f>IF(ISERROR(AK7),NA(),AK7)</f>
        <v/>
      </c>
      <c r="AL4">
        <f>IF(ISERROR(AL7),NA(),AL7)</f>
        <v/>
      </c>
      <c r="AM4">
        <f>IF(ISERROR(AM7),NA(),AM7)</f>
        <v/>
      </c>
      <c r="AN4">
        <f>IF(ISERROR(AN7),NA(),AN7)</f>
        <v/>
      </c>
      <c r="AO4">
        <f>IF(ISERROR(AO7),NA(),AO7)</f>
        <v/>
      </c>
      <c r="AP4">
        <f>IF(ISERROR(AP7),NA(),AP7)</f>
        <v/>
      </c>
      <c r="AQ4">
        <f>IF(ISERROR(AQ7),NA(),AQ7)</f>
        <v/>
      </c>
      <c r="AR4">
        <f>IF(ISERROR(AR7),NA(),AR7)</f>
        <v/>
      </c>
      <c r="AS4">
        <f>IF(ISERROR(AS7),NA(),AS7)</f>
        <v/>
      </c>
      <c r="AT4">
        <f>IF(ISERROR(AT7),NA(),AT7)</f>
        <v/>
      </c>
      <c r="AU4">
        <f>IF(ISERROR(AU7),NA(),AU7)</f>
        <v/>
      </c>
      <c r="AV4">
        <f>IF(ISERROR(AV7),NA(),AV7)</f>
        <v/>
      </c>
      <c r="AW4">
        <f>IF(ISERROR(AW7),NA(),AW7)</f>
        <v/>
      </c>
      <c r="AX4">
        <f>IF(ISERROR(AX7),NA(),AX7)</f>
        <v/>
      </c>
      <c r="AY4">
        <f>IF(ISERROR(AY7),NA(),AY7)</f>
        <v/>
      </c>
      <c r="AZ4">
        <f>IF(ISERROR(AZ7),NA(),AZ7)</f>
        <v/>
      </c>
      <c r="BA4">
        <f>IF(ISERROR(BA7),NA(),BA7)</f>
        <v/>
      </c>
      <c r="BB4">
        <f>IF(ISERROR(BB7),NA(),BB7)</f>
        <v/>
      </c>
      <c r="BC4">
        <f>IF(ISERROR(BC7),NA(),BC7)</f>
        <v/>
      </c>
      <c r="BD4">
        <f>IF(ISERROR(BD7),NA(),BD7)</f>
        <v/>
      </c>
      <c r="BE4">
        <f>IF(ISERROR(BE7),NA(),BE7)</f>
        <v/>
      </c>
      <c r="BF4">
        <f>IF(ISERROR(BF7),NA(),BF7)</f>
        <v/>
      </c>
      <c r="BG4">
        <f>IF(ISERROR(BG7),NA(),BG7)</f>
        <v/>
      </c>
      <c r="BH4">
        <f>IF(ISERROR(BH7),NA(),BH7)</f>
        <v/>
      </c>
      <c r="BI4">
        <f>IF(ISERROR(BI7),NA(),BI7)</f>
        <v/>
      </c>
      <c r="BJ4">
        <f>IF(ISERROR(BJ7),NA(),BJ7)</f>
        <v/>
      </c>
      <c r="BK4">
        <f>IF(ISERROR(BK7),NA(),BK7)</f>
        <v/>
      </c>
      <c r="BL4">
        <f>IF(ISERROR(BL7),NA(),BL7)</f>
        <v/>
      </c>
      <c r="BM4">
        <f>IF(ISERROR(BM7),NA(),BM7)</f>
        <v/>
      </c>
      <c r="BN4">
        <f>IF(ISERROR(BN7),NA(),BN7)</f>
        <v/>
      </c>
      <c r="BO4">
        <f>IF(ISERROR(BO7),NA(),BO7)</f>
        <v/>
      </c>
      <c r="BP4">
        <f>IF(ISERROR(BP7),NA(),BP7)</f>
        <v/>
      </c>
      <c r="BQ4">
        <f>IF(ISERROR(BQ7),NA(),BQ7)</f>
        <v/>
      </c>
      <c r="BR4">
        <f>IF(ISERROR(BR7),NA(),BR7)</f>
        <v/>
      </c>
      <c r="BS4">
        <f>IF(ISERROR(BS7),NA(),BS7)</f>
        <v/>
      </c>
      <c r="BT4">
        <f>IF(ISERROR(BT7),NA(),BT7)</f>
        <v/>
      </c>
      <c r="BU4">
        <f>IF(ISERROR(BU7),NA(),BU7)</f>
        <v/>
      </c>
      <c r="BV4">
        <f>IF(ISERROR(BV7),NA(),BV7)</f>
        <v/>
      </c>
      <c r="BW4">
        <f>IF(ISERROR(BW7),NA(),BW7)</f>
        <v/>
      </c>
      <c r="BX4">
        <f>IF(ISERROR(BX7),NA(),BX7)</f>
        <v/>
      </c>
      <c r="BY4">
        <f>IF(ISERROR(BY7),NA(),BY7)</f>
        <v/>
      </c>
    </row>
    <row r="5" spans="1:77">
      <c r="C5" t="s">
        <v>2</v>
      </c>
      <c r="D5" t="s">
        <v>2</v>
      </c>
      <c r="F5" t="s">
        <v>0</v>
      </c>
      <c r="G5">
        <f>IF(ISERROR('Charts Data M1'!G39),NA(),'Charts Data M1'!G39)</f>
        <v/>
      </c>
      <c r="H5">
        <f>IF(ISERROR('Charts Data M1'!H39),NA(),'Charts Data M1'!H39)</f>
        <v/>
      </c>
      <c r="I5">
        <f>IF(ISERROR('Charts Data M1'!I39),NA(),'Charts Data M1'!I39)</f>
        <v/>
      </c>
      <c r="J5">
        <f>IF(ISERROR('Charts Data M1'!J39),NA(),'Charts Data M1'!J39)</f>
        <v/>
      </c>
      <c r="K5">
        <f>IF(ISERROR('Charts Data M1'!K39),NA(),'Charts Data M1'!K39)</f>
        <v/>
      </c>
      <c r="L5">
        <f>IF(ISERROR('Charts Data M1'!L39),NA(),'Charts Data M1'!L39)</f>
        <v/>
      </c>
      <c r="M5">
        <f>IF(ISERROR('Charts Data M1'!M39),NA(),'Charts Data M1'!M39)</f>
        <v/>
      </c>
      <c r="N5">
        <f>IF(ISERROR('Charts Data M1'!N39),NA(),'Charts Data M1'!N39)</f>
        <v/>
      </c>
      <c r="O5">
        <f>IF(ISERROR('Charts Data M1'!O39),NA(),'Charts Data M1'!O39)</f>
        <v/>
      </c>
      <c r="P5">
        <f>IF(ISERROR('Charts Data M1'!P39),NA(),'Charts Data M1'!P39)</f>
        <v/>
      </c>
      <c r="Q5">
        <f>IF(ISERROR('Charts Data M1'!Q39),NA(),'Charts Data M1'!Q39)</f>
        <v/>
      </c>
      <c r="R5">
        <f>IF(ISERROR('Charts Data M1'!R39),NA(),'Charts Data M1'!R39)</f>
        <v/>
      </c>
      <c r="S5">
        <f>IF(ISERROR('Charts Data M1'!S39),NA(),'Charts Data M1'!S39)</f>
        <v/>
      </c>
      <c r="T5">
        <f>IF(ISERROR('Charts Data M1'!T39),NA(),'Charts Data M1'!T39)</f>
        <v/>
      </c>
      <c r="U5">
        <f>IF(ISERROR('Charts Data M1'!U39),NA(),'Charts Data M1'!U39)</f>
        <v/>
      </c>
      <c r="V5">
        <f>IF(ISERROR('Charts Data M1'!V39),NA(),'Charts Data M1'!V39)</f>
        <v/>
      </c>
      <c r="W5">
        <f>IF(ISERROR('Charts Data M1'!W39),NA(),'Charts Data M1'!W39)</f>
        <v/>
      </c>
      <c r="X5">
        <f>IF(ISERROR('Charts Data M1'!X39),NA(),'Charts Data M1'!X39)</f>
        <v/>
      </c>
      <c r="Y5">
        <f>IF(ISERROR('Charts Data M1'!Y39),NA(),'Charts Data M1'!Y39)</f>
        <v/>
      </c>
      <c r="Z5">
        <f>IF(ISERROR('Charts Data M1'!Z39),NA(),'Charts Data M1'!Z39)</f>
        <v/>
      </c>
      <c r="AA5">
        <f>IF(ISERROR('Charts Data M1'!AA39),NA(),'Charts Data M1'!AA39)</f>
        <v/>
      </c>
      <c r="AB5">
        <f>IF(ISERROR('Charts Data M1'!AB39),NA(),'Charts Data M1'!AB39)</f>
        <v/>
      </c>
      <c r="AC5">
        <f>IF(ISERROR('Charts Data M1'!AC39),NA(),'Charts Data M1'!AC39)</f>
        <v/>
      </c>
      <c r="AD5">
        <f>IF(ISERROR('Charts Data M1'!AD39),NA(),'Charts Data M1'!AD39)</f>
        <v/>
      </c>
      <c r="AE5">
        <f>IF(ISERROR('Charts Data M1'!AE39),NA(),'Charts Data M1'!AE39)</f>
        <v/>
      </c>
      <c r="AF5">
        <f>IF(ISERROR('Charts Data M1'!AF39),NA(),'Charts Data M1'!AF39)</f>
        <v/>
      </c>
      <c r="AG5">
        <f>IF(ISERROR('Charts Data M1'!AG39),NA(),'Charts Data M1'!AG39)</f>
        <v/>
      </c>
      <c r="AH5">
        <f>IF(ISERROR('Charts Data M1'!AH39),NA(),'Charts Data M1'!AH39)</f>
        <v/>
      </c>
      <c r="AI5">
        <f>IF(ISERROR('Charts Data M1'!AI39),NA(),'Charts Data M1'!AI39)</f>
        <v/>
      </c>
      <c r="AJ5">
        <f>IF(ISERROR('Charts Data M1'!AJ39),NA(),'Charts Data M1'!AJ39)</f>
        <v/>
      </c>
      <c r="AK5">
        <f>IF(ISERROR('Charts Data M1'!AK39),NA(),'Charts Data M1'!AK39)</f>
        <v/>
      </c>
      <c r="AL5">
        <f>IF(ISERROR('Charts Data M1'!AL39),NA(),'Charts Data M1'!AL39)</f>
        <v/>
      </c>
      <c r="AM5">
        <f>IF(ISERROR('Charts Data M1'!AM39),NA(),'Charts Data M1'!AM39)</f>
        <v/>
      </c>
      <c r="AN5">
        <f>IF(ISERROR('Charts Data M1'!AN39),NA(),'Charts Data M1'!AN39)</f>
        <v/>
      </c>
      <c r="AO5">
        <f>IF(ISERROR('Charts Data M1'!AO39),NA(),'Charts Data M1'!AO39)</f>
        <v/>
      </c>
      <c r="AP5">
        <f>IF(ISERROR('Charts Data M1'!AP39),NA(),'Charts Data M1'!AP39)</f>
        <v/>
      </c>
      <c r="AQ5">
        <f>IF(ISERROR('Charts Data M1'!AQ39),NA(),'Charts Data M1'!AQ39)</f>
        <v/>
      </c>
      <c r="AR5">
        <f>IF(ISERROR('Charts Data M1'!AR39),NA(),'Charts Data M1'!AR39)</f>
        <v/>
      </c>
      <c r="AS5">
        <f>IF(ISERROR('Charts Data M1'!AS39),NA(),'Charts Data M1'!AS39)</f>
        <v/>
      </c>
      <c r="AT5">
        <f>IF(ISERROR('Charts Data M1'!AT39),NA(),'Charts Data M1'!AT39)</f>
        <v/>
      </c>
      <c r="AU5">
        <f>IF(ISERROR('Charts Data M1'!AU39),NA(),'Charts Data M1'!AU39)</f>
        <v/>
      </c>
      <c r="AV5">
        <f>IF(ISERROR('Charts Data M1'!AV39),NA(),'Charts Data M1'!AV39)</f>
        <v/>
      </c>
      <c r="AW5">
        <f>IF(ISERROR('Charts Data M1'!AW39),NA(),'Charts Data M1'!AW39)</f>
        <v/>
      </c>
      <c r="AX5">
        <f>IF(ISERROR('Charts Data M1'!AX39),NA(),'Charts Data M1'!AX39)</f>
        <v/>
      </c>
      <c r="AY5">
        <f>IF(ISERROR('Charts Data M1'!AY39),NA(),'Charts Data M1'!AY39)</f>
        <v/>
      </c>
      <c r="AZ5">
        <f>IF(ISERROR('Charts Data M1'!AZ39),NA(),'Charts Data M1'!AZ39)</f>
        <v/>
      </c>
      <c r="BA5">
        <f>IF(ISERROR('Charts Data M1'!BA39),NA(),'Charts Data M1'!BA39)</f>
        <v/>
      </c>
      <c r="BB5">
        <f>IF(ISERROR('Charts Data M1'!BB39),NA(),'Charts Data M1'!BB39)</f>
        <v/>
      </c>
      <c r="BC5">
        <f>IF(ISERROR('Charts Data M1'!BC39),NA(),'Charts Data M1'!BC39)</f>
        <v/>
      </c>
      <c r="BD5">
        <f>IF(ISERROR('Charts Data M1'!BD39),NA(),'Charts Data M1'!BD39)</f>
        <v/>
      </c>
      <c r="BE5">
        <f>IF(ISERROR('Charts Data M1'!BE39),NA(),'Charts Data M1'!BE39)</f>
        <v/>
      </c>
      <c r="BF5">
        <f>IF(ISERROR('Charts Data M1'!BF39),NA(),'Charts Data M1'!BF39)</f>
        <v/>
      </c>
      <c r="BG5">
        <f>IF(ISERROR('Charts Data M1'!BG39),NA(),'Charts Data M1'!BG39)</f>
        <v/>
      </c>
      <c r="BH5">
        <f>IF(ISERROR('Charts Data M1'!BH39),NA(),'Charts Data M1'!BH39)</f>
        <v/>
      </c>
      <c r="BI5">
        <f>IF(ISERROR('Charts Data M1'!BI39),NA(),'Charts Data M1'!BI39)</f>
        <v/>
      </c>
      <c r="BJ5">
        <f>IF(ISERROR('Charts Data M1'!BJ39),NA(),'Charts Data M1'!BJ39)</f>
        <v/>
      </c>
      <c r="BK5">
        <f>IF(ISERROR('Charts Data M1'!BK39),NA(),'Charts Data M1'!BK39)</f>
        <v/>
      </c>
      <c r="BL5">
        <f>IF(ISERROR('Charts Data M1'!BL39),NA(),'Charts Data M1'!BL39)</f>
        <v/>
      </c>
      <c r="BM5">
        <f>IF(ISERROR('Charts Data M1'!BM39),NA(),'Charts Data M1'!BM39)</f>
        <v/>
      </c>
      <c r="BN5">
        <f>IF(ISERROR('Charts Data M1'!BN39),NA(),'Charts Data M1'!BN39)</f>
        <v/>
      </c>
      <c r="BO5">
        <f>IF(ISERROR('Charts Data M1'!BO39),NA(),'Charts Data M1'!BO39)</f>
        <v/>
      </c>
      <c r="BP5">
        <f>IF(ISERROR('Charts Data M1'!BP39),NA(),'Charts Data M1'!BP39)</f>
        <v/>
      </c>
      <c r="BQ5">
        <f>IF(ISERROR('Charts Data M1'!BQ39),NA(),'Charts Data M1'!BQ39)</f>
        <v/>
      </c>
      <c r="BR5">
        <f>IF(ISERROR('Charts Data M1'!BR39),NA(),'Charts Data M1'!BR39)</f>
        <v/>
      </c>
      <c r="BS5">
        <f>IF(ISERROR('Charts Data M1'!BS39),NA(),'Charts Data M1'!BS39)</f>
        <v/>
      </c>
      <c r="BT5">
        <f>IF(ISERROR('Charts Data M1'!BT39),NA(),'Charts Data M1'!BT39)</f>
        <v/>
      </c>
      <c r="BU5">
        <f>IF(ISERROR('Charts Data M1'!BU39),NA(),'Charts Data M1'!BU39)</f>
        <v/>
      </c>
      <c r="BV5">
        <f>IF(ISERROR('Charts Data M1'!BV39),NA(),'Charts Data M1'!BV39)</f>
        <v/>
      </c>
      <c r="BW5">
        <f>IF(ISERROR('Charts Data M1'!BW39),NA(),'Charts Data M1'!BW39)</f>
        <v/>
      </c>
      <c r="BX5">
        <f>IF(ISERROR('Charts Data M1'!BX39),NA(),'Charts Data M1'!BX39)</f>
        <v/>
      </c>
      <c r="BY5">
        <f>IF(ISERROR('Charts Data M1'!BY39),NA(),'Charts Data M1'!BY39)</f>
        <v/>
      </c>
    </row>
    <row r="6" spans="1:77">
      <c r="D6" t="s">
        <v>3</v>
      </c>
      <c r="F6" t="s">
        <v>0</v>
      </c>
      <c r="G6">
        <f>(SUMIF('Dashboard M1'!$A$8:$A$86,CONCATENATE($C$3,$D$3),'Dashboard M1'!G$8:G$86))/'Charts Data M1'!G$2*1000</f>
        <v/>
      </c>
      <c r="H6">
        <f>(SUMIF('Dashboard M1'!$A$8:$A$86,CONCATENATE($C$3,$D$3),'Dashboard M1'!H$8:H$86))/'Charts Data M1'!H$2*1000</f>
        <v/>
      </c>
      <c r="I6">
        <f>(SUMIF('Dashboard M1'!$A$8:$A$86,CONCATENATE($C$3,$D$3),'Dashboard M1'!I$8:I$86))/'Charts Data M1'!I$2*1000</f>
        <v/>
      </c>
      <c r="J6">
        <f>(SUMIF('Dashboard M1'!$A$8:$A$86,CONCATENATE($C$3,$D$3),'Dashboard M1'!J$8:J$86))/'Charts Data M1'!J$2*1000</f>
        <v/>
      </c>
      <c r="K6">
        <f>(SUMIF('Dashboard M1'!$A$8:$A$86,CONCATENATE($C$3,$D$3),'Dashboard M1'!K$8:K$86))/'Charts Data M1'!K$2*1000</f>
        <v/>
      </c>
      <c r="L6">
        <f>(SUMIF('Dashboard M1'!$A$8:$A$86,CONCATENATE($C$3,$D$3),'Dashboard M1'!L$8:L$86))/'Charts Data M1'!L$2*1000</f>
        <v/>
      </c>
      <c r="M6">
        <f>(SUMIF('Dashboard M1'!$A$8:$A$86,CONCATENATE($C$3,$D$3),'Dashboard M1'!M$8:M$86))/'Charts Data M1'!M$2*1000</f>
        <v/>
      </c>
      <c r="N6">
        <f>(SUMIF('Dashboard M1'!$A$8:$A$86,CONCATENATE($C$3,$D$3),'Dashboard M1'!N$8:N$86))/'Charts Data M1'!N$2*1000</f>
        <v/>
      </c>
      <c r="O6">
        <f>(SUMIF('Dashboard M1'!$A$8:$A$86,CONCATENATE($C$3,$D$3),'Dashboard M1'!O$8:O$86))/'Charts Data M1'!O$2*1000</f>
        <v/>
      </c>
      <c r="P6">
        <f>(SUMIF('Dashboard M1'!$A$8:$A$86,CONCATENATE($C$3,$D$3),'Dashboard M1'!P$8:P$86))/'Charts Data M1'!P$2*1000</f>
        <v/>
      </c>
      <c r="Q6">
        <f>(SUMIF('Dashboard M1'!$A$8:$A$86,CONCATENATE($C$3,$D$3),'Dashboard M1'!Q$8:Q$86))/'Charts Data M1'!Q$2*1000</f>
        <v/>
      </c>
      <c r="R6">
        <f>(SUMIF('Dashboard M1'!$A$8:$A$86,CONCATENATE($C$3,$D$3),'Dashboard M1'!R$8:R$86))/'Charts Data M1'!R$2*1000</f>
        <v/>
      </c>
      <c r="S6">
        <f>(SUMIF('Dashboard M1'!$A$8:$A$86,CONCATENATE($C$3,$D$3),'Dashboard M1'!S$8:S$86))/'Charts Data M1'!S$2*1000</f>
        <v/>
      </c>
      <c r="T6">
        <f>(SUMIF('Dashboard M1'!$A$8:$A$86,CONCATENATE($C$3,$D$3),'Dashboard M1'!T$8:T$86))/'Charts Data M1'!T$2*1000</f>
        <v/>
      </c>
      <c r="U6">
        <f>(SUMIF('Dashboard M1'!$A$8:$A$86,CONCATENATE($C$3,$D$3),'Dashboard M1'!U$8:U$86))/'Charts Data M1'!U$2*1000</f>
        <v/>
      </c>
      <c r="V6">
        <f>(SUMIF('Dashboard M1'!$A$8:$A$86,CONCATENATE($C$3,$D$3),'Dashboard M1'!V$8:V$86))/'Charts Data M1'!V$2*1000</f>
        <v/>
      </c>
      <c r="W6">
        <f>(SUMIF('Dashboard M1'!$A$8:$A$86,CONCATENATE($C$3,$D$3),'Dashboard M1'!W$8:W$86))/'Charts Data M1'!W$2*1000</f>
        <v/>
      </c>
      <c r="X6">
        <f>(SUMIF('Dashboard M1'!$A$8:$A$86,CONCATENATE($C$3,$D$3),'Dashboard M1'!X$8:X$86))/'Charts Data M1'!X$2*1000</f>
        <v/>
      </c>
      <c r="Y6">
        <f>(SUMIF('Dashboard M1'!$A$8:$A$86,CONCATENATE($C$3,$D$3),'Dashboard M1'!Y$8:Y$86))/'Charts Data M1'!Y$2*1000</f>
        <v/>
      </c>
      <c r="Z6">
        <f>(SUMIF('Dashboard M1'!$A$8:$A$86,CONCATENATE($C$3,$D$3),'Dashboard M1'!Z$8:Z$86))/'Charts Data M1'!Z$2*1000</f>
        <v/>
      </c>
      <c r="AA6">
        <f>(SUMIF('Dashboard M1'!$A$8:$A$86,CONCATENATE($C$3,$D$3),'Dashboard M1'!AA$8:AA$86))/'Charts Data M1'!AA$2*1000</f>
        <v/>
      </c>
      <c r="AB6">
        <f>(SUMIF('Dashboard M1'!$A$8:$A$86,CONCATENATE($C$3,$D$3),'Dashboard M1'!AB$8:AB$86))/'Charts Data M1'!AB$2*1000</f>
        <v/>
      </c>
      <c r="AC6">
        <f>(SUMIF('Dashboard M1'!$A$8:$A$86,CONCATENATE($C$3,$D$3),'Dashboard M1'!AC$8:AC$86))/'Charts Data M1'!AC$2*1000</f>
        <v/>
      </c>
      <c r="AD6">
        <f>(SUMIF('Dashboard M1'!$A$8:$A$86,CONCATENATE($C$3,$D$3),'Dashboard M1'!AD$8:AD$86))/'Charts Data M1'!AD$2*1000</f>
        <v/>
      </c>
      <c r="AE6">
        <f>(SUMIF('Dashboard M1'!$A$8:$A$86,CONCATENATE($C$3,$D$3),'Dashboard M1'!AE$8:AE$86))/'Charts Data M1'!AE$2*1000</f>
        <v/>
      </c>
      <c r="AF6">
        <f>(SUMIF('Dashboard M1'!$A$8:$A$86,CONCATENATE($C$3,$D$3),'Dashboard M1'!AF$8:AF$86))/'Charts Data M1'!AF$2*1000</f>
        <v/>
      </c>
      <c r="AG6">
        <f>(SUMIF('Dashboard M1'!$A$8:$A$86,CONCATENATE($C$3,$D$3),'Dashboard M1'!AG$8:AG$86))/'Charts Data M1'!AG$2*1000</f>
        <v/>
      </c>
      <c r="AH6">
        <f>(SUMIF('Dashboard M1'!$A$8:$A$86,CONCATENATE($C$3,$D$3),'Dashboard M1'!AH$8:AH$86))/'Charts Data M1'!AH$2*1000</f>
        <v/>
      </c>
      <c r="AI6">
        <f>(SUMIF('Dashboard M1'!$A$8:$A$86,CONCATENATE($C$3,$D$3),'Dashboard M1'!AI$8:AI$86))/'Charts Data M1'!AI$2*1000</f>
        <v/>
      </c>
      <c r="AJ6">
        <f>(SUMIF('Dashboard M1'!$A$8:$A$86,CONCATENATE($C$3,$D$3),'Dashboard M1'!AJ$8:AJ$86))/'Charts Data M1'!AJ$2*1000</f>
        <v/>
      </c>
      <c r="AK6">
        <f>(SUMIF('Dashboard M1'!$A$8:$A$86,CONCATENATE($C$3,$D$3),'Dashboard M1'!AK$8:AK$86))/'Charts Data M1'!AK$2*1000</f>
        <v/>
      </c>
      <c r="AL6">
        <f>(SUMIF('Dashboard M1'!$A$8:$A$86,CONCATENATE($C$3,$D$3),'Dashboard M1'!AL$8:AL$86))/'Charts Data M1'!AL$2*1000</f>
        <v/>
      </c>
      <c r="AM6">
        <f>(SUMIF('Dashboard M1'!$A$8:$A$86,CONCATENATE($C$3,$D$3),'Dashboard M1'!AM$8:AM$86))/'Charts Data M1'!AM$2*1000</f>
        <v/>
      </c>
      <c r="AN6">
        <f>(SUMIF('Dashboard M1'!$A$8:$A$86,CONCATENATE($C$3,$D$3),'Dashboard M1'!AN$8:AN$86))/'Charts Data M1'!AN$2*1000</f>
        <v/>
      </c>
      <c r="AO6">
        <f>(SUMIF('Dashboard M1'!$A$8:$A$86,CONCATENATE($C$3,$D$3),'Dashboard M1'!AO$8:AO$86))/'Charts Data M1'!AO$2*1000</f>
        <v/>
      </c>
      <c r="AP6">
        <f>(SUMIF('Dashboard M1'!$A$8:$A$86,CONCATENATE($C$3,$D$3),'Dashboard M1'!AP$8:AP$86))/'Charts Data M1'!AP$2*1000</f>
        <v/>
      </c>
      <c r="AQ6">
        <f>(SUMIF('Dashboard M1'!$A$8:$A$86,CONCATENATE($C$3,$D$3),'Dashboard M1'!AQ$8:AQ$86))/'Charts Data M1'!AQ$2*1000</f>
        <v/>
      </c>
      <c r="AR6">
        <f>(SUMIF('Dashboard M1'!$A$8:$A$86,CONCATENATE($C$3,$D$3),'Dashboard M1'!AR$8:AR$86))/'Charts Data M1'!AR$2*1000</f>
        <v/>
      </c>
      <c r="AS6">
        <f>(SUMIF('Dashboard M1'!$A$8:$A$86,CONCATENATE($C$3,$D$3),'Dashboard M1'!AS$8:AS$86))/'Charts Data M1'!AS$2*1000</f>
        <v/>
      </c>
      <c r="AT6">
        <f>(SUMIF('Dashboard M1'!$A$8:$A$86,CONCATENATE($C$3,$D$3),'Dashboard M1'!AT$8:AT$86))/'Charts Data M1'!AT$2*1000</f>
        <v/>
      </c>
      <c r="AU6">
        <f>(SUMIF('Dashboard M1'!$A$8:$A$86,CONCATENATE($C$3,$D$3),'Dashboard M1'!AU$8:AU$86))/'Charts Data M1'!AU$2*1000</f>
        <v/>
      </c>
      <c r="AV6">
        <f>(SUMIF('Dashboard M1'!$A$8:$A$86,CONCATENATE($C$3,$D$3),'Dashboard M1'!AV$8:AV$86))/'Charts Data M1'!AV$2*1000</f>
        <v/>
      </c>
      <c r="AW6">
        <f>(SUMIF('Dashboard M1'!$A$8:$A$86,CONCATENATE($C$3,$D$3),'Dashboard M1'!AW$8:AW$86))/'Charts Data M1'!AW$2*1000</f>
        <v/>
      </c>
      <c r="AX6">
        <f>(SUMIF('Dashboard M1'!$A$8:$A$86,CONCATENATE($C$3,$D$3),'Dashboard M1'!AX$8:AX$86))/'Charts Data M1'!AX$2*1000</f>
        <v/>
      </c>
      <c r="AY6">
        <f>(SUMIF('Dashboard M1'!$A$8:$A$86,CONCATENATE($C$3,$D$3),'Dashboard M1'!AY$8:AY$86))/'Charts Data M1'!AY$2*1000</f>
        <v/>
      </c>
      <c r="AZ6">
        <f>(SUMIF('Dashboard M1'!$A$8:$A$86,CONCATENATE($C$3,$D$3),'Dashboard M1'!AZ$8:AZ$86))/'Charts Data M1'!AZ$2*1000</f>
        <v/>
      </c>
      <c r="BA6">
        <f>(SUMIF('Dashboard M1'!$A$8:$A$86,CONCATENATE($C$3,$D$3),'Dashboard M1'!BA$8:BA$86))/'Charts Data M1'!BA$2*1000</f>
        <v/>
      </c>
      <c r="BB6">
        <f>(SUMIF('Dashboard M1'!$A$8:$A$86,CONCATENATE($C$3,$D$3),'Dashboard M1'!BB$8:BB$86))/'Charts Data M1'!BB$2*1000</f>
        <v/>
      </c>
      <c r="BC6">
        <f>(SUMIF('Dashboard M1'!$A$8:$A$86,CONCATENATE($C$3,$D$3),'Dashboard M1'!BC$8:BC$86))/'Charts Data M1'!BC$2*1000</f>
        <v/>
      </c>
      <c r="BD6">
        <f>(SUMIF('Dashboard M1'!$A$8:$A$86,CONCATENATE($C$3,$D$3),'Dashboard M1'!BD$8:BD$86))/'Charts Data M1'!BD$2*1000</f>
        <v/>
      </c>
      <c r="BE6">
        <f>(SUMIF('Dashboard M1'!$A$8:$A$86,CONCATENATE($C$3,$D$3),'Dashboard M1'!BE$8:BE$86))/'Charts Data M1'!BE$2*1000</f>
        <v/>
      </c>
      <c r="BF6">
        <f>(SUMIF('Dashboard M1'!$A$8:$A$86,CONCATENATE($C$3,$D$3),'Dashboard M1'!BF$8:BF$86))/'Charts Data M1'!BF$2*1000</f>
        <v/>
      </c>
      <c r="BG6">
        <f>(SUMIF('Dashboard M1'!$A$8:$A$86,CONCATENATE($C$3,$D$3),'Dashboard M1'!BG$8:BG$86))/'Charts Data M1'!BG$2*1000</f>
        <v/>
      </c>
      <c r="BH6">
        <f>(SUMIF('Dashboard M1'!$A$8:$A$86,CONCATENATE($C$3,$D$3),'Dashboard M1'!BH$8:BH$86))/'Charts Data M1'!BH$2*1000</f>
        <v/>
      </c>
      <c r="BI6">
        <f>(SUMIF('Dashboard M1'!$A$8:$A$86,CONCATENATE($C$3,$D$3),'Dashboard M1'!BI$8:BI$86))/'Charts Data M1'!BI$2*1000</f>
        <v/>
      </c>
      <c r="BJ6">
        <f>(SUMIF('Dashboard M1'!$A$8:$A$86,CONCATENATE($C$3,$D$3),'Dashboard M1'!BJ$8:BJ$86))/'Charts Data M1'!BJ$2*1000</f>
        <v/>
      </c>
      <c r="BK6">
        <f>(SUMIF('Dashboard M1'!$A$8:$A$86,CONCATENATE($C$3,$D$3),'Dashboard M1'!BK$8:BK$86))/'Charts Data M1'!BK$2*1000</f>
        <v/>
      </c>
      <c r="BL6">
        <f>(SUMIF('Dashboard M1'!$A$8:$A$86,CONCATENATE($C$3,$D$3),'Dashboard M1'!BL$8:BL$86))/'Charts Data M1'!BL$2*1000</f>
        <v/>
      </c>
      <c r="BM6">
        <f>(SUMIF('Dashboard M1'!$A$8:$A$86,CONCATENATE($C$3,$D$3),'Dashboard M1'!BM$8:BM$86))/'Charts Data M1'!BM$2*1000</f>
        <v/>
      </c>
      <c r="BN6">
        <f>(SUMIF('Dashboard M1'!$A$8:$A$86,CONCATENATE($C$3,$D$3),'Dashboard M1'!BN$8:BN$86))/'Charts Data M1'!BN$2*1000</f>
        <v/>
      </c>
      <c r="BO6">
        <f>(SUMIF('Dashboard M1'!$A$8:$A$86,CONCATENATE($C$3,$D$3),'Dashboard M1'!BO$8:BO$86))/'Charts Data M1'!BO$2*1000</f>
        <v/>
      </c>
      <c r="BP6">
        <f>(SUMIF('Dashboard M1'!$A$8:$A$86,CONCATENATE($C$3,$D$3),'Dashboard M1'!BP$8:BP$86))/'Charts Data M1'!BP$2*1000</f>
        <v/>
      </c>
      <c r="BQ6">
        <f>(SUMIF('Dashboard M1'!$A$8:$A$86,CONCATENATE($C$3,$D$3),'Dashboard M1'!BQ$8:BQ$86))/'Charts Data M1'!BQ$2*1000</f>
        <v/>
      </c>
      <c r="BR6">
        <f>(SUMIF('Dashboard M1'!$A$8:$A$86,CONCATENATE($C$3,$D$3),'Dashboard M1'!BR$8:BR$86))/'Charts Data M1'!BR$2*1000</f>
        <v/>
      </c>
      <c r="BS6">
        <f>(SUMIF('Dashboard M1'!$A$8:$A$86,CONCATENATE($C$3,$D$3),'Dashboard M1'!BS$8:BS$86))/'Charts Data M1'!BS$2*1000</f>
        <v/>
      </c>
      <c r="BT6">
        <f>(SUMIF('Dashboard M1'!$A$8:$A$86,CONCATENATE($C$3,$D$3),'Dashboard M1'!BT$8:BT$86))/'Charts Data M1'!BT$2*1000</f>
        <v/>
      </c>
      <c r="BU6">
        <f>(SUMIF('Dashboard M1'!$A$8:$A$86,CONCATENATE($C$3,$D$3),'Dashboard M1'!BU$8:BU$86))/'Charts Data M1'!BU$2*1000</f>
        <v/>
      </c>
      <c r="BV6">
        <f>(SUMIF('Dashboard M1'!$A$8:$A$86,CONCATENATE($C$3,$D$3),'Dashboard M1'!BV$8:BV$86))/'Charts Data M1'!BV$2*1000</f>
        <v/>
      </c>
      <c r="BW6">
        <f>(SUMIF('Dashboard M1'!$A$8:$A$86,CONCATENATE($C$3,$D$3),'Dashboard M1'!BW$8:BW$86))/'Charts Data M1'!BW$2*1000</f>
        <v/>
      </c>
      <c r="BX6">
        <f>(SUMIF('Dashboard M1'!$A$8:$A$86,CONCATENATE($C$3,$D$3),'Dashboard M1'!BX$8:BX$86))/'Charts Data M1'!BX$2*1000</f>
        <v/>
      </c>
      <c r="BY6">
        <f>(SUMIF('Dashboard M1'!$A$8:$A$86,CONCATENATE($C$3,$D$3),'Dashboard M1'!BY$8:BY$86))/'Charts Data M1'!BY$2*1000</f>
        <v/>
      </c>
    </row>
    <row r="7" spans="1:77">
      <c r="D7" t="s">
        <v>4</v>
      </c>
      <c r="F7" t="s">
        <v>0</v>
      </c>
      <c r="G7">
        <f>(SUMIF('Dashboard M1'!$A$118:$A$196,CONCATENATE($C$4,$D$4),'Dashboard M1'!G$118:G$196))/'Charts Data M1'!G$2*1000</f>
        <v/>
      </c>
      <c r="H7">
        <f>(SUMIF('Dashboard M1'!$A$118:$A$196,CONCATENATE($C$4,$D$4),'Dashboard M1'!H$118:H$196))/'Charts Data M1'!H$2*1000</f>
        <v/>
      </c>
      <c r="I7">
        <f>(SUMIF('Dashboard M1'!$A$118:$A$196,CONCATENATE($C$4,$D$4),'Dashboard M1'!I$118:I$196))/'Charts Data M1'!I$2*1000</f>
        <v/>
      </c>
      <c r="J7">
        <f>(SUMIF('Dashboard M1'!$A$118:$A$196,CONCATENATE($C$4,$D$4),'Dashboard M1'!J$118:J$196))/'Charts Data M1'!J$2*1000</f>
        <v/>
      </c>
      <c r="K7">
        <f>(SUMIF('Dashboard M1'!$A$118:$A$196,CONCATENATE($C$4,$D$4),'Dashboard M1'!K$118:K$196))/'Charts Data M1'!K$2*1000</f>
        <v/>
      </c>
      <c r="L7">
        <f>(SUMIF('Dashboard M1'!$A$118:$A$196,CONCATENATE($C$4,$D$4),'Dashboard M1'!L$118:L$196))/'Charts Data M1'!L$2*1000</f>
        <v/>
      </c>
      <c r="M7">
        <f>(SUMIF('Dashboard M1'!$A$118:$A$196,CONCATENATE($C$4,$D$4),'Dashboard M1'!M$118:M$196))/'Charts Data M1'!M$2*1000</f>
        <v/>
      </c>
      <c r="N7">
        <f>(SUMIF('Dashboard M1'!$A$118:$A$196,CONCATENATE($C$4,$D$4),'Dashboard M1'!N$118:N$196))/'Charts Data M1'!N$2*1000</f>
        <v/>
      </c>
      <c r="O7">
        <f>(SUMIF('Dashboard M1'!$A$118:$A$196,CONCATENATE($C$4,$D$4),'Dashboard M1'!O$118:O$196))/'Charts Data M1'!O$2*1000</f>
        <v/>
      </c>
      <c r="P7">
        <f>(SUMIF('Dashboard M1'!$A$118:$A$196,CONCATENATE($C$4,$D$4),'Dashboard M1'!P$118:P$196))/'Charts Data M1'!P$2*1000</f>
        <v/>
      </c>
      <c r="Q7">
        <f>(SUMIF('Dashboard M1'!$A$118:$A$196,CONCATENATE($C$4,$D$4),'Dashboard M1'!Q$118:Q$196))/'Charts Data M1'!Q$2*1000</f>
        <v/>
      </c>
      <c r="R7">
        <f>(SUMIF('Dashboard M1'!$A$118:$A$196,CONCATENATE($C$4,$D$4),'Dashboard M1'!R$118:R$196))/'Charts Data M1'!R$2*1000</f>
        <v/>
      </c>
      <c r="S7">
        <f>(SUMIF('Dashboard M1'!$A$118:$A$196,CONCATENATE($C$4,$D$4),'Dashboard M1'!S$118:S$196))/'Charts Data M1'!S$2*1000</f>
        <v/>
      </c>
      <c r="T7">
        <f>(SUMIF('Dashboard M1'!$A$118:$A$196,CONCATENATE($C$4,$D$4),'Dashboard M1'!T$118:T$196))/'Charts Data M1'!T$2*1000</f>
        <v/>
      </c>
      <c r="U7">
        <f>(SUMIF('Dashboard M1'!$A$118:$A$196,CONCATENATE($C$4,$D$4),'Dashboard M1'!U$118:U$196))/'Charts Data M1'!U$2*1000</f>
        <v/>
      </c>
      <c r="V7">
        <f>(SUMIF('Dashboard M1'!$A$118:$A$196,CONCATENATE($C$4,$D$4),'Dashboard M1'!V$118:V$196))/'Charts Data M1'!V$2*1000</f>
        <v/>
      </c>
      <c r="W7">
        <f>(SUMIF('Dashboard M1'!$A$118:$A$196,CONCATENATE($C$4,$D$4),'Dashboard M1'!W$118:W$196))/'Charts Data M1'!W$2*1000</f>
        <v/>
      </c>
      <c r="X7">
        <f>(SUMIF('Dashboard M1'!$A$118:$A$196,CONCATENATE($C$4,$D$4),'Dashboard M1'!X$118:X$196))/'Charts Data M1'!X$2*1000</f>
        <v/>
      </c>
      <c r="Y7">
        <f>(SUMIF('Dashboard M1'!$A$118:$A$196,CONCATENATE($C$4,$D$4),'Dashboard M1'!Y$118:Y$196))/'Charts Data M1'!Y$2*1000</f>
        <v/>
      </c>
      <c r="Z7">
        <f>(SUMIF('Dashboard M1'!$A$118:$A$196,CONCATENATE($C$4,$D$4),'Dashboard M1'!Z$118:Z$196))/'Charts Data M1'!Z$2*1000</f>
        <v/>
      </c>
      <c r="AA7">
        <f>(SUMIF('Dashboard M1'!$A$118:$A$196,CONCATENATE($C$4,$D$4),'Dashboard M1'!AA$118:AA$196))/'Charts Data M1'!AA$2*1000</f>
        <v/>
      </c>
      <c r="AB7">
        <f>(SUMIF('Dashboard M1'!$A$118:$A$196,CONCATENATE($C$4,$D$4),'Dashboard M1'!AB$118:AB$196))/'Charts Data M1'!AB$2*1000</f>
        <v/>
      </c>
      <c r="AC7">
        <f>(SUMIF('Dashboard M1'!$A$118:$A$196,CONCATENATE($C$4,$D$4),'Dashboard M1'!AC$118:AC$196))/'Charts Data M1'!AC$2*1000</f>
        <v/>
      </c>
      <c r="AD7">
        <f>(SUMIF('Dashboard M1'!$A$118:$A$196,CONCATENATE($C$4,$D$4),'Dashboard M1'!AD$118:AD$196))/'Charts Data M1'!AD$2*1000</f>
        <v/>
      </c>
      <c r="AE7">
        <f>(SUMIF('Dashboard M1'!$A$118:$A$196,CONCATENATE($C$4,$D$4),'Dashboard M1'!AE$118:AE$196))/'Charts Data M1'!AE$2*1000</f>
        <v/>
      </c>
      <c r="AF7">
        <f>(SUMIF('Dashboard M1'!$A$118:$A$196,CONCATENATE($C$4,$D$4),'Dashboard M1'!AF$118:AF$196))/'Charts Data M1'!AF$2*1000</f>
        <v/>
      </c>
      <c r="AG7">
        <f>(SUMIF('Dashboard M1'!$A$118:$A$196,CONCATENATE($C$4,$D$4),'Dashboard M1'!AG$118:AG$196))/'Charts Data M1'!AG$2*1000</f>
        <v/>
      </c>
      <c r="AH7">
        <f>(SUMIF('Dashboard M1'!$A$118:$A$196,CONCATENATE($C$4,$D$4),'Dashboard M1'!AH$118:AH$196))/'Charts Data M1'!AH$2*1000</f>
        <v/>
      </c>
      <c r="AI7">
        <f>(SUMIF('Dashboard M1'!$A$118:$A$196,CONCATENATE($C$4,$D$4),'Dashboard M1'!AI$118:AI$196))/'Charts Data M1'!AI$2*1000</f>
        <v/>
      </c>
      <c r="AJ7">
        <f>(SUMIF('Dashboard M1'!$A$118:$A$196,CONCATENATE($C$4,$D$4),'Dashboard M1'!AJ$118:AJ$196))/'Charts Data M1'!AJ$2*1000</f>
        <v/>
      </c>
      <c r="AK7">
        <f>(SUMIF('Dashboard M1'!$A$118:$A$196,CONCATENATE($C$4,$D$4),'Dashboard M1'!AK$118:AK$196))/'Charts Data M1'!AK$2*1000</f>
        <v/>
      </c>
      <c r="AL7">
        <f>(SUMIF('Dashboard M1'!$A$118:$A$196,CONCATENATE($C$4,$D$4),'Dashboard M1'!AL$118:AL$196))/'Charts Data M1'!AL$2*1000</f>
        <v/>
      </c>
      <c r="AM7">
        <f>(SUMIF('Dashboard M1'!$A$118:$A$196,CONCATENATE($C$4,$D$4),'Dashboard M1'!AM$118:AM$196))/'Charts Data M1'!AM$2*1000</f>
        <v/>
      </c>
      <c r="AN7">
        <f>(SUMIF('Dashboard M1'!$A$118:$A$196,CONCATENATE($C$4,$D$4),'Dashboard M1'!AN$118:AN$196))/'Charts Data M1'!AN$2*1000</f>
        <v/>
      </c>
      <c r="AO7">
        <f>(SUMIF('Dashboard M1'!$A$118:$A$196,CONCATENATE($C$4,$D$4),'Dashboard M1'!AO$118:AO$196))/'Charts Data M1'!AO$2*1000</f>
        <v/>
      </c>
      <c r="AP7">
        <f>(SUMIF('Dashboard M1'!$A$118:$A$196,CONCATENATE($C$4,$D$4),'Dashboard M1'!AP$118:AP$196))/'Charts Data M1'!AP$2*1000</f>
        <v/>
      </c>
      <c r="AQ7">
        <f>(SUMIF('Dashboard M1'!$A$118:$A$196,CONCATENATE($C$4,$D$4),'Dashboard M1'!AQ$118:AQ$196))/'Charts Data M1'!AQ$2*1000</f>
        <v/>
      </c>
      <c r="AR7">
        <f>(SUMIF('Dashboard M1'!$A$118:$A$196,CONCATENATE($C$4,$D$4),'Dashboard M1'!AR$118:AR$196))/'Charts Data M1'!AR$2*1000</f>
        <v/>
      </c>
      <c r="AS7">
        <f>(SUMIF('Dashboard M1'!$A$118:$A$196,CONCATENATE($C$4,$D$4),'Dashboard M1'!AS$118:AS$196))/'Charts Data M1'!AS$2*1000</f>
        <v/>
      </c>
      <c r="AT7">
        <f>(SUMIF('Dashboard M1'!$A$118:$A$196,CONCATENATE($C$4,$D$4),'Dashboard M1'!AT$118:AT$196))/'Charts Data M1'!AT$2*1000</f>
        <v/>
      </c>
      <c r="AU7">
        <f>(SUMIF('Dashboard M1'!$A$118:$A$196,CONCATENATE($C$4,$D$4),'Dashboard M1'!AU$118:AU$196))/'Charts Data M1'!AU$2*1000</f>
        <v/>
      </c>
      <c r="AV7">
        <f>(SUMIF('Dashboard M1'!$A$118:$A$196,CONCATENATE($C$4,$D$4),'Dashboard M1'!AV$118:AV$196))/'Charts Data M1'!AV$2*1000</f>
        <v/>
      </c>
      <c r="AW7">
        <f>(SUMIF('Dashboard M1'!$A$118:$A$196,CONCATENATE($C$4,$D$4),'Dashboard M1'!AW$118:AW$196))/'Charts Data M1'!AW$2*1000</f>
        <v/>
      </c>
      <c r="AX7">
        <f>(SUMIF('Dashboard M1'!$A$118:$A$196,CONCATENATE($C$4,$D$4),'Dashboard M1'!AX$118:AX$196))/'Charts Data M1'!AX$2*1000</f>
        <v/>
      </c>
      <c r="AY7">
        <f>(SUMIF('Dashboard M1'!$A$118:$A$196,CONCATENATE($C$4,$D$4),'Dashboard M1'!AY$118:AY$196))/'Charts Data M1'!AY$2*1000</f>
        <v/>
      </c>
      <c r="AZ7">
        <f>(SUMIF('Dashboard M1'!$A$118:$A$196,CONCATENATE($C$4,$D$4),'Dashboard M1'!AZ$118:AZ$196))/'Charts Data M1'!AZ$2*1000</f>
        <v/>
      </c>
      <c r="BA7">
        <f>(SUMIF('Dashboard M1'!$A$118:$A$196,CONCATENATE($C$4,$D$4),'Dashboard M1'!BA$118:BA$196))/'Charts Data M1'!BA$2*1000</f>
        <v/>
      </c>
      <c r="BB7">
        <f>(SUMIF('Dashboard M1'!$A$118:$A$196,CONCATENATE($C$4,$D$4),'Dashboard M1'!BB$118:BB$196))/'Charts Data M1'!BB$2*1000</f>
        <v/>
      </c>
      <c r="BC7">
        <f>(SUMIF('Dashboard M1'!$A$118:$A$196,CONCATENATE($C$4,$D$4),'Dashboard M1'!BC$118:BC$196))/'Charts Data M1'!BC$2*1000</f>
        <v/>
      </c>
      <c r="BD7">
        <f>(SUMIF('Dashboard M1'!$A$118:$A$196,CONCATENATE($C$4,$D$4),'Dashboard M1'!BD$118:BD$196))/'Charts Data M1'!BD$2*1000</f>
        <v/>
      </c>
      <c r="BE7">
        <f>(SUMIF('Dashboard M1'!$A$118:$A$196,CONCATENATE($C$4,$D$4),'Dashboard M1'!BE$118:BE$196))/'Charts Data M1'!BE$2*1000</f>
        <v/>
      </c>
      <c r="BF7">
        <f>IF(ISERR((SUMIF('Dashboard M1'!$A$118:$A$196,CONCATENATE($C$4,$D$4),'Dashboard M1'!BF$118:BF$196))/'Charts Data M1'!BF$2*1000),NA(),(SUMIF('Dashboard M1'!$A$118:$A$196,CONCATENATE($C$4,$D$4),'Dashboard M1'!BF$118:BF$196))/'Charts Data M1'!BF$2*1000)</f>
        <v/>
      </c>
      <c r="BG7">
        <f>IF(ISERR((SUMIF('Dashboard M1'!$A$118:$A$196,CONCATENATE($C$4,$D$4),'Dashboard M1'!BG$118:BG$196))/'Charts Data M1'!BG$2*1000),NA(),(SUMIF('Dashboard M1'!$A$118:$A$196,CONCATENATE($C$4,$D$4),'Dashboard M1'!BG$118:BG$196))/'Charts Data M1'!BG$2*1000)</f>
        <v/>
      </c>
      <c r="BH7">
        <f>IF(ISERR((SUMIF('Dashboard M1'!$A$118:$A$196,CONCATENATE($C$4,$D$4),'Dashboard M1'!BH$118:BH$196))/'Charts Data M1'!BH$2*1000),NA(),(SUMIF('Dashboard M1'!$A$118:$A$196,CONCATENATE($C$4,$D$4),'Dashboard M1'!BH$118:BH$196))/'Charts Data M1'!BH$2*1000)</f>
        <v/>
      </c>
      <c r="BI7">
        <f>IF(ISERR((SUMIF('Dashboard M1'!$A$118:$A$196,CONCATENATE($C$4,$D$4),'Dashboard M1'!BI$118:BI$196))/'Charts Data M1'!BI$2*1000),NA(),(SUMIF('Dashboard M1'!$A$118:$A$196,CONCATENATE($C$4,$D$4),'Dashboard M1'!BI$118:BI$196))/'Charts Data M1'!BI$2*1000)</f>
        <v/>
      </c>
      <c r="BJ7">
        <f>IF(ISERR((SUMIF('Dashboard M1'!$A$118:$A$196,CONCATENATE($C$4,$D$4),'Dashboard M1'!BJ$118:BJ$196))/'Charts Data M1'!BJ$2*1000),NA(),(SUMIF('Dashboard M1'!$A$118:$A$196,CONCATENATE($C$4,$D$4),'Dashboard M1'!BJ$118:BJ$196))/'Charts Data M1'!BJ$2*1000)</f>
        <v/>
      </c>
      <c r="BK7">
        <f>IF(ISERR((SUMIF('Dashboard M1'!$A$118:$A$196,CONCATENATE($C$4,$D$4),'Dashboard M1'!BK$118:BK$196))/'Charts Data M1'!BK$2*1000),NA(),(SUMIF('Dashboard M1'!$A$118:$A$196,CONCATENATE($C$4,$D$4),'Dashboard M1'!BK$118:BK$196))/'Charts Data M1'!BK$2*1000)</f>
        <v/>
      </c>
      <c r="BL7">
        <f>IF(ISERR((SUMIF('Dashboard M1'!$A$118:$A$196,CONCATENATE($C$4,$D$4),'Dashboard M1'!BL$118:BL$196))/'Charts Data M1'!BL$2*1000),NA(),(SUMIF('Dashboard M1'!$A$118:$A$196,CONCATENATE($C$4,$D$4),'Dashboard M1'!BL$118:BL$196))/'Charts Data M1'!BL$2*1000)</f>
        <v/>
      </c>
      <c r="BM7">
        <f>IF(ISERR((SUMIF('Dashboard M1'!$A$118:$A$196,CONCATENATE($C$4,$D$4),'Dashboard M1'!BM$118:BM$196))/'Charts Data M1'!BM$2*1000),NA(),(SUMIF('Dashboard M1'!$A$118:$A$196,CONCATENATE($C$4,$D$4),'Dashboard M1'!BM$118:BM$196))/'Charts Data M1'!BM$2*1000)</f>
        <v/>
      </c>
      <c r="BN7">
        <f>IF(ISERR((SUMIF('Dashboard M1'!$A$118:$A$196,CONCATENATE($C$4,$D$4),'Dashboard M1'!BN$118:BN$196))/'Charts Data M1'!BN$2*1000),NA(),(SUMIF('Dashboard M1'!$A$118:$A$196,CONCATENATE($C$4,$D$4),'Dashboard M1'!BN$118:BN$196))/'Charts Data M1'!BN$2*1000)</f>
        <v/>
      </c>
      <c r="BO7">
        <f>IF(ISERR((SUMIF('Dashboard M1'!$A$118:$A$196,CONCATENATE($C$4,$D$4),'Dashboard M1'!BO$118:BO$196))/'Charts Data M1'!BO$2*1000),NA(),(SUMIF('Dashboard M1'!$A$118:$A$196,CONCATENATE($C$4,$D$4),'Dashboard M1'!BO$118:BO$196))/'Charts Data M1'!BO$2*1000)</f>
        <v/>
      </c>
      <c r="BP7">
        <f>IF(ISERR((SUMIF('Dashboard M1'!$A$118:$A$196,CONCATENATE($C$4,$D$4),'Dashboard M1'!BP$118:BP$196))/'Charts Data M1'!BP$2*1000),NA(),(SUMIF('Dashboard M1'!$A$118:$A$196,CONCATENATE($C$4,$D$4),'Dashboard M1'!BP$118:BP$196))/'Charts Data M1'!BP$2*1000)</f>
        <v/>
      </c>
      <c r="BQ7">
        <f>IF(ISERR((SUMIF('Dashboard M1'!$A$118:$A$196,CONCATENATE($C$4,$D$4),'Dashboard M1'!BQ$118:BQ$196))/'Charts Data M1'!BQ$2*1000),NA(),(SUMIF('Dashboard M1'!$A$118:$A$196,CONCATENATE($C$4,$D$4),'Dashboard M1'!BQ$118:BQ$196))/'Charts Data M1'!BQ$2*1000)</f>
        <v/>
      </c>
      <c r="BR7">
        <f>IF(ISERR((SUMIF('Dashboard M1'!$A$118:$A$196,CONCATENATE($C$4,$D$4),'Dashboard M1'!BR$118:BR$196))/'Charts Data M1'!BR$2*1000),NA(),(SUMIF('Dashboard M1'!$A$118:$A$196,CONCATENATE($C$4,$D$4),'Dashboard M1'!BR$118:BR$196))/'Charts Data M1'!BR$2*1000)</f>
        <v/>
      </c>
      <c r="BS7">
        <f>IF(ISERR((SUMIF('Dashboard M1'!$A$118:$A$196,CONCATENATE($C$4,$D$4),'Dashboard M1'!BS$118:BS$196))/'Charts Data M1'!BS$2*1000),NA(),(SUMIF('Dashboard M1'!$A$118:$A$196,CONCATENATE($C$4,$D$4),'Dashboard M1'!BS$118:BS$196))/'Charts Data M1'!BS$2*1000)</f>
        <v/>
      </c>
      <c r="BT7">
        <f>IF(ISERR((SUMIF('Dashboard M1'!$A$118:$A$196,CONCATENATE($C$4,$D$4),'Dashboard M1'!BT$118:BT$196))/'Charts Data M1'!BT$2*1000),NA(),(SUMIF('Dashboard M1'!$A$118:$A$196,CONCATENATE($C$4,$D$4),'Dashboard M1'!BT$118:BT$196))/'Charts Data M1'!BT$2*1000)</f>
        <v/>
      </c>
      <c r="BU7">
        <f>IF(ISERR((SUMIF('Dashboard M1'!$A$118:$A$196,CONCATENATE($C$4,$D$4),'Dashboard M1'!BU$118:BU$196))/'Charts Data M1'!BU$2*1000),NA(),(SUMIF('Dashboard M1'!$A$118:$A$196,CONCATENATE($C$4,$D$4),'Dashboard M1'!BU$118:BU$196))/'Charts Data M1'!BU$2*1000)</f>
        <v/>
      </c>
      <c r="BV7">
        <f>IF(ISERR((SUMIF('Dashboard M1'!$A$118:$A$196,CONCATENATE($C$4,$D$4),'Dashboard M1'!BV$118:BV$196))/'Charts Data M1'!BV$2*1000),NA(),(SUMIF('Dashboard M1'!$A$118:$A$196,CONCATENATE($C$4,$D$4),'Dashboard M1'!BV$118:BV$196))/'Charts Data M1'!BV$2*1000)</f>
        <v/>
      </c>
      <c r="BW7">
        <f>IF(ISERR((SUMIF('Dashboard M1'!$A$118:$A$196,CONCATENATE($C$4,$D$4),'Dashboard M1'!BW$118:BW$196))/'Charts Data M1'!BW$2*1000),NA(),(SUMIF('Dashboard M1'!$A$118:$A$196,CONCATENATE($C$4,$D$4),'Dashboard M1'!BW$118:BW$196))/'Charts Data M1'!BW$2*1000)</f>
        <v/>
      </c>
      <c r="BX7">
        <f>IF(ISERR((SUMIF('Dashboard M1'!$A$118:$A$196,CONCATENATE($C$4,$D$4),'Dashboard M1'!BX$118:BX$196))/'Charts Data M1'!BX$2*1000),NA(),(SUMIF('Dashboard M1'!$A$118:$A$196,CONCATENATE($C$4,$D$4),'Dashboard M1'!BX$118:BX$196))/'Charts Data M1'!BX$2*1000)</f>
        <v/>
      </c>
      <c r="BY7">
        <f>IF(ISERR((SUMIF('Dashboard M1'!$A$118:$A$196,CONCATENATE($C$4,$D$4),'Dashboard M1'!BY$118:BY$196))/'Charts Data M1'!BY$2*1000),NA(),(SUMIF('Dashboard M1'!$A$118:$A$196,CONCATENATE($C$4,$D$4),'Dashboard M1'!BY$118:BY$196))/'Charts Data M1'!BY$2*1000)</f>
        <v/>
      </c>
    </row>
    <row r="8" spans="1:77">
      <c r="A8" t="s">
        <v>5</v>
      </c>
      <c r="B8">
        <f>C8&amp;" "&amp;D8</f>
        <v/>
      </c>
      <c r="C8">
        <f>VLOOKUP('Charts M1'!B2,'Interactive List M1'!A:B,2,FALSE)</f>
        <v/>
      </c>
      <c r="D8">
        <f>VLOOKUP('Charts M1'!B3,'Interactive List M1'!A:C,3,FALSE)</f>
        <v/>
      </c>
      <c r="E8" t="s">
        <v>6</v>
      </c>
      <c r="F8" t="s">
        <v>0</v>
      </c>
      <c r="G8">
        <f>COLUMN(G8)</f>
        <v/>
      </c>
      <c r="H8">
        <f>COLUMN(H8)</f>
        <v/>
      </c>
      <c r="I8">
        <f>COLUMN(I8)</f>
        <v/>
      </c>
      <c r="J8">
        <f>COLUMN(J8)</f>
        <v/>
      </c>
      <c r="K8">
        <f>COLUMN(K8)</f>
        <v/>
      </c>
      <c r="L8">
        <f>COLUMN(L8)</f>
        <v/>
      </c>
      <c r="M8">
        <f>COLUMN(M8)</f>
        <v/>
      </c>
      <c r="N8">
        <f>COLUMN(N8)</f>
        <v/>
      </c>
      <c r="O8">
        <f>COLUMN(O8)</f>
        <v/>
      </c>
      <c r="P8">
        <f>COLUMN(P8)</f>
        <v/>
      </c>
      <c r="Q8">
        <f>COLUMN(Q8)</f>
        <v/>
      </c>
      <c r="R8">
        <f>COLUMN(R8)</f>
        <v/>
      </c>
      <c r="S8">
        <f>COLUMN(S8)</f>
        <v/>
      </c>
      <c r="T8">
        <f>COLUMN(T8)</f>
        <v/>
      </c>
      <c r="U8">
        <f>COLUMN(U8)</f>
        <v/>
      </c>
      <c r="V8">
        <f>COLUMN(V8)</f>
        <v/>
      </c>
      <c r="W8">
        <f>COLUMN(W8)</f>
        <v/>
      </c>
      <c r="X8">
        <f>COLUMN(X8)</f>
        <v/>
      </c>
      <c r="Y8">
        <f>COLUMN(Y8)</f>
        <v/>
      </c>
      <c r="Z8">
        <f>COLUMN(Z8)</f>
        <v/>
      </c>
      <c r="AA8">
        <f>COLUMN(AA8)</f>
        <v/>
      </c>
      <c r="AB8">
        <f>COLUMN(AB8)</f>
        <v/>
      </c>
      <c r="AC8">
        <f>COLUMN(AC8)</f>
        <v/>
      </c>
      <c r="AD8">
        <f>COLUMN(AD8)</f>
        <v/>
      </c>
      <c r="AE8">
        <f>COLUMN(AE8)</f>
        <v/>
      </c>
      <c r="AF8">
        <f>COLUMN(AF8)</f>
        <v/>
      </c>
      <c r="AG8">
        <f>COLUMN(AG8)</f>
        <v/>
      </c>
      <c r="AH8">
        <f>COLUMN(AH8)</f>
        <v/>
      </c>
      <c r="AI8">
        <f>COLUMN(AI8)</f>
        <v/>
      </c>
      <c r="AJ8">
        <f>COLUMN(AJ8)</f>
        <v/>
      </c>
      <c r="AK8">
        <f>COLUMN(AK8)</f>
        <v/>
      </c>
      <c r="AL8">
        <f>COLUMN(AL8)</f>
        <v/>
      </c>
      <c r="AM8">
        <f>COLUMN(AM8)</f>
        <v/>
      </c>
      <c r="AN8">
        <f>COLUMN(AN8)</f>
        <v/>
      </c>
      <c r="AO8">
        <f>COLUMN(AO8)</f>
        <v/>
      </c>
      <c r="AP8">
        <f>COLUMN(AP8)</f>
        <v/>
      </c>
      <c r="AQ8">
        <f>COLUMN(AQ8)</f>
        <v/>
      </c>
      <c r="AR8">
        <f>COLUMN(AR8)</f>
        <v/>
      </c>
      <c r="AS8">
        <f>COLUMN(AS8)</f>
        <v/>
      </c>
      <c r="AT8">
        <f>COLUMN(AT8)</f>
        <v/>
      </c>
      <c r="AU8">
        <f>COLUMN(AU8)</f>
        <v/>
      </c>
      <c r="AV8">
        <f>COLUMN(AV8)</f>
        <v/>
      </c>
      <c r="AW8">
        <f>COLUMN(AW8)</f>
        <v/>
      </c>
      <c r="AX8">
        <f>COLUMN(AX8)</f>
        <v/>
      </c>
      <c r="AY8">
        <f>COLUMN(AY8)</f>
        <v/>
      </c>
      <c r="AZ8">
        <f>COLUMN(AZ8)</f>
        <v/>
      </c>
      <c r="BA8">
        <f>COLUMN(BA8)</f>
        <v/>
      </c>
      <c r="BB8">
        <f>COLUMN(BB8)</f>
        <v/>
      </c>
      <c r="BC8">
        <f>COLUMN(BC8)</f>
        <v/>
      </c>
      <c r="BD8">
        <f>COLUMN(BD8)</f>
        <v/>
      </c>
      <c r="BE8">
        <f>COLUMN(BE8)</f>
        <v/>
      </c>
      <c r="BF8">
        <f>COLUMN(BF8)</f>
        <v/>
      </c>
      <c r="BG8">
        <f>COLUMN(BG8)</f>
        <v/>
      </c>
      <c r="BH8">
        <f>COLUMN(BH8)</f>
        <v/>
      </c>
      <c r="BI8">
        <f>COLUMN(BI8)</f>
        <v/>
      </c>
      <c r="BJ8">
        <f>COLUMN(BJ8)</f>
        <v/>
      </c>
      <c r="BK8">
        <f>COLUMN(BK8)</f>
        <v/>
      </c>
      <c r="BL8">
        <f>COLUMN(BL8)</f>
        <v/>
      </c>
      <c r="BM8">
        <f>COLUMN(BM8)</f>
        <v/>
      </c>
      <c r="BN8">
        <f>COLUMN(BN8)</f>
        <v/>
      </c>
      <c r="BO8">
        <f>COLUMN(BO8)</f>
        <v/>
      </c>
      <c r="BP8">
        <f>COLUMN(BP8)</f>
        <v/>
      </c>
      <c r="BQ8">
        <f>COLUMN(BQ8)</f>
        <v/>
      </c>
      <c r="BR8">
        <f>COLUMN(BR8)</f>
        <v/>
      </c>
      <c r="BS8">
        <f>COLUMN(BS8)</f>
        <v/>
      </c>
      <c r="BT8">
        <f>COLUMN(BT8)</f>
        <v/>
      </c>
      <c r="BU8">
        <f>COLUMN(BU8)</f>
        <v/>
      </c>
      <c r="BV8">
        <f>COLUMN(BV8)</f>
        <v/>
      </c>
      <c r="BW8">
        <f>COLUMN(BW8)</f>
        <v/>
      </c>
      <c r="BX8">
        <f>COLUMN(BX8)</f>
        <v/>
      </c>
      <c r="BY8">
        <f>COLUMN(BY8)</f>
        <v/>
      </c>
    </row>
    <row r="9" spans="1:77">
      <c r="D9" t="s">
        <v>2</v>
      </c>
      <c r="F9" t="s">
        <v>0</v>
      </c>
    </row>
    <row r="10" spans="1:77">
      <c r="D10" t="s">
        <v>7</v>
      </c>
      <c r="E10">
        <f>MATCH($D$8,'Dashboard M1'!$B$118:$B$123,0)+ROW('Dashboard M1'!$B$118)-1</f>
        <v/>
      </c>
      <c r="F10" t="s">
        <v>0</v>
      </c>
      <c r="G10">
        <f>INDEX('Dashboard M1'!$A:$BY,$E10,G$8)</f>
        <v/>
      </c>
      <c r="H10">
        <f>INDEX('Dashboard M1'!$A:$BY,$E10,H$8)</f>
        <v/>
      </c>
      <c r="I10">
        <f>INDEX('Dashboard M1'!$A:$BY,$E10,I$8)</f>
        <v/>
      </c>
      <c r="J10">
        <f>INDEX('Dashboard M1'!$A:$BY,$E10,J$8)</f>
        <v/>
      </c>
      <c r="K10">
        <f>INDEX('Dashboard M1'!$A:$BY,$E10,K$8)</f>
        <v/>
      </c>
      <c r="L10">
        <f>INDEX('Dashboard M1'!$A:$BY,$E10,L$8)</f>
        <v/>
      </c>
      <c r="M10">
        <f>INDEX('Dashboard M1'!$A:$BY,$E10,M$8)</f>
        <v/>
      </c>
      <c r="N10">
        <f>INDEX('Dashboard M1'!$A:$BY,$E10,N$8)</f>
        <v/>
      </c>
      <c r="O10">
        <f>INDEX('Dashboard M1'!$A:$BY,$E10,O$8)</f>
        <v/>
      </c>
      <c r="P10">
        <f>INDEX('Dashboard M1'!$A:$BY,$E10,P$8)</f>
        <v/>
      </c>
      <c r="Q10">
        <f>INDEX('Dashboard M1'!$A:$BY,$E10,Q$8)</f>
        <v/>
      </c>
      <c r="R10">
        <f>INDEX('Dashboard M1'!$A:$BY,$E10,R$8)</f>
        <v/>
      </c>
      <c r="S10">
        <f>INDEX('Dashboard M1'!$A:$BY,$E10,S$8)</f>
        <v/>
      </c>
      <c r="T10">
        <f>INDEX('Dashboard M1'!$A:$BY,$E10,T$8)</f>
        <v/>
      </c>
      <c r="U10">
        <f>INDEX('Dashboard M1'!$A:$BY,$E10,U$8)</f>
        <v/>
      </c>
      <c r="V10">
        <f>INDEX('Dashboard M1'!$A:$BY,$E10,V$8)</f>
        <v/>
      </c>
      <c r="W10">
        <f>INDEX('Dashboard M1'!$A:$BY,$E10,W$8)</f>
        <v/>
      </c>
      <c r="X10">
        <f>INDEX('Dashboard M1'!$A:$BY,$E10,X$8)</f>
        <v/>
      </c>
      <c r="Y10">
        <f>INDEX('Dashboard M1'!$A:$BY,$E10,Y$8)</f>
        <v/>
      </c>
      <c r="Z10">
        <f>INDEX('Dashboard M1'!$A:$BY,$E10,Z$8)</f>
        <v/>
      </c>
      <c r="AA10">
        <f>INDEX('Dashboard M1'!$A:$BY,$E10,AA$8)</f>
        <v/>
      </c>
      <c r="AB10">
        <f>INDEX('Dashboard M1'!$A:$BY,$E10,AB$8)</f>
        <v/>
      </c>
      <c r="AC10">
        <f>INDEX('Dashboard M1'!$A:$BY,$E10,AC$8)</f>
        <v/>
      </c>
      <c r="AD10">
        <f>INDEX('Dashboard M1'!$A:$BY,$E10,AD$8)</f>
        <v/>
      </c>
      <c r="AE10">
        <f>INDEX('Dashboard M1'!$A:$BY,$E10,AE$8)</f>
        <v/>
      </c>
      <c r="AF10">
        <f>INDEX('Dashboard M1'!$A:$BY,$E10,AF$8)</f>
        <v/>
      </c>
      <c r="AG10">
        <f>INDEX('Dashboard M1'!$A:$BY,$E10,AG$8)</f>
        <v/>
      </c>
      <c r="AH10">
        <f>INDEX('Dashboard M1'!$A:$BY,$E10,AH$8)</f>
        <v/>
      </c>
      <c r="AI10">
        <f>INDEX('Dashboard M1'!$A:$BY,$E10,AI$8)</f>
        <v/>
      </c>
      <c r="AJ10">
        <f>INDEX('Dashboard M1'!$A:$BY,$E10,AJ$8)</f>
        <v/>
      </c>
      <c r="AK10">
        <f>INDEX('Dashboard M1'!$A:$BY,$E10,AK$8)</f>
        <v/>
      </c>
      <c r="AL10">
        <f>INDEX('Dashboard M1'!$A:$BY,$E10,AL$8)</f>
        <v/>
      </c>
      <c r="AM10">
        <f>INDEX('Dashboard M1'!$A:$BY,$E10,AM$8)</f>
        <v/>
      </c>
      <c r="AN10">
        <f>INDEX('Dashboard M1'!$A:$BY,$E10,AN$8)</f>
        <v/>
      </c>
      <c r="AO10">
        <f>INDEX('Dashboard M1'!$A:$BY,$E10,AO$8)</f>
        <v/>
      </c>
      <c r="AP10">
        <f>INDEX('Dashboard M1'!$A:$BY,$E10,AP$8)</f>
        <v/>
      </c>
      <c r="AQ10">
        <f>INDEX('Dashboard M1'!$A:$BY,$E10,AQ$8)</f>
        <v/>
      </c>
      <c r="AR10">
        <f>INDEX('Dashboard M1'!$A:$BY,$E10,AR$8)</f>
        <v/>
      </c>
      <c r="AS10">
        <f>INDEX('Dashboard M1'!$A:$BY,$E10,AS$8)</f>
        <v/>
      </c>
      <c r="AT10">
        <f>INDEX('Dashboard M1'!$A:$BY,$E10,AT$8)</f>
        <v/>
      </c>
      <c r="AU10">
        <f>INDEX('Dashboard M1'!$A:$BY,$E10,AU$8)</f>
        <v/>
      </c>
      <c r="AV10">
        <f>INDEX('Dashboard M1'!$A:$BY,$E10,AV$8)</f>
        <v/>
      </c>
      <c r="AW10">
        <f>INDEX('Dashboard M1'!$A:$BY,$E10,AW$8)</f>
        <v/>
      </c>
      <c r="AX10">
        <f>INDEX('Dashboard M1'!$A:$BY,$E10,AX$8)</f>
        <v/>
      </c>
      <c r="AY10">
        <f>INDEX('Dashboard M1'!$A:$BY,$E10,AY$8)</f>
        <v/>
      </c>
      <c r="AZ10">
        <f>INDEX('Dashboard M1'!$A:$BY,$E10,AZ$8)</f>
        <v/>
      </c>
      <c r="BA10">
        <f>INDEX('Dashboard M1'!$A:$BY,$E10,BA$8)</f>
        <v/>
      </c>
      <c r="BB10">
        <f>INDEX('Dashboard M1'!$A:$BY,$E10,BB$8)</f>
        <v/>
      </c>
      <c r="BC10">
        <f>INDEX('Dashboard M1'!$A:$BY,$E10,BC$8)</f>
        <v/>
      </c>
      <c r="BD10">
        <f>INDEX('Dashboard M1'!$A:$BY,$E10,BD$8)</f>
        <v/>
      </c>
      <c r="BE10">
        <f>INDEX('Dashboard M1'!$A:$BY,$E10,BE$8)</f>
        <v/>
      </c>
      <c r="BF10">
        <f>INDEX('Dashboard M1'!$A:$BY,$E10,BF$8)</f>
        <v/>
      </c>
      <c r="BG10">
        <f>INDEX('Dashboard M1'!$A:$BY,$E10,BG$8)</f>
        <v/>
      </c>
      <c r="BH10">
        <f>INDEX('Dashboard M1'!$A:$BY,$E10,BH$8)</f>
        <v/>
      </c>
      <c r="BI10">
        <f>INDEX('Dashboard M1'!$A:$BY,$E10,BI$8)</f>
        <v/>
      </c>
      <c r="BJ10">
        <f>INDEX('Dashboard M1'!$A:$BY,$E10,BJ$8)</f>
        <v/>
      </c>
      <c r="BK10">
        <f>INDEX('Dashboard M1'!$A:$BY,$E10,BK$8)</f>
        <v/>
      </c>
      <c r="BL10">
        <f>INDEX('Dashboard M1'!$A:$BY,$E10,BL$8)</f>
        <v/>
      </c>
      <c r="BM10">
        <f>INDEX('Dashboard M1'!$A:$BY,$E10,BM$8)</f>
        <v/>
      </c>
      <c r="BN10">
        <f>INDEX('Dashboard M1'!$A:$BY,$E10,BN$8)</f>
        <v/>
      </c>
      <c r="BO10">
        <f>INDEX('Dashboard M1'!$A:$BY,$E10,BO$8)</f>
        <v/>
      </c>
      <c r="BP10">
        <f>INDEX('Dashboard M1'!$A:$BY,$E10,BP$8)</f>
        <v/>
      </c>
      <c r="BQ10">
        <f>INDEX('Dashboard M1'!$A:$BY,$E10,BQ$8)</f>
        <v/>
      </c>
      <c r="BR10">
        <f>INDEX('Dashboard M1'!$A:$BY,$E10,BR$8)</f>
        <v/>
      </c>
      <c r="BS10">
        <f>INDEX('Dashboard M1'!$A:$BY,$E10,BS$8)</f>
        <v/>
      </c>
      <c r="BT10">
        <f>INDEX('Dashboard M1'!$A:$BY,$E10,BT$8)</f>
        <v/>
      </c>
      <c r="BU10">
        <f>INDEX('Dashboard M1'!$A:$BY,$E10,BU$8)</f>
        <v/>
      </c>
      <c r="BV10">
        <f>INDEX('Dashboard M1'!$A:$BY,$E10,BV$8)</f>
        <v/>
      </c>
      <c r="BW10">
        <f>INDEX('Dashboard M1'!$A:$BY,$E10,BW$8)</f>
        <v/>
      </c>
      <c r="BX10">
        <f>INDEX('Dashboard M1'!$A:$BY,$E10,BX$8)</f>
        <v/>
      </c>
      <c r="BY10">
        <f>INDEX('Dashboard M1'!$A:$BY,$E10,BY$8)</f>
        <v/>
      </c>
    </row>
    <row r="11" spans="1:77">
      <c r="D11" t="s">
        <v>8</v>
      </c>
      <c r="E11">
        <f>MATCH($D$8,'Dashboard M1'!$B$125:$B$135,0)+ROW('Dashboard M1'!$B$125)-1</f>
        <v/>
      </c>
      <c r="F11" t="s">
        <v>0</v>
      </c>
      <c r="G11">
        <f>INDEX('Dashboard M1'!$A:$BY,$E11,G$8)</f>
        <v/>
      </c>
      <c r="H11">
        <f>INDEX('Dashboard M1'!$A:$BY,$E11,H$8)</f>
        <v/>
      </c>
      <c r="I11">
        <f>INDEX('Dashboard M1'!$A:$BY,$E11,I$8)</f>
        <v/>
      </c>
      <c r="J11">
        <f>INDEX('Dashboard M1'!$A:$BY,$E11,J$8)</f>
        <v/>
      </c>
      <c r="K11">
        <f>INDEX('Dashboard M1'!$A:$BY,$E11,K$8)</f>
        <v/>
      </c>
      <c r="L11">
        <f>INDEX('Dashboard M1'!$A:$BY,$E11,L$8)</f>
        <v/>
      </c>
      <c r="M11">
        <f>INDEX('Dashboard M1'!$A:$BY,$E11,M$8)</f>
        <v/>
      </c>
      <c r="N11">
        <f>INDEX('Dashboard M1'!$A:$BY,$E11,N$8)</f>
        <v/>
      </c>
      <c r="O11">
        <f>INDEX('Dashboard M1'!$A:$BY,$E11,O$8)</f>
        <v/>
      </c>
      <c r="P11">
        <f>INDEX('Dashboard M1'!$A:$BY,$E11,P$8)</f>
        <v/>
      </c>
      <c r="Q11">
        <f>INDEX('Dashboard M1'!$A:$BY,$E11,Q$8)</f>
        <v/>
      </c>
      <c r="R11">
        <f>INDEX('Dashboard M1'!$A:$BY,$E11,R$8)</f>
        <v/>
      </c>
      <c r="S11">
        <f>INDEX('Dashboard M1'!$A:$BY,$E11,S$8)</f>
        <v/>
      </c>
      <c r="T11">
        <f>INDEX('Dashboard M1'!$A:$BY,$E11,T$8)</f>
        <v/>
      </c>
      <c r="U11">
        <f>INDEX('Dashboard M1'!$A:$BY,$E11,U$8)</f>
        <v/>
      </c>
      <c r="V11">
        <f>INDEX('Dashboard M1'!$A:$BY,$E11,V$8)</f>
        <v/>
      </c>
      <c r="W11">
        <f>INDEX('Dashboard M1'!$A:$BY,$E11,W$8)</f>
        <v/>
      </c>
      <c r="X11">
        <f>INDEX('Dashboard M1'!$A:$BY,$E11,X$8)</f>
        <v/>
      </c>
      <c r="Y11">
        <f>INDEX('Dashboard M1'!$A:$BY,$E11,Y$8)</f>
        <v/>
      </c>
      <c r="Z11">
        <f>INDEX('Dashboard M1'!$A:$BY,$E11,Z$8)</f>
        <v/>
      </c>
      <c r="AA11">
        <f>INDEX('Dashboard M1'!$A:$BY,$E11,AA$8)</f>
        <v/>
      </c>
      <c r="AB11">
        <f>INDEX('Dashboard M1'!$A:$BY,$E11,AB$8)</f>
        <v/>
      </c>
      <c r="AC11">
        <f>INDEX('Dashboard M1'!$A:$BY,$E11,AC$8)</f>
        <v/>
      </c>
      <c r="AD11">
        <f>INDEX('Dashboard M1'!$A:$BY,$E11,AD$8)</f>
        <v/>
      </c>
      <c r="AE11">
        <f>INDEX('Dashboard M1'!$A:$BY,$E11,AE$8)</f>
        <v/>
      </c>
      <c r="AF11">
        <f>INDEX('Dashboard M1'!$A:$BY,$E11,AF$8)</f>
        <v/>
      </c>
      <c r="AG11">
        <f>INDEX('Dashboard M1'!$A:$BY,$E11,AG$8)</f>
        <v/>
      </c>
      <c r="AH11">
        <f>INDEX('Dashboard M1'!$A:$BY,$E11,AH$8)</f>
        <v/>
      </c>
      <c r="AI11">
        <f>INDEX('Dashboard M1'!$A:$BY,$E11,AI$8)</f>
        <v/>
      </c>
      <c r="AJ11">
        <f>INDEX('Dashboard M1'!$A:$BY,$E11,AJ$8)</f>
        <v/>
      </c>
      <c r="AK11">
        <f>INDEX('Dashboard M1'!$A:$BY,$E11,AK$8)</f>
        <v/>
      </c>
      <c r="AL11">
        <f>INDEX('Dashboard M1'!$A:$BY,$E11,AL$8)</f>
        <v/>
      </c>
      <c r="AM11">
        <f>INDEX('Dashboard M1'!$A:$BY,$E11,AM$8)</f>
        <v/>
      </c>
      <c r="AN11">
        <f>INDEX('Dashboard M1'!$A:$BY,$E11,AN$8)</f>
        <v/>
      </c>
      <c r="AO11">
        <f>INDEX('Dashboard M1'!$A:$BY,$E11,AO$8)</f>
        <v/>
      </c>
      <c r="AP11">
        <f>INDEX('Dashboard M1'!$A:$BY,$E11,AP$8)</f>
        <v/>
      </c>
      <c r="AQ11">
        <f>INDEX('Dashboard M1'!$A:$BY,$E11,AQ$8)</f>
        <v/>
      </c>
      <c r="AR11">
        <f>INDEX('Dashboard M1'!$A:$BY,$E11,AR$8)</f>
        <v/>
      </c>
      <c r="AS11">
        <f>INDEX('Dashboard M1'!$A:$BY,$E11,AS$8)</f>
        <v/>
      </c>
      <c r="AT11">
        <f>INDEX('Dashboard M1'!$A:$BY,$E11,AT$8)</f>
        <v/>
      </c>
      <c r="AU11">
        <f>INDEX('Dashboard M1'!$A:$BY,$E11,AU$8)</f>
        <v/>
      </c>
      <c r="AV11">
        <f>INDEX('Dashboard M1'!$A:$BY,$E11,AV$8)</f>
        <v/>
      </c>
      <c r="AW11">
        <f>INDEX('Dashboard M1'!$A:$BY,$E11,AW$8)</f>
        <v/>
      </c>
      <c r="AX11">
        <f>INDEX('Dashboard M1'!$A:$BY,$E11,AX$8)</f>
        <v/>
      </c>
      <c r="AY11">
        <f>INDEX('Dashboard M1'!$A:$BY,$E11,AY$8)</f>
        <v/>
      </c>
      <c r="AZ11">
        <f>INDEX('Dashboard M1'!$A:$BY,$E11,AZ$8)</f>
        <v/>
      </c>
      <c r="BA11">
        <f>INDEX('Dashboard M1'!$A:$BY,$E11,BA$8)</f>
        <v/>
      </c>
      <c r="BB11">
        <f>INDEX('Dashboard M1'!$A:$BY,$E11,BB$8)</f>
        <v/>
      </c>
      <c r="BC11">
        <f>INDEX('Dashboard M1'!$A:$BY,$E11,BC$8)</f>
        <v/>
      </c>
      <c r="BD11">
        <f>INDEX('Dashboard M1'!$A:$BY,$E11,BD$8)</f>
        <v/>
      </c>
      <c r="BE11">
        <f>INDEX('Dashboard M1'!$A:$BY,$E11,BE$8)</f>
        <v/>
      </c>
      <c r="BF11">
        <f>INDEX('Dashboard M1'!$A:$BY,$E11,BF$8)</f>
        <v/>
      </c>
      <c r="BG11">
        <f>INDEX('Dashboard M1'!$A:$BY,$E11,BG$8)</f>
        <v/>
      </c>
      <c r="BH11">
        <f>INDEX('Dashboard M1'!$A:$BY,$E11,BH$8)</f>
        <v/>
      </c>
      <c r="BI11">
        <f>INDEX('Dashboard M1'!$A:$BY,$E11,BI$8)</f>
        <v/>
      </c>
      <c r="BJ11">
        <f>INDEX('Dashboard M1'!$A:$BY,$E11,BJ$8)</f>
        <v/>
      </c>
      <c r="BK11">
        <f>INDEX('Dashboard M1'!$A:$BY,$E11,BK$8)</f>
        <v/>
      </c>
      <c r="BL11">
        <f>INDEX('Dashboard M1'!$A:$BY,$E11,BL$8)</f>
        <v/>
      </c>
      <c r="BM11">
        <f>INDEX('Dashboard M1'!$A:$BY,$E11,BM$8)</f>
        <v/>
      </c>
      <c r="BN11">
        <f>INDEX('Dashboard M1'!$A:$BY,$E11,BN$8)</f>
        <v/>
      </c>
      <c r="BO11">
        <f>INDEX('Dashboard M1'!$A:$BY,$E11,BO$8)</f>
        <v/>
      </c>
      <c r="BP11">
        <f>INDEX('Dashboard M1'!$A:$BY,$E11,BP$8)</f>
        <v/>
      </c>
      <c r="BQ11">
        <f>INDEX('Dashboard M1'!$A:$BY,$E11,BQ$8)</f>
        <v/>
      </c>
      <c r="BR11">
        <f>INDEX('Dashboard M1'!$A:$BY,$E11,BR$8)</f>
        <v/>
      </c>
      <c r="BS11">
        <f>INDEX('Dashboard M1'!$A:$BY,$E11,BS$8)</f>
        <v/>
      </c>
      <c r="BT11">
        <f>INDEX('Dashboard M1'!$A:$BY,$E11,BT$8)</f>
        <v/>
      </c>
      <c r="BU11">
        <f>INDEX('Dashboard M1'!$A:$BY,$E11,BU$8)</f>
        <v/>
      </c>
      <c r="BV11">
        <f>INDEX('Dashboard M1'!$A:$BY,$E11,BV$8)</f>
        <v/>
      </c>
      <c r="BW11">
        <f>INDEX('Dashboard M1'!$A:$BY,$E11,BW$8)</f>
        <v/>
      </c>
      <c r="BX11">
        <f>INDEX('Dashboard M1'!$A:$BY,$E11,BX$8)</f>
        <v/>
      </c>
      <c r="BY11">
        <f>INDEX('Dashboard M1'!$A:$BY,$E11,BY$8)</f>
        <v/>
      </c>
    </row>
    <row r="12" spans="1:77">
      <c r="D12" t="s">
        <v>9</v>
      </c>
      <c r="E12">
        <f>MATCH($D$8,'Dashboard M1'!$B$137:$B$150,0)+ROW('Dashboard M1'!$B$137)-1</f>
        <v/>
      </c>
      <c r="F12" t="s">
        <v>0</v>
      </c>
      <c r="G12">
        <f>INDEX('Dashboard M1'!$A:$BY,$E12,G$8)</f>
        <v/>
      </c>
      <c r="H12">
        <f>INDEX('Dashboard M1'!$A:$BY,$E12,H$8)</f>
        <v/>
      </c>
      <c r="I12">
        <f>INDEX('Dashboard M1'!$A:$BY,$E12,I$8)</f>
        <v/>
      </c>
      <c r="J12">
        <f>INDEX('Dashboard M1'!$A:$BY,$E12,J$8)</f>
        <v/>
      </c>
      <c r="K12">
        <f>INDEX('Dashboard M1'!$A:$BY,$E12,K$8)</f>
        <v/>
      </c>
      <c r="L12">
        <f>INDEX('Dashboard M1'!$A:$BY,$E12,L$8)</f>
        <v/>
      </c>
      <c r="M12">
        <f>INDEX('Dashboard M1'!$A:$BY,$E12,M$8)</f>
        <v/>
      </c>
      <c r="N12">
        <f>INDEX('Dashboard M1'!$A:$BY,$E12,N$8)</f>
        <v/>
      </c>
      <c r="O12">
        <f>INDEX('Dashboard M1'!$A:$BY,$E12,O$8)</f>
        <v/>
      </c>
      <c r="P12">
        <f>INDEX('Dashboard M1'!$A:$BY,$E12,P$8)</f>
        <v/>
      </c>
      <c r="Q12">
        <f>INDEX('Dashboard M1'!$A:$BY,$E12,Q$8)</f>
        <v/>
      </c>
      <c r="R12">
        <f>INDEX('Dashboard M1'!$A:$BY,$E12,R$8)</f>
        <v/>
      </c>
      <c r="S12">
        <f>INDEX('Dashboard M1'!$A:$BY,$E12,S$8)</f>
        <v/>
      </c>
      <c r="T12">
        <f>INDEX('Dashboard M1'!$A:$BY,$E12,T$8)</f>
        <v/>
      </c>
      <c r="U12">
        <f>INDEX('Dashboard M1'!$A:$BY,$E12,U$8)</f>
        <v/>
      </c>
      <c r="V12">
        <f>INDEX('Dashboard M1'!$A:$BY,$E12,V$8)</f>
        <v/>
      </c>
      <c r="W12">
        <f>INDEX('Dashboard M1'!$A:$BY,$E12,W$8)</f>
        <v/>
      </c>
      <c r="X12">
        <f>INDEX('Dashboard M1'!$A:$BY,$E12,X$8)</f>
        <v/>
      </c>
      <c r="Y12">
        <f>INDEX('Dashboard M1'!$A:$BY,$E12,Y$8)</f>
        <v/>
      </c>
      <c r="Z12">
        <f>INDEX('Dashboard M1'!$A:$BY,$E12,Z$8)</f>
        <v/>
      </c>
      <c r="AA12">
        <f>INDEX('Dashboard M1'!$A:$BY,$E12,AA$8)</f>
        <v/>
      </c>
      <c r="AB12">
        <f>INDEX('Dashboard M1'!$A:$BY,$E12,AB$8)</f>
        <v/>
      </c>
      <c r="AC12">
        <f>INDEX('Dashboard M1'!$A:$BY,$E12,AC$8)</f>
        <v/>
      </c>
      <c r="AD12">
        <f>INDEX('Dashboard M1'!$A:$BY,$E12,AD$8)</f>
        <v/>
      </c>
      <c r="AE12">
        <f>INDEX('Dashboard M1'!$A:$BY,$E12,AE$8)</f>
        <v/>
      </c>
      <c r="AF12">
        <f>INDEX('Dashboard M1'!$A:$BY,$E12,AF$8)</f>
        <v/>
      </c>
      <c r="AG12">
        <f>INDEX('Dashboard M1'!$A:$BY,$E12,AG$8)</f>
        <v/>
      </c>
      <c r="AH12">
        <f>INDEX('Dashboard M1'!$A:$BY,$E12,AH$8)</f>
        <v/>
      </c>
      <c r="AI12">
        <f>INDEX('Dashboard M1'!$A:$BY,$E12,AI$8)</f>
        <v/>
      </c>
      <c r="AJ12">
        <f>INDEX('Dashboard M1'!$A:$BY,$E12,AJ$8)</f>
        <v/>
      </c>
      <c r="AK12">
        <f>INDEX('Dashboard M1'!$A:$BY,$E12,AK$8)</f>
        <v/>
      </c>
      <c r="AL12">
        <f>INDEX('Dashboard M1'!$A:$BY,$E12,AL$8)</f>
        <v/>
      </c>
      <c r="AM12">
        <f>INDEX('Dashboard M1'!$A:$BY,$E12,AM$8)</f>
        <v/>
      </c>
      <c r="AN12">
        <f>INDEX('Dashboard M1'!$A:$BY,$E12,AN$8)</f>
        <v/>
      </c>
      <c r="AO12">
        <f>INDEX('Dashboard M1'!$A:$BY,$E12,AO$8)</f>
        <v/>
      </c>
      <c r="AP12">
        <f>INDEX('Dashboard M1'!$A:$BY,$E12,AP$8)</f>
        <v/>
      </c>
      <c r="AQ12">
        <f>INDEX('Dashboard M1'!$A:$BY,$E12,AQ$8)</f>
        <v/>
      </c>
      <c r="AR12">
        <f>INDEX('Dashboard M1'!$A:$BY,$E12,AR$8)</f>
        <v/>
      </c>
      <c r="AS12">
        <f>INDEX('Dashboard M1'!$A:$BY,$E12,AS$8)</f>
        <v/>
      </c>
      <c r="AT12">
        <f>INDEX('Dashboard M1'!$A:$BY,$E12,AT$8)</f>
        <v/>
      </c>
      <c r="AU12">
        <f>INDEX('Dashboard M1'!$A:$BY,$E12,AU$8)</f>
        <v/>
      </c>
      <c r="AV12">
        <f>INDEX('Dashboard M1'!$A:$BY,$E12,AV$8)</f>
        <v/>
      </c>
      <c r="AW12">
        <f>INDEX('Dashboard M1'!$A:$BY,$E12,AW$8)</f>
        <v/>
      </c>
      <c r="AX12">
        <f>INDEX('Dashboard M1'!$A:$BY,$E12,AX$8)</f>
        <v/>
      </c>
      <c r="AY12">
        <f>INDEX('Dashboard M1'!$A:$BY,$E12,AY$8)</f>
        <v/>
      </c>
      <c r="AZ12">
        <f>INDEX('Dashboard M1'!$A:$BY,$E12,AZ$8)</f>
        <v/>
      </c>
      <c r="BA12">
        <f>INDEX('Dashboard M1'!$A:$BY,$E12,BA$8)</f>
        <v/>
      </c>
      <c r="BB12">
        <f>INDEX('Dashboard M1'!$A:$BY,$E12,BB$8)</f>
        <v/>
      </c>
      <c r="BC12">
        <f>INDEX('Dashboard M1'!$A:$BY,$E12,BC$8)</f>
        <v/>
      </c>
      <c r="BD12">
        <f>INDEX('Dashboard M1'!$A:$BY,$E12,BD$8)</f>
        <v/>
      </c>
      <c r="BE12">
        <f>INDEX('Dashboard M1'!$A:$BY,$E12,BE$8)</f>
        <v/>
      </c>
      <c r="BF12">
        <f>INDEX('Dashboard M1'!$A:$BY,$E12,BF$8)</f>
        <v/>
      </c>
      <c r="BG12">
        <f>INDEX('Dashboard M1'!$A:$BY,$E12,BG$8)</f>
        <v/>
      </c>
      <c r="BH12">
        <f>INDEX('Dashboard M1'!$A:$BY,$E12,BH$8)</f>
        <v/>
      </c>
      <c r="BI12">
        <f>INDEX('Dashboard M1'!$A:$BY,$E12,BI$8)</f>
        <v/>
      </c>
      <c r="BJ12">
        <f>INDEX('Dashboard M1'!$A:$BY,$E12,BJ$8)</f>
        <v/>
      </c>
      <c r="BK12">
        <f>INDEX('Dashboard M1'!$A:$BY,$E12,BK$8)</f>
        <v/>
      </c>
      <c r="BL12">
        <f>INDEX('Dashboard M1'!$A:$BY,$E12,BL$8)</f>
        <v/>
      </c>
      <c r="BM12">
        <f>INDEX('Dashboard M1'!$A:$BY,$E12,BM$8)</f>
        <v/>
      </c>
      <c r="BN12">
        <f>INDEX('Dashboard M1'!$A:$BY,$E12,BN$8)</f>
        <v/>
      </c>
      <c r="BO12">
        <f>INDEX('Dashboard M1'!$A:$BY,$E12,BO$8)</f>
        <v/>
      </c>
      <c r="BP12">
        <f>INDEX('Dashboard M1'!$A:$BY,$E12,BP$8)</f>
        <v/>
      </c>
      <c r="BQ12">
        <f>INDEX('Dashboard M1'!$A:$BY,$E12,BQ$8)</f>
        <v/>
      </c>
      <c r="BR12">
        <f>INDEX('Dashboard M1'!$A:$BY,$E12,BR$8)</f>
        <v/>
      </c>
      <c r="BS12">
        <f>INDEX('Dashboard M1'!$A:$BY,$E12,BS$8)</f>
        <v/>
      </c>
      <c r="BT12">
        <f>INDEX('Dashboard M1'!$A:$BY,$E12,BT$8)</f>
        <v/>
      </c>
      <c r="BU12">
        <f>INDEX('Dashboard M1'!$A:$BY,$E12,BU$8)</f>
        <v/>
      </c>
      <c r="BV12">
        <f>INDEX('Dashboard M1'!$A:$BY,$E12,BV$8)</f>
        <v/>
      </c>
      <c r="BW12">
        <f>INDEX('Dashboard M1'!$A:$BY,$E12,BW$8)</f>
        <v/>
      </c>
      <c r="BX12">
        <f>INDEX('Dashboard M1'!$A:$BY,$E12,BX$8)</f>
        <v/>
      </c>
      <c r="BY12">
        <f>INDEX('Dashboard M1'!$A:$BY,$E12,BY$8)</f>
        <v/>
      </c>
    </row>
    <row r="13" spans="1:77">
      <c r="D13" t="s">
        <v>10</v>
      </c>
      <c r="E13">
        <f>MATCH($D$8,'Dashboard M1'!$B$170:$B$178,0)+ROW('Dashboard M1'!$B$170)-1</f>
        <v/>
      </c>
      <c r="F13" t="s">
        <v>0</v>
      </c>
      <c r="G13">
        <f>INDEX('Dashboard M1'!$A:$BY,$E13,G$8)</f>
        <v/>
      </c>
      <c r="H13">
        <f>INDEX('Dashboard M1'!$A:$BY,$E13,H$8)</f>
        <v/>
      </c>
      <c r="I13">
        <f>INDEX('Dashboard M1'!$A:$BY,$E13,I$8)</f>
        <v/>
      </c>
      <c r="J13">
        <f>INDEX('Dashboard M1'!$A:$BY,$E13,J$8)</f>
        <v/>
      </c>
      <c r="K13">
        <f>INDEX('Dashboard M1'!$A:$BY,$E13,K$8)</f>
        <v/>
      </c>
      <c r="L13">
        <f>INDEX('Dashboard M1'!$A:$BY,$E13,L$8)</f>
        <v/>
      </c>
      <c r="M13">
        <f>INDEX('Dashboard M1'!$A:$BY,$E13,M$8)</f>
        <v/>
      </c>
      <c r="N13">
        <f>INDEX('Dashboard M1'!$A:$BY,$E13,N$8)</f>
        <v/>
      </c>
      <c r="O13">
        <f>INDEX('Dashboard M1'!$A:$BY,$E13,O$8)</f>
        <v/>
      </c>
      <c r="P13">
        <f>INDEX('Dashboard M1'!$A:$BY,$E13,P$8)</f>
        <v/>
      </c>
      <c r="Q13">
        <f>INDEX('Dashboard M1'!$A:$BY,$E13,Q$8)</f>
        <v/>
      </c>
      <c r="R13">
        <f>INDEX('Dashboard M1'!$A:$BY,$E13,R$8)</f>
        <v/>
      </c>
      <c r="S13">
        <f>INDEX('Dashboard M1'!$A:$BY,$E13,S$8)</f>
        <v/>
      </c>
      <c r="T13">
        <f>INDEX('Dashboard M1'!$A:$BY,$E13,T$8)</f>
        <v/>
      </c>
      <c r="U13">
        <f>INDEX('Dashboard M1'!$A:$BY,$E13,U$8)</f>
        <v/>
      </c>
      <c r="V13">
        <f>INDEX('Dashboard M1'!$A:$BY,$E13,V$8)</f>
        <v/>
      </c>
      <c r="W13">
        <f>INDEX('Dashboard M1'!$A:$BY,$E13,W$8)</f>
        <v/>
      </c>
      <c r="X13">
        <f>INDEX('Dashboard M1'!$A:$BY,$E13,X$8)</f>
        <v/>
      </c>
      <c r="Y13">
        <f>INDEX('Dashboard M1'!$A:$BY,$E13,Y$8)</f>
        <v/>
      </c>
      <c r="Z13">
        <f>INDEX('Dashboard M1'!$A:$BY,$E13,Z$8)</f>
        <v/>
      </c>
      <c r="AA13">
        <f>INDEX('Dashboard M1'!$A:$BY,$E13,AA$8)</f>
        <v/>
      </c>
      <c r="AB13">
        <f>INDEX('Dashboard M1'!$A:$BY,$E13,AB$8)</f>
        <v/>
      </c>
      <c r="AC13">
        <f>INDEX('Dashboard M1'!$A:$BY,$E13,AC$8)</f>
        <v/>
      </c>
      <c r="AD13">
        <f>INDEX('Dashboard M1'!$A:$BY,$E13,AD$8)</f>
        <v/>
      </c>
      <c r="AE13">
        <f>INDEX('Dashboard M1'!$A:$BY,$E13,AE$8)</f>
        <v/>
      </c>
      <c r="AF13">
        <f>INDEX('Dashboard M1'!$A:$BY,$E13,AF$8)</f>
        <v/>
      </c>
      <c r="AG13">
        <f>INDEX('Dashboard M1'!$A:$BY,$E13,AG$8)</f>
        <v/>
      </c>
      <c r="AH13">
        <f>INDEX('Dashboard M1'!$A:$BY,$E13,AH$8)</f>
        <v/>
      </c>
      <c r="AI13">
        <f>INDEX('Dashboard M1'!$A:$BY,$E13,AI$8)</f>
        <v/>
      </c>
      <c r="AJ13">
        <f>INDEX('Dashboard M1'!$A:$BY,$E13,AJ$8)</f>
        <v/>
      </c>
      <c r="AK13">
        <f>INDEX('Dashboard M1'!$A:$BY,$E13,AK$8)</f>
        <v/>
      </c>
      <c r="AL13">
        <f>INDEX('Dashboard M1'!$A:$BY,$E13,AL$8)</f>
        <v/>
      </c>
      <c r="AM13">
        <f>INDEX('Dashboard M1'!$A:$BY,$E13,AM$8)</f>
        <v/>
      </c>
      <c r="AN13">
        <f>INDEX('Dashboard M1'!$A:$BY,$E13,AN$8)</f>
        <v/>
      </c>
      <c r="AO13">
        <f>INDEX('Dashboard M1'!$A:$BY,$E13,AO$8)</f>
        <v/>
      </c>
      <c r="AP13">
        <f>INDEX('Dashboard M1'!$A:$BY,$E13,AP$8)</f>
        <v/>
      </c>
      <c r="AQ13">
        <f>INDEX('Dashboard M1'!$A:$BY,$E13,AQ$8)</f>
        <v/>
      </c>
      <c r="AR13">
        <f>INDEX('Dashboard M1'!$A:$BY,$E13,AR$8)</f>
        <v/>
      </c>
      <c r="AS13">
        <f>INDEX('Dashboard M1'!$A:$BY,$E13,AS$8)</f>
        <v/>
      </c>
      <c r="AT13">
        <f>INDEX('Dashboard M1'!$A:$BY,$E13,AT$8)</f>
        <v/>
      </c>
      <c r="AU13">
        <f>INDEX('Dashboard M1'!$A:$BY,$E13,AU$8)</f>
        <v/>
      </c>
      <c r="AV13">
        <f>INDEX('Dashboard M1'!$A:$BY,$E13,AV$8)</f>
        <v/>
      </c>
      <c r="AW13">
        <f>INDEX('Dashboard M1'!$A:$BY,$E13,AW$8)</f>
        <v/>
      </c>
      <c r="AX13">
        <f>INDEX('Dashboard M1'!$A:$BY,$E13,AX$8)</f>
        <v/>
      </c>
      <c r="AY13">
        <f>INDEX('Dashboard M1'!$A:$BY,$E13,AY$8)</f>
        <v/>
      </c>
      <c r="AZ13">
        <f>INDEX('Dashboard M1'!$A:$BY,$E13,AZ$8)</f>
        <v/>
      </c>
      <c r="BA13">
        <f>INDEX('Dashboard M1'!$A:$BY,$E13,BA$8)</f>
        <v/>
      </c>
      <c r="BB13">
        <f>INDEX('Dashboard M1'!$A:$BY,$E13,BB$8)</f>
        <v/>
      </c>
      <c r="BC13">
        <f>INDEX('Dashboard M1'!$A:$BY,$E13,BC$8)</f>
        <v/>
      </c>
      <c r="BD13">
        <f>INDEX('Dashboard M1'!$A:$BY,$E13,BD$8)</f>
        <v/>
      </c>
      <c r="BE13">
        <f>INDEX('Dashboard M1'!$A:$BY,$E13,BE$8)</f>
        <v/>
      </c>
      <c r="BF13">
        <f>INDEX('Dashboard M1'!$A:$BY,$E13,BF$8)</f>
        <v/>
      </c>
      <c r="BG13">
        <f>INDEX('Dashboard M1'!$A:$BY,$E13,BG$8)</f>
        <v/>
      </c>
      <c r="BH13">
        <f>INDEX('Dashboard M1'!$A:$BY,$E13,BH$8)</f>
        <v/>
      </c>
      <c r="BI13">
        <f>INDEX('Dashboard M1'!$A:$BY,$E13,BI$8)</f>
        <v/>
      </c>
      <c r="BJ13">
        <f>INDEX('Dashboard M1'!$A:$BY,$E13,BJ$8)</f>
        <v/>
      </c>
      <c r="BK13">
        <f>INDEX('Dashboard M1'!$A:$BY,$E13,BK$8)</f>
        <v/>
      </c>
      <c r="BL13">
        <f>INDEX('Dashboard M1'!$A:$BY,$E13,BL$8)</f>
        <v/>
      </c>
      <c r="BM13">
        <f>INDEX('Dashboard M1'!$A:$BY,$E13,BM$8)</f>
        <v/>
      </c>
      <c r="BN13">
        <f>INDEX('Dashboard M1'!$A:$BY,$E13,BN$8)</f>
        <v/>
      </c>
      <c r="BO13">
        <f>INDEX('Dashboard M1'!$A:$BY,$E13,BO$8)</f>
        <v/>
      </c>
      <c r="BP13">
        <f>INDEX('Dashboard M1'!$A:$BY,$E13,BP$8)</f>
        <v/>
      </c>
      <c r="BQ13">
        <f>INDEX('Dashboard M1'!$A:$BY,$E13,BQ$8)</f>
        <v/>
      </c>
      <c r="BR13">
        <f>INDEX('Dashboard M1'!$A:$BY,$E13,BR$8)</f>
        <v/>
      </c>
      <c r="BS13">
        <f>INDEX('Dashboard M1'!$A:$BY,$E13,BS$8)</f>
        <v/>
      </c>
      <c r="BT13">
        <f>INDEX('Dashboard M1'!$A:$BY,$E13,BT$8)</f>
        <v/>
      </c>
      <c r="BU13">
        <f>INDEX('Dashboard M1'!$A:$BY,$E13,BU$8)</f>
        <v/>
      </c>
      <c r="BV13">
        <f>INDEX('Dashboard M1'!$A:$BY,$E13,BV$8)</f>
        <v/>
      </c>
      <c r="BW13">
        <f>INDEX('Dashboard M1'!$A:$BY,$E13,BW$8)</f>
        <v/>
      </c>
      <c r="BX13">
        <f>INDEX('Dashboard M1'!$A:$BY,$E13,BX$8)</f>
        <v/>
      </c>
      <c r="BY13">
        <f>INDEX('Dashboard M1'!$A:$BY,$E13,BY$8)</f>
        <v/>
      </c>
    </row>
    <row r="14" spans="1:77">
      <c r="D14" t="s">
        <v>11</v>
      </c>
      <c r="E14">
        <f>MATCH($D$8,'Dashboard M1'!$B$152:$B$163,0)+ROW('Dashboard M1'!$B$152)-1</f>
        <v/>
      </c>
      <c r="F14" t="s">
        <v>0</v>
      </c>
      <c r="G14">
        <f>INDEX('Dashboard M1'!$A:$BY,$E14,G$8)</f>
        <v/>
      </c>
      <c r="H14">
        <f>INDEX('Dashboard M1'!$A:$BY,$E14,H$8)</f>
        <v/>
      </c>
      <c r="I14">
        <f>INDEX('Dashboard M1'!$A:$BY,$E14,I$8)</f>
        <v/>
      </c>
      <c r="J14">
        <f>INDEX('Dashboard M1'!$A:$BY,$E14,J$8)</f>
        <v/>
      </c>
      <c r="K14">
        <f>INDEX('Dashboard M1'!$A:$BY,$E14,K$8)</f>
        <v/>
      </c>
      <c r="L14">
        <f>INDEX('Dashboard M1'!$A:$BY,$E14,L$8)</f>
        <v/>
      </c>
      <c r="M14">
        <f>INDEX('Dashboard M1'!$A:$BY,$E14,M$8)</f>
        <v/>
      </c>
      <c r="N14">
        <f>INDEX('Dashboard M1'!$A:$BY,$E14,N$8)</f>
        <v/>
      </c>
      <c r="O14">
        <f>INDEX('Dashboard M1'!$A:$BY,$E14,O$8)</f>
        <v/>
      </c>
      <c r="P14">
        <f>INDEX('Dashboard M1'!$A:$BY,$E14,P$8)</f>
        <v/>
      </c>
      <c r="Q14">
        <f>INDEX('Dashboard M1'!$A:$BY,$E14,Q$8)</f>
        <v/>
      </c>
      <c r="R14">
        <f>INDEX('Dashboard M1'!$A:$BY,$E14,R$8)</f>
        <v/>
      </c>
      <c r="S14">
        <f>INDEX('Dashboard M1'!$A:$BY,$E14,S$8)</f>
        <v/>
      </c>
      <c r="T14">
        <f>INDEX('Dashboard M1'!$A:$BY,$E14,T$8)</f>
        <v/>
      </c>
      <c r="U14">
        <f>INDEX('Dashboard M1'!$A:$BY,$E14,U$8)</f>
        <v/>
      </c>
      <c r="V14">
        <f>INDEX('Dashboard M1'!$A:$BY,$E14,V$8)</f>
        <v/>
      </c>
      <c r="W14">
        <f>INDEX('Dashboard M1'!$A:$BY,$E14,W$8)</f>
        <v/>
      </c>
      <c r="X14">
        <f>INDEX('Dashboard M1'!$A:$BY,$E14,X$8)</f>
        <v/>
      </c>
      <c r="Y14">
        <f>INDEX('Dashboard M1'!$A:$BY,$E14,Y$8)</f>
        <v/>
      </c>
      <c r="Z14">
        <f>INDEX('Dashboard M1'!$A:$BY,$E14,Z$8)</f>
        <v/>
      </c>
      <c r="AA14">
        <f>INDEX('Dashboard M1'!$A:$BY,$E14,AA$8)</f>
        <v/>
      </c>
      <c r="AB14">
        <f>INDEX('Dashboard M1'!$A:$BY,$E14,AB$8)</f>
        <v/>
      </c>
      <c r="AC14">
        <f>INDEX('Dashboard M1'!$A:$BY,$E14,AC$8)</f>
        <v/>
      </c>
      <c r="AD14">
        <f>INDEX('Dashboard M1'!$A:$BY,$E14,AD$8)</f>
        <v/>
      </c>
      <c r="AE14">
        <f>INDEX('Dashboard M1'!$A:$BY,$E14,AE$8)</f>
        <v/>
      </c>
      <c r="AF14">
        <f>INDEX('Dashboard M1'!$A:$BY,$E14,AF$8)</f>
        <v/>
      </c>
      <c r="AG14">
        <f>INDEX('Dashboard M1'!$A:$BY,$E14,AG$8)</f>
        <v/>
      </c>
      <c r="AH14">
        <f>INDEX('Dashboard M1'!$A:$BY,$E14,AH$8)</f>
        <v/>
      </c>
      <c r="AI14">
        <f>INDEX('Dashboard M1'!$A:$BY,$E14,AI$8)</f>
        <v/>
      </c>
      <c r="AJ14">
        <f>INDEX('Dashboard M1'!$A:$BY,$E14,AJ$8)</f>
        <v/>
      </c>
      <c r="AK14">
        <f>INDEX('Dashboard M1'!$A:$BY,$E14,AK$8)</f>
        <v/>
      </c>
      <c r="AL14">
        <f>INDEX('Dashboard M1'!$A:$BY,$E14,AL$8)</f>
        <v/>
      </c>
      <c r="AM14">
        <f>INDEX('Dashboard M1'!$A:$BY,$E14,AM$8)</f>
        <v/>
      </c>
      <c r="AN14">
        <f>INDEX('Dashboard M1'!$A:$BY,$E14,AN$8)</f>
        <v/>
      </c>
      <c r="AO14">
        <f>INDEX('Dashboard M1'!$A:$BY,$E14,AO$8)</f>
        <v/>
      </c>
      <c r="AP14">
        <f>INDEX('Dashboard M1'!$A:$BY,$E14,AP$8)</f>
        <v/>
      </c>
      <c r="AQ14">
        <f>INDEX('Dashboard M1'!$A:$BY,$E14,AQ$8)</f>
        <v/>
      </c>
      <c r="AR14">
        <f>INDEX('Dashboard M1'!$A:$BY,$E14,AR$8)</f>
        <v/>
      </c>
      <c r="AS14">
        <f>INDEX('Dashboard M1'!$A:$BY,$E14,AS$8)</f>
        <v/>
      </c>
      <c r="AT14">
        <f>INDEX('Dashboard M1'!$A:$BY,$E14,AT$8)</f>
        <v/>
      </c>
      <c r="AU14">
        <f>INDEX('Dashboard M1'!$A:$BY,$E14,AU$8)</f>
        <v/>
      </c>
      <c r="AV14">
        <f>INDEX('Dashboard M1'!$A:$BY,$E14,AV$8)</f>
        <v/>
      </c>
      <c r="AW14">
        <f>INDEX('Dashboard M1'!$A:$BY,$E14,AW$8)</f>
        <v/>
      </c>
      <c r="AX14">
        <f>INDEX('Dashboard M1'!$A:$BY,$E14,AX$8)</f>
        <v/>
      </c>
      <c r="AY14">
        <f>INDEX('Dashboard M1'!$A:$BY,$E14,AY$8)</f>
        <v/>
      </c>
      <c r="AZ14">
        <f>INDEX('Dashboard M1'!$A:$BY,$E14,AZ$8)</f>
        <v/>
      </c>
      <c r="BA14">
        <f>INDEX('Dashboard M1'!$A:$BY,$E14,BA$8)</f>
        <v/>
      </c>
      <c r="BB14">
        <f>INDEX('Dashboard M1'!$A:$BY,$E14,BB$8)</f>
        <v/>
      </c>
      <c r="BC14">
        <f>INDEX('Dashboard M1'!$A:$BY,$E14,BC$8)</f>
        <v/>
      </c>
      <c r="BD14">
        <f>INDEX('Dashboard M1'!$A:$BY,$E14,BD$8)</f>
        <v/>
      </c>
      <c r="BE14">
        <f>INDEX('Dashboard M1'!$A:$BY,$E14,BE$8)</f>
        <v/>
      </c>
      <c r="BF14">
        <f>INDEX('Dashboard M1'!$A:$BY,$E14,BF$8)</f>
        <v/>
      </c>
      <c r="BG14">
        <f>INDEX('Dashboard M1'!$A:$BY,$E14,BG$8)</f>
        <v/>
      </c>
      <c r="BH14">
        <f>INDEX('Dashboard M1'!$A:$BY,$E14,BH$8)</f>
        <v/>
      </c>
      <c r="BI14">
        <f>INDEX('Dashboard M1'!$A:$BY,$E14,BI$8)</f>
        <v/>
      </c>
      <c r="BJ14">
        <f>INDEX('Dashboard M1'!$A:$BY,$E14,BJ$8)</f>
        <v/>
      </c>
      <c r="BK14">
        <f>INDEX('Dashboard M1'!$A:$BY,$E14,BK$8)</f>
        <v/>
      </c>
      <c r="BL14">
        <f>INDEX('Dashboard M1'!$A:$BY,$E14,BL$8)</f>
        <v/>
      </c>
      <c r="BM14">
        <f>INDEX('Dashboard M1'!$A:$BY,$E14,BM$8)</f>
        <v/>
      </c>
      <c r="BN14">
        <f>INDEX('Dashboard M1'!$A:$BY,$E14,BN$8)</f>
        <v/>
      </c>
      <c r="BO14">
        <f>INDEX('Dashboard M1'!$A:$BY,$E14,BO$8)</f>
        <v/>
      </c>
      <c r="BP14">
        <f>INDEX('Dashboard M1'!$A:$BY,$E14,BP$8)</f>
        <v/>
      </c>
      <c r="BQ14">
        <f>INDEX('Dashboard M1'!$A:$BY,$E14,BQ$8)</f>
        <v/>
      </c>
      <c r="BR14">
        <f>INDEX('Dashboard M1'!$A:$BY,$E14,BR$8)</f>
        <v/>
      </c>
      <c r="BS14">
        <f>INDEX('Dashboard M1'!$A:$BY,$E14,BS$8)</f>
        <v/>
      </c>
      <c r="BT14">
        <f>INDEX('Dashboard M1'!$A:$BY,$E14,BT$8)</f>
        <v/>
      </c>
      <c r="BU14">
        <f>INDEX('Dashboard M1'!$A:$BY,$E14,BU$8)</f>
        <v/>
      </c>
      <c r="BV14">
        <f>INDEX('Dashboard M1'!$A:$BY,$E14,BV$8)</f>
        <v/>
      </c>
      <c r="BW14">
        <f>INDEX('Dashboard M1'!$A:$BY,$E14,BW$8)</f>
        <v/>
      </c>
      <c r="BX14">
        <f>INDEX('Dashboard M1'!$A:$BY,$E14,BX$8)</f>
        <v/>
      </c>
      <c r="BY14">
        <f>INDEX('Dashboard M1'!$A:$BY,$E14,BY$8)</f>
        <v/>
      </c>
    </row>
    <row r="15" spans="1:77">
      <c r="D15" t="s">
        <v>12</v>
      </c>
      <c r="E15">
        <f>MATCH($D$8,'Dashboard M1'!$B$165:$B$168,0)+ROW('Dashboard M1'!$B$165)-1</f>
        <v/>
      </c>
      <c r="F15" t="s">
        <v>0</v>
      </c>
      <c r="G15">
        <f>INDEX('Dashboard M1'!$A:$BY,$E15,G$8)</f>
        <v/>
      </c>
      <c r="H15">
        <f>INDEX('Dashboard M1'!$A:$BY,$E15,H$8)</f>
        <v/>
      </c>
      <c r="I15">
        <f>INDEX('Dashboard M1'!$A:$BY,$E15,I$8)</f>
        <v/>
      </c>
      <c r="J15">
        <f>INDEX('Dashboard M1'!$A:$BY,$E15,J$8)</f>
        <v/>
      </c>
      <c r="K15">
        <f>INDEX('Dashboard M1'!$A:$BY,$E15,K$8)</f>
        <v/>
      </c>
      <c r="L15">
        <f>INDEX('Dashboard M1'!$A:$BY,$E15,L$8)</f>
        <v/>
      </c>
      <c r="M15">
        <f>INDEX('Dashboard M1'!$A:$BY,$E15,M$8)</f>
        <v/>
      </c>
      <c r="N15">
        <f>INDEX('Dashboard M1'!$A:$BY,$E15,N$8)</f>
        <v/>
      </c>
      <c r="O15">
        <f>INDEX('Dashboard M1'!$A:$BY,$E15,O$8)</f>
        <v/>
      </c>
      <c r="P15">
        <f>INDEX('Dashboard M1'!$A:$BY,$E15,P$8)</f>
        <v/>
      </c>
      <c r="Q15">
        <f>INDEX('Dashboard M1'!$A:$BY,$E15,Q$8)</f>
        <v/>
      </c>
      <c r="R15">
        <f>INDEX('Dashboard M1'!$A:$BY,$E15,R$8)</f>
        <v/>
      </c>
      <c r="S15">
        <f>INDEX('Dashboard M1'!$A:$BY,$E15,S$8)</f>
        <v/>
      </c>
      <c r="T15">
        <f>INDEX('Dashboard M1'!$A:$BY,$E15,T$8)</f>
        <v/>
      </c>
      <c r="U15">
        <f>INDEX('Dashboard M1'!$A:$BY,$E15,U$8)</f>
        <v/>
      </c>
      <c r="V15">
        <f>INDEX('Dashboard M1'!$A:$BY,$E15,V$8)</f>
        <v/>
      </c>
      <c r="W15">
        <f>INDEX('Dashboard M1'!$A:$BY,$E15,W$8)</f>
        <v/>
      </c>
      <c r="X15">
        <f>INDEX('Dashboard M1'!$A:$BY,$E15,X$8)</f>
        <v/>
      </c>
      <c r="Y15">
        <f>INDEX('Dashboard M1'!$A:$BY,$E15,Y$8)</f>
        <v/>
      </c>
      <c r="Z15">
        <f>INDEX('Dashboard M1'!$A:$BY,$E15,Z$8)</f>
        <v/>
      </c>
      <c r="AA15">
        <f>INDEX('Dashboard M1'!$A:$BY,$E15,AA$8)</f>
        <v/>
      </c>
      <c r="AB15">
        <f>INDEX('Dashboard M1'!$A:$BY,$E15,AB$8)</f>
        <v/>
      </c>
      <c r="AC15">
        <f>INDEX('Dashboard M1'!$A:$BY,$E15,AC$8)</f>
        <v/>
      </c>
      <c r="AD15">
        <f>INDEX('Dashboard M1'!$A:$BY,$E15,AD$8)</f>
        <v/>
      </c>
      <c r="AE15">
        <f>INDEX('Dashboard M1'!$A:$BY,$E15,AE$8)</f>
        <v/>
      </c>
      <c r="AF15">
        <f>INDEX('Dashboard M1'!$A:$BY,$E15,AF$8)</f>
        <v/>
      </c>
      <c r="AG15">
        <f>INDEX('Dashboard M1'!$A:$BY,$E15,AG$8)</f>
        <v/>
      </c>
      <c r="AH15">
        <f>INDEX('Dashboard M1'!$A:$BY,$E15,AH$8)</f>
        <v/>
      </c>
      <c r="AI15">
        <f>INDEX('Dashboard M1'!$A:$BY,$E15,AI$8)</f>
        <v/>
      </c>
      <c r="AJ15">
        <f>INDEX('Dashboard M1'!$A:$BY,$E15,AJ$8)</f>
        <v/>
      </c>
      <c r="AK15">
        <f>INDEX('Dashboard M1'!$A:$BY,$E15,AK$8)</f>
        <v/>
      </c>
      <c r="AL15">
        <f>INDEX('Dashboard M1'!$A:$BY,$E15,AL$8)</f>
        <v/>
      </c>
      <c r="AM15">
        <f>INDEX('Dashboard M1'!$A:$BY,$E15,AM$8)</f>
        <v/>
      </c>
      <c r="AN15">
        <f>INDEX('Dashboard M1'!$A:$BY,$E15,AN$8)</f>
        <v/>
      </c>
      <c r="AO15">
        <f>INDEX('Dashboard M1'!$A:$BY,$E15,AO$8)</f>
        <v/>
      </c>
      <c r="AP15">
        <f>INDEX('Dashboard M1'!$A:$BY,$E15,AP$8)</f>
        <v/>
      </c>
      <c r="AQ15">
        <f>INDEX('Dashboard M1'!$A:$BY,$E15,AQ$8)</f>
        <v/>
      </c>
      <c r="AR15">
        <f>INDEX('Dashboard M1'!$A:$BY,$E15,AR$8)</f>
        <v/>
      </c>
      <c r="AS15">
        <f>INDEX('Dashboard M1'!$A:$BY,$E15,AS$8)</f>
        <v/>
      </c>
      <c r="AT15">
        <f>INDEX('Dashboard M1'!$A:$BY,$E15,AT$8)</f>
        <v/>
      </c>
      <c r="AU15">
        <f>INDEX('Dashboard M1'!$A:$BY,$E15,AU$8)</f>
        <v/>
      </c>
      <c r="AV15">
        <f>INDEX('Dashboard M1'!$A:$BY,$E15,AV$8)</f>
        <v/>
      </c>
      <c r="AW15">
        <f>INDEX('Dashboard M1'!$A:$BY,$E15,AW$8)</f>
        <v/>
      </c>
      <c r="AX15">
        <f>INDEX('Dashboard M1'!$A:$BY,$E15,AX$8)</f>
        <v/>
      </c>
      <c r="AY15">
        <f>INDEX('Dashboard M1'!$A:$BY,$E15,AY$8)</f>
        <v/>
      </c>
      <c r="AZ15">
        <f>INDEX('Dashboard M1'!$A:$BY,$E15,AZ$8)</f>
        <v/>
      </c>
      <c r="BA15">
        <f>INDEX('Dashboard M1'!$A:$BY,$E15,BA$8)</f>
        <v/>
      </c>
      <c r="BB15">
        <f>INDEX('Dashboard M1'!$A:$BY,$E15,BB$8)</f>
        <v/>
      </c>
      <c r="BC15">
        <f>INDEX('Dashboard M1'!$A:$BY,$E15,BC$8)</f>
        <v/>
      </c>
      <c r="BD15">
        <f>INDEX('Dashboard M1'!$A:$BY,$E15,BD$8)</f>
        <v/>
      </c>
      <c r="BE15">
        <f>INDEX('Dashboard M1'!$A:$BY,$E15,BE$8)</f>
        <v/>
      </c>
      <c r="BF15">
        <f>INDEX('Dashboard M1'!$A:$BY,$E15,BF$8)</f>
        <v/>
      </c>
      <c r="BG15">
        <f>INDEX('Dashboard M1'!$A:$BY,$E15,BG$8)</f>
        <v/>
      </c>
      <c r="BH15">
        <f>INDEX('Dashboard M1'!$A:$BY,$E15,BH$8)</f>
        <v/>
      </c>
      <c r="BI15">
        <f>INDEX('Dashboard M1'!$A:$BY,$E15,BI$8)</f>
        <v/>
      </c>
      <c r="BJ15">
        <f>INDEX('Dashboard M1'!$A:$BY,$E15,BJ$8)</f>
        <v/>
      </c>
      <c r="BK15">
        <f>INDEX('Dashboard M1'!$A:$BY,$E15,BK$8)</f>
        <v/>
      </c>
      <c r="BL15">
        <f>INDEX('Dashboard M1'!$A:$BY,$E15,BL$8)</f>
        <v/>
      </c>
      <c r="BM15">
        <f>INDEX('Dashboard M1'!$A:$BY,$E15,BM$8)</f>
        <v/>
      </c>
      <c r="BN15">
        <f>INDEX('Dashboard M1'!$A:$BY,$E15,BN$8)</f>
        <v/>
      </c>
      <c r="BO15">
        <f>INDEX('Dashboard M1'!$A:$BY,$E15,BO$8)</f>
        <v/>
      </c>
      <c r="BP15">
        <f>INDEX('Dashboard M1'!$A:$BY,$E15,BP$8)</f>
        <v/>
      </c>
      <c r="BQ15">
        <f>INDEX('Dashboard M1'!$A:$BY,$E15,BQ$8)</f>
        <v/>
      </c>
      <c r="BR15">
        <f>INDEX('Dashboard M1'!$A:$BY,$E15,BR$8)</f>
        <v/>
      </c>
      <c r="BS15">
        <f>INDEX('Dashboard M1'!$A:$BY,$E15,BS$8)</f>
        <v/>
      </c>
      <c r="BT15">
        <f>INDEX('Dashboard M1'!$A:$BY,$E15,BT$8)</f>
        <v/>
      </c>
      <c r="BU15">
        <f>INDEX('Dashboard M1'!$A:$BY,$E15,BU$8)</f>
        <v/>
      </c>
      <c r="BV15">
        <f>INDEX('Dashboard M1'!$A:$BY,$E15,BV$8)</f>
        <v/>
      </c>
      <c r="BW15">
        <f>INDEX('Dashboard M1'!$A:$BY,$E15,BW$8)</f>
        <v/>
      </c>
      <c r="BX15">
        <f>INDEX('Dashboard M1'!$A:$BY,$E15,BX$8)</f>
        <v/>
      </c>
      <c r="BY15">
        <f>INDEX('Dashboard M1'!$A:$BY,$E15,BY$8)</f>
        <v/>
      </c>
    </row>
    <row r="16" spans="1:77">
      <c r="D16" t="s">
        <v>13</v>
      </c>
      <c r="F16" t="s">
        <v>0</v>
      </c>
      <c r="G16">
        <f>IFERROR(G10,0)+IFERROR(G11,0)+IFERROR(G12,0)+IFERROR(G13,0)+IFERROR(G14,0)+IFERROR(G15,0)</f>
        <v/>
      </c>
      <c r="H16">
        <f>IFERROR(H10,0)+IFERROR(H11,0)+IFERROR(H12,0)+IFERROR(H13,0)+IFERROR(H14,0)+IFERROR(H15,0)</f>
        <v/>
      </c>
      <c r="I16">
        <f>IFERROR(I10,0)+IFERROR(I11,0)+IFERROR(I12,0)+IFERROR(I13,0)+IFERROR(I14,0)+IFERROR(I15,0)</f>
        <v/>
      </c>
      <c r="J16">
        <f>IFERROR(J10,0)+IFERROR(J11,0)+IFERROR(J12,0)+IFERROR(J13,0)+IFERROR(J14,0)+IFERROR(J15,0)</f>
        <v/>
      </c>
      <c r="K16">
        <f>IFERROR(K10,0)+IFERROR(K11,0)+IFERROR(K12,0)+IFERROR(K13,0)+IFERROR(K14,0)+IFERROR(K15,0)</f>
        <v/>
      </c>
      <c r="L16">
        <f>IFERROR(L10,0)+IFERROR(L11,0)+IFERROR(L12,0)+IFERROR(L13,0)+IFERROR(L14,0)+IFERROR(L15,0)</f>
        <v/>
      </c>
      <c r="M16">
        <f>IFERROR(M10,0)+IFERROR(M11,0)+IFERROR(M12,0)+IFERROR(M13,0)+IFERROR(M14,0)+IFERROR(M15,0)</f>
        <v/>
      </c>
      <c r="N16">
        <f>IFERROR(N10,0)+IFERROR(N11,0)+IFERROR(N12,0)+IFERROR(N13,0)+IFERROR(N14,0)+IFERROR(N15,0)</f>
        <v/>
      </c>
      <c r="O16">
        <f>IFERROR(O10,0)+IFERROR(O11,0)+IFERROR(O12,0)+IFERROR(O13,0)+IFERROR(O14,0)+IFERROR(O15,0)</f>
        <v/>
      </c>
      <c r="P16">
        <f>IFERROR(P10,0)+IFERROR(P11,0)+IFERROR(P12,0)+IFERROR(P13,0)+IFERROR(P14,0)+IFERROR(P15,0)</f>
        <v/>
      </c>
      <c r="Q16">
        <f>IFERROR(Q10,0)+IFERROR(Q11,0)+IFERROR(Q12,0)+IFERROR(Q13,0)+IFERROR(Q14,0)+IFERROR(Q15,0)</f>
        <v/>
      </c>
      <c r="R16">
        <f>IFERROR(R10,0)+IFERROR(R11,0)+IFERROR(R12,0)+IFERROR(R13,0)+IFERROR(R14,0)+IFERROR(R15,0)</f>
        <v/>
      </c>
      <c r="S16">
        <f>IFERROR(S10,0)+IFERROR(S11,0)+IFERROR(S12,0)+IFERROR(S13,0)+IFERROR(S14,0)+IFERROR(S15,0)</f>
        <v/>
      </c>
      <c r="T16">
        <f>IFERROR(T10,0)+IFERROR(T11,0)+IFERROR(T12,0)+IFERROR(T13,0)+IFERROR(T14,0)+IFERROR(T15,0)</f>
        <v/>
      </c>
      <c r="U16">
        <f>IFERROR(U10,0)+IFERROR(U11,0)+IFERROR(U12,0)+IFERROR(U13,0)+IFERROR(U14,0)+IFERROR(U15,0)</f>
        <v/>
      </c>
      <c r="V16">
        <f>IFERROR(V10,0)+IFERROR(V11,0)+IFERROR(V12,0)+IFERROR(V13,0)+IFERROR(V14,0)+IFERROR(V15,0)</f>
        <v/>
      </c>
      <c r="W16">
        <f>IFERROR(W10,0)+IFERROR(W11,0)+IFERROR(W12,0)+IFERROR(W13,0)+IFERROR(W14,0)+IFERROR(W15,0)</f>
        <v/>
      </c>
      <c r="X16">
        <f>IFERROR(X10,0)+IFERROR(X11,0)+IFERROR(X12,0)+IFERROR(X13,0)+IFERROR(X14,0)+IFERROR(X15,0)</f>
        <v/>
      </c>
      <c r="Y16">
        <f>IFERROR(Y10,0)+IFERROR(Y11,0)+IFERROR(Y12,0)+IFERROR(Y13,0)+IFERROR(Y14,0)+IFERROR(Y15,0)</f>
        <v/>
      </c>
      <c r="Z16">
        <f>IFERROR(Z10,0)+IFERROR(Z11,0)+IFERROR(Z12,0)+IFERROR(Z13,0)+IFERROR(Z14,0)+IFERROR(Z15,0)</f>
        <v/>
      </c>
      <c r="AA16">
        <f>IFERROR(AA10,0)+IFERROR(AA11,0)+IFERROR(AA12,0)+IFERROR(AA13,0)+IFERROR(AA14,0)+IFERROR(AA15,0)</f>
        <v/>
      </c>
      <c r="AB16">
        <f>IFERROR(AB10,0)+IFERROR(AB11,0)+IFERROR(AB12,0)+IFERROR(AB13,0)+IFERROR(AB14,0)+IFERROR(AB15,0)</f>
        <v/>
      </c>
      <c r="AC16">
        <f>IFERROR(AC10,0)+IFERROR(AC11,0)+IFERROR(AC12,0)+IFERROR(AC13,0)+IFERROR(AC14,0)+IFERROR(AC15,0)</f>
        <v/>
      </c>
      <c r="AD16">
        <f>IFERROR(AD10,0)+IFERROR(AD11,0)+IFERROR(AD12,0)+IFERROR(AD13,0)+IFERROR(AD14,0)+IFERROR(AD15,0)</f>
        <v/>
      </c>
      <c r="AE16">
        <f>IFERROR(AE10,0)+IFERROR(AE11,0)+IFERROR(AE12,0)+IFERROR(AE13,0)+IFERROR(AE14,0)+IFERROR(AE15,0)</f>
        <v/>
      </c>
      <c r="AF16">
        <f>IFERROR(AF10,0)+IFERROR(AF11,0)+IFERROR(AF12,0)+IFERROR(AF13,0)+IFERROR(AF14,0)+IFERROR(AF15,0)</f>
        <v/>
      </c>
      <c r="AG16">
        <f>IFERROR(AG10,0)+IFERROR(AG11,0)+IFERROR(AG12,0)+IFERROR(AG13,0)+IFERROR(AG14,0)+IFERROR(AG15,0)</f>
        <v/>
      </c>
      <c r="AH16">
        <f>IFERROR(AH10,0)+IFERROR(AH11,0)+IFERROR(AH12,0)+IFERROR(AH13,0)+IFERROR(AH14,0)+IFERROR(AH15,0)</f>
        <v/>
      </c>
      <c r="AI16">
        <f>IFERROR(AI10,0)+IFERROR(AI11,0)+IFERROR(AI12,0)+IFERROR(AI13,0)+IFERROR(AI14,0)+IFERROR(AI15,0)</f>
        <v/>
      </c>
      <c r="AJ16">
        <f>IFERROR(AJ10,0)+IFERROR(AJ11,0)+IFERROR(AJ12,0)+IFERROR(AJ13,0)+IFERROR(AJ14,0)+IFERROR(AJ15,0)</f>
        <v/>
      </c>
      <c r="AK16">
        <f>IFERROR(AK10,0)+IFERROR(AK11,0)+IFERROR(AK12,0)+IFERROR(AK13,0)+IFERROR(AK14,0)+IFERROR(AK15,0)</f>
        <v/>
      </c>
      <c r="AL16">
        <f>IFERROR(AL10,0)+IFERROR(AL11,0)+IFERROR(AL12,0)+IFERROR(AL13,0)+IFERROR(AL14,0)+IFERROR(AL15,0)</f>
        <v/>
      </c>
      <c r="AM16">
        <f>IFERROR(AM10,0)+IFERROR(AM11,0)+IFERROR(AM12,0)+IFERROR(AM13,0)+IFERROR(AM14,0)+IFERROR(AM15,0)</f>
        <v/>
      </c>
      <c r="AN16">
        <f>IFERROR(AN10,0)+IFERROR(AN11,0)+IFERROR(AN12,0)+IFERROR(AN13,0)+IFERROR(AN14,0)+IFERROR(AN15,0)</f>
        <v/>
      </c>
      <c r="AO16">
        <f>IFERROR(AO10,0)+IFERROR(AO11,0)+IFERROR(AO12,0)+IFERROR(AO13,0)+IFERROR(AO14,0)+IFERROR(AO15,0)</f>
        <v/>
      </c>
      <c r="AP16">
        <f>IFERROR(AP10,0)+IFERROR(AP11,0)+IFERROR(AP12,0)+IFERROR(AP13,0)+IFERROR(AP14,0)+IFERROR(AP15,0)</f>
        <v/>
      </c>
      <c r="AQ16">
        <f>IFERROR(AQ10,0)+IFERROR(AQ11,0)+IFERROR(AQ12,0)+IFERROR(AQ13,0)+IFERROR(AQ14,0)+IFERROR(AQ15,0)</f>
        <v/>
      </c>
      <c r="AR16">
        <f>IFERROR(AR10,0)+IFERROR(AR11,0)+IFERROR(AR12,0)+IFERROR(AR13,0)+IFERROR(AR14,0)+IFERROR(AR15,0)</f>
        <v/>
      </c>
      <c r="AS16">
        <f>IFERROR(AS10,0)+IFERROR(AS11,0)+IFERROR(AS12,0)+IFERROR(AS13,0)+IFERROR(AS14,0)+IFERROR(AS15,0)</f>
        <v/>
      </c>
      <c r="AT16">
        <f>IFERROR(AT10,0)+IFERROR(AT11,0)+IFERROR(AT12,0)+IFERROR(AT13,0)+IFERROR(AT14,0)+IFERROR(AT15,0)</f>
        <v/>
      </c>
      <c r="AU16">
        <f>IFERROR(AU10,0)+IFERROR(AU11,0)+IFERROR(AU12,0)+IFERROR(AU13,0)+IFERROR(AU14,0)+IFERROR(AU15,0)</f>
        <v/>
      </c>
      <c r="AV16">
        <f>IFERROR(AV10,0)+IFERROR(AV11,0)+IFERROR(AV12,0)+IFERROR(AV13,0)+IFERROR(AV14,0)+IFERROR(AV15,0)</f>
        <v/>
      </c>
      <c r="AW16">
        <f>IFERROR(AW10,0)+IFERROR(AW11,0)+IFERROR(AW12,0)+IFERROR(AW13,0)+IFERROR(AW14,0)+IFERROR(AW15,0)</f>
        <v/>
      </c>
      <c r="AX16">
        <f>IFERROR(AX10,0)+IFERROR(AX11,0)+IFERROR(AX12,0)+IFERROR(AX13,0)+IFERROR(AX14,0)+IFERROR(AX15,0)</f>
        <v/>
      </c>
      <c r="AY16">
        <f>IFERROR(AY10,0)+IFERROR(AY11,0)+IFERROR(AY12,0)+IFERROR(AY13,0)+IFERROR(AY14,0)+IFERROR(AY15,0)</f>
        <v/>
      </c>
      <c r="AZ16">
        <f>IFERROR(AZ10,0)+IFERROR(AZ11,0)+IFERROR(AZ12,0)+IFERROR(AZ13,0)+IFERROR(AZ14,0)+IFERROR(AZ15,0)</f>
        <v/>
      </c>
      <c r="BA16">
        <f>IFERROR(BA10,0)+IFERROR(BA11,0)+IFERROR(BA12,0)+IFERROR(BA13,0)+IFERROR(BA14,0)+IFERROR(BA15,0)</f>
        <v/>
      </c>
      <c r="BB16">
        <f>IFERROR(BB10,0)+IFERROR(BB11,0)+IFERROR(BB12,0)+IFERROR(BB13,0)+IFERROR(BB14,0)+IFERROR(BB15,0)</f>
        <v/>
      </c>
      <c r="BC16">
        <f>IFERROR(BC10,0)+IFERROR(BC11,0)+IFERROR(BC12,0)+IFERROR(BC13,0)+IFERROR(BC14,0)+IFERROR(BC15,0)</f>
        <v/>
      </c>
      <c r="BD16">
        <f>IFERROR(BD10,0)+IFERROR(BD11,0)+IFERROR(BD12,0)+IFERROR(BD13,0)+IFERROR(BD14,0)+IFERROR(BD15,0)</f>
        <v/>
      </c>
      <c r="BE16">
        <f>IFERROR(BE10,0)+IFERROR(BE11,0)+IFERROR(BE12,0)+IFERROR(BE13,0)+IFERROR(BE14,0)+IFERROR(BE15,0)</f>
        <v/>
      </c>
      <c r="BF16">
        <f>IFERROR(BF10,0)+IFERROR(BF11,0)+IFERROR(BF12,0)+IFERROR(BF13,0)+IFERROR(BF14,0)+IFERROR(BF15,0)</f>
        <v/>
      </c>
      <c r="BG16">
        <f>IFERROR(BG10,0)+IFERROR(BG11,0)+IFERROR(BG12,0)+IFERROR(BG13,0)+IFERROR(BG14,0)+IFERROR(BG15,0)</f>
        <v/>
      </c>
      <c r="BH16">
        <f>IFERROR(BH10,0)+IFERROR(BH11,0)+IFERROR(BH12,0)+IFERROR(BH13,0)+IFERROR(BH14,0)+IFERROR(BH15,0)</f>
        <v/>
      </c>
      <c r="BI16">
        <f>IFERROR(BI10,0)+IFERROR(BI11,0)+IFERROR(BI12,0)+IFERROR(BI13,0)+IFERROR(BI14,0)+IFERROR(BI15,0)</f>
        <v/>
      </c>
      <c r="BJ16">
        <f>IFERROR(BJ10,0)+IFERROR(BJ11,0)+IFERROR(BJ12,0)+IFERROR(BJ13,0)+IFERROR(BJ14,0)+IFERROR(BJ15,0)</f>
        <v/>
      </c>
      <c r="BK16">
        <f>IFERROR(BK10,0)+IFERROR(BK11,0)+IFERROR(BK12,0)+IFERROR(BK13,0)+IFERROR(BK14,0)+IFERROR(BK15,0)</f>
        <v/>
      </c>
      <c r="BL16">
        <f>IFERROR(BL10,0)+IFERROR(BL11,0)+IFERROR(BL12,0)+IFERROR(BL13,0)+IFERROR(BL14,0)+IFERROR(BL15,0)</f>
        <v/>
      </c>
      <c r="BM16">
        <f>IFERROR(BM10,0)+IFERROR(BM11,0)+IFERROR(BM12,0)+IFERROR(BM13,0)+IFERROR(BM14,0)+IFERROR(BM15,0)</f>
        <v/>
      </c>
      <c r="BN16">
        <f>IFERROR(BN10,0)+IFERROR(BN11,0)+IFERROR(BN12,0)+IFERROR(BN13,0)+IFERROR(BN14,0)+IFERROR(BN15,0)</f>
        <v/>
      </c>
      <c r="BO16">
        <f>IFERROR(BO10,0)+IFERROR(BO11,0)+IFERROR(BO12,0)+IFERROR(BO13,0)+IFERROR(BO14,0)+IFERROR(BO15,0)</f>
        <v/>
      </c>
      <c r="BP16">
        <f>IFERROR(BP10,0)+IFERROR(BP11,0)+IFERROR(BP12,0)+IFERROR(BP13,0)+IFERROR(BP14,0)+IFERROR(BP15,0)</f>
        <v/>
      </c>
      <c r="BQ16">
        <f>IFERROR(BQ10,0)+IFERROR(BQ11,0)+IFERROR(BQ12,0)+IFERROR(BQ13,0)+IFERROR(BQ14,0)+IFERROR(BQ15,0)</f>
        <v/>
      </c>
      <c r="BR16">
        <f>IFERROR(BR10,0)+IFERROR(BR11,0)+IFERROR(BR12,0)+IFERROR(BR13,0)+IFERROR(BR14,0)+IFERROR(BR15,0)</f>
        <v/>
      </c>
      <c r="BS16">
        <f>IFERROR(BS10,0)+IFERROR(BS11,0)+IFERROR(BS12,0)+IFERROR(BS13,0)+IFERROR(BS14,0)+IFERROR(BS15,0)</f>
        <v/>
      </c>
      <c r="BT16">
        <f>IFERROR(BT10,0)+IFERROR(BT11,0)+IFERROR(BT12,0)+IFERROR(BT13,0)+IFERROR(BT14,0)+IFERROR(BT15,0)</f>
        <v/>
      </c>
      <c r="BU16">
        <f>IFERROR(BU10,0)+IFERROR(BU11,0)+IFERROR(BU12,0)+IFERROR(BU13,0)+IFERROR(BU14,0)+IFERROR(BU15,0)</f>
        <v/>
      </c>
      <c r="BV16">
        <f>IFERROR(BV10,0)+IFERROR(BV11,0)+IFERROR(BV12,0)+IFERROR(BV13,0)+IFERROR(BV14,0)+IFERROR(BV15,0)</f>
        <v/>
      </c>
      <c r="BW16">
        <f>IFERROR(BW10,0)+IFERROR(BW11,0)+IFERROR(BW12,0)+IFERROR(BW13,0)+IFERROR(BW14,0)+IFERROR(BW15,0)</f>
        <v/>
      </c>
      <c r="BX16">
        <f>IFERROR(BX10,0)+IFERROR(BX11,0)+IFERROR(BX12,0)+IFERROR(BX13,0)+IFERROR(BX14,0)+IFERROR(BX15,0)</f>
        <v/>
      </c>
      <c r="BY16">
        <f>IFERROR(BY10,0)+IFERROR(BY11,0)+IFERROR(BY12,0)+IFERROR(BY13,0)+IFERROR(BY14,0)+IFERROR(BY15,0)</f>
        <v/>
      </c>
    </row>
    <row r="17" spans="1:77">
      <c r="F17" t="s">
        <v>0</v>
      </c>
    </row>
    <row r="18" spans="1:77">
      <c r="F18" t="s">
        <v>0</v>
      </c>
    </row>
    <row r="19" spans="1:77">
      <c r="C19">
        <f>"MMBTU"&amp;'Charts Data M1'!C2</f>
        <v/>
      </c>
      <c r="F19" t="s">
        <v>0</v>
      </c>
    </row>
    <row r="20" spans="1:77">
      <c r="C20">
        <f>"Fossil Fuel Content of Hawaii (MMBtu"&amp;'Charts Data M1'!C2&amp;")"</f>
        <v/>
      </c>
      <c r="F20" t="s">
        <v>0</v>
      </c>
    </row>
    <row r="21" spans="1:77">
      <c r="C21">
        <f>"Life Cycle Analysis Comparison (MMBtu"&amp;'Charts Data M1'!C2&amp;")"</f>
        <v/>
      </c>
      <c r="F21" t="s">
        <v>0</v>
      </c>
    </row>
    <row r="22" spans="1:77">
      <c r="A22" t="s">
        <v>14</v>
      </c>
      <c r="B22" t="s">
        <v>15</v>
      </c>
      <c r="C22">
        <f>VLOOKUP('Charts M1'!B4,'Interactive List M1'!A:D,4,FALSE)</f>
        <v/>
      </c>
      <c r="F22" t="s">
        <v>0</v>
      </c>
    </row>
    <row r="23" spans="1:77">
      <c r="B23" t="s">
        <v>16</v>
      </c>
      <c r="C23">
        <f>"Life Cycle "&amp;'Charts Data M1'!D8&amp;" Consumed in "&amp;'Charts Data M1'!C22</f>
        <v/>
      </c>
      <c r="F23" t="s">
        <v>0</v>
      </c>
    </row>
    <row r="24" spans="1:77">
      <c r="C24" t="s">
        <v>17</v>
      </c>
      <c r="D24" t="s">
        <v>7</v>
      </c>
      <c r="F24" t="s">
        <v>0</v>
      </c>
      <c r="G24">
        <f>INDEX($G10:$BY10,1,'Charts M1'!$B$4)</f>
        <v/>
      </c>
      <c r="H24">
        <f>INDEX('Dashboard M1'!$G$118:$CF$196,MATCH(C24,'Dashboard M1'!$A$118:$A$196,0),MATCH($C$22,'Dashboard M1'!$G$3:$CF$3,0))</f>
        <v/>
      </c>
    </row>
    <row r="25" spans="1:77">
      <c r="C25" t="s">
        <v>18</v>
      </c>
      <c r="D25" t="s">
        <v>8</v>
      </c>
      <c r="F25" t="s">
        <v>0</v>
      </c>
      <c r="G25">
        <f>INDEX($G11:$BY11,1,'Charts M1'!$B$4)</f>
        <v/>
      </c>
      <c r="H25">
        <f>INDEX('Dashboard M1'!$G$118:$CF$196,MATCH(C25,'Dashboard M1'!$A$118:$A$196,0),MATCH($C$22,'Dashboard M1'!$G$3:$CF$3,0))</f>
        <v/>
      </c>
    </row>
    <row r="26" spans="1:77">
      <c r="C26" t="s">
        <v>19</v>
      </c>
      <c r="D26" t="s">
        <v>9</v>
      </c>
      <c r="F26" t="s">
        <v>0</v>
      </c>
      <c r="G26">
        <f>INDEX($G12:$BY12,1,'Charts M1'!$B$4)</f>
        <v/>
      </c>
      <c r="H26">
        <f>INDEX('Dashboard M1'!$G$118:$CF$196,MATCH(C26,'Dashboard M1'!$A$118:$A$196,0),MATCH($C$22,'Dashboard M1'!$G$3:$CF$3,0))</f>
        <v/>
      </c>
    </row>
    <row r="27" spans="1:77">
      <c r="C27" t="s">
        <v>20</v>
      </c>
      <c r="D27" t="s">
        <v>10</v>
      </c>
      <c r="F27" t="s">
        <v>0</v>
      </c>
      <c r="G27">
        <f>INDEX($G13:$BY13,1,'Charts M1'!$B$4)</f>
        <v/>
      </c>
      <c r="H27">
        <f>INDEX('Dashboard M1'!$G$118:$CF$196,MATCH(C27,'Dashboard M1'!$A$118:$A$196,0),MATCH($C$22,'Dashboard M1'!$G$3:$CF$3,0))</f>
        <v/>
      </c>
    </row>
    <row r="28" spans="1:77">
      <c r="C28" t="s">
        <v>21</v>
      </c>
      <c r="D28" t="s">
        <v>11</v>
      </c>
      <c r="F28" t="s">
        <v>0</v>
      </c>
      <c r="G28">
        <f>INDEX($G14:$BY14,1,'Charts M1'!$B$4)</f>
        <v/>
      </c>
      <c r="H28">
        <f>INDEX('Dashboard M1'!$G$118:$CF$196,MATCH(C28,'Dashboard M1'!$A$118:$A$196,0),MATCH($C$22,'Dashboard M1'!$G$3:$CF$3,0))</f>
        <v/>
      </c>
    </row>
    <row r="29" spans="1:77">
      <c r="C29" t="s">
        <v>22</v>
      </c>
      <c r="D29" t="s">
        <v>12</v>
      </c>
      <c r="F29" t="s">
        <v>0</v>
      </c>
      <c r="G29">
        <f>INDEX($G15:$BY15,1,'Charts M1'!$B$4)</f>
        <v/>
      </c>
      <c r="H29">
        <f>INDEX('Dashboard M1'!$G$118:$CF$196,MATCH(C29,'Dashboard M1'!$A$118:$A$196,0),MATCH($C$22,'Dashboard M1'!$G$3:$CF$3,0))</f>
        <v/>
      </c>
    </row>
    <row r="30" spans="1:77">
      <c r="A30" t="s">
        <v>23</v>
      </c>
      <c r="F30" t="s">
        <v>0</v>
      </c>
    </row>
    <row r="31" spans="1:77">
      <c r="A31" t="s">
        <v>7</v>
      </c>
      <c r="B31" t="s">
        <v>2</v>
      </c>
      <c r="C31" t="s">
        <v>24</v>
      </c>
      <c r="D31">
        <f>"Billion BTU "&amp;'Charts Data M1'!C2</f>
        <v/>
      </c>
      <c r="F31" t="s">
        <v>0</v>
      </c>
      <c r="G31">
        <f>SUM('Dashboard M1'!G118,'Dashboard M1'!G121:G122)/'Charts Data M1'!G$2</f>
        <v/>
      </c>
      <c r="H31">
        <f>SUM('Dashboard M1'!H118,'Dashboard M1'!H121:H122)/'Charts Data M1'!H$2</f>
        <v/>
      </c>
      <c r="I31">
        <f>SUM('Dashboard M1'!I118,'Dashboard M1'!I121:I122)/'Charts Data M1'!I$2</f>
        <v/>
      </c>
      <c r="J31">
        <f>SUM('Dashboard M1'!J118,'Dashboard M1'!J121:J122)/'Charts Data M1'!J$2</f>
        <v/>
      </c>
      <c r="K31">
        <f>SUM('Dashboard M1'!K118,'Dashboard M1'!K121:K122)/'Charts Data M1'!K$2</f>
        <v/>
      </c>
      <c r="L31">
        <f>SUM('Dashboard M1'!L118,'Dashboard M1'!L121:L122)/'Charts Data M1'!L$2</f>
        <v/>
      </c>
      <c r="M31">
        <f>SUM('Dashboard M1'!M118,'Dashboard M1'!M121:M122)/'Charts Data M1'!M$2</f>
        <v/>
      </c>
      <c r="N31">
        <f>SUM('Dashboard M1'!N118,'Dashboard M1'!N121:N122)/'Charts Data M1'!N$2</f>
        <v/>
      </c>
      <c r="O31">
        <f>SUM('Dashboard M1'!O118,'Dashboard M1'!O121:O122)/'Charts Data M1'!O$2</f>
        <v/>
      </c>
      <c r="P31">
        <f>SUM('Dashboard M1'!P118,'Dashboard M1'!P121:P122)/'Charts Data M1'!P$2</f>
        <v/>
      </c>
      <c r="Q31">
        <f>SUM('Dashboard M1'!Q118,'Dashboard M1'!Q121:Q122)/'Charts Data M1'!Q$2</f>
        <v/>
      </c>
      <c r="R31">
        <f>SUM('Dashboard M1'!R118,'Dashboard M1'!R121:R122)/'Charts Data M1'!R$2</f>
        <v/>
      </c>
      <c r="S31">
        <f>SUM('Dashboard M1'!S118,'Dashboard M1'!S121:S122)/'Charts Data M1'!S$2</f>
        <v/>
      </c>
      <c r="T31">
        <f>SUM('Dashboard M1'!T118,'Dashboard M1'!T121:T122)/'Charts Data M1'!T$2</f>
        <v/>
      </c>
      <c r="U31">
        <f>SUM('Dashboard M1'!U118,'Dashboard M1'!U121:U122)/'Charts Data M1'!U$2</f>
        <v/>
      </c>
      <c r="V31">
        <f>SUM('Dashboard M1'!V118,'Dashboard M1'!V121:V122)/'Charts Data M1'!V$2</f>
        <v/>
      </c>
      <c r="W31">
        <f>SUM('Dashboard M1'!W118,'Dashboard M1'!W121:W122)/'Charts Data M1'!W$2</f>
        <v/>
      </c>
      <c r="X31">
        <f>SUM('Dashboard M1'!X118,'Dashboard M1'!X121:X122)/'Charts Data M1'!X$2</f>
        <v/>
      </c>
      <c r="Y31">
        <f>SUM('Dashboard M1'!Y118,'Dashboard M1'!Y121:Y122)/'Charts Data M1'!Y$2</f>
        <v/>
      </c>
      <c r="Z31">
        <f>SUM('Dashboard M1'!Z118,'Dashboard M1'!Z121:Z122)/'Charts Data M1'!Z$2</f>
        <v/>
      </c>
      <c r="AA31">
        <f>SUM('Dashboard M1'!AA118,'Dashboard M1'!AA121:AA122)/'Charts Data M1'!AA$2</f>
        <v/>
      </c>
      <c r="AB31">
        <f>SUM('Dashboard M1'!AB118,'Dashboard M1'!AB121:AB122)/'Charts Data M1'!AB$2</f>
        <v/>
      </c>
      <c r="AC31">
        <f>SUM('Dashboard M1'!AC118,'Dashboard M1'!AC121:AC122)/'Charts Data M1'!AC$2</f>
        <v/>
      </c>
      <c r="AD31">
        <f>SUM('Dashboard M1'!AD118,'Dashboard M1'!AD121:AD122)/'Charts Data M1'!AD$2</f>
        <v/>
      </c>
      <c r="AE31">
        <f>SUM('Dashboard M1'!AE118,'Dashboard M1'!AE121:AE122)/'Charts Data M1'!AE$2</f>
        <v/>
      </c>
      <c r="AF31">
        <f>SUM('Dashboard M1'!AF118,'Dashboard M1'!AF121:AF122)/'Charts Data M1'!AF$2</f>
        <v/>
      </c>
      <c r="AG31">
        <f>SUM('Dashboard M1'!AG118,'Dashboard M1'!AG121:AG122)/'Charts Data M1'!AG$2</f>
        <v/>
      </c>
      <c r="AH31">
        <f>SUM('Dashboard M1'!AH118,'Dashboard M1'!AH121:AH122)/'Charts Data M1'!AH$2</f>
        <v/>
      </c>
      <c r="AI31">
        <f>SUM('Dashboard M1'!AI118,'Dashboard M1'!AI121:AI122)/'Charts Data M1'!AI$2</f>
        <v/>
      </c>
      <c r="AJ31">
        <f>SUM('Dashboard M1'!AJ118,'Dashboard M1'!AJ121:AJ122)/'Charts Data M1'!AJ$2</f>
        <v/>
      </c>
      <c r="AK31">
        <f>SUM('Dashboard M1'!AK118,'Dashboard M1'!AK121:AK122)/'Charts Data M1'!AK$2</f>
        <v/>
      </c>
      <c r="AL31">
        <f>SUM('Dashboard M1'!AL118,'Dashboard M1'!AL121:AL122)/'Charts Data M1'!AL$2</f>
        <v/>
      </c>
      <c r="AM31">
        <f>SUM('Dashboard M1'!AM118,'Dashboard M1'!AM121:AM122)/'Charts Data M1'!AM$2</f>
        <v/>
      </c>
      <c r="AN31">
        <f>SUM('Dashboard M1'!AN118,'Dashboard M1'!AN121:AN122)/'Charts Data M1'!AN$2</f>
        <v/>
      </c>
      <c r="AO31">
        <f>SUM('Dashboard M1'!AO118,'Dashboard M1'!AO121:AO122)/'Charts Data M1'!AO$2</f>
        <v/>
      </c>
      <c r="AP31">
        <f>SUM('Dashboard M1'!AP118,'Dashboard M1'!AP121:AP122)/'Charts Data M1'!AP$2</f>
        <v/>
      </c>
      <c r="AQ31">
        <f>SUM('Dashboard M1'!AQ118,'Dashboard M1'!AQ121:AQ122)/'Charts Data M1'!AQ$2</f>
        <v/>
      </c>
      <c r="AR31">
        <f>SUM('Dashboard M1'!AR118,'Dashboard M1'!AR121:AR122)/'Charts Data M1'!AR$2</f>
        <v/>
      </c>
      <c r="AS31">
        <f>SUM('Dashboard M1'!AS118,'Dashboard M1'!AS121:AS122)/'Charts Data M1'!AS$2</f>
        <v/>
      </c>
      <c r="AT31">
        <f>SUM('Dashboard M1'!AT118,'Dashboard M1'!AT121:AT122)/'Charts Data M1'!AT$2</f>
        <v/>
      </c>
      <c r="AU31">
        <f>SUM('Dashboard M1'!AU118,'Dashboard M1'!AU121:AU122)/'Charts Data M1'!AU$2</f>
        <v/>
      </c>
      <c r="AV31">
        <f>SUM('Dashboard M1'!AV118,'Dashboard M1'!AV121:AV122)/'Charts Data M1'!AV$2</f>
        <v/>
      </c>
      <c r="AW31">
        <f>SUM('Dashboard M1'!AW118,'Dashboard M1'!AW121:AW122)/'Charts Data M1'!AW$2</f>
        <v/>
      </c>
      <c r="AX31">
        <f>SUM('Dashboard M1'!AX118,'Dashboard M1'!AX121:AX122)/'Charts Data M1'!AX$2</f>
        <v/>
      </c>
      <c r="AY31">
        <f>SUM('Dashboard M1'!AY118,'Dashboard M1'!AY121:AY122)/'Charts Data M1'!AY$2</f>
        <v/>
      </c>
      <c r="AZ31">
        <f>SUM('Dashboard M1'!AZ118,'Dashboard M1'!AZ121:AZ122)/'Charts Data M1'!AZ$2</f>
        <v/>
      </c>
      <c r="BA31">
        <f>SUM('Dashboard M1'!BA118,'Dashboard M1'!BA121:BA122)/'Charts Data M1'!BA$2</f>
        <v/>
      </c>
      <c r="BB31">
        <f>SUM('Dashboard M1'!BB118,'Dashboard M1'!BB121:BB122)/'Charts Data M1'!BB$2</f>
        <v/>
      </c>
      <c r="BC31">
        <f>SUM('Dashboard M1'!BC118,'Dashboard M1'!BC121:BC122)/'Charts Data M1'!BC$2</f>
        <v/>
      </c>
      <c r="BD31">
        <f>SUM('Dashboard M1'!BD118,'Dashboard M1'!BD121:BD122)/'Charts Data M1'!BD$2</f>
        <v/>
      </c>
      <c r="BE31">
        <f>SUM('Dashboard M1'!BE118,'Dashboard M1'!BE121:BE122)/'Charts Data M1'!BE$2</f>
        <v/>
      </c>
      <c r="BF31">
        <f>SUM('Dashboard M1'!BF118,'Dashboard M1'!BF121:BF122)/'Charts Data M1'!BF$2</f>
        <v/>
      </c>
      <c r="BG31">
        <f>SUM('Dashboard M1'!BG118,'Dashboard M1'!BG121:BG122)/'Charts Data M1'!BG$2</f>
        <v/>
      </c>
      <c r="BH31">
        <f>SUM('Dashboard M1'!BH118,'Dashboard M1'!BH121:BH122)/'Charts Data M1'!BH$2</f>
        <v/>
      </c>
      <c r="BI31">
        <f>SUM('Dashboard M1'!BI118,'Dashboard M1'!BI121:BI122)/'Charts Data M1'!BI$2</f>
        <v/>
      </c>
      <c r="BJ31">
        <f>SUM('Dashboard M1'!BJ118,'Dashboard M1'!BJ121:BJ122)/'Charts Data M1'!BJ$2</f>
        <v/>
      </c>
      <c r="BK31">
        <f>SUM('Dashboard M1'!BK118,'Dashboard M1'!BK121:BK122)/'Charts Data M1'!BK$2</f>
        <v/>
      </c>
      <c r="BL31">
        <f>SUM('Dashboard M1'!BL118,'Dashboard M1'!BL121:BL122)/'Charts Data M1'!BL$2</f>
        <v/>
      </c>
      <c r="BM31">
        <f>SUM('Dashboard M1'!BM118,'Dashboard M1'!BM121:BM122)/'Charts Data M1'!BM$2</f>
        <v/>
      </c>
      <c r="BN31">
        <f>SUM('Dashboard M1'!BN118,'Dashboard M1'!BN121:BN122)/'Charts Data M1'!BN$2</f>
        <v/>
      </c>
      <c r="BO31">
        <f>SUM('Dashboard M1'!BO118,'Dashboard M1'!BO121:BO122)/'Charts Data M1'!BO$2</f>
        <v/>
      </c>
      <c r="BP31">
        <f>SUM('Dashboard M1'!BP118,'Dashboard M1'!BP121:BP122)/'Charts Data M1'!BP$2</f>
        <v/>
      </c>
      <c r="BQ31">
        <f>SUM('Dashboard M1'!BQ118,'Dashboard M1'!BQ121:BQ122)/'Charts Data M1'!BQ$2</f>
        <v/>
      </c>
      <c r="BR31">
        <f>SUM('Dashboard M1'!BR118,'Dashboard M1'!BR121:BR122)/'Charts Data M1'!BR$2</f>
        <v/>
      </c>
      <c r="BS31">
        <f>SUM('Dashboard M1'!BS118,'Dashboard M1'!BS121:BS122)/'Charts Data M1'!BS$2</f>
        <v/>
      </c>
      <c r="BT31">
        <f>SUM('Dashboard M1'!BT118,'Dashboard M1'!BT121:BT122)/'Charts Data M1'!BT$2</f>
        <v/>
      </c>
      <c r="BU31">
        <f>SUM('Dashboard M1'!BU118,'Dashboard M1'!BU121:BU122)/'Charts Data M1'!BU$2</f>
        <v/>
      </c>
      <c r="BV31">
        <f>SUM('Dashboard M1'!BV118,'Dashboard M1'!BV121:BV122)/'Charts Data M1'!BV$2</f>
        <v/>
      </c>
      <c r="BW31">
        <f>SUM('Dashboard M1'!BW118,'Dashboard M1'!BW121:BW122)/'Charts Data M1'!BW$2</f>
        <v/>
      </c>
      <c r="BX31">
        <f>SUM('Dashboard M1'!BX118,'Dashboard M1'!BX121:BX122)/'Charts Data M1'!BX$2</f>
        <v/>
      </c>
      <c r="BY31">
        <f>SUM('Dashboard M1'!BY118,'Dashboard M1'!BY121:BY122)/'Charts Data M1'!BY$2</f>
        <v/>
      </c>
    </row>
    <row r="32" spans="1:77">
      <c r="A32" t="s">
        <v>8</v>
      </c>
      <c r="B32" t="s">
        <v>2</v>
      </c>
      <c r="C32" t="s">
        <v>24</v>
      </c>
      <c r="D32">
        <f>"Billion BTU "&amp;'Charts Data M1'!C2</f>
        <v/>
      </c>
      <c r="F32" t="s">
        <v>0</v>
      </c>
      <c r="G32">
        <f>SUM('Dashboard M1'!G125,'Dashboard M1'!G131:G132)/'Charts Data M1'!G$2</f>
        <v/>
      </c>
      <c r="H32">
        <f>SUM('Dashboard M1'!H125,'Dashboard M1'!H131:H132)/'Charts Data M1'!H$2</f>
        <v/>
      </c>
      <c r="I32">
        <f>SUM('Dashboard M1'!I125,'Dashboard M1'!I131:I132)/'Charts Data M1'!I$2</f>
        <v/>
      </c>
      <c r="J32">
        <f>SUM('Dashboard M1'!J125,'Dashboard M1'!J131:J132)/'Charts Data M1'!J$2</f>
        <v/>
      </c>
      <c r="K32">
        <f>SUM('Dashboard M1'!K125,'Dashboard M1'!K131:K132)/'Charts Data M1'!K$2</f>
        <v/>
      </c>
      <c r="L32">
        <f>SUM('Dashboard M1'!L125,'Dashboard M1'!L131:L132)/'Charts Data M1'!L$2</f>
        <v/>
      </c>
      <c r="M32">
        <f>SUM('Dashboard M1'!M125,'Dashboard M1'!M131:M132)/'Charts Data M1'!M$2</f>
        <v/>
      </c>
      <c r="N32">
        <f>SUM('Dashboard M1'!N125,'Dashboard M1'!N131:N132)/'Charts Data M1'!N$2</f>
        <v/>
      </c>
      <c r="O32">
        <f>SUM('Dashboard M1'!O125,'Dashboard M1'!O131:O132)/'Charts Data M1'!O$2</f>
        <v/>
      </c>
      <c r="P32">
        <f>SUM('Dashboard M1'!P125,'Dashboard M1'!P131:P132)/'Charts Data M1'!P$2</f>
        <v/>
      </c>
      <c r="Q32">
        <f>SUM('Dashboard M1'!Q125,'Dashboard M1'!Q131:Q132)/'Charts Data M1'!Q$2</f>
        <v/>
      </c>
      <c r="R32">
        <f>SUM('Dashboard M1'!R125,'Dashboard M1'!R131:R132)/'Charts Data M1'!R$2</f>
        <v/>
      </c>
      <c r="S32">
        <f>SUM('Dashboard M1'!S125,'Dashboard M1'!S131:S132)/'Charts Data M1'!S$2</f>
        <v/>
      </c>
      <c r="T32">
        <f>SUM('Dashboard M1'!T125,'Dashboard M1'!T131:T132)/'Charts Data M1'!T$2</f>
        <v/>
      </c>
      <c r="U32">
        <f>SUM('Dashboard M1'!U125,'Dashboard M1'!U131:U132)/'Charts Data M1'!U$2</f>
        <v/>
      </c>
      <c r="V32">
        <f>SUM('Dashboard M1'!V125,'Dashboard M1'!V131:V132)/'Charts Data M1'!V$2</f>
        <v/>
      </c>
      <c r="W32">
        <f>SUM('Dashboard M1'!W125,'Dashboard M1'!W131:W132)/'Charts Data M1'!W$2</f>
        <v/>
      </c>
      <c r="X32">
        <f>SUM('Dashboard M1'!X125,'Dashboard M1'!X131:X132)/'Charts Data M1'!X$2</f>
        <v/>
      </c>
      <c r="Y32">
        <f>SUM('Dashboard M1'!Y125,'Dashboard M1'!Y131:Y132)/'Charts Data M1'!Y$2</f>
        <v/>
      </c>
      <c r="Z32">
        <f>SUM('Dashboard M1'!Z125,'Dashboard M1'!Z131:Z132)/'Charts Data M1'!Z$2</f>
        <v/>
      </c>
      <c r="AA32">
        <f>SUM('Dashboard M1'!AA125,'Dashboard M1'!AA131:AA132)/'Charts Data M1'!AA$2</f>
        <v/>
      </c>
      <c r="AB32">
        <f>SUM('Dashboard M1'!AB125,'Dashboard M1'!AB131:AB132)/'Charts Data M1'!AB$2</f>
        <v/>
      </c>
      <c r="AC32">
        <f>SUM('Dashboard M1'!AC125,'Dashboard M1'!AC131:AC132)/'Charts Data M1'!AC$2</f>
        <v/>
      </c>
      <c r="AD32">
        <f>SUM('Dashboard M1'!AD125,'Dashboard M1'!AD131:AD132)/'Charts Data M1'!AD$2</f>
        <v/>
      </c>
      <c r="AE32">
        <f>SUM('Dashboard M1'!AE125,'Dashboard M1'!AE131:AE132)/'Charts Data M1'!AE$2</f>
        <v/>
      </c>
      <c r="AF32">
        <f>SUM('Dashboard M1'!AF125,'Dashboard M1'!AF131:AF132)/'Charts Data M1'!AF$2</f>
        <v/>
      </c>
      <c r="AG32">
        <f>SUM('Dashboard M1'!AG125,'Dashboard M1'!AG131:AG132)/'Charts Data M1'!AG$2</f>
        <v/>
      </c>
      <c r="AH32">
        <f>SUM('Dashboard M1'!AH125,'Dashboard M1'!AH131:AH132)/'Charts Data M1'!AH$2</f>
        <v/>
      </c>
      <c r="AI32">
        <f>SUM('Dashboard M1'!AI125,'Dashboard M1'!AI131:AI132)/'Charts Data M1'!AI$2</f>
        <v/>
      </c>
      <c r="AJ32">
        <f>SUM('Dashboard M1'!AJ125,'Dashboard M1'!AJ131:AJ132)/'Charts Data M1'!AJ$2</f>
        <v/>
      </c>
      <c r="AK32">
        <f>SUM('Dashboard M1'!AK125,'Dashboard M1'!AK131:AK132)/'Charts Data M1'!AK$2</f>
        <v/>
      </c>
      <c r="AL32">
        <f>SUM('Dashboard M1'!AL125,'Dashboard M1'!AL131:AL132)/'Charts Data M1'!AL$2</f>
        <v/>
      </c>
      <c r="AM32">
        <f>SUM('Dashboard M1'!AM125,'Dashboard M1'!AM131:AM132)/'Charts Data M1'!AM$2</f>
        <v/>
      </c>
      <c r="AN32">
        <f>SUM('Dashboard M1'!AN125,'Dashboard M1'!AN131:AN132)/'Charts Data M1'!AN$2</f>
        <v/>
      </c>
      <c r="AO32">
        <f>SUM('Dashboard M1'!AO125,'Dashboard M1'!AO131:AO132)/'Charts Data M1'!AO$2</f>
        <v/>
      </c>
      <c r="AP32">
        <f>SUM('Dashboard M1'!AP125,'Dashboard M1'!AP131:AP132)/'Charts Data M1'!AP$2</f>
        <v/>
      </c>
      <c r="AQ32">
        <f>SUM('Dashboard M1'!AQ125,'Dashboard M1'!AQ131:AQ132)/'Charts Data M1'!AQ$2</f>
        <v/>
      </c>
      <c r="AR32">
        <f>SUM('Dashboard M1'!AR125,'Dashboard M1'!AR131:AR132)/'Charts Data M1'!AR$2</f>
        <v/>
      </c>
      <c r="AS32">
        <f>SUM('Dashboard M1'!AS125,'Dashboard M1'!AS131:AS132)/'Charts Data M1'!AS$2</f>
        <v/>
      </c>
      <c r="AT32">
        <f>SUM('Dashboard M1'!AT125,'Dashboard M1'!AT131:AT132)/'Charts Data M1'!AT$2</f>
        <v/>
      </c>
      <c r="AU32">
        <f>SUM('Dashboard M1'!AU125,'Dashboard M1'!AU131:AU132)/'Charts Data M1'!AU$2</f>
        <v/>
      </c>
      <c r="AV32">
        <f>SUM('Dashboard M1'!AV125,'Dashboard M1'!AV131:AV132)/'Charts Data M1'!AV$2</f>
        <v/>
      </c>
      <c r="AW32">
        <f>SUM('Dashboard M1'!AW125,'Dashboard M1'!AW131:AW132)/'Charts Data M1'!AW$2</f>
        <v/>
      </c>
      <c r="AX32">
        <f>SUM('Dashboard M1'!AX125,'Dashboard M1'!AX131:AX132)/'Charts Data M1'!AX$2</f>
        <v/>
      </c>
      <c r="AY32">
        <f>SUM('Dashboard M1'!AY125,'Dashboard M1'!AY131:AY132)/'Charts Data M1'!AY$2</f>
        <v/>
      </c>
      <c r="AZ32">
        <f>SUM('Dashboard M1'!AZ125,'Dashboard M1'!AZ131:AZ132)/'Charts Data M1'!AZ$2</f>
        <v/>
      </c>
      <c r="BA32">
        <f>SUM('Dashboard M1'!BA125,'Dashboard M1'!BA131:BA132)/'Charts Data M1'!BA$2</f>
        <v/>
      </c>
      <c r="BB32">
        <f>SUM('Dashboard M1'!BB125,'Dashboard M1'!BB131:BB132)/'Charts Data M1'!BB$2</f>
        <v/>
      </c>
      <c r="BC32">
        <f>SUM('Dashboard M1'!BC125,'Dashboard M1'!BC131:BC132)/'Charts Data M1'!BC$2</f>
        <v/>
      </c>
      <c r="BD32">
        <f>SUM('Dashboard M1'!BD125,'Dashboard M1'!BD131:BD132)/'Charts Data M1'!BD$2</f>
        <v/>
      </c>
      <c r="BE32">
        <f>SUM('Dashboard M1'!BE125,'Dashboard M1'!BE131:BE132)/'Charts Data M1'!BE$2</f>
        <v/>
      </c>
      <c r="BF32">
        <f>SUM('Dashboard M1'!BF125,'Dashboard M1'!BF131:BF132)/'Charts Data M1'!BF$2</f>
        <v/>
      </c>
      <c r="BG32">
        <f>SUM('Dashboard M1'!BG125,'Dashboard M1'!BG131:BG132)/'Charts Data M1'!BG$2</f>
        <v/>
      </c>
      <c r="BH32">
        <f>SUM('Dashboard M1'!BH125,'Dashboard M1'!BH131:BH132)/'Charts Data M1'!BH$2</f>
        <v/>
      </c>
      <c r="BI32">
        <f>SUM('Dashboard M1'!BI125,'Dashboard M1'!BI131:BI132)/'Charts Data M1'!BI$2</f>
        <v/>
      </c>
      <c r="BJ32">
        <f>SUM('Dashboard M1'!BJ125,'Dashboard M1'!BJ131:BJ132)/'Charts Data M1'!BJ$2</f>
        <v/>
      </c>
      <c r="BK32">
        <f>SUM('Dashboard M1'!BK125,'Dashboard M1'!BK131:BK132)/'Charts Data M1'!BK$2</f>
        <v/>
      </c>
      <c r="BL32">
        <f>SUM('Dashboard M1'!BL125,'Dashboard M1'!BL131:BL132)/'Charts Data M1'!BL$2</f>
        <v/>
      </c>
      <c r="BM32">
        <f>SUM('Dashboard M1'!BM125,'Dashboard M1'!BM131:BM132)/'Charts Data M1'!BM$2</f>
        <v/>
      </c>
      <c r="BN32">
        <f>SUM('Dashboard M1'!BN125,'Dashboard M1'!BN131:BN132)/'Charts Data M1'!BN$2</f>
        <v/>
      </c>
      <c r="BO32">
        <f>SUM('Dashboard M1'!BO125,'Dashboard M1'!BO131:BO132)/'Charts Data M1'!BO$2</f>
        <v/>
      </c>
      <c r="BP32">
        <f>SUM('Dashboard M1'!BP125,'Dashboard M1'!BP131:BP132)/'Charts Data M1'!BP$2</f>
        <v/>
      </c>
      <c r="BQ32">
        <f>SUM('Dashboard M1'!BQ125,'Dashboard M1'!BQ131:BQ132)/'Charts Data M1'!BQ$2</f>
        <v/>
      </c>
      <c r="BR32">
        <f>SUM('Dashboard M1'!BR125,'Dashboard M1'!BR131:BR132)/'Charts Data M1'!BR$2</f>
        <v/>
      </c>
      <c r="BS32">
        <f>SUM('Dashboard M1'!BS125,'Dashboard M1'!BS131:BS132)/'Charts Data M1'!BS$2</f>
        <v/>
      </c>
      <c r="BT32">
        <f>SUM('Dashboard M1'!BT125,'Dashboard M1'!BT131:BT132)/'Charts Data M1'!BT$2</f>
        <v/>
      </c>
      <c r="BU32">
        <f>SUM('Dashboard M1'!BU125,'Dashboard M1'!BU131:BU132)/'Charts Data M1'!BU$2</f>
        <v/>
      </c>
      <c r="BV32">
        <f>SUM('Dashboard M1'!BV125,'Dashboard M1'!BV131:BV132)/'Charts Data M1'!BV$2</f>
        <v/>
      </c>
      <c r="BW32">
        <f>SUM('Dashboard M1'!BW125,'Dashboard M1'!BW131:BW132)/'Charts Data M1'!BW$2</f>
        <v/>
      </c>
      <c r="BX32">
        <f>SUM('Dashboard M1'!BX125,'Dashboard M1'!BX131:BX132)/'Charts Data M1'!BX$2</f>
        <v/>
      </c>
      <c r="BY32">
        <f>SUM('Dashboard M1'!BY125,'Dashboard M1'!BY131:BY132)/'Charts Data M1'!BY$2</f>
        <v/>
      </c>
    </row>
    <row r="33" spans="1:77">
      <c r="A33" t="s">
        <v>9</v>
      </c>
      <c r="B33" t="s">
        <v>2</v>
      </c>
      <c r="C33" t="s">
        <v>24</v>
      </c>
      <c r="D33">
        <f>"Billion BTU "&amp;'Charts Data M1'!C2</f>
        <v/>
      </c>
      <c r="F33" t="s">
        <v>0</v>
      </c>
      <c r="G33">
        <f>SUM('Dashboard M1'!G137,'Dashboard M1'!G146:G147)/'Charts Data M1'!G$2</f>
        <v/>
      </c>
      <c r="H33">
        <f>SUM('Dashboard M1'!H137,'Dashboard M1'!H146:H147)/'Charts Data M1'!H$2</f>
        <v/>
      </c>
      <c r="I33">
        <f>SUM('Dashboard M1'!I137,'Dashboard M1'!I146:I147)/'Charts Data M1'!I$2</f>
        <v/>
      </c>
      <c r="J33">
        <f>SUM('Dashboard M1'!J137,'Dashboard M1'!J146:J147)/'Charts Data M1'!J$2</f>
        <v/>
      </c>
      <c r="K33">
        <f>SUM('Dashboard M1'!K137,'Dashboard M1'!K146:K147)/'Charts Data M1'!K$2</f>
        <v/>
      </c>
      <c r="L33">
        <f>SUM('Dashboard M1'!L137,'Dashboard M1'!L146:L147)/'Charts Data M1'!L$2</f>
        <v/>
      </c>
      <c r="M33">
        <f>SUM('Dashboard M1'!M137,'Dashboard M1'!M146:M147)/'Charts Data M1'!M$2</f>
        <v/>
      </c>
      <c r="N33">
        <f>SUM('Dashboard M1'!N137,'Dashboard M1'!N146:N147)/'Charts Data M1'!N$2</f>
        <v/>
      </c>
      <c r="O33">
        <f>SUM('Dashboard M1'!O137,'Dashboard M1'!O146:O147)/'Charts Data M1'!O$2</f>
        <v/>
      </c>
      <c r="P33">
        <f>SUM('Dashboard M1'!P137,'Dashboard M1'!P146:P147)/'Charts Data M1'!P$2</f>
        <v/>
      </c>
      <c r="Q33">
        <f>SUM('Dashboard M1'!Q137,'Dashboard M1'!Q146:Q147)/'Charts Data M1'!Q$2</f>
        <v/>
      </c>
      <c r="R33">
        <f>SUM('Dashboard M1'!R137,'Dashboard M1'!R146:R147)/'Charts Data M1'!R$2</f>
        <v/>
      </c>
      <c r="S33">
        <f>SUM('Dashboard M1'!S137,'Dashboard M1'!S146:S147)/'Charts Data M1'!S$2</f>
        <v/>
      </c>
      <c r="T33">
        <f>SUM('Dashboard M1'!T137,'Dashboard M1'!T146:T147)/'Charts Data M1'!T$2</f>
        <v/>
      </c>
      <c r="U33">
        <f>SUM('Dashboard M1'!U137,'Dashboard M1'!U146:U147)/'Charts Data M1'!U$2</f>
        <v/>
      </c>
      <c r="V33">
        <f>SUM('Dashboard M1'!V137,'Dashboard M1'!V146:V147)/'Charts Data M1'!V$2</f>
        <v/>
      </c>
      <c r="W33">
        <f>SUM('Dashboard M1'!W137,'Dashboard M1'!W146:W147)/'Charts Data M1'!W$2</f>
        <v/>
      </c>
      <c r="X33">
        <f>SUM('Dashboard M1'!X137,'Dashboard M1'!X146:X147)/'Charts Data M1'!X$2</f>
        <v/>
      </c>
      <c r="Y33">
        <f>SUM('Dashboard M1'!Y137,'Dashboard M1'!Y146:Y147)/'Charts Data M1'!Y$2</f>
        <v/>
      </c>
      <c r="Z33">
        <f>SUM('Dashboard M1'!Z137,'Dashboard M1'!Z146:Z147)/'Charts Data M1'!Z$2</f>
        <v/>
      </c>
      <c r="AA33">
        <f>SUM('Dashboard M1'!AA137,'Dashboard M1'!AA146:AA147)/'Charts Data M1'!AA$2</f>
        <v/>
      </c>
      <c r="AB33">
        <f>SUM('Dashboard M1'!AB137,'Dashboard M1'!AB146:AB147)/'Charts Data M1'!AB$2</f>
        <v/>
      </c>
      <c r="AC33">
        <f>SUM('Dashboard M1'!AC137,'Dashboard M1'!AC146:AC147)/'Charts Data M1'!AC$2</f>
        <v/>
      </c>
      <c r="AD33">
        <f>SUM('Dashboard M1'!AD137,'Dashboard M1'!AD146:AD147)/'Charts Data M1'!AD$2</f>
        <v/>
      </c>
      <c r="AE33">
        <f>SUM('Dashboard M1'!AE137,'Dashboard M1'!AE146:AE147)/'Charts Data M1'!AE$2</f>
        <v/>
      </c>
      <c r="AF33">
        <f>SUM('Dashboard M1'!AF137,'Dashboard M1'!AF146:AF147)/'Charts Data M1'!AF$2</f>
        <v/>
      </c>
      <c r="AG33">
        <f>SUM('Dashboard M1'!AG137,'Dashboard M1'!AG146:AG147)/'Charts Data M1'!AG$2</f>
        <v/>
      </c>
      <c r="AH33">
        <f>SUM('Dashboard M1'!AH137,'Dashboard M1'!AH146:AH147)/'Charts Data M1'!AH$2</f>
        <v/>
      </c>
      <c r="AI33">
        <f>SUM('Dashboard M1'!AI137,'Dashboard M1'!AI146:AI147)/'Charts Data M1'!AI$2</f>
        <v/>
      </c>
      <c r="AJ33">
        <f>SUM('Dashboard M1'!AJ137,'Dashboard M1'!AJ146:AJ147)/'Charts Data M1'!AJ$2</f>
        <v/>
      </c>
      <c r="AK33">
        <f>SUM('Dashboard M1'!AK137,'Dashboard M1'!AK146:AK147)/'Charts Data M1'!AK$2</f>
        <v/>
      </c>
      <c r="AL33">
        <f>SUM('Dashboard M1'!AL137,'Dashboard M1'!AL146:AL147)/'Charts Data M1'!AL$2</f>
        <v/>
      </c>
      <c r="AM33">
        <f>SUM('Dashboard M1'!AM137,'Dashboard M1'!AM146:AM147)/'Charts Data M1'!AM$2</f>
        <v/>
      </c>
      <c r="AN33">
        <f>SUM('Dashboard M1'!AN137,'Dashboard M1'!AN146:AN147)/'Charts Data M1'!AN$2</f>
        <v/>
      </c>
      <c r="AO33">
        <f>SUM('Dashboard M1'!AO137,'Dashboard M1'!AO146:AO147)/'Charts Data M1'!AO$2</f>
        <v/>
      </c>
      <c r="AP33">
        <f>SUM('Dashboard M1'!AP137,'Dashboard M1'!AP146:AP147)/'Charts Data M1'!AP$2</f>
        <v/>
      </c>
      <c r="AQ33">
        <f>SUM('Dashboard M1'!AQ137,'Dashboard M1'!AQ146:AQ147)/'Charts Data M1'!AQ$2</f>
        <v/>
      </c>
      <c r="AR33">
        <f>SUM('Dashboard M1'!AR137,'Dashboard M1'!AR146:AR147)/'Charts Data M1'!AR$2</f>
        <v/>
      </c>
      <c r="AS33">
        <f>SUM('Dashboard M1'!AS137,'Dashboard M1'!AS146:AS147)/'Charts Data M1'!AS$2</f>
        <v/>
      </c>
      <c r="AT33">
        <f>SUM('Dashboard M1'!AT137,'Dashboard M1'!AT146:AT147)/'Charts Data M1'!AT$2</f>
        <v/>
      </c>
      <c r="AU33">
        <f>SUM('Dashboard M1'!AU137,'Dashboard M1'!AU146:AU147)/'Charts Data M1'!AU$2</f>
        <v/>
      </c>
      <c r="AV33">
        <f>SUM('Dashboard M1'!AV137,'Dashboard M1'!AV146:AV147)/'Charts Data M1'!AV$2</f>
        <v/>
      </c>
      <c r="AW33">
        <f>SUM('Dashboard M1'!AW137,'Dashboard M1'!AW146:AW147)/'Charts Data M1'!AW$2</f>
        <v/>
      </c>
      <c r="AX33">
        <f>SUM('Dashboard M1'!AX137,'Dashboard M1'!AX146:AX147)/'Charts Data M1'!AX$2</f>
        <v/>
      </c>
      <c r="AY33">
        <f>SUM('Dashboard M1'!AY137,'Dashboard M1'!AY146:AY147)/'Charts Data M1'!AY$2</f>
        <v/>
      </c>
      <c r="AZ33">
        <f>SUM('Dashboard M1'!AZ137,'Dashboard M1'!AZ146:AZ147)/'Charts Data M1'!AZ$2</f>
        <v/>
      </c>
      <c r="BA33">
        <f>SUM('Dashboard M1'!BA137,'Dashboard M1'!BA146:BA147)/'Charts Data M1'!BA$2</f>
        <v/>
      </c>
      <c r="BB33">
        <f>SUM('Dashboard M1'!BB137,'Dashboard M1'!BB146:BB147)/'Charts Data M1'!BB$2</f>
        <v/>
      </c>
      <c r="BC33">
        <f>SUM('Dashboard M1'!BC137,'Dashboard M1'!BC146:BC147)/'Charts Data M1'!BC$2</f>
        <v/>
      </c>
      <c r="BD33">
        <f>SUM('Dashboard M1'!BD137,'Dashboard M1'!BD146:BD147)/'Charts Data M1'!BD$2</f>
        <v/>
      </c>
      <c r="BE33">
        <f>SUM('Dashboard M1'!BE137,'Dashboard M1'!BE146:BE147)/'Charts Data M1'!BE$2</f>
        <v/>
      </c>
      <c r="BF33">
        <f>SUM('Dashboard M1'!BF137,'Dashboard M1'!BF146:BF147)/'Charts Data M1'!BF$2</f>
        <v/>
      </c>
      <c r="BG33">
        <f>SUM('Dashboard M1'!BG137,'Dashboard M1'!BG146:BG147)/'Charts Data M1'!BG$2</f>
        <v/>
      </c>
      <c r="BH33">
        <f>SUM('Dashboard M1'!BH137,'Dashboard M1'!BH146:BH147)/'Charts Data M1'!BH$2</f>
        <v/>
      </c>
      <c r="BI33">
        <f>SUM('Dashboard M1'!BI137,'Dashboard M1'!BI146:BI147)/'Charts Data M1'!BI$2</f>
        <v/>
      </c>
      <c r="BJ33">
        <f>SUM('Dashboard M1'!BJ137,'Dashboard M1'!BJ146:BJ147)/'Charts Data M1'!BJ$2</f>
        <v/>
      </c>
      <c r="BK33">
        <f>SUM('Dashboard M1'!BK137,'Dashboard M1'!BK146:BK147)/'Charts Data M1'!BK$2</f>
        <v/>
      </c>
      <c r="BL33">
        <f>SUM('Dashboard M1'!BL137,'Dashboard M1'!BL146:BL147)/'Charts Data M1'!BL$2</f>
        <v/>
      </c>
      <c r="BM33">
        <f>SUM('Dashboard M1'!BM137,'Dashboard M1'!BM146:BM147)/'Charts Data M1'!BM$2</f>
        <v/>
      </c>
      <c r="BN33">
        <f>SUM('Dashboard M1'!BN137,'Dashboard M1'!BN146:BN147)/'Charts Data M1'!BN$2</f>
        <v/>
      </c>
      <c r="BO33">
        <f>SUM('Dashboard M1'!BO137,'Dashboard M1'!BO146:BO147)/'Charts Data M1'!BO$2</f>
        <v/>
      </c>
      <c r="BP33">
        <f>SUM('Dashboard M1'!BP137,'Dashboard M1'!BP146:BP147)/'Charts Data M1'!BP$2</f>
        <v/>
      </c>
      <c r="BQ33">
        <f>SUM('Dashboard M1'!BQ137,'Dashboard M1'!BQ146:BQ147)/'Charts Data M1'!BQ$2</f>
        <v/>
      </c>
      <c r="BR33">
        <f>SUM('Dashboard M1'!BR137,'Dashboard M1'!BR146:BR147)/'Charts Data M1'!BR$2</f>
        <v/>
      </c>
      <c r="BS33">
        <f>SUM('Dashboard M1'!BS137,'Dashboard M1'!BS146:BS147)/'Charts Data M1'!BS$2</f>
        <v/>
      </c>
      <c r="BT33">
        <f>SUM('Dashboard M1'!BT137,'Dashboard M1'!BT146:BT147)/'Charts Data M1'!BT$2</f>
        <v/>
      </c>
      <c r="BU33">
        <f>SUM('Dashboard M1'!BU137,'Dashboard M1'!BU146:BU147)/'Charts Data M1'!BU$2</f>
        <v/>
      </c>
      <c r="BV33">
        <f>SUM('Dashboard M1'!BV137,'Dashboard M1'!BV146:BV147)/'Charts Data M1'!BV$2</f>
        <v/>
      </c>
      <c r="BW33">
        <f>SUM('Dashboard M1'!BW137,'Dashboard M1'!BW146:BW147)/'Charts Data M1'!BW$2</f>
        <v/>
      </c>
      <c r="BX33">
        <f>SUM('Dashboard M1'!BX137,'Dashboard M1'!BX146:BX147)/'Charts Data M1'!BX$2</f>
        <v/>
      </c>
      <c r="BY33">
        <f>SUM('Dashboard M1'!BY137,'Dashboard M1'!BY146:BY147)/'Charts Data M1'!BY$2</f>
        <v/>
      </c>
    </row>
    <row r="34" spans="1:77">
      <c r="A34" t="s">
        <v>11</v>
      </c>
      <c r="B34" t="s">
        <v>2</v>
      </c>
      <c r="C34" t="s">
        <v>25</v>
      </c>
      <c r="D34">
        <f>"Billion BTU "&amp;'Charts Data M1'!C2</f>
        <v/>
      </c>
      <c r="F34" t="s">
        <v>26</v>
      </c>
      <c r="G34">
        <f>SUM('Dashboard M1'!G163,'Dashboard M1'!G168)/'Charts Data M1'!G$2</f>
        <v/>
      </c>
      <c r="H34">
        <f>SUM('Dashboard M1'!H163,'Dashboard M1'!H168)/'Charts Data M1'!H$2</f>
        <v/>
      </c>
      <c r="I34">
        <f>SUM('Dashboard M1'!I163,'Dashboard M1'!I168)/'Charts Data M1'!I$2</f>
        <v/>
      </c>
      <c r="J34">
        <f>SUM('Dashboard M1'!J163,'Dashboard M1'!J168)/'Charts Data M1'!J$2</f>
        <v/>
      </c>
      <c r="K34">
        <f>SUM('Dashboard M1'!K163,'Dashboard M1'!K168)/'Charts Data M1'!K$2</f>
        <v/>
      </c>
      <c r="L34">
        <f>SUM('Dashboard M1'!L163,'Dashboard M1'!L168)/'Charts Data M1'!L$2</f>
        <v/>
      </c>
      <c r="M34">
        <f>SUM('Dashboard M1'!M163,'Dashboard M1'!M168)/'Charts Data M1'!M$2</f>
        <v/>
      </c>
      <c r="N34">
        <f>SUM('Dashboard M1'!N163,'Dashboard M1'!N168)/'Charts Data M1'!N$2</f>
        <v/>
      </c>
      <c r="O34">
        <f>SUM('Dashboard M1'!O163,'Dashboard M1'!O168)/'Charts Data M1'!O$2</f>
        <v/>
      </c>
      <c r="P34">
        <f>SUM('Dashboard M1'!P163,'Dashboard M1'!P168)/'Charts Data M1'!P$2</f>
        <v/>
      </c>
      <c r="Q34">
        <f>SUM('Dashboard M1'!Q163,'Dashboard M1'!Q168)/'Charts Data M1'!Q$2</f>
        <v/>
      </c>
      <c r="R34">
        <f>SUM('Dashboard M1'!R163,'Dashboard M1'!R168)/'Charts Data M1'!R$2</f>
        <v/>
      </c>
      <c r="S34">
        <f>SUM('Dashboard M1'!S163,'Dashboard M1'!S168)/'Charts Data M1'!S$2</f>
        <v/>
      </c>
      <c r="T34">
        <f>SUM('Dashboard M1'!T163,'Dashboard M1'!T168)/'Charts Data M1'!T$2</f>
        <v/>
      </c>
      <c r="U34">
        <f>SUM('Dashboard M1'!U163,'Dashboard M1'!U168)/'Charts Data M1'!U$2</f>
        <v/>
      </c>
      <c r="V34">
        <f>SUM('Dashboard M1'!V163,'Dashboard M1'!V168)/'Charts Data M1'!V$2</f>
        <v/>
      </c>
      <c r="W34">
        <f>SUM('Dashboard M1'!W163,'Dashboard M1'!W168)/'Charts Data M1'!W$2</f>
        <v/>
      </c>
      <c r="X34">
        <f>SUM('Dashboard M1'!X163,'Dashboard M1'!X168)/'Charts Data M1'!X$2</f>
        <v/>
      </c>
      <c r="Y34">
        <f>SUM('Dashboard M1'!Y163,'Dashboard M1'!Y168)/'Charts Data M1'!Y$2</f>
        <v/>
      </c>
      <c r="Z34">
        <f>SUM('Dashboard M1'!Z163,'Dashboard M1'!Z168)/'Charts Data M1'!Z$2</f>
        <v/>
      </c>
      <c r="AA34">
        <f>SUM('Dashboard M1'!AA163,'Dashboard M1'!AA168)/'Charts Data M1'!AA$2</f>
        <v/>
      </c>
      <c r="AB34">
        <f>SUM('Dashboard M1'!AB163,'Dashboard M1'!AB168)/'Charts Data M1'!AB$2</f>
        <v/>
      </c>
      <c r="AC34">
        <f>SUM('Dashboard M1'!AC163,'Dashboard M1'!AC168)/'Charts Data M1'!AC$2</f>
        <v/>
      </c>
      <c r="AD34">
        <f>SUM('Dashboard M1'!AD163,'Dashboard M1'!AD168)/'Charts Data M1'!AD$2</f>
        <v/>
      </c>
      <c r="AE34">
        <f>SUM('Dashboard M1'!AE163,'Dashboard M1'!AE168)/'Charts Data M1'!AE$2</f>
        <v/>
      </c>
      <c r="AF34">
        <f>SUM('Dashboard M1'!AF163,'Dashboard M1'!AF168)/'Charts Data M1'!AF$2</f>
        <v/>
      </c>
      <c r="AG34">
        <f>SUM('Dashboard M1'!AG163,'Dashboard M1'!AG168)/'Charts Data M1'!AG$2</f>
        <v/>
      </c>
      <c r="AH34">
        <f>SUM('Dashboard M1'!AH163,'Dashboard M1'!AH168)/'Charts Data M1'!AH$2</f>
        <v/>
      </c>
      <c r="AI34">
        <f>SUM('Dashboard M1'!AI163,'Dashboard M1'!AI168)/'Charts Data M1'!AI$2</f>
        <v/>
      </c>
      <c r="AJ34">
        <f>SUM('Dashboard M1'!AJ163,'Dashboard M1'!AJ168)/'Charts Data M1'!AJ$2</f>
        <v/>
      </c>
      <c r="AK34">
        <f>SUM('Dashboard M1'!AK163,'Dashboard M1'!AK168)/'Charts Data M1'!AK$2</f>
        <v/>
      </c>
      <c r="AL34">
        <f>SUM('Dashboard M1'!AL163,'Dashboard M1'!AL168)/'Charts Data M1'!AL$2</f>
        <v/>
      </c>
      <c r="AM34">
        <f>SUM('Dashboard M1'!AM163,'Dashboard M1'!AM168)/'Charts Data M1'!AM$2</f>
        <v/>
      </c>
      <c r="AN34">
        <f>SUM('Dashboard M1'!AN163,'Dashboard M1'!AN168)/'Charts Data M1'!AN$2</f>
        <v/>
      </c>
      <c r="AO34">
        <f>SUM('Dashboard M1'!AO163,'Dashboard M1'!AO168)/'Charts Data M1'!AO$2</f>
        <v/>
      </c>
      <c r="AP34">
        <f>SUM('Dashboard M1'!AP163,'Dashboard M1'!AP168)/'Charts Data M1'!AP$2</f>
        <v/>
      </c>
      <c r="AQ34">
        <f>SUM('Dashboard M1'!AQ163,'Dashboard M1'!AQ168)/'Charts Data M1'!AQ$2</f>
        <v/>
      </c>
      <c r="AR34">
        <f>SUM('Dashboard M1'!AR163,'Dashboard M1'!AR168)/'Charts Data M1'!AR$2</f>
        <v/>
      </c>
      <c r="AS34">
        <f>SUM('Dashboard M1'!AS163,'Dashboard M1'!AS168)/'Charts Data M1'!AS$2</f>
        <v/>
      </c>
      <c r="AT34">
        <f>SUM('Dashboard M1'!AT163,'Dashboard M1'!AT168)/'Charts Data M1'!AT$2</f>
        <v/>
      </c>
      <c r="AU34">
        <f>SUM('Dashboard M1'!AU163,'Dashboard M1'!AU168)/'Charts Data M1'!AU$2</f>
        <v/>
      </c>
      <c r="AV34">
        <f>SUM('Dashboard M1'!AV163,'Dashboard M1'!AV168)/'Charts Data M1'!AV$2</f>
        <v/>
      </c>
      <c r="AW34">
        <f>SUM('Dashboard M1'!AW163,'Dashboard M1'!AW168)/'Charts Data M1'!AW$2</f>
        <v/>
      </c>
      <c r="AX34">
        <f>SUM('Dashboard M1'!AX163,'Dashboard M1'!AX168)/'Charts Data M1'!AX$2</f>
        <v/>
      </c>
      <c r="AY34">
        <f>SUM('Dashboard M1'!AY163,'Dashboard M1'!AY168)/'Charts Data M1'!AY$2</f>
        <v/>
      </c>
      <c r="AZ34">
        <f>SUM('Dashboard M1'!AZ163,'Dashboard M1'!AZ168)/'Charts Data M1'!AZ$2</f>
        <v/>
      </c>
      <c r="BA34">
        <f>SUM('Dashboard M1'!BA163,'Dashboard M1'!BA168)/'Charts Data M1'!BA$2</f>
        <v/>
      </c>
      <c r="BB34">
        <f>SUM('Dashboard M1'!BB163,'Dashboard M1'!BB168)/'Charts Data M1'!BB$2</f>
        <v/>
      </c>
      <c r="BC34">
        <f>SUM('Dashboard M1'!BC163,'Dashboard M1'!BC168)/'Charts Data M1'!BC$2</f>
        <v/>
      </c>
      <c r="BD34">
        <f>SUM('Dashboard M1'!BD163,'Dashboard M1'!BD168)/'Charts Data M1'!BD$2</f>
        <v/>
      </c>
      <c r="BE34">
        <f>SUM('Dashboard M1'!BE163,'Dashboard M1'!BE168)/'Charts Data M1'!BE$2</f>
        <v/>
      </c>
      <c r="BF34">
        <f>SUM('Dashboard M1'!BF163,'Dashboard M1'!BF168)/'Charts Data M1'!BF$2</f>
        <v/>
      </c>
      <c r="BG34">
        <f>SUM('Dashboard M1'!BG163,'Dashboard M1'!BG168)/'Charts Data M1'!BG$2</f>
        <v/>
      </c>
      <c r="BH34">
        <f>SUM('Dashboard M1'!BH163,'Dashboard M1'!BH168)/'Charts Data M1'!BH$2</f>
        <v/>
      </c>
      <c r="BI34">
        <f>SUM('Dashboard M1'!BI163,'Dashboard M1'!BI168)/'Charts Data M1'!BI$2</f>
        <v/>
      </c>
      <c r="BJ34">
        <f>SUM('Dashboard M1'!BJ163,'Dashboard M1'!BJ168)/'Charts Data M1'!BJ$2</f>
        <v/>
      </c>
      <c r="BK34">
        <f>SUM('Dashboard M1'!BK163,'Dashboard M1'!BK168)/'Charts Data M1'!BK$2</f>
        <v/>
      </c>
      <c r="BL34">
        <f>SUM('Dashboard M1'!BL163,'Dashboard M1'!BL168)/'Charts Data M1'!BL$2</f>
        <v/>
      </c>
      <c r="BM34">
        <f>SUM('Dashboard M1'!BM163,'Dashboard M1'!BM168)/'Charts Data M1'!BM$2</f>
        <v/>
      </c>
      <c r="BN34">
        <f>SUM('Dashboard M1'!BN163,'Dashboard M1'!BN168)/'Charts Data M1'!BN$2</f>
        <v/>
      </c>
      <c r="BO34">
        <f>SUM('Dashboard M1'!BO163,'Dashboard M1'!BO168)/'Charts Data M1'!BO$2</f>
        <v/>
      </c>
      <c r="BP34">
        <f>SUM('Dashboard M1'!BP163,'Dashboard M1'!BP168)/'Charts Data M1'!BP$2</f>
        <v/>
      </c>
      <c r="BQ34">
        <f>SUM('Dashboard M1'!BQ163,'Dashboard M1'!BQ168)/'Charts Data M1'!BQ$2</f>
        <v/>
      </c>
      <c r="BR34">
        <f>SUM('Dashboard M1'!BR163,'Dashboard M1'!BR168)/'Charts Data M1'!BR$2</f>
        <v/>
      </c>
      <c r="BS34">
        <f>SUM('Dashboard M1'!BS163,'Dashboard M1'!BS168)/'Charts Data M1'!BS$2</f>
        <v/>
      </c>
      <c r="BT34">
        <f>SUM('Dashboard M1'!BT163,'Dashboard M1'!BT168)/'Charts Data M1'!BT$2</f>
        <v/>
      </c>
      <c r="BU34">
        <f>SUM('Dashboard M1'!BU163,'Dashboard M1'!BU168)/'Charts Data M1'!BU$2</f>
        <v/>
      </c>
      <c r="BV34">
        <f>SUM('Dashboard M1'!BV163,'Dashboard M1'!BV168)/'Charts Data M1'!BV$2</f>
        <v/>
      </c>
      <c r="BW34">
        <f>SUM('Dashboard M1'!BW163,'Dashboard M1'!BW168)/'Charts Data M1'!BW$2</f>
        <v/>
      </c>
      <c r="BX34">
        <f>SUM('Dashboard M1'!BX163,'Dashboard M1'!BX168)/'Charts Data M1'!BX$2</f>
        <v/>
      </c>
      <c r="BY34">
        <f>SUM('Dashboard M1'!BY163,'Dashboard M1'!BY168)/'Charts Data M1'!BY$2</f>
        <v/>
      </c>
    </row>
    <row r="35" spans="1:77">
      <c r="A35" t="s">
        <v>12</v>
      </c>
      <c r="B35" t="s">
        <v>2</v>
      </c>
      <c r="C35" t="s">
        <v>27</v>
      </c>
      <c r="D35" t="s">
        <v>28</v>
      </c>
      <c r="F35" t="s">
        <v>26</v>
      </c>
      <c r="G35">
        <f>'Dashboard M1'!G58/'Charts Data M1'!G2</f>
        <v/>
      </c>
      <c r="H35">
        <f>'Dashboard M1'!H58/'Charts Data M1'!H2</f>
        <v/>
      </c>
      <c r="I35">
        <f>'Dashboard M1'!I58/'Charts Data M1'!I2</f>
        <v/>
      </c>
      <c r="J35">
        <f>'Dashboard M1'!J58/'Charts Data M1'!J2</f>
        <v/>
      </c>
      <c r="K35">
        <f>'Dashboard M1'!K58/'Charts Data M1'!K2</f>
        <v/>
      </c>
      <c r="L35">
        <f>'Dashboard M1'!L58/'Charts Data M1'!L2</f>
        <v/>
      </c>
      <c r="M35">
        <f>'Dashboard M1'!M58/'Charts Data M1'!M2</f>
        <v/>
      </c>
      <c r="N35">
        <f>'Dashboard M1'!N58/'Charts Data M1'!N2</f>
        <v/>
      </c>
      <c r="O35">
        <f>'Dashboard M1'!O58/'Charts Data M1'!O2</f>
        <v/>
      </c>
      <c r="P35">
        <f>'Dashboard M1'!P58/'Charts Data M1'!P2</f>
        <v/>
      </c>
      <c r="Q35">
        <f>'Dashboard M1'!Q58/'Charts Data M1'!Q2</f>
        <v/>
      </c>
      <c r="R35">
        <f>'Dashboard M1'!R58/'Charts Data M1'!R2</f>
        <v/>
      </c>
      <c r="S35">
        <f>'Dashboard M1'!S58/'Charts Data M1'!S2</f>
        <v/>
      </c>
      <c r="T35">
        <f>'Dashboard M1'!T58/'Charts Data M1'!T2</f>
        <v/>
      </c>
      <c r="U35">
        <f>'Dashboard M1'!U58/'Charts Data M1'!U2</f>
        <v/>
      </c>
      <c r="V35">
        <f>'Dashboard M1'!V58/'Charts Data M1'!V2</f>
        <v/>
      </c>
      <c r="W35">
        <f>'Dashboard M1'!W58/'Charts Data M1'!W2</f>
        <v/>
      </c>
      <c r="X35">
        <f>'Dashboard M1'!X58/'Charts Data M1'!X2</f>
        <v/>
      </c>
      <c r="Y35">
        <f>'Dashboard M1'!Y58/'Charts Data M1'!Y2</f>
        <v/>
      </c>
      <c r="Z35">
        <f>'Dashboard M1'!Z58/'Charts Data M1'!Z2</f>
        <v/>
      </c>
      <c r="AA35">
        <f>'Dashboard M1'!AA58/'Charts Data M1'!AA2</f>
        <v/>
      </c>
      <c r="AB35">
        <f>'Dashboard M1'!AB58/'Charts Data M1'!AB2</f>
        <v/>
      </c>
      <c r="AC35">
        <f>'Dashboard M1'!AC58/'Charts Data M1'!AC2</f>
        <v/>
      </c>
      <c r="AD35">
        <f>'Dashboard M1'!AD58/'Charts Data M1'!AD2</f>
        <v/>
      </c>
      <c r="AE35">
        <f>'Dashboard M1'!AE58/'Charts Data M1'!AE2</f>
        <v/>
      </c>
      <c r="AF35">
        <f>'Dashboard M1'!AF58/'Charts Data M1'!AF2</f>
        <v/>
      </c>
      <c r="AG35">
        <f>'Dashboard M1'!AG58/'Charts Data M1'!AG2</f>
        <v/>
      </c>
      <c r="AH35">
        <f>'Dashboard M1'!AH58/'Charts Data M1'!AH2</f>
        <v/>
      </c>
      <c r="AI35">
        <f>'Dashboard M1'!AI58/'Charts Data M1'!AI2</f>
        <v/>
      </c>
      <c r="AJ35">
        <f>'Dashboard M1'!AJ58/'Charts Data M1'!AJ2</f>
        <v/>
      </c>
      <c r="AK35">
        <f>'Dashboard M1'!AK58/'Charts Data M1'!AK2</f>
        <v/>
      </c>
      <c r="AL35">
        <f>'Dashboard M1'!AL58/'Charts Data M1'!AL2</f>
        <v/>
      </c>
      <c r="AM35">
        <f>'Dashboard M1'!AM58/'Charts Data M1'!AM2</f>
        <v/>
      </c>
      <c r="AN35">
        <f>'Dashboard M1'!AN58/'Charts Data M1'!AN2</f>
        <v/>
      </c>
      <c r="AO35">
        <f>'Dashboard M1'!AO58/'Charts Data M1'!AO2</f>
        <v/>
      </c>
      <c r="AP35">
        <f>'Dashboard M1'!AP58/'Charts Data M1'!AP2</f>
        <v/>
      </c>
      <c r="AQ35">
        <f>'Dashboard M1'!AQ58/'Charts Data M1'!AQ2</f>
        <v/>
      </c>
      <c r="AR35">
        <f>'Dashboard M1'!AR58/'Charts Data M1'!AR2</f>
        <v/>
      </c>
      <c r="AS35">
        <f>'Dashboard M1'!AS58/'Charts Data M1'!AS2</f>
        <v/>
      </c>
      <c r="AT35">
        <f>'Dashboard M1'!AT58/'Charts Data M1'!AT2</f>
        <v/>
      </c>
      <c r="AU35">
        <f>'Dashboard M1'!AU58/'Charts Data M1'!AU2</f>
        <v/>
      </c>
      <c r="AV35">
        <f>'Dashboard M1'!AV58/'Charts Data M1'!AV2</f>
        <v/>
      </c>
      <c r="AW35">
        <f>'Dashboard M1'!AW58/'Charts Data M1'!AW2</f>
        <v/>
      </c>
      <c r="AX35">
        <f>'Dashboard M1'!AX58/'Charts Data M1'!AX2</f>
        <v/>
      </c>
      <c r="AY35">
        <f>'Dashboard M1'!AY58/'Charts Data M1'!AY2</f>
        <v/>
      </c>
      <c r="AZ35">
        <f>'Dashboard M1'!AZ58/'Charts Data M1'!AZ2</f>
        <v/>
      </c>
      <c r="BA35">
        <f>'Dashboard M1'!BA58/'Charts Data M1'!BA2</f>
        <v/>
      </c>
      <c r="BB35">
        <f>'Dashboard M1'!BB58/'Charts Data M1'!BB2</f>
        <v/>
      </c>
      <c r="BC35">
        <f>'Dashboard M1'!BC58/'Charts Data M1'!BC2</f>
        <v/>
      </c>
      <c r="BD35">
        <f>'Dashboard M1'!BD58/'Charts Data M1'!BD2</f>
        <v/>
      </c>
      <c r="BE35">
        <f>'Dashboard M1'!BE58/'Charts Data M1'!BE2</f>
        <v/>
      </c>
      <c r="BF35">
        <f>'Dashboard M1'!BF58/'Charts Data M1'!BF2</f>
        <v/>
      </c>
      <c r="BG35">
        <f>'Dashboard M1'!BG58/'Charts Data M1'!BG2</f>
        <v/>
      </c>
      <c r="BH35">
        <f>'Dashboard M1'!BH58/'Charts Data M1'!BH2</f>
        <v/>
      </c>
      <c r="BI35">
        <f>'Dashboard M1'!BI58/'Charts Data M1'!BI2</f>
        <v/>
      </c>
      <c r="BJ35">
        <f>'Dashboard M1'!BJ58/'Charts Data M1'!BJ2</f>
        <v/>
      </c>
      <c r="BK35">
        <f>'Dashboard M1'!BK58/'Charts Data M1'!BK2</f>
        <v/>
      </c>
      <c r="BL35">
        <f>'Dashboard M1'!BL58/'Charts Data M1'!BL2</f>
        <v/>
      </c>
      <c r="BM35">
        <f>'Dashboard M1'!BM58/'Charts Data M1'!BM2</f>
        <v/>
      </c>
      <c r="BN35">
        <f>'Dashboard M1'!BN58/'Charts Data M1'!BN2</f>
        <v/>
      </c>
      <c r="BO35">
        <f>'Dashboard M1'!BO58/'Charts Data M1'!BO2</f>
        <v/>
      </c>
      <c r="BP35">
        <f>'Dashboard M1'!BP58/'Charts Data M1'!BP2</f>
        <v/>
      </c>
      <c r="BQ35">
        <f>'Dashboard M1'!BQ58/'Charts Data M1'!BQ2</f>
        <v/>
      </c>
      <c r="BR35">
        <f>'Dashboard M1'!BR58/'Charts Data M1'!BR2</f>
        <v/>
      </c>
      <c r="BS35">
        <f>'Dashboard M1'!BS58/'Charts Data M1'!BS2</f>
        <v/>
      </c>
      <c r="BT35">
        <f>'Dashboard M1'!BT58/'Charts Data M1'!BT2</f>
        <v/>
      </c>
      <c r="BU35">
        <f>'Dashboard M1'!BU58/'Charts Data M1'!BU2</f>
        <v/>
      </c>
      <c r="BV35">
        <f>'Dashboard M1'!BV58/'Charts Data M1'!BV2</f>
        <v/>
      </c>
      <c r="BW35">
        <f>'Dashboard M1'!BW58/'Charts Data M1'!BW2</f>
        <v/>
      </c>
      <c r="BX35">
        <f>'Dashboard M1'!BX58/'Charts Data M1'!BX2</f>
        <v/>
      </c>
      <c r="BY35">
        <f>'Dashboard M1'!BY58/'Charts Data M1'!BY2</f>
        <v/>
      </c>
    </row>
    <row r="36" spans="1:77">
      <c r="A36" t="s">
        <v>10</v>
      </c>
      <c r="B36" t="s">
        <v>2</v>
      </c>
      <c r="C36" t="s">
        <v>29</v>
      </c>
      <c r="D36">
        <f>"Billion BTU "&amp;'Charts Data M1'!C2</f>
        <v/>
      </c>
      <c r="F36" t="s">
        <v>26</v>
      </c>
      <c r="G36">
        <f>SUM('Dashboard M1'!G170,'Dashboard M1'!G173:G174)/'Charts Data M1'!G$2</f>
        <v/>
      </c>
      <c r="H36">
        <f>SUM('Dashboard M1'!H170,'Dashboard M1'!H173:H174)/'Charts Data M1'!H$2</f>
        <v/>
      </c>
      <c r="I36">
        <f>SUM('Dashboard M1'!I170,'Dashboard M1'!I173:I174)/'Charts Data M1'!I$2</f>
        <v/>
      </c>
      <c r="J36">
        <f>SUM('Dashboard M1'!J170,'Dashboard M1'!J173:J174)/'Charts Data M1'!J$2</f>
        <v/>
      </c>
      <c r="K36">
        <f>SUM('Dashboard M1'!K170,'Dashboard M1'!K173:K174)/'Charts Data M1'!K$2</f>
        <v/>
      </c>
      <c r="L36">
        <f>SUM('Dashboard M1'!L170,'Dashboard M1'!L173:L174)/'Charts Data M1'!L$2</f>
        <v/>
      </c>
      <c r="M36">
        <f>SUM('Dashboard M1'!M170,'Dashboard M1'!M173:M174)/'Charts Data M1'!M$2</f>
        <v/>
      </c>
      <c r="N36">
        <f>SUM('Dashboard M1'!N170,'Dashboard M1'!N173:N174)/'Charts Data M1'!N$2</f>
        <v/>
      </c>
      <c r="O36">
        <f>SUM('Dashboard M1'!O170,'Dashboard M1'!O173:O174)/'Charts Data M1'!O$2</f>
        <v/>
      </c>
      <c r="P36">
        <f>SUM('Dashboard M1'!P170,'Dashboard M1'!P173:P174)/'Charts Data M1'!P$2</f>
        <v/>
      </c>
      <c r="Q36">
        <f>SUM('Dashboard M1'!Q170,'Dashboard M1'!Q173:Q174)/'Charts Data M1'!Q$2</f>
        <v/>
      </c>
      <c r="R36">
        <f>SUM('Dashboard M1'!R170,'Dashboard M1'!R173:R174)/'Charts Data M1'!R$2</f>
        <v/>
      </c>
      <c r="S36">
        <f>SUM('Dashboard M1'!S170,'Dashboard M1'!S173:S174)/'Charts Data M1'!S$2</f>
        <v/>
      </c>
      <c r="T36">
        <f>SUM('Dashboard M1'!T170,'Dashboard M1'!T173:T174)/'Charts Data M1'!T$2</f>
        <v/>
      </c>
      <c r="U36">
        <f>SUM('Dashboard M1'!U170,'Dashboard M1'!U173:U174)/'Charts Data M1'!U$2</f>
        <v/>
      </c>
      <c r="V36">
        <f>SUM('Dashboard M1'!V170,'Dashboard M1'!V173:V174)/'Charts Data M1'!V$2</f>
        <v/>
      </c>
      <c r="W36">
        <f>SUM('Dashboard M1'!W170,'Dashboard M1'!W173:W174)/'Charts Data M1'!W$2</f>
        <v/>
      </c>
      <c r="X36">
        <f>SUM('Dashboard M1'!X170,'Dashboard M1'!X173:X174)/'Charts Data M1'!X$2</f>
        <v/>
      </c>
      <c r="Y36">
        <f>SUM('Dashboard M1'!Y170,'Dashboard M1'!Y173:Y174)/'Charts Data M1'!Y$2</f>
        <v/>
      </c>
      <c r="Z36">
        <f>SUM('Dashboard M1'!Z170,'Dashboard M1'!Z173:Z174)/'Charts Data M1'!Z$2</f>
        <v/>
      </c>
      <c r="AA36">
        <f>SUM('Dashboard M1'!AA170,'Dashboard M1'!AA173:AA174)/'Charts Data M1'!AA$2</f>
        <v/>
      </c>
      <c r="AB36">
        <f>SUM('Dashboard M1'!AB170,'Dashboard M1'!AB173:AB174)/'Charts Data M1'!AB$2</f>
        <v/>
      </c>
      <c r="AC36">
        <f>SUM('Dashboard M1'!AC170,'Dashboard M1'!AC173:AC174)/'Charts Data M1'!AC$2</f>
        <v/>
      </c>
      <c r="AD36">
        <f>SUM('Dashboard M1'!AD170,'Dashboard M1'!AD173:AD174)/'Charts Data M1'!AD$2</f>
        <v/>
      </c>
      <c r="AE36">
        <f>SUM('Dashboard M1'!AE170,'Dashboard M1'!AE173:AE174)/'Charts Data M1'!AE$2</f>
        <v/>
      </c>
      <c r="AF36">
        <f>SUM('Dashboard M1'!AF170,'Dashboard M1'!AF173:AF174)/'Charts Data M1'!AF$2</f>
        <v/>
      </c>
      <c r="AG36">
        <f>SUM('Dashboard M1'!AG170,'Dashboard M1'!AG173:AG174)/'Charts Data M1'!AG$2</f>
        <v/>
      </c>
      <c r="AH36">
        <f>SUM('Dashboard M1'!AH170,'Dashboard M1'!AH173:AH174)/'Charts Data M1'!AH$2</f>
        <v/>
      </c>
      <c r="AI36">
        <f>SUM('Dashboard M1'!AI170,'Dashboard M1'!AI173:AI174)/'Charts Data M1'!AI$2</f>
        <v/>
      </c>
      <c r="AJ36">
        <f>SUM('Dashboard M1'!AJ170,'Dashboard M1'!AJ173:AJ174)/'Charts Data M1'!AJ$2</f>
        <v/>
      </c>
      <c r="AK36">
        <f>SUM('Dashboard M1'!AK170,'Dashboard M1'!AK173:AK174)/'Charts Data M1'!AK$2</f>
        <v/>
      </c>
      <c r="AL36">
        <f>SUM('Dashboard M1'!AL170,'Dashboard M1'!AL173:AL174)/'Charts Data M1'!AL$2</f>
        <v/>
      </c>
      <c r="AM36">
        <f>SUM('Dashboard M1'!AM170,'Dashboard M1'!AM173:AM174)/'Charts Data M1'!AM$2</f>
        <v/>
      </c>
      <c r="AN36">
        <f>SUM('Dashboard M1'!AN170,'Dashboard M1'!AN173:AN174)/'Charts Data M1'!AN$2</f>
        <v/>
      </c>
      <c r="AO36">
        <f>SUM('Dashboard M1'!AO170,'Dashboard M1'!AO173:AO174)/'Charts Data M1'!AO$2</f>
        <v/>
      </c>
      <c r="AP36">
        <f>SUM('Dashboard M1'!AP170,'Dashboard M1'!AP173:AP174)/'Charts Data M1'!AP$2</f>
        <v/>
      </c>
      <c r="AQ36">
        <f>SUM('Dashboard M1'!AQ170,'Dashboard M1'!AQ173:AQ174)/'Charts Data M1'!AQ$2</f>
        <v/>
      </c>
      <c r="AR36">
        <f>SUM('Dashboard M1'!AR170,'Dashboard M1'!AR173:AR174)/'Charts Data M1'!AR$2</f>
        <v/>
      </c>
      <c r="AS36">
        <f>SUM('Dashboard M1'!AS170,'Dashboard M1'!AS173:AS174)/'Charts Data M1'!AS$2</f>
        <v/>
      </c>
      <c r="AT36">
        <f>SUM('Dashboard M1'!AT170,'Dashboard M1'!AT173:AT174)/'Charts Data M1'!AT$2</f>
        <v/>
      </c>
      <c r="AU36">
        <f>SUM('Dashboard M1'!AU170,'Dashboard M1'!AU173:AU174)/'Charts Data M1'!AU$2</f>
        <v/>
      </c>
      <c r="AV36">
        <f>SUM('Dashboard M1'!AV170,'Dashboard M1'!AV173:AV174)/'Charts Data M1'!AV$2</f>
        <v/>
      </c>
      <c r="AW36">
        <f>SUM('Dashboard M1'!AW170,'Dashboard M1'!AW173:AW174)/'Charts Data M1'!AW$2</f>
        <v/>
      </c>
      <c r="AX36">
        <f>SUM('Dashboard M1'!AX170,'Dashboard M1'!AX173:AX174)/'Charts Data M1'!AX$2</f>
        <v/>
      </c>
      <c r="AY36">
        <f>SUM('Dashboard M1'!AY170,'Dashboard M1'!AY173:AY174)/'Charts Data M1'!AY$2</f>
        <v/>
      </c>
      <c r="AZ36">
        <f>SUM('Dashboard M1'!AZ170,'Dashboard M1'!AZ173:AZ174)/'Charts Data M1'!AZ$2</f>
        <v/>
      </c>
      <c r="BA36">
        <f>SUM('Dashboard M1'!BA170,'Dashboard M1'!BA173:BA174)/'Charts Data M1'!BA$2</f>
        <v/>
      </c>
      <c r="BB36">
        <f>SUM('Dashboard M1'!BB170,'Dashboard M1'!BB173:BB174)/'Charts Data M1'!BB$2</f>
        <v/>
      </c>
      <c r="BC36">
        <f>SUM('Dashboard M1'!BC170,'Dashboard M1'!BC173:BC174)/'Charts Data M1'!BC$2</f>
        <v/>
      </c>
      <c r="BD36">
        <f>SUM('Dashboard M1'!BD170,'Dashboard M1'!BD173:BD174)/'Charts Data M1'!BD$2</f>
        <v/>
      </c>
      <c r="BE36">
        <f>SUM('Dashboard M1'!BE170,'Dashboard M1'!BE173:BE174)/'Charts Data M1'!BE$2</f>
        <v/>
      </c>
      <c r="BF36">
        <f>SUM('Dashboard M1'!BF170,'Dashboard M1'!BF173:BF174)/'Charts Data M1'!BF$2</f>
        <v/>
      </c>
      <c r="BG36">
        <f>SUM('Dashboard M1'!BG170,'Dashboard M1'!BG173:BG174)/'Charts Data M1'!BG$2</f>
        <v/>
      </c>
      <c r="BH36">
        <f>SUM('Dashboard M1'!BH170,'Dashboard M1'!BH173:BH174)/'Charts Data M1'!BH$2</f>
        <v/>
      </c>
      <c r="BI36">
        <f>SUM('Dashboard M1'!BI170,'Dashboard M1'!BI173:BI174)/'Charts Data M1'!BI$2</f>
        <v/>
      </c>
      <c r="BJ36">
        <f>SUM('Dashboard M1'!BJ170,'Dashboard M1'!BJ173:BJ174)/'Charts Data M1'!BJ$2</f>
        <v/>
      </c>
      <c r="BK36">
        <f>SUM('Dashboard M1'!BK170,'Dashboard M1'!BK173:BK174)/'Charts Data M1'!BK$2</f>
        <v/>
      </c>
      <c r="BL36">
        <f>SUM('Dashboard M1'!BL170,'Dashboard M1'!BL173:BL174)/'Charts Data M1'!BL$2</f>
        <v/>
      </c>
      <c r="BM36">
        <f>SUM('Dashboard M1'!BM170,'Dashboard M1'!BM173:BM174)/'Charts Data M1'!BM$2</f>
        <v/>
      </c>
      <c r="BN36">
        <f>SUM('Dashboard M1'!BN170,'Dashboard M1'!BN173:BN174)/'Charts Data M1'!BN$2</f>
        <v/>
      </c>
      <c r="BO36">
        <f>SUM('Dashboard M1'!BO170,'Dashboard M1'!BO173:BO174)/'Charts Data M1'!BO$2</f>
        <v/>
      </c>
      <c r="BP36">
        <f>SUM('Dashboard M1'!BP170,'Dashboard M1'!BP173:BP174)/'Charts Data M1'!BP$2</f>
        <v/>
      </c>
      <c r="BQ36">
        <f>SUM('Dashboard M1'!BQ170,'Dashboard M1'!BQ173:BQ174)/'Charts Data M1'!BQ$2</f>
        <v/>
      </c>
      <c r="BR36">
        <f>SUM('Dashboard M1'!BR170,'Dashboard M1'!BR173:BR174)/'Charts Data M1'!BR$2</f>
        <v/>
      </c>
      <c r="BS36">
        <f>SUM('Dashboard M1'!BS170,'Dashboard M1'!BS173:BS174)/'Charts Data M1'!BS$2</f>
        <v/>
      </c>
      <c r="BT36">
        <f>SUM('Dashboard M1'!BT170,'Dashboard M1'!BT173:BT174)/'Charts Data M1'!BT$2</f>
        <v/>
      </c>
      <c r="BU36">
        <f>SUM('Dashboard M1'!BU170,'Dashboard M1'!BU173:BU174)/'Charts Data M1'!BU$2</f>
        <v/>
      </c>
      <c r="BV36">
        <f>SUM('Dashboard M1'!BV170,'Dashboard M1'!BV173:BV174)/'Charts Data M1'!BV$2</f>
        <v/>
      </c>
      <c r="BW36">
        <f>SUM('Dashboard M1'!BW170,'Dashboard M1'!BW173:BW174)/'Charts Data M1'!BW$2</f>
        <v/>
      </c>
      <c r="BX36">
        <f>SUM('Dashboard M1'!BX170,'Dashboard M1'!BX173:BX174)/'Charts Data M1'!BX$2</f>
        <v/>
      </c>
      <c r="BY36">
        <f>SUM('Dashboard M1'!BY170,'Dashboard M1'!BY173:BY174)/'Charts Data M1'!BY$2</f>
        <v/>
      </c>
    </row>
    <row r="37" spans="1:77">
      <c r="A37" t="s">
        <v>30</v>
      </c>
      <c r="F37" t="s">
        <v>0</v>
      </c>
    </row>
    <row r="38" spans="1:77">
      <c r="B38" t="s">
        <v>2</v>
      </c>
      <c r="D38">
        <f>"Billion BTU "&amp;'Charts Data M1'!C2</f>
        <v/>
      </c>
      <c r="F38" t="s">
        <v>0</v>
      </c>
      <c r="G38">
        <f>SUM(G31,G32,G33,G34,G36)</f>
        <v/>
      </c>
      <c r="H38">
        <f>SUM(H31,H32,H33,H34,H36)</f>
        <v/>
      </c>
      <c r="I38">
        <f>SUM(I31,I32,I33,I34,I36)</f>
        <v/>
      </c>
      <c r="J38">
        <f>SUM(J31,J32,J33,J34,J36)</f>
        <v/>
      </c>
      <c r="K38">
        <f>SUM(K31,K32,K33,K34,K36)</f>
        <v/>
      </c>
      <c r="L38">
        <f>SUM(L31,L32,L33,L34,L36)</f>
        <v/>
      </c>
      <c r="M38">
        <f>SUM(M31,M32,M33,M34,M36)</f>
        <v/>
      </c>
      <c r="N38">
        <f>SUM(N31,N32,N33,N34,N36)</f>
        <v/>
      </c>
      <c r="O38">
        <f>SUM(O31,O32,O33,O34,O36)</f>
        <v/>
      </c>
      <c r="P38">
        <f>SUM(P31,P32,P33,P34,P36)</f>
        <v/>
      </c>
      <c r="Q38">
        <f>SUM(Q31,Q32,Q33,Q34,Q36)</f>
        <v/>
      </c>
      <c r="R38">
        <f>SUM(R31,R32,R33,R34,R36)</f>
        <v/>
      </c>
      <c r="S38">
        <f>SUM(S31,S32,S33,S34,S36)</f>
        <v/>
      </c>
      <c r="T38">
        <f>SUM(T31,T32,T33,T34,T36)</f>
        <v/>
      </c>
      <c r="U38">
        <f>SUM(U31,U32,U33,U34,U36)</f>
        <v/>
      </c>
      <c r="V38">
        <f>SUM(V31,V32,V33,V34,V36)</f>
        <v/>
      </c>
      <c r="W38">
        <f>SUM(W31,W32,W33,W34,W36)</f>
        <v/>
      </c>
      <c r="X38">
        <f>SUM(X31,X32,X33,X34,X36)</f>
        <v/>
      </c>
      <c r="Y38">
        <f>SUM(Y31,Y32,Y33,Y34,Y36)</f>
        <v/>
      </c>
      <c r="Z38">
        <f>SUM(Z31,Z32,Z33,Z34,Z36)</f>
        <v/>
      </c>
      <c r="AA38">
        <f>SUM(AA31,AA32,AA33,AA34,AA36)</f>
        <v/>
      </c>
      <c r="AB38">
        <f>SUM(AB31,AB32,AB33,AB34,AB36)</f>
        <v/>
      </c>
      <c r="AC38">
        <f>SUM(AC31,AC32,AC33,AC34,AC36)</f>
        <v/>
      </c>
      <c r="AD38">
        <f>SUM(AD31,AD32,AD33,AD34,AD36)</f>
        <v/>
      </c>
      <c r="AE38">
        <f>SUM(AE31,AE32,AE33,AE34,AE36)</f>
        <v/>
      </c>
      <c r="AF38">
        <f>SUM(AF31,AF32,AF33,AF34,AF36)</f>
        <v/>
      </c>
      <c r="AG38">
        <f>SUM(AG31,AG32,AG33,AG34,AG36)</f>
        <v/>
      </c>
      <c r="AH38">
        <f>SUM(AH31,AH32,AH33,AH34,AH36)</f>
        <v/>
      </c>
      <c r="AI38">
        <f>SUM(AI31,AI32,AI33,AI34,AI36)</f>
        <v/>
      </c>
      <c r="AJ38">
        <f>SUM(AJ31,AJ32,AJ33,AJ34,AJ36)</f>
        <v/>
      </c>
      <c r="AK38">
        <f>SUM(AK31,AK32,AK33,AK34,AK36)</f>
        <v/>
      </c>
      <c r="AL38">
        <f>SUM(AL31,AL32,AL33,AL34,AL36)</f>
        <v/>
      </c>
      <c r="AM38">
        <f>SUM(AM31,AM32,AM33,AM34,AM36)</f>
        <v/>
      </c>
      <c r="AN38">
        <f>SUM(AN31,AN32,AN33,AN34,AN36)</f>
        <v/>
      </c>
      <c r="AO38">
        <f>SUM(AO31,AO32,AO33,AO34,AO36)</f>
        <v/>
      </c>
      <c r="AP38">
        <f>SUM(AP31,AP32,AP33,AP34,AP36)</f>
        <v/>
      </c>
      <c r="AQ38">
        <f>SUM(AQ31,AQ32,AQ33,AQ34,AQ36)</f>
        <v/>
      </c>
      <c r="AR38">
        <f>SUM(AR31,AR32,AR33,AR34,AR36)</f>
        <v/>
      </c>
      <c r="AS38">
        <f>SUM(AS31,AS32,AS33,AS34,AS36)</f>
        <v/>
      </c>
      <c r="AT38">
        <f>SUM(AT31,AT32,AT33,AT34,AT36)</f>
        <v/>
      </c>
      <c r="AU38">
        <f>SUM(AU31,AU32,AU33,AU34,AU36)</f>
        <v/>
      </c>
      <c r="AV38">
        <f>SUM(AV31,AV32,AV33,AV34,AV36)</f>
        <v/>
      </c>
      <c r="AW38">
        <f>SUM(AW31,AW32,AW33,AW34,AW36)</f>
        <v/>
      </c>
      <c r="AX38">
        <f>SUM(AX31,AX32,AX33,AX34,AX36)</f>
        <v/>
      </c>
      <c r="AY38">
        <f>SUM(AY31,AY32,AY33,AY34,AY36)</f>
        <v/>
      </c>
      <c r="AZ38">
        <f>SUM(AZ31,AZ32,AZ33,AZ34,AZ36)</f>
        <v/>
      </c>
      <c r="BA38">
        <f>SUM(BA31,BA32,BA33,BA34,BA36)</f>
        <v/>
      </c>
      <c r="BB38">
        <f>SUM(BB31,BB32,BB33,BB34,BB36)</f>
        <v/>
      </c>
      <c r="BC38">
        <f>SUM(BC31,BC32,BC33,BC34,BC36)</f>
        <v/>
      </c>
      <c r="BD38">
        <f>SUM(BD31,BD32,BD33,BD34,BD36)</f>
        <v/>
      </c>
      <c r="BE38">
        <f>SUM(BE31,BE32,BE33,BE34,BE36)</f>
        <v/>
      </c>
      <c r="BF38">
        <f>SUM(BF31,BF32,BF33,BF34,BF36)</f>
        <v/>
      </c>
      <c r="BG38">
        <f>SUM(BG31,BG32,BG33,BG34,BG36)</f>
        <v/>
      </c>
      <c r="BH38">
        <f>SUM(BH31,BH32,BH33,BH34,BH36)</f>
        <v/>
      </c>
      <c r="BI38">
        <f>SUM(BI31,BI32,BI33,BI34,BI36)</f>
        <v/>
      </c>
      <c r="BJ38">
        <f>SUM(BJ31,BJ32,BJ33,BJ34,BJ36)</f>
        <v/>
      </c>
      <c r="BK38">
        <f>SUM(BK31,BK32,BK33,BK34,BK36)</f>
        <v/>
      </c>
      <c r="BL38">
        <f>SUM(BL31,BL32,BL33,BL34,BL36)</f>
        <v/>
      </c>
      <c r="BM38">
        <f>SUM(BM31,BM32,BM33,BM34,BM36)</f>
        <v/>
      </c>
      <c r="BN38">
        <f>SUM(BN31,BN32,BN33,BN34,BN36)</f>
        <v/>
      </c>
      <c r="BO38">
        <f>SUM(BO31,BO32,BO33,BO34,BO36)</f>
        <v/>
      </c>
      <c r="BP38">
        <f>SUM(BP31,BP32,BP33,BP34,BP36)</f>
        <v/>
      </c>
      <c r="BQ38">
        <f>SUM(BQ31,BQ32,BQ33,BQ34,BQ36)</f>
        <v/>
      </c>
      <c r="BR38">
        <f>SUM(BR31,BR32,BR33,BR34,BR36)</f>
        <v/>
      </c>
      <c r="BS38">
        <f>SUM(BS31,BS32,BS33,BS34,BS36)</f>
        <v/>
      </c>
      <c r="BT38">
        <f>SUM(BT31,BT32,BT33,BT34,BT36)</f>
        <v/>
      </c>
      <c r="BU38">
        <f>SUM(BU31,BU32,BU33,BU34,BU36)</f>
        <v/>
      </c>
      <c r="BV38">
        <f>SUM(BV31,BV32,BV33,BV34,BV36)</f>
        <v/>
      </c>
      <c r="BW38">
        <f>SUM(BW31,BW32,BW33,BW34,BW36)</f>
        <v/>
      </c>
      <c r="BX38">
        <f>SUM(BX31,BX32,BX33,BX34,BX36)</f>
        <v/>
      </c>
      <c r="BY38">
        <f>SUM(BY31,BY32,BY33,BY34,BY36)</f>
        <v/>
      </c>
    </row>
    <row r="39" spans="1:77">
      <c r="D39">
        <f>"MMBTU "&amp;'Charts Data M1'!C2</f>
        <v/>
      </c>
      <c r="F39" t="s">
        <v>0</v>
      </c>
      <c r="G39">
        <f>G38*1000</f>
        <v/>
      </c>
      <c r="H39">
        <f>H38*1000</f>
        <v/>
      </c>
      <c r="I39">
        <f>I38*1000</f>
        <v/>
      </c>
      <c r="J39">
        <f>J38*1000</f>
        <v/>
      </c>
      <c r="K39">
        <f>K38*1000</f>
        <v/>
      </c>
      <c r="L39">
        <f>L38*1000</f>
        <v/>
      </c>
      <c r="M39">
        <f>M38*1000</f>
        <v/>
      </c>
      <c r="N39">
        <f>N38*1000</f>
        <v/>
      </c>
      <c r="O39">
        <f>O38*1000</f>
        <v/>
      </c>
      <c r="P39">
        <f>P38*1000</f>
        <v/>
      </c>
      <c r="Q39">
        <f>Q38*1000</f>
        <v/>
      </c>
      <c r="R39">
        <f>R38*1000</f>
        <v/>
      </c>
      <c r="S39">
        <f>S38*1000</f>
        <v/>
      </c>
      <c r="T39">
        <f>T38*1000</f>
        <v/>
      </c>
      <c r="U39">
        <f>U38*1000</f>
        <v/>
      </c>
      <c r="V39">
        <f>V38*1000</f>
        <v/>
      </c>
      <c r="W39">
        <f>W38*1000</f>
        <v/>
      </c>
      <c r="X39">
        <f>X38*1000</f>
        <v/>
      </c>
      <c r="Y39">
        <f>Y38*1000</f>
        <v/>
      </c>
      <c r="Z39">
        <f>Z38*1000</f>
        <v/>
      </c>
      <c r="AA39">
        <f>AA38*1000</f>
        <v/>
      </c>
      <c r="AB39">
        <f>AB38*1000</f>
        <v/>
      </c>
      <c r="AC39">
        <f>AC38*1000</f>
        <v/>
      </c>
      <c r="AD39">
        <f>AD38*1000</f>
        <v/>
      </c>
      <c r="AE39">
        <f>AE38*1000</f>
        <v/>
      </c>
      <c r="AF39">
        <f>AF38*1000</f>
        <v/>
      </c>
      <c r="AG39">
        <f>AG38*1000</f>
        <v/>
      </c>
      <c r="AH39">
        <f>AH38*1000</f>
        <v/>
      </c>
      <c r="AI39">
        <f>AI38*1000</f>
        <v/>
      </c>
      <c r="AJ39">
        <f>AJ38*1000</f>
        <v/>
      </c>
      <c r="AK39">
        <f>AK38*1000</f>
        <v/>
      </c>
      <c r="AL39">
        <f>AL38*1000</f>
        <v/>
      </c>
      <c r="AM39">
        <f>AM38*1000</f>
        <v/>
      </c>
      <c r="AN39">
        <f>AN38*1000</f>
        <v/>
      </c>
      <c r="AO39">
        <f>AO38*1000</f>
        <v/>
      </c>
      <c r="AP39">
        <f>AP38*1000</f>
        <v/>
      </c>
      <c r="AQ39">
        <f>AQ38*1000</f>
        <v/>
      </c>
      <c r="AR39">
        <f>AR38*1000</f>
        <v/>
      </c>
      <c r="AS39">
        <f>AS38*1000</f>
        <v/>
      </c>
      <c r="AT39">
        <f>AT38*1000</f>
        <v/>
      </c>
      <c r="AU39">
        <f>AU38*1000</f>
        <v/>
      </c>
      <c r="AV39">
        <f>AV38*1000</f>
        <v/>
      </c>
      <c r="AW39">
        <f>AW38*1000</f>
        <v/>
      </c>
      <c r="AX39">
        <f>AX38*1000</f>
        <v/>
      </c>
      <c r="AY39">
        <f>AY38*1000</f>
        <v/>
      </c>
      <c r="AZ39">
        <f>AZ38*1000</f>
        <v/>
      </c>
      <c r="BA39">
        <f>BA38*1000</f>
        <v/>
      </c>
      <c r="BB39">
        <f>BB38*1000</f>
        <v/>
      </c>
      <c r="BC39">
        <f>BC38*1000</f>
        <v/>
      </c>
      <c r="BD39">
        <f>BD38*1000</f>
        <v/>
      </c>
      <c r="BE39">
        <f>BE38*1000</f>
        <v/>
      </c>
      <c r="BF39">
        <f>BF38*1000</f>
        <v/>
      </c>
      <c r="BG39">
        <f>BG38*1000</f>
        <v/>
      </c>
      <c r="BH39">
        <f>BH38*1000</f>
        <v/>
      </c>
      <c r="BI39">
        <f>BI38*1000</f>
        <v/>
      </c>
      <c r="BJ39">
        <f>BJ38*1000</f>
        <v/>
      </c>
      <c r="BK39">
        <f>BK38*1000</f>
        <v/>
      </c>
      <c r="BL39">
        <f>BL38*1000</f>
        <v/>
      </c>
      <c r="BM39">
        <f>BM38*1000</f>
        <v/>
      </c>
      <c r="BN39">
        <f>BN38*1000</f>
        <v/>
      </c>
      <c r="BO39">
        <f>BO38*1000</f>
        <v/>
      </c>
      <c r="BP39">
        <f>BP38*1000</f>
        <v/>
      </c>
      <c r="BQ39">
        <f>BQ38*1000</f>
        <v/>
      </c>
      <c r="BR39">
        <f>BR38*1000</f>
        <v/>
      </c>
      <c r="BS39">
        <f>BS38*1000</f>
        <v/>
      </c>
      <c r="BT39">
        <f>BT38*1000</f>
        <v/>
      </c>
      <c r="BU39">
        <f>BU38*1000</f>
        <v/>
      </c>
      <c r="BV39">
        <f>BV38*1000</f>
        <v/>
      </c>
      <c r="BW39">
        <f>BW38*1000</f>
        <v/>
      </c>
      <c r="BX39">
        <f>BX38*1000</f>
        <v/>
      </c>
      <c r="BY39">
        <f>BY38*1000</f>
        <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BY201"/>
  <sheetViews>
    <sheetView workbookViewId="0">
      <selection activeCell="A1" sqref="A1"/>
    </sheetView>
  </sheetViews>
  <sheetFormatPr baseColWidth="10" defaultRowHeight="15"/>
  <sheetData>
    <row r="1" spans="1:77">
      <c r="A1" t="s">
        <v>31</v>
      </c>
      <c r="F1" t="s">
        <v>0</v>
      </c>
    </row>
    <row r="3" spans="1:77">
      <c r="G3" t="n">
        <v>1960</v>
      </c>
      <c r="H3" t="n">
        <v>1961</v>
      </c>
      <c r="I3" t="n">
        <v>1962</v>
      </c>
      <c r="J3" t="n">
        <v>1963</v>
      </c>
      <c r="K3" t="n">
        <v>1964</v>
      </c>
      <c r="L3" t="n">
        <v>1965</v>
      </c>
      <c r="M3" t="n">
        <v>1966</v>
      </c>
      <c r="N3" t="n">
        <v>1967</v>
      </c>
      <c r="O3" t="n">
        <v>1968</v>
      </c>
      <c r="P3" t="n">
        <v>1969</v>
      </c>
      <c r="Q3" t="n">
        <v>1970</v>
      </c>
      <c r="R3" t="n">
        <v>1971</v>
      </c>
      <c r="S3" t="n">
        <v>1972</v>
      </c>
      <c r="T3" t="n">
        <v>1973</v>
      </c>
      <c r="U3" t="n">
        <v>1974</v>
      </c>
      <c r="V3" t="n">
        <v>1975</v>
      </c>
      <c r="W3" t="n">
        <v>1976</v>
      </c>
      <c r="X3" t="n">
        <v>1977</v>
      </c>
      <c r="Y3" t="n">
        <v>1978</v>
      </c>
      <c r="Z3" t="n">
        <v>1979</v>
      </c>
      <c r="AA3" t="n">
        <v>1980</v>
      </c>
      <c r="AB3" t="n">
        <v>1981</v>
      </c>
      <c r="AC3" t="n">
        <v>1982</v>
      </c>
      <c r="AD3" t="n">
        <v>1983</v>
      </c>
      <c r="AE3" t="n">
        <v>1984</v>
      </c>
      <c r="AF3" t="n">
        <v>1985</v>
      </c>
      <c r="AG3" t="n">
        <v>1986</v>
      </c>
      <c r="AH3" t="n">
        <v>1987</v>
      </c>
      <c r="AI3" t="n">
        <v>1988</v>
      </c>
      <c r="AJ3" t="n">
        <v>1989</v>
      </c>
      <c r="AK3" t="n">
        <v>1990</v>
      </c>
      <c r="AL3" t="n">
        <v>1991</v>
      </c>
      <c r="AM3" t="n">
        <v>1992</v>
      </c>
      <c r="AN3" t="n">
        <v>1993</v>
      </c>
      <c r="AO3" t="n">
        <v>1994</v>
      </c>
      <c r="AP3" t="n">
        <v>1995</v>
      </c>
      <c r="AQ3" t="n">
        <v>1996</v>
      </c>
      <c r="AR3" t="n">
        <v>1997</v>
      </c>
      <c r="AS3" t="n">
        <v>1998</v>
      </c>
      <c r="AT3" t="n">
        <v>1999</v>
      </c>
      <c r="AU3" t="n">
        <v>2000</v>
      </c>
      <c r="AV3" t="n">
        <v>2001</v>
      </c>
      <c r="AW3" t="n">
        <v>2002</v>
      </c>
      <c r="AX3" t="n">
        <v>2003</v>
      </c>
      <c r="AY3" t="n">
        <v>2004</v>
      </c>
      <c r="AZ3" t="n">
        <v>2005</v>
      </c>
      <c r="BA3" t="n">
        <v>2006</v>
      </c>
      <c r="BB3" t="n">
        <v>2007</v>
      </c>
      <c r="BC3" t="n">
        <v>2008</v>
      </c>
      <c r="BD3" t="n">
        <v>2009</v>
      </c>
      <c r="BE3" t="n">
        <v>2010</v>
      </c>
      <c r="BF3" t="n">
        <v>2011</v>
      </c>
      <c r="BG3" t="n">
        <v>2012</v>
      </c>
      <c r="BH3" t="n">
        <v>2013</v>
      </c>
      <c r="BI3" t="n">
        <v>2014</v>
      </c>
      <c r="BJ3" t="n">
        <v>2015</v>
      </c>
      <c r="BK3" t="n">
        <v>2016</v>
      </c>
      <c r="BL3" t="n">
        <v>2017</v>
      </c>
      <c r="BM3" t="n">
        <v>2018</v>
      </c>
      <c r="BN3" t="n">
        <v>2019</v>
      </c>
      <c r="BO3" t="n">
        <v>2020</v>
      </c>
      <c r="BP3" t="n">
        <v>2021</v>
      </c>
      <c r="BQ3" t="n">
        <v>2022</v>
      </c>
      <c r="BR3" t="n">
        <v>2023</v>
      </c>
      <c r="BS3" t="n">
        <v>2024</v>
      </c>
      <c r="BT3" t="n">
        <v>2025</v>
      </c>
      <c r="BU3" t="n">
        <v>2026</v>
      </c>
      <c r="BV3" t="n">
        <v>2027</v>
      </c>
      <c r="BW3" t="n">
        <v>2028</v>
      </c>
      <c r="BX3" t="n">
        <v>2029</v>
      </c>
      <c r="BY3" t="n">
        <v>2030</v>
      </c>
    </row>
    <row r="4" spans="1:77">
      <c r="G4" t="n">
        <v>3</v>
      </c>
      <c r="H4" t="n">
        <v>4</v>
      </c>
      <c r="I4" t="n">
        <v>5</v>
      </c>
      <c r="J4" t="n">
        <v>6</v>
      </c>
      <c r="K4" t="n">
        <v>7</v>
      </c>
      <c r="L4" t="n">
        <v>8</v>
      </c>
      <c r="M4" t="n">
        <v>9</v>
      </c>
      <c r="N4" t="n">
        <v>10</v>
      </c>
      <c r="O4" t="n">
        <v>11</v>
      </c>
      <c r="P4" t="n">
        <v>12</v>
      </c>
      <c r="Q4" t="n">
        <v>13</v>
      </c>
      <c r="R4" t="n">
        <v>14</v>
      </c>
      <c r="S4" t="n">
        <v>15</v>
      </c>
      <c r="T4" t="n">
        <v>16</v>
      </c>
      <c r="U4" t="n">
        <v>17</v>
      </c>
      <c r="V4" t="n">
        <v>18</v>
      </c>
      <c r="W4" t="n">
        <v>19</v>
      </c>
      <c r="X4" t="n">
        <v>20</v>
      </c>
      <c r="Y4" t="n">
        <v>21</v>
      </c>
      <c r="Z4" t="n">
        <v>22</v>
      </c>
      <c r="AA4" t="n">
        <v>23</v>
      </c>
      <c r="AB4" t="n">
        <v>24</v>
      </c>
      <c r="AC4" t="n">
        <v>25</v>
      </c>
      <c r="AD4" t="n">
        <v>26</v>
      </c>
      <c r="AE4" t="n">
        <v>27</v>
      </c>
      <c r="AF4" t="n">
        <v>28</v>
      </c>
      <c r="AG4" t="n">
        <v>29</v>
      </c>
      <c r="AH4" t="n">
        <v>30</v>
      </c>
      <c r="AI4" t="n">
        <v>31</v>
      </c>
      <c r="AJ4" t="n">
        <v>32</v>
      </c>
      <c r="AK4" t="n">
        <v>33</v>
      </c>
      <c r="AL4" t="n">
        <v>34</v>
      </c>
      <c r="AM4" t="n">
        <v>35</v>
      </c>
      <c r="AN4" t="n">
        <v>36</v>
      </c>
      <c r="AO4" t="n">
        <v>37</v>
      </c>
      <c r="AP4" t="n">
        <v>38</v>
      </c>
      <c r="AQ4" t="n">
        <v>39</v>
      </c>
      <c r="AR4" t="n">
        <v>40</v>
      </c>
      <c r="AS4" t="n">
        <v>41</v>
      </c>
      <c r="AT4" t="n">
        <v>42</v>
      </c>
      <c r="AU4" t="n">
        <v>43</v>
      </c>
      <c r="AV4" t="n">
        <v>44</v>
      </c>
      <c r="AW4" t="n">
        <v>45</v>
      </c>
      <c r="AX4" t="n">
        <v>46</v>
      </c>
      <c r="AY4" t="n">
        <v>47</v>
      </c>
      <c r="AZ4" t="n">
        <v>48</v>
      </c>
      <c r="BA4" t="n">
        <v>49</v>
      </c>
      <c r="BB4" t="n">
        <v>50</v>
      </c>
      <c r="BC4" t="n">
        <v>51</v>
      </c>
      <c r="BD4" t="n">
        <v>52</v>
      </c>
      <c r="BE4" t="n">
        <v>53</v>
      </c>
      <c r="BF4" t="n">
        <v>54</v>
      </c>
      <c r="BG4" t="n">
        <v>55</v>
      </c>
      <c r="BH4" t="n">
        <v>56</v>
      </c>
      <c r="BI4" t="n">
        <v>57</v>
      </c>
      <c r="BJ4" t="n">
        <v>58</v>
      </c>
      <c r="BK4" t="n">
        <v>59</v>
      </c>
      <c r="BL4" t="n">
        <v>60</v>
      </c>
      <c r="BM4" t="n">
        <v>61</v>
      </c>
      <c r="BN4" t="n">
        <v>62</v>
      </c>
      <c r="BO4" t="n">
        <v>63</v>
      </c>
      <c r="BP4" t="n">
        <v>64</v>
      </c>
      <c r="BQ4" t="n">
        <v>65</v>
      </c>
      <c r="BR4" t="n">
        <v>66</v>
      </c>
      <c r="BS4" t="n">
        <v>67</v>
      </c>
      <c r="BT4" t="n">
        <v>68</v>
      </c>
      <c r="BU4" t="n">
        <v>69</v>
      </c>
      <c r="BV4" t="n">
        <v>70</v>
      </c>
      <c r="BW4" t="n">
        <v>71</v>
      </c>
      <c r="BX4" t="n">
        <v>72</v>
      </c>
      <c r="BY4" t="n">
        <v>73</v>
      </c>
    </row>
    <row r="5" spans="1:77">
      <c r="G5">
        <f>MATCH(G$3, 'EIA Consumption'!$2:$2,0)</f>
        <v/>
      </c>
      <c r="H5">
        <f>MATCH(H$3, 'EIA Consumption'!$2:$2,0)</f>
        <v/>
      </c>
      <c r="I5">
        <f>MATCH(I$3, 'EIA Consumption'!$2:$2,0)</f>
        <v/>
      </c>
      <c r="J5">
        <f>MATCH(J$3, 'EIA Consumption'!$2:$2,0)</f>
        <v/>
      </c>
      <c r="K5">
        <f>MATCH(K$3, 'EIA Consumption'!$2:$2,0)</f>
        <v/>
      </c>
      <c r="L5">
        <f>MATCH(L$3, 'EIA Consumption'!$2:$2,0)</f>
        <v/>
      </c>
      <c r="M5">
        <f>MATCH(M$3, 'EIA Consumption'!$2:$2,0)</f>
        <v/>
      </c>
      <c r="N5">
        <f>MATCH(N$3, 'EIA Consumption'!$2:$2,0)</f>
        <v/>
      </c>
      <c r="O5">
        <f>MATCH(O$3, 'EIA Consumption'!$2:$2,0)</f>
        <v/>
      </c>
      <c r="P5">
        <f>MATCH(P$3, 'EIA Consumption'!$2:$2,0)</f>
        <v/>
      </c>
      <c r="Q5">
        <f>MATCH(Q$3, 'EIA Consumption'!$2:$2,0)</f>
        <v/>
      </c>
      <c r="R5">
        <f>MATCH(R$3, 'EIA Consumption'!$2:$2,0)</f>
        <v/>
      </c>
      <c r="S5">
        <f>MATCH(S$3, 'EIA Consumption'!$2:$2,0)</f>
        <v/>
      </c>
      <c r="T5">
        <f>MATCH(T$3, 'EIA Consumption'!$2:$2,0)</f>
        <v/>
      </c>
      <c r="U5">
        <f>MATCH(U$3, 'EIA Consumption'!$2:$2,0)</f>
        <v/>
      </c>
      <c r="V5">
        <f>MATCH(V$3, 'EIA Consumption'!$2:$2,0)</f>
        <v/>
      </c>
      <c r="W5">
        <f>MATCH(W$3, 'EIA Consumption'!$2:$2,0)</f>
        <v/>
      </c>
      <c r="X5">
        <f>MATCH(X$3, 'EIA Consumption'!$2:$2,0)</f>
        <v/>
      </c>
      <c r="Y5">
        <f>MATCH(Y$3, 'EIA Consumption'!$2:$2,0)</f>
        <v/>
      </c>
      <c r="Z5">
        <f>MATCH(Z$3, 'EIA Consumption'!$2:$2,0)</f>
        <v/>
      </c>
      <c r="AA5">
        <f>MATCH(AA$3, 'EIA Consumption'!$2:$2,0)</f>
        <v/>
      </c>
      <c r="AB5">
        <f>MATCH(AB$3, 'EIA Consumption'!$2:$2,0)</f>
        <v/>
      </c>
      <c r="AC5">
        <f>MATCH(AC$3, 'EIA Consumption'!$2:$2,0)</f>
        <v/>
      </c>
      <c r="AD5">
        <f>MATCH(AD$3, 'EIA Consumption'!$2:$2,0)</f>
        <v/>
      </c>
      <c r="AE5">
        <f>MATCH(AE$3, 'EIA Consumption'!$2:$2,0)</f>
        <v/>
      </c>
      <c r="AF5">
        <f>MATCH(AF$3, 'EIA Consumption'!$2:$2,0)</f>
        <v/>
      </c>
      <c r="AG5">
        <f>MATCH(AG$3, 'EIA Consumption'!$2:$2,0)</f>
        <v/>
      </c>
      <c r="AH5">
        <f>MATCH(AH$3, 'EIA Consumption'!$2:$2,0)</f>
        <v/>
      </c>
      <c r="AI5">
        <f>MATCH(AI$3, 'EIA Consumption'!$2:$2,0)</f>
        <v/>
      </c>
      <c r="AJ5">
        <f>MATCH(AJ$3, 'EIA Consumption'!$2:$2,0)</f>
        <v/>
      </c>
      <c r="AK5">
        <f>MATCH(AK$3, 'EIA Consumption'!$2:$2,0)</f>
        <v/>
      </c>
      <c r="AL5">
        <f>MATCH(AL$3, 'EIA Consumption'!$2:$2,0)</f>
        <v/>
      </c>
      <c r="AM5">
        <f>MATCH(AM$3, 'EIA Consumption'!$2:$2,0)</f>
        <v/>
      </c>
      <c r="AN5">
        <f>MATCH(AN$3, 'EIA Consumption'!$2:$2,0)</f>
        <v/>
      </c>
      <c r="AO5">
        <f>MATCH(AO$3, 'EIA Consumption'!$2:$2,0)</f>
        <v/>
      </c>
      <c r="AP5">
        <f>MATCH(AP$3, 'EIA Consumption'!$2:$2,0)</f>
        <v/>
      </c>
      <c r="AQ5">
        <f>MATCH(AQ$3, 'EIA Consumption'!$2:$2,0)</f>
        <v/>
      </c>
      <c r="AR5">
        <f>MATCH(AR$3, 'EIA Consumption'!$2:$2,0)</f>
        <v/>
      </c>
      <c r="AS5">
        <f>MATCH(AS$3, 'EIA Consumption'!$2:$2,0)</f>
        <v/>
      </c>
      <c r="AT5">
        <f>MATCH(AT$3, 'EIA Consumption'!$2:$2,0)</f>
        <v/>
      </c>
      <c r="AU5">
        <f>MATCH(AU$3, 'EIA Consumption'!$2:$2,0)</f>
        <v/>
      </c>
      <c r="AV5">
        <f>MATCH(AV$3, 'EIA Consumption'!$2:$2,0)</f>
        <v/>
      </c>
      <c r="AW5">
        <f>MATCH(AW$3, 'EIA Consumption'!$2:$2,0)</f>
        <v/>
      </c>
      <c r="AX5">
        <f>MATCH(AX$3, 'EIA Consumption'!$2:$2,0)</f>
        <v/>
      </c>
      <c r="AY5">
        <f>MATCH(AY$3, 'EIA Consumption'!$2:$2,0)</f>
        <v/>
      </c>
      <c r="AZ5">
        <f>MATCH(AZ$3, 'EIA Consumption'!$2:$2,0)</f>
        <v/>
      </c>
      <c r="BA5">
        <f>MATCH(BA$3, 'EIA Consumption'!$2:$2,0)</f>
        <v/>
      </c>
      <c r="BB5">
        <f>MATCH(BB$3, 'EIA Consumption'!$2:$2,0)</f>
        <v/>
      </c>
      <c r="BC5">
        <f>MATCH(BC$3, 'EIA Consumption'!$2:$2,0)</f>
        <v/>
      </c>
      <c r="BD5">
        <f>MATCH(BD$3, 'EIA Consumption'!$2:$2,0)</f>
        <v/>
      </c>
      <c r="BE5">
        <f>MATCH(BE$3, 'EIA Consumption'!$2:$2,0)</f>
        <v/>
      </c>
      <c r="BF5">
        <f>MATCH(BF$3, 'EIA Consumption'!$2:$2,0)</f>
        <v/>
      </c>
      <c r="BG5">
        <f>MATCH(BG$3, 'EIA Consumption'!$2:$2,0)</f>
        <v/>
      </c>
      <c r="BH5">
        <f>MATCH(BH$3, 'EIA Consumption'!$2:$2,0)</f>
        <v/>
      </c>
      <c r="BI5">
        <f>MATCH(BI$3, 'EIA Consumption'!$2:$2,0)</f>
        <v/>
      </c>
      <c r="BJ5">
        <f>MATCH(BJ$3, 'EIA Consumption'!$2:$2,0)</f>
        <v/>
      </c>
      <c r="BK5">
        <f>MATCH(BK$3, 'EIA Consumption'!$2:$2,0)</f>
        <v/>
      </c>
      <c r="BL5">
        <f>MATCH(BL$3, 'EIA Consumption'!$2:$2,0)</f>
        <v/>
      </c>
      <c r="BM5">
        <f>MATCH(BM$3, 'EIA Consumption'!$2:$2,0)</f>
        <v/>
      </c>
      <c r="BN5">
        <f>MATCH(BN$3, 'EIA Consumption'!$2:$2,0)</f>
        <v/>
      </c>
      <c r="BO5">
        <f>MATCH(BO$3, 'EIA Consumption'!$2:$2,0)</f>
        <v/>
      </c>
      <c r="BP5">
        <f>MATCH(BP$3, 'EIA Consumption'!$2:$2,0)</f>
        <v/>
      </c>
      <c r="BQ5">
        <f>MATCH(BQ$3, 'EIA Consumption'!$2:$2,0)</f>
        <v/>
      </c>
      <c r="BR5">
        <f>MATCH(BR$3, 'EIA Consumption'!$2:$2,0)</f>
        <v/>
      </c>
      <c r="BS5">
        <f>MATCH(BS$3, 'EIA Consumption'!$2:$2,0)</f>
        <v/>
      </c>
      <c r="BT5">
        <f>MATCH(BT$3, 'EIA Consumption'!$2:$2,0)</f>
        <v/>
      </c>
      <c r="BU5">
        <f>MATCH(BU$3, 'EIA Consumption'!$2:$2,0)</f>
        <v/>
      </c>
      <c r="BV5">
        <f>MATCH(BV$3, 'EIA Consumption'!$2:$2,0)</f>
        <v/>
      </c>
      <c r="BW5">
        <f>MATCH(BW$3, 'EIA Consumption'!$2:$2,0)</f>
        <v/>
      </c>
      <c r="BX5">
        <f>MATCH(BX$3, 'EIA Consumption'!$2:$2,0)</f>
        <v/>
      </c>
      <c r="BY5">
        <f>MATCH(BY$3, 'EIA Consumption'!$2:$2,0)</f>
        <v/>
      </c>
    </row>
    <row r="6" spans="1:77">
      <c r="A6" t="s">
        <v>32</v>
      </c>
    </row>
    <row r="7" spans="1:77">
      <c r="A7" t="s">
        <v>7</v>
      </c>
      <c r="B7" t="s">
        <v>24</v>
      </c>
      <c r="G7">
        <f>+G13+G25+G40</f>
        <v/>
      </c>
      <c r="H7">
        <f>+H13+H25+H40</f>
        <v/>
      </c>
      <c r="I7">
        <f>+I13+I25+I40</f>
        <v/>
      </c>
      <c r="J7">
        <f>+J13+J25+J40</f>
        <v/>
      </c>
      <c r="K7">
        <f>+K13+K25+K40</f>
        <v/>
      </c>
      <c r="L7">
        <f>+L13+L25+L40</f>
        <v/>
      </c>
      <c r="M7">
        <f>+M13+M25+M40</f>
        <v/>
      </c>
      <c r="N7">
        <f>+N13+N25+N40</f>
        <v/>
      </c>
      <c r="O7">
        <f>+O13+O25+O40</f>
        <v/>
      </c>
      <c r="P7">
        <f>+P13+P25+P40</f>
        <v/>
      </c>
      <c r="Q7">
        <f>+Q13+Q25+Q40</f>
        <v/>
      </c>
      <c r="R7">
        <f>+R13+R25+R40</f>
        <v/>
      </c>
      <c r="S7">
        <f>+S13+S25+S40</f>
        <v/>
      </c>
      <c r="T7">
        <f>+T13+T25+T40</f>
        <v/>
      </c>
      <c r="U7">
        <f>+U13+U25+U40</f>
        <v/>
      </c>
      <c r="V7">
        <f>+V13+V25+V40</f>
        <v/>
      </c>
      <c r="W7">
        <f>+W13+W25+W40</f>
        <v/>
      </c>
      <c r="X7">
        <f>+X13+X25+X40</f>
        <v/>
      </c>
      <c r="Y7">
        <f>+Y13+Y25+Y40</f>
        <v/>
      </c>
      <c r="Z7">
        <f>+Z13+Z25+Z40</f>
        <v/>
      </c>
      <c r="AA7">
        <f>+AA13+AA25+AA40</f>
        <v/>
      </c>
      <c r="AB7">
        <f>+AB13+AB25+AB40</f>
        <v/>
      </c>
      <c r="AC7">
        <f>+AC13+AC25+AC40</f>
        <v/>
      </c>
      <c r="AD7">
        <f>+AD13+AD25+AD40</f>
        <v/>
      </c>
      <c r="AE7">
        <f>+AE13+AE25+AE40</f>
        <v/>
      </c>
      <c r="AF7">
        <f>+AF13+AF25+AF40</f>
        <v/>
      </c>
      <c r="AG7">
        <f>+AG13+AG25+AG40</f>
        <v/>
      </c>
      <c r="AH7">
        <f>+AH13+AH25+AH40</f>
        <v/>
      </c>
      <c r="AI7">
        <f>+AI13+AI25+AI40</f>
        <v/>
      </c>
      <c r="AJ7">
        <f>+AJ13+AJ25+AJ40</f>
        <v/>
      </c>
      <c r="AK7">
        <f>+AK13+AK25+AK40</f>
        <v/>
      </c>
      <c r="AL7">
        <f>+AL13+AL25+AL40</f>
        <v/>
      </c>
      <c r="AM7">
        <f>+AM13+AM25+AM40</f>
        <v/>
      </c>
      <c r="AN7">
        <f>+AN13+AN25+AN40</f>
        <v/>
      </c>
      <c r="AO7">
        <f>+AO13+AO25+AO40</f>
        <v/>
      </c>
      <c r="AP7">
        <f>+AP13+AP25+AP40</f>
        <v/>
      </c>
      <c r="AQ7">
        <f>+AQ13+AQ25+AQ40</f>
        <v/>
      </c>
      <c r="AR7">
        <f>+AR13+AR25+AR40</f>
        <v/>
      </c>
      <c r="AS7">
        <f>+AS13+AS25+AS40</f>
        <v/>
      </c>
      <c r="AT7">
        <f>+AT13+AT25+AT40</f>
        <v/>
      </c>
      <c r="AU7">
        <f>+AU13+AU25+AU40</f>
        <v/>
      </c>
      <c r="AV7">
        <f>+AV13+AV25+AV40</f>
        <v/>
      </c>
      <c r="AW7">
        <f>+AW13+AW25+AW40</f>
        <v/>
      </c>
      <c r="AX7">
        <f>+AX13+AX25+AX40</f>
        <v/>
      </c>
      <c r="AY7">
        <f>+AY13+AY25+AY40</f>
        <v/>
      </c>
      <c r="AZ7">
        <f>+AZ13+AZ25+AZ40</f>
        <v/>
      </c>
      <c r="BA7">
        <f>+BA13+BA25+BA40</f>
        <v/>
      </c>
      <c r="BB7">
        <f>+BB13+BB25+BB40</f>
        <v/>
      </c>
      <c r="BC7">
        <f>+BC13+BC25+BC40</f>
        <v/>
      </c>
      <c r="BD7">
        <f>+BD13+BD25+BD40</f>
        <v/>
      </c>
      <c r="BE7">
        <f>+BE13+BE25+BE40</f>
        <v/>
      </c>
      <c r="BF7">
        <f>+BF13+BF25+BF40</f>
        <v/>
      </c>
      <c r="BG7">
        <f>+BG13+BG25+BG40</f>
        <v/>
      </c>
      <c r="BH7">
        <f>+BH13+BH25+BH40</f>
        <v/>
      </c>
    </row>
    <row r="8" spans="1:77">
      <c r="A8">
        <f>CONCATENATE(A$7,B8)</f>
        <v/>
      </c>
      <c r="B8" t="s">
        <v>33</v>
      </c>
      <c r="C8" t="s">
        <v>34</v>
      </c>
      <c r="D8" t="s">
        <v>35</v>
      </c>
      <c r="E8">
        <f>MATCH($C8,'EIA Consumption'!$C:$C,0)</f>
        <v/>
      </c>
      <c r="G8">
        <f>INDEX('EIA Consumption'!$A:$BW,$E8,G$5)</f>
        <v/>
      </c>
      <c r="H8">
        <f>INDEX('EIA Consumption'!$A:$BW,$E8,H$5)</f>
        <v/>
      </c>
      <c r="I8">
        <f>INDEX('EIA Consumption'!$A:$BW,$E8,I$5)</f>
        <v/>
      </c>
      <c r="J8">
        <f>INDEX('EIA Consumption'!$A:$BW,$E8,J$5)</f>
        <v/>
      </c>
      <c r="K8">
        <f>INDEX('EIA Consumption'!$A:$BW,$E8,K$5)</f>
        <v/>
      </c>
      <c r="L8">
        <f>INDEX('EIA Consumption'!$A:$BW,$E8,L$5)</f>
        <v/>
      </c>
      <c r="M8">
        <f>INDEX('EIA Consumption'!$A:$BW,$E8,M$5)</f>
        <v/>
      </c>
      <c r="N8">
        <f>INDEX('EIA Consumption'!$A:$BW,$E8,N$5)</f>
        <v/>
      </c>
      <c r="O8">
        <f>INDEX('EIA Consumption'!$A:$BW,$E8,O$5)</f>
        <v/>
      </c>
      <c r="P8">
        <f>INDEX('EIA Consumption'!$A:$BW,$E8,P$5)</f>
        <v/>
      </c>
      <c r="Q8">
        <f>INDEX('EIA Consumption'!$A:$BW,$E8,Q$5)</f>
        <v/>
      </c>
      <c r="R8">
        <f>INDEX('EIA Consumption'!$A:$BW,$E8,R$5)</f>
        <v/>
      </c>
      <c r="S8">
        <f>INDEX('EIA Consumption'!$A:$BW,$E8,S$5)</f>
        <v/>
      </c>
      <c r="T8">
        <f>INDEX('EIA Consumption'!$A:$BW,$E8,T$5)</f>
        <v/>
      </c>
      <c r="U8">
        <f>INDEX('EIA Consumption'!$A:$BW,$E8,U$5)</f>
        <v/>
      </c>
      <c r="V8">
        <f>INDEX('EIA Consumption'!$A:$BW,$E8,V$5)</f>
        <v/>
      </c>
      <c r="W8">
        <f>INDEX('EIA Consumption'!$A:$BW,$E8,W$5)</f>
        <v/>
      </c>
      <c r="X8">
        <f>INDEX('EIA Consumption'!$A:$BW,$E8,X$5)</f>
        <v/>
      </c>
      <c r="Y8">
        <f>INDEX('EIA Consumption'!$A:$BW,$E8,Y$5)</f>
        <v/>
      </c>
      <c r="Z8">
        <f>INDEX('EIA Consumption'!$A:$BW,$E8,Z$5)</f>
        <v/>
      </c>
      <c r="AA8">
        <f>INDEX('EIA Consumption'!$A:$BW,$E8,AA$5)</f>
        <v/>
      </c>
      <c r="AB8">
        <f>INDEX('EIA Consumption'!$A:$BW,$E8,AB$5)</f>
        <v/>
      </c>
      <c r="AC8">
        <f>INDEX('EIA Consumption'!$A:$BW,$E8,AC$5)</f>
        <v/>
      </c>
      <c r="AD8">
        <f>INDEX('EIA Consumption'!$A:$BW,$E8,AD$5)</f>
        <v/>
      </c>
      <c r="AE8">
        <f>INDEX('EIA Consumption'!$A:$BW,$E8,AE$5)</f>
        <v/>
      </c>
      <c r="AF8">
        <f>INDEX('EIA Consumption'!$A:$BW,$E8,AF$5)</f>
        <v/>
      </c>
      <c r="AG8">
        <f>INDEX('EIA Consumption'!$A:$BW,$E8,AG$5)</f>
        <v/>
      </c>
      <c r="AH8">
        <f>INDEX('EIA Consumption'!$A:$BW,$E8,AH$5)</f>
        <v/>
      </c>
      <c r="AI8">
        <f>INDEX('EIA Consumption'!$A:$BW,$E8,AI$5)</f>
        <v/>
      </c>
      <c r="AJ8">
        <f>INDEX('EIA Consumption'!$A:$BW,$E8,AJ$5)</f>
        <v/>
      </c>
      <c r="AK8">
        <f>INDEX('EIA Consumption'!$A:$BW,$E8,AK$5)</f>
        <v/>
      </c>
      <c r="AL8">
        <f>INDEX('EIA Consumption'!$A:$BW,$E8,AL$5)</f>
        <v/>
      </c>
      <c r="AM8">
        <f>INDEX('EIA Consumption'!$A:$BW,$E8,AM$5)</f>
        <v/>
      </c>
      <c r="AN8">
        <f>INDEX('EIA Consumption'!$A:$BW,$E8,AN$5)</f>
        <v/>
      </c>
      <c r="AO8">
        <f>INDEX('EIA Consumption'!$A:$BW,$E8,AO$5)</f>
        <v/>
      </c>
      <c r="AP8">
        <f>INDEX('EIA Consumption'!$A:$BW,$E8,AP$5)</f>
        <v/>
      </c>
      <c r="AQ8">
        <f>INDEX('EIA Consumption'!$A:$BW,$E8,AQ$5)</f>
        <v/>
      </c>
      <c r="AR8">
        <f>INDEX('EIA Consumption'!$A:$BW,$E8,AR$5)</f>
        <v/>
      </c>
      <c r="AS8">
        <f>INDEX('EIA Consumption'!$A:$BW,$E8,AS$5)</f>
        <v/>
      </c>
      <c r="AT8">
        <f>INDEX('EIA Consumption'!$A:$BW,$E8,AT$5)</f>
        <v/>
      </c>
      <c r="AU8">
        <f>INDEX('EIA Consumption'!$A:$BW,$E8,AU$5)</f>
        <v/>
      </c>
      <c r="AV8">
        <f>INDEX('EIA Consumption'!$A:$BW,$E8,AV$5)</f>
        <v/>
      </c>
      <c r="AW8">
        <f>INDEX('EIA Consumption'!$A:$BW,$E8,AW$5)</f>
        <v/>
      </c>
      <c r="AX8">
        <f>INDEX('EIA Consumption'!$A:$BW,$E8,AX$5)</f>
        <v/>
      </c>
      <c r="AY8">
        <f>INDEX('EIA Consumption'!$A:$BW,$E8,AY$5)</f>
        <v/>
      </c>
      <c r="AZ8">
        <f>INDEX('EIA Consumption'!$A:$BW,$E8,AZ$5)</f>
        <v/>
      </c>
      <c r="BA8">
        <f>INDEX('EIA Consumption'!$A:$BW,$E8,BA$5)</f>
        <v/>
      </c>
      <c r="BB8">
        <f>INDEX('EIA Consumption'!$A:$BW,$E8,BB$5)</f>
        <v/>
      </c>
      <c r="BC8">
        <f>INDEX('EIA Consumption'!$A:$BW,$E8,BC$5)</f>
        <v/>
      </c>
      <c r="BD8">
        <f>INDEX('EIA Consumption'!$A:$BW,$E8,BD$5)</f>
        <v/>
      </c>
      <c r="BE8">
        <f>INDEX('EIA Consumption'!$A:$BW,$E8,BE$5)</f>
        <v/>
      </c>
      <c r="BF8">
        <f>INDEX('EIA Consumption'!$A:$BW,$E8,BF$5)</f>
        <v/>
      </c>
      <c r="BG8">
        <f>INDEX('EIA Consumption'!$A:$BW,$E8,BG$5)</f>
        <v/>
      </c>
      <c r="BH8">
        <f>INDEX('EIA Consumption'!$A:$BW,$E8,BH$5)</f>
        <v/>
      </c>
      <c r="BI8">
        <f>INDEX('EIA Consumption'!$A:$BW,$E8,BI$5)</f>
        <v/>
      </c>
      <c r="BJ8">
        <f>INDEX('EIA Consumption'!$A:$BW,$E8,BJ$5)</f>
        <v/>
      </c>
      <c r="BK8">
        <f>INDEX('EIA Consumption'!$A:$BW,$E8,BK$5)</f>
        <v/>
      </c>
      <c r="BL8">
        <f>INDEX('EIA Consumption'!$A:$BW,$E8,BL$5)</f>
        <v/>
      </c>
      <c r="BM8">
        <f>INDEX('EIA Consumption'!$A:$BW,$E8,BM$5)</f>
        <v/>
      </c>
      <c r="BN8">
        <f>INDEX('EIA Consumption'!$A:$BW,$E8,BN$5)</f>
        <v/>
      </c>
      <c r="BO8">
        <f>INDEX('EIA Consumption'!$A:$BW,$E8,BO$5)</f>
        <v/>
      </c>
      <c r="BP8">
        <f>INDEX('EIA Consumption'!$A:$BW,$E8,BP$5)</f>
        <v/>
      </c>
      <c r="BQ8">
        <f>INDEX('EIA Consumption'!$A:$BW,$E8,BQ$5)</f>
        <v/>
      </c>
      <c r="BR8">
        <f>INDEX('EIA Consumption'!$A:$BW,$E8,BR$5)</f>
        <v/>
      </c>
      <c r="BS8">
        <f>INDEX('EIA Consumption'!$A:$BW,$E8,BS$5)</f>
        <v/>
      </c>
      <c r="BT8">
        <f>INDEX('EIA Consumption'!$A:$BW,$E8,BT$5)</f>
        <v/>
      </c>
      <c r="BU8">
        <f>INDEX('EIA Consumption'!$A:$BW,$E8,BU$5)</f>
        <v/>
      </c>
      <c r="BV8">
        <f>INDEX('EIA Consumption'!$A:$BW,$E8,BV$5)</f>
        <v/>
      </c>
      <c r="BW8">
        <f>INDEX('EIA Consumption'!$A:$BW,$E8,BW$5)</f>
        <v/>
      </c>
      <c r="BX8">
        <f>INDEX('EIA Consumption'!$A:$BW,$E8,BX$5)</f>
        <v/>
      </c>
      <c r="BY8">
        <f>INDEX('EIA Consumption'!$A:$BW,$E8,BY$5)</f>
        <v/>
      </c>
    </row>
    <row r="9" spans="1:77">
      <c r="A9">
        <f>CONCATENATE(A$7,B9)</f>
        <v/>
      </c>
      <c r="B9" t="s">
        <v>36</v>
      </c>
      <c r="C9" t="s">
        <v>37</v>
      </c>
      <c r="D9" t="s">
        <v>35</v>
      </c>
      <c r="E9">
        <f>MATCH($C9,'EIA Consumption'!$C:$C,0)</f>
        <v/>
      </c>
      <c r="G9">
        <f>INDEX('EIA Consumption'!$A:$BW,$E9,G$5)</f>
        <v/>
      </c>
      <c r="H9">
        <f>INDEX('EIA Consumption'!$A:$BW,$E9,H$5)</f>
        <v/>
      </c>
      <c r="I9">
        <f>INDEX('EIA Consumption'!$A:$BW,$E9,I$5)</f>
        <v/>
      </c>
      <c r="J9">
        <f>INDEX('EIA Consumption'!$A:$BW,$E9,J$5)</f>
        <v/>
      </c>
      <c r="K9">
        <f>INDEX('EIA Consumption'!$A:$BW,$E9,K$5)</f>
        <v/>
      </c>
      <c r="L9">
        <f>INDEX('EIA Consumption'!$A:$BW,$E9,L$5)</f>
        <v/>
      </c>
      <c r="M9">
        <f>INDEX('EIA Consumption'!$A:$BW,$E9,M$5)</f>
        <v/>
      </c>
      <c r="N9">
        <f>INDEX('EIA Consumption'!$A:$BW,$E9,N$5)</f>
        <v/>
      </c>
      <c r="O9">
        <f>INDEX('EIA Consumption'!$A:$BW,$E9,O$5)</f>
        <v/>
      </c>
      <c r="P9">
        <f>INDEX('EIA Consumption'!$A:$BW,$E9,P$5)</f>
        <v/>
      </c>
      <c r="Q9">
        <f>INDEX('EIA Consumption'!$A:$BW,$E9,Q$5)</f>
        <v/>
      </c>
      <c r="R9">
        <f>INDEX('EIA Consumption'!$A:$BW,$E9,R$5)</f>
        <v/>
      </c>
      <c r="S9">
        <f>INDEX('EIA Consumption'!$A:$BW,$E9,S$5)</f>
        <v/>
      </c>
      <c r="T9">
        <f>INDEX('EIA Consumption'!$A:$BW,$E9,T$5)</f>
        <v/>
      </c>
      <c r="U9">
        <f>INDEX('EIA Consumption'!$A:$BW,$E9,U$5)</f>
        <v/>
      </c>
      <c r="V9">
        <f>INDEX('EIA Consumption'!$A:$BW,$E9,V$5)</f>
        <v/>
      </c>
      <c r="W9">
        <f>INDEX('EIA Consumption'!$A:$BW,$E9,W$5)</f>
        <v/>
      </c>
      <c r="X9">
        <f>INDEX('EIA Consumption'!$A:$BW,$E9,X$5)</f>
        <v/>
      </c>
      <c r="Y9">
        <f>INDEX('EIA Consumption'!$A:$BW,$E9,Y$5)</f>
        <v/>
      </c>
      <c r="Z9">
        <f>INDEX('EIA Consumption'!$A:$BW,$E9,Z$5)</f>
        <v/>
      </c>
      <c r="AA9">
        <f>INDEX('EIA Consumption'!$A:$BW,$E9,AA$5)</f>
        <v/>
      </c>
      <c r="AB9">
        <f>INDEX('EIA Consumption'!$A:$BW,$E9,AB$5)</f>
        <v/>
      </c>
      <c r="AC9">
        <f>INDEX('EIA Consumption'!$A:$BW,$E9,AC$5)</f>
        <v/>
      </c>
      <c r="AD9">
        <f>INDEX('EIA Consumption'!$A:$BW,$E9,AD$5)</f>
        <v/>
      </c>
      <c r="AE9">
        <f>INDEX('EIA Consumption'!$A:$BW,$E9,AE$5)</f>
        <v/>
      </c>
      <c r="AF9">
        <f>INDEX('EIA Consumption'!$A:$BW,$E9,AF$5)</f>
        <v/>
      </c>
      <c r="AG9">
        <f>INDEX('EIA Consumption'!$A:$BW,$E9,AG$5)</f>
        <v/>
      </c>
      <c r="AH9">
        <f>INDEX('EIA Consumption'!$A:$BW,$E9,AH$5)</f>
        <v/>
      </c>
      <c r="AI9">
        <f>INDEX('EIA Consumption'!$A:$BW,$E9,AI$5)</f>
        <v/>
      </c>
      <c r="AJ9">
        <f>INDEX('EIA Consumption'!$A:$BW,$E9,AJ$5)</f>
        <v/>
      </c>
      <c r="AK9">
        <f>INDEX('EIA Consumption'!$A:$BW,$E9,AK$5)</f>
        <v/>
      </c>
      <c r="AL9">
        <f>INDEX('EIA Consumption'!$A:$BW,$E9,AL$5)</f>
        <v/>
      </c>
      <c r="AM9">
        <f>INDEX('EIA Consumption'!$A:$BW,$E9,AM$5)</f>
        <v/>
      </c>
      <c r="AN9">
        <f>INDEX('EIA Consumption'!$A:$BW,$E9,AN$5)</f>
        <v/>
      </c>
      <c r="AO9">
        <f>INDEX('EIA Consumption'!$A:$BW,$E9,AO$5)</f>
        <v/>
      </c>
      <c r="AP9">
        <f>INDEX('EIA Consumption'!$A:$BW,$E9,AP$5)</f>
        <v/>
      </c>
      <c r="AQ9">
        <f>INDEX('EIA Consumption'!$A:$BW,$E9,AQ$5)</f>
        <v/>
      </c>
      <c r="AR9">
        <f>INDEX('EIA Consumption'!$A:$BW,$E9,AR$5)</f>
        <v/>
      </c>
      <c r="AS9">
        <f>INDEX('EIA Consumption'!$A:$BW,$E9,AS$5)</f>
        <v/>
      </c>
      <c r="AT9">
        <f>INDEX('EIA Consumption'!$A:$BW,$E9,AT$5)</f>
        <v/>
      </c>
      <c r="AU9">
        <f>INDEX('EIA Consumption'!$A:$BW,$E9,AU$5)</f>
        <v/>
      </c>
      <c r="AV9">
        <f>INDEX('EIA Consumption'!$A:$BW,$E9,AV$5)</f>
        <v/>
      </c>
      <c r="AW9">
        <f>INDEX('EIA Consumption'!$A:$BW,$E9,AW$5)</f>
        <v/>
      </c>
      <c r="AX9">
        <f>INDEX('EIA Consumption'!$A:$BW,$E9,AX$5)</f>
        <v/>
      </c>
      <c r="AY9">
        <f>INDEX('EIA Consumption'!$A:$BW,$E9,AY$5)</f>
        <v/>
      </c>
      <c r="AZ9">
        <f>INDEX('EIA Consumption'!$A:$BW,$E9,AZ$5)</f>
        <v/>
      </c>
      <c r="BA9">
        <f>INDEX('EIA Consumption'!$A:$BW,$E9,BA$5)</f>
        <v/>
      </c>
      <c r="BB9">
        <f>INDEX('EIA Consumption'!$A:$BW,$E9,BB$5)</f>
        <v/>
      </c>
      <c r="BC9">
        <f>INDEX('EIA Consumption'!$A:$BW,$E9,BC$5)</f>
        <v/>
      </c>
      <c r="BD9">
        <f>INDEX('EIA Consumption'!$A:$BW,$E9,BD$5)</f>
        <v/>
      </c>
      <c r="BE9">
        <f>INDEX('EIA Consumption'!$A:$BW,$E9,BE$5)</f>
        <v/>
      </c>
      <c r="BF9">
        <f>INDEX('EIA Consumption'!$A:$BW,$E9,BF$5)</f>
        <v/>
      </c>
      <c r="BG9">
        <f>INDEX('EIA Consumption'!$A:$BW,$E9,BG$5)</f>
        <v/>
      </c>
      <c r="BH9">
        <f>INDEX('EIA Consumption'!$A:$BW,$E9,BH$5)</f>
        <v/>
      </c>
      <c r="BI9">
        <f>INDEX('EIA Consumption'!$A:$BW,$E9,BI$5)</f>
        <v/>
      </c>
      <c r="BJ9">
        <f>INDEX('EIA Consumption'!$A:$BW,$E9,BJ$5)</f>
        <v/>
      </c>
      <c r="BK9">
        <f>INDEX('EIA Consumption'!$A:$BW,$E9,BK$5)</f>
        <v/>
      </c>
      <c r="BL9">
        <f>INDEX('EIA Consumption'!$A:$BW,$E9,BL$5)</f>
        <v/>
      </c>
      <c r="BM9">
        <f>INDEX('EIA Consumption'!$A:$BW,$E9,BM$5)</f>
        <v/>
      </c>
      <c r="BN9">
        <f>INDEX('EIA Consumption'!$A:$BW,$E9,BN$5)</f>
        <v/>
      </c>
      <c r="BO9">
        <f>INDEX('EIA Consumption'!$A:$BW,$E9,BO$5)</f>
        <v/>
      </c>
      <c r="BP9">
        <f>INDEX('EIA Consumption'!$A:$BW,$E9,BP$5)</f>
        <v/>
      </c>
      <c r="BQ9">
        <f>INDEX('EIA Consumption'!$A:$BW,$E9,BQ$5)</f>
        <v/>
      </c>
      <c r="BR9">
        <f>INDEX('EIA Consumption'!$A:$BW,$E9,BR$5)</f>
        <v/>
      </c>
      <c r="BS9">
        <f>INDEX('EIA Consumption'!$A:$BW,$E9,BS$5)</f>
        <v/>
      </c>
      <c r="BT9">
        <f>INDEX('EIA Consumption'!$A:$BW,$E9,BT$5)</f>
        <v/>
      </c>
      <c r="BU9">
        <f>INDEX('EIA Consumption'!$A:$BW,$E9,BU$5)</f>
        <v/>
      </c>
      <c r="BV9">
        <f>INDEX('EIA Consumption'!$A:$BW,$E9,BV$5)</f>
        <v/>
      </c>
      <c r="BW9">
        <f>INDEX('EIA Consumption'!$A:$BW,$E9,BW$5)</f>
        <v/>
      </c>
      <c r="BX9">
        <f>INDEX('EIA Consumption'!$A:$BW,$E9,BX$5)</f>
        <v/>
      </c>
      <c r="BY9">
        <f>INDEX('EIA Consumption'!$A:$BW,$E9,BY$5)</f>
        <v/>
      </c>
    </row>
    <row r="10" spans="1:77">
      <c r="A10">
        <f>CONCATENATE(A$7,B10)</f>
        <v/>
      </c>
      <c r="B10" t="s">
        <v>38</v>
      </c>
      <c r="C10" t="s">
        <v>39</v>
      </c>
      <c r="D10" t="s">
        <v>35</v>
      </c>
      <c r="E10">
        <f>MATCH($C10,'EIA Consumption'!$C:$C,0)</f>
        <v/>
      </c>
      <c r="G10">
        <f>INDEX('EIA Consumption'!$A:$BW,$E10,G$5)</f>
        <v/>
      </c>
      <c r="H10">
        <f>INDEX('EIA Consumption'!$A:$BW,$E10,H$5)</f>
        <v/>
      </c>
      <c r="I10">
        <f>INDEX('EIA Consumption'!$A:$BW,$E10,I$5)</f>
        <v/>
      </c>
      <c r="J10">
        <f>INDEX('EIA Consumption'!$A:$BW,$E10,J$5)</f>
        <v/>
      </c>
      <c r="K10">
        <f>INDEX('EIA Consumption'!$A:$BW,$E10,K$5)</f>
        <v/>
      </c>
      <c r="L10">
        <f>INDEX('EIA Consumption'!$A:$BW,$E10,L$5)</f>
        <v/>
      </c>
      <c r="M10">
        <f>INDEX('EIA Consumption'!$A:$BW,$E10,M$5)</f>
        <v/>
      </c>
      <c r="N10">
        <f>INDEX('EIA Consumption'!$A:$BW,$E10,N$5)</f>
        <v/>
      </c>
      <c r="O10">
        <f>INDEX('EIA Consumption'!$A:$BW,$E10,O$5)</f>
        <v/>
      </c>
      <c r="P10">
        <f>INDEX('EIA Consumption'!$A:$BW,$E10,P$5)</f>
        <v/>
      </c>
      <c r="Q10">
        <f>INDEX('EIA Consumption'!$A:$BW,$E10,Q$5)</f>
        <v/>
      </c>
      <c r="R10">
        <f>INDEX('EIA Consumption'!$A:$BW,$E10,R$5)</f>
        <v/>
      </c>
      <c r="S10">
        <f>INDEX('EIA Consumption'!$A:$BW,$E10,S$5)</f>
        <v/>
      </c>
      <c r="T10">
        <f>INDEX('EIA Consumption'!$A:$BW,$E10,T$5)</f>
        <v/>
      </c>
      <c r="U10">
        <f>INDEX('EIA Consumption'!$A:$BW,$E10,U$5)</f>
        <v/>
      </c>
      <c r="V10">
        <f>INDEX('EIA Consumption'!$A:$BW,$E10,V$5)</f>
        <v/>
      </c>
      <c r="W10">
        <f>INDEX('EIA Consumption'!$A:$BW,$E10,W$5)</f>
        <v/>
      </c>
      <c r="X10">
        <f>INDEX('EIA Consumption'!$A:$BW,$E10,X$5)</f>
        <v/>
      </c>
      <c r="Y10">
        <f>INDEX('EIA Consumption'!$A:$BW,$E10,Y$5)</f>
        <v/>
      </c>
      <c r="Z10">
        <f>INDEX('EIA Consumption'!$A:$BW,$E10,Z$5)</f>
        <v/>
      </c>
      <c r="AA10">
        <f>INDEX('EIA Consumption'!$A:$BW,$E10,AA$5)</f>
        <v/>
      </c>
      <c r="AB10">
        <f>INDEX('EIA Consumption'!$A:$BW,$E10,AB$5)</f>
        <v/>
      </c>
      <c r="AC10">
        <f>INDEX('EIA Consumption'!$A:$BW,$E10,AC$5)</f>
        <v/>
      </c>
      <c r="AD10">
        <f>INDEX('EIA Consumption'!$A:$BW,$E10,AD$5)</f>
        <v/>
      </c>
      <c r="AE10">
        <f>INDEX('EIA Consumption'!$A:$BW,$E10,AE$5)</f>
        <v/>
      </c>
      <c r="AF10">
        <f>INDEX('EIA Consumption'!$A:$BW,$E10,AF$5)</f>
        <v/>
      </c>
      <c r="AG10">
        <f>INDEX('EIA Consumption'!$A:$BW,$E10,AG$5)</f>
        <v/>
      </c>
      <c r="AH10">
        <f>INDEX('EIA Consumption'!$A:$BW,$E10,AH$5)</f>
        <v/>
      </c>
      <c r="AI10">
        <f>INDEX('EIA Consumption'!$A:$BW,$E10,AI$5)</f>
        <v/>
      </c>
      <c r="AJ10">
        <f>INDEX('EIA Consumption'!$A:$BW,$E10,AJ$5)</f>
        <v/>
      </c>
      <c r="AK10">
        <f>INDEX('EIA Consumption'!$A:$BW,$E10,AK$5)</f>
        <v/>
      </c>
      <c r="AL10">
        <f>INDEX('EIA Consumption'!$A:$BW,$E10,AL$5)</f>
        <v/>
      </c>
      <c r="AM10">
        <f>INDEX('EIA Consumption'!$A:$BW,$E10,AM$5)</f>
        <v/>
      </c>
      <c r="AN10">
        <f>INDEX('EIA Consumption'!$A:$BW,$E10,AN$5)</f>
        <v/>
      </c>
      <c r="AO10">
        <f>INDEX('EIA Consumption'!$A:$BW,$E10,AO$5)</f>
        <v/>
      </c>
      <c r="AP10">
        <f>INDEX('EIA Consumption'!$A:$BW,$E10,AP$5)</f>
        <v/>
      </c>
      <c r="AQ10">
        <f>INDEX('EIA Consumption'!$A:$BW,$E10,AQ$5)</f>
        <v/>
      </c>
      <c r="AR10">
        <f>INDEX('EIA Consumption'!$A:$BW,$E10,AR$5)</f>
        <v/>
      </c>
      <c r="AS10">
        <f>INDEX('EIA Consumption'!$A:$BW,$E10,AS$5)</f>
        <v/>
      </c>
      <c r="AT10">
        <f>INDEX('EIA Consumption'!$A:$BW,$E10,AT$5)</f>
        <v/>
      </c>
      <c r="AU10">
        <f>INDEX('EIA Consumption'!$A:$BW,$E10,AU$5)</f>
        <v/>
      </c>
      <c r="AV10">
        <f>INDEX('EIA Consumption'!$A:$BW,$E10,AV$5)</f>
        <v/>
      </c>
      <c r="AW10">
        <f>INDEX('EIA Consumption'!$A:$BW,$E10,AW$5)</f>
        <v/>
      </c>
      <c r="AX10">
        <f>INDEX('EIA Consumption'!$A:$BW,$E10,AX$5)</f>
        <v/>
      </c>
      <c r="AY10">
        <f>INDEX('EIA Consumption'!$A:$BW,$E10,AY$5)</f>
        <v/>
      </c>
      <c r="AZ10">
        <f>INDEX('EIA Consumption'!$A:$BW,$E10,AZ$5)</f>
        <v/>
      </c>
      <c r="BA10">
        <f>INDEX('EIA Consumption'!$A:$BW,$E10,BA$5)</f>
        <v/>
      </c>
      <c r="BB10">
        <f>INDEX('EIA Consumption'!$A:$BW,$E10,BB$5)</f>
        <v/>
      </c>
      <c r="BC10">
        <f>INDEX('EIA Consumption'!$A:$BW,$E10,BC$5)</f>
        <v/>
      </c>
      <c r="BD10">
        <f>INDEX('EIA Consumption'!$A:$BW,$E10,BD$5)</f>
        <v/>
      </c>
      <c r="BE10">
        <f>INDEX('EIA Consumption'!$A:$BW,$E10,BE$5)</f>
        <v/>
      </c>
      <c r="BF10">
        <f>INDEX('EIA Consumption'!$A:$BW,$E10,BF$5)</f>
        <v/>
      </c>
      <c r="BG10">
        <f>INDEX('EIA Consumption'!$A:$BW,$E10,BG$5)</f>
        <v/>
      </c>
      <c r="BH10">
        <f>INDEX('EIA Consumption'!$A:$BW,$E10,BH$5)</f>
        <v/>
      </c>
      <c r="BI10">
        <f>INDEX('EIA Consumption'!$A:$BW,$E10,BI$5)</f>
        <v/>
      </c>
      <c r="BJ10">
        <f>INDEX('EIA Consumption'!$A:$BW,$E10,BJ$5)</f>
        <v/>
      </c>
      <c r="BK10">
        <f>INDEX('EIA Consumption'!$A:$BW,$E10,BK$5)</f>
        <v/>
      </c>
      <c r="BL10">
        <f>INDEX('EIA Consumption'!$A:$BW,$E10,BL$5)</f>
        <v/>
      </c>
      <c r="BM10">
        <f>INDEX('EIA Consumption'!$A:$BW,$E10,BM$5)</f>
        <v/>
      </c>
      <c r="BN10">
        <f>INDEX('EIA Consumption'!$A:$BW,$E10,BN$5)</f>
        <v/>
      </c>
      <c r="BO10">
        <f>INDEX('EIA Consumption'!$A:$BW,$E10,BO$5)</f>
        <v/>
      </c>
      <c r="BP10">
        <f>INDEX('EIA Consumption'!$A:$BW,$E10,BP$5)</f>
        <v/>
      </c>
      <c r="BQ10">
        <f>INDEX('EIA Consumption'!$A:$BW,$E10,BQ$5)</f>
        <v/>
      </c>
      <c r="BR10">
        <f>INDEX('EIA Consumption'!$A:$BW,$E10,BR$5)</f>
        <v/>
      </c>
      <c r="BS10">
        <f>INDEX('EIA Consumption'!$A:$BW,$E10,BS$5)</f>
        <v/>
      </c>
      <c r="BT10">
        <f>INDEX('EIA Consumption'!$A:$BW,$E10,BT$5)</f>
        <v/>
      </c>
      <c r="BU10">
        <f>INDEX('EIA Consumption'!$A:$BW,$E10,BU$5)</f>
        <v/>
      </c>
      <c r="BV10">
        <f>INDEX('EIA Consumption'!$A:$BW,$E10,BV$5)</f>
        <v/>
      </c>
      <c r="BW10">
        <f>INDEX('EIA Consumption'!$A:$BW,$E10,BW$5)</f>
        <v/>
      </c>
      <c r="BX10">
        <f>INDEX('EIA Consumption'!$A:$BW,$E10,BX$5)</f>
        <v/>
      </c>
      <c r="BY10">
        <f>INDEX('EIA Consumption'!$A:$BW,$E10,BY$5)</f>
        <v/>
      </c>
    </row>
    <row r="11" spans="1:77">
      <c r="A11">
        <f>CONCATENATE(A$7,B11)</f>
        <v/>
      </c>
      <c r="B11" t="s">
        <v>40</v>
      </c>
      <c r="C11" t="s">
        <v>41</v>
      </c>
      <c r="D11" t="s">
        <v>35</v>
      </c>
      <c r="E11">
        <f>MATCH($C11,'EIA Consumption'!$C:$C,0)</f>
        <v/>
      </c>
      <c r="G11">
        <f>INDEX('EIA Consumption'!$A:$BW,$E11,G$5)</f>
        <v/>
      </c>
      <c r="H11">
        <f>INDEX('EIA Consumption'!$A:$BW,$E11,H$5)</f>
        <v/>
      </c>
      <c r="I11">
        <f>INDEX('EIA Consumption'!$A:$BW,$E11,I$5)</f>
        <v/>
      </c>
      <c r="J11">
        <f>INDEX('EIA Consumption'!$A:$BW,$E11,J$5)</f>
        <v/>
      </c>
      <c r="K11">
        <f>INDEX('EIA Consumption'!$A:$BW,$E11,K$5)</f>
        <v/>
      </c>
      <c r="L11">
        <f>INDEX('EIA Consumption'!$A:$BW,$E11,L$5)</f>
        <v/>
      </c>
      <c r="M11">
        <f>INDEX('EIA Consumption'!$A:$BW,$E11,M$5)</f>
        <v/>
      </c>
      <c r="N11">
        <f>INDEX('EIA Consumption'!$A:$BW,$E11,N$5)</f>
        <v/>
      </c>
      <c r="O11">
        <f>INDEX('EIA Consumption'!$A:$BW,$E11,O$5)</f>
        <v/>
      </c>
      <c r="P11">
        <f>INDEX('EIA Consumption'!$A:$BW,$E11,P$5)</f>
        <v/>
      </c>
      <c r="Q11">
        <f>INDEX('EIA Consumption'!$A:$BW,$E11,Q$5)</f>
        <v/>
      </c>
      <c r="R11">
        <f>INDEX('EIA Consumption'!$A:$BW,$E11,R$5)</f>
        <v/>
      </c>
      <c r="S11">
        <f>INDEX('EIA Consumption'!$A:$BW,$E11,S$5)</f>
        <v/>
      </c>
      <c r="T11">
        <f>INDEX('EIA Consumption'!$A:$BW,$E11,T$5)</f>
        <v/>
      </c>
      <c r="U11">
        <f>INDEX('EIA Consumption'!$A:$BW,$E11,U$5)</f>
        <v/>
      </c>
      <c r="V11">
        <f>INDEX('EIA Consumption'!$A:$BW,$E11,V$5)</f>
        <v/>
      </c>
      <c r="W11">
        <f>INDEX('EIA Consumption'!$A:$BW,$E11,W$5)</f>
        <v/>
      </c>
      <c r="X11">
        <f>INDEX('EIA Consumption'!$A:$BW,$E11,X$5)</f>
        <v/>
      </c>
      <c r="Y11">
        <f>INDEX('EIA Consumption'!$A:$BW,$E11,Y$5)</f>
        <v/>
      </c>
      <c r="Z11">
        <f>INDEX('EIA Consumption'!$A:$BW,$E11,Z$5)</f>
        <v/>
      </c>
      <c r="AA11">
        <f>INDEX('EIA Consumption'!$A:$BW,$E11,AA$5)</f>
        <v/>
      </c>
      <c r="AB11">
        <f>INDEX('EIA Consumption'!$A:$BW,$E11,AB$5)</f>
        <v/>
      </c>
      <c r="AC11">
        <f>INDEX('EIA Consumption'!$A:$BW,$E11,AC$5)</f>
        <v/>
      </c>
      <c r="AD11">
        <f>INDEX('EIA Consumption'!$A:$BW,$E11,AD$5)</f>
        <v/>
      </c>
      <c r="AE11">
        <f>INDEX('EIA Consumption'!$A:$BW,$E11,AE$5)</f>
        <v/>
      </c>
      <c r="AF11">
        <f>INDEX('EIA Consumption'!$A:$BW,$E11,AF$5)</f>
        <v/>
      </c>
      <c r="AG11">
        <f>INDEX('EIA Consumption'!$A:$BW,$E11,AG$5)</f>
        <v/>
      </c>
      <c r="AH11">
        <f>INDEX('EIA Consumption'!$A:$BW,$E11,AH$5)</f>
        <v/>
      </c>
      <c r="AI11">
        <f>INDEX('EIA Consumption'!$A:$BW,$E11,AI$5)</f>
        <v/>
      </c>
      <c r="AJ11">
        <f>INDEX('EIA Consumption'!$A:$BW,$E11,AJ$5)</f>
        <v/>
      </c>
      <c r="AK11">
        <f>INDEX('EIA Consumption'!$A:$BW,$E11,AK$5)</f>
        <v/>
      </c>
      <c r="AL11">
        <f>INDEX('EIA Consumption'!$A:$BW,$E11,AL$5)</f>
        <v/>
      </c>
      <c r="AM11">
        <f>INDEX('EIA Consumption'!$A:$BW,$E11,AM$5)</f>
        <v/>
      </c>
      <c r="AN11">
        <f>INDEX('EIA Consumption'!$A:$BW,$E11,AN$5)</f>
        <v/>
      </c>
      <c r="AO11">
        <f>INDEX('EIA Consumption'!$A:$BW,$E11,AO$5)</f>
        <v/>
      </c>
      <c r="AP11">
        <f>INDEX('EIA Consumption'!$A:$BW,$E11,AP$5)</f>
        <v/>
      </c>
      <c r="AQ11">
        <f>INDEX('EIA Consumption'!$A:$BW,$E11,AQ$5)</f>
        <v/>
      </c>
      <c r="AR11">
        <f>INDEX('EIA Consumption'!$A:$BW,$E11,AR$5)</f>
        <v/>
      </c>
      <c r="AS11">
        <f>INDEX('EIA Consumption'!$A:$BW,$E11,AS$5)</f>
        <v/>
      </c>
      <c r="AT11">
        <f>INDEX('EIA Consumption'!$A:$BW,$E11,AT$5)</f>
        <v/>
      </c>
      <c r="AU11">
        <f>INDEX('EIA Consumption'!$A:$BW,$E11,AU$5)</f>
        <v/>
      </c>
      <c r="AV11">
        <f>INDEX('EIA Consumption'!$A:$BW,$E11,AV$5)</f>
        <v/>
      </c>
      <c r="AW11">
        <f>INDEX('EIA Consumption'!$A:$BW,$E11,AW$5)</f>
        <v/>
      </c>
      <c r="AX11">
        <f>INDEX('EIA Consumption'!$A:$BW,$E11,AX$5)</f>
        <v/>
      </c>
      <c r="AY11">
        <f>INDEX('EIA Consumption'!$A:$BW,$E11,AY$5)</f>
        <v/>
      </c>
      <c r="AZ11">
        <f>INDEX('EIA Consumption'!$A:$BW,$E11,AZ$5)</f>
        <v/>
      </c>
      <c r="BA11">
        <f>INDEX('EIA Consumption'!$A:$BW,$E11,BA$5)</f>
        <v/>
      </c>
      <c r="BB11">
        <f>INDEX('EIA Consumption'!$A:$BW,$E11,BB$5)</f>
        <v/>
      </c>
      <c r="BC11">
        <f>INDEX('EIA Consumption'!$A:$BW,$E11,BC$5)</f>
        <v/>
      </c>
      <c r="BD11">
        <f>INDEX('EIA Consumption'!$A:$BW,$E11,BD$5)</f>
        <v/>
      </c>
      <c r="BE11">
        <f>INDEX('EIA Consumption'!$A:$BW,$E11,BE$5)</f>
        <v/>
      </c>
      <c r="BF11">
        <f>INDEX('EIA Consumption'!$A:$BW,$E11,BF$5)</f>
        <v/>
      </c>
      <c r="BG11">
        <f>INDEX('EIA Consumption'!$A:$BW,$E11,BG$5)</f>
        <v/>
      </c>
      <c r="BH11">
        <f>INDEX('EIA Consumption'!$A:$BW,$E11,BH$5)</f>
        <v/>
      </c>
      <c r="BI11">
        <f>INDEX('EIA Consumption'!$A:$BW,$E11,BI$5)</f>
        <v/>
      </c>
      <c r="BJ11">
        <f>INDEX('EIA Consumption'!$A:$BW,$E11,BJ$5)</f>
        <v/>
      </c>
      <c r="BK11">
        <f>INDEX('EIA Consumption'!$A:$BW,$E11,BK$5)</f>
        <v/>
      </c>
      <c r="BL11">
        <f>INDEX('EIA Consumption'!$A:$BW,$E11,BL$5)</f>
        <v/>
      </c>
      <c r="BM11">
        <f>INDEX('EIA Consumption'!$A:$BW,$E11,BM$5)</f>
        <v/>
      </c>
      <c r="BN11">
        <f>INDEX('EIA Consumption'!$A:$BW,$E11,BN$5)</f>
        <v/>
      </c>
      <c r="BO11">
        <f>INDEX('EIA Consumption'!$A:$BW,$E11,BO$5)</f>
        <v/>
      </c>
      <c r="BP11">
        <f>INDEX('EIA Consumption'!$A:$BW,$E11,BP$5)</f>
        <v/>
      </c>
      <c r="BQ11">
        <f>INDEX('EIA Consumption'!$A:$BW,$E11,BQ$5)</f>
        <v/>
      </c>
      <c r="BR11">
        <f>INDEX('EIA Consumption'!$A:$BW,$E11,BR$5)</f>
        <v/>
      </c>
      <c r="BS11">
        <f>INDEX('EIA Consumption'!$A:$BW,$E11,BS$5)</f>
        <v/>
      </c>
      <c r="BT11">
        <f>INDEX('EIA Consumption'!$A:$BW,$E11,BT$5)</f>
        <v/>
      </c>
      <c r="BU11">
        <f>INDEX('EIA Consumption'!$A:$BW,$E11,BU$5)</f>
        <v/>
      </c>
      <c r="BV11">
        <f>INDEX('EIA Consumption'!$A:$BW,$E11,BV$5)</f>
        <v/>
      </c>
      <c r="BW11">
        <f>INDEX('EIA Consumption'!$A:$BW,$E11,BW$5)</f>
        <v/>
      </c>
      <c r="BX11">
        <f>INDEX('EIA Consumption'!$A:$BW,$E11,BX$5)</f>
        <v/>
      </c>
      <c r="BY11">
        <f>INDEX('EIA Consumption'!$A:$BW,$E11,BY$5)</f>
        <v/>
      </c>
    </row>
    <row r="12" spans="1:77">
      <c r="A12">
        <f>CONCATENATE(A$7,B12)</f>
        <v/>
      </c>
      <c r="B12" t="s">
        <v>42</v>
      </c>
      <c r="C12" t="s">
        <v>43</v>
      </c>
      <c r="D12" t="s">
        <v>35</v>
      </c>
      <c r="E12">
        <f>MATCH($C12,'EIA Consumption'!$C:$C,0)</f>
        <v/>
      </c>
      <c r="G12">
        <f>INDEX('EIA Consumption'!$A:$BW,$E12,G$5)</f>
        <v/>
      </c>
      <c r="H12">
        <f>INDEX('EIA Consumption'!$A:$BW,$E12,H$5)</f>
        <v/>
      </c>
      <c r="I12">
        <f>INDEX('EIA Consumption'!$A:$BW,$E12,I$5)</f>
        <v/>
      </c>
      <c r="J12">
        <f>INDEX('EIA Consumption'!$A:$BW,$E12,J$5)</f>
        <v/>
      </c>
      <c r="K12">
        <f>INDEX('EIA Consumption'!$A:$BW,$E12,K$5)</f>
        <v/>
      </c>
      <c r="L12">
        <f>INDEX('EIA Consumption'!$A:$BW,$E12,L$5)</f>
        <v/>
      </c>
      <c r="M12">
        <f>INDEX('EIA Consumption'!$A:$BW,$E12,M$5)</f>
        <v/>
      </c>
      <c r="N12">
        <f>INDEX('EIA Consumption'!$A:$BW,$E12,N$5)</f>
        <v/>
      </c>
      <c r="O12">
        <f>INDEX('EIA Consumption'!$A:$BW,$E12,O$5)</f>
        <v/>
      </c>
      <c r="P12">
        <f>INDEX('EIA Consumption'!$A:$BW,$E12,P$5)</f>
        <v/>
      </c>
      <c r="Q12">
        <f>INDEX('EIA Consumption'!$A:$BW,$E12,Q$5)</f>
        <v/>
      </c>
      <c r="R12">
        <f>INDEX('EIA Consumption'!$A:$BW,$E12,R$5)</f>
        <v/>
      </c>
      <c r="S12">
        <f>INDEX('EIA Consumption'!$A:$BW,$E12,S$5)</f>
        <v/>
      </c>
      <c r="T12">
        <f>INDEX('EIA Consumption'!$A:$BW,$E12,T$5)</f>
        <v/>
      </c>
      <c r="U12">
        <f>INDEX('EIA Consumption'!$A:$BW,$E12,U$5)</f>
        <v/>
      </c>
      <c r="V12">
        <f>INDEX('EIA Consumption'!$A:$BW,$E12,V$5)</f>
        <v/>
      </c>
      <c r="W12">
        <f>INDEX('EIA Consumption'!$A:$BW,$E12,W$5)</f>
        <v/>
      </c>
      <c r="X12">
        <f>INDEX('EIA Consumption'!$A:$BW,$E12,X$5)</f>
        <v/>
      </c>
      <c r="Y12">
        <f>INDEX('EIA Consumption'!$A:$BW,$E12,Y$5)</f>
        <v/>
      </c>
      <c r="Z12">
        <f>INDEX('EIA Consumption'!$A:$BW,$E12,Z$5)</f>
        <v/>
      </c>
      <c r="AA12">
        <f>INDEX('EIA Consumption'!$A:$BW,$E12,AA$5)</f>
        <v/>
      </c>
      <c r="AB12">
        <f>INDEX('EIA Consumption'!$A:$BW,$E12,AB$5)</f>
        <v/>
      </c>
      <c r="AC12">
        <f>INDEX('EIA Consumption'!$A:$BW,$E12,AC$5)</f>
        <v/>
      </c>
      <c r="AD12">
        <f>INDEX('EIA Consumption'!$A:$BW,$E12,AD$5)</f>
        <v/>
      </c>
      <c r="AE12">
        <f>INDEX('EIA Consumption'!$A:$BW,$E12,AE$5)</f>
        <v/>
      </c>
      <c r="AF12">
        <f>INDEX('EIA Consumption'!$A:$BW,$E12,AF$5)</f>
        <v/>
      </c>
      <c r="AG12">
        <f>INDEX('EIA Consumption'!$A:$BW,$E12,AG$5)</f>
        <v/>
      </c>
      <c r="AH12">
        <f>INDEX('EIA Consumption'!$A:$BW,$E12,AH$5)</f>
        <v/>
      </c>
      <c r="AI12">
        <f>INDEX('EIA Consumption'!$A:$BW,$E12,AI$5)</f>
        <v/>
      </c>
      <c r="AJ12">
        <f>INDEX('EIA Consumption'!$A:$BW,$E12,AJ$5)</f>
        <v/>
      </c>
      <c r="AK12">
        <f>INDEX('EIA Consumption'!$A:$BW,$E12,AK$5)</f>
        <v/>
      </c>
      <c r="AL12">
        <f>INDEX('EIA Consumption'!$A:$BW,$E12,AL$5)</f>
        <v/>
      </c>
      <c r="AM12">
        <f>INDEX('EIA Consumption'!$A:$BW,$E12,AM$5)</f>
        <v/>
      </c>
      <c r="AN12">
        <f>INDEX('EIA Consumption'!$A:$BW,$E12,AN$5)</f>
        <v/>
      </c>
      <c r="AO12">
        <f>INDEX('EIA Consumption'!$A:$BW,$E12,AO$5)</f>
        <v/>
      </c>
      <c r="AP12">
        <f>INDEX('EIA Consumption'!$A:$BW,$E12,AP$5)</f>
        <v/>
      </c>
      <c r="AQ12">
        <f>INDEX('EIA Consumption'!$A:$BW,$E12,AQ$5)</f>
        <v/>
      </c>
      <c r="AR12">
        <f>INDEX('EIA Consumption'!$A:$BW,$E12,AR$5)</f>
        <v/>
      </c>
      <c r="AS12">
        <f>INDEX('EIA Consumption'!$A:$BW,$E12,AS$5)</f>
        <v/>
      </c>
      <c r="AT12">
        <f>INDEX('EIA Consumption'!$A:$BW,$E12,AT$5)</f>
        <v/>
      </c>
      <c r="AU12">
        <f>INDEX('EIA Consumption'!$A:$BW,$E12,AU$5)</f>
        <v/>
      </c>
      <c r="AV12">
        <f>INDEX('EIA Consumption'!$A:$BW,$E12,AV$5)</f>
        <v/>
      </c>
      <c r="AW12">
        <f>INDEX('EIA Consumption'!$A:$BW,$E12,AW$5)</f>
        <v/>
      </c>
      <c r="AX12">
        <f>INDEX('EIA Consumption'!$A:$BW,$E12,AX$5)</f>
        <v/>
      </c>
      <c r="AY12">
        <f>INDEX('EIA Consumption'!$A:$BW,$E12,AY$5)</f>
        <v/>
      </c>
      <c r="AZ12">
        <f>INDEX('EIA Consumption'!$A:$BW,$E12,AZ$5)</f>
        <v/>
      </c>
      <c r="BA12">
        <f>INDEX('EIA Consumption'!$A:$BW,$E12,BA$5)</f>
        <v/>
      </c>
      <c r="BB12">
        <f>INDEX('EIA Consumption'!$A:$BW,$E12,BB$5)</f>
        <v/>
      </c>
      <c r="BC12">
        <f>INDEX('EIA Consumption'!$A:$BW,$E12,BC$5)</f>
        <v/>
      </c>
      <c r="BD12">
        <f>INDEX('EIA Consumption'!$A:$BW,$E12,BD$5)</f>
        <v/>
      </c>
      <c r="BE12">
        <f>INDEX('EIA Consumption'!$A:$BW,$E12,BE$5)</f>
        <v/>
      </c>
      <c r="BF12">
        <f>INDEX('EIA Consumption'!$A:$BW,$E12,BF$5)</f>
        <v/>
      </c>
      <c r="BG12">
        <f>INDEX('EIA Consumption'!$A:$BW,$E12,BG$5)</f>
        <v/>
      </c>
      <c r="BH12">
        <f>INDEX('EIA Consumption'!$A:$BW,$E12,BH$5)</f>
        <v/>
      </c>
      <c r="BI12">
        <f>INDEX('EIA Consumption'!$A:$BW,$E12,BI$5)</f>
        <v/>
      </c>
      <c r="BJ12">
        <f>INDEX('EIA Consumption'!$A:$BW,$E12,BJ$5)</f>
        <v/>
      </c>
      <c r="BK12">
        <f>INDEX('EIA Consumption'!$A:$BW,$E12,BK$5)</f>
        <v/>
      </c>
      <c r="BL12">
        <f>INDEX('EIA Consumption'!$A:$BW,$E12,BL$5)</f>
        <v/>
      </c>
      <c r="BM12">
        <f>INDEX('EIA Consumption'!$A:$BW,$E12,BM$5)</f>
        <v/>
      </c>
      <c r="BN12">
        <f>INDEX('EIA Consumption'!$A:$BW,$E12,BN$5)</f>
        <v/>
      </c>
      <c r="BO12">
        <f>INDEX('EIA Consumption'!$A:$BW,$E12,BO$5)</f>
        <v/>
      </c>
      <c r="BP12">
        <f>INDEX('EIA Consumption'!$A:$BW,$E12,BP$5)</f>
        <v/>
      </c>
      <c r="BQ12">
        <f>INDEX('EIA Consumption'!$A:$BW,$E12,BQ$5)</f>
        <v/>
      </c>
      <c r="BR12">
        <f>INDEX('EIA Consumption'!$A:$BW,$E12,BR$5)</f>
        <v/>
      </c>
      <c r="BS12">
        <f>INDEX('EIA Consumption'!$A:$BW,$E12,BS$5)</f>
        <v/>
      </c>
      <c r="BT12">
        <f>INDEX('EIA Consumption'!$A:$BW,$E12,BT$5)</f>
        <v/>
      </c>
      <c r="BU12">
        <f>INDEX('EIA Consumption'!$A:$BW,$E12,BU$5)</f>
        <v/>
      </c>
      <c r="BV12">
        <f>INDEX('EIA Consumption'!$A:$BW,$E12,BV$5)</f>
        <v/>
      </c>
      <c r="BW12">
        <f>INDEX('EIA Consumption'!$A:$BW,$E12,BW$5)</f>
        <v/>
      </c>
      <c r="BX12">
        <f>INDEX('EIA Consumption'!$A:$BW,$E12,BX$5)</f>
        <v/>
      </c>
      <c r="BY12">
        <f>INDEX('EIA Consumption'!$A:$BW,$E12,BY$5)</f>
        <v/>
      </c>
    </row>
    <row r="13" spans="1:77">
      <c r="A13">
        <f>CONCATENATE(A$7,B13)</f>
        <v/>
      </c>
      <c r="B13" t="s">
        <v>44</v>
      </c>
      <c r="D13" t="s">
        <v>35</v>
      </c>
      <c r="G13">
        <f>SUM(G11:G12,G8)</f>
        <v/>
      </c>
      <c r="H13">
        <f>SUM(H11:H12,H8)</f>
        <v/>
      </c>
      <c r="I13">
        <f>SUM(I11:I12,I8)</f>
        <v/>
      </c>
      <c r="J13">
        <f>SUM(J11:J12,J8)</f>
        <v/>
      </c>
      <c r="K13">
        <f>SUM(K11:K12,K8)</f>
        <v/>
      </c>
      <c r="L13">
        <f>SUM(L11:L12,L8)</f>
        <v/>
      </c>
      <c r="M13">
        <f>SUM(M11:M12,M8)</f>
        <v/>
      </c>
      <c r="N13">
        <f>SUM(N11:N12,N8)</f>
        <v/>
      </c>
      <c r="O13">
        <f>SUM(O11:O12,O8)</f>
        <v/>
      </c>
      <c r="P13">
        <f>SUM(P11:P12,P8)</f>
        <v/>
      </c>
      <c r="Q13">
        <f>SUM(Q11:Q12,Q8)</f>
        <v/>
      </c>
      <c r="R13">
        <f>SUM(R11:R12,R8)</f>
        <v/>
      </c>
      <c r="S13">
        <f>SUM(S11:S12,S8)</f>
        <v/>
      </c>
      <c r="T13">
        <f>SUM(T11:T12,T8)</f>
        <v/>
      </c>
      <c r="U13">
        <f>SUM(U11:U12,U8)</f>
        <v/>
      </c>
      <c r="V13">
        <f>SUM(V11:V12,V8)</f>
        <v/>
      </c>
      <c r="W13">
        <f>SUM(W11:W12,W8)</f>
        <v/>
      </c>
      <c r="X13">
        <f>SUM(X11:X12,X8)</f>
        <v/>
      </c>
      <c r="Y13">
        <f>SUM(Y11:Y12,Y8)</f>
        <v/>
      </c>
      <c r="Z13">
        <f>SUM(Z11:Z12,Z8)</f>
        <v/>
      </c>
      <c r="AA13">
        <f>SUM(AA11:AA12,AA8)</f>
        <v/>
      </c>
      <c r="AB13">
        <f>SUM(AB11:AB12,AB8)</f>
        <v/>
      </c>
      <c r="AC13">
        <f>SUM(AC11:AC12,AC8)</f>
        <v/>
      </c>
      <c r="AD13">
        <f>SUM(AD11:AD12,AD8)</f>
        <v/>
      </c>
      <c r="AE13">
        <f>SUM(AE11:AE12,AE8)</f>
        <v/>
      </c>
      <c r="AF13">
        <f>SUM(AF11:AF12,AF8)</f>
        <v/>
      </c>
      <c r="AG13">
        <f>SUM(AG11:AG12,AG8)</f>
        <v/>
      </c>
      <c r="AH13">
        <f>SUM(AH11:AH12,AH8)</f>
        <v/>
      </c>
      <c r="AI13">
        <f>SUM(AI11:AI12,AI8)</f>
        <v/>
      </c>
      <c r="AJ13">
        <f>SUM(AJ11:AJ12,AJ8)</f>
        <v/>
      </c>
      <c r="AK13">
        <f>SUM(AK11:AK12,AK8)</f>
        <v/>
      </c>
      <c r="AL13">
        <f>SUM(AL11:AL12,AL8)</f>
        <v/>
      </c>
      <c r="AM13">
        <f>SUM(AM11:AM12,AM8)</f>
        <v/>
      </c>
      <c r="AN13">
        <f>SUM(AN11:AN12,AN8)</f>
        <v/>
      </c>
      <c r="AO13">
        <f>SUM(AO11:AO12,AO8)</f>
        <v/>
      </c>
      <c r="AP13">
        <f>SUM(AP11:AP12,AP8)</f>
        <v/>
      </c>
      <c r="AQ13">
        <f>SUM(AQ11:AQ12,AQ8)</f>
        <v/>
      </c>
      <c r="AR13">
        <f>SUM(AR11:AR12,AR8)</f>
        <v/>
      </c>
      <c r="AS13">
        <f>SUM(AS11:AS12,AS8)</f>
        <v/>
      </c>
      <c r="AT13">
        <f>SUM(AT11:AT12,AT8)</f>
        <v/>
      </c>
      <c r="AU13">
        <f>SUM(AU11:AU12,AU8)</f>
        <v/>
      </c>
      <c r="AV13">
        <f>SUM(AV11:AV12,AV8)</f>
        <v/>
      </c>
      <c r="AW13">
        <f>SUM(AW11:AW12,AW8)</f>
        <v/>
      </c>
      <c r="AX13">
        <f>SUM(AX11:AX12,AX8)</f>
        <v/>
      </c>
      <c r="AY13">
        <f>SUM(AY11:AY12,AY8)</f>
        <v/>
      </c>
      <c r="AZ13">
        <f>SUM(AZ11:AZ12,AZ8)</f>
        <v/>
      </c>
      <c r="BA13">
        <f>SUM(BA11:BA12,BA8)</f>
        <v/>
      </c>
      <c r="BB13">
        <f>SUM(BB11:BB12,BB8)</f>
        <v/>
      </c>
      <c r="BC13">
        <f>SUM(BC11:BC12,BC8)</f>
        <v/>
      </c>
      <c r="BD13">
        <f>SUM(BD11:BD12,BD8)</f>
        <v/>
      </c>
      <c r="BE13">
        <f>SUM(BE11:BE12,BE8)</f>
        <v/>
      </c>
      <c r="BF13">
        <f>SUM(BF11:BF12,BF8)</f>
        <v/>
      </c>
      <c r="BG13">
        <f>SUM(BG11:BG12,BG8)</f>
        <v/>
      </c>
      <c r="BH13">
        <f>SUM(BH11:BH12,BH8)</f>
        <v/>
      </c>
      <c r="BI13">
        <f>SUM(BI11:BI12,BI8)</f>
        <v/>
      </c>
      <c r="BJ13">
        <f>SUM(BJ11:BJ12,BJ8)</f>
        <v/>
      </c>
      <c r="BK13">
        <f>SUM(BK11:BK12,BK8)</f>
        <v/>
      </c>
      <c r="BL13">
        <f>SUM(BL11:BL12,BL8)</f>
        <v/>
      </c>
      <c r="BM13">
        <f>SUM(BM11:BM12,BM8)</f>
        <v/>
      </c>
      <c r="BN13">
        <f>SUM(BN11:BN12,BN8)</f>
        <v/>
      </c>
      <c r="BO13">
        <f>SUM(BO11:BO12,BO8)</f>
        <v/>
      </c>
      <c r="BP13">
        <f>SUM(BP11:BP12,BP8)</f>
        <v/>
      </c>
      <c r="BQ13">
        <f>SUM(BQ11:BQ12,BQ8)</f>
        <v/>
      </c>
      <c r="BR13">
        <f>SUM(BR11:BR12,BR8)</f>
        <v/>
      </c>
      <c r="BS13">
        <f>SUM(BS11:BS12,BS8)</f>
        <v/>
      </c>
      <c r="BT13">
        <f>SUM(BT11:BT12,BT8)</f>
        <v/>
      </c>
      <c r="BU13">
        <f>SUM(BU11:BU12,BU8)</f>
        <v/>
      </c>
      <c r="BV13">
        <f>SUM(BV11:BV12,BV8)</f>
        <v/>
      </c>
      <c r="BW13">
        <f>SUM(BW11:BW12,BW8)</f>
        <v/>
      </c>
      <c r="BX13">
        <f>SUM(BX11:BX12,BX8)</f>
        <v/>
      </c>
      <c r="BY13">
        <f>SUM(BY11:BY12,BY8)</f>
        <v/>
      </c>
    </row>
    <row r="14" spans="1:77">
      <c r="A14" t="s">
        <v>8</v>
      </c>
      <c r="B14" t="s">
        <v>24</v>
      </c>
    </row>
    <row r="15" spans="1:77">
      <c r="A15">
        <f>CONCATENATE(A$14,B15)</f>
        <v/>
      </c>
      <c r="B15" t="s">
        <v>33</v>
      </c>
      <c r="C15" t="s">
        <v>45</v>
      </c>
      <c r="D15" t="s">
        <v>35</v>
      </c>
      <c r="E15">
        <f>MATCH($C15,'EIA Consumption'!$C:$C,0)</f>
        <v/>
      </c>
      <c r="G15">
        <f>INDEX('EIA Consumption'!$A:$BW,$E15,G$5)</f>
        <v/>
      </c>
      <c r="H15">
        <f>INDEX('EIA Consumption'!$A:$BW,$E15,H$5)</f>
        <v/>
      </c>
      <c r="I15">
        <f>INDEX('EIA Consumption'!$A:$BW,$E15,I$5)</f>
        <v/>
      </c>
      <c r="J15">
        <f>INDEX('EIA Consumption'!$A:$BW,$E15,J$5)</f>
        <v/>
      </c>
      <c r="K15">
        <f>INDEX('EIA Consumption'!$A:$BW,$E15,K$5)</f>
        <v/>
      </c>
      <c r="L15">
        <f>INDEX('EIA Consumption'!$A:$BW,$E15,L$5)</f>
        <v/>
      </c>
      <c r="M15">
        <f>INDEX('EIA Consumption'!$A:$BW,$E15,M$5)</f>
        <v/>
      </c>
      <c r="N15">
        <f>INDEX('EIA Consumption'!$A:$BW,$E15,N$5)</f>
        <v/>
      </c>
      <c r="O15">
        <f>INDEX('EIA Consumption'!$A:$BW,$E15,O$5)</f>
        <v/>
      </c>
      <c r="P15">
        <f>INDEX('EIA Consumption'!$A:$BW,$E15,P$5)</f>
        <v/>
      </c>
      <c r="Q15">
        <f>INDEX('EIA Consumption'!$A:$BW,$E15,Q$5)</f>
        <v/>
      </c>
      <c r="R15">
        <f>INDEX('EIA Consumption'!$A:$BW,$E15,R$5)</f>
        <v/>
      </c>
      <c r="S15">
        <f>INDEX('EIA Consumption'!$A:$BW,$E15,S$5)</f>
        <v/>
      </c>
      <c r="T15">
        <f>INDEX('EIA Consumption'!$A:$BW,$E15,T$5)</f>
        <v/>
      </c>
      <c r="U15">
        <f>INDEX('EIA Consumption'!$A:$BW,$E15,U$5)</f>
        <v/>
      </c>
      <c r="V15">
        <f>INDEX('EIA Consumption'!$A:$BW,$E15,V$5)</f>
        <v/>
      </c>
      <c r="W15">
        <f>INDEX('EIA Consumption'!$A:$BW,$E15,W$5)</f>
        <v/>
      </c>
      <c r="X15">
        <f>INDEX('EIA Consumption'!$A:$BW,$E15,X$5)</f>
        <v/>
      </c>
      <c r="Y15">
        <f>INDEX('EIA Consumption'!$A:$BW,$E15,Y$5)</f>
        <v/>
      </c>
      <c r="Z15">
        <f>INDEX('EIA Consumption'!$A:$BW,$E15,Z$5)</f>
        <v/>
      </c>
      <c r="AA15">
        <f>INDEX('EIA Consumption'!$A:$BW,$E15,AA$5)</f>
        <v/>
      </c>
      <c r="AB15">
        <f>INDEX('EIA Consumption'!$A:$BW,$E15,AB$5)</f>
        <v/>
      </c>
      <c r="AC15">
        <f>INDEX('EIA Consumption'!$A:$BW,$E15,AC$5)</f>
        <v/>
      </c>
      <c r="AD15">
        <f>INDEX('EIA Consumption'!$A:$BW,$E15,AD$5)</f>
        <v/>
      </c>
      <c r="AE15">
        <f>INDEX('EIA Consumption'!$A:$BW,$E15,AE$5)</f>
        <v/>
      </c>
      <c r="AF15">
        <f>INDEX('EIA Consumption'!$A:$BW,$E15,AF$5)</f>
        <v/>
      </c>
      <c r="AG15">
        <f>INDEX('EIA Consumption'!$A:$BW,$E15,AG$5)</f>
        <v/>
      </c>
      <c r="AH15">
        <f>INDEX('EIA Consumption'!$A:$BW,$E15,AH$5)</f>
        <v/>
      </c>
      <c r="AI15">
        <f>INDEX('EIA Consumption'!$A:$BW,$E15,AI$5)</f>
        <v/>
      </c>
      <c r="AJ15">
        <f>INDEX('EIA Consumption'!$A:$BW,$E15,AJ$5)</f>
        <v/>
      </c>
      <c r="AK15">
        <f>INDEX('EIA Consumption'!$A:$BW,$E15,AK$5)</f>
        <v/>
      </c>
      <c r="AL15">
        <f>INDEX('EIA Consumption'!$A:$BW,$E15,AL$5)</f>
        <v/>
      </c>
      <c r="AM15">
        <f>INDEX('EIA Consumption'!$A:$BW,$E15,AM$5)</f>
        <v/>
      </c>
      <c r="AN15">
        <f>INDEX('EIA Consumption'!$A:$BW,$E15,AN$5)</f>
        <v/>
      </c>
      <c r="AO15">
        <f>INDEX('EIA Consumption'!$A:$BW,$E15,AO$5)</f>
        <v/>
      </c>
      <c r="AP15">
        <f>INDEX('EIA Consumption'!$A:$BW,$E15,AP$5)</f>
        <v/>
      </c>
      <c r="AQ15">
        <f>INDEX('EIA Consumption'!$A:$BW,$E15,AQ$5)</f>
        <v/>
      </c>
      <c r="AR15">
        <f>INDEX('EIA Consumption'!$A:$BW,$E15,AR$5)</f>
        <v/>
      </c>
      <c r="AS15">
        <f>INDEX('EIA Consumption'!$A:$BW,$E15,AS$5)</f>
        <v/>
      </c>
      <c r="AT15">
        <f>INDEX('EIA Consumption'!$A:$BW,$E15,AT$5)</f>
        <v/>
      </c>
      <c r="AU15">
        <f>INDEX('EIA Consumption'!$A:$BW,$E15,AU$5)</f>
        <v/>
      </c>
      <c r="AV15">
        <f>INDEX('EIA Consumption'!$A:$BW,$E15,AV$5)</f>
        <v/>
      </c>
      <c r="AW15">
        <f>INDEX('EIA Consumption'!$A:$BW,$E15,AW$5)</f>
        <v/>
      </c>
      <c r="AX15">
        <f>INDEX('EIA Consumption'!$A:$BW,$E15,AX$5)</f>
        <v/>
      </c>
      <c r="AY15">
        <f>INDEX('EIA Consumption'!$A:$BW,$E15,AY$5)</f>
        <v/>
      </c>
      <c r="AZ15">
        <f>INDEX('EIA Consumption'!$A:$BW,$E15,AZ$5)</f>
        <v/>
      </c>
      <c r="BA15">
        <f>INDEX('EIA Consumption'!$A:$BW,$E15,BA$5)</f>
        <v/>
      </c>
      <c r="BB15">
        <f>INDEX('EIA Consumption'!$A:$BW,$E15,BB$5)</f>
        <v/>
      </c>
      <c r="BC15">
        <f>INDEX('EIA Consumption'!$A:$BW,$E15,BC$5)</f>
        <v/>
      </c>
      <c r="BD15">
        <f>INDEX('EIA Consumption'!$A:$BW,$E15,BD$5)</f>
        <v/>
      </c>
      <c r="BE15">
        <f>INDEX('EIA Consumption'!$A:$BW,$E15,BE$5)</f>
        <v/>
      </c>
      <c r="BF15">
        <f>INDEX('EIA Consumption'!$A:$BW,$E15,BF$5)</f>
        <v/>
      </c>
      <c r="BG15">
        <f>INDEX('EIA Consumption'!$A:$BW,$E15,BG$5)</f>
        <v/>
      </c>
      <c r="BH15">
        <f>INDEX('EIA Consumption'!$A:$BW,$E15,BH$5)</f>
        <v/>
      </c>
      <c r="BI15">
        <f>INDEX('EIA Consumption'!$A:$BW,$E15,BI$5)</f>
        <v/>
      </c>
      <c r="BJ15">
        <f>INDEX('EIA Consumption'!$A:$BW,$E15,BJ$5)</f>
        <v/>
      </c>
      <c r="BK15">
        <f>INDEX('EIA Consumption'!$A:$BW,$E15,BK$5)</f>
        <v/>
      </c>
      <c r="BL15">
        <f>INDEX('EIA Consumption'!$A:$BW,$E15,BL$5)</f>
        <v/>
      </c>
      <c r="BM15">
        <f>INDEX('EIA Consumption'!$A:$BW,$E15,BM$5)</f>
        <v/>
      </c>
      <c r="BN15">
        <f>INDEX('EIA Consumption'!$A:$BW,$E15,BN$5)</f>
        <v/>
      </c>
      <c r="BO15">
        <f>INDEX('EIA Consumption'!$A:$BW,$E15,BO$5)</f>
        <v/>
      </c>
      <c r="BP15">
        <f>INDEX('EIA Consumption'!$A:$BW,$E15,BP$5)</f>
        <v/>
      </c>
      <c r="BQ15">
        <f>INDEX('EIA Consumption'!$A:$BW,$E15,BQ$5)</f>
        <v/>
      </c>
      <c r="BR15">
        <f>INDEX('EIA Consumption'!$A:$BW,$E15,BR$5)</f>
        <v/>
      </c>
      <c r="BS15">
        <f>INDEX('EIA Consumption'!$A:$BW,$E15,BS$5)</f>
        <v/>
      </c>
      <c r="BT15">
        <f>INDEX('EIA Consumption'!$A:$BW,$E15,BT$5)</f>
        <v/>
      </c>
      <c r="BU15">
        <f>INDEX('EIA Consumption'!$A:$BW,$E15,BU$5)</f>
        <v/>
      </c>
      <c r="BV15">
        <f>INDEX('EIA Consumption'!$A:$BW,$E15,BV$5)</f>
        <v/>
      </c>
      <c r="BW15">
        <f>INDEX('EIA Consumption'!$A:$BW,$E15,BW$5)</f>
        <v/>
      </c>
      <c r="BX15">
        <f>INDEX('EIA Consumption'!$A:$BW,$E15,BX$5)</f>
        <v/>
      </c>
      <c r="BY15">
        <f>INDEX('EIA Consumption'!$A:$BW,$E15,BY$5)</f>
        <v/>
      </c>
    </row>
    <row r="16" spans="1:77">
      <c r="A16">
        <f>CONCATENATE(A$14,B16)</f>
        <v/>
      </c>
      <c r="B16" t="s">
        <v>36</v>
      </c>
      <c r="C16" t="s">
        <v>46</v>
      </c>
      <c r="D16" t="s">
        <v>35</v>
      </c>
      <c r="E16">
        <f>MATCH($C16,'EIA Consumption'!$C:$C,0)</f>
        <v/>
      </c>
      <c r="G16">
        <f>INDEX('EIA Consumption'!$A:$BW,$E16,G$5)</f>
        <v/>
      </c>
      <c r="H16">
        <f>INDEX('EIA Consumption'!$A:$BW,$E16,H$5)</f>
        <v/>
      </c>
      <c r="I16">
        <f>INDEX('EIA Consumption'!$A:$BW,$E16,I$5)</f>
        <v/>
      </c>
      <c r="J16">
        <f>INDEX('EIA Consumption'!$A:$BW,$E16,J$5)</f>
        <v/>
      </c>
      <c r="K16">
        <f>INDEX('EIA Consumption'!$A:$BW,$E16,K$5)</f>
        <v/>
      </c>
      <c r="L16">
        <f>INDEX('EIA Consumption'!$A:$BW,$E16,L$5)</f>
        <v/>
      </c>
      <c r="M16">
        <f>INDEX('EIA Consumption'!$A:$BW,$E16,M$5)</f>
        <v/>
      </c>
      <c r="N16">
        <f>INDEX('EIA Consumption'!$A:$BW,$E16,N$5)</f>
        <v/>
      </c>
      <c r="O16">
        <f>INDEX('EIA Consumption'!$A:$BW,$E16,O$5)</f>
        <v/>
      </c>
      <c r="P16">
        <f>INDEX('EIA Consumption'!$A:$BW,$E16,P$5)</f>
        <v/>
      </c>
      <c r="Q16">
        <f>INDEX('EIA Consumption'!$A:$BW,$E16,Q$5)</f>
        <v/>
      </c>
      <c r="R16">
        <f>INDEX('EIA Consumption'!$A:$BW,$E16,R$5)</f>
        <v/>
      </c>
      <c r="S16">
        <f>INDEX('EIA Consumption'!$A:$BW,$E16,S$5)</f>
        <v/>
      </c>
      <c r="T16">
        <f>INDEX('EIA Consumption'!$A:$BW,$E16,T$5)</f>
        <v/>
      </c>
      <c r="U16">
        <f>INDEX('EIA Consumption'!$A:$BW,$E16,U$5)</f>
        <v/>
      </c>
      <c r="V16">
        <f>INDEX('EIA Consumption'!$A:$BW,$E16,V$5)</f>
        <v/>
      </c>
      <c r="W16">
        <f>INDEX('EIA Consumption'!$A:$BW,$E16,W$5)</f>
        <v/>
      </c>
      <c r="X16">
        <f>INDEX('EIA Consumption'!$A:$BW,$E16,X$5)</f>
        <v/>
      </c>
      <c r="Y16">
        <f>INDEX('EIA Consumption'!$A:$BW,$E16,Y$5)</f>
        <v/>
      </c>
      <c r="Z16">
        <f>INDEX('EIA Consumption'!$A:$BW,$E16,Z$5)</f>
        <v/>
      </c>
      <c r="AA16">
        <f>INDEX('EIA Consumption'!$A:$BW,$E16,AA$5)</f>
        <v/>
      </c>
      <c r="AB16">
        <f>INDEX('EIA Consumption'!$A:$BW,$E16,AB$5)</f>
        <v/>
      </c>
      <c r="AC16">
        <f>INDEX('EIA Consumption'!$A:$BW,$E16,AC$5)</f>
        <v/>
      </c>
      <c r="AD16">
        <f>INDEX('EIA Consumption'!$A:$BW,$E16,AD$5)</f>
        <v/>
      </c>
      <c r="AE16">
        <f>INDEX('EIA Consumption'!$A:$BW,$E16,AE$5)</f>
        <v/>
      </c>
      <c r="AF16">
        <f>INDEX('EIA Consumption'!$A:$BW,$E16,AF$5)</f>
        <v/>
      </c>
      <c r="AG16">
        <f>INDEX('EIA Consumption'!$A:$BW,$E16,AG$5)</f>
        <v/>
      </c>
      <c r="AH16">
        <f>INDEX('EIA Consumption'!$A:$BW,$E16,AH$5)</f>
        <v/>
      </c>
      <c r="AI16">
        <f>INDEX('EIA Consumption'!$A:$BW,$E16,AI$5)</f>
        <v/>
      </c>
      <c r="AJ16">
        <f>INDEX('EIA Consumption'!$A:$BW,$E16,AJ$5)</f>
        <v/>
      </c>
      <c r="AK16">
        <f>INDEX('EIA Consumption'!$A:$BW,$E16,AK$5)</f>
        <v/>
      </c>
      <c r="AL16">
        <f>INDEX('EIA Consumption'!$A:$BW,$E16,AL$5)</f>
        <v/>
      </c>
      <c r="AM16">
        <f>INDEX('EIA Consumption'!$A:$BW,$E16,AM$5)</f>
        <v/>
      </c>
      <c r="AN16">
        <f>INDEX('EIA Consumption'!$A:$BW,$E16,AN$5)</f>
        <v/>
      </c>
      <c r="AO16">
        <f>INDEX('EIA Consumption'!$A:$BW,$E16,AO$5)</f>
        <v/>
      </c>
      <c r="AP16">
        <f>INDEX('EIA Consumption'!$A:$BW,$E16,AP$5)</f>
        <v/>
      </c>
      <c r="AQ16">
        <f>INDEX('EIA Consumption'!$A:$BW,$E16,AQ$5)</f>
        <v/>
      </c>
      <c r="AR16">
        <f>INDEX('EIA Consumption'!$A:$BW,$E16,AR$5)</f>
        <v/>
      </c>
      <c r="AS16">
        <f>INDEX('EIA Consumption'!$A:$BW,$E16,AS$5)</f>
        <v/>
      </c>
      <c r="AT16">
        <f>INDEX('EIA Consumption'!$A:$BW,$E16,AT$5)</f>
        <v/>
      </c>
      <c r="AU16">
        <f>INDEX('EIA Consumption'!$A:$BW,$E16,AU$5)</f>
        <v/>
      </c>
      <c r="AV16">
        <f>INDEX('EIA Consumption'!$A:$BW,$E16,AV$5)</f>
        <v/>
      </c>
      <c r="AW16">
        <f>INDEX('EIA Consumption'!$A:$BW,$E16,AW$5)</f>
        <v/>
      </c>
      <c r="AX16">
        <f>INDEX('EIA Consumption'!$A:$BW,$E16,AX$5)</f>
        <v/>
      </c>
      <c r="AY16">
        <f>INDEX('EIA Consumption'!$A:$BW,$E16,AY$5)</f>
        <v/>
      </c>
      <c r="AZ16">
        <f>INDEX('EIA Consumption'!$A:$BW,$E16,AZ$5)</f>
        <v/>
      </c>
      <c r="BA16">
        <f>INDEX('EIA Consumption'!$A:$BW,$E16,BA$5)</f>
        <v/>
      </c>
      <c r="BB16">
        <f>INDEX('EIA Consumption'!$A:$BW,$E16,BB$5)</f>
        <v/>
      </c>
      <c r="BC16">
        <f>INDEX('EIA Consumption'!$A:$BW,$E16,BC$5)</f>
        <v/>
      </c>
      <c r="BD16">
        <f>INDEX('EIA Consumption'!$A:$BW,$E16,BD$5)</f>
        <v/>
      </c>
      <c r="BE16">
        <f>INDEX('EIA Consumption'!$A:$BW,$E16,BE$5)</f>
        <v/>
      </c>
      <c r="BF16">
        <f>INDEX('EIA Consumption'!$A:$BW,$E16,BF$5)</f>
        <v/>
      </c>
      <c r="BG16">
        <f>INDEX('EIA Consumption'!$A:$BW,$E16,BG$5)</f>
        <v/>
      </c>
      <c r="BH16">
        <f>INDEX('EIA Consumption'!$A:$BW,$E16,BH$5)</f>
        <v/>
      </c>
      <c r="BI16">
        <f>INDEX('EIA Consumption'!$A:$BW,$E16,BI$5)</f>
        <v/>
      </c>
      <c r="BJ16">
        <f>INDEX('EIA Consumption'!$A:$BW,$E16,BJ$5)</f>
        <v/>
      </c>
      <c r="BK16">
        <f>INDEX('EIA Consumption'!$A:$BW,$E16,BK$5)</f>
        <v/>
      </c>
      <c r="BL16">
        <f>INDEX('EIA Consumption'!$A:$BW,$E16,BL$5)</f>
        <v/>
      </c>
      <c r="BM16">
        <f>INDEX('EIA Consumption'!$A:$BW,$E16,BM$5)</f>
        <v/>
      </c>
      <c r="BN16">
        <f>INDEX('EIA Consumption'!$A:$BW,$E16,BN$5)</f>
        <v/>
      </c>
      <c r="BO16">
        <f>INDEX('EIA Consumption'!$A:$BW,$E16,BO$5)</f>
        <v/>
      </c>
      <c r="BP16">
        <f>INDEX('EIA Consumption'!$A:$BW,$E16,BP$5)</f>
        <v/>
      </c>
      <c r="BQ16">
        <f>INDEX('EIA Consumption'!$A:$BW,$E16,BQ$5)</f>
        <v/>
      </c>
      <c r="BR16">
        <f>INDEX('EIA Consumption'!$A:$BW,$E16,BR$5)</f>
        <v/>
      </c>
      <c r="BS16">
        <f>INDEX('EIA Consumption'!$A:$BW,$E16,BS$5)</f>
        <v/>
      </c>
      <c r="BT16">
        <f>INDEX('EIA Consumption'!$A:$BW,$E16,BT$5)</f>
        <v/>
      </c>
      <c r="BU16">
        <f>INDEX('EIA Consumption'!$A:$BW,$E16,BU$5)</f>
        <v/>
      </c>
      <c r="BV16">
        <f>INDEX('EIA Consumption'!$A:$BW,$E16,BV$5)</f>
        <v/>
      </c>
      <c r="BW16">
        <f>INDEX('EIA Consumption'!$A:$BW,$E16,BW$5)</f>
        <v/>
      </c>
      <c r="BX16">
        <f>INDEX('EIA Consumption'!$A:$BW,$E16,BX$5)</f>
        <v/>
      </c>
      <c r="BY16">
        <f>INDEX('EIA Consumption'!$A:$BW,$E16,BY$5)</f>
        <v/>
      </c>
    </row>
    <row r="17" spans="1:77">
      <c r="A17">
        <f>CONCATENATE(A$14,B17)</f>
        <v/>
      </c>
      <c r="B17" t="s">
        <v>47</v>
      </c>
      <c r="C17" t="s">
        <v>48</v>
      </c>
      <c r="D17" t="s">
        <v>35</v>
      </c>
      <c r="E17">
        <f>MATCH($C17,'EIA Consumption'!$C:$C,0)</f>
        <v/>
      </c>
      <c r="G17">
        <f>INDEX('EIA Consumption'!$A:$BW,$E17,G$5)</f>
        <v/>
      </c>
      <c r="H17">
        <f>INDEX('EIA Consumption'!$A:$BW,$E17,H$5)</f>
        <v/>
      </c>
      <c r="I17">
        <f>INDEX('EIA Consumption'!$A:$BW,$E17,I$5)</f>
        <v/>
      </c>
      <c r="J17">
        <f>INDEX('EIA Consumption'!$A:$BW,$E17,J$5)</f>
        <v/>
      </c>
      <c r="K17">
        <f>INDEX('EIA Consumption'!$A:$BW,$E17,K$5)</f>
        <v/>
      </c>
      <c r="L17">
        <f>INDEX('EIA Consumption'!$A:$BW,$E17,L$5)</f>
        <v/>
      </c>
      <c r="M17">
        <f>INDEX('EIA Consumption'!$A:$BW,$E17,M$5)</f>
        <v/>
      </c>
      <c r="N17">
        <f>INDEX('EIA Consumption'!$A:$BW,$E17,N$5)</f>
        <v/>
      </c>
      <c r="O17">
        <f>INDEX('EIA Consumption'!$A:$BW,$E17,O$5)</f>
        <v/>
      </c>
      <c r="P17">
        <f>INDEX('EIA Consumption'!$A:$BW,$E17,P$5)</f>
        <v/>
      </c>
      <c r="Q17">
        <f>INDEX('EIA Consumption'!$A:$BW,$E17,Q$5)</f>
        <v/>
      </c>
      <c r="R17">
        <f>INDEX('EIA Consumption'!$A:$BW,$E17,R$5)</f>
        <v/>
      </c>
      <c r="S17">
        <f>INDEX('EIA Consumption'!$A:$BW,$E17,S$5)</f>
        <v/>
      </c>
      <c r="T17">
        <f>INDEX('EIA Consumption'!$A:$BW,$E17,T$5)</f>
        <v/>
      </c>
      <c r="U17">
        <f>INDEX('EIA Consumption'!$A:$BW,$E17,U$5)</f>
        <v/>
      </c>
      <c r="V17">
        <f>INDEX('EIA Consumption'!$A:$BW,$E17,V$5)</f>
        <v/>
      </c>
      <c r="W17">
        <f>INDEX('EIA Consumption'!$A:$BW,$E17,W$5)</f>
        <v/>
      </c>
      <c r="X17">
        <f>INDEX('EIA Consumption'!$A:$BW,$E17,X$5)</f>
        <v/>
      </c>
      <c r="Y17">
        <f>INDEX('EIA Consumption'!$A:$BW,$E17,Y$5)</f>
        <v/>
      </c>
      <c r="Z17">
        <f>INDEX('EIA Consumption'!$A:$BW,$E17,Z$5)</f>
        <v/>
      </c>
      <c r="AA17">
        <f>INDEX('EIA Consumption'!$A:$BW,$E17,AA$5)</f>
        <v/>
      </c>
      <c r="AB17">
        <f>INDEX('EIA Consumption'!$A:$BW,$E17,AB$5)</f>
        <v/>
      </c>
      <c r="AC17">
        <f>INDEX('EIA Consumption'!$A:$BW,$E17,AC$5)</f>
        <v/>
      </c>
      <c r="AD17">
        <f>INDEX('EIA Consumption'!$A:$BW,$E17,AD$5)</f>
        <v/>
      </c>
      <c r="AE17">
        <f>INDEX('EIA Consumption'!$A:$BW,$E17,AE$5)</f>
        <v/>
      </c>
      <c r="AF17">
        <f>INDEX('EIA Consumption'!$A:$BW,$E17,AF$5)</f>
        <v/>
      </c>
      <c r="AG17">
        <f>INDEX('EIA Consumption'!$A:$BW,$E17,AG$5)</f>
        <v/>
      </c>
      <c r="AH17">
        <f>INDEX('EIA Consumption'!$A:$BW,$E17,AH$5)</f>
        <v/>
      </c>
      <c r="AI17">
        <f>INDEX('EIA Consumption'!$A:$BW,$E17,AI$5)</f>
        <v/>
      </c>
      <c r="AJ17">
        <f>INDEX('EIA Consumption'!$A:$BW,$E17,AJ$5)</f>
        <v/>
      </c>
      <c r="AK17">
        <f>INDEX('EIA Consumption'!$A:$BW,$E17,AK$5)</f>
        <v/>
      </c>
      <c r="AL17">
        <f>INDEX('EIA Consumption'!$A:$BW,$E17,AL$5)</f>
        <v/>
      </c>
      <c r="AM17">
        <f>INDEX('EIA Consumption'!$A:$BW,$E17,AM$5)</f>
        <v/>
      </c>
      <c r="AN17">
        <f>INDEX('EIA Consumption'!$A:$BW,$E17,AN$5)</f>
        <v/>
      </c>
      <c r="AO17">
        <f>INDEX('EIA Consumption'!$A:$BW,$E17,AO$5)</f>
        <v/>
      </c>
      <c r="AP17">
        <f>INDEX('EIA Consumption'!$A:$BW,$E17,AP$5)</f>
        <v/>
      </c>
      <c r="AQ17">
        <f>INDEX('EIA Consumption'!$A:$BW,$E17,AQ$5)</f>
        <v/>
      </c>
      <c r="AR17">
        <f>INDEX('EIA Consumption'!$A:$BW,$E17,AR$5)</f>
        <v/>
      </c>
      <c r="AS17">
        <f>INDEX('EIA Consumption'!$A:$BW,$E17,AS$5)</f>
        <v/>
      </c>
      <c r="AT17">
        <f>INDEX('EIA Consumption'!$A:$BW,$E17,AT$5)</f>
        <v/>
      </c>
      <c r="AU17">
        <f>INDEX('EIA Consumption'!$A:$BW,$E17,AU$5)</f>
        <v/>
      </c>
      <c r="AV17">
        <f>INDEX('EIA Consumption'!$A:$BW,$E17,AV$5)</f>
        <v/>
      </c>
      <c r="AW17">
        <f>INDEX('EIA Consumption'!$A:$BW,$E17,AW$5)</f>
        <v/>
      </c>
      <c r="AX17">
        <f>INDEX('EIA Consumption'!$A:$BW,$E17,AX$5)</f>
        <v/>
      </c>
      <c r="AY17">
        <f>INDEX('EIA Consumption'!$A:$BW,$E17,AY$5)</f>
        <v/>
      </c>
      <c r="AZ17">
        <f>INDEX('EIA Consumption'!$A:$BW,$E17,AZ$5)</f>
        <v/>
      </c>
      <c r="BA17">
        <f>INDEX('EIA Consumption'!$A:$BW,$E17,BA$5)</f>
        <v/>
      </c>
      <c r="BB17">
        <f>INDEX('EIA Consumption'!$A:$BW,$E17,BB$5)</f>
        <v/>
      </c>
      <c r="BC17">
        <f>INDEX('EIA Consumption'!$A:$BW,$E17,BC$5)</f>
        <v/>
      </c>
      <c r="BD17">
        <f>INDEX('EIA Consumption'!$A:$BW,$E17,BD$5)</f>
        <v/>
      </c>
      <c r="BE17">
        <f>INDEX('EIA Consumption'!$A:$BW,$E17,BE$5)</f>
        <v/>
      </c>
      <c r="BF17">
        <f>INDEX('EIA Consumption'!$A:$BW,$E17,BF$5)</f>
        <v/>
      </c>
      <c r="BG17">
        <f>INDEX('EIA Consumption'!$A:$BW,$E17,BG$5)</f>
        <v/>
      </c>
      <c r="BH17">
        <f>INDEX('EIA Consumption'!$A:$BW,$E17,BH$5)</f>
        <v/>
      </c>
      <c r="BI17">
        <f>INDEX('EIA Consumption'!$A:$BW,$E17,BI$5)</f>
        <v/>
      </c>
      <c r="BJ17">
        <f>INDEX('EIA Consumption'!$A:$BW,$E17,BJ$5)</f>
        <v/>
      </c>
      <c r="BK17">
        <f>INDEX('EIA Consumption'!$A:$BW,$E17,BK$5)</f>
        <v/>
      </c>
      <c r="BL17">
        <f>INDEX('EIA Consumption'!$A:$BW,$E17,BL$5)</f>
        <v/>
      </c>
      <c r="BM17">
        <f>INDEX('EIA Consumption'!$A:$BW,$E17,BM$5)</f>
        <v/>
      </c>
      <c r="BN17">
        <f>INDEX('EIA Consumption'!$A:$BW,$E17,BN$5)</f>
        <v/>
      </c>
      <c r="BO17">
        <f>INDEX('EIA Consumption'!$A:$BW,$E17,BO$5)</f>
        <v/>
      </c>
      <c r="BP17">
        <f>INDEX('EIA Consumption'!$A:$BW,$E17,BP$5)</f>
        <v/>
      </c>
      <c r="BQ17">
        <f>INDEX('EIA Consumption'!$A:$BW,$E17,BQ$5)</f>
        <v/>
      </c>
      <c r="BR17">
        <f>INDEX('EIA Consumption'!$A:$BW,$E17,BR$5)</f>
        <v/>
      </c>
      <c r="BS17">
        <f>INDEX('EIA Consumption'!$A:$BW,$E17,BS$5)</f>
        <v/>
      </c>
      <c r="BT17">
        <f>INDEX('EIA Consumption'!$A:$BW,$E17,BT$5)</f>
        <v/>
      </c>
      <c r="BU17">
        <f>INDEX('EIA Consumption'!$A:$BW,$E17,BU$5)</f>
        <v/>
      </c>
      <c r="BV17">
        <f>INDEX('EIA Consumption'!$A:$BW,$E17,BV$5)</f>
        <v/>
      </c>
      <c r="BW17">
        <f>INDEX('EIA Consumption'!$A:$BW,$E17,BW$5)</f>
        <v/>
      </c>
      <c r="BX17">
        <f>INDEX('EIA Consumption'!$A:$BW,$E17,BX$5)</f>
        <v/>
      </c>
      <c r="BY17">
        <f>INDEX('EIA Consumption'!$A:$BW,$E17,BY$5)</f>
        <v/>
      </c>
    </row>
    <row r="18" spans="1:77">
      <c r="A18">
        <f>CONCATENATE(A$14,B18)</f>
        <v/>
      </c>
      <c r="B18" t="s">
        <v>38</v>
      </c>
      <c r="C18" t="s">
        <v>49</v>
      </c>
      <c r="D18" t="s">
        <v>35</v>
      </c>
      <c r="E18">
        <f>MATCH($C18,'EIA Consumption'!$C:$C,0)</f>
        <v/>
      </c>
      <c r="G18">
        <f>INDEX('EIA Consumption'!$A:$BW,$E18,G$5)</f>
        <v/>
      </c>
      <c r="H18">
        <f>INDEX('EIA Consumption'!$A:$BW,$E18,H$5)</f>
        <v/>
      </c>
      <c r="I18">
        <f>INDEX('EIA Consumption'!$A:$BW,$E18,I$5)</f>
        <v/>
      </c>
      <c r="J18">
        <f>INDEX('EIA Consumption'!$A:$BW,$E18,J$5)</f>
        <v/>
      </c>
      <c r="K18">
        <f>INDEX('EIA Consumption'!$A:$BW,$E18,K$5)</f>
        <v/>
      </c>
      <c r="L18">
        <f>INDEX('EIA Consumption'!$A:$BW,$E18,L$5)</f>
        <v/>
      </c>
      <c r="M18">
        <f>INDEX('EIA Consumption'!$A:$BW,$E18,M$5)</f>
        <v/>
      </c>
      <c r="N18">
        <f>INDEX('EIA Consumption'!$A:$BW,$E18,N$5)</f>
        <v/>
      </c>
      <c r="O18">
        <f>INDEX('EIA Consumption'!$A:$BW,$E18,O$5)</f>
        <v/>
      </c>
      <c r="P18">
        <f>INDEX('EIA Consumption'!$A:$BW,$E18,P$5)</f>
        <v/>
      </c>
      <c r="Q18">
        <f>INDEX('EIA Consumption'!$A:$BW,$E18,Q$5)</f>
        <v/>
      </c>
      <c r="R18">
        <f>INDEX('EIA Consumption'!$A:$BW,$E18,R$5)</f>
        <v/>
      </c>
      <c r="S18">
        <f>INDEX('EIA Consumption'!$A:$BW,$E18,S$5)</f>
        <v/>
      </c>
      <c r="T18">
        <f>INDEX('EIA Consumption'!$A:$BW,$E18,T$5)</f>
        <v/>
      </c>
      <c r="U18">
        <f>INDEX('EIA Consumption'!$A:$BW,$E18,U$5)</f>
        <v/>
      </c>
      <c r="V18">
        <f>INDEX('EIA Consumption'!$A:$BW,$E18,V$5)</f>
        <v/>
      </c>
      <c r="W18">
        <f>INDEX('EIA Consumption'!$A:$BW,$E18,W$5)</f>
        <v/>
      </c>
      <c r="X18">
        <f>INDEX('EIA Consumption'!$A:$BW,$E18,X$5)</f>
        <v/>
      </c>
      <c r="Y18">
        <f>INDEX('EIA Consumption'!$A:$BW,$E18,Y$5)</f>
        <v/>
      </c>
      <c r="Z18">
        <f>INDEX('EIA Consumption'!$A:$BW,$E18,Z$5)</f>
        <v/>
      </c>
      <c r="AA18">
        <f>INDEX('EIA Consumption'!$A:$BW,$E18,AA$5)</f>
        <v/>
      </c>
      <c r="AB18">
        <f>INDEX('EIA Consumption'!$A:$BW,$E18,AB$5)</f>
        <v/>
      </c>
      <c r="AC18">
        <f>INDEX('EIA Consumption'!$A:$BW,$E18,AC$5)</f>
        <v/>
      </c>
      <c r="AD18">
        <f>INDEX('EIA Consumption'!$A:$BW,$E18,AD$5)</f>
        <v/>
      </c>
      <c r="AE18">
        <f>INDEX('EIA Consumption'!$A:$BW,$E18,AE$5)</f>
        <v/>
      </c>
      <c r="AF18">
        <f>INDEX('EIA Consumption'!$A:$BW,$E18,AF$5)</f>
        <v/>
      </c>
      <c r="AG18">
        <f>INDEX('EIA Consumption'!$A:$BW,$E18,AG$5)</f>
        <v/>
      </c>
      <c r="AH18">
        <f>INDEX('EIA Consumption'!$A:$BW,$E18,AH$5)</f>
        <v/>
      </c>
      <c r="AI18">
        <f>INDEX('EIA Consumption'!$A:$BW,$E18,AI$5)</f>
        <v/>
      </c>
      <c r="AJ18">
        <f>INDEX('EIA Consumption'!$A:$BW,$E18,AJ$5)</f>
        <v/>
      </c>
      <c r="AK18">
        <f>INDEX('EIA Consumption'!$A:$BW,$E18,AK$5)</f>
        <v/>
      </c>
      <c r="AL18">
        <f>INDEX('EIA Consumption'!$A:$BW,$E18,AL$5)</f>
        <v/>
      </c>
      <c r="AM18">
        <f>INDEX('EIA Consumption'!$A:$BW,$E18,AM$5)</f>
        <v/>
      </c>
      <c r="AN18">
        <f>INDEX('EIA Consumption'!$A:$BW,$E18,AN$5)</f>
        <v/>
      </c>
      <c r="AO18">
        <f>INDEX('EIA Consumption'!$A:$BW,$E18,AO$5)</f>
        <v/>
      </c>
      <c r="AP18">
        <f>INDEX('EIA Consumption'!$A:$BW,$E18,AP$5)</f>
        <v/>
      </c>
      <c r="AQ18">
        <f>INDEX('EIA Consumption'!$A:$BW,$E18,AQ$5)</f>
        <v/>
      </c>
      <c r="AR18">
        <f>INDEX('EIA Consumption'!$A:$BW,$E18,AR$5)</f>
        <v/>
      </c>
      <c r="AS18">
        <f>INDEX('EIA Consumption'!$A:$BW,$E18,AS$5)</f>
        <v/>
      </c>
      <c r="AT18">
        <f>INDEX('EIA Consumption'!$A:$BW,$E18,AT$5)</f>
        <v/>
      </c>
      <c r="AU18">
        <f>INDEX('EIA Consumption'!$A:$BW,$E18,AU$5)</f>
        <v/>
      </c>
      <c r="AV18">
        <f>INDEX('EIA Consumption'!$A:$BW,$E18,AV$5)</f>
        <v/>
      </c>
      <c r="AW18">
        <f>INDEX('EIA Consumption'!$A:$BW,$E18,AW$5)</f>
        <v/>
      </c>
      <c r="AX18">
        <f>INDEX('EIA Consumption'!$A:$BW,$E18,AX$5)</f>
        <v/>
      </c>
      <c r="AY18">
        <f>INDEX('EIA Consumption'!$A:$BW,$E18,AY$5)</f>
        <v/>
      </c>
      <c r="AZ18">
        <f>INDEX('EIA Consumption'!$A:$BW,$E18,AZ$5)</f>
        <v/>
      </c>
      <c r="BA18">
        <f>INDEX('EIA Consumption'!$A:$BW,$E18,BA$5)</f>
        <v/>
      </c>
      <c r="BB18">
        <f>INDEX('EIA Consumption'!$A:$BW,$E18,BB$5)</f>
        <v/>
      </c>
      <c r="BC18">
        <f>INDEX('EIA Consumption'!$A:$BW,$E18,BC$5)</f>
        <v/>
      </c>
      <c r="BD18">
        <f>INDEX('EIA Consumption'!$A:$BW,$E18,BD$5)</f>
        <v/>
      </c>
      <c r="BE18">
        <f>INDEX('EIA Consumption'!$A:$BW,$E18,BE$5)</f>
        <v/>
      </c>
      <c r="BF18">
        <f>INDEX('EIA Consumption'!$A:$BW,$E18,BF$5)</f>
        <v/>
      </c>
      <c r="BG18">
        <f>INDEX('EIA Consumption'!$A:$BW,$E18,BG$5)</f>
        <v/>
      </c>
      <c r="BH18">
        <f>INDEX('EIA Consumption'!$A:$BW,$E18,BH$5)</f>
        <v/>
      </c>
      <c r="BI18">
        <f>INDEX('EIA Consumption'!$A:$BW,$E18,BI$5)</f>
        <v/>
      </c>
      <c r="BJ18">
        <f>INDEX('EIA Consumption'!$A:$BW,$E18,BJ$5)</f>
        <v/>
      </c>
      <c r="BK18">
        <f>INDEX('EIA Consumption'!$A:$BW,$E18,BK$5)</f>
        <v/>
      </c>
      <c r="BL18">
        <f>INDEX('EIA Consumption'!$A:$BW,$E18,BL$5)</f>
        <v/>
      </c>
      <c r="BM18">
        <f>INDEX('EIA Consumption'!$A:$BW,$E18,BM$5)</f>
        <v/>
      </c>
      <c r="BN18">
        <f>INDEX('EIA Consumption'!$A:$BW,$E18,BN$5)</f>
        <v/>
      </c>
      <c r="BO18">
        <f>INDEX('EIA Consumption'!$A:$BW,$E18,BO$5)</f>
        <v/>
      </c>
      <c r="BP18">
        <f>INDEX('EIA Consumption'!$A:$BW,$E18,BP$5)</f>
        <v/>
      </c>
      <c r="BQ18">
        <f>INDEX('EIA Consumption'!$A:$BW,$E18,BQ$5)</f>
        <v/>
      </c>
      <c r="BR18">
        <f>INDEX('EIA Consumption'!$A:$BW,$E18,BR$5)</f>
        <v/>
      </c>
      <c r="BS18">
        <f>INDEX('EIA Consumption'!$A:$BW,$E18,BS$5)</f>
        <v/>
      </c>
      <c r="BT18">
        <f>INDEX('EIA Consumption'!$A:$BW,$E18,BT$5)</f>
        <v/>
      </c>
      <c r="BU18">
        <f>INDEX('EIA Consumption'!$A:$BW,$E18,BU$5)</f>
        <v/>
      </c>
      <c r="BV18">
        <f>INDEX('EIA Consumption'!$A:$BW,$E18,BV$5)</f>
        <v/>
      </c>
      <c r="BW18">
        <f>INDEX('EIA Consumption'!$A:$BW,$E18,BW$5)</f>
        <v/>
      </c>
      <c r="BX18">
        <f>INDEX('EIA Consumption'!$A:$BW,$E18,BX$5)</f>
        <v/>
      </c>
      <c r="BY18">
        <f>INDEX('EIA Consumption'!$A:$BW,$E18,BY$5)</f>
        <v/>
      </c>
    </row>
    <row r="19" spans="1:77">
      <c r="A19">
        <f>CONCATENATE(A$14,B19)</f>
        <v/>
      </c>
      <c r="B19" t="s">
        <v>50</v>
      </c>
      <c r="C19" t="s">
        <v>51</v>
      </c>
      <c r="D19" t="s">
        <v>35</v>
      </c>
      <c r="E19">
        <f>MATCH($C19,'EIA Consumption'!$C:$C,0)</f>
        <v/>
      </c>
      <c r="G19">
        <f>INDEX('EIA Consumption'!$A:$BW,$E19,G$5)</f>
        <v/>
      </c>
      <c r="H19">
        <f>INDEX('EIA Consumption'!$A:$BW,$E19,H$5)</f>
        <v/>
      </c>
      <c r="I19">
        <f>INDEX('EIA Consumption'!$A:$BW,$E19,I$5)</f>
        <v/>
      </c>
      <c r="J19">
        <f>INDEX('EIA Consumption'!$A:$BW,$E19,J$5)</f>
        <v/>
      </c>
      <c r="K19">
        <f>INDEX('EIA Consumption'!$A:$BW,$E19,K$5)</f>
        <v/>
      </c>
      <c r="L19">
        <f>INDEX('EIA Consumption'!$A:$BW,$E19,L$5)</f>
        <v/>
      </c>
      <c r="M19">
        <f>INDEX('EIA Consumption'!$A:$BW,$E19,M$5)</f>
        <v/>
      </c>
      <c r="N19">
        <f>INDEX('EIA Consumption'!$A:$BW,$E19,N$5)</f>
        <v/>
      </c>
      <c r="O19">
        <f>INDEX('EIA Consumption'!$A:$BW,$E19,O$5)</f>
        <v/>
      </c>
      <c r="P19">
        <f>INDEX('EIA Consumption'!$A:$BW,$E19,P$5)</f>
        <v/>
      </c>
      <c r="Q19">
        <f>INDEX('EIA Consumption'!$A:$BW,$E19,Q$5)</f>
        <v/>
      </c>
      <c r="R19">
        <f>INDEX('EIA Consumption'!$A:$BW,$E19,R$5)</f>
        <v/>
      </c>
      <c r="S19">
        <f>INDEX('EIA Consumption'!$A:$BW,$E19,S$5)</f>
        <v/>
      </c>
      <c r="T19">
        <f>INDEX('EIA Consumption'!$A:$BW,$E19,T$5)</f>
        <v/>
      </c>
      <c r="U19">
        <f>INDEX('EIA Consumption'!$A:$BW,$E19,U$5)</f>
        <v/>
      </c>
      <c r="V19">
        <f>INDEX('EIA Consumption'!$A:$BW,$E19,V$5)</f>
        <v/>
      </c>
      <c r="W19">
        <f>INDEX('EIA Consumption'!$A:$BW,$E19,W$5)</f>
        <v/>
      </c>
      <c r="X19">
        <f>INDEX('EIA Consumption'!$A:$BW,$E19,X$5)</f>
        <v/>
      </c>
      <c r="Y19">
        <f>INDEX('EIA Consumption'!$A:$BW,$E19,Y$5)</f>
        <v/>
      </c>
      <c r="Z19">
        <f>INDEX('EIA Consumption'!$A:$BW,$E19,Z$5)</f>
        <v/>
      </c>
      <c r="AA19">
        <f>INDEX('EIA Consumption'!$A:$BW,$E19,AA$5)</f>
        <v/>
      </c>
      <c r="AB19">
        <f>INDEX('EIA Consumption'!$A:$BW,$E19,AB$5)</f>
        <v/>
      </c>
      <c r="AC19">
        <f>INDEX('EIA Consumption'!$A:$BW,$E19,AC$5)</f>
        <v/>
      </c>
      <c r="AD19">
        <f>INDEX('EIA Consumption'!$A:$BW,$E19,AD$5)</f>
        <v/>
      </c>
      <c r="AE19">
        <f>INDEX('EIA Consumption'!$A:$BW,$E19,AE$5)</f>
        <v/>
      </c>
      <c r="AF19">
        <f>INDEX('EIA Consumption'!$A:$BW,$E19,AF$5)</f>
        <v/>
      </c>
      <c r="AG19">
        <f>INDEX('EIA Consumption'!$A:$BW,$E19,AG$5)</f>
        <v/>
      </c>
      <c r="AH19">
        <f>INDEX('EIA Consumption'!$A:$BW,$E19,AH$5)</f>
        <v/>
      </c>
      <c r="AI19">
        <f>INDEX('EIA Consumption'!$A:$BW,$E19,AI$5)</f>
        <v/>
      </c>
      <c r="AJ19">
        <f>INDEX('EIA Consumption'!$A:$BW,$E19,AJ$5)</f>
        <v/>
      </c>
      <c r="AK19">
        <f>INDEX('EIA Consumption'!$A:$BW,$E19,AK$5)</f>
        <v/>
      </c>
      <c r="AL19">
        <f>INDEX('EIA Consumption'!$A:$BW,$E19,AL$5)</f>
        <v/>
      </c>
      <c r="AM19">
        <f>INDEX('EIA Consumption'!$A:$BW,$E19,AM$5)</f>
        <v/>
      </c>
      <c r="AN19">
        <f>INDEX('EIA Consumption'!$A:$BW,$E19,AN$5)</f>
        <v/>
      </c>
      <c r="AO19">
        <f>INDEX('EIA Consumption'!$A:$BW,$E19,AO$5)</f>
        <v/>
      </c>
      <c r="AP19">
        <f>INDEX('EIA Consumption'!$A:$BW,$E19,AP$5)</f>
        <v/>
      </c>
      <c r="AQ19">
        <f>INDEX('EIA Consumption'!$A:$BW,$E19,AQ$5)</f>
        <v/>
      </c>
      <c r="AR19">
        <f>INDEX('EIA Consumption'!$A:$BW,$E19,AR$5)</f>
        <v/>
      </c>
      <c r="AS19">
        <f>INDEX('EIA Consumption'!$A:$BW,$E19,AS$5)</f>
        <v/>
      </c>
      <c r="AT19">
        <f>INDEX('EIA Consumption'!$A:$BW,$E19,AT$5)</f>
        <v/>
      </c>
      <c r="AU19">
        <f>INDEX('EIA Consumption'!$A:$BW,$E19,AU$5)</f>
        <v/>
      </c>
      <c r="AV19">
        <f>INDEX('EIA Consumption'!$A:$BW,$E19,AV$5)</f>
        <v/>
      </c>
      <c r="AW19">
        <f>INDEX('EIA Consumption'!$A:$BW,$E19,AW$5)</f>
        <v/>
      </c>
      <c r="AX19">
        <f>INDEX('EIA Consumption'!$A:$BW,$E19,AX$5)</f>
        <v/>
      </c>
      <c r="AY19">
        <f>INDEX('EIA Consumption'!$A:$BW,$E19,AY$5)</f>
        <v/>
      </c>
      <c r="AZ19">
        <f>INDEX('EIA Consumption'!$A:$BW,$E19,AZ$5)</f>
        <v/>
      </c>
      <c r="BA19">
        <f>INDEX('EIA Consumption'!$A:$BW,$E19,BA$5)</f>
        <v/>
      </c>
      <c r="BB19">
        <f>INDEX('EIA Consumption'!$A:$BW,$E19,BB$5)</f>
        <v/>
      </c>
      <c r="BC19">
        <f>INDEX('EIA Consumption'!$A:$BW,$E19,BC$5)</f>
        <v/>
      </c>
      <c r="BD19">
        <f>INDEX('EIA Consumption'!$A:$BW,$E19,BD$5)</f>
        <v/>
      </c>
      <c r="BE19">
        <f>INDEX('EIA Consumption'!$A:$BW,$E19,BE$5)</f>
        <v/>
      </c>
      <c r="BF19">
        <f>INDEX('EIA Consumption'!$A:$BW,$E19,BF$5)</f>
        <v/>
      </c>
      <c r="BG19">
        <f>INDEX('EIA Consumption'!$A:$BW,$E19,BG$5)</f>
        <v/>
      </c>
      <c r="BH19">
        <f>INDEX('EIA Consumption'!$A:$BW,$E19,BH$5)</f>
        <v/>
      </c>
      <c r="BI19">
        <f>INDEX('EIA Consumption'!$A:$BW,$E19,BI$5)</f>
        <v/>
      </c>
      <c r="BJ19">
        <f>INDEX('EIA Consumption'!$A:$BW,$E19,BJ$5)</f>
        <v/>
      </c>
      <c r="BK19">
        <f>INDEX('EIA Consumption'!$A:$BW,$E19,BK$5)</f>
        <v/>
      </c>
      <c r="BL19">
        <f>INDEX('EIA Consumption'!$A:$BW,$E19,BL$5)</f>
        <v/>
      </c>
      <c r="BM19">
        <f>INDEX('EIA Consumption'!$A:$BW,$E19,BM$5)</f>
        <v/>
      </c>
      <c r="BN19">
        <f>INDEX('EIA Consumption'!$A:$BW,$E19,BN$5)</f>
        <v/>
      </c>
      <c r="BO19">
        <f>INDEX('EIA Consumption'!$A:$BW,$E19,BO$5)</f>
        <v/>
      </c>
      <c r="BP19">
        <f>INDEX('EIA Consumption'!$A:$BW,$E19,BP$5)</f>
        <v/>
      </c>
      <c r="BQ19">
        <f>INDEX('EIA Consumption'!$A:$BW,$E19,BQ$5)</f>
        <v/>
      </c>
      <c r="BR19">
        <f>INDEX('EIA Consumption'!$A:$BW,$E19,BR$5)</f>
        <v/>
      </c>
      <c r="BS19">
        <f>INDEX('EIA Consumption'!$A:$BW,$E19,BS$5)</f>
        <v/>
      </c>
      <c r="BT19">
        <f>INDEX('EIA Consumption'!$A:$BW,$E19,BT$5)</f>
        <v/>
      </c>
      <c r="BU19">
        <f>INDEX('EIA Consumption'!$A:$BW,$E19,BU$5)</f>
        <v/>
      </c>
      <c r="BV19">
        <f>INDEX('EIA Consumption'!$A:$BW,$E19,BV$5)</f>
        <v/>
      </c>
      <c r="BW19">
        <f>INDEX('EIA Consumption'!$A:$BW,$E19,BW$5)</f>
        <v/>
      </c>
      <c r="BX19">
        <f>INDEX('EIA Consumption'!$A:$BW,$E19,BX$5)</f>
        <v/>
      </c>
      <c r="BY19">
        <f>INDEX('EIA Consumption'!$A:$BW,$E19,BY$5)</f>
        <v/>
      </c>
    </row>
    <row r="20" spans="1:77">
      <c r="A20">
        <f>CONCATENATE(A$14,B20)</f>
        <v/>
      </c>
      <c r="B20" t="s">
        <v>52</v>
      </c>
      <c r="C20" t="s">
        <v>53</v>
      </c>
      <c r="D20" t="s">
        <v>35</v>
      </c>
      <c r="E20">
        <f>MATCH($C20,'EIA Consumption'!$C:$C,0)</f>
        <v/>
      </c>
      <c r="G20">
        <f>INDEX('EIA Consumption'!$A:$BW,$E20,G$5)</f>
        <v/>
      </c>
      <c r="H20">
        <f>INDEX('EIA Consumption'!$A:$BW,$E20,H$5)</f>
        <v/>
      </c>
      <c r="I20">
        <f>INDEX('EIA Consumption'!$A:$BW,$E20,I$5)</f>
        <v/>
      </c>
      <c r="J20">
        <f>INDEX('EIA Consumption'!$A:$BW,$E20,J$5)</f>
        <v/>
      </c>
      <c r="K20">
        <f>INDEX('EIA Consumption'!$A:$BW,$E20,K$5)</f>
        <v/>
      </c>
      <c r="L20">
        <f>INDEX('EIA Consumption'!$A:$BW,$E20,L$5)</f>
        <v/>
      </c>
      <c r="M20">
        <f>INDEX('EIA Consumption'!$A:$BW,$E20,M$5)</f>
        <v/>
      </c>
      <c r="N20">
        <f>INDEX('EIA Consumption'!$A:$BW,$E20,N$5)</f>
        <v/>
      </c>
      <c r="O20">
        <f>INDEX('EIA Consumption'!$A:$BW,$E20,O$5)</f>
        <v/>
      </c>
      <c r="P20">
        <f>INDEX('EIA Consumption'!$A:$BW,$E20,P$5)</f>
        <v/>
      </c>
      <c r="Q20">
        <f>INDEX('EIA Consumption'!$A:$BW,$E20,Q$5)</f>
        <v/>
      </c>
      <c r="R20">
        <f>INDEX('EIA Consumption'!$A:$BW,$E20,R$5)</f>
        <v/>
      </c>
      <c r="S20">
        <f>INDEX('EIA Consumption'!$A:$BW,$E20,S$5)</f>
        <v/>
      </c>
      <c r="T20">
        <f>INDEX('EIA Consumption'!$A:$BW,$E20,T$5)</f>
        <v/>
      </c>
      <c r="U20">
        <f>INDEX('EIA Consumption'!$A:$BW,$E20,U$5)</f>
        <v/>
      </c>
      <c r="V20">
        <f>INDEX('EIA Consumption'!$A:$BW,$E20,V$5)</f>
        <v/>
      </c>
      <c r="W20">
        <f>INDEX('EIA Consumption'!$A:$BW,$E20,W$5)</f>
        <v/>
      </c>
      <c r="X20">
        <f>INDEX('EIA Consumption'!$A:$BW,$E20,X$5)</f>
        <v/>
      </c>
      <c r="Y20">
        <f>INDEX('EIA Consumption'!$A:$BW,$E20,Y$5)</f>
        <v/>
      </c>
      <c r="Z20">
        <f>INDEX('EIA Consumption'!$A:$BW,$E20,Z$5)</f>
        <v/>
      </c>
      <c r="AA20">
        <f>INDEX('EIA Consumption'!$A:$BW,$E20,AA$5)</f>
        <v/>
      </c>
      <c r="AB20">
        <f>INDEX('EIA Consumption'!$A:$BW,$E20,AB$5)</f>
        <v/>
      </c>
      <c r="AC20">
        <f>INDEX('EIA Consumption'!$A:$BW,$E20,AC$5)</f>
        <v/>
      </c>
      <c r="AD20">
        <f>INDEX('EIA Consumption'!$A:$BW,$E20,AD$5)</f>
        <v/>
      </c>
      <c r="AE20">
        <f>INDEX('EIA Consumption'!$A:$BW,$E20,AE$5)</f>
        <v/>
      </c>
      <c r="AF20">
        <f>INDEX('EIA Consumption'!$A:$BW,$E20,AF$5)</f>
        <v/>
      </c>
      <c r="AG20">
        <f>INDEX('EIA Consumption'!$A:$BW,$E20,AG$5)</f>
        <v/>
      </c>
      <c r="AH20">
        <f>INDEX('EIA Consumption'!$A:$BW,$E20,AH$5)</f>
        <v/>
      </c>
      <c r="AI20">
        <f>INDEX('EIA Consumption'!$A:$BW,$E20,AI$5)</f>
        <v/>
      </c>
      <c r="AJ20">
        <f>INDEX('EIA Consumption'!$A:$BW,$E20,AJ$5)</f>
        <v/>
      </c>
      <c r="AK20">
        <f>INDEX('EIA Consumption'!$A:$BW,$E20,AK$5)</f>
        <v/>
      </c>
      <c r="AL20">
        <f>INDEX('EIA Consumption'!$A:$BW,$E20,AL$5)</f>
        <v/>
      </c>
      <c r="AM20">
        <f>INDEX('EIA Consumption'!$A:$BW,$E20,AM$5)</f>
        <v/>
      </c>
      <c r="AN20">
        <f>INDEX('EIA Consumption'!$A:$BW,$E20,AN$5)</f>
        <v/>
      </c>
      <c r="AO20">
        <f>INDEX('EIA Consumption'!$A:$BW,$E20,AO$5)</f>
        <v/>
      </c>
      <c r="AP20">
        <f>INDEX('EIA Consumption'!$A:$BW,$E20,AP$5)</f>
        <v/>
      </c>
      <c r="AQ20">
        <f>INDEX('EIA Consumption'!$A:$BW,$E20,AQ$5)</f>
        <v/>
      </c>
      <c r="AR20">
        <f>INDEX('EIA Consumption'!$A:$BW,$E20,AR$5)</f>
        <v/>
      </c>
      <c r="AS20">
        <f>INDEX('EIA Consumption'!$A:$BW,$E20,AS$5)</f>
        <v/>
      </c>
      <c r="AT20">
        <f>INDEX('EIA Consumption'!$A:$BW,$E20,AT$5)</f>
        <v/>
      </c>
      <c r="AU20">
        <f>INDEX('EIA Consumption'!$A:$BW,$E20,AU$5)</f>
        <v/>
      </c>
      <c r="AV20">
        <f>INDEX('EIA Consumption'!$A:$BW,$E20,AV$5)</f>
        <v/>
      </c>
      <c r="AW20">
        <f>INDEX('EIA Consumption'!$A:$BW,$E20,AW$5)</f>
        <v/>
      </c>
      <c r="AX20">
        <f>INDEX('EIA Consumption'!$A:$BW,$E20,AX$5)</f>
        <v/>
      </c>
      <c r="AY20">
        <f>INDEX('EIA Consumption'!$A:$BW,$E20,AY$5)</f>
        <v/>
      </c>
      <c r="AZ20">
        <f>INDEX('EIA Consumption'!$A:$BW,$E20,AZ$5)</f>
        <v/>
      </c>
      <c r="BA20">
        <f>INDEX('EIA Consumption'!$A:$BW,$E20,BA$5)</f>
        <v/>
      </c>
      <c r="BB20">
        <f>INDEX('EIA Consumption'!$A:$BW,$E20,BB$5)</f>
        <v/>
      </c>
      <c r="BC20">
        <f>INDEX('EIA Consumption'!$A:$BW,$E20,BC$5)</f>
        <v/>
      </c>
      <c r="BD20">
        <f>INDEX('EIA Consumption'!$A:$BW,$E20,BD$5)</f>
        <v/>
      </c>
      <c r="BE20">
        <f>INDEX('EIA Consumption'!$A:$BW,$E20,BE$5)</f>
        <v/>
      </c>
      <c r="BF20">
        <f>INDEX('EIA Consumption'!$A:$BW,$E20,BF$5)</f>
        <v/>
      </c>
      <c r="BG20">
        <f>INDEX('EIA Consumption'!$A:$BW,$E20,BG$5)</f>
        <v/>
      </c>
      <c r="BH20">
        <f>INDEX('EIA Consumption'!$A:$BW,$E20,BH$5)</f>
        <v/>
      </c>
      <c r="BI20">
        <f>INDEX('EIA Consumption'!$A:$BW,$E20,BI$5)</f>
        <v/>
      </c>
      <c r="BJ20">
        <f>INDEX('EIA Consumption'!$A:$BW,$E20,BJ$5)</f>
        <v/>
      </c>
      <c r="BK20">
        <f>INDEX('EIA Consumption'!$A:$BW,$E20,BK$5)</f>
        <v/>
      </c>
      <c r="BL20">
        <f>INDEX('EIA Consumption'!$A:$BW,$E20,BL$5)</f>
        <v/>
      </c>
      <c r="BM20">
        <f>INDEX('EIA Consumption'!$A:$BW,$E20,BM$5)</f>
        <v/>
      </c>
      <c r="BN20">
        <f>INDEX('EIA Consumption'!$A:$BW,$E20,BN$5)</f>
        <v/>
      </c>
      <c r="BO20">
        <f>INDEX('EIA Consumption'!$A:$BW,$E20,BO$5)</f>
        <v/>
      </c>
      <c r="BP20">
        <f>INDEX('EIA Consumption'!$A:$BW,$E20,BP$5)</f>
        <v/>
      </c>
      <c r="BQ20">
        <f>INDEX('EIA Consumption'!$A:$BW,$E20,BQ$5)</f>
        <v/>
      </c>
      <c r="BR20">
        <f>INDEX('EIA Consumption'!$A:$BW,$E20,BR$5)</f>
        <v/>
      </c>
      <c r="BS20">
        <f>INDEX('EIA Consumption'!$A:$BW,$E20,BS$5)</f>
        <v/>
      </c>
      <c r="BT20">
        <f>INDEX('EIA Consumption'!$A:$BW,$E20,BT$5)</f>
        <v/>
      </c>
      <c r="BU20">
        <f>INDEX('EIA Consumption'!$A:$BW,$E20,BU$5)</f>
        <v/>
      </c>
      <c r="BV20">
        <f>INDEX('EIA Consumption'!$A:$BW,$E20,BV$5)</f>
        <v/>
      </c>
      <c r="BW20">
        <f>INDEX('EIA Consumption'!$A:$BW,$E20,BW$5)</f>
        <v/>
      </c>
      <c r="BX20">
        <f>INDEX('EIA Consumption'!$A:$BW,$E20,BX$5)</f>
        <v/>
      </c>
      <c r="BY20">
        <f>INDEX('EIA Consumption'!$A:$BW,$E20,BY$5)</f>
        <v/>
      </c>
    </row>
    <row r="21" spans="1:77">
      <c r="A21">
        <f>CONCATENATE(A$14,B21)</f>
        <v/>
      </c>
      <c r="B21" t="s">
        <v>40</v>
      </c>
      <c r="C21" t="s">
        <v>54</v>
      </c>
      <c r="D21" t="s">
        <v>35</v>
      </c>
      <c r="E21">
        <f>MATCH($C21,'EIA Consumption'!$C:$C,0)</f>
        <v/>
      </c>
      <c r="G21">
        <f>INDEX('EIA Consumption'!$A:$BW,$E21,G$5)</f>
        <v/>
      </c>
      <c r="H21">
        <f>INDEX('EIA Consumption'!$A:$BW,$E21,H$5)</f>
        <v/>
      </c>
      <c r="I21">
        <f>INDEX('EIA Consumption'!$A:$BW,$E21,I$5)</f>
        <v/>
      </c>
      <c r="J21">
        <f>INDEX('EIA Consumption'!$A:$BW,$E21,J$5)</f>
        <v/>
      </c>
      <c r="K21">
        <f>INDEX('EIA Consumption'!$A:$BW,$E21,K$5)</f>
        <v/>
      </c>
      <c r="L21">
        <f>INDEX('EIA Consumption'!$A:$BW,$E21,L$5)</f>
        <v/>
      </c>
      <c r="M21">
        <f>INDEX('EIA Consumption'!$A:$BW,$E21,M$5)</f>
        <v/>
      </c>
      <c r="N21">
        <f>INDEX('EIA Consumption'!$A:$BW,$E21,N$5)</f>
        <v/>
      </c>
      <c r="O21">
        <f>INDEX('EIA Consumption'!$A:$BW,$E21,O$5)</f>
        <v/>
      </c>
      <c r="P21">
        <f>INDEX('EIA Consumption'!$A:$BW,$E21,P$5)</f>
        <v/>
      </c>
      <c r="Q21">
        <f>INDEX('EIA Consumption'!$A:$BW,$E21,Q$5)</f>
        <v/>
      </c>
      <c r="R21">
        <f>INDEX('EIA Consumption'!$A:$BW,$E21,R$5)</f>
        <v/>
      </c>
      <c r="S21">
        <f>INDEX('EIA Consumption'!$A:$BW,$E21,S$5)</f>
        <v/>
      </c>
      <c r="T21">
        <f>INDEX('EIA Consumption'!$A:$BW,$E21,T$5)</f>
        <v/>
      </c>
      <c r="U21">
        <f>INDEX('EIA Consumption'!$A:$BW,$E21,U$5)</f>
        <v/>
      </c>
      <c r="V21">
        <f>INDEX('EIA Consumption'!$A:$BW,$E21,V$5)</f>
        <v/>
      </c>
      <c r="W21">
        <f>INDEX('EIA Consumption'!$A:$BW,$E21,W$5)</f>
        <v/>
      </c>
      <c r="X21">
        <f>INDEX('EIA Consumption'!$A:$BW,$E21,X$5)</f>
        <v/>
      </c>
      <c r="Y21">
        <f>INDEX('EIA Consumption'!$A:$BW,$E21,Y$5)</f>
        <v/>
      </c>
      <c r="Z21">
        <f>INDEX('EIA Consumption'!$A:$BW,$E21,Z$5)</f>
        <v/>
      </c>
      <c r="AA21">
        <f>INDEX('EIA Consumption'!$A:$BW,$E21,AA$5)</f>
        <v/>
      </c>
      <c r="AB21">
        <f>INDEX('EIA Consumption'!$A:$BW,$E21,AB$5)</f>
        <v/>
      </c>
      <c r="AC21">
        <f>INDEX('EIA Consumption'!$A:$BW,$E21,AC$5)</f>
        <v/>
      </c>
      <c r="AD21">
        <f>INDEX('EIA Consumption'!$A:$BW,$E21,AD$5)</f>
        <v/>
      </c>
      <c r="AE21">
        <f>INDEX('EIA Consumption'!$A:$BW,$E21,AE$5)</f>
        <v/>
      </c>
      <c r="AF21">
        <f>INDEX('EIA Consumption'!$A:$BW,$E21,AF$5)</f>
        <v/>
      </c>
      <c r="AG21">
        <f>INDEX('EIA Consumption'!$A:$BW,$E21,AG$5)</f>
        <v/>
      </c>
      <c r="AH21">
        <f>INDEX('EIA Consumption'!$A:$BW,$E21,AH$5)</f>
        <v/>
      </c>
      <c r="AI21">
        <f>INDEX('EIA Consumption'!$A:$BW,$E21,AI$5)</f>
        <v/>
      </c>
      <c r="AJ21">
        <f>INDEX('EIA Consumption'!$A:$BW,$E21,AJ$5)</f>
        <v/>
      </c>
      <c r="AK21">
        <f>INDEX('EIA Consumption'!$A:$BW,$E21,AK$5)</f>
        <v/>
      </c>
      <c r="AL21">
        <f>INDEX('EIA Consumption'!$A:$BW,$E21,AL$5)</f>
        <v/>
      </c>
      <c r="AM21">
        <f>INDEX('EIA Consumption'!$A:$BW,$E21,AM$5)</f>
        <v/>
      </c>
      <c r="AN21">
        <f>INDEX('EIA Consumption'!$A:$BW,$E21,AN$5)</f>
        <v/>
      </c>
      <c r="AO21">
        <f>INDEX('EIA Consumption'!$A:$BW,$E21,AO$5)</f>
        <v/>
      </c>
      <c r="AP21">
        <f>INDEX('EIA Consumption'!$A:$BW,$E21,AP$5)</f>
        <v/>
      </c>
      <c r="AQ21">
        <f>INDEX('EIA Consumption'!$A:$BW,$E21,AQ$5)</f>
        <v/>
      </c>
      <c r="AR21">
        <f>INDEX('EIA Consumption'!$A:$BW,$E21,AR$5)</f>
        <v/>
      </c>
      <c r="AS21">
        <f>INDEX('EIA Consumption'!$A:$BW,$E21,AS$5)</f>
        <v/>
      </c>
      <c r="AT21">
        <f>INDEX('EIA Consumption'!$A:$BW,$E21,AT$5)</f>
        <v/>
      </c>
      <c r="AU21">
        <f>INDEX('EIA Consumption'!$A:$BW,$E21,AU$5)</f>
        <v/>
      </c>
      <c r="AV21">
        <f>INDEX('EIA Consumption'!$A:$BW,$E21,AV$5)</f>
        <v/>
      </c>
      <c r="AW21">
        <f>INDEX('EIA Consumption'!$A:$BW,$E21,AW$5)</f>
        <v/>
      </c>
      <c r="AX21">
        <f>INDEX('EIA Consumption'!$A:$BW,$E21,AX$5)</f>
        <v/>
      </c>
      <c r="AY21">
        <f>INDEX('EIA Consumption'!$A:$BW,$E21,AY$5)</f>
        <v/>
      </c>
      <c r="AZ21">
        <f>INDEX('EIA Consumption'!$A:$BW,$E21,AZ$5)</f>
        <v/>
      </c>
      <c r="BA21">
        <f>INDEX('EIA Consumption'!$A:$BW,$E21,BA$5)</f>
        <v/>
      </c>
      <c r="BB21">
        <f>INDEX('EIA Consumption'!$A:$BW,$E21,BB$5)</f>
        <v/>
      </c>
      <c r="BC21">
        <f>INDEX('EIA Consumption'!$A:$BW,$E21,BC$5)</f>
        <v/>
      </c>
      <c r="BD21">
        <f>INDEX('EIA Consumption'!$A:$BW,$E21,BD$5)</f>
        <v/>
      </c>
      <c r="BE21">
        <f>INDEX('EIA Consumption'!$A:$BW,$E21,BE$5)</f>
        <v/>
      </c>
      <c r="BF21">
        <f>INDEX('EIA Consumption'!$A:$BW,$E21,BF$5)</f>
        <v/>
      </c>
      <c r="BG21">
        <f>INDEX('EIA Consumption'!$A:$BW,$E21,BG$5)</f>
        <v/>
      </c>
      <c r="BH21">
        <f>INDEX('EIA Consumption'!$A:$BW,$E21,BH$5)</f>
        <v/>
      </c>
      <c r="BI21">
        <f>INDEX('EIA Consumption'!$A:$BW,$E21,BI$5)</f>
        <v/>
      </c>
      <c r="BJ21">
        <f>INDEX('EIA Consumption'!$A:$BW,$E21,BJ$5)</f>
        <v/>
      </c>
      <c r="BK21">
        <f>INDEX('EIA Consumption'!$A:$BW,$E21,BK$5)</f>
        <v/>
      </c>
      <c r="BL21">
        <f>INDEX('EIA Consumption'!$A:$BW,$E21,BL$5)</f>
        <v/>
      </c>
      <c r="BM21">
        <f>INDEX('EIA Consumption'!$A:$BW,$E21,BM$5)</f>
        <v/>
      </c>
      <c r="BN21">
        <f>INDEX('EIA Consumption'!$A:$BW,$E21,BN$5)</f>
        <v/>
      </c>
      <c r="BO21">
        <f>INDEX('EIA Consumption'!$A:$BW,$E21,BO$5)</f>
        <v/>
      </c>
      <c r="BP21">
        <f>INDEX('EIA Consumption'!$A:$BW,$E21,BP$5)</f>
        <v/>
      </c>
      <c r="BQ21">
        <f>INDEX('EIA Consumption'!$A:$BW,$E21,BQ$5)</f>
        <v/>
      </c>
      <c r="BR21">
        <f>INDEX('EIA Consumption'!$A:$BW,$E21,BR$5)</f>
        <v/>
      </c>
      <c r="BS21">
        <f>INDEX('EIA Consumption'!$A:$BW,$E21,BS$5)</f>
        <v/>
      </c>
      <c r="BT21">
        <f>INDEX('EIA Consumption'!$A:$BW,$E21,BT$5)</f>
        <v/>
      </c>
      <c r="BU21">
        <f>INDEX('EIA Consumption'!$A:$BW,$E21,BU$5)</f>
        <v/>
      </c>
      <c r="BV21">
        <f>INDEX('EIA Consumption'!$A:$BW,$E21,BV$5)</f>
        <v/>
      </c>
      <c r="BW21">
        <f>INDEX('EIA Consumption'!$A:$BW,$E21,BW$5)</f>
        <v/>
      </c>
      <c r="BX21">
        <f>INDEX('EIA Consumption'!$A:$BW,$E21,BX$5)</f>
        <v/>
      </c>
      <c r="BY21">
        <f>INDEX('EIA Consumption'!$A:$BW,$E21,BY$5)</f>
        <v/>
      </c>
    </row>
    <row r="22" spans="1:77">
      <c r="A22">
        <f>CONCATENATE(A$14,B22)</f>
        <v/>
      </c>
      <c r="B22" t="s">
        <v>42</v>
      </c>
      <c r="C22" t="s">
        <v>55</v>
      </c>
      <c r="D22" t="s">
        <v>35</v>
      </c>
      <c r="E22">
        <f>MATCH($C22,'EIA Consumption'!$C:$C,0)</f>
        <v/>
      </c>
      <c r="G22">
        <f>INDEX('EIA Consumption'!$A:$BW,$E22,G$5)</f>
        <v/>
      </c>
      <c r="H22">
        <f>INDEX('EIA Consumption'!$A:$BW,$E22,H$5)</f>
        <v/>
      </c>
      <c r="I22">
        <f>INDEX('EIA Consumption'!$A:$BW,$E22,I$5)</f>
        <v/>
      </c>
      <c r="J22">
        <f>INDEX('EIA Consumption'!$A:$BW,$E22,J$5)</f>
        <v/>
      </c>
      <c r="K22">
        <f>INDEX('EIA Consumption'!$A:$BW,$E22,K$5)</f>
        <v/>
      </c>
      <c r="L22">
        <f>INDEX('EIA Consumption'!$A:$BW,$E22,L$5)</f>
        <v/>
      </c>
      <c r="M22">
        <f>INDEX('EIA Consumption'!$A:$BW,$E22,M$5)</f>
        <v/>
      </c>
      <c r="N22">
        <f>INDEX('EIA Consumption'!$A:$BW,$E22,N$5)</f>
        <v/>
      </c>
      <c r="O22">
        <f>INDEX('EIA Consumption'!$A:$BW,$E22,O$5)</f>
        <v/>
      </c>
      <c r="P22">
        <f>INDEX('EIA Consumption'!$A:$BW,$E22,P$5)</f>
        <v/>
      </c>
      <c r="Q22">
        <f>INDEX('EIA Consumption'!$A:$BW,$E22,Q$5)</f>
        <v/>
      </c>
      <c r="R22">
        <f>INDEX('EIA Consumption'!$A:$BW,$E22,R$5)</f>
        <v/>
      </c>
      <c r="S22">
        <f>INDEX('EIA Consumption'!$A:$BW,$E22,S$5)</f>
        <v/>
      </c>
      <c r="T22">
        <f>INDEX('EIA Consumption'!$A:$BW,$E22,T$5)</f>
        <v/>
      </c>
      <c r="U22">
        <f>INDEX('EIA Consumption'!$A:$BW,$E22,U$5)</f>
        <v/>
      </c>
      <c r="V22">
        <f>INDEX('EIA Consumption'!$A:$BW,$E22,V$5)</f>
        <v/>
      </c>
      <c r="W22">
        <f>INDEX('EIA Consumption'!$A:$BW,$E22,W$5)</f>
        <v/>
      </c>
      <c r="X22">
        <f>INDEX('EIA Consumption'!$A:$BW,$E22,X$5)</f>
        <v/>
      </c>
      <c r="Y22">
        <f>INDEX('EIA Consumption'!$A:$BW,$E22,Y$5)</f>
        <v/>
      </c>
      <c r="Z22">
        <f>INDEX('EIA Consumption'!$A:$BW,$E22,Z$5)</f>
        <v/>
      </c>
      <c r="AA22">
        <f>INDEX('EIA Consumption'!$A:$BW,$E22,AA$5)</f>
        <v/>
      </c>
      <c r="AB22">
        <f>INDEX('EIA Consumption'!$A:$BW,$E22,AB$5)</f>
        <v/>
      </c>
      <c r="AC22">
        <f>INDEX('EIA Consumption'!$A:$BW,$E22,AC$5)</f>
        <v/>
      </c>
      <c r="AD22">
        <f>INDEX('EIA Consumption'!$A:$BW,$E22,AD$5)</f>
        <v/>
      </c>
      <c r="AE22">
        <f>INDEX('EIA Consumption'!$A:$BW,$E22,AE$5)</f>
        <v/>
      </c>
      <c r="AF22">
        <f>INDEX('EIA Consumption'!$A:$BW,$E22,AF$5)</f>
        <v/>
      </c>
      <c r="AG22">
        <f>INDEX('EIA Consumption'!$A:$BW,$E22,AG$5)</f>
        <v/>
      </c>
      <c r="AH22">
        <f>INDEX('EIA Consumption'!$A:$BW,$E22,AH$5)</f>
        <v/>
      </c>
      <c r="AI22">
        <f>INDEX('EIA Consumption'!$A:$BW,$E22,AI$5)</f>
        <v/>
      </c>
      <c r="AJ22">
        <f>INDEX('EIA Consumption'!$A:$BW,$E22,AJ$5)</f>
        <v/>
      </c>
      <c r="AK22">
        <f>INDEX('EIA Consumption'!$A:$BW,$E22,AK$5)</f>
        <v/>
      </c>
      <c r="AL22">
        <f>INDEX('EIA Consumption'!$A:$BW,$E22,AL$5)</f>
        <v/>
      </c>
      <c r="AM22">
        <f>INDEX('EIA Consumption'!$A:$BW,$E22,AM$5)</f>
        <v/>
      </c>
      <c r="AN22">
        <f>INDEX('EIA Consumption'!$A:$BW,$E22,AN$5)</f>
        <v/>
      </c>
      <c r="AO22">
        <f>INDEX('EIA Consumption'!$A:$BW,$E22,AO$5)</f>
        <v/>
      </c>
      <c r="AP22">
        <f>INDEX('EIA Consumption'!$A:$BW,$E22,AP$5)</f>
        <v/>
      </c>
      <c r="AQ22">
        <f>INDEX('EIA Consumption'!$A:$BW,$E22,AQ$5)</f>
        <v/>
      </c>
      <c r="AR22">
        <f>INDEX('EIA Consumption'!$A:$BW,$E22,AR$5)</f>
        <v/>
      </c>
      <c r="AS22">
        <f>INDEX('EIA Consumption'!$A:$BW,$E22,AS$5)</f>
        <v/>
      </c>
      <c r="AT22">
        <f>INDEX('EIA Consumption'!$A:$BW,$E22,AT$5)</f>
        <v/>
      </c>
      <c r="AU22">
        <f>INDEX('EIA Consumption'!$A:$BW,$E22,AU$5)</f>
        <v/>
      </c>
      <c r="AV22">
        <f>INDEX('EIA Consumption'!$A:$BW,$E22,AV$5)</f>
        <v/>
      </c>
      <c r="AW22">
        <f>INDEX('EIA Consumption'!$A:$BW,$E22,AW$5)</f>
        <v/>
      </c>
      <c r="AX22">
        <f>INDEX('EIA Consumption'!$A:$BW,$E22,AX$5)</f>
        <v/>
      </c>
      <c r="AY22">
        <f>INDEX('EIA Consumption'!$A:$BW,$E22,AY$5)</f>
        <v/>
      </c>
      <c r="AZ22">
        <f>INDEX('EIA Consumption'!$A:$BW,$E22,AZ$5)</f>
        <v/>
      </c>
      <c r="BA22">
        <f>INDEX('EIA Consumption'!$A:$BW,$E22,BA$5)</f>
        <v/>
      </c>
      <c r="BB22">
        <f>INDEX('EIA Consumption'!$A:$BW,$E22,BB$5)</f>
        <v/>
      </c>
      <c r="BC22">
        <f>INDEX('EIA Consumption'!$A:$BW,$E22,BC$5)</f>
        <v/>
      </c>
      <c r="BD22">
        <f>INDEX('EIA Consumption'!$A:$BW,$E22,BD$5)</f>
        <v/>
      </c>
      <c r="BE22">
        <f>INDEX('EIA Consumption'!$A:$BW,$E22,BE$5)</f>
        <v/>
      </c>
      <c r="BF22">
        <f>INDEX('EIA Consumption'!$A:$BW,$E22,BF$5)</f>
        <v/>
      </c>
      <c r="BG22">
        <f>INDEX('EIA Consumption'!$A:$BW,$E22,BG$5)</f>
        <v/>
      </c>
      <c r="BH22">
        <f>INDEX('EIA Consumption'!$A:$BW,$E22,BH$5)</f>
        <v/>
      </c>
      <c r="BI22">
        <f>INDEX('EIA Consumption'!$A:$BW,$E22,BI$5)</f>
        <v/>
      </c>
      <c r="BJ22">
        <f>INDEX('EIA Consumption'!$A:$BW,$E22,BJ$5)</f>
        <v/>
      </c>
      <c r="BK22">
        <f>INDEX('EIA Consumption'!$A:$BW,$E22,BK$5)</f>
        <v/>
      </c>
      <c r="BL22">
        <f>INDEX('EIA Consumption'!$A:$BW,$E22,BL$5)</f>
        <v/>
      </c>
      <c r="BM22">
        <f>INDEX('EIA Consumption'!$A:$BW,$E22,BM$5)</f>
        <v/>
      </c>
      <c r="BN22">
        <f>INDEX('EIA Consumption'!$A:$BW,$E22,BN$5)</f>
        <v/>
      </c>
      <c r="BO22">
        <f>INDEX('EIA Consumption'!$A:$BW,$E22,BO$5)</f>
        <v/>
      </c>
      <c r="BP22">
        <f>INDEX('EIA Consumption'!$A:$BW,$E22,BP$5)</f>
        <v/>
      </c>
      <c r="BQ22">
        <f>INDEX('EIA Consumption'!$A:$BW,$E22,BQ$5)</f>
        <v/>
      </c>
      <c r="BR22">
        <f>INDEX('EIA Consumption'!$A:$BW,$E22,BR$5)</f>
        <v/>
      </c>
      <c r="BS22">
        <f>INDEX('EIA Consumption'!$A:$BW,$E22,BS$5)</f>
        <v/>
      </c>
      <c r="BT22">
        <f>INDEX('EIA Consumption'!$A:$BW,$E22,BT$5)</f>
        <v/>
      </c>
      <c r="BU22">
        <f>INDEX('EIA Consumption'!$A:$BW,$E22,BU$5)</f>
        <v/>
      </c>
      <c r="BV22">
        <f>INDEX('EIA Consumption'!$A:$BW,$E22,BV$5)</f>
        <v/>
      </c>
      <c r="BW22">
        <f>INDEX('EIA Consumption'!$A:$BW,$E22,BW$5)</f>
        <v/>
      </c>
      <c r="BX22">
        <f>INDEX('EIA Consumption'!$A:$BW,$E22,BX$5)</f>
        <v/>
      </c>
      <c r="BY22">
        <f>INDEX('EIA Consumption'!$A:$BW,$E22,BY$5)</f>
        <v/>
      </c>
    </row>
    <row r="23" spans="1:77">
      <c r="A23">
        <f>CONCATENATE(A$14,B23)</f>
        <v/>
      </c>
      <c r="B23" t="s">
        <v>56</v>
      </c>
      <c r="C23" t="s">
        <v>57</v>
      </c>
      <c r="D23" t="s">
        <v>35</v>
      </c>
      <c r="E23">
        <f>MATCH($C23,'EIA Consumption'!$C:$C,0)</f>
        <v/>
      </c>
      <c r="G23">
        <f>G24</f>
        <v/>
      </c>
      <c r="H23">
        <f>H24</f>
        <v/>
      </c>
      <c r="I23">
        <f>I24</f>
        <v/>
      </c>
      <c r="J23">
        <f>J24</f>
        <v/>
      </c>
      <c r="K23">
        <f>K24</f>
        <v/>
      </c>
      <c r="L23">
        <f>L24</f>
        <v/>
      </c>
      <c r="M23">
        <f>M24</f>
        <v/>
      </c>
      <c r="N23">
        <f>N24</f>
        <v/>
      </c>
      <c r="O23">
        <f>O24</f>
        <v/>
      </c>
      <c r="P23">
        <f>P24</f>
        <v/>
      </c>
      <c r="Q23">
        <f>Q24</f>
        <v/>
      </c>
      <c r="R23">
        <f>R24</f>
        <v/>
      </c>
      <c r="S23">
        <f>S24</f>
        <v/>
      </c>
      <c r="T23">
        <f>T24</f>
        <v/>
      </c>
      <c r="U23">
        <f>U24</f>
        <v/>
      </c>
      <c r="V23">
        <f>V24</f>
        <v/>
      </c>
      <c r="W23">
        <f>W24</f>
        <v/>
      </c>
      <c r="X23">
        <f>X24</f>
        <v/>
      </c>
      <c r="Y23">
        <f>Y24</f>
        <v/>
      </c>
      <c r="Z23">
        <f>Z24</f>
        <v/>
      </c>
      <c r="AA23">
        <f>AA24</f>
        <v/>
      </c>
      <c r="AB23">
        <f>AB24</f>
        <v/>
      </c>
      <c r="AC23">
        <f>AC24</f>
        <v/>
      </c>
      <c r="AD23">
        <f>AD24</f>
        <v/>
      </c>
      <c r="AE23">
        <f>AE24</f>
        <v/>
      </c>
      <c r="AF23">
        <f>AF24</f>
        <v/>
      </c>
      <c r="AG23">
        <f>AG24</f>
        <v/>
      </c>
      <c r="AH23">
        <f>AH24</f>
        <v/>
      </c>
      <c r="AI23">
        <f>AI24</f>
        <v/>
      </c>
      <c r="AJ23">
        <f>AJ24</f>
        <v/>
      </c>
      <c r="AK23">
        <f>AK24</f>
        <v/>
      </c>
      <c r="AL23">
        <f>AL24</f>
        <v/>
      </c>
      <c r="AM23">
        <f>AM24</f>
        <v/>
      </c>
      <c r="AN23">
        <f>AN24</f>
        <v/>
      </c>
      <c r="AO23">
        <f>AO24</f>
        <v/>
      </c>
      <c r="AP23">
        <f>AP24</f>
        <v/>
      </c>
      <c r="AQ23">
        <f>AQ24</f>
        <v/>
      </c>
      <c r="AR23">
        <f>AR24</f>
        <v/>
      </c>
      <c r="AS23">
        <f>AS24</f>
        <v/>
      </c>
      <c r="AT23">
        <f>AT24</f>
        <v/>
      </c>
      <c r="AU23">
        <f>AU24</f>
        <v/>
      </c>
      <c r="AV23">
        <f>AV24</f>
        <v/>
      </c>
      <c r="AW23">
        <f>AW24</f>
        <v/>
      </c>
      <c r="AX23">
        <f>AX24</f>
        <v/>
      </c>
      <c r="AY23">
        <f>AY24</f>
        <v/>
      </c>
      <c r="AZ23">
        <f>AZ24</f>
        <v/>
      </c>
      <c r="BA23">
        <f>BA24</f>
        <v/>
      </c>
      <c r="BB23">
        <f>BB24</f>
        <v/>
      </c>
      <c r="BC23">
        <f>BC24</f>
        <v/>
      </c>
      <c r="BD23">
        <f>BD24</f>
        <v/>
      </c>
      <c r="BE23">
        <f>BE24</f>
        <v/>
      </c>
      <c r="BF23">
        <f>BF24</f>
        <v/>
      </c>
      <c r="BG23">
        <f>BG24</f>
        <v/>
      </c>
      <c r="BH23">
        <f>BH24</f>
        <v/>
      </c>
      <c r="BI23">
        <f>BI24</f>
        <v/>
      </c>
      <c r="BJ23">
        <f>BJ24</f>
        <v/>
      </c>
      <c r="BK23">
        <f>BK24</f>
        <v/>
      </c>
      <c r="BL23">
        <f>BL24</f>
        <v/>
      </c>
      <c r="BM23">
        <f>BM24</f>
        <v/>
      </c>
      <c r="BN23">
        <f>BN24</f>
        <v/>
      </c>
      <c r="BO23">
        <f>BO24</f>
        <v/>
      </c>
      <c r="BP23">
        <f>BP24</f>
        <v/>
      </c>
      <c r="BQ23">
        <f>BQ24</f>
        <v/>
      </c>
      <c r="BR23">
        <f>BR24</f>
        <v/>
      </c>
      <c r="BS23">
        <f>BS24</f>
        <v/>
      </c>
      <c r="BT23">
        <f>BT24</f>
        <v/>
      </c>
      <c r="BU23">
        <f>BU24</f>
        <v/>
      </c>
      <c r="BV23">
        <f>BV24</f>
        <v/>
      </c>
      <c r="BW23">
        <f>BW24</f>
        <v/>
      </c>
      <c r="BX23">
        <f>BX24</f>
        <v/>
      </c>
      <c r="BY23">
        <f>BY24</f>
        <v/>
      </c>
    </row>
    <row r="24" spans="1:77">
      <c r="B24" t="s">
        <v>58</v>
      </c>
      <c r="C24" t="s">
        <v>59</v>
      </c>
      <c r="D24" t="s">
        <v>35</v>
      </c>
      <c r="E24">
        <f>MATCH($C24,'EIA Consumption'!$C:$C,0)</f>
        <v/>
      </c>
      <c r="G24">
        <f>INDEX('EIA Consumption'!$A:$BW,$E24,G$5)</f>
        <v/>
      </c>
      <c r="H24">
        <f>INDEX('EIA Consumption'!$A:$BW,$E24,H$5)</f>
        <v/>
      </c>
      <c r="I24">
        <f>INDEX('EIA Consumption'!$A:$BW,$E24,I$5)</f>
        <v/>
      </c>
      <c r="J24">
        <f>INDEX('EIA Consumption'!$A:$BW,$E24,J$5)</f>
        <v/>
      </c>
      <c r="K24">
        <f>INDEX('EIA Consumption'!$A:$BW,$E24,K$5)</f>
        <v/>
      </c>
      <c r="L24">
        <f>INDEX('EIA Consumption'!$A:$BW,$E24,L$5)</f>
        <v/>
      </c>
      <c r="M24">
        <f>INDEX('EIA Consumption'!$A:$BW,$E24,M$5)</f>
        <v/>
      </c>
      <c r="N24">
        <f>INDEX('EIA Consumption'!$A:$BW,$E24,N$5)</f>
        <v/>
      </c>
      <c r="O24">
        <f>INDEX('EIA Consumption'!$A:$BW,$E24,O$5)</f>
        <v/>
      </c>
      <c r="P24">
        <f>INDEX('EIA Consumption'!$A:$BW,$E24,P$5)</f>
        <v/>
      </c>
      <c r="Q24">
        <f>INDEX('EIA Consumption'!$A:$BW,$E24,Q$5)</f>
        <v/>
      </c>
      <c r="R24">
        <f>INDEX('EIA Consumption'!$A:$BW,$E24,R$5)</f>
        <v/>
      </c>
      <c r="S24">
        <f>INDEX('EIA Consumption'!$A:$BW,$E24,S$5)</f>
        <v/>
      </c>
      <c r="T24">
        <f>INDEX('EIA Consumption'!$A:$BW,$E24,T$5)</f>
        <v/>
      </c>
      <c r="U24">
        <f>INDEX('EIA Consumption'!$A:$BW,$E24,U$5)</f>
        <v/>
      </c>
      <c r="V24">
        <f>INDEX('EIA Consumption'!$A:$BW,$E24,V$5)</f>
        <v/>
      </c>
      <c r="W24">
        <f>INDEX('EIA Consumption'!$A:$BW,$E24,W$5)</f>
        <v/>
      </c>
      <c r="X24">
        <f>INDEX('EIA Consumption'!$A:$BW,$E24,X$5)</f>
        <v/>
      </c>
      <c r="Y24">
        <f>INDEX('EIA Consumption'!$A:$BW,$E24,Y$5)</f>
        <v/>
      </c>
      <c r="Z24">
        <f>INDEX('EIA Consumption'!$A:$BW,$E24,Z$5)</f>
        <v/>
      </c>
      <c r="AA24">
        <f>INDEX('EIA Consumption'!$A:$BW,$E24,AA$5)</f>
        <v/>
      </c>
      <c r="AB24">
        <f>INDEX('EIA Consumption'!$A:$BW,$E24,AB$5)</f>
        <v/>
      </c>
      <c r="AC24">
        <f>INDEX('EIA Consumption'!$A:$BW,$E24,AC$5)</f>
        <v/>
      </c>
      <c r="AD24">
        <f>INDEX('EIA Consumption'!$A:$BW,$E24,AD$5)</f>
        <v/>
      </c>
      <c r="AE24">
        <f>INDEX('EIA Consumption'!$A:$BW,$E24,AE$5)</f>
        <v/>
      </c>
      <c r="AF24">
        <f>INDEX('EIA Consumption'!$A:$BW,$E24,AF$5)</f>
        <v/>
      </c>
      <c r="AG24">
        <f>INDEX('EIA Consumption'!$A:$BW,$E24,AG$5)</f>
        <v/>
      </c>
      <c r="AH24">
        <f>INDEX('EIA Consumption'!$A:$BW,$E24,AH$5)</f>
        <v/>
      </c>
      <c r="AI24">
        <f>INDEX('EIA Consumption'!$A:$BW,$E24,AI$5)</f>
        <v/>
      </c>
      <c r="AJ24">
        <f>INDEX('EIA Consumption'!$A:$BW,$E24,AJ$5)</f>
        <v/>
      </c>
      <c r="AK24">
        <f>INDEX('EIA Consumption'!$A:$BW,$E24,AK$5)</f>
        <v/>
      </c>
      <c r="AL24">
        <f>INDEX('EIA Consumption'!$A:$BW,$E24,AL$5)</f>
        <v/>
      </c>
      <c r="AM24">
        <f>INDEX('EIA Consumption'!$A:$BW,$E24,AM$5)</f>
        <v/>
      </c>
      <c r="AN24">
        <f>INDEX('EIA Consumption'!$A:$BW,$E24,AN$5)</f>
        <v/>
      </c>
      <c r="AO24">
        <f>INDEX('EIA Consumption'!$A:$BW,$E24,AO$5)</f>
        <v/>
      </c>
      <c r="AP24">
        <f>INDEX('EIA Consumption'!$A:$BW,$E24,AP$5)</f>
        <v/>
      </c>
      <c r="AQ24">
        <f>INDEX('EIA Consumption'!$A:$BW,$E24,AQ$5)</f>
        <v/>
      </c>
      <c r="AR24">
        <f>INDEX('EIA Consumption'!$A:$BW,$E24,AR$5)</f>
        <v/>
      </c>
      <c r="AS24">
        <f>INDEX('EIA Consumption'!$A:$BW,$E24,AS$5)</f>
        <v/>
      </c>
      <c r="AT24">
        <f>INDEX('EIA Consumption'!$A:$BW,$E24,AT$5)</f>
        <v/>
      </c>
      <c r="AU24">
        <f>INDEX('EIA Consumption'!$A:$BW,$E24,AU$5)</f>
        <v/>
      </c>
      <c r="AV24">
        <f>INDEX('EIA Consumption'!$A:$BW,$E24,AV$5)</f>
        <v/>
      </c>
      <c r="AW24">
        <f>INDEX('EIA Consumption'!$A:$BW,$E24,AW$5)</f>
        <v/>
      </c>
      <c r="AX24">
        <f>INDEX('EIA Consumption'!$A:$BW,$E24,AX$5)</f>
        <v/>
      </c>
      <c r="AY24">
        <f>INDEX('EIA Consumption'!$A:$BW,$E24,AY$5)</f>
        <v/>
      </c>
      <c r="AZ24">
        <f>INDEX('EIA Consumption'!$A:$BW,$E24,AZ$5)</f>
        <v/>
      </c>
      <c r="BA24">
        <f>INDEX('EIA Consumption'!$A:$BW,$E24,BA$5)</f>
        <v/>
      </c>
      <c r="BB24">
        <f>INDEX('EIA Consumption'!$A:$BW,$E24,BB$5)</f>
        <v/>
      </c>
      <c r="BC24">
        <f>INDEX('EIA Consumption'!$A:$BW,$E24,BC$5)</f>
        <v/>
      </c>
      <c r="BD24">
        <f>INDEX('EIA Consumption'!$A:$BW,$E24,BD$5)</f>
        <v/>
      </c>
      <c r="BE24">
        <f>INDEX('EIA Consumption'!$A:$BW,$E24,BE$5)</f>
        <v/>
      </c>
      <c r="BF24">
        <f>INDEX('EIA Consumption'!$A:$BW,$E24,BF$5)</f>
        <v/>
      </c>
      <c r="BG24">
        <f>INDEX('EIA Consumption'!$A:$BW,$E24,BG$5)</f>
        <v/>
      </c>
      <c r="BH24">
        <f>INDEX('EIA Consumption'!$A:$BW,$E24,BH$5)</f>
        <v/>
      </c>
      <c r="BI24">
        <f>INDEX('EIA Consumption'!$A:$BW,$E24,BI$5)</f>
        <v/>
      </c>
      <c r="BJ24">
        <f>INDEX('EIA Consumption'!$A:$BW,$E24,BJ$5)</f>
        <v/>
      </c>
      <c r="BK24">
        <f>INDEX('EIA Consumption'!$A:$BW,$E24,BK$5)</f>
        <v/>
      </c>
      <c r="BL24">
        <f>INDEX('EIA Consumption'!$A:$BW,$E24,BL$5)</f>
        <v/>
      </c>
      <c r="BM24">
        <f>INDEX('EIA Consumption'!$A:$BW,$E24,BM$5)</f>
        <v/>
      </c>
      <c r="BN24">
        <f>INDEX('EIA Consumption'!$A:$BW,$E24,BN$5)</f>
        <v/>
      </c>
      <c r="BO24">
        <f>INDEX('EIA Consumption'!$A:$BW,$E24,BO$5)</f>
        <v/>
      </c>
      <c r="BP24">
        <f>INDEX('EIA Consumption'!$A:$BW,$E24,BP$5)</f>
        <v/>
      </c>
      <c r="BQ24">
        <f>INDEX('EIA Consumption'!$A:$BW,$E24,BQ$5)</f>
        <v/>
      </c>
      <c r="BR24">
        <f>INDEX('EIA Consumption'!$A:$BW,$E24,BR$5)</f>
        <v/>
      </c>
      <c r="BS24">
        <f>INDEX('EIA Consumption'!$A:$BW,$E24,BS$5)</f>
        <v/>
      </c>
      <c r="BT24">
        <f>INDEX('EIA Consumption'!$A:$BW,$E24,BT$5)</f>
        <v/>
      </c>
      <c r="BU24">
        <f>INDEX('EIA Consumption'!$A:$BW,$E24,BU$5)</f>
        <v/>
      </c>
      <c r="BV24">
        <f>INDEX('EIA Consumption'!$A:$BW,$E24,BV$5)</f>
        <v/>
      </c>
      <c r="BW24">
        <f>INDEX('EIA Consumption'!$A:$BW,$E24,BW$5)</f>
        <v/>
      </c>
      <c r="BX24">
        <f>INDEX('EIA Consumption'!$A:$BW,$E24,BX$5)</f>
        <v/>
      </c>
      <c r="BY24">
        <f>INDEX('EIA Consumption'!$A:$BW,$E24,BY$5)</f>
        <v/>
      </c>
    </row>
    <row r="25" spans="1:77">
      <c r="A25">
        <f>CONCATENATE(A$14,B25)</f>
        <v/>
      </c>
      <c r="B25" t="s">
        <v>44</v>
      </c>
      <c r="D25" t="s">
        <v>35</v>
      </c>
      <c r="G25">
        <f>SUM(G21:G22,G15)</f>
        <v/>
      </c>
      <c r="H25">
        <f>SUM(H21:H22,H15)</f>
        <v/>
      </c>
      <c r="I25">
        <f>SUM(I21:I22,I15)</f>
        <v/>
      </c>
      <c r="J25">
        <f>SUM(J21:J22,J15)</f>
        <v/>
      </c>
      <c r="K25">
        <f>SUM(K21:K22,K15)</f>
        <v/>
      </c>
      <c r="L25">
        <f>SUM(L21:L22,L15)</f>
        <v/>
      </c>
      <c r="M25">
        <f>SUM(M21:M22,M15)</f>
        <v/>
      </c>
      <c r="N25">
        <f>SUM(N21:N22,N15)</f>
        <v/>
      </c>
      <c r="O25">
        <f>SUM(O21:O22,O15)</f>
        <v/>
      </c>
      <c r="P25">
        <f>SUM(P21:P22,P15)</f>
        <v/>
      </c>
      <c r="Q25">
        <f>SUM(Q21:Q22,Q15)</f>
        <v/>
      </c>
      <c r="R25">
        <f>SUM(R21:R22,R15)</f>
        <v/>
      </c>
      <c r="S25">
        <f>SUM(S21:S22,S15)</f>
        <v/>
      </c>
      <c r="T25">
        <f>SUM(T21:T22,T15)</f>
        <v/>
      </c>
      <c r="U25">
        <f>SUM(U21:U22,U15)</f>
        <v/>
      </c>
      <c r="V25">
        <f>SUM(V21:V22,V15)</f>
        <v/>
      </c>
      <c r="W25">
        <f>SUM(W21:W22,W15)</f>
        <v/>
      </c>
      <c r="X25">
        <f>SUM(X21:X22,X15)</f>
        <v/>
      </c>
      <c r="Y25">
        <f>SUM(Y21:Y22,Y15)</f>
        <v/>
      </c>
      <c r="Z25">
        <f>SUM(Z21:Z22,Z15)</f>
        <v/>
      </c>
      <c r="AA25">
        <f>SUM(AA21:AA22,AA15)</f>
        <v/>
      </c>
      <c r="AB25">
        <f>SUM(AB21:AB22,AB15)</f>
        <v/>
      </c>
      <c r="AC25">
        <f>SUM(AC21:AC22,AC15)</f>
        <v/>
      </c>
      <c r="AD25">
        <f>SUM(AD21:AD22,AD15)</f>
        <v/>
      </c>
      <c r="AE25">
        <f>SUM(AE21:AE22,AE15)</f>
        <v/>
      </c>
      <c r="AF25">
        <f>SUM(AF21:AF22,AF15)</f>
        <v/>
      </c>
      <c r="AG25">
        <f>SUM(AG21:AG22,AG15)</f>
        <v/>
      </c>
      <c r="AH25">
        <f>SUM(AH21:AH22,AH15)</f>
        <v/>
      </c>
      <c r="AI25">
        <f>SUM(AI21:AI22,AI15)</f>
        <v/>
      </c>
      <c r="AJ25">
        <f>SUM(AJ21:AJ22,AJ15)</f>
        <v/>
      </c>
      <c r="AK25">
        <f>SUM(AK21:AK22,AK15)</f>
        <v/>
      </c>
      <c r="AL25">
        <f>SUM(AL21:AL22,AL15)</f>
        <v/>
      </c>
      <c r="AM25">
        <f>SUM(AM21:AM22,AM15)</f>
        <v/>
      </c>
      <c r="AN25">
        <f>SUM(AN21:AN22,AN15)</f>
        <v/>
      </c>
      <c r="AO25">
        <f>SUM(AO21:AO22,AO15)</f>
        <v/>
      </c>
      <c r="AP25">
        <f>SUM(AP21:AP22,AP15)</f>
        <v/>
      </c>
      <c r="AQ25">
        <f>SUM(AQ21:AQ22,AQ15)</f>
        <v/>
      </c>
      <c r="AR25">
        <f>SUM(AR21:AR22,AR15)</f>
        <v/>
      </c>
      <c r="AS25">
        <f>SUM(AS21:AS22,AS15)</f>
        <v/>
      </c>
      <c r="AT25">
        <f>SUM(AT21:AT22,AT15)</f>
        <v/>
      </c>
      <c r="AU25">
        <f>SUM(AU21:AU22,AU15)</f>
        <v/>
      </c>
      <c r="AV25">
        <f>SUM(AV21:AV22,AV15)</f>
        <v/>
      </c>
      <c r="AW25">
        <f>SUM(AW21:AW22,AW15)</f>
        <v/>
      </c>
      <c r="AX25">
        <f>SUM(AX21:AX22,AX15)</f>
        <v/>
      </c>
      <c r="AY25">
        <f>SUM(AY21:AY22,AY15)</f>
        <v/>
      </c>
      <c r="AZ25">
        <f>SUM(AZ21:AZ22,AZ15)</f>
        <v/>
      </c>
      <c r="BA25">
        <f>SUM(BA21:BA22,BA15)</f>
        <v/>
      </c>
      <c r="BB25">
        <f>SUM(BB21:BB22,BB15)</f>
        <v/>
      </c>
      <c r="BC25">
        <f>SUM(BC21:BC22,BC15)</f>
        <v/>
      </c>
      <c r="BD25">
        <f>SUM(BD21:BD22,BD15)</f>
        <v/>
      </c>
      <c r="BE25">
        <f>SUM(BE21:BE22,BE15)</f>
        <v/>
      </c>
      <c r="BF25">
        <f>SUM(BF21:BF22,BF15)</f>
        <v/>
      </c>
      <c r="BG25">
        <f>SUM(BG21:BG22,BG15)</f>
        <v/>
      </c>
      <c r="BH25">
        <f>SUM(BH21:BH22,BH15)</f>
        <v/>
      </c>
      <c r="BI25">
        <f>SUM(BI21:BI22,BI15)</f>
        <v/>
      </c>
      <c r="BJ25">
        <f>SUM(BJ21:BJ22,BJ15)</f>
        <v/>
      </c>
      <c r="BK25">
        <f>SUM(BK21:BK22,BK15)</f>
        <v/>
      </c>
      <c r="BL25">
        <f>SUM(BL21:BL22,BL15)</f>
        <v/>
      </c>
      <c r="BM25">
        <f>SUM(BM21:BM22,BM15)</f>
        <v/>
      </c>
      <c r="BN25">
        <f>SUM(BN21:BN22,BN15)</f>
        <v/>
      </c>
      <c r="BO25">
        <f>SUM(BO21:BO22,BO15)</f>
        <v/>
      </c>
      <c r="BP25">
        <f>SUM(BP21:BP22,BP15)</f>
        <v/>
      </c>
      <c r="BQ25">
        <f>SUM(BQ21:BQ22,BQ15)</f>
        <v/>
      </c>
      <c r="BR25">
        <f>SUM(BR21:BR22,BR15)</f>
        <v/>
      </c>
      <c r="BS25">
        <f>SUM(BS21:BS22,BS15)</f>
        <v/>
      </c>
      <c r="BT25">
        <f>SUM(BT21:BT22,BT15)</f>
        <v/>
      </c>
      <c r="BU25">
        <f>SUM(BU21:BU22,BU15)</f>
        <v/>
      </c>
      <c r="BV25">
        <f>SUM(BV21:BV22,BV15)</f>
        <v/>
      </c>
      <c r="BW25">
        <f>SUM(BW21:BW22,BW15)</f>
        <v/>
      </c>
      <c r="BX25">
        <f>SUM(BX21:BX22,BX15)</f>
        <v/>
      </c>
      <c r="BY25">
        <f>SUM(BY21:BY22,BY15)</f>
        <v/>
      </c>
    </row>
    <row r="26" spans="1:77">
      <c r="A26" t="s">
        <v>9</v>
      </c>
      <c r="B26" t="s">
        <v>24</v>
      </c>
    </row>
    <row r="27" spans="1:77">
      <c r="A27">
        <f>CONCATENATE(A$26,B27)</f>
        <v/>
      </c>
      <c r="B27" t="s">
        <v>33</v>
      </c>
      <c r="C27" t="s">
        <v>60</v>
      </c>
      <c r="D27" t="s">
        <v>35</v>
      </c>
      <c r="E27">
        <f>MATCH($C27,'EIA Consumption'!$C:$C,0)</f>
        <v/>
      </c>
      <c r="G27">
        <f>INDEX('EIA Consumption'!$A:$BW,$E27,G$5)</f>
        <v/>
      </c>
      <c r="H27">
        <f>INDEX('EIA Consumption'!$A:$BW,$E27,H$5)</f>
        <v/>
      </c>
      <c r="I27">
        <f>INDEX('EIA Consumption'!$A:$BW,$E27,I$5)</f>
        <v/>
      </c>
      <c r="J27">
        <f>INDEX('EIA Consumption'!$A:$BW,$E27,J$5)</f>
        <v/>
      </c>
      <c r="K27">
        <f>INDEX('EIA Consumption'!$A:$BW,$E27,K$5)</f>
        <v/>
      </c>
      <c r="L27">
        <f>INDEX('EIA Consumption'!$A:$BW,$E27,L$5)</f>
        <v/>
      </c>
      <c r="M27">
        <f>INDEX('EIA Consumption'!$A:$BW,$E27,M$5)</f>
        <v/>
      </c>
      <c r="N27">
        <f>INDEX('EIA Consumption'!$A:$BW,$E27,N$5)</f>
        <v/>
      </c>
      <c r="O27">
        <f>INDEX('EIA Consumption'!$A:$BW,$E27,O$5)</f>
        <v/>
      </c>
      <c r="P27">
        <f>INDEX('EIA Consumption'!$A:$BW,$E27,P$5)</f>
        <v/>
      </c>
      <c r="Q27">
        <f>INDEX('EIA Consumption'!$A:$BW,$E27,Q$5)</f>
        <v/>
      </c>
      <c r="R27">
        <f>INDEX('EIA Consumption'!$A:$BW,$E27,R$5)</f>
        <v/>
      </c>
      <c r="S27">
        <f>INDEX('EIA Consumption'!$A:$BW,$E27,S$5)</f>
        <v/>
      </c>
      <c r="T27">
        <f>INDEX('EIA Consumption'!$A:$BW,$E27,T$5)</f>
        <v/>
      </c>
      <c r="U27">
        <f>INDEX('EIA Consumption'!$A:$BW,$E27,U$5)</f>
        <v/>
      </c>
      <c r="V27">
        <f>INDEX('EIA Consumption'!$A:$BW,$E27,V$5)</f>
        <v/>
      </c>
      <c r="W27">
        <f>INDEX('EIA Consumption'!$A:$BW,$E27,W$5)</f>
        <v/>
      </c>
      <c r="X27">
        <f>INDEX('EIA Consumption'!$A:$BW,$E27,X$5)</f>
        <v/>
      </c>
      <c r="Y27">
        <f>INDEX('EIA Consumption'!$A:$BW,$E27,Y$5)</f>
        <v/>
      </c>
      <c r="Z27">
        <f>INDEX('EIA Consumption'!$A:$BW,$E27,Z$5)</f>
        <v/>
      </c>
      <c r="AA27">
        <f>INDEX('EIA Consumption'!$A:$BW,$E27,AA$5)</f>
        <v/>
      </c>
      <c r="AB27">
        <f>INDEX('EIA Consumption'!$A:$BW,$E27,AB$5)</f>
        <v/>
      </c>
      <c r="AC27">
        <f>INDEX('EIA Consumption'!$A:$BW,$E27,AC$5)</f>
        <v/>
      </c>
      <c r="AD27">
        <f>INDEX('EIA Consumption'!$A:$BW,$E27,AD$5)</f>
        <v/>
      </c>
      <c r="AE27">
        <f>INDEX('EIA Consumption'!$A:$BW,$E27,AE$5)</f>
        <v/>
      </c>
      <c r="AF27">
        <f>INDEX('EIA Consumption'!$A:$BW,$E27,AF$5)</f>
        <v/>
      </c>
      <c r="AG27">
        <f>INDEX('EIA Consumption'!$A:$BW,$E27,AG$5)</f>
        <v/>
      </c>
      <c r="AH27">
        <f>INDEX('EIA Consumption'!$A:$BW,$E27,AH$5)</f>
        <v/>
      </c>
      <c r="AI27">
        <f>INDEX('EIA Consumption'!$A:$BW,$E27,AI$5)</f>
        <v/>
      </c>
      <c r="AJ27">
        <f>INDEX('EIA Consumption'!$A:$BW,$E27,AJ$5)</f>
        <v/>
      </c>
      <c r="AK27">
        <f>INDEX('EIA Consumption'!$A:$BW,$E27,AK$5)</f>
        <v/>
      </c>
      <c r="AL27">
        <f>INDEX('EIA Consumption'!$A:$BW,$E27,AL$5)</f>
        <v/>
      </c>
      <c r="AM27">
        <f>INDEX('EIA Consumption'!$A:$BW,$E27,AM$5)</f>
        <v/>
      </c>
      <c r="AN27">
        <f>INDEX('EIA Consumption'!$A:$BW,$E27,AN$5)</f>
        <v/>
      </c>
      <c r="AO27">
        <f>INDEX('EIA Consumption'!$A:$BW,$E27,AO$5)</f>
        <v/>
      </c>
      <c r="AP27">
        <f>INDEX('EIA Consumption'!$A:$BW,$E27,AP$5)</f>
        <v/>
      </c>
      <c r="AQ27">
        <f>INDEX('EIA Consumption'!$A:$BW,$E27,AQ$5)</f>
        <v/>
      </c>
      <c r="AR27">
        <f>INDEX('EIA Consumption'!$A:$BW,$E27,AR$5)</f>
        <v/>
      </c>
      <c r="AS27">
        <f>INDEX('EIA Consumption'!$A:$BW,$E27,AS$5)</f>
        <v/>
      </c>
      <c r="AT27">
        <f>INDEX('EIA Consumption'!$A:$BW,$E27,AT$5)</f>
        <v/>
      </c>
      <c r="AU27">
        <f>INDEX('EIA Consumption'!$A:$BW,$E27,AU$5)</f>
        <v/>
      </c>
      <c r="AV27">
        <f>INDEX('EIA Consumption'!$A:$BW,$E27,AV$5)</f>
        <v/>
      </c>
      <c r="AW27">
        <f>INDEX('EIA Consumption'!$A:$BW,$E27,AW$5)</f>
        <v/>
      </c>
      <c r="AX27">
        <f>INDEX('EIA Consumption'!$A:$BW,$E27,AX$5)</f>
        <v/>
      </c>
      <c r="AY27">
        <f>INDEX('EIA Consumption'!$A:$BW,$E27,AY$5)</f>
        <v/>
      </c>
      <c r="AZ27">
        <f>INDEX('EIA Consumption'!$A:$BW,$E27,AZ$5)</f>
        <v/>
      </c>
      <c r="BA27">
        <f>INDEX('EIA Consumption'!$A:$BW,$E27,BA$5)</f>
        <v/>
      </c>
      <c r="BB27">
        <f>INDEX('EIA Consumption'!$A:$BW,$E27,BB$5)</f>
        <v/>
      </c>
      <c r="BC27">
        <f>INDEX('EIA Consumption'!$A:$BW,$E27,BC$5)</f>
        <v/>
      </c>
      <c r="BD27">
        <f>INDEX('EIA Consumption'!$A:$BW,$E27,BD$5)</f>
        <v/>
      </c>
      <c r="BE27">
        <f>INDEX('EIA Consumption'!$A:$BW,$E27,BE$5)</f>
        <v/>
      </c>
      <c r="BF27">
        <f>INDEX('EIA Consumption'!$A:$BW,$E27,BF$5)</f>
        <v/>
      </c>
      <c r="BG27">
        <f>INDEX('EIA Consumption'!$A:$BW,$E27,BG$5)</f>
        <v/>
      </c>
      <c r="BH27">
        <f>INDEX('EIA Consumption'!$A:$BW,$E27,BH$5)</f>
        <v/>
      </c>
      <c r="BI27">
        <f>INDEX('EIA Consumption'!$A:$BW,$E27,BI$5)</f>
        <v/>
      </c>
      <c r="BJ27">
        <f>INDEX('EIA Consumption'!$A:$BW,$E27,BJ$5)</f>
        <v/>
      </c>
      <c r="BK27">
        <f>INDEX('EIA Consumption'!$A:$BW,$E27,BK$5)</f>
        <v/>
      </c>
      <c r="BL27">
        <f>INDEX('EIA Consumption'!$A:$BW,$E27,BL$5)</f>
        <v/>
      </c>
      <c r="BM27">
        <f>INDEX('EIA Consumption'!$A:$BW,$E27,BM$5)</f>
        <v/>
      </c>
      <c r="BN27">
        <f>INDEX('EIA Consumption'!$A:$BW,$E27,BN$5)</f>
        <v/>
      </c>
      <c r="BO27">
        <f>INDEX('EIA Consumption'!$A:$BW,$E27,BO$5)</f>
        <v/>
      </c>
      <c r="BP27">
        <f>INDEX('EIA Consumption'!$A:$BW,$E27,BP$5)</f>
        <v/>
      </c>
      <c r="BQ27">
        <f>INDEX('EIA Consumption'!$A:$BW,$E27,BQ$5)</f>
        <v/>
      </c>
      <c r="BR27">
        <f>INDEX('EIA Consumption'!$A:$BW,$E27,BR$5)</f>
        <v/>
      </c>
      <c r="BS27">
        <f>INDEX('EIA Consumption'!$A:$BW,$E27,BS$5)</f>
        <v/>
      </c>
      <c r="BT27">
        <f>INDEX('EIA Consumption'!$A:$BW,$E27,BT$5)</f>
        <v/>
      </c>
      <c r="BU27">
        <f>INDEX('EIA Consumption'!$A:$BW,$E27,BU$5)</f>
        <v/>
      </c>
      <c r="BV27">
        <f>INDEX('EIA Consumption'!$A:$BW,$E27,BV$5)</f>
        <v/>
      </c>
      <c r="BW27">
        <f>INDEX('EIA Consumption'!$A:$BW,$E27,BW$5)</f>
        <v/>
      </c>
      <c r="BX27">
        <f>INDEX('EIA Consumption'!$A:$BW,$E27,BX$5)</f>
        <v/>
      </c>
      <c r="BY27">
        <f>INDEX('EIA Consumption'!$A:$BW,$E27,BY$5)</f>
        <v/>
      </c>
    </row>
    <row r="28" spans="1:77">
      <c r="A28">
        <f>CONCATENATE(A$26,B28)</f>
        <v/>
      </c>
      <c r="B28" t="s">
        <v>61</v>
      </c>
      <c r="C28" t="s">
        <v>62</v>
      </c>
      <c r="D28" t="s">
        <v>35</v>
      </c>
      <c r="E28">
        <f>MATCH($C28,'EIA Consumption'!$C:$C,0)</f>
        <v/>
      </c>
      <c r="G28">
        <f>INDEX('EIA Consumption'!$A:$BW,$E28,G$5)</f>
        <v/>
      </c>
      <c r="H28">
        <f>INDEX('EIA Consumption'!$A:$BW,$E28,H$5)</f>
        <v/>
      </c>
      <c r="I28">
        <f>INDEX('EIA Consumption'!$A:$BW,$E28,I$5)</f>
        <v/>
      </c>
      <c r="J28">
        <f>INDEX('EIA Consumption'!$A:$BW,$E28,J$5)</f>
        <v/>
      </c>
      <c r="K28">
        <f>INDEX('EIA Consumption'!$A:$BW,$E28,K$5)</f>
        <v/>
      </c>
      <c r="L28">
        <f>INDEX('EIA Consumption'!$A:$BW,$E28,L$5)</f>
        <v/>
      </c>
      <c r="M28">
        <f>INDEX('EIA Consumption'!$A:$BW,$E28,M$5)</f>
        <v/>
      </c>
      <c r="N28">
        <f>INDEX('EIA Consumption'!$A:$BW,$E28,N$5)</f>
        <v/>
      </c>
      <c r="O28">
        <f>INDEX('EIA Consumption'!$A:$BW,$E28,O$5)</f>
        <v/>
      </c>
      <c r="P28">
        <f>INDEX('EIA Consumption'!$A:$BW,$E28,P$5)</f>
        <v/>
      </c>
      <c r="Q28">
        <f>INDEX('EIA Consumption'!$A:$BW,$E28,Q$5)</f>
        <v/>
      </c>
      <c r="R28">
        <f>INDEX('EIA Consumption'!$A:$BW,$E28,R$5)</f>
        <v/>
      </c>
      <c r="S28">
        <f>INDEX('EIA Consumption'!$A:$BW,$E28,S$5)</f>
        <v/>
      </c>
      <c r="T28">
        <f>INDEX('EIA Consumption'!$A:$BW,$E28,T$5)</f>
        <v/>
      </c>
      <c r="U28">
        <f>INDEX('EIA Consumption'!$A:$BW,$E28,U$5)</f>
        <v/>
      </c>
      <c r="V28">
        <f>INDEX('EIA Consumption'!$A:$BW,$E28,V$5)</f>
        <v/>
      </c>
      <c r="W28">
        <f>INDEX('EIA Consumption'!$A:$BW,$E28,W$5)</f>
        <v/>
      </c>
      <c r="X28">
        <f>INDEX('EIA Consumption'!$A:$BW,$E28,X$5)</f>
        <v/>
      </c>
      <c r="Y28">
        <f>INDEX('EIA Consumption'!$A:$BW,$E28,Y$5)</f>
        <v/>
      </c>
      <c r="Z28">
        <f>INDEX('EIA Consumption'!$A:$BW,$E28,Z$5)</f>
        <v/>
      </c>
      <c r="AA28">
        <f>INDEX('EIA Consumption'!$A:$BW,$E28,AA$5)</f>
        <v/>
      </c>
      <c r="AB28">
        <f>INDEX('EIA Consumption'!$A:$BW,$E28,AB$5)</f>
        <v/>
      </c>
      <c r="AC28">
        <f>INDEX('EIA Consumption'!$A:$BW,$E28,AC$5)</f>
        <v/>
      </c>
      <c r="AD28">
        <f>INDEX('EIA Consumption'!$A:$BW,$E28,AD$5)</f>
        <v/>
      </c>
      <c r="AE28">
        <f>INDEX('EIA Consumption'!$A:$BW,$E28,AE$5)</f>
        <v/>
      </c>
      <c r="AF28">
        <f>INDEX('EIA Consumption'!$A:$BW,$E28,AF$5)</f>
        <v/>
      </c>
      <c r="AG28">
        <f>INDEX('EIA Consumption'!$A:$BW,$E28,AG$5)</f>
        <v/>
      </c>
      <c r="AH28">
        <f>INDEX('EIA Consumption'!$A:$BW,$E28,AH$5)</f>
        <v/>
      </c>
      <c r="AI28">
        <f>INDEX('EIA Consumption'!$A:$BW,$E28,AI$5)</f>
        <v/>
      </c>
      <c r="AJ28">
        <f>INDEX('EIA Consumption'!$A:$BW,$E28,AJ$5)</f>
        <v/>
      </c>
      <c r="AK28">
        <f>INDEX('EIA Consumption'!$A:$BW,$E28,AK$5)</f>
        <v/>
      </c>
      <c r="AL28">
        <f>INDEX('EIA Consumption'!$A:$BW,$E28,AL$5)</f>
        <v/>
      </c>
      <c r="AM28">
        <f>INDEX('EIA Consumption'!$A:$BW,$E28,AM$5)</f>
        <v/>
      </c>
      <c r="AN28">
        <f>INDEX('EIA Consumption'!$A:$BW,$E28,AN$5)</f>
        <v/>
      </c>
      <c r="AO28">
        <f>INDEX('EIA Consumption'!$A:$BW,$E28,AO$5)</f>
        <v/>
      </c>
      <c r="AP28">
        <f>INDEX('EIA Consumption'!$A:$BW,$E28,AP$5)</f>
        <v/>
      </c>
      <c r="AQ28">
        <f>INDEX('EIA Consumption'!$A:$BW,$E28,AQ$5)</f>
        <v/>
      </c>
      <c r="AR28">
        <f>INDEX('EIA Consumption'!$A:$BW,$E28,AR$5)</f>
        <v/>
      </c>
      <c r="AS28">
        <f>INDEX('EIA Consumption'!$A:$BW,$E28,AS$5)</f>
        <v/>
      </c>
      <c r="AT28">
        <f>INDEX('EIA Consumption'!$A:$BW,$E28,AT$5)</f>
        <v/>
      </c>
      <c r="AU28">
        <f>INDEX('EIA Consumption'!$A:$BW,$E28,AU$5)</f>
        <v/>
      </c>
      <c r="AV28">
        <f>INDEX('EIA Consumption'!$A:$BW,$E28,AV$5)</f>
        <v/>
      </c>
      <c r="AW28">
        <f>INDEX('EIA Consumption'!$A:$BW,$E28,AW$5)</f>
        <v/>
      </c>
      <c r="AX28">
        <f>INDEX('EIA Consumption'!$A:$BW,$E28,AX$5)</f>
        <v/>
      </c>
      <c r="AY28">
        <f>INDEX('EIA Consumption'!$A:$BW,$E28,AY$5)</f>
        <v/>
      </c>
      <c r="AZ28">
        <f>INDEX('EIA Consumption'!$A:$BW,$E28,AZ$5)</f>
        <v/>
      </c>
      <c r="BA28">
        <f>INDEX('EIA Consumption'!$A:$BW,$E28,BA$5)</f>
        <v/>
      </c>
      <c r="BB28">
        <f>INDEX('EIA Consumption'!$A:$BW,$E28,BB$5)</f>
        <v/>
      </c>
      <c r="BC28">
        <f>INDEX('EIA Consumption'!$A:$BW,$E28,BC$5)</f>
        <v/>
      </c>
      <c r="BD28">
        <f>INDEX('EIA Consumption'!$A:$BW,$E28,BD$5)</f>
        <v/>
      </c>
      <c r="BE28">
        <f>INDEX('EIA Consumption'!$A:$BW,$E28,BE$5)</f>
        <v/>
      </c>
      <c r="BF28">
        <f>INDEX('EIA Consumption'!$A:$BW,$E28,BF$5)</f>
        <v/>
      </c>
      <c r="BG28">
        <f>INDEX('EIA Consumption'!$A:$BW,$E28,BG$5)</f>
        <v/>
      </c>
      <c r="BH28">
        <f>INDEX('EIA Consumption'!$A:$BW,$E28,BH$5)</f>
        <v/>
      </c>
      <c r="BI28">
        <f>INDEX('EIA Consumption'!$A:$BW,$E28,BI$5)</f>
        <v/>
      </c>
      <c r="BJ28">
        <f>INDEX('EIA Consumption'!$A:$BW,$E28,BJ$5)</f>
        <v/>
      </c>
      <c r="BK28">
        <f>INDEX('EIA Consumption'!$A:$BW,$E28,BK$5)</f>
        <v/>
      </c>
      <c r="BL28">
        <f>INDEX('EIA Consumption'!$A:$BW,$E28,BL$5)</f>
        <v/>
      </c>
      <c r="BM28">
        <f>INDEX('EIA Consumption'!$A:$BW,$E28,BM$5)</f>
        <v/>
      </c>
      <c r="BN28">
        <f>INDEX('EIA Consumption'!$A:$BW,$E28,BN$5)</f>
        <v/>
      </c>
      <c r="BO28">
        <f>INDEX('EIA Consumption'!$A:$BW,$E28,BO$5)</f>
        <v/>
      </c>
      <c r="BP28">
        <f>INDEX('EIA Consumption'!$A:$BW,$E28,BP$5)</f>
        <v/>
      </c>
      <c r="BQ28">
        <f>INDEX('EIA Consumption'!$A:$BW,$E28,BQ$5)</f>
        <v/>
      </c>
      <c r="BR28">
        <f>INDEX('EIA Consumption'!$A:$BW,$E28,BR$5)</f>
        <v/>
      </c>
      <c r="BS28">
        <f>INDEX('EIA Consumption'!$A:$BW,$E28,BS$5)</f>
        <v/>
      </c>
      <c r="BT28">
        <f>INDEX('EIA Consumption'!$A:$BW,$E28,BT$5)</f>
        <v/>
      </c>
      <c r="BU28">
        <f>INDEX('EIA Consumption'!$A:$BW,$E28,BU$5)</f>
        <v/>
      </c>
      <c r="BV28">
        <f>INDEX('EIA Consumption'!$A:$BW,$E28,BV$5)</f>
        <v/>
      </c>
      <c r="BW28">
        <f>INDEX('EIA Consumption'!$A:$BW,$E28,BW$5)</f>
        <v/>
      </c>
      <c r="BX28">
        <f>INDEX('EIA Consumption'!$A:$BW,$E28,BX$5)</f>
        <v/>
      </c>
      <c r="BY28">
        <f>INDEX('EIA Consumption'!$A:$BW,$E28,BY$5)</f>
        <v/>
      </c>
    </row>
    <row r="29" spans="1:77">
      <c r="A29">
        <f>CONCATENATE(A$26,B29)</f>
        <v/>
      </c>
      <c r="B29" t="s">
        <v>36</v>
      </c>
      <c r="C29" t="s">
        <v>63</v>
      </c>
      <c r="D29" t="s">
        <v>35</v>
      </c>
      <c r="E29">
        <f>MATCH($C29,'EIA Consumption'!$C:$C,0)</f>
        <v/>
      </c>
      <c r="G29">
        <f>INDEX('EIA Consumption'!$A:$BW,$E29,G$5)</f>
        <v/>
      </c>
      <c r="H29">
        <f>INDEX('EIA Consumption'!$A:$BW,$E29,H$5)</f>
        <v/>
      </c>
      <c r="I29">
        <f>INDEX('EIA Consumption'!$A:$BW,$E29,I$5)</f>
        <v/>
      </c>
      <c r="J29">
        <f>INDEX('EIA Consumption'!$A:$BW,$E29,J$5)</f>
        <v/>
      </c>
      <c r="K29">
        <f>INDEX('EIA Consumption'!$A:$BW,$E29,K$5)</f>
        <v/>
      </c>
      <c r="L29">
        <f>INDEX('EIA Consumption'!$A:$BW,$E29,L$5)</f>
        <v/>
      </c>
      <c r="M29">
        <f>INDEX('EIA Consumption'!$A:$BW,$E29,M$5)</f>
        <v/>
      </c>
      <c r="N29">
        <f>INDEX('EIA Consumption'!$A:$BW,$E29,N$5)</f>
        <v/>
      </c>
      <c r="O29">
        <f>INDEX('EIA Consumption'!$A:$BW,$E29,O$5)</f>
        <v/>
      </c>
      <c r="P29">
        <f>INDEX('EIA Consumption'!$A:$BW,$E29,P$5)</f>
        <v/>
      </c>
      <c r="Q29">
        <f>INDEX('EIA Consumption'!$A:$BW,$E29,Q$5)</f>
        <v/>
      </c>
      <c r="R29">
        <f>INDEX('EIA Consumption'!$A:$BW,$E29,R$5)</f>
        <v/>
      </c>
      <c r="S29">
        <f>INDEX('EIA Consumption'!$A:$BW,$E29,S$5)</f>
        <v/>
      </c>
      <c r="T29">
        <f>INDEX('EIA Consumption'!$A:$BW,$E29,T$5)</f>
        <v/>
      </c>
      <c r="U29">
        <f>INDEX('EIA Consumption'!$A:$BW,$E29,U$5)</f>
        <v/>
      </c>
      <c r="V29">
        <f>INDEX('EIA Consumption'!$A:$BW,$E29,V$5)</f>
        <v/>
      </c>
      <c r="W29">
        <f>INDEX('EIA Consumption'!$A:$BW,$E29,W$5)</f>
        <v/>
      </c>
      <c r="X29">
        <f>INDEX('EIA Consumption'!$A:$BW,$E29,X$5)</f>
        <v/>
      </c>
      <c r="Y29">
        <f>INDEX('EIA Consumption'!$A:$BW,$E29,Y$5)</f>
        <v/>
      </c>
      <c r="Z29">
        <f>INDEX('EIA Consumption'!$A:$BW,$E29,Z$5)</f>
        <v/>
      </c>
      <c r="AA29">
        <f>INDEX('EIA Consumption'!$A:$BW,$E29,AA$5)</f>
        <v/>
      </c>
      <c r="AB29">
        <f>INDEX('EIA Consumption'!$A:$BW,$E29,AB$5)</f>
        <v/>
      </c>
      <c r="AC29">
        <f>INDEX('EIA Consumption'!$A:$BW,$E29,AC$5)</f>
        <v/>
      </c>
      <c r="AD29">
        <f>INDEX('EIA Consumption'!$A:$BW,$E29,AD$5)</f>
        <v/>
      </c>
      <c r="AE29">
        <f>INDEX('EIA Consumption'!$A:$BW,$E29,AE$5)</f>
        <v/>
      </c>
      <c r="AF29">
        <f>INDEX('EIA Consumption'!$A:$BW,$E29,AF$5)</f>
        <v/>
      </c>
      <c r="AG29">
        <f>INDEX('EIA Consumption'!$A:$BW,$E29,AG$5)</f>
        <v/>
      </c>
      <c r="AH29">
        <f>INDEX('EIA Consumption'!$A:$BW,$E29,AH$5)</f>
        <v/>
      </c>
      <c r="AI29">
        <f>INDEX('EIA Consumption'!$A:$BW,$E29,AI$5)</f>
        <v/>
      </c>
      <c r="AJ29">
        <f>INDEX('EIA Consumption'!$A:$BW,$E29,AJ$5)</f>
        <v/>
      </c>
      <c r="AK29">
        <f>INDEX('EIA Consumption'!$A:$BW,$E29,AK$5)</f>
        <v/>
      </c>
      <c r="AL29">
        <f>INDEX('EIA Consumption'!$A:$BW,$E29,AL$5)</f>
        <v/>
      </c>
      <c r="AM29">
        <f>INDEX('EIA Consumption'!$A:$BW,$E29,AM$5)</f>
        <v/>
      </c>
      <c r="AN29">
        <f>INDEX('EIA Consumption'!$A:$BW,$E29,AN$5)</f>
        <v/>
      </c>
      <c r="AO29">
        <f>INDEX('EIA Consumption'!$A:$BW,$E29,AO$5)</f>
        <v/>
      </c>
      <c r="AP29">
        <f>INDEX('EIA Consumption'!$A:$BW,$E29,AP$5)</f>
        <v/>
      </c>
      <c r="AQ29">
        <f>INDEX('EIA Consumption'!$A:$BW,$E29,AQ$5)</f>
        <v/>
      </c>
      <c r="AR29">
        <f>INDEX('EIA Consumption'!$A:$BW,$E29,AR$5)</f>
        <v/>
      </c>
      <c r="AS29">
        <f>INDEX('EIA Consumption'!$A:$BW,$E29,AS$5)</f>
        <v/>
      </c>
      <c r="AT29">
        <f>INDEX('EIA Consumption'!$A:$BW,$E29,AT$5)</f>
        <v/>
      </c>
      <c r="AU29">
        <f>INDEX('EIA Consumption'!$A:$BW,$E29,AU$5)</f>
        <v/>
      </c>
      <c r="AV29">
        <f>INDEX('EIA Consumption'!$A:$BW,$E29,AV$5)</f>
        <v/>
      </c>
      <c r="AW29">
        <f>INDEX('EIA Consumption'!$A:$BW,$E29,AW$5)</f>
        <v/>
      </c>
      <c r="AX29">
        <f>INDEX('EIA Consumption'!$A:$BW,$E29,AX$5)</f>
        <v/>
      </c>
      <c r="AY29">
        <f>INDEX('EIA Consumption'!$A:$BW,$E29,AY$5)</f>
        <v/>
      </c>
      <c r="AZ29">
        <f>INDEX('EIA Consumption'!$A:$BW,$E29,AZ$5)</f>
        <v/>
      </c>
      <c r="BA29">
        <f>INDEX('EIA Consumption'!$A:$BW,$E29,BA$5)</f>
        <v/>
      </c>
      <c r="BB29">
        <f>INDEX('EIA Consumption'!$A:$BW,$E29,BB$5)</f>
        <v/>
      </c>
      <c r="BC29">
        <f>INDEX('EIA Consumption'!$A:$BW,$E29,BC$5)</f>
        <v/>
      </c>
      <c r="BD29">
        <f>INDEX('EIA Consumption'!$A:$BW,$E29,BD$5)</f>
        <v/>
      </c>
      <c r="BE29">
        <f>INDEX('EIA Consumption'!$A:$BW,$E29,BE$5)</f>
        <v/>
      </c>
      <c r="BF29">
        <f>INDEX('EIA Consumption'!$A:$BW,$E29,BF$5)</f>
        <v/>
      </c>
      <c r="BG29">
        <f>INDEX('EIA Consumption'!$A:$BW,$E29,BG$5)</f>
        <v/>
      </c>
      <c r="BH29">
        <f>INDEX('EIA Consumption'!$A:$BW,$E29,BH$5)</f>
        <v/>
      </c>
      <c r="BI29">
        <f>INDEX('EIA Consumption'!$A:$BW,$E29,BI$5)</f>
        <v/>
      </c>
      <c r="BJ29">
        <f>INDEX('EIA Consumption'!$A:$BW,$E29,BJ$5)</f>
        <v/>
      </c>
      <c r="BK29">
        <f>INDEX('EIA Consumption'!$A:$BW,$E29,BK$5)</f>
        <v/>
      </c>
      <c r="BL29">
        <f>INDEX('EIA Consumption'!$A:$BW,$E29,BL$5)</f>
        <v/>
      </c>
      <c r="BM29">
        <f>INDEX('EIA Consumption'!$A:$BW,$E29,BM$5)</f>
        <v/>
      </c>
      <c r="BN29">
        <f>INDEX('EIA Consumption'!$A:$BW,$E29,BN$5)</f>
        <v/>
      </c>
      <c r="BO29">
        <f>INDEX('EIA Consumption'!$A:$BW,$E29,BO$5)</f>
        <v/>
      </c>
      <c r="BP29">
        <f>INDEX('EIA Consumption'!$A:$BW,$E29,BP$5)</f>
        <v/>
      </c>
      <c r="BQ29">
        <f>INDEX('EIA Consumption'!$A:$BW,$E29,BQ$5)</f>
        <v/>
      </c>
      <c r="BR29">
        <f>INDEX('EIA Consumption'!$A:$BW,$E29,BR$5)</f>
        <v/>
      </c>
      <c r="BS29">
        <f>INDEX('EIA Consumption'!$A:$BW,$E29,BS$5)</f>
        <v/>
      </c>
      <c r="BT29">
        <f>INDEX('EIA Consumption'!$A:$BW,$E29,BT$5)</f>
        <v/>
      </c>
      <c r="BU29">
        <f>INDEX('EIA Consumption'!$A:$BW,$E29,BU$5)</f>
        <v/>
      </c>
      <c r="BV29">
        <f>INDEX('EIA Consumption'!$A:$BW,$E29,BV$5)</f>
        <v/>
      </c>
      <c r="BW29">
        <f>INDEX('EIA Consumption'!$A:$BW,$E29,BW$5)</f>
        <v/>
      </c>
      <c r="BX29">
        <f>INDEX('EIA Consumption'!$A:$BW,$E29,BX$5)</f>
        <v/>
      </c>
      <c r="BY29">
        <f>INDEX('EIA Consumption'!$A:$BW,$E29,BY$5)</f>
        <v/>
      </c>
    </row>
    <row r="30" spans="1:77">
      <c r="A30">
        <f>CONCATENATE(A$26,B30)</f>
        <v/>
      </c>
      <c r="B30" t="s">
        <v>47</v>
      </c>
      <c r="C30" t="s">
        <v>64</v>
      </c>
      <c r="D30" t="s">
        <v>35</v>
      </c>
      <c r="E30">
        <f>MATCH($C30,'EIA Consumption'!$C:$C,0)</f>
        <v/>
      </c>
      <c r="G30">
        <f>INDEX('EIA Consumption'!$A:$BW,$E30,G$5)</f>
        <v/>
      </c>
      <c r="H30">
        <f>INDEX('EIA Consumption'!$A:$BW,$E30,H$5)</f>
        <v/>
      </c>
      <c r="I30">
        <f>INDEX('EIA Consumption'!$A:$BW,$E30,I$5)</f>
        <v/>
      </c>
      <c r="J30">
        <f>INDEX('EIA Consumption'!$A:$BW,$E30,J$5)</f>
        <v/>
      </c>
      <c r="K30">
        <f>INDEX('EIA Consumption'!$A:$BW,$E30,K$5)</f>
        <v/>
      </c>
      <c r="L30">
        <f>INDEX('EIA Consumption'!$A:$BW,$E30,L$5)</f>
        <v/>
      </c>
      <c r="M30">
        <f>INDEX('EIA Consumption'!$A:$BW,$E30,M$5)</f>
        <v/>
      </c>
      <c r="N30">
        <f>INDEX('EIA Consumption'!$A:$BW,$E30,N$5)</f>
        <v/>
      </c>
      <c r="O30">
        <f>INDEX('EIA Consumption'!$A:$BW,$E30,O$5)</f>
        <v/>
      </c>
      <c r="P30">
        <f>INDEX('EIA Consumption'!$A:$BW,$E30,P$5)</f>
        <v/>
      </c>
      <c r="Q30">
        <f>INDEX('EIA Consumption'!$A:$BW,$E30,Q$5)</f>
        <v/>
      </c>
      <c r="R30">
        <f>INDEX('EIA Consumption'!$A:$BW,$E30,R$5)</f>
        <v/>
      </c>
      <c r="S30">
        <f>INDEX('EIA Consumption'!$A:$BW,$E30,S$5)</f>
        <v/>
      </c>
      <c r="T30">
        <f>INDEX('EIA Consumption'!$A:$BW,$E30,T$5)</f>
        <v/>
      </c>
      <c r="U30">
        <f>INDEX('EIA Consumption'!$A:$BW,$E30,U$5)</f>
        <v/>
      </c>
      <c r="V30">
        <f>INDEX('EIA Consumption'!$A:$BW,$E30,V$5)</f>
        <v/>
      </c>
      <c r="W30">
        <f>INDEX('EIA Consumption'!$A:$BW,$E30,W$5)</f>
        <v/>
      </c>
      <c r="X30">
        <f>INDEX('EIA Consumption'!$A:$BW,$E30,X$5)</f>
        <v/>
      </c>
      <c r="Y30">
        <f>INDEX('EIA Consumption'!$A:$BW,$E30,Y$5)</f>
        <v/>
      </c>
      <c r="Z30">
        <f>INDEX('EIA Consumption'!$A:$BW,$E30,Z$5)</f>
        <v/>
      </c>
      <c r="AA30">
        <f>INDEX('EIA Consumption'!$A:$BW,$E30,AA$5)</f>
        <v/>
      </c>
      <c r="AB30">
        <f>INDEX('EIA Consumption'!$A:$BW,$E30,AB$5)</f>
        <v/>
      </c>
      <c r="AC30">
        <f>INDEX('EIA Consumption'!$A:$BW,$E30,AC$5)</f>
        <v/>
      </c>
      <c r="AD30">
        <f>INDEX('EIA Consumption'!$A:$BW,$E30,AD$5)</f>
        <v/>
      </c>
      <c r="AE30">
        <f>INDEX('EIA Consumption'!$A:$BW,$E30,AE$5)</f>
        <v/>
      </c>
      <c r="AF30">
        <f>INDEX('EIA Consumption'!$A:$BW,$E30,AF$5)</f>
        <v/>
      </c>
      <c r="AG30">
        <f>INDEX('EIA Consumption'!$A:$BW,$E30,AG$5)</f>
        <v/>
      </c>
      <c r="AH30">
        <f>INDEX('EIA Consumption'!$A:$BW,$E30,AH$5)</f>
        <v/>
      </c>
      <c r="AI30">
        <f>INDEX('EIA Consumption'!$A:$BW,$E30,AI$5)</f>
        <v/>
      </c>
      <c r="AJ30">
        <f>INDEX('EIA Consumption'!$A:$BW,$E30,AJ$5)</f>
        <v/>
      </c>
      <c r="AK30">
        <f>INDEX('EIA Consumption'!$A:$BW,$E30,AK$5)</f>
        <v/>
      </c>
      <c r="AL30">
        <f>INDEX('EIA Consumption'!$A:$BW,$E30,AL$5)</f>
        <v/>
      </c>
      <c r="AM30">
        <f>INDEX('EIA Consumption'!$A:$BW,$E30,AM$5)</f>
        <v/>
      </c>
      <c r="AN30">
        <f>INDEX('EIA Consumption'!$A:$BW,$E30,AN$5)</f>
        <v/>
      </c>
      <c r="AO30">
        <f>INDEX('EIA Consumption'!$A:$BW,$E30,AO$5)</f>
        <v/>
      </c>
      <c r="AP30">
        <f>INDEX('EIA Consumption'!$A:$BW,$E30,AP$5)</f>
        <v/>
      </c>
      <c r="AQ30">
        <f>INDEX('EIA Consumption'!$A:$BW,$E30,AQ$5)</f>
        <v/>
      </c>
      <c r="AR30">
        <f>INDEX('EIA Consumption'!$A:$BW,$E30,AR$5)</f>
        <v/>
      </c>
      <c r="AS30">
        <f>INDEX('EIA Consumption'!$A:$BW,$E30,AS$5)</f>
        <v/>
      </c>
      <c r="AT30">
        <f>INDEX('EIA Consumption'!$A:$BW,$E30,AT$5)</f>
        <v/>
      </c>
      <c r="AU30">
        <f>INDEX('EIA Consumption'!$A:$BW,$E30,AU$5)</f>
        <v/>
      </c>
      <c r="AV30">
        <f>INDEX('EIA Consumption'!$A:$BW,$E30,AV$5)</f>
        <v/>
      </c>
      <c r="AW30">
        <f>INDEX('EIA Consumption'!$A:$BW,$E30,AW$5)</f>
        <v/>
      </c>
      <c r="AX30">
        <f>INDEX('EIA Consumption'!$A:$BW,$E30,AX$5)</f>
        <v/>
      </c>
      <c r="AY30">
        <f>INDEX('EIA Consumption'!$A:$BW,$E30,AY$5)</f>
        <v/>
      </c>
      <c r="AZ30">
        <f>INDEX('EIA Consumption'!$A:$BW,$E30,AZ$5)</f>
        <v/>
      </c>
      <c r="BA30">
        <f>INDEX('EIA Consumption'!$A:$BW,$E30,BA$5)</f>
        <v/>
      </c>
      <c r="BB30">
        <f>INDEX('EIA Consumption'!$A:$BW,$E30,BB$5)</f>
        <v/>
      </c>
      <c r="BC30">
        <f>INDEX('EIA Consumption'!$A:$BW,$E30,BC$5)</f>
        <v/>
      </c>
      <c r="BD30">
        <f>INDEX('EIA Consumption'!$A:$BW,$E30,BD$5)</f>
        <v/>
      </c>
      <c r="BE30">
        <f>INDEX('EIA Consumption'!$A:$BW,$E30,BE$5)</f>
        <v/>
      </c>
      <c r="BF30">
        <f>INDEX('EIA Consumption'!$A:$BW,$E30,BF$5)</f>
        <v/>
      </c>
      <c r="BG30">
        <f>INDEX('EIA Consumption'!$A:$BW,$E30,BG$5)</f>
        <v/>
      </c>
      <c r="BH30">
        <f>INDEX('EIA Consumption'!$A:$BW,$E30,BH$5)</f>
        <v/>
      </c>
      <c r="BI30">
        <f>INDEX('EIA Consumption'!$A:$BW,$E30,BI$5)</f>
        <v/>
      </c>
      <c r="BJ30">
        <f>INDEX('EIA Consumption'!$A:$BW,$E30,BJ$5)</f>
        <v/>
      </c>
      <c r="BK30">
        <f>INDEX('EIA Consumption'!$A:$BW,$E30,BK$5)</f>
        <v/>
      </c>
      <c r="BL30">
        <f>INDEX('EIA Consumption'!$A:$BW,$E30,BL$5)</f>
        <v/>
      </c>
      <c r="BM30">
        <f>INDEX('EIA Consumption'!$A:$BW,$E30,BM$5)</f>
        <v/>
      </c>
      <c r="BN30">
        <f>INDEX('EIA Consumption'!$A:$BW,$E30,BN$5)</f>
        <v/>
      </c>
      <c r="BO30">
        <f>INDEX('EIA Consumption'!$A:$BW,$E30,BO$5)</f>
        <v/>
      </c>
      <c r="BP30">
        <f>INDEX('EIA Consumption'!$A:$BW,$E30,BP$5)</f>
        <v/>
      </c>
      <c r="BQ30">
        <f>INDEX('EIA Consumption'!$A:$BW,$E30,BQ$5)</f>
        <v/>
      </c>
      <c r="BR30">
        <f>INDEX('EIA Consumption'!$A:$BW,$E30,BR$5)</f>
        <v/>
      </c>
      <c r="BS30">
        <f>INDEX('EIA Consumption'!$A:$BW,$E30,BS$5)</f>
        <v/>
      </c>
      <c r="BT30">
        <f>INDEX('EIA Consumption'!$A:$BW,$E30,BT$5)</f>
        <v/>
      </c>
      <c r="BU30">
        <f>INDEX('EIA Consumption'!$A:$BW,$E30,BU$5)</f>
        <v/>
      </c>
      <c r="BV30">
        <f>INDEX('EIA Consumption'!$A:$BW,$E30,BV$5)</f>
        <v/>
      </c>
      <c r="BW30">
        <f>INDEX('EIA Consumption'!$A:$BW,$E30,BW$5)</f>
        <v/>
      </c>
      <c r="BX30">
        <f>INDEX('EIA Consumption'!$A:$BW,$E30,BX$5)</f>
        <v/>
      </c>
      <c r="BY30">
        <f>INDEX('EIA Consumption'!$A:$BW,$E30,BY$5)</f>
        <v/>
      </c>
    </row>
    <row r="31" spans="1:77">
      <c r="A31">
        <f>CONCATENATE(A$26,B31)</f>
        <v/>
      </c>
      <c r="B31" t="s">
        <v>38</v>
      </c>
      <c r="C31" t="s">
        <v>65</v>
      </c>
      <c r="D31" t="s">
        <v>35</v>
      </c>
      <c r="E31">
        <f>MATCH($C31,'EIA Consumption'!$C:$C,0)</f>
        <v/>
      </c>
      <c r="G31">
        <f>INDEX('EIA Consumption'!$A:$BW,$E31,G$5)</f>
        <v/>
      </c>
      <c r="H31">
        <f>INDEX('EIA Consumption'!$A:$BW,$E31,H$5)</f>
        <v/>
      </c>
      <c r="I31">
        <f>INDEX('EIA Consumption'!$A:$BW,$E31,I$5)</f>
        <v/>
      </c>
      <c r="J31">
        <f>INDEX('EIA Consumption'!$A:$BW,$E31,J$5)</f>
        <v/>
      </c>
      <c r="K31">
        <f>INDEX('EIA Consumption'!$A:$BW,$E31,K$5)</f>
        <v/>
      </c>
      <c r="L31">
        <f>INDEX('EIA Consumption'!$A:$BW,$E31,L$5)</f>
        <v/>
      </c>
      <c r="M31">
        <f>INDEX('EIA Consumption'!$A:$BW,$E31,M$5)</f>
        <v/>
      </c>
      <c r="N31">
        <f>INDEX('EIA Consumption'!$A:$BW,$E31,N$5)</f>
        <v/>
      </c>
      <c r="O31">
        <f>INDEX('EIA Consumption'!$A:$BW,$E31,O$5)</f>
        <v/>
      </c>
      <c r="P31">
        <f>INDEX('EIA Consumption'!$A:$BW,$E31,P$5)</f>
        <v/>
      </c>
      <c r="Q31">
        <f>INDEX('EIA Consumption'!$A:$BW,$E31,Q$5)</f>
        <v/>
      </c>
      <c r="R31">
        <f>INDEX('EIA Consumption'!$A:$BW,$E31,R$5)</f>
        <v/>
      </c>
      <c r="S31">
        <f>INDEX('EIA Consumption'!$A:$BW,$E31,S$5)</f>
        <v/>
      </c>
      <c r="T31">
        <f>INDEX('EIA Consumption'!$A:$BW,$E31,T$5)</f>
        <v/>
      </c>
      <c r="U31">
        <f>INDEX('EIA Consumption'!$A:$BW,$E31,U$5)</f>
        <v/>
      </c>
      <c r="V31">
        <f>INDEX('EIA Consumption'!$A:$BW,$E31,V$5)</f>
        <v/>
      </c>
      <c r="W31">
        <f>INDEX('EIA Consumption'!$A:$BW,$E31,W$5)</f>
        <v/>
      </c>
      <c r="X31">
        <f>INDEX('EIA Consumption'!$A:$BW,$E31,X$5)</f>
        <v/>
      </c>
      <c r="Y31">
        <f>INDEX('EIA Consumption'!$A:$BW,$E31,Y$5)</f>
        <v/>
      </c>
      <c r="Z31">
        <f>INDEX('EIA Consumption'!$A:$BW,$E31,Z$5)</f>
        <v/>
      </c>
      <c r="AA31">
        <f>INDEX('EIA Consumption'!$A:$BW,$E31,AA$5)</f>
        <v/>
      </c>
      <c r="AB31">
        <f>INDEX('EIA Consumption'!$A:$BW,$E31,AB$5)</f>
        <v/>
      </c>
      <c r="AC31">
        <f>INDEX('EIA Consumption'!$A:$BW,$E31,AC$5)</f>
        <v/>
      </c>
      <c r="AD31">
        <f>INDEX('EIA Consumption'!$A:$BW,$E31,AD$5)</f>
        <v/>
      </c>
      <c r="AE31">
        <f>INDEX('EIA Consumption'!$A:$BW,$E31,AE$5)</f>
        <v/>
      </c>
      <c r="AF31">
        <f>INDEX('EIA Consumption'!$A:$BW,$E31,AF$5)</f>
        <v/>
      </c>
      <c r="AG31">
        <f>INDEX('EIA Consumption'!$A:$BW,$E31,AG$5)</f>
        <v/>
      </c>
      <c r="AH31">
        <f>INDEX('EIA Consumption'!$A:$BW,$E31,AH$5)</f>
        <v/>
      </c>
      <c r="AI31">
        <f>INDEX('EIA Consumption'!$A:$BW,$E31,AI$5)</f>
        <v/>
      </c>
      <c r="AJ31">
        <f>INDEX('EIA Consumption'!$A:$BW,$E31,AJ$5)</f>
        <v/>
      </c>
      <c r="AK31">
        <f>INDEX('EIA Consumption'!$A:$BW,$E31,AK$5)</f>
        <v/>
      </c>
      <c r="AL31">
        <f>INDEX('EIA Consumption'!$A:$BW,$E31,AL$5)</f>
        <v/>
      </c>
      <c r="AM31">
        <f>INDEX('EIA Consumption'!$A:$BW,$E31,AM$5)</f>
        <v/>
      </c>
      <c r="AN31">
        <f>INDEX('EIA Consumption'!$A:$BW,$E31,AN$5)</f>
        <v/>
      </c>
      <c r="AO31">
        <f>INDEX('EIA Consumption'!$A:$BW,$E31,AO$5)</f>
        <v/>
      </c>
      <c r="AP31">
        <f>INDEX('EIA Consumption'!$A:$BW,$E31,AP$5)</f>
        <v/>
      </c>
      <c r="AQ31">
        <f>INDEX('EIA Consumption'!$A:$BW,$E31,AQ$5)</f>
        <v/>
      </c>
      <c r="AR31">
        <f>INDEX('EIA Consumption'!$A:$BW,$E31,AR$5)</f>
        <v/>
      </c>
      <c r="AS31">
        <f>INDEX('EIA Consumption'!$A:$BW,$E31,AS$5)</f>
        <v/>
      </c>
      <c r="AT31">
        <f>INDEX('EIA Consumption'!$A:$BW,$E31,AT$5)</f>
        <v/>
      </c>
      <c r="AU31">
        <f>INDEX('EIA Consumption'!$A:$BW,$E31,AU$5)</f>
        <v/>
      </c>
      <c r="AV31">
        <f>INDEX('EIA Consumption'!$A:$BW,$E31,AV$5)</f>
        <v/>
      </c>
      <c r="AW31">
        <f>INDEX('EIA Consumption'!$A:$BW,$E31,AW$5)</f>
        <v/>
      </c>
      <c r="AX31">
        <f>INDEX('EIA Consumption'!$A:$BW,$E31,AX$5)</f>
        <v/>
      </c>
      <c r="AY31">
        <f>INDEX('EIA Consumption'!$A:$BW,$E31,AY$5)</f>
        <v/>
      </c>
      <c r="AZ31">
        <f>INDEX('EIA Consumption'!$A:$BW,$E31,AZ$5)</f>
        <v/>
      </c>
      <c r="BA31">
        <f>INDEX('EIA Consumption'!$A:$BW,$E31,BA$5)</f>
        <v/>
      </c>
      <c r="BB31">
        <f>INDEX('EIA Consumption'!$A:$BW,$E31,BB$5)</f>
        <v/>
      </c>
      <c r="BC31">
        <f>INDEX('EIA Consumption'!$A:$BW,$E31,BC$5)</f>
        <v/>
      </c>
      <c r="BD31">
        <f>INDEX('EIA Consumption'!$A:$BW,$E31,BD$5)</f>
        <v/>
      </c>
      <c r="BE31">
        <f>INDEX('EIA Consumption'!$A:$BW,$E31,BE$5)</f>
        <v/>
      </c>
      <c r="BF31">
        <f>INDEX('EIA Consumption'!$A:$BW,$E31,BF$5)</f>
        <v/>
      </c>
      <c r="BG31">
        <f>INDEX('EIA Consumption'!$A:$BW,$E31,BG$5)</f>
        <v/>
      </c>
      <c r="BH31">
        <f>INDEX('EIA Consumption'!$A:$BW,$E31,BH$5)</f>
        <v/>
      </c>
      <c r="BI31">
        <f>INDEX('EIA Consumption'!$A:$BW,$E31,BI$5)</f>
        <v/>
      </c>
      <c r="BJ31">
        <f>INDEX('EIA Consumption'!$A:$BW,$E31,BJ$5)</f>
        <v/>
      </c>
      <c r="BK31">
        <f>INDEX('EIA Consumption'!$A:$BW,$E31,BK$5)</f>
        <v/>
      </c>
      <c r="BL31">
        <f>INDEX('EIA Consumption'!$A:$BW,$E31,BL$5)</f>
        <v/>
      </c>
      <c r="BM31">
        <f>INDEX('EIA Consumption'!$A:$BW,$E31,BM$5)</f>
        <v/>
      </c>
      <c r="BN31">
        <f>INDEX('EIA Consumption'!$A:$BW,$E31,BN$5)</f>
        <v/>
      </c>
      <c r="BO31">
        <f>INDEX('EIA Consumption'!$A:$BW,$E31,BO$5)</f>
        <v/>
      </c>
      <c r="BP31">
        <f>INDEX('EIA Consumption'!$A:$BW,$E31,BP$5)</f>
        <v/>
      </c>
      <c r="BQ31">
        <f>INDEX('EIA Consumption'!$A:$BW,$E31,BQ$5)</f>
        <v/>
      </c>
      <c r="BR31">
        <f>INDEX('EIA Consumption'!$A:$BW,$E31,BR$5)</f>
        <v/>
      </c>
      <c r="BS31">
        <f>INDEX('EIA Consumption'!$A:$BW,$E31,BS$5)</f>
        <v/>
      </c>
      <c r="BT31">
        <f>INDEX('EIA Consumption'!$A:$BW,$E31,BT$5)</f>
        <v/>
      </c>
      <c r="BU31">
        <f>INDEX('EIA Consumption'!$A:$BW,$E31,BU$5)</f>
        <v/>
      </c>
      <c r="BV31">
        <f>INDEX('EIA Consumption'!$A:$BW,$E31,BV$5)</f>
        <v/>
      </c>
      <c r="BW31">
        <f>INDEX('EIA Consumption'!$A:$BW,$E31,BW$5)</f>
        <v/>
      </c>
      <c r="BX31">
        <f>INDEX('EIA Consumption'!$A:$BW,$E31,BX$5)</f>
        <v/>
      </c>
      <c r="BY31">
        <f>INDEX('EIA Consumption'!$A:$BW,$E31,BY$5)</f>
        <v/>
      </c>
    </row>
    <row r="32" spans="1:77">
      <c r="A32">
        <f>CONCATENATE(A$26,B32)</f>
        <v/>
      </c>
      <c r="B32" t="s">
        <v>66</v>
      </c>
      <c r="C32" t="s">
        <v>67</v>
      </c>
      <c r="D32" t="s">
        <v>35</v>
      </c>
      <c r="E32">
        <f>MATCH($C32,'EIA Consumption'!$C:$C,0)</f>
        <v/>
      </c>
      <c r="G32">
        <f>INDEX('EIA Consumption'!$A:$BW,$E32,G$5)</f>
        <v/>
      </c>
      <c r="H32">
        <f>INDEX('EIA Consumption'!$A:$BW,$E32,H$5)</f>
        <v/>
      </c>
      <c r="I32">
        <f>INDEX('EIA Consumption'!$A:$BW,$E32,I$5)</f>
        <v/>
      </c>
      <c r="J32">
        <f>INDEX('EIA Consumption'!$A:$BW,$E32,J$5)</f>
        <v/>
      </c>
      <c r="K32">
        <f>INDEX('EIA Consumption'!$A:$BW,$E32,K$5)</f>
        <v/>
      </c>
      <c r="L32">
        <f>INDEX('EIA Consumption'!$A:$BW,$E32,L$5)</f>
        <v/>
      </c>
      <c r="M32">
        <f>INDEX('EIA Consumption'!$A:$BW,$E32,M$5)</f>
        <v/>
      </c>
      <c r="N32">
        <f>INDEX('EIA Consumption'!$A:$BW,$E32,N$5)</f>
        <v/>
      </c>
      <c r="O32">
        <f>INDEX('EIA Consumption'!$A:$BW,$E32,O$5)</f>
        <v/>
      </c>
      <c r="P32">
        <f>INDEX('EIA Consumption'!$A:$BW,$E32,P$5)</f>
        <v/>
      </c>
      <c r="Q32">
        <f>INDEX('EIA Consumption'!$A:$BW,$E32,Q$5)</f>
        <v/>
      </c>
      <c r="R32">
        <f>INDEX('EIA Consumption'!$A:$BW,$E32,R$5)</f>
        <v/>
      </c>
      <c r="S32">
        <f>INDEX('EIA Consumption'!$A:$BW,$E32,S$5)</f>
        <v/>
      </c>
      <c r="T32">
        <f>INDEX('EIA Consumption'!$A:$BW,$E32,T$5)</f>
        <v/>
      </c>
      <c r="U32">
        <f>INDEX('EIA Consumption'!$A:$BW,$E32,U$5)</f>
        <v/>
      </c>
      <c r="V32">
        <f>INDEX('EIA Consumption'!$A:$BW,$E32,V$5)</f>
        <v/>
      </c>
      <c r="W32">
        <f>INDEX('EIA Consumption'!$A:$BW,$E32,W$5)</f>
        <v/>
      </c>
      <c r="X32">
        <f>INDEX('EIA Consumption'!$A:$BW,$E32,X$5)</f>
        <v/>
      </c>
      <c r="Y32">
        <f>INDEX('EIA Consumption'!$A:$BW,$E32,Y$5)</f>
        <v/>
      </c>
      <c r="Z32">
        <f>INDEX('EIA Consumption'!$A:$BW,$E32,Z$5)</f>
        <v/>
      </c>
      <c r="AA32">
        <f>INDEX('EIA Consumption'!$A:$BW,$E32,AA$5)</f>
        <v/>
      </c>
      <c r="AB32">
        <f>INDEX('EIA Consumption'!$A:$BW,$E32,AB$5)</f>
        <v/>
      </c>
      <c r="AC32">
        <f>INDEX('EIA Consumption'!$A:$BW,$E32,AC$5)</f>
        <v/>
      </c>
      <c r="AD32">
        <f>INDEX('EIA Consumption'!$A:$BW,$E32,AD$5)</f>
        <v/>
      </c>
      <c r="AE32">
        <f>INDEX('EIA Consumption'!$A:$BW,$E32,AE$5)</f>
        <v/>
      </c>
      <c r="AF32">
        <f>INDEX('EIA Consumption'!$A:$BW,$E32,AF$5)</f>
        <v/>
      </c>
      <c r="AG32">
        <f>INDEX('EIA Consumption'!$A:$BW,$E32,AG$5)</f>
        <v/>
      </c>
      <c r="AH32">
        <f>INDEX('EIA Consumption'!$A:$BW,$E32,AH$5)</f>
        <v/>
      </c>
      <c r="AI32">
        <f>INDEX('EIA Consumption'!$A:$BW,$E32,AI$5)</f>
        <v/>
      </c>
      <c r="AJ32">
        <f>INDEX('EIA Consumption'!$A:$BW,$E32,AJ$5)</f>
        <v/>
      </c>
      <c r="AK32">
        <f>INDEX('EIA Consumption'!$A:$BW,$E32,AK$5)</f>
        <v/>
      </c>
      <c r="AL32">
        <f>INDEX('EIA Consumption'!$A:$BW,$E32,AL$5)</f>
        <v/>
      </c>
      <c r="AM32">
        <f>INDEX('EIA Consumption'!$A:$BW,$E32,AM$5)</f>
        <v/>
      </c>
      <c r="AN32">
        <f>INDEX('EIA Consumption'!$A:$BW,$E32,AN$5)</f>
        <v/>
      </c>
      <c r="AO32">
        <f>INDEX('EIA Consumption'!$A:$BW,$E32,AO$5)</f>
        <v/>
      </c>
      <c r="AP32">
        <f>INDEX('EIA Consumption'!$A:$BW,$E32,AP$5)</f>
        <v/>
      </c>
      <c r="AQ32">
        <f>INDEX('EIA Consumption'!$A:$BW,$E32,AQ$5)</f>
        <v/>
      </c>
      <c r="AR32">
        <f>INDEX('EIA Consumption'!$A:$BW,$E32,AR$5)</f>
        <v/>
      </c>
      <c r="AS32">
        <f>INDEX('EIA Consumption'!$A:$BW,$E32,AS$5)</f>
        <v/>
      </c>
      <c r="AT32">
        <f>INDEX('EIA Consumption'!$A:$BW,$E32,AT$5)</f>
        <v/>
      </c>
      <c r="AU32">
        <f>INDEX('EIA Consumption'!$A:$BW,$E32,AU$5)</f>
        <v/>
      </c>
      <c r="AV32">
        <f>INDEX('EIA Consumption'!$A:$BW,$E32,AV$5)</f>
        <v/>
      </c>
      <c r="AW32">
        <f>INDEX('EIA Consumption'!$A:$BW,$E32,AW$5)</f>
        <v/>
      </c>
      <c r="AX32">
        <f>INDEX('EIA Consumption'!$A:$BW,$E32,AX$5)</f>
        <v/>
      </c>
      <c r="AY32">
        <f>INDEX('EIA Consumption'!$A:$BW,$E32,AY$5)</f>
        <v/>
      </c>
      <c r="AZ32">
        <f>INDEX('EIA Consumption'!$A:$BW,$E32,AZ$5)</f>
        <v/>
      </c>
      <c r="BA32">
        <f>INDEX('EIA Consumption'!$A:$BW,$E32,BA$5)</f>
        <v/>
      </c>
      <c r="BB32">
        <f>INDEX('EIA Consumption'!$A:$BW,$E32,BB$5)</f>
        <v/>
      </c>
      <c r="BC32">
        <f>INDEX('EIA Consumption'!$A:$BW,$E32,BC$5)</f>
        <v/>
      </c>
      <c r="BD32">
        <f>INDEX('EIA Consumption'!$A:$BW,$E32,BD$5)</f>
        <v/>
      </c>
      <c r="BE32">
        <f>INDEX('EIA Consumption'!$A:$BW,$E32,BE$5)</f>
        <v/>
      </c>
      <c r="BF32">
        <f>INDEX('EIA Consumption'!$A:$BW,$E32,BF$5)</f>
        <v/>
      </c>
      <c r="BG32">
        <f>INDEX('EIA Consumption'!$A:$BW,$E32,BG$5)</f>
        <v/>
      </c>
      <c r="BH32">
        <f>INDEX('EIA Consumption'!$A:$BW,$E32,BH$5)</f>
        <v/>
      </c>
      <c r="BI32">
        <f>INDEX('EIA Consumption'!$A:$BW,$E32,BI$5)</f>
        <v/>
      </c>
      <c r="BJ32">
        <f>INDEX('EIA Consumption'!$A:$BW,$E32,BJ$5)</f>
        <v/>
      </c>
      <c r="BK32">
        <f>INDEX('EIA Consumption'!$A:$BW,$E32,BK$5)</f>
        <v/>
      </c>
      <c r="BL32">
        <f>INDEX('EIA Consumption'!$A:$BW,$E32,BL$5)</f>
        <v/>
      </c>
      <c r="BM32">
        <f>INDEX('EIA Consumption'!$A:$BW,$E32,BM$5)</f>
        <v/>
      </c>
      <c r="BN32">
        <f>INDEX('EIA Consumption'!$A:$BW,$E32,BN$5)</f>
        <v/>
      </c>
      <c r="BO32">
        <f>INDEX('EIA Consumption'!$A:$BW,$E32,BO$5)</f>
        <v/>
      </c>
      <c r="BP32">
        <f>INDEX('EIA Consumption'!$A:$BW,$E32,BP$5)</f>
        <v/>
      </c>
      <c r="BQ32">
        <f>INDEX('EIA Consumption'!$A:$BW,$E32,BQ$5)</f>
        <v/>
      </c>
      <c r="BR32">
        <f>INDEX('EIA Consumption'!$A:$BW,$E32,BR$5)</f>
        <v/>
      </c>
      <c r="BS32">
        <f>INDEX('EIA Consumption'!$A:$BW,$E32,BS$5)</f>
        <v/>
      </c>
      <c r="BT32">
        <f>INDEX('EIA Consumption'!$A:$BW,$E32,BT$5)</f>
        <v/>
      </c>
      <c r="BU32">
        <f>INDEX('EIA Consumption'!$A:$BW,$E32,BU$5)</f>
        <v/>
      </c>
      <c r="BV32">
        <f>INDEX('EIA Consumption'!$A:$BW,$E32,BV$5)</f>
        <v/>
      </c>
      <c r="BW32">
        <f>INDEX('EIA Consumption'!$A:$BW,$E32,BW$5)</f>
        <v/>
      </c>
      <c r="BX32">
        <f>INDEX('EIA Consumption'!$A:$BW,$E32,BX$5)</f>
        <v/>
      </c>
      <c r="BY32">
        <f>INDEX('EIA Consumption'!$A:$BW,$E32,BY$5)</f>
        <v/>
      </c>
    </row>
    <row r="33" spans="1:77">
      <c r="A33">
        <f>CONCATENATE(A$26,B33)</f>
        <v/>
      </c>
      <c r="B33" t="s">
        <v>50</v>
      </c>
      <c r="C33" t="s">
        <v>68</v>
      </c>
      <c r="D33" t="s">
        <v>35</v>
      </c>
      <c r="E33">
        <f>MATCH($C33,'EIA Consumption'!$C:$C,0)</f>
        <v/>
      </c>
      <c r="G33">
        <f>INDEX('EIA Consumption'!$A:$BW,$E33,G$5)</f>
        <v/>
      </c>
      <c r="H33">
        <f>INDEX('EIA Consumption'!$A:$BW,$E33,H$5)</f>
        <v/>
      </c>
      <c r="I33">
        <f>INDEX('EIA Consumption'!$A:$BW,$E33,I$5)</f>
        <v/>
      </c>
      <c r="J33">
        <f>INDEX('EIA Consumption'!$A:$BW,$E33,J$5)</f>
        <v/>
      </c>
      <c r="K33">
        <f>INDEX('EIA Consumption'!$A:$BW,$E33,K$5)</f>
        <v/>
      </c>
      <c r="L33">
        <f>INDEX('EIA Consumption'!$A:$BW,$E33,L$5)</f>
        <v/>
      </c>
      <c r="M33">
        <f>INDEX('EIA Consumption'!$A:$BW,$E33,M$5)</f>
        <v/>
      </c>
      <c r="N33">
        <f>INDEX('EIA Consumption'!$A:$BW,$E33,N$5)</f>
        <v/>
      </c>
      <c r="O33">
        <f>INDEX('EIA Consumption'!$A:$BW,$E33,O$5)</f>
        <v/>
      </c>
      <c r="P33">
        <f>INDEX('EIA Consumption'!$A:$BW,$E33,P$5)</f>
        <v/>
      </c>
      <c r="Q33">
        <f>INDEX('EIA Consumption'!$A:$BW,$E33,Q$5)</f>
        <v/>
      </c>
      <c r="R33">
        <f>INDEX('EIA Consumption'!$A:$BW,$E33,R$5)</f>
        <v/>
      </c>
      <c r="S33">
        <f>INDEX('EIA Consumption'!$A:$BW,$E33,S$5)</f>
        <v/>
      </c>
      <c r="T33">
        <f>INDEX('EIA Consumption'!$A:$BW,$E33,T$5)</f>
        <v/>
      </c>
      <c r="U33">
        <f>INDEX('EIA Consumption'!$A:$BW,$E33,U$5)</f>
        <v/>
      </c>
      <c r="V33">
        <f>INDEX('EIA Consumption'!$A:$BW,$E33,V$5)</f>
        <v/>
      </c>
      <c r="W33">
        <f>INDEX('EIA Consumption'!$A:$BW,$E33,W$5)</f>
        <v/>
      </c>
      <c r="X33">
        <f>INDEX('EIA Consumption'!$A:$BW,$E33,X$5)</f>
        <v/>
      </c>
      <c r="Y33">
        <f>INDEX('EIA Consumption'!$A:$BW,$E33,Y$5)</f>
        <v/>
      </c>
      <c r="Z33">
        <f>INDEX('EIA Consumption'!$A:$BW,$E33,Z$5)</f>
        <v/>
      </c>
      <c r="AA33">
        <f>INDEX('EIA Consumption'!$A:$BW,$E33,AA$5)</f>
        <v/>
      </c>
      <c r="AB33">
        <f>INDEX('EIA Consumption'!$A:$BW,$E33,AB$5)</f>
        <v/>
      </c>
      <c r="AC33">
        <f>INDEX('EIA Consumption'!$A:$BW,$E33,AC$5)</f>
        <v/>
      </c>
      <c r="AD33">
        <f>INDEX('EIA Consumption'!$A:$BW,$E33,AD$5)</f>
        <v/>
      </c>
      <c r="AE33">
        <f>INDEX('EIA Consumption'!$A:$BW,$E33,AE$5)</f>
        <v/>
      </c>
      <c r="AF33">
        <f>INDEX('EIA Consumption'!$A:$BW,$E33,AF$5)</f>
        <v/>
      </c>
      <c r="AG33">
        <f>INDEX('EIA Consumption'!$A:$BW,$E33,AG$5)</f>
        <v/>
      </c>
      <c r="AH33">
        <f>INDEX('EIA Consumption'!$A:$BW,$E33,AH$5)</f>
        <v/>
      </c>
      <c r="AI33">
        <f>INDEX('EIA Consumption'!$A:$BW,$E33,AI$5)</f>
        <v/>
      </c>
      <c r="AJ33">
        <f>INDEX('EIA Consumption'!$A:$BW,$E33,AJ$5)</f>
        <v/>
      </c>
      <c r="AK33">
        <f>INDEX('EIA Consumption'!$A:$BW,$E33,AK$5)</f>
        <v/>
      </c>
      <c r="AL33">
        <f>INDEX('EIA Consumption'!$A:$BW,$E33,AL$5)</f>
        <v/>
      </c>
      <c r="AM33">
        <f>INDEX('EIA Consumption'!$A:$BW,$E33,AM$5)</f>
        <v/>
      </c>
      <c r="AN33">
        <f>INDEX('EIA Consumption'!$A:$BW,$E33,AN$5)</f>
        <v/>
      </c>
      <c r="AO33">
        <f>INDEX('EIA Consumption'!$A:$BW,$E33,AO$5)</f>
        <v/>
      </c>
      <c r="AP33">
        <f>INDEX('EIA Consumption'!$A:$BW,$E33,AP$5)</f>
        <v/>
      </c>
      <c r="AQ33">
        <f>INDEX('EIA Consumption'!$A:$BW,$E33,AQ$5)</f>
        <v/>
      </c>
      <c r="AR33">
        <f>INDEX('EIA Consumption'!$A:$BW,$E33,AR$5)</f>
        <v/>
      </c>
      <c r="AS33">
        <f>INDEX('EIA Consumption'!$A:$BW,$E33,AS$5)</f>
        <v/>
      </c>
      <c r="AT33">
        <f>INDEX('EIA Consumption'!$A:$BW,$E33,AT$5)</f>
        <v/>
      </c>
      <c r="AU33">
        <f>INDEX('EIA Consumption'!$A:$BW,$E33,AU$5)</f>
        <v/>
      </c>
      <c r="AV33">
        <f>INDEX('EIA Consumption'!$A:$BW,$E33,AV$5)</f>
        <v/>
      </c>
      <c r="AW33">
        <f>INDEX('EIA Consumption'!$A:$BW,$E33,AW$5)</f>
        <v/>
      </c>
      <c r="AX33">
        <f>INDEX('EIA Consumption'!$A:$BW,$E33,AX$5)</f>
        <v/>
      </c>
      <c r="AY33">
        <f>INDEX('EIA Consumption'!$A:$BW,$E33,AY$5)</f>
        <v/>
      </c>
      <c r="AZ33">
        <f>INDEX('EIA Consumption'!$A:$BW,$E33,AZ$5)</f>
        <v/>
      </c>
      <c r="BA33">
        <f>INDEX('EIA Consumption'!$A:$BW,$E33,BA$5)</f>
        <v/>
      </c>
      <c r="BB33">
        <f>INDEX('EIA Consumption'!$A:$BW,$E33,BB$5)</f>
        <v/>
      </c>
      <c r="BC33">
        <f>INDEX('EIA Consumption'!$A:$BW,$E33,BC$5)</f>
        <v/>
      </c>
      <c r="BD33">
        <f>INDEX('EIA Consumption'!$A:$BW,$E33,BD$5)</f>
        <v/>
      </c>
      <c r="BE33">
        <f>INDEX('EIA Consumption'!$A:$BW,$E33,BE$5)</f>
        <v/>
      </c>
      <c r="BF33">
        <f>INDEX('EIA Consumption'!$A:$BW,$E33,BF$5)</f>
        <v/>
      </c>
      <c r="BG33">
        <f>INDEX('EIA Consumption'!$A:$BW,$E33,BG$5)</f>
        <v/>
      </c>
      <c r="BH33">
        <f>INDEX('EIA Consumption'!$A:$BW,$E33,BH$5)</f>
        <v/>
      </c>
      <c r="BI33">
        <f>INDEX('EIA Consumption'!$A:$BW,$E33,BI$5)</f>
        <v/>
      </c>
      <c r="BJ33">
        <f>INDEX('EIA Consumption'!$A:$BW,$E33,BJ$5)</f>
        <v/>
      </c>
      <c r="BK33">
        <f>INDEX('EIA Consumption'!$A:$BW,$E33,BK$5)</f>
        <v/>
      </c>
      <c r="BL33">
        <f>INDEX('EIA Consumption'!$A:$BW,$E33,BL$5)</f>
        <v/>
      </c>
      <c r="BM33">
        <f>INDEX('EIA Consumption'!$A:$BW,$E33,BM$5)</f>
        <v/>
      </c>
      <c r="BN33">
        <f>INDEX('EIA Consumption'!$A:$BW,$E33,BN$5)</f>
        <v/>
      </c>
      <c r="BO33">
        <f>INDEX('EIA Consumption'!$A:$BW,$E33,BO$5)</f>
        <v/>
      </c>
      <c r="BP33">
        <f>INDEX('EIA Consumption'!$A:$BW,$E33,BP$5)</f>
        <v/>
      </c>
      <c r="BQ33">
        <f>INDEX('EIA Consumption'!$A:$BW,$E33,BQ$5)</f>
        <v/>
      </c>
      <c r="BR33">
        <f>INDEX('EIA Consumption'!$A:$BW,$E33,BR$5)</f>
        <v/>
      </c>
      <c r="BS33">
        <f>INDEX('EIA Consumption'!$A:$BW,$E33,BS$5)</f>
        <v/>
      </c>
      <c r="BT33">
        <f>INDEX('EIA Consumption'!$A:$BW,$E33,BT$5)</f>
        <v/>
      </c>
      <c r="BU33">
        <f>INDEX('EIA Consumption'!$A:$BW,$E33,BU$5)</f>
        <v/>
      </c>
      <c r="BV33">
        <f>INDEX('EIA Consumption'!$A:$BW,$E33,BV$5)</f>
        <v/>
      </c>
      <c r="BW33">
        <f>INDEX('EIA Consumption'!$A:$BW,$E33,BW$5)</f>
        <v/>
      </c>
      <c r="BX33">
        <f>INDEX('EIA Consumption'!$A:$BW,$E33,BX$5)</f>
        <v/>
      </c>
      <c r="BY33">
        <f>INDEX('EIA Consumption'!$A:$BW,$E33,BY$5)</f>
        <v/>
      </c>
    </row>
    <row r="34" spans="1:77">
      <c r="A34">
        <f>CONCATENATE(A$26,B34)</f>
        <v/>
      </c>
      <c r="B34" t="s">
        <v>69</v>
      </c>
      <c r="C34" t="s">
        <v>70</v>
      </c>
      <c r="D34" t="s">
        <v>35</v>
      </c>
      <c r="E34">
        <f>MATCH($C34,'EIA Consumption'!$C:$C,0)</f>
        <v/>
      </c>
      <c r="G34">
        <f>INDEX('EIA Consumption'!$A:$BW,$E34,G$5)</f>
        <v/>
      </c>
      <c r="H34">
        <f>INDEX('EIA Consumption'!$A:$BW,$E34,H$5)</f>
        <v/>
      </c>
      <c r="I34">
        <f>INDEX('EIA Consumption'!$A:$BW,$E34,I$5)</f>
        <v/>
      </c>
      <c r="J34">
        <f>INDEX('EIA Consumption'!$A:$BW,$E34,J$5)</f>
        <v/>
      </c>
      <c r="K34">
        <f>INDEX('EIA Consumption'!$A:$BW,$E34,K$5)</f>
        <v/>
      </c>
      <c r="L34">
        <f>INDEX('EIA Consumption'!$A:$BW,$E34,L$5)</f>
        <v/>
      </c>
      <c r="M34">
        <f>INDEX('EIA Consumption'!$A:$BW,$E34,M$5)</f>
        <v/>
      </c>
      <c r="N34">
        <f>INDEX('EIA Consumption'!$A:$BW,$E34,N$5)</f>
        <v/>
      </c>
      <c r="O34">
        <f>INDEX('EIA Consumption'!$A:$BW,$E34,O$5)</f>
        <v/>
      </c>
      <c r="P34">
        <f>INDEX('EIA Consumption'!$A:$BW,$E34,P$5)</f>
        <v/>
      </c>
      <c r="Q34">
        <f>INDEX('EIA Consumption'!$A:$BW,$E34,Q$5)</f>
        <v/>
      </c>
      <c r="R34">
        <f>INDEX('EIA Consumption'!$A:$BW,$E34,R$5)</f>
        <v/>
      </c>
      <c r="S34">
        <f>INDEX('EIA Consumption'!$A:$BW,$E34,S$5)</f>
        <v/>
      </c>
      <c r="T34">
        <f>INDEX('EIA Consumption'!$A:$BW,$E34,T$5)</f>
        <v/>
      </c>
      <c r="U34">
        <f>INDEX('EIA Consumption'!$A:$BW,$E34,U$5)</f>
        <v/>
      </c>
      <c r="V34">
        <f>INDEX('EIA Consumption'!$A:$BW,$E34,V$5)</f>
        <v/>
      </c>
      <c r="W34">
        <f>INDEX('EIA Consumption'!$A:$BW,$E34,W$5)</f>
        <v/>
      </c>
      <c r="X34">
        <f>INDEX('EIA Consumption'!$A:$BW,$E34,X$5)</f>
        <v/>
      </c>
      <c r="Y34">
        <f>INDEX('EIA Consumption'!$A:$BW,$E34,Y$5)</f>
        <v/>
      </c>
      <c r="Z34">
        <f>INDEX('EIA Consumption'!$A:$BW,$E34,Z$5)</f>
        <v/>
      </c>
      <c r="AA34">
        <f>INDEX('EIA Consumption'!$A:$BW,$E34,AA$5)</f>
        <v/>
      </c>
      <c r="AB34">
        <f>INDEX('EIA Consumption'!$A:$BW,$E34,AB$5)</f>
        <v/>
      </c>
      <c r="AC34">
        <f>INDEX('EIA Consumption'!$A:$BW,$E34,AC$5)</f>
        <v/>
      </c>
      <c r="AD34">
        <f>INDEX('EIA Consumption'!$A:$BW,$E34,AD$5)</f>
        <v/>
      </c>
      <c r="AE34">
        <f>INDEX('EIA Consumption'!$A:$BW,$E34,AE$5)</f>
        <v/>
      </c>
      <c r="AF34">
        <f>INDEX('EIA Consumption'!$A:$BW,$E34,AF$5)</f>
        <v/>
      </c>
      <c r="AG34">
        <f>INDEX('EIA Consumption'!$A:$BW,$E34,AG$5)</f>
        <v/>
      </c>
      <c r="AH34">
        <f>INDEX('EIA Consumption'!$A:$BW,$E34,AH$5)</f>
        <v/>
      </c>
      <c r="AI34">
        <f>INDEX('EIA Consumption'!$A:$BW,$E34,AI$5)</f>
        <v/>
      </c>
      <c r="AJ34">
        <f>INDEX('EIA Consumption'!$A:$BW,$E34,AJ$5)</f>
        <v/>
      </c>
      <c r="AK34">
        <f>INDEX('EIA Consumption'!$A:$BW,$E34,AK$5)</f>
        <v/>
      </c>
      <c r="AL34">
        <f>INDEX('EIA Consumption'!$A:$BW,$E34,AL$5)</f>
        <v/>
      </c>
      <c r="AM34">
        <f>INDEX('EIA Consumption'!$A:$BW,$E34,AM$5)</f>
        <v/>
      </c>
      <c r="AN34">
        <f>INDEX('EIA Consumption'!$A:$BW,$E34,AN$5)</f>
        <v/>
      </c>
      <c r="AO34">
        <f>INDEX('EIA Consumption'!$A:$BW,$E34,AO$5)</f>
        <v/>
      </c>
      <c r="AP34">
        <f>INDEX('EIA Consumption'!$A:$BW,$E34,AP$5)</f>
        <v/>
      </c>
      <c r="AQ34">
        <f>INDEX('EIA Consumption'!$A:$BW,$E34,AQ$5)</f>
        <v/>
      </c>
      <c r="AR34">
        <f>INDEX('EIA Consumption'!$A:$BW,$E34,AR$5)</f>
        <v/>
      </c>
      <c r="AS34">
        <f>INDEX('EIA Consumption'!$A:$BW,$E34,AS$5)</f>
        <v/>
      </c>
      <c r="AT34">
        <f>INDEX('EIA Consumption'!$A:$BW,$E34,AT$5)</f>
        <v/>
      </c>
      <c r="AU34">
        <f>INDEX('EIA Consumption'!$A:$BW,$E34,AU$5)</f>
        <v/>
      </c>
      <c r="AV34">
        <f>INDEX('EIA Consumption'!$A:$BW,$E34,AV$5)</f>
        <v/>
      </c>
      <c r="AW34">
        <f>INDEX('EIA Consumption'!$A:$BW,$E34,AW$5)</f>
        <v/>
      </c>
      <c r="AX34">
        <f>INDEX('EIA Consumption'!$A:$BW,$E34,AX$5)</f>
        <v/>
      </c>
      <c r="AY34">
        <f>INDEX('EIA Consumption'!$A:$BW,$E34,AY$5)</f>
        <v/>
      </c>
      <c r="AZ34">
        <f>INDEX('EIA Consumption'!$A:$BW,$E34,AZ$5)</f>
        <v/>
      </c>
      <c r="BA34">
        <f>INDEX('EIA Consumption'!$A:$BW,$E34,BA$5)</f>
        <v/>
      </c>
      <c r="BB34">
        <f>INDEX('EIA Consumption'!$A:$BW,$E34,BB$5)</f>
        <v/>
      </c>
      <c r="BC34">
        <f>INDEX('EIA Consumption'!$A:$BW,$E34,BC$5)</f>
        <v/>
      </c>
      <c r="BD34">
        <f>INDEX('EIA Consumption'!$A:$BW,$E34,BD$5)</f>
        <v/>
      </c>
      <c r="BE34">
        <f>INDEX('EIA Consumption'!$A:$BW,$E34,BE$5)</f>
        <v/>
      </c>
      <c r="BF34">
        <f>INDEX('EIA Consumption'!$A:$BW,$E34,BF$5)</f>
        <v/>
      </c>
      <c r="BG34">
        <f>INDEX('EIA Consumption'!$A:$BW,$E34,BG$5)</f>
        <v/>
      </c>
      <c r="BH34">
        <f>INDEX('EIA Consumption'!$A:$BW,$E34,BH$5)</f>
        <v/>
      </c>
      <c r="BI34">
        <f>INDEX('EIA Consumption'!$A:$BW,$E34,BI$5)</f>
        <v/>
      </c>
      <c r="BJ34">
        <f>INDEX('EIA Consumption'!$A:$BW,$E34,BJ$5)</f>
        <v/>
      </c>
      <c r="BK34">
        <f>INDEX('EIA Consumption'!$A:$BW,$E34,BK$5)</f>
        <v/>
      </c>
      <c r="BL34">
        <f>INDEX('EIA Consumption'!$A:$BW,$E34,BL$5)</f>
        <v/>
      </c>
      <c r="BM34">
        <f>INDEX('EIA Consumption'!$A:$BW,$E34,BM$5)</f>
        <v/>
      </c>
      <c r="BN34">
        <f>INDEX('EIA Consumption'!$A:$BW,$E34,BN$5)</f>
        <v/>
      </c>
      <c r="BO34">
        <f>INDEX('EIA Consumption'!$A:$BW,$E34,BO$5)</f>
        <v/>
      </c>
      <c r="BP34">
        <f>INDEX('EIA Consumption'!$A:$BW,$E34,BP$5)</f>
        <v/>
      </c>
      <c r="BQ34">
        <f>INDEX('EIA Consumption'!$A:$BW,$E34,BQ$5)</f>
        <v/>
      </c>
      <c r="BR34">
        <f>INDEX('EIA Consumption'!$A:$BW,$E34,BR$5)</f>
        <v/>
      </c>
      <c r="BS34">
        <f>INDEX('EIA Consumption'!$A:$BW,$E34,BS$5)</f>
        <v/>
      </c>
      <c r="BT34">
        <f>INDEX('EIA Consumption'!$A:$BW,$E34,BT$5)</f>
        <v/>
      </c>
      <c r="BU34">
        <f>INDEX('EIA Consumption'!$A:$BW,$E34,BU$5)</f>
        <v/>
      </c>
      <c r="BV34">
        <f>INDEX('EIA Consumption'!$A:$BW,$E34,BV$5)</f>
        <v/>
      </c>
      <c r="BW34">
        <f>INDEX('EIA Consumption'!$A:$BW,$E34,BW$5)</f>
        <v/>
      </c>
      <c r="BX34">
        <f>INDEX('EIA Consumption'!$A:$BW,$E34,BX$5)</f>
        <v/>
      </c>
      <c r="BY34">
        <f>INDEX('EIA Consumption'!$A:$BW,$E34,BY$5)</f>
        <v/>
      </c>
    </row>
    <row r="35" spans="1:77">
      <c r="A35">
        <f>CONCATENATE(A$26,B35)</f>
        <v/>
      </c>
      <c r="B35" t="s">
        <v>52</v>
      </c>
      <c r="C35" t="s">
        <v>71</v>
      </c>
      <c r="D35" t="s">
        <v>35</v>
      </c>
      <c r="E35">
        <f>MATCH($C35,'EIA Consumption'!$C:$C,0)</f>
        <v/>
      </c>
      <c r="G35">
        <f>INDEX('EIA Consumption'!$A:$BW,$E35,G$5)</f>
        <v/>
      </c>
      <c r="H35">
        <f>INDEX('EIA Consumption'!$A:$BW,$E35,H$5)</f>
        <v/>
      </c>
      <c r="I35">
        <f>INDEX('EIA Consumption'!$A:$BW,$E35,I$5)</f>
        <v/>
      </c>
      <c r="J35">
        <f>INDEX('EIA Consumption'!$A:$BW,$E35,J$5)</f>
        <v/>
      </c>
      <c r="K35">
        <f>INDEX('EIA Consumption'!$A:$BW,$E35,K$5)</f>
        <v/>
      </c>
      <c r="L35">
        <f>INDEX('EIA Consumption'!$A:$BW,$E35,L$5)</f>
        <v/>
      </c>
      <c r="M35">
        <f>INDEX('EIA Consumption'!$A:$BW,$E35,M$5)</f>
        <v/>
      </c>
      <c r="N35">
        <f>INDEX('EIA Consumption'!$A:$BW,$E35,N$5)</f>
        <v/>
      </c>
      <c r="O35">
        <f>INDEX('EIA Consumption'!$A:$BW,$E35,O$5)</f>
        <v/>
      </c>
      <c r="P35">
        <f>INDEX('EIA Consumption'!$A:$BW,$E35,P$5)</f>
        <v/>
      </c>
      <c r="Q35">
        <f>INDEX('EIA Consumption'!$A:$BW,$E35,Q$5)</f>
        <v/>
      </c>
      <c r="R35">
        <f>INDEX('EIA Consumption'!$A:$BW,$E35,R$5)</f>
        <v/>
      </c>
      <c r="S35">
        <f>INDEX('EIA Consumption'!$A:$BW,$E35,S$5)</f>
        <v/>
      </c>
      <c r="T35">
        <f>INDEX('EIA Consumption'!$A:$BW,$E35,T$5)</f>
        <v/>
      </c>
      <c r="U35">
        <f>INDEX('EIA Consumption'!$A:$BW,$E35,U$5)</f>
        <v/>
      </c>
      <c r="V35">
        <f>INDEX('EIA Consumption'!$A:$BW,$E35,V$5)</f>
        <v/>
      </c>
      <c r="W35">
        <f>INDEX('EIA Consumption'!$A:$BW,$E35,W$5)</f>
        <v/>
      </c>
      <c r="X35">
        <f>INDEX('EIA Consumption'!$A:$BW,$E35,X$5)</f>
        <v/>
      </c>
      <c r="Y35">
        <f>INDEX('EIA Consumption'!$A:$BW,$E35,Y$5)</f>
        <v/>
      </c>
      <c r="Z35">
        <f>INDEX('EIA Consumption'!$A:$BW,$E35,Z$5)</f>
        <v/>
      </c>
      <c r="AA35">
        <f>INDEX('EIA Consumption'!$A:$BW,$E35,AA$5)</f>
        <v/>
      </c>
      <c r="AB35">
        <f>INDEX('EIA Consumption'!$A:$BW,$E35,AB$5)</f>
        <v/>
      </c>
      <c r="AC35">
        <f>INDEX('EIA Consumption'!$A:$BW,$E35,AC$5)</f>
        <v/>
      </c>
      <c r="AD35">
        <f>INDEX('EIA Consumption'!$A:$BW,$E35,AD$5)</f>
        <v/>
      </c>
      <c r="AE35">
        <f>INDEX('EIA Consumption'!$A:$BW,$E35,AE$5)</f>
        <v/>
      </c>
      <c r="AF35">
        <f>INDEX('EIA Consumption'!$A:$BW,$E35,AF$5)</f>
        <v/>
      </c>
      <c r="AG35">
        <f>INDEX('EIA Consumption'!$A:$BW,$E35,AG$5)</f>
        <v/>
      </c>
      <c r="AH35">
        <f>INDEX('EIA Consumption'!$A:$BW,$E35,AH$5)</f>
        <v/>
      </c>
      <c r="AI35">
        <f>INDEX('EIA Consumption'!$A:$BW,$E35,AI$5)</f>
        <v/>
      </c>
      <c r="AJ35">
        <f>INDEX('EIA Consumption'!$A:$BW,$E35,AJ$5)</f>
        <v/>
      </c>
      <c r="AK35">
        <f>INDEX('EIA Consumption'!$A:$BW,$E35,AK$5)</f>
        <v/>
      </c>
      <c r="AL35">
        <f>INDEX('EIA Consumption'!$A:$BW,$E35,AL$5)</f>
        <v/>
      </c>
      <c r="AM35">
        <f>INDEX('EIA Consumption'!$A:$BW,$E35,AM$5)</f>
        <v/>
      </c>
      <c r="AN35">
        <f>INDEX('EIA Consumption'!$A:$BW,$E35,AN$5)</f>
        <v/>
      </c>
      <c r="AO35">
        <f>INDEX('EIA Consumption'!$A:$BW,$E35,AO$5)</f>
        <v/>
      </c>
      <c r="AP35">
        <f>INDEX('EIA Consumption'!$A:$BW,$E35,AP$5)</f>
        <v/>
      </c>
      <c r="AQ35">
        <f>INDEX('EIA Consumption'!$A:$BW,$E35,AQ$5)</f>
        <v/>
      </c>
      <c r="AR35">
        <f>INDEX('EIA Consumption'!$A:$BW,$E35,AR$5)</f>
        <v/>
      </c>
      <c r="AS35">
        <f>INDEX('EIA Consumption'!$A:$BW,$E35,AS$5)</f>
        <v/>
      </c>
      <c r="AT35">
        <f>INDEX('EIA Consumption'!$A:$BW,$E35,AT$5)</f>
        <v/>
      </c>
      <c r="AU35">
        <f>INDEX('EIA Consumption'!$A:$BW,$E35,AU$5)</f>
        <v/>
      </c>
      <c r="AV35">
        <f>INDEX('EIA Consumption'!$A:$BW,$E35,AV$5)</f>
        <v/>
      </c>
      <c r="AW35">
        <f>INDEX('EIA Consumption'!$A:$BW,$E35,AW$5)</f>
        <v/>
      </c>
      <c r="AX35">
        <f>INDEX('EIA Consumption'!$A:$BW,$E35,AX$5)</f>
        <v/>
      </c>
      <c r="AY35">
        <f>INDEX('EIA Consumption'!$A:$BW,$E35,AY$5)</f>
        <v/>
      </c>
      <c r="AZ35">
        <f>INDEX('EIA Consumption'!$A:$BW,$E35,AZ$5)</f>
        <v/>
      </c>
      <c r="BA35">
        <f>INDEX('EIA Consumption'!$A:$BW,$E35,BA$5)</f>
        <v/>
      </c>
      <c r="BB35">
        <f>INDEX('EIA Consumption'!$A:$BW,$E35,BB$5)</f>
        <v/>
      </c>
      <c r="BC35">
        <f>INDEX('EIA Consumption'!$A:$BW,$E35,BC$5)</f>
        <v/>
      </c>
      <c r="BD35">
        <f>INDEX('EIA Consumption'!$A:$BW,$E35,BD$5)</f>
        <v/>
      </c>
      <c r="BE35">
        <f>INDEX('EIA Consumption'!$A:$BW,$E35,BE$5)</f>
        <v/>
      </c>
      <c r="BF35">
        <f>INDEX('EIA Consumption'!$A:$BW,$E35,BF$5)</f>
        <v/>
      </c>
      <c r="BG35">
        <f>INDEX('EIA Consumption'!$A:$BW,$E35,BG$5)</f>
        <v/>
      </c>
      <c r="BH35">
        <f>INDEX('EIA Consumption'!$A:$BW,$E35,BH$5)</f>
        <v/>
      </c>
      <c r="BI35">
        <f>INDEX('EIA Consumption'!$A:$BW,$E35,BI$5)</f>
        <v/>
      </c>
      <c r="BJ35">
        <f>INDEX('EIA Consumption'!$A:$BW,$E35,BJ$5)</f>
        <v/>
      </c>
      <c r="BK35">
        <f>INDEX('EIA Consumption'!$A:$BW,$E35,BK$5)</f>
        <v/>
      </c>
      <c r="BL35">
        <f>INDEX('EIA Consumption'!$A:$BW,$E35,BL$5)</f>
        <v/>
      </c>
      <c r="BM35">
        <f>INDEX('EIA Consumption'!$A:$BW,$E35,BM$5)</f>
        <v/>
      </c>
      <c r="BN35">
        <f>INDEX('EIA Consumption'!$A:$BW,$E35,BN$5)</f>
        <v/>
      </c>
      <c r="BO35">
        <f>INDEX('EIA Consumption'!$A:$BW,$E35,BO$5)</f>
        <v/>
      </c>
      <c r="BP35">
        <f>INDEX('EIA Consumption'!$A:$BW,$E35,BP$5)</f>
        <v/>
      </c>
      <c r="BQ35">
        <f>INDEX('EIA Consumption'!$A:$BW,$E35,BQ$5)</f>
        <v/>
      </c>
      <c r="BR35">
        <f>INDEX('EIA Consumption'!$A:$BW,$E35,BR$5)</f>
        <v/>
      </c>
      <c r="BS35">
        <f>INDEX('EIA Consumption'!$A:$BW,$E35,BS$5)</f>
        <v/>
      </c>
      <c r="BT35">
        <f>INDEX('EIA Consumption'!$A:$BW,$E35,BT$5)</f>
        <v/>
      </c>
      <c r="BU35">
        <f>INDEX('EIA Consumption'!$A:$BW,$E35,BU$5)</f>
        <v/>
      </c>
      <c r="BV35">
        <f>INDEX('EIA Consumption'!$A:$BW,$E35,BV$5)</f>
        <v/>
      </c>
      <c r="BW35">
        <f>INDEX('EIA Consumption'!$A:$BW,$E35,BW$5)</f>
        <v/>
      </c>
      <c r="BX35">
        <f>INDEX('EIA Consumption'!$A:$BW,$E35,BX$5)</f>
        <v/>
      </c>
      <c r="BY35">
        <f>INDEX('EIA Consumption'!$A:$BW,$E35,BY$5)</f>
        <v/>
      </c>
    </row>
    <row r="36" spans="1:77">
      <c r="A36">
        <f>CONCATENATE(A$26,B36)</f>
        <v/>
      </c>
      <c r="B36" t="s">
        <v>40</v>
      </c>
      <c r="C36" t="s">
        <v>72</v>
      </c>
      <c r="D36" t="s">
        <v>35</v>
      </c>
      <c r="E36">
        <f>MATCH($C36,'EIA Consumption'!$C:$C,0)</f>
        <v/>
      </c>
      <c r="G36">
        <f>INDEX('EIA Consumption'!$A:$BW,$E36,G$5)</f>
        <v/>
      </c>
      <c r="H36">
        <f>INDEX('EIA Consumption'!$A:$BW,$E36,H$5)</f>
        <v/>
      </c>
      <c r="I36">
        <f>INDEX('EIA Consumption'!$A:$BW,$E36,I$5)</f>
        <v/>
      </c>
      <c r="J36">
        <f>INDEX('EIA Consumption'!$A:$BW,$E36,J$5)</f>
        <v/>
      </c>
      <c r="K36">
        <f>INDEX('EIA Consumption'!$A:$BW,$E36,K$5)</f>
        <v/>
      </c>
      <c r="L36">
        <f>INDEX('EIA Consumption'!$A:$BW,$E36,L$5)</f>
        <v/>
      </c>
      <c r="M36">
        <f>INDEX('EIA Consumption'!$A:$BW,$E36,M$5)</f>
        <v/>
      </c>
      <c r="N36">
        <f>INDEX('EIA Consumption'!$A:$BW,$E36,N$5)</f>
        <v/>
      </c>
      <c r="O36">
        <f>INDEX('EIA Consumption'!$A:$BW,$E36,O$5)</f>
        <v/>
      </c>
      <c r="P36">
        <f>INDEX('EIA Consumption'!$A:$BW,$E36,P$5)</f>
        <v/>
      </c>
      <c r="Q36">
        <f>INDEX('EIA Consumption'!$A:$BW,$E36,Q$5)</f>
        <v/>
      </c>
      <c r="R36">
        <f>INDEX('EIA Consumption'!$A:$BW,$E36,R$5)</f>
        <v/>
      </c>
      <c r="S36">
        <f>INDEX('EIA Consumption'!$A:$BW,$E36,S$5)</f>
        <v/>
      </c>
      <c r="T36">
        <f>INDEX('EIA Consumption'!$A:$BW,$E36,T$5)</f>
        <v/>
      </c>
      <c r="U36">
        <f>INDEX('EIA Consumption'!$A:$BW,$E36,U$5)</f>
        <v/>
      </c>
      <c r="V36">
        <f>INDEX('EIA Consumption'!$A:$BW,$E36,V$5)</f>
        <v/>
      </c>
      <c r="W36">
        <f>INDEX('EIA Consumption'!$A:$BW,$E36,W$5)</f>
        <v/>
      </c>
      <c r="X36">
        <f>INDEX('EIA Consumption'!$A:$BW,$E36,X$5)</f>
        <v/>
      </c>
      <c r="Y36">
        <f>INDEX('EIA Consumption'!$A:$BW,$E36,Y$5)</f>
        <v/>
      </c>
      <c r="Z36">
        <f>INDEX('EIA Consumption'!$A:$BW,$E36,Z$5)</f>
        <v/>
      </c>
      <c r="AA36">
        <f>INDEX('EIA Consumption'!$A:$BW,$E36,AA$5)</f>
        <v/>
      </c>
      <c r="AB36">
        <f>INDEX('EIA Consumption'!$A:$BW,$E36,AB$5)</f>
        <v/>
      </c>
      <c r="AC36">
        <f>INDEX('EIA Consumption'!$A:$BW,$E36,AC$5)</f>
        <v/>
      </c>
      <c r="AD36">
        <f>INDEX('EIA Consumption'!$A:$BW,$E36,AD$5)</f>
        <v/>
      </c>
      <c r="AE36">
        <f>INDEX('EIA Consumption'!$A:$BW,$E36,AE$5)</f>
        <v/>
      </c>
      <c r="AF36">
        <f>INDEX('EIA Consumption'!$A:$BW,$E36,AF$5)</f>
        <v/>
      </c>
      <c r="AG36">
        <f>INDEX('EIA Consumption'!$A:$BW,$E36,AG$5)</f>
        <v/>
      </c>
      <c r="AH36">
        <f>INDEX('EIA Consumption'!$A:$BW,$E36,AH$5)</f>
        <v/>
      </c>
      <c r="AI36">
        <f>INDEX('EIA Consumption'!$A:$BW,$E36,AI$5)</f>
        <v/>
      </c>
      <c r="AJ36">
        <f>INDEX('EIA Consumption'!$A:$BW,$E36,AJ$5)</f>
        <v/>
      </c>
      <c r="AK36">
        <f>INDEX('EIA Consumption'!$A:$BW,$E36,AK$5)</f>
        <v/>
      </c>
      <c r="AL36">
        <f>INDEX('EIA Consumption'!$A:$BW,$E36,AL$5)</f>
        <v/>
      </c>
      <c r="AM36">
        <f>INDEX('EIA Consumption'!$A:$BW,$E36,AM$5)</f>
        <v/>
      </c>
      <c r="AN36">
        <f>INDEX('EIA Consumption'!$A:$BW,$E36,AN$5)</f>
        <v/>
      </c>
      <c r="AO36">
        <f>INDEX('EIA Consumption'!$A:$BW,$E36,AO$5)</f>
        <v/>
      </c>
      <c r="AP36">
        <f>INDEX('EIA Consumption'!$A:$BW,$E36,AP$5)</f>
        <v/>
      </c>
      <c r="AQ36">
        <f>INDEX('EIA Consumption'!$A:$BW,$E36,AQ$5)</f>
        <v/>
      </c>
      <c r="AR36">
        <f>INDEX('EIA Consumption'!$A:$BW,$E36,AR$5)</f>
        <v/>
      </c>
      <c r="AS36">
        <f>INDEX('EIA Consumption'!$A:$BW,$E36,AS$5)</f>
        <v/>
      </c>
      <c r="AT36">
        <f>INDEX('EIA Consumption'!$A:$BW,$E36,AT$5)</f>
        <v/>
      </c>
      <c r="AU36">
        <f>INDEX('EIA Consumption'!$A:$BW,$E36,AU$5)</f>
        <v/>
      </c>
      <c r="AV36">
        <f>INDEX('EIA Consumption'!$A:$BW,$E36,AV$5)</f>
        <v/>
      </c>
      <c r="AW36">
        <f>INDEX('EIA Consumption'!$A:$BW,$E36,AW$5)</f>
        <v/>
      </c>
      <c r="AX36">
        <f>INDEX('EIA Consumption'!$A:$BW,$E36,AX$5)</f>
        <v/>
      </c>
      <c r="AY36">
        <f>INDEX('EIA Consumption'!$A:$BW,$E36,AY$5)</f>
        <v/>
      </c>
      <c r="AZ36">
        <f>INDEX('EIA Consumption'!$A:$BW,$E36,AZ$5)</f>
        <v/>
      </c>
      <c r="BA36">
        <f>INDEX('EIA Consumption'!$A:$BW,$E36,BA$5)</f>
        <v/>
      </c>
      <c r="BB36">
        <f>INDEX('EIA Consumption'!$A:$BW,$E36,BB$5)</f>
        <v/>
      </c>
      <c r="BC36">
        <f>INDEX('EIA Consumption'!$A:$BW,$E36,BC$5)</f>
        <v/>
      </c>
      <c r="BD36">
        <f>INDEX('EIA Consumption'!$A:$BW,$E36,BD$5)</f>
        <v/>
      </c>
      <c r="BE36">
        <f>INDEX('EIA Consumption'!$A:$BW,$E36,BE$5)</f>
        <v/>
      </c>
      <c r="BF36">
        <f>INDEX('EIA Consumption'!$A:$BW,$E36,BF$5)</f>
        <v/>
      </c>
      <c r="BG36">
        <f>INDEX('EIA Consumption'!$A:$BW,$E36,BG$5)</f>
        <v/>
      </c>
      <c r="BH36">
        <f>INDEX('EIA Consumption'!$A:$BW,$E36,BH$5)</f>
        <v/>
      </c>
      <c r="BI36">
        <f>INDEX('EIA Consumption'!$A:$BW,$E36,BI$5)</f>
        <v/>
      </c>
      <c r="BJ36">
        <f>INDEX('EIA Consumption'!$A:$BW,$E36,BJ$5)</f>
        <v/>
      </c>
      <c r="BK36">
        <f>INDEX('EIA Consumption'!$A:$BW,$E36,BK$5)</f>
        <v/>
      </c>
      <c r="BL36">
        <f>INDEX('EIA Consumption'!$A:$BW,$E36,BL$5)</f>
        <v/>
      </c>
      <c r="BM36">
        <f>INDEX('EIA Consumption'!$A:$BW,$E36,BM$5)</f>
        <v/>
      </c>
      <c r="BN36">
        <f>INDEX('EIA Consumption'!$A:$BW,$E36,BN$5)</f>
        <v/>
      </c>
      <c r="BO36">
        <f>INDEX('EIA Consumption'!$A:$BW,$E36,BO$5)</f>
        <v/>
      </c>
      <c r="BP36">
        <f>INDEX('EIA Consumption'!$A:$BW,$E36,BP$5)</f>
        <v/>
      </c>
      <c r="BQ36">
        <f>INDEX('EIA Consumption'!$A:$BW,$E36,BQ$5)</f>
        <v/>
      </c>
      <c r="BR36">
        <f>INDEX('EIA Consumption'!$A:$BW,$E36,BR$5)</f>
        <v/>
      </c>
      <c r="BS36">
        <f>INDEX('EIA Consumption'!$A:$BW,$E36,BS$5)</f>
        <v/>
      </c>
      <c r="BT36">
        <f>INDEX('EIA Consumption'!$A:$BW,$E36,BT$5)</f>
        <v/>
      </c>
      <c r="BU36">
        <f>INDEX('EIA Consumption'!$A:$BW,$E36,BU$5)</f>
        <v/>
      </c>
      <c r="BV36">
        <f>INDEX('EIA Consumption'!$A:$BW,$E36,BV$5)</f>
        <v/>
      </c>
      <c r="BW36">
        <f>INDEX('EIA Consumption'!$A:$BW,$E36,BW$5)</f>
        <v/>
      </c>
      <c r="BX36">
        <f>INDEX('EIA Consumption'!$A:$BW,$E36,BX$5)</f>
        <v/>
      </c>
      <c r="BY36">
        <f>INDEX('EIA Consumption'!$A:$BW,$E36,BY$5)</f>
        <v/>
      </c>
    </row>
    <row r="37" spans="1:77">
      <c r="A37">
        <f>CONCATENATE(A$26,B37)</f>
        <v/>
      </c>
      <c r="B37" t="s">
        <v>42</v>
      </c>
      <c r="C37" t="s">
        <v>73</v>
      </c>
      <c r="D37" t="s">
        <v>35</v>
      </c>
      <c r="E37">
        <f>MATCH($C37,'EIA Consumption'!$C:$C,0)</f>
        <v/>
      </c>
      <c r="G37">
        <f>INDEX('EIA Consumption'!$A:$BW,$E37,G$5)</f>
        <v/>
      </c>
      <c r="H37">
        <f>INDEX('EIA Consumption'!$A:$BW,$E37,H$5)</f>
        <v/>
      </c>
      <c r="I37">
        <f>INDEX('EIA Consumption'!$A:$BW,$E37,I$5)</f>
        <v/>
      </c>
      <c r="J37">
        <f>INDEX('EIA Consumption'!$A:$BW,$E37,J$5)</f>
        <v/>
      </c>
      <c r="K37">
        <f>INDEX('EIA Consumption'!$A:$BW,$E37,K$5)</f>
        <v/>
      </c>
      <c r="L37">
        <f>INDEX('EIA Consumption'!$A:$BW,$E37,L$5)</f>
        <v/>
      </c>
      <c r="M37">
        <f>INDEX('EIA Consumption'!$A:$BW,$E37,M$5)</f>
        <v/>
      </c>
      <c r="N37">
        <f>INDEX('EIA Consumption'!$A:$BW,$E37,N$5)</f>
        <v/>
      </c>
      <c r="O37">
        <f>INDEX('EIA Consumption'!$A:$BW,$E37,O$5)</f>
        <v/>
      </c>
      <c r="P37">
        <f>INDEX('EIA Consumption'!$A:$BW,$E37,P$5)</f>
        <v/>
      </c>
      <c r="Q37">
        <f>INDEX('EIA Consumption'!$A:$BW,$E37,Q$5)</f>
        <v/>
      </c>
      <c r="R37">
        <f>INDEX('EIA Consumption'!$A:$BW,$E37,R$5)</f>
        <v/>
      </c>
      <c r="S37">
        <f>INDEX('EIA Consumption'!$A:$BW,$E37,S$5)</f>
        <v/>
      </c>
      <c r="T37">
        <f>INDEX('EIA Consumption'!$A:$BW,$E37,T$5)</f>
        <v/>
      </c>
      <c r="U37">
        <f>INDEX('EIA Consumption'!$A:$BW,$E37,U$5)</f>
        <v/>
      </c>
      <c r="V37">
        <f>INDEX('EIA Consumption'!$A:$BW,$E37,V$5)</f>
        <v/>
      </c>
      <c r="W37">
        <f>INDEX('EIA Consumption'!$A:$BW,$E37,W$5)</f>
        <v/>
      </c>
      <c r="X37">
        <f>INDEX('EIA Consumption'!$A:$BW,$E37,X$5)</f>
        <v/>
      </c>
      <c r="Y37">
        <f>INDEX('EIA Consumption'!$A:$BW,$E37,Y$5)</f>
        <v/>
      </c>
      <c r="Z37">
        <f>INDEX('EIA Consumption'!$A:$BW,$E37,Z$5)</f>
        <v/>
      </c>
      <c r="AA37">
        <f>INDEX('EIA Consumption'!$A:$BW,$E37,AA$5)</f>
        <v/>
      </c>
      <c r="AB37">
        <f>INDEX('EIA Consumption'!$A:$BW,$E37,AB$5)</f>
        <v/>
      </c>
      <c r="AC37">
        <f>INDEX('EIA Consumption'!$A:$BW,$E37,AC$5)</f>
        <v/>
      </c>
      <c r="AD37">
        <f>INDEX('EIA Consumption'!$A:$BW,$E37,AD$5)</f>
        <v/>
      </c>
      <c r="AE37">
        <f>INDEX('EIA Consumption'!$A:$BW,$E37,AE$5)</f>
        <v/>
      </c>
      <c r="AF37">
        <f>INDEX('EIA Consumption'!$A:$BW,$E37,AF$5)</f>
        <v/>
      </c>
      <c r="AG37">
        <f>INDEX('EIA Consumption'!$A:$BW,$E37,AG$5)</f>
        <v/>
      </c>
      <c r="AH37">
        <f>INDEX('EIA Consumption'!$A:$BW,$E37,AH$5)</f>
        <v/>
      </c>
      <c r="AI37">
        <f>INDEX('EIA Consumption'!$A:$BW,$E37,AI$5)</f>
        <v/>
      </c>
      <c r="AJ37">
        <f>INDEX('EIA Consumption'!$A:$BW,$E37,AJ$5)</f>
        <v/>
      </c>
      <c r="AK37">
        <f>INDEX('EIA Consumption'!$A:$BW,$E37,AK$5)</f>
        <v/>
      </c>
      <c r="AL37">
        <f>INDEX('EIA Consumption'!$A:$BW,$E37,AL$5)</f>
        <v/>
      </c>
      <c r="AM37">
        <f>INDEX('EIA Consumption'!$A:$BW,$E37,AM$5)</f>
        <v/>
      </c>
      <c r="AN37">
        <f>INDEX('EIA Consumption'!$A:$BW,$E37,AN$5)</f>
        <v/>
      </c>
      <c r="AO37">
        <f>INDEX('EIA Consumption'!$A:$BW,$E37,AO$5)</f>
        <v/>
      </c>
      <c r="AP37">
        <f>INDEX('EIA Consumption'!$A:$BW,$E37,AP$5)</f>
        <v/>
      </c>
      <c r="AQ37">
        <f>INDEX('EIA Consumption'!$A:$BW,$E37,AQ$5)</f>
        <v/>
      </c>
      <c r="AR37">
        <f>INDEX('EIA Consumption'!$A:$BW,$E37,AR$5)</f>
        <v/>
      </c>
      <c r="AS37">
        <f>INDEX('EIA Consumption'!$A:$BW,$E37,AS$5)</f>
        <v/>
      </c>
      <c r="AT37">
        <f>INDEX('EIA Consumption'!$A:$BW,$E37,AT$5)</f>
        <v/>
      </c>
      <c r="AU37">
        <f>INDEX('EIA Consumption'!$A:$BW,$E37,AU$5)</f>
        <v/>
      </c>
      <c r="AV37">
        <f>INDEX('EIA Consumption'!$A:$BW,$E37,AV$5)</f>
        <v/>
      </c>
      <c r="AW37">
        <f>INDEX('EIA Consumption'!$A:$BW,$E37,AW$5)</f>
        <v/>
      </c>
      <c r="AX37">
        <f>INDEX('EIA Consumption'!$A:$BW,$E37,AX$5)</f>
        <v/>
      </c>
      <c r="AY37">
        <f>INDEX('EIA Consumption'!$A:$BW,$E37,AY$5)</f>
        <v/>
      </c>
      <c r="AZ37">
        <f>INDEX('EIA Consumption'!$A:$BW,$E37,AZ$5)</f>
        <v/>
      </c>
      <c r="BA37">
        <f>INDEX('EIA Consumption'!$A:$BW,$E37,BA$5)</f>
        <v/>
      </c>
      <c r="BB37">
        <f>INDEX('EIA Consumption'!$A:$BW,$E37,BB$5)</f>
        <v/>
      </c>
      <c r="BC37">
        <f>INDEX('EIA Consumption'!$A:$BW,$E37,BC$5)</f>
        <v/>
      </c>
      <c r="BD37">
        <f>INDEX('EIA Consumption'!$A:$BW,$E37,BD$5)</f>
        <v/>
      </c>
      <c r="BE37">
        <f>INDEX('EIA Consumption'!$A:$BW,$E37,BE$5)</f>
        <v/>
      </c>
      <c r="BF37">
        <f>INDEX('EIA Consumption'!$A:$BW,$E37,BF$5)</f>
        <v/>
      </c>
      <c r="BG37">
        <f>INDEX('EIA Consumption'!$A:$BW,$E37,BG$5)</f>
        <v/>
      </c>
      <c r="BH37">
        <f>INDEX('EIA Consumption'!$A:$BW,$E37,BH$5)</f>
        <v/>
      </c>
      <c r="BI37">
        <f>INDEX('EIA Consumption'!$A:$BW,$E37,BI$5)</f>
        <v/>
      </c>
      <c r="BJ37">
        <f>INDEX('EIA Consumption'!$A:$BW,$E37,BJ$5)</f>
        <v/>
      </c>
      <c r="BK37">
        <f>INDEX('EIA Consumption'!$A:$BW,$E37,BK$5)</f>
        <v/>
      </c>
      <c r="BL37">
        <f>INDEX('EIA Consumption'!$A:$BW,$E37,BL$5)</f>
        <v/>
      </c>
      <c r="BM37">
        <f>INDEX('EIA Consumption'!$A:$BW,$E37,BM$5)</f>
        <v/>
      </c>
      <c r="BN37">
        <f>INDEX('EIA Consumption'!$A:$BW,$E37,BN$5)</f>
        <v/>
      </c>
      <c r="BO37">
        <f>INDEX('EIA Consumption'!$A:$BW,$E37,BO$5)</f>
        <v/>
      </c>
      <c r="BP37">
        <f>INDEX('EIA Consumption'!$A:$BW,$E37,BP$5)</f>
        <v/>
      </c>
      <c r="BQ37">
        <f>INDEX('EIA Consumption'!$A:$BW,$E37,BQ$5)</f>
        <v/>
      </c>
      <c r="BR37">
        <f>INDEX('EIA Consumption'!$A:$BW,$E37,BR$5)</f>
        <v/>
      </c>
      <c r="BS37">
        <f>INDEX('EIA Consumption'!$A:$BW,$E37,BS$5)</f>
        <v/>
      </c>
      <c r="BT37">
        <f>INDEX('EIA Consumption'!$A:$BW,$E37,BT$5)</f>
        <v/>
      </c>
      <c r="BU37">
        <f>INDEX('EIA Consumption'!$A:$BW,$E37,BU$5)</f>
        <v/>
      </c>
      <c r="BV37">
        <f>INDEX('EIA Consumption'!$A:$BW,$E37,BV$5)</f>
        <v/>
      </c>
      <c r="BW37">
        <f>INDEX('EIA Consumption'!$A:$BW,$E37,BW$5)</f>
        <v/>
      </c>
      <c r="BX37">
        <f>INDEX('EIA Consumption'!$A:$BW,$E37,BX$5)</f>
        <v/>
      </c>
      <c r="BY37">
        <f>INDEX('EIA Consumption'!$A:$BW,$E37,BY$5)</f>
        <v/>
      </c>
    </row>
    <row r="38" spans="1:77">
      <c r="A38">
        <f>CONCATENATE(A$26,B38)</f>
        <v/>
      </c>
      <c r="B38" t="s">
        <v>56</v>
      </c>
      <c r="C38" t="s">
        <v>57</v>
      </c>
      <c r="D38" t="s">
        <v>35</v>
      </c>
      <c r="E38">
        <f>MATCH($C38,'EIA Consumption'!$C:$C,0)</f>
        <v/>
      </c>
      <c r="G38">
        <f>G39</f>
        <v/>
      </c>
      <c r="H38">
        <f>H39</f>
        <v/>
      </c>
      <c r="I38">
        <f>I39</f>
        <v/>
      </c>
      <c r="J38">
        <f>J39</f>
        <v/>
      </c>
      <c r="K38">
        <f>K39</f>
        <v/>
      </c>
      <c r="L38">
        <f>L39</f>
        <v/>
      </c>
      <c r="M38">
        <f>M39</f>
        <v/>
      </c>
      <c r="N38">
        <f>N39</f>
        <v/>
      </c>
      <c r="O38">
        <f>O39</f>
        <v/>
      </c>
      <c r="P38">
        <f>P39</f>
        <v/>
      </c>
      <c r="Q38">
        <f>Q39</f>
        <v/>
      </c>
      <c r="R38">
        <f>R39</f>
        <v/>
      </c>
      <c r="S38">
        <f>S39</f>
        <v/>
      </c>
      <c r="T38">
        <f>T39</f>
        <v/>
      </c>
      <c r="U38">
        <f>U39</f>
        <v/>
      </c>
      <c r="V38">
        <f>V39</f>
        <v/>
      </c>
      <c r="W38">
        <f>W39</f>
        <v/>
      </c>
      <c r="X38">
        <f>X39</f>
        <v/>
      </c>
      <c r="Y38">
        <f>Y39</f>
        <v/>
      </c>
      <c r="Z38">
        <f>Z39</f>
        <v/>
      </c>
      <c r="AA38">
        <f>AA39</f>
        <v/>
      </c>
      <c r="AB38">
        <f>AB39</f>
        <v/>
      </c>
      <c r="AC38">
        <f>AC39</f>
        <v/>
      </c>
      <c r="AD38">
        <f>AD39</f>
        <v/>
      </c>
      <c r="AE38">
        <f>AE39</f>
        <v/>
      </c>
      <c r="AF38">
        <f>AF39</f>
        <v/>
      </c>
      <c r="AG38">
        <f>AG39</f>
        <v/>
      </c>
      <c r="AH38">
        <f>AH39</f>
        <v/>
      </c>
      <c r="AI38">
        <f>AI39</f>
        <v/>
      </c>
      <c r="AJ38">
        <f>AJ39</f>
        <v/>
      </c>
      <c r="AK38">
        <f>AK39</f>
        <v/>
      </c>
      <c r="AL38">
        <f>AL39</f>
        <v/>
      </c>
      <c r="AM38">
        <f>AM39</f>
        <v/>
      </c>
      <c r="AN38">
        <f>AN39</f>
        <v/>
      </c>
      <c r="AO38">
        <f>AO39</f>
        <v/>
      </c>
      <c r="AP38">
        <f>AP39</f>
        <v/>
      </c>
      <c r="AQ38">
        <f>AQ39</f>
        <v/>
      </c>
      <c r="AR38">
        <f>AR39</f>
        <v/>
      </c>
      <c r="AS38">
        <f>AS39</f>
        <v/>
      </c>
      <c r="AT38">
        <f>AT39</f>
        <v/>
      </c>
      <c r="AU38">
        <f>AU39</f>
        <v/>
      </c>
      <c r="AV38">
        <f>AV39</f>
        <v/>
      </c>
      <c r="AW38">
        <f>AW39</f>
        <v/>
      </c>
      <c r="AX38">
        <f>AX39</f>
        <v/>
      </c>
      <c r="AY38">
        <f>AY39</f>
        <v/>
      </c>
      <c r="AZ38">
        <f>AZ39</f>
        <v/>
      </c>
      <c r="BA38">
        <f>BA39</f>
        <v/>
      </c>
      <c r="BB38">
        <f>BB39</f>
        <v/>
      </c>
      <c r="BC38">
        <f>BC39</f>
        <v/>
      </c>
      <c r="BD38">
        <f>BD39</f>
        <v/>
      </c>
      <c r="BE38">
        <f>BE39</f>
        <v/>
      </c>
      <c r="BF38">
        <f>BF39</f>
        <v/>
      </c>
      <c r="BG38">
        <f>BG39</f>
        <v/>
      </c>
      <c r="BH38">
        <f>BH39</f>
        <v/>
      </c>
      <c r="BI38">
        <f>BI39</f>
        <v/>
      </c>
      <c r="BJ38">
        <f>BJ39</f>
        <v/>
      </c>
      <c r="BK38">
        <f>BK39</f>
        <v/>
      </c>
      <c r="BL38">
        <f>BL39</f>
        <v/>
      </c>
      <c r="BM38">
        <f>BM39</f>
        <v/>
      </c>
      <c r="BN38">
        <f>BN39</f>
        <v/>
      </c>
      <c r="BO38">
        <f>BO39</f>
        <v/>
      </c>
      <c r="BP38">
        <f>BP39</f>
        <v/>
      </c>
      <c r="BQ38">
        <f>BQ39</f>
        <v/>
      </c>
      <c r="BR38">
        <f>BR39</f>
        <v/>
      </c>
      <c r="BS38">
        <f>BS39</f>
        <v/>
      </c>
      <c r="BT38">
        <f>BT39</f>
        <v/>
      </c>
      <c r="BU38">
        <f>BU39</f>
        <v/>
      </c>
      <c r="BV38">
        <f>BV39</f>
        <v/>
      </c>
      <c r="BW38">
        <f>BW39</f>
        <v/>
      </c>
      <c r="BX38">
        <f>BX39</f>
        <v/>
      </c>
      <c r="BY38">
        <f>BY39</f>
        <v/>
      </c>
    </row>
    <row r="39" spans="1:77">
      <c r="B39" t="s">
        <v>58</v>
      </c>
      <c r="C39" t="s">
        <v>74</v>
      </c>
      <c r="D39" t="s">
        <v>35</v>
      </c>
      <c r="E39">
        <f>MATCH($C39,'EIA Consumption'!$C:$C,0)</f>
        <v/>
      </c>
      <c r="G39">
        <f>INDEX('EIA Consumption'!$A:$BW,$E39,G$5)</f>
        <v/>
      </c>
      <c r="H39">
        <f>INDEX('EIA Consumption'!$A:$BW,$E39,H$5)</f>
        <v/>
      </c>
      <c r="I39">
        <f>INDEX('EIA Consumption'!$A:$BW,$E39,I$5)</f>
        <v/>
      </c>
      <c r="J39">
        <f>INDEX('EIA Consumption'!$A:$BW,$E39,J$5)</f>
        <v/>
      </c>
      <c r="K39">
        <f>INDEX('EIA Consumption'!$A:$BW,$E39,K$5)</f>
        <v/>
      </c>
      <c r="L39">
        <f>INDEX('EIA Consumption'!$A:$BW,$E39,L$5)</f>
        <v/>
      </c>
      <c r="M39">
        <f>INDEX('EIA Consumption'!$A:$BW,$E39,M$5)</f>
        <v/>
      </c>
      <c r="N39">
        <f>INDEX('EIA Consumption'!$A:$BW,$E39,N$5)</f>
        <v/>
      </c>
      <c r="O39">
        <f>INDEX('EIA Consumption'!$A:$BW,$E39,O$5)</f>
        <v/>
      </c>
      <c r="P39">
        <f>INDEX('EIA Consumption'!$A:$BW,$E39,P$5)</f>
        <v/>
      </c>
      <c r="Q39">
        <f>INDEX('EIA Consumption'!$A:$BW,$E39,Q$5)</f>
        <v/>
      </c>
      <c r="R39">
        <f>INDEX('EIA Consumption'!$A:$BW,$E39,R$5)</f>
        <v/>
      </c>
      <c r="S39">
        <f>INDEX('EIA Consumption'!$A:$BW,$E39,S$5)</f>
        <v/>
      </c>
      <c r="T39">
        <f>INDEX('EIA Consumption'!$A:$BW,$E39,T$5)</f>
        <v/>
      </c>
      <c r="U39">
        <f>INDEX('EIA Consumption'!$A:$BW,$E39,U$5)</f>
        <v/>
      </c>
      <c r="V39">
        <f>INDEX('EIA Consumption'!$A:$BW,$E39,V$5)</f>
        <v/>
      </c>
      <c r="W39">
        <f>INDEX('EIA Consumption'!$A:$BW,$E39,W$5)</f>
        <v/>
      </c>
      <c r="X39">
        <f>INDEX('EIA Consumption'!$A:$BW,$E39,X$5)</f>
        <v/>
      </c>
      <c r="Y39">
        <f>INDEX('EIA Consumption'!$A:$BW,$E39,Y$5)</f>
        <v/>
      </c>
      <c r="Z39">
        <f>INDEX('EIA Consumption'!$A:$BW,$E39,Z$5)</f>
        <v/>
      </c>
      <c r="AA39">
        <f>INDEX('EIA Consumption'!$A:$BW,$E39,AA$5)</f>
        <v/>
      </c>
      <c r="AB39">
        <f>INDEX('EIA Consumption'!$A:$BW,$E39,AB$5)</f>
        <v/>
      </c>
      <c r="AC39">
        <f>INDEX('EIA Consumption'!$A:$BW,$E39,AC$5)</f>
        <v/>
      </c>
      <c r="AD39">
        <f>INDEX('EIA Consumption'!$A:$BW,$E39,AD$5)</f>
        <v/>
      </c>
      <c r="AE39">
        <f>INDEX('EIA Consumption'!$A:$BW,$E39,AE$5)</f>
        <v/>
      </c>
      <c r="AF39">
        <f>INDEX('EIA Consumption'!$A:$BW,$E39,AF$5)</f>
        <v/>
      </c>
      <c r="AG39">
        <f>INDEX('EIA Consumption'!$A:$BW,$E39,AG$5)</f>
        <v/>
      </c>
      <c r="AH39">
        <f>INDEX('EIA Consumption'!$A:$BW,$E39,AH$5)</f>
        <v/>
      </c>
      <c r="AI39">
        <f>INDEX('EIA Consumption'!$A:$BW,$E39,AI$5)</f>
        <v/>
      </c>
      <c r="AJ39">
        <f>INDEX('EIA Consumption'!$A:$BW,$E39,AJ$5)</f>
        <v/>
      </c>
      <c r="AK39">
        <f>INDEX('EIA Consumption'!$A:$BW,$E39,AK$5)</f>
        <v/>
      </c>
      <c r="AL39">
        <f>INDEX('EIA Consumption'!$A:$BW,$E39,AL$5)</f>
        <v/>
      </c>
      <c r="AM39">
        <f>INDEX('EIA Consumption'!$A:$BW,$E39,AM$5)</f>
        <v/>
      </c>
      <c r="AN39">
        <f>INDEX('EIA Consumption'!$A:$BW,$E39,AN$5)</f>
        <v/>
      </c>
      <c r="AO39">
        <f>INDEX('EIA Consumption'!$A:$BW,$E39,AO$5)</f>
        <v/>
      </c>
      <c r="AP39">
        <f>INDEX('EIA Consumption'!$A:$BW,$E39,AP$5)</f>
        <v/>
      </c>
      <c r="AQ39">
        <f>INDEX('EIA Consumption'!$A:$BW,$E39,AQ$5)</f>
        <v/>
      </c>
      <c r="AR39">
        <f>INDEX('EIA Consumption'!$A:$BW,$E39,AR$5)</f>
        <v/>
      </c>
      <c r="AS39">
        <f>INDEX('EIA Consumption'!$A:$BW,$E39,AS$5)</f>
        <v/>
      </c>
      <c r="AT39">
        <f>INDEX('EIA Consumption'!$A:$BW,$E39,AT$5)</f>
        <v/>
      </c>
      <c r="AU39">
        <f>INDEX('EIA Consumption'!$A:$BW,$E39,AU$5)</f>
        <v/>
      </c>
      <c r="AV39">
        <f>INDEX('EIA Consumption'!$A:$BW,$E39,AV$5)</f>
        <v/>
      </c>
      <c r="AW39">
        <f>INDEX('EIA Consumption'!$A:$BW,$E39,AW$5)</f>
        <v/>
      </c>
      <c r="AX39">
        <f>INDEX('EIA Consumption'!$A:$BW,$E39,AX$5)</f>
        <v/>
      </c>
      <c r="AY39">
        <f>INDEX('EIA Consumption'!$A:$BW,$E39,AY$5)</f>
        <v/>
      </c>
      <c r="AZ39">
        <f>INDEX('EIA Consumption'!$A:$BW,$E39,AZ$5)</f>
        <v/>
      </c>
      <c r="BA39">
        <f>INDEX('EIA Consumption'!$A:$BW,$E39,BA$5)</f>
        <v/>
      </c>
      <c r="BB39">
        <f>INDEX('EIA Consumption'!$A:$BW,$E39,BB$5)</f>
        <v/>
      </c>
      <c r="BC39">
        <f>INDEX('EIA Consumption'!$A:$BW,$E39,BC$5)</f>
        <v/>
      </c>
      <c r="BD39">
        <f>INDEX('EIA Consumption'!$A:$BW,$E39,BD$5)</f>
        <v/>
      </c>
      <c r="BE39">
        <f>INDEX('EIA Consumption'!$A:$BW,$E39,BE$5)</f>
        <v/>
      </c>
      <c r="BF39">
        <f>INDEX('EIA Consumption'!$A:$BW,$E39,BF$5)</f>
        <v/>
      </c>
      <c r="BG39">
        <f>INDEX('EIA Consumption'!$A:$BW,$E39,BG$5)</f>
        <v/>
      </c>
      <c r="BH39">
        <f>INDEX('EIA Consumption'!$A:$BW,$E39,BH$5)</f>
        <v/>
      </c>
      <c r="BI39">
        <f>INDEX('EIA Consumption'!$A:$BW,$E39,BI$5)</f>
        <v/>
      </c>
      <c r="BJ39">
        <f>INDEX('EIA Consumption'!$A:$BW,$E39,BJ$5)</f>
        <v/>
      </c>
      <c r="BK39">
        <f>INDEX('EIA Consumption'!$A:$BW,$E39,BK$5)</f>
        <v/>
      </c>
      <c r="BL39">
        <f>INDEX('EIA Consumption'!$A:$BW,$E39,BL$5)</f>
        <v/>
      </c>
      <c r="BM39">
        <f>INDEX('EIA Consumption'!$A:$BW,$E39,BM$5)</f>
        <v/>
      </c>
      <c r="BN39">
        <f>INDEX('EIA Consumption'!$A:$BW,$E39,BN$5)</f>
        <v/>
      </c>
      <c r="BO39">
        <f>INDEX('EIA Consumption'!$A:$BW,$E39,BO$5)</f>
        <v/>
      </c>
      <c r="BP39">
        <f>INDEX('EIA Consumption'!$A:$BW,$E39,BP$5)</f>
        <v/>
      </c>
      <c r="BQ39">
        <f>INDEX('EIA Consumption'!$A:$BW,$E39,BQ$5)</f>
        <v/>
      </c>
      <c r="BR39">
        <f>INDEX('EIA Consumption'!$A:$BW,$E39,BR$5)</f>
        <v/>
      </c>
      <c r="BS39">
        <f>INDEX('EIA Consumption'!$A:$BW,$E39,BS$5)</f>
        <v/>
      </c>
      <c r="BT39">
        <f>INDEX('EIA Consumption'!$A:$BW,$E39,BT$5)</f>
        <v/>
      </c>
      <c r="BU39">
        <f>INDEX('EIA Consumption'!$A:$BW,$E39,BU$5)</f>
        <v/>
      </c>
      <c r="BV39">
        <f>INDEX('EIA Consumption'!$A:$BW,$E39,BV$5)</f>
        <v/>
      </c>
      <c r="BW39">
        <f>INDEX('EIA Consumption'!$A:$BW,$E39,BW$5)</f>
        <v/>
      </c>
      <c r="BX39">
        <f>INDEX('EIA Consumption'!$A:$BW,$E39,BX$5)</f>
        <v/>
      </c>
      <c r="BY39">
        <f>INDEX('EIA Consumption'!$A:$BW,$E39,BY$5)</f>
        <v/>
      </c>
    </row>
    <row r="40" spans="1:77">
      <c r="A40">
        <f>CONCATENATE(A$26,B40)</f>
        <v/>
      </c>
      <c r="B40" t="s">
        <v>44</v>
      </c>
      <c r="D40" t="s">
        <v>35</v>
      </c>
      <c r="G40">
        <f>SUM(G36:G37,G27)</f>
        <v/>
      </c>
      <c r="H40">
        <f>SUM(H36:H37,H27)</f>
        <v/>
      </c>
      <c r="I40">
        <f>SUM(I36:I37,I27)</f>
        <v/>
      </c>
      <c r="J40">
        <f>SUM(J36:J37,J27)</f>
        <v/>
      </c>
      <c r="K40">
        <f>SUM(K36:K37,K27)</f>
        <v/>
      </c>
      <c r="L40">
        <f>SUM(L36:L37,L27)</f>
        <v/>
      </c>
      <c r="M40">
        <f>SUM(M36:M37,M27)</f>
        <v/>
      </c>
      <c r="N40">
        <f>SUM(N36:N37,N27)</f>
        <v/>
      </c>
      <c r="O40">
        <f>SUM(O36:O37,O27)</f>
        <v/>
      </c>
      <c r="P40">
        <f>SUM(P36:P37,P27)</f>
        <v/>
      </c>
      <c r="Q40">
        <f>SUM(Q36:Q37,Q27)</f>
        <v/>
      </c>
      <c r="R40">
        <f>SUM(R36:R37,R27)</f>
        <v/>
      </c>
      <c r="S40">
        <f>SUM(S36:S37,S27)</f>
        <v/>
      </c>
      <c r="T40">
        <f>SUM(T36:T37,T27)</f>
        <v/>
      </c>
      <c r="U40">
        <f>SUM(U36:U37,U27)</f>
        <v/>
      </c>
      <c r="V40">
        <f>SUM(V36:V37,V27)</f>
        <v/>
      </c>
      <c r="W40">
        <f>SUM(W36:W37,W27)</f>
        <v/>
      </c>
      <c r="X40">
        <f>SUM(X36:X37,X27)</f>
        <v/>
      </c>
      <c r="Y40">
        <f>SUM(Y36:Y37,Y27)</f>
        <v/>
      </c>
      <c r="Z40">
        <f>SUM(Z36:Z37,Z27)</f>
        <v/>
      </c>
      <c r="AA40">
        <f>SUM(AA36:AA37,AA27)</f>
        <v/>
      </c>
      <c r="AB40">
        <f>SUM(AB36:AB37,AB27)</f>
        <v/>
      </c>
      <c r="AC40">
        <f>SUM(AC36:AC37,AC27)</f>
        <v/>
      </c>
      <c r="AD40">
        <f>SUM(AD36:AD37,AD27)</f>
        <v/>
      </c>
      <c r="AE40">
        <f>SUM(AE36:AE37,AE27)</f>
        <v/>
      </c>
      <c r="AF40">
        <f>SUM(AF36:AF37,AF27)</f>
        <v/>
      </c>
      <c r="AG40">
        <f>SUM(AG36:AG37,AG27)</f>
        <v/>
      </c>
      <c r="AH40">
        <f>SUM(AH36:AH37,AH27)</f>
        <v/>
      </c>
      <c r="AI40">
        <f>SUM(AI36:AI37,AI27)</f>
        <v/>
      </c>
      <c r="AJ40">
        <f>SUM(AJ36:AJ37,AJ27)</f>
        <v/>
      </c>
      <c r="AK40">
        <f>SUM(AK36:AK37,AK27)</f>
        <v/>
      </c>
      <c r="AL40">
        <f>SUM(AL36:AL37,AL27)</f>
        <v/>
      </c>
      <c r="AM40">
        <f>SUM(AM36:AM37,AM27)</f>
        <v/>
      </c>
      <c r="AN40">
        <f>SUM(AN36:AN37,AN27)</f>
        <v/>
      </c>
      <c r="AO40">
        <f>SUM(AO36:AO37,AO27)</f>
        <v/>
      </c>
      <c r="AP40">
        <f>SUM(AP36:AP37,AP27)</f>
        <v/>
      </c>
      <c r="AQ40">
        <f>SUM(AQ36:AQ37,AQ27)</f>
        <v/>
      </c>
      <c r="AR40">
        <f>SUM(AR36:AR37,AR27)</f>
        <v/>
      </c>
      <c r="AS40">
        <f>SUM(AS36:AS37,AS27)</f>
        <v/>
      </c>
      <c r="AT40">
        <f>SUM(AT36:AT37,AT27)</f>
        <v/>
      </c>
      <c r="AU40">
        <f>SUM(AU36:AU37,AU27)</f>
        <v/>
      </c>
      <c r="AV40">
        <f>SUM(AV36:AV37,AV27)</f>
        <v/>
      </c>
      <c r="AW40">
        <f>SUM(AW36:AW37,AW27)</f>
        <v/>
      </c>
      <c r="AX40">
        <f>SUM(AX36:AX37,AX27)</f>
        <v/>
      </c>
      <c r="AY40">
        <f>SUM(AY36:AY37,AY27)</f>
        <v/>
      </c>
      <c r="AZ40">
        <f>SUM(AZ36:AZ37,AZ27)</f>
        <v/>
      </c>
      <c r="BA40">
        <f>SUM(BA36:BA37,BA27)</f>
        <v/>
      </c>
      <c r="BB40">
        <f>SUM(BB36:BB37,BB27)</f>
        <v/>
      </c>
      <c r="BC40">
        <f>SUM(BC36:BC37,BC27)</f>
        <v/>
      </c>
      <c r="BD40">
        <f>SUM(BD36:BD37,BD27)</f>
        <v/>
      </c>
      <c r="BE40">
        <f>SUM(BE36:BE37,BE27)</f>
        <v/>
      </c>
      <c r="BF40">
        <f>SUM(BF36:BF37,BF27)</f>
        <v/>
      </c>
      <c r="BG40">
        <f>SUM(BG36:BG37,BG27)</f>
        <v/>
      </c>
      <c r="BH40">
        <f>SUM(BH36:BH37,BH27)</f>
        <v/>
      </c>
      <c r="BI40">
        <f>SUM(BI36:BI37,BI27)</f>
        <v/>
      </c>
      <c r="BJ40">
        <f>SUM(BJ36:BJ37,BJ27)</f>
        <v/>
      </c>
      <c r="BK40">
        <f>SUM(BK36:BK37,BK27)</f>
        <v/>
      </c>
      <c r="BL40">
        <f>SUM(BL36:BL37,BL27)</f>
        <v/>
      </c>
      <c r="BM40">
        <f>SUM(BM36:BM37,BM27)</f>
        <v/>
      </c>
      <c r="BN40">
        <f>SUM(BN36:BN37,BN27)</f>
        <v/>
      </c>
      <c r="BO40">
        <f>SUM(BO36:BO37,BO27)</f>
        <v/>
      </c>
      <c r="BP40">
        <f>SUM(BP36:BP37,BP27)</f>
        <v/>
      </c>
      <c r="BQ40">
        <f>SUM(BQ36:BQ37,BQ27)</f>
        <v/>
      </c>
      <c r="BR40">
        <f>SUM(BR36:BR37,BR27)</f>
        <v/>
      </c>
      <c r="BS40">
        <f>SUM(BS36:BS37,BS27)</f>
        <v/>
      </c>
      <c r="BT40">
        <f>SUM(BT36:BT37,BT27)</f>
        <v/>
      </c>
      <c r="BU40">
        <f>SUM(BU36:BU37,BU27)</f>
        <v/>
      </c>
      <c r="BV40">
        <f>SUM(BV36:BV37,BV27)</f>
        <v/>
      </c>
      <c r="BW40">
        <f>SUM(BW36:BW37,BW27)</f>
        <v/>
      </c>
      <c r="BX40">
        <f>SUM(BX36:BX37,BX27)</f>
        <v/>
      </c>
      <c r="BY40">
        <f>SUM(BY36:BY37,BY27)</f>
        <v/>
      </c>
    </row>
    <row r="41" spans="1:77">
      <c r="A41" t="s">
        <v>11</v>
      </c>
      <c r="F41" t="s">
        <v>75</v>
      </c>
    </row>
    <row r="42" spans="1:77">
      <c r="A42">
        <f>CONCATENATE(A$41,B42)</f>
        <v/>
      </c>
      <c r="B42" t="s">
        <v>33</v>
      </c>
      <c r="C42" t="s">
        <v>76</v>
      </c>
      <c r="D42" t="s">
        <v>35</v>
      </c>
      <c r="E42">
        <f>MATCH($C42,'EIA Consumption'!$C:$C,0)</f>
        <v/>
      </c>
      <c r="G42">
        <f>SUM(G43:G47)</f>
        <v/>
      </c>
      <c r="H42">
        <f>SUM(H43:H47)</f>
        <v/>
      </c>
      <c r="I42">
        <f>SUM(I43:I47)</f>
        <v/>
      </c>
      <c r="J42">
        <f>SUM(J43:J47)</f>
        <v/>
      </c>
      <c r="K42">
        <f>SUM(K43:K47)</f>
        <v/>
      </c>
      <c r="L42">
        <f>SUM(L43:L47)</f>
        <v/>
      </c>
      <c r="M42">
        <f>SUM(M43:M47)</f>
        <v/>
      </c>
      <c r="N42">
        <f>SUM(N43:N47)</f>
        <v/>
      </c>
      <c r="O42">
        <f>SUM(O43:O47)</f>
        <v/>
      </c>
      <c r="P42">
        <f>SUM(P43:P47)</f>
        <v/>
      </c>
      <c r="Q42">
        <f>SUM(Q43:Q47)</f>
        <v/>
      </c>
      <c r="R42">
        <f>SUM(R43:R47)</f>
        <v/>
      </c>
      <c r="S42">
        <f>SUM(S43:S47)</f>
        <v/>
      </c>
      <c r="T42">
        <f>SUM(T43:T47)</f>
        <v/>
      </c>
      <c r="U42">
        <f>SUM(U43:U47)</f>
        <v/>
      </c>
      <c r="V42">
        <f>SUM(V43:V47)</f>
        <v/>
      </c>
      <c r="W42">
        <f>SUM(W43:W47)</f>
        <v/>
      </c>
      <c r="X42">
        <f>SUM(X43:X47)</f>
        <v/>
      </c>
      <c r="Y42">
        <f>SUM(Y43:Y47)</f>
        <v/>
      </c>
      <c r="Z42">
        <f>SUM(Z43:Z47)</f>
        <v/>
      </c>
      <c r="AA42">
        <f>SUM(AA43:AA47)</f>
        <v/>
      </c>
      <c r="AB42">
        <f>SUM(AB43:AB47)</f>
        <v/>
      </c>
      <c r="AC42">
        <f>SUM(AC43:AC47)</f>
        <v/>
      </c>
      <c r="AD42">
        <f>SUM(AD43:AD47)</f>
        <v/>
      </c>
      <c r="AE42">
        <f>SUM(AE43:AE47)</f>
        <v/>
      </c>
      <c r="AF42">
        <f>SUM(AF43:AF47)</f>
        <v/>
      </c>
      <c r="AG42">
        <f>SUM(AG43:AG47)</f>
        <v/>
      </c>
      <c r="AH42">
        <f>SUM(AH43:AH47)</f>
        <v/>
      </c>
      <c r="AI42">
        <f>SUM(AI43:AI47)</f>
        <v/>
      </c>
      <c r="AJ42">
        <f>SUM(AJ43:AJ47)</f>
        <v/>
      </c>
      <c r="AK42">
        <f>SUM(AK43:AK47)</f>
        <v/>
      </c>
      <c r="AL42">
        <f>SUM(AL43:AL47)</f>
        <v/>
      </c>
      <c r="AM42">
        <f>SUM(AM43:AM47)</f>
        <v/>
      </c>
      <c r="AN42">
        <f>SUM(AN43:AN47)</f>
        <v/>
      </c>
      <c r="AO42">
        <f>SUM(AO43:AO47)</f>
        <v/>
      </c>
      <c r="AP42">
        <f>SUM(AP43:AP47)</f>
        <v/>
      </c>
      <c r="AQ42">
        <f>SUM(AQ43:AQ47)</f>
        <v/>
      </c>
      <c r="AR42">
        <f>SUM(AR43:AR47)</f>
        <v/>
      </c>
      <c r="AS42">
        <f>SUM(AS43:AS47)</f>
        <v/>
      </c>
      <c r="AT42">
        <f>SUM(AT43:AT47)</f>
        <v/>
      </c>
      <c r="AU42">
        <f>SUM(AU43:AU47)</f>
        <v/>
      </c>
      <c r="AV42">
        <f>SUM(AV43:AV47)</f>
        <v/>
      </c>
      <c r="AW42">
        <f>SUM(AW43:AW47)</f>
        <v/>
      </c>
      <c r="AX42">
        <f>SUM(AX43:AX47)</f>
        <v/>
      </c>
      <c r="AY42">
        <f>SUM(AY43:AY47)</f>
        <v/>
      </c>
      <c r="AZ42">
        <f>SUM(AZ43:AZ47)</f>
        <v/>
      </c>
      <c r="BA42">
        <f>SUM(BA43:BA47)</f>
        <v/>
      </c>
      <c r="BB42">
        <f>SUM(BB43:BB47)</f>
        <v/>
      </c>
      <c r="BC42">
        <f>SUM(BC43:BC47)</f>
        <v/>
      </c>
      <c r="BD42">
        <f>SUM(BD43:BD47)</f>
        <v/>
      </c>
      <c r="BE42">
        <f>SUM(BE43:BE47)</f>
        <v/>
      </c>
      <c r="BF42">
        <f>SUM(BF43:BF47)</f>
        <v/>
      </c>
      <c r="BG42">
        <f>SUM(BG43:BG47)</f>
        <v/>
      </c>
      <c r="BH42">
        <f>SUM(BH43:BH47)</f>
        <v/>
      </c>
      <c r="BI42">
        <f>SUM(BI43:BI47)</f>
        <v/>
      </c>
      <c r="BJ42">
        <f>SUM(BJ43:BJ47)</f>
        <v/>
      </c>
      <c r="BK42">
        <f>SUM(BK43:BK47)</f>
        <v/>
      </c>
      <c r="BL42">
        <f>SUM(BL43:BL47)</f>
        <v/>
      </c>
      <c r="BM42">
        <f>SUM(BM43:BM47)</f>
        <v/>
      </c>
      <c r="BN42">
        <f>SUM(BN43:BN47)</f>
        <v/>
      </c>
      <c r="BO42">
        <f>SUM(BO43:BO47)</f>
        <v/>
      </c>
      <c r="BP42">
        <f>SUM(BP43:BP47)</f>
        <v/>
      </c>
      <c r="BQ42">
        <f>SUM(BQ43:BQ47)</f>
        <v/>
      </c>
      <c r="BR42">
        <f>SUM(BR43:BR47)</f>
        <v/>
      </c>
      <c r="BS42">
        <f>SUM(BS43:BS47)</f>
        <v/>
      </c>
      <c r="BT42">
        <f>SUM(BT43:BT47)</f>
        <v/>
      </c>
      <c r="BU42">
        <f>SUM(BU43:BU47)</f>
        <v/>
      </c>
      <c r="BV42">
        <f>SUM(BV43:BV47)</f>
        <v/>
      </c>
      <c r="BW42">
        <f>SUM(BW43:BW47)</f>
        <v/>
      </c>
      <c r="BX42">
        <f>SUM(BX43:BX47)</f>
        <v/>
      </c>
      <c r="BY42">
        <f>SUM(BY43:BY47)</f>
        <v/>
      </c>
    </row>
    <row r="43" spans="1:77">
      <c r="A43">
        <f>CONCATENATE(A$41,B43)</f>
        <v/>
      </c>
      <c r="B43" t="s">
        <v>36</v>
      </c>
      <c r="C43" t="s">
        <v>77</v>
      </c>
      <c r="D43" t="s">
        <v>35</v>
      </c>
      <c r="E43">
        <f>MATCH($C43,'EIA Consumption'!$C:$C,0)</f>
        <v/>
      </c>
      <c r="G43">
        <f>INDEX('EIA Consumption'!$A:$BW,$E43,G$5)</f>
        <v/>
      </c>
      <c r="H43">
        <f>INDEX('EIA Consumption'!$A:$BW,$E43,H$5)</f>
        <v/>
      </c>
      <c r="I43">
        <f>INDEX('EIA Consumption'!$A:$BW,$E43,I$5)</f>
        <v/>
      </c>
      <c r="J43">
        <f>INDEX('EIA Consumption'!$A:$BW,$E43,J$5)</f>
        <v/>
      </c>
      <c r="K43">
        <f>INDEX('EIA Consumption'!$A:$BW,$E43,K$5)</f>
        <v/>
      </c>
      <c r="L43">
        <f>INDEX('EIA Consumption'!$A:$BW,$E43,L$5)</f>
        <v/>
      </c>
      <c r="M43">
        <f>INDEX('EIA Consumption'!$A:$BW,$E43,M$5)</f>
        <v/>
      </c>
      <c r="N43">
        <f>INDEX('EIA Consumption'!$A:$BW,$E43,N$5)</f>
        <v/>
      </c>
      <c r="O43">
        <f>INDEX('EIA Consumption'!$A:$BW,$E43,O$5)</f>
        <v/>
      </c>
      <c r="P43">
        <f>INDEX('EIA Consumption'!$A:$BW,$E43,P$5)</f>
        <v/>
      </c>
      <c r="Q43">
        <f>INDEX('EIA Consumption'!$A:$BW,$E43,Q$5)</f>
        <v/>
      </c>
      <c r="R43">
        <f>INDEX('EIA Consumption'!$A:$BW,$E43,R$5)</f>
        <v/>
      </c>
      <c r="S43">
        <f>INDEX('EIA Consumption'!$A:$BW,$E43,S$5)</f>
        <v/>
      </c>
      <c r="T43">
        <f>INDEX('EIA Consumption'!$A:$BW,$E43,T$5)</f>
        <v/>
      </c>
      <c r="U43">
        <f>INDEX('EIA Consumption'!$A:$BW,$E43,U$5)</f>
        <v/>
      </c>
      <c r="V43">
        <f>INDEX('EIA Consumption'!$A:$BW,$E43,V$5)</f>
        <v/>
      </c>
      <c r="W43">
        <f>INDEX('EIA Consumption'!$A:$BW,$E43,W$5)</f>
        <v/>
      </c>
      <c r="X43">
        <f>INDEX('EIA Consumption'!$A:$BW,$E43,X$5)</f>
        <v/>
      </c>
      <c r="Y43">
        <f>INDEX('EIA Consumption'!$A:$BW,$E43,Y$5)</f>
        <v/>
      </c>
      <c r="Z43">
        <f>INDEX('EIA Consumption'!$A:$BW,$E43,Z$5)</f>
        <v/>
      </c>
      <c r="AA43">
        <f>INDEX('EIA Consumption'!$A:$BW,$E43,AA$5)</f>
        <v/>
      </c>
      <c r="AB43">
        <f>INDEX('EIA Consumption'!$A:$BW,$E43,AB$5)</f>
        <v/>
      </c>
      <c r="AC43">
        <f>INDEX('EIA Consumption'!$A:$BW,$E43,AC$5)</f>
        <v/>
      </c>
      <c r="AD43">
        <f>INDEX('EIA Consumption'!$A:$BW,$E43,AD$5)</f>
        <v/>
      </c>
      <c r="AE43">
        <f>INDEX('EIA Consumption'!$A:$BW,$E43,AE$5)</f>
        <v/>
      </c>
      <c r="AF43">
        <f>INDEX('EIA Consumption'!$A:$BW,$E43,AF$5)</f>
        <v/>
      </c>
      <c r="AG43">
        <f>INDEX('EIA Consumption'!$A:$BW,$E43,AG$5)</f>
        <v/>
      </c>
      <c r="AH43">
        <f>INDEX('EIA Consumption'!$A:$BW,$E43,AH$5)</f>
        <v/>
      </c>
      <c r="AI43">
        <f>INDEX('EIA Consumption'!$A:$BW,$E43,AI$5)</f>
        <v/>
      </c>
      <c r="AJ43">
        <f>INDEX('EIA Consumption'!$A:$BW,$E43,AJ$5)</f>
        <v/>
      </c>
      <c r="AK43">
        <f>INDEX('EIA Consumption'!$A:$BW,$E43,AK$5)</f>
        <v/>
      </c>
      <c r="AL43">
        <f>INDEX('EIA Consumption'!$A:$BW,$E43,AL$5)</f>
        <v/>
      </c>
      <c r="AM43">
        <f>INDEX('EIA Consumption'!$A:$BW,$E43,AM$5)</f>
        <v/>
      </c>
      <c r="AN43">
        <f>INDEX('EIA Consumption'!$A:$BW,$E43,AN$5)</f>
        <v/>
      </c>
      <c r="AO43">
        <f>INDEX('EIA Consumption'!$A:$BW,$E43,AO$5)</f>
        <v/>
      </c>
      <c r="AP43">
        <f>INDEX('EIA Consumption'!$A:$BW,$E43,AP$5)</f>
        <v/>
      </c>
      <c r="AQ43">
        <f>INDEX('EIA Consumption'!$A:$BW,$E43,AQ$5)</f>
        <v/>
      </c>
      <c r="AR43">
        <f>INDEX('EIA Consumption'!$A:$BW,$E43,AR$5)</f>
        <v/>
      </c>
      <c r="AS43">
        <f>INDEX('EIA Consumption'!$A:$BW,$E43,AS$5)</f>
        <v/>
      </c>
      <c r="AT43">
        <f>INDEX('EIA Consumption'!$A:$BW,$E43,AT$5)</f>
        <v/>
      </c>
      <c r="AU43">
        <f>INDEX('EIA Consumption'!$A:$BW,$E43,AU$5)</f>
        <v/>
      </c>
      <c r="AV43">
        <f>INDEX('EIA Consumption'!$A:$BW,$E43,AV$5)</f>
        <v/>
      </c>
      <c r="AW43">
        <f>INDEX('EIA Consumption'!$A:$BW,$E43,AW$5)</f>
        <v/>
      </c>
      <c r="AX43">
        <f>INDEX('EIA Consumption'!$A:$BW,$E43,AX$5)</f>
        <v/>
      </c>
      <c r="AY43">
        <f>INDEX('EIA Consumption'!$A:$BW,$E43,AY$5)</f>
        <v/>
      </c>
      <c r="AZ43">
        <f>INDEX('EIA Consumption'!$A:$BW,$E43,AZ$5)</f>
        <v/>
      </c>
      <c r="BA43">
        <f>INDEX('EIA Consumption'!$A:$BW,$E43,BA$5)</f>
        <v/>
      </c>
      <c r="BB43">
        <f>INDEX('EIA Consumption'!$A:$BW,$E43,BB$5)</f>
        <v/>
      </c>
      <c r="BC43">
        <f>INDEX('EIA Consumption'!$A:$BW,$E43,BC$5)</f>
        <v/>
      </c>
      <c r="BD43">
        <f>INDEX('EIA Consumption'!$A:$BW,$E43,BD$5)</f>
        <v/>
      </c>
      <c r="BE43">
        <f>INDEX('EIA Consumption'!$A:$BW,$E43,BE$5)</f>
        <v/>
      </c>
      <c r="BF43">
        <f>INDEX('EIA Consumption'!$A:$BW,$E43,BF$5)</f>
        <v/>
      </c>
      <c r="BG43">
        <f>INDEX('EIA Consumption'!$A:$BW,$E43,BG$5)</f>
        <v/>
      </c>
      <c r="BH43">
        <f>INDEX('EIA Consumption'!$A:$BW,$E43,BH$5)</f>
        <v/>
      </c>
      <c r="BI43">
        <f>INDEX('EIA Consumption'!$A:$BW,$E43,BI$5)</f>
        <v/>
      </c>
      <c r="BJ43">
        <f>INDEX('EIA Consumption'!$A:$BW,$E43,BJ$5)</f>
        <v/>
      </c>
      <c r="BK43">
        <f>INDEX('EIA Consumption'!$A:$BW,$E43,BK$5)</f>
        <v/>
      </c>
      <c r="BL43">
        <f>INDEX('EIA Consumption'!$A:$BW,$E43,BL$5)</f>
        <v/>
      </c>
      <c r="BM43">
        <f>INDEX('EIA Consumption'!$A:$BW,$E43,BM$5)</f>
        <v/>
      </c>
      <c r="BN43">
        <f>INDEX('EIA Consumption'!$A:$BW,$E43,BN$5)</f>
        <v/>
      </c>
      <c r="BO43">
        <f>INDEX('EIA Consumption'!$A:$BW,$E43,BO$5)</f>
        <v/>
      </c>
      <c r="BP43">
        <f>INDEX('EIA Consumption'!$A:$BW,$E43,BP$5)</f>
        <v/>
      </c>
      <c r="BQ43">
        <f>INDEX('EIA Consumption'!$A:$BW,$E43,BQ$5)</f>
        <v/>
      </c>
      <c r="BR43">
        <f>INDEX('EIA Consumption'!$A:$BW,$E43,BR$5)</f>
        <v/>
      </c>
      <c r="BS43">
        <f>INDEX('EIA Consumption'!$A:$BW,$E43,BS$5)</f>
        <v/>
      </c>
      <c r="BT43">
        <f>INDEX('EIA Consumption'!$A:$BW,$E43,BT$5)</f>
        <v/>
      </c>
      <c r="BU43">
        <f>INDEX('EIA Consumption'!$A:$BW,$E43,BU$5)</f>
        <v/>
      </c>
      <c r="BV43">
        <f>INDEX('EIA Consumption'!$A:$BW,$E43,BV$5)</f>
        <v/>
      </c>
      <c r="BW43">
        <f>INDEX('EIA Consumption'!$A:$BW,$E43,BW$5)</f>
        <v/>
      </c>
      <c r="BX43">
        <f>INDEX('EIA Consumption'!$A:$BW,$E43,BX$5)</f>
        <v/>
      </c>
      <c r="BY43">
        <f>INDEX('EIA Consumption'!$A:$BW,$E43,BY$5)</f>
        <v/>
      </c>
    </row>
    <row r="44" spans="1:77">
      <c r="A44">
        <f>CONCATENATE(A$41,B44)</f>
        <v/>
      </c>
      <c r="B44" t="s">
        <v>38</v>
      </c>
      <c r="C44" t="s">
        <v>78</v>
      </c>
      <c r="D44" t="s">
        <v>35</v>
      </c>
      <c r="E44">
        <f>MATCH($C44,'EIA Consumption'!$C:$C,0)</f>
        <v/>
      </c>
      <c r="G44">
        <f>INDEX('EIA Consumption'!$A:$BW,$E44,G$5)</f>
        <v/>
      </c>
      <c r="H44">
        <f>INDEX('EIA Consumption'!$A:$BW,$E44,H$5)</f>
        <v/>
      </c>
      <c r="I44">
        <f>INDEX('EIA Consumption'!$A:$BW,$E44,I$5)</f>
        <v/>
      </c>
      <c r="J44">
        <f>INDEX('EIA Consumption'!$A:$BW,$E44,J$5)</f>
        <v/>
      </c>
      <c r="K44">
        <f>INDEX('EIA Consumption'!$A:$BW,$E44,K$5)</f>
        <v/>
      </c>
      <c r="L44">
        <f>INDEX('EIA Consumption'!$A:$BW,$E44,L$5)</f>
        <v/>
      </c>
      <c r="M44">
        <f>INDEX('EIA Consumption'!$A:$BW,$E44,M$5)</f>
        <v/>
      </c>
      <c r="N44">
        <f>INDEX('EIA Consumption'!$A:$BW,$E44,N$5)</f>
        <v/>
      </c>
      <c r="O44">
        <f>INDEX('EIA Consumption'!$A:$BW,$E44,O$5)</f>
        <v/>
      </c>
      <c r="P44">
        <f>INDEX('EIA Consumption'!$A:$BW,$E44,P$5)</f>
        <v/>
      </c>
      <c r="Q44">
        <f>INDEX('EIA Consumption'!$A:$BW,$E44,Q$5)</f>
        <v/>
      </c>
      <c r="R44">
        <f>INDEX('EIA Consumption'!$A:$BW,$E44,R$5)</f>
        <v/>
      </c>
      <c r="S44">
        <f>INDEX('EIA Consumption'!$A:$BW,$E44,S$5)</f>
        <v/>
      </c>
      <c r="T44">
        <f>INDEX('EIA Consumption'!$A:$BW,$E44,T$5)</f>
        <v/>
      </c>
      <c r="U44">
        <f>INDEX('EIA Consumption'!$A:$BW,$E44,U$5)</f>
        <v/>
      </c>
      <c r="V44">
        <f>INDEX('EIA Consumption'!$A:$BW,$E44,V$5)</f>
        <v/>
      </c>
      <c r="W44">
        <f>INDEX('EIA Consumption'!$A:$BW,$E44,W$5)</f>
        <v/>
      </c>
      <c r="X44">
        <f>INDEX('EIA Consumption'!$A:$BW,$E44,X$5)</f>
        <v/>
      </c>
      <c r="Y44">
        <f>INDEX('EIA Consumption'!$A:$BW,$E44,Y$5)</f>
        <v/>
      </c>
      <c r="Z44">
        <f>INDEX('EIA Consumption'!$A:$BW,$E44,Z$5)</f>
        <v/>
      </c>
      <c r="AA44">
        <f>INDEX('EIA Consumption'!$A:$BW,$E44,AA$5)</f>
        <v/>
      </c>
      <c r="AB44">
        <f>INDEX('EIA Consumption'!$A:$BW,$E44,AB$5)</f>
        <v/>
      </c>
      <c r="AC44">
        <f>INDEX('EIA Consumption'!$A:$BW,$E44,AC$5)</f>
        <v/>
      </c>
      <c r="AD44">
        <f>INDEX('EIA Consumption'!$A:$BW,$E44,AD$5)</f>
        <v/>
      </c>
      <c r="AE44">
        <f>INDEX('EIA Consumption'!$A:$BW,$E44,AE$5)</f>
        <v/>
      </c>
      <c r="AF44">
        <f>INDEX('EIA Consumption'!$A:$BW,$E44,AF$5)</f>
        <v/>
      </c>
      <c r="AG44">
        <f>INDEX('EIA Consumption'!$A:$BW,$E44,AG$5)</f>
        <v/>
      </c>
      <c r="AH44">
        <f>INDEX('EIA Consumption'!$A:$BW,$E44,AH$5)</f>
        <v/>
      </c>
      <c r="AI44">
        <f>INDEX('EIA Consumption'!$A:$BW,$E44,AI$5)</f>
        <v/>
      </c>
      <c r="AJ44">
        <f>INDEX('EIA Consumption'!$A:$BW,$E44,AJ$5)</f>
        <v/>
      </c>
      <c r="AK44">
        <f>INDEX('EIA Consumption'!$A:$BW,$E44,AK$5)</f>
        <v/>
      </c>
      <c r="AL44">
        <f>INDEX('EIA Consumption'!$A:$BW,$E44,AL$5)</f>
        <v/>
      </c>
      <c r="AM44">
        <f>INDEX('EIA Consumption'!$A:$BW,$E44,AM$5)</f>
        <v/>
      </c>
      <c r="AN44">
        <f>INDEX('EIA Consumption'!$A:$BW,$E44,AN$5)</f>
        <v/>
      </c>
      <c r="AO44">
        <f>INDEX('EIA Consumption'!$A:$BW,$E44,AO$5)</f>
        <v/>
      </c>
      <c r="AP44">
        <f>INDEX('EIA Consumption'!$A:$BW,$E44,AP$5)</f>
        <v/>
      </c>
      <c r="AQ44">
        <f>INDEX('EIA Consumption'!$A:$BW,$E44,AQ$5)</f>
        <v/>
      </c>
      <c r="AR44">
        <f>INDEX('EIA Consumption'!$A:$BW,$E44,AR$5)</f>
        <v/>
      </c>
      <c r="AS44">
        <f>INDEX('EIA Consumption'!$A:$BW,$E44,AS$5)</f>
        <v/>
      </c>
      <c r="AT44">
        <f>INDEX('EIA Consumption'!$A:$BW,$E44,AT$5)</f>
        <v/>
      </c>
      <c r="AU44">
        <f>INDEX('EIA Consumption'!$A:$BW,$E44,AU$5)</f>
        <v/>
      </c>
      <c r="AV44">
        <f>INDEX('EIA Consumption'!$A:$BW,$E44,AV$5)</f>
        <v/>
      </c>
      <c r="AW44">
        <f>INDEX('EIA Consumption'!$A:$BW,$E44,AW$5)</f>
        <v/>
      </c>
      <c r="AX44">
        <f>INDEX('EIA Consumption'!$A:$BW,$E44,AX$5)</f>
        <v/>
      </c>
      <c r="AY44">
        <f>INDEX('EIA Consumption'!$A:$BW,$E44,AY$5)</f>
        <v/>
      </c>
      <c r="AZ44">
        <f>INDEX('EIA Consumption'!$A:$BW,$E44,AZ$5)</f>
        <v/>
      </c>
      <c r="BA44">
        <f>INDEX('EIA Consumption'!$A:$BW,$E44,BA$5)</f>
        <v/>
      </c>
      <c r="BB44">
        <f>INDEX('EIA Consumption'!$A:$BW,$E44,BB$5)</f>
        <v/>
      </c>
      <c r="BC44">
        <f>INDEX('EIA Consumption'!$A:$BW,$E44,BC$5)</f>
        <v/>
      </c>
      <c r="BD44">
        <f>INDEX('EIA Consumption'!$A:$BW,$E44,BD$5)</f>
        <v/>
      </c>
      <c r="BE44">
        <f>INDEX('EIA Consumption'!$A:$BW,$E44,BE$5)</f>
        <v/>
      </c>
      <c r="BF44">
        <f>INDEX('EIA Consumption'!$A:$BW,$E44,BF$5)</f>
        <v/>
      </c>
      <c r="BG44">
        <f>INDEX('EIA Consumption'!$A:$BW,$E44,BG$5)</f>
        <v/>
      </c>
      <c r="BH44">
        <f>INDEX('EIA Consumption'!$A:$BW,$E44,BH$5)</f>
        <v/>
      </c>
      <c r="BI44">
        <f>INDEX('EIA Consumption'!$A:$BW,$E44,BI$5)</f>
        <v/>
      </c>
      <c r="BJ44">
        <f>INDEX('EIA Consumption'!$A:$BW,$E44,BJ$5)</f>
        <v/>
      </c>
      <c r="BK44">
        <f>INDEX('EIA Consumption'!$A:$BW,$E44,BK$5)</f>
        <v/>
      </c>
      <c r="BL44">
        <f>INDEX('EIA Consumption'!$A:$BW,$E44,BL$5)</f>
        <v/>
      </c>
      <c r="BM44">
        <f>INDEX('EIA Consumption'!$A:$BW,$E44,BM$5)</f>
        <v/>
      </c>
      <c r="BN44">
        <f>INDEX('EIA Consumption'!$A:$BW,$E44,BN$5)</f>
        <v/>
      </c>
      <c r="BO44">
        <f>INDEX('EIA Consumption'!$A:$BW,$E44,BO$5)</f>
        <v/>
      </c>
      <c r="BP44">
        <f>INDEX('EIA Consumption'!$A:$BW,$E44,BP$5)</f>
        <v/>
      </c>
      <c r="BQ44">
        <f>INDEX('EIA Consumption'!$A:$BW,$E44,BQ$5)</f>
        <v/>
      </c>
      <c r="BR44">
        <f>INDEX('EIA Consumption'!$A:$BW,$E44,BR$5)</f>
        <v/>
      </c>
      <c r="BS44">
        <f>INDEX('EIA Consumption'!$A:$BW,$E44,BS$5)</f>
        <v/>
      </c>
      <c r="BT44">
        <f>INDEX('EIA Consumption'!$A:$BW,$E44,BT$5)</f>
        <v/>
      </c>
      <c r="BU44">
        <f>INDEX('EIA Consumption'!$A:$BW,$E44,BU$5)</f>
        <v/>
      </c>
      <c r="BV44">
        <f>INDEX('EIA Consumption'!$A:$BW,$E44,BV$5)</f>
        <v/>
      </c>
      <c r="BW44">
        <f>INDEX('EIA Consumption'!$A:$BW,$E44,BW$5)</f>
        <v/>
      </c>
      <c r="BX44">
        <f>INDEX('EIA Consumption'!$A:$BW,$E44,BX$5)</f>
        <v/>
      </c>
      <c r="BY44">
        <f>INDEX('EIA Consumption'!$A:$BW,$E44,BY$5)</f>
        <v/>
      </c>
    </row>
    <row r="45" spans="1:77">
      <c r="A45">
        <f>CONCATENATE(A$41,B45)</f>
        <v/>
      </c>
      <c r="B45" t="s">
        <v>66</v>
      </c>
      <c r="C45" t="s">
        <v>79</v>
      </c>
      <c r="D45" t="s">
        <v>35</v>
      </c>
      <c r="E45">
        <f>MATCH($C45,'EIA Consumption'!$C:$C,0)</f>
        <v/>
      </c>
      <c r="G45">
        <f>INDEX('EIA Consumption'!$A:$BW,$E45,G$5)</f>
        <v/>
      </c>
      <c r="H45">
        <f>INDEX('EIA Consumption'!$A:$BW,$E45,H$5)</f>
        <v/>
      </c>
      <c r="I45">
        <f>INDEX('EIA Consumption'!$A:$BW,$E45,I$5)</f>
        <v/>
      </c>
      <c r="J45">
        <f>INDEX('EIA Consumption'!$A:$BW,$E45,J$5)</f>
        <v/>
      </c>
      <c r="K45">
        <f>INDEX('EIA Consumption'!$A:$BW,$E45,K$5)</f>
        <v/>
      </c>
      <c r="L45">
        <f>INDEX('EIA Consumption'!$A:$BW,$E45,L$5)</f>
        <v/>
      </c>
      <c r="M45">
        <f>INDEX('EIA Consumption'!$A:$BW,$E45,M$5)</f>
        <v/>
      </c>
      <c r="N45">
        <f>INDEX('EIA Consumption'!$A:$BW,$E45,N$5)</f>
        <v/>
      </c>
      <c r="O45">
        <f>INDEX('EIA Consumption'!$A:$BW,$E45,O$5)</f>
        <v/>
      </c>
      <c r="P45">
        <f>INDEX('EIA Consumption'!$A:$BW,$E45,P$5)</f>
        <v/>
      </c>
      <c r="Q45">
        <f>INDEX('EIA Consumption'!$A:$BW,$E45,Q$5)</f>
        <v/>
      </c>
      <c r="R45">
        <f>INDEX('EIA Consumption'!$A:$BW,$E45,R$5)</f>
        <v/>
      </c>
      <c r="S45">
        <f>INDEX('EIA Consumption'!$A:$BW,$E45,S$5)</f>
        <v/>
      </c>
      <c r="T45">
        <f>INDEX('EIA Consumption'!$A:$BW,$E45,T$5)</f>
        <v/>
      </c>
      <c r="U45">
        <f>INDEX('EIA Consumption'!$A:$BW,$E45,U$5)</f>
        <v/>
      </c>
      <c r="V45">
        <f>INDEX('EIA Consumption'!$A:$BW,$E45,V$5)</f>
        <v/>
      </c>
      <c r="W45">
        <f>INDEX('EIA Consumption'!$A:$BW,$E45,W$5)</f>
        <v/>
      </c>
      <c r="X45">
        <f>INDEX('EIA Consumption'!$A:$BW,$E45,X$5)</f>
        <v/>
      </c>
      <c r="Y45">
        <f>INDEX('EIA Consumption'!$A:$BW,$E45,Y$5)</f>
        <v/>
      </c>
      <c r="Z45">
        <f>INDEX('EIA Consumption'!$A:$BW,$E45,Z$5)</f>
        <v/>
      </c>
      <c r="AA45">
        <f>INDEX('EIA Consumption'!$A:$BW,$E45,AA$5)</f>
        <v/>
      </c>
      <c r="AB45">
        <f>INDEX('EIA Consumption'!$A:$BW,$E45,AB$5)</f>
        <v/>
      </c>
      <c r="AC45">
        <f>INDEX('EIA Consumption'!$A:$BW,$E45,AC$5)</f>
        <v/>
      </c>
      <c r="AD45">
        <f>INDEX('EIA Consumption'!$A:$BW,$E45,AD$5)</f>
        <v/>
      </c>
      <c r="AE45">
        <f>INDEX('EIA Consumption'!$A:$BW,$E45,AE$5)</f>
        <v/>
      </c>
      <c r="AF45">
        <f>INDEX('EIA Consumption'!$A:$BW,$E45,AF$5)</f>
        <v/>
      </c>
      <c r="AG45">
        <f>INDEX('EIA Consumption'!$A:$BW,$E45,AG$5)</f>
        <v/>
      </c>
      <c r="AH45">
        <f>INDEX('EIA Consumption'!$A:$BW,$E45,AH$5)</f>
        <v/>
      </c>
      <c r="AI45">
        <f>INDEX('EIA Consumption'!$A:$BW,$E45,AI$5)</f>
        <v/>
      </c>
      <c r="AJ45">
        <f>INDEX('EIA Consumption'!$A:$BW,$E45,AJ$5)</f>
        <v/>
      </c>
      <c r="AK45">
        <f>INDEX('EIA Consumption'!$A:$BW,$E45,AK$5)</f>
        <v/>
      </c>
      <c r="AL45">
        <f>INDEX('EIA Consumption'!$A:$BW,$E45,AL$5)</f>
        <v/>
      </c>
      <c r="AM45">
        <f>INDEX('EIA Consumption'!$A:$BW,$E45,AM$5)</f>
        <v/>
      </c>
      <c r="AN45">
        <f>INDEX('EIA Consumption'!$A:$BW,$E45,AN$5)</f>
        <v/>
      </c>
      <c r="AO45">
        <f>INDEX('EIA Consumption'!$A:$BW,$E45,AO$5)</f>
        <v/>
      </c>
      <c r="AP45">
        <f>INDEX('EIA Consumption'!$A:$BW,$E45,AP$5)</f>
        <v/>
      </c>
      <c r="AQ45">
        <f>INDEX('EIA Consumption'!$A:$BW,$E45,AQ$5)</f>
        <v/>
      </c>
      <c r="AR45">
        <f>INDEX('EIA Consumption'!$A:$BW,$E45,AR$5)</f>
        <v/>
      </c>
      <c r="AS45">
        <f>INDEX('EIA Consumption'!$A:$BW,$E45,AS$5)</f>
        <v/>
      </c>
      <c r="AT45">
        <f>INDEX('EIA Consumption'!$A:$BW,$E45,AT$5)</f>
        <v/>
      </c>
      <c r="AU45">
        <f>INDEX('EIA Consumption'!$A:$BW,$E45,AU$5)</f>
        <v/>
      </c>
      <c r="AV45">
        <f>INDEX('EIA Consumption'!$A:$BW,$E45,AV$5)</f>
        <v/>
      </c>
      <c r="AW45">
        <f>INDEX('EIA Consumption'!$A:$BW,$E45,AW$5)</f>
        <v/>
      </c>
      <c r="AX45">
        <f>INDEX('EIA Consumption'!$A:$BW,$E45,AX$5)</f>
        <v/>
      </c>
      <c r="AY45">
        <f>INDEX('EIA Consumption'!$A:$BW,$E45,AY$5)</f>
        <v/>
      </c>
      <c r="AZ45">
        <f>INDEX('EIA Consumption'!$A:$BW,$E45,AZ$5)</f>
        <v/>
      </c>
      <c r="BA45">
        <f>INDEX('EIA Consumption'!$A:$BW,$E45,BA$5)</f>
        <v/>
      </c>
      <c r="BB45">
        <f>INDEX('EIA Consumption'!$A:$BW,$E45,BB$5)</f>
        <v/>
      </c>
      <c r="BC45">
        <f>INDEX('EIA Consumption'!$A:$BW,$E45,BC$5)</f>
        <v/>
      </c>
      <c r="BD45">
        <f>INDEX('EIA Consumption'!$A:$BW,$E45,BD$5)</f>
        <v/>
      </c>
      <c r="BE45">
        <f>INDEX('EIA Consumption'!$A:$BW,$E45,BE$5)</f>
        <v/>
      </c>
      <c r="BF45">
        <f>INDEX('EIA Consumption'!$A:$BW,$E45,BF$5)</f>
        <v/>
      </c>
      <c r="BG45">
        <f>INDEX('EIA Consumption'!$A:$BW,$E45,BG$5)</f>
        <v/>
      </c>
      <c r="BH45">
        <f>INDEX('EIA Consumption'!$A:$BW,$E45,BH$5)</f>
        <v/>
      </c>
      <c r="BI45">
        <f>INDEX('EIA Consumption'!$A:$BW,$E45,BI$5)</f>
        <v/>
      </c>
      <c r="BJ45">
        <f>INDEX('EIA Consumption'!$A:$BW,$E45,BJ$5)</f>
        <v/>
      </c>
      <c r="BK45">
        <f>INDEX('EIA Consumption'!$A:$BW,$E45,BK$5)</f>
        <v/>
      </c>
      <c r="BL45">
        <f>INDEX('EIA Consumption'!$A:$BW,$E45,BL$5)</f>
        <v/>
      </c>
      <c r="BM45">
        <f>INDEX('EIA Consumption'!$A:$BW,$E45,BM$5)</f>
        <v/>
      </c>
      <c r="BN45">
        <f>INDEX('EIA Consumption'!$A:$BW,$E45,BN$5)</f>
        <v/>
      </c>
      <c r="BO45">
        <f>INDEX('EIA Consumption'!$A:$BW,$E45,BO$5)</f>
        <v/>
      </c>
      <c r="BP45">
        <f>INDEX('EIA Consumption'!$A:$BW,$E45,BP$5)</f>
        <v/>
      </c>
      <c r="BQ45">
        <f>INDEX('EIA Consumption'!$A:$BW,$E45,BQ$5)</f>
        <v/>
      </c>
      <c r="BR45">
        <f>INDEX('EIA Consumption'!$A:$BW,$E45,BR$5)</f>
        <v/>
      </c>
      <c r="BS45">
        <f>INDEX('EIA Consumption'!$A:$BW,$E45,BS$5)</f>
        <v/>
      </c>
      <c r="BT45">
        <f>INDEX('EIA Consumption'!$A:$BW,$E45,BT$5)</f>
        <v/>
      </c>
      <c r="BU45">
        <f>INDEX('EIA Consumption'!$A:$BW,$E45,BU$5)</f>
        <v/>
      </c>
      <c r="BV45">
        <f>INDEX('EIA Consumption'!$A:$BW,$E45,BV$5)</f>
        <v/>
      </c>
      <c r="BW45">
        <f>INDEX('EIA Consumption'!$A:$BW,$E45,BW$5)</f>
        <v/>
      </c>
      <c r="BX45">
        <f>INDEX('EIA Consumption'!$A:$BW,$E45,BX$5)</f>
        <v/>
      </c>
      <c r="BY45">
        <f>INDEX('EIA Consumption'!$A:$BW,$E45,BY$5)</f>
        <v/>
      </c>
    </row>
    <row r="46" spans="1:77">
      <c r="A46">
        <f>CONCATENATE(A$41,B46)</f>
        <v/>
      </c>
      <c r="B46" t="s">
        <v>80</v>
      </c>
      <c r="C46" t="s">
        <v>81</v>
      </c>
      <c r="D46" t="s">
        <v>35</v>
      </c>
      <c r="E46">
        <f>MATCH($C46,'EIA Consumption'!$C:$C,0)</f>
        <v/>
      </c>
      <c r="G46">
        <f>INDEX('EIA Consumption'!$A:$BW,$E46,G$5)</f>
        <v/>
      </c>
      <c r="H46">
        <f>INDEX('EIA Consumption'!$A:$BW,$E46,H$5)</f>
        <v/>
      </c>
      <c r="I46">
        <f>INDEX('EIA Consumption'!$A:$BW,$E46,I$5)</f>
        <v/>
      </c>
      <c r="J46">
        <f>INDEX('EIA Consumption'!$A:$BW,$E46,J$5)</f>
        <v/>
      </c>
      <c r="K46">
        <f>INDEX('EIA Consumption'!$A:$BW,$E46,K$5)</f>
        <v/>
      </c>
      <c r="L46">
        <f>INDEX('EIA Consumption'!$A:$BW,$E46,L$5)</f>
        <v/>
      </c>
      <c r="M46">
        <f>INDEX('EIA Consumption'!$A:$BW,$E46,M$5)</f>
        <v/>
      </c>
      <c r="N46">
        <f>INDEX('EIA Consumption'!$A:$BW,$E46,N$5)</f>
        <v/>
      </c>
      <c r="O46">
        <f>INDEX('EIA Consumption'!$A:$BW,$E46,O$5)</f>
        <v/>
      </c>
      <c r="P46">
        <f>INDEX('EIA Consumption'!$A:$BW,$E46,P$5)</f>
        <v/>
      </c>
      <c r="Q46">
        <f>INDEX('EIA Consumption'!$A:$BW,$E46,Q$5)</f>
        <v/>
      </c>
      <c r="R46">
        <f>INDEX('EIA Consumption'!$A:$BW,$E46,R$5)</f>
        <v/>
      </c>
      <c r="S46">
        <f>INDEX('EIA Consumption'!$A:$BW,$E46,S$5)</f>
        <v/>
      </c>
      <c r="T46">
        <f>INDEX('EIA Consumption'!$A:$BW,$E46,T$5)</f>
        <v/>
      </c>
      <c r="U46">
        <f>INDEX('EIA Consumption'!$A:$BW,$E46,U$5)</f>
        <v/>
      </c>
      <c r="V46">
        <f>INDEX('EIA Consumption'!$A:$BW,$E46,V$5)</f>
        <v/>
      </c>
      <c r="W46">
        <f>INDEX('EIA Consumption'!$A:$BW,$E46,W$5)</f>
        <v/>
      </c>
      <c r="X46">
        <f>INDEX('EIA Consumption'!$A:$BW,$E46,X$5)</f>
        <v/>
      </c>
      <c r="Y46">
        <f>INDEX('EIA Consumption'!$A:$BW,$E46,Y$5)</f>
        <v/>
      </c>
      <c r="Z46">
        <f>INDEX('EIA Consumption'!$A:$BW,$E46,Z$5)</f>
        <v/>
      </c>
      <c r="AA46">
        <f>INDEX('EIA Consumption'!$A:$BW,$E46,AA$5)</f>
        <v/>
      </c>
      <c r="AB46">
        <f>INDEX('EIA Consumption'!$A:$BW,$E46,AB$5)</f>
        <v/>
      </c>
      <c r="AC46">
        <f>INDEX('EIA Consumption'!$A:$BW,$E46,AC$5)</f>
        <v/>
      </c>
      <c r="AD46">
        <f>INDEX('EIA Consumption'!$A:$BW,$E46,AD$5)</f>
        <v/>
      </c>
      <c r="AE46">
        <f>INDEX('EIA Consumption'!$A:$BW,$E46,AE$5)</f>
        <v/>
      </c>
      <c r="AF46">
        <f>INDEX('EIA Consumption'!$A:$BW,$E46,AF$5)</f>
        <v/>
      </c>
      <c r="AG46">
        <f>INDEX('EIA Consumption'!$A:$BW,$E46,AG$5)</f>
        <v/>
      </c>
      <c r="AH46">
        <f>INDEX('EIA Consumption'!$A:$BW,$E46,AH$5)</f>
        <v/>
      </c>
      <c r="AI46">
        <f>INDEX('EIA Consumption'!$A:$BW,$E46,AI$5)</f>
        <v/>
      </c>
      <c r="AJ46">
        <f>INDEX('EIA Consumption'!$A:$BW,$E46,AJ$5)</f>
        <v/>
      </c>
      <c r="AK46">
        <f>INDEX('EIA Consumption'!$A:$BW,$E46,AK$5)</f>
        <v/>
      </c>
      <c r="AL46">
        <f>INDEX('EIA Consumption'!$A:$BW,$E46,AL$5)</f>
        <v/>
      </c>
      <c r="AM46">
        <f>INDEX('EIA Consumption'!$A:$BW,$E46,AM$5)</f>
        <v/>
      </c>
      <c r="AN46">
        <f>INDEX('EIA Consumption'!$A:$BW,$E46,AN$5)</f>
        <v/>
      </c>
      <c r="AO46">
        <f>INDEX('EIA Consumption'!$A:$BW,$E46,AO$5)</f>
        <v/>
      </c>
      <c r="AP46">
        <f>INDEX('EIA Consumption'!$A:$BW,$E46,AP$5)</f>
        <v/>
      </c>
      <c r="AQ46">
        <f>INDEX('EIA Consumption'!$A:$BW,$E46,AQ$5)</f>
        <v/>
      </c>
      <c r="AR46">
        <f>INDEX('EIA Consumption'!$A:$BW,$E46,AR$5)</f>
        <v/>
      </c>
      <c r="AS46">
        <f>INDEX('EIA Consumption'!$A:$BW,$E46,AS$5)</f>
        <v/>
      </c>
      <c r="AT46">
        <f>INDEX('EIA Consumption'!$A:$BW,$E46,AT$5)</f>
        <v/>
      </c>
      <c r="AU46">
        <f>INDEX('EIA Consumption'!$A:$BW,$E46,AU$5)</f>
        <v/>
      </c>
      <c r="AV46">
        <f>INDEX('EIA Consumption'!$A:$BW,$E46,AV$5)</f>
        <v/>
      </c>
      <c r="AW46">
        <f>INDEX('EIA Consumption'!$A:$BW,$E46,AW$5)</f>
        <v/>
      </c>
      <c r="AX46">
        <f>INDEX('EIA Consumption'!$A:$BW,$E46,AX$5)</f>
        <v/>
      </c>
      <c r="AY46">
        <f>INDEX('EIA Consumption'!$A:$BW,$E46,AY$5)</f>
        <v/>
      </c>
      <c r="AZ46">
        <f>INDEX('EIA Consumption'!$A:$BW,$E46,AZ$5)</f>
        <v/>
      </c>
      <c r="BA46">
        <f>INDEX('EIA Consumption'!$A:$BW,$E46,BA$5)</f>
        <v/>
      </c>
      <c r="BB46">
        <f>INDEX('EIA Consumption'!$A:$BW,$E46,BB$5)</f>
        <v/>
      </c>
      <c r="BC46">
        <f>INDEX('EIA Consumption'!$A:$BW,$E46,BC$5)</f>
        <v/>
      </c>
      <c r="BD46">
        <f>INDEX('EIA Consumption'!$A:$BW,$E46,BD$5)</f>
        <v/>
      </c>
      <c r="BE46">
        <f>INDEX('EIA Consumption'!$A:$BW,$E46,BE$5)</f>
        <v/>
      </c>
      <c r="BF46">
        <f>INDEX('EIA Consumption'!$A:$BW,$E46,BF$5)</f>
        <v/>
      </c>
      <c r="BG46">
        <f>INDEX('EIA Consumption'!$A:$BW,$E46,BG$5)</f>
        <v/>
      </c>
      <c r="BH46">
        <f>INDEX('EIA Consumption'!$A:$BW,$E46,BH$5)</f>
        <v/>
      </c>
      <c r="BI46">
        <f>INDEX('EIA Consumption'!$A:$BW,$E46,BI$5)</f>
        <v/>
      </c>
      <c r="BJ46">
        <f>INDEX('EIA Consumption'!$A:$BW,$E46,BJ$5)</f>
        <v/>
      </c>
      <c r="BK46">
        <f>INDEX('EIA Consumption'!$A:$BW,$E46,BK$5)</f>
        <v/>
      </c>
      <c r="BL46">
        <f>INDEX('EIA Consumption'!$A:$BW,$E46,BL$5)</f>
        <v/>
      </c>
      <c r="BM46">
        <f>INDEX('EIA Consumption'!$A:$BW,$E46,BM$5)</f>
        <v/>
      </c>
      <c r="BN46">
        <f>INDEX('EIA Consumption'!$A:$BW,$E46,BN$5)</f>
        <v/>
      </c>
      <c r="BO46">
        <f>INDEX('EIA Consumption'!$A:$BW,$E46,BO$5)</f>
        <v/>
      </c>
      <c r="BP46">
        <f>INDEX('EIA Consumption'!$A:$BW,$E46,BP$5)</f>
        <v/>
      </c>
      <c r="BQ46">
        <f>INDEX('EIA Consumption'!$A:$BW,$E46,BQ$5)</f>
        <v/>
      </c>
      <c r="BR46">
        <f>INDEX('EIA Consumption'!$A:$BW,$E46,BR$5)</f>
        <v/>
      </c>
      <c r="BS46">
        <f>INDEX('EIA Consumption'!$A:$BW,$E46,BS$5)</f>
        <v/>
      </c>
      <c r="BT46">
        <f>INDEX('EIA Consumption'!$A:$BW,$E46,BT$5)</f>
        <v/>
      </c>
      <c r="BU46">
        <f>INDEX('EIA Consumption'!$A:$BW,$E46,BU$5)</f>
        <v/>
      </c>
      <c r="BV46">
        <f>INDEX('EIA Consumption'!$A:$BW,$E46,BV$5)</f>
        <v/>
      </c>
      <c r="BW46">
        <f>INDEX('EIA Consumption'!$A:$BW,$E46,BW$5)</f>
        <v/>
      </c>
      <c r="BX46">
        <f>INDEX('EIA Consumption'!$A:$BW,$E46,BX$5)</f>
        <v/>
      </c>
      <c r="BY46">
        <f>INDEX('EIA Consumption'!$A:$BW,$E46,BY$5)</f>
        <v/>
      </c>
    </row>
    <row r="47" spans="1:77">
      <c r="A47">
        <f>CONCATENATE(A$41,B47)</f>
        <v/>
      </c>
      <c r="B47" t="s">
        <v>52</v>
      </c>
      <c r="C47" t="s">
        <v>82</v>
      </c>
      <c r="D47" t="s">
        <v>35</v>
      </c>
      <c r="E47">
        <f>MATCH($C47,'EIA Consumption'!$C:$C,0)</f>
        <v/>
      </c>
      <c r="G47">
        <f>INDEX('EIA Consumption'!$A:$BW,$E47,G$5)</f>
        <v/>
      </c>
      <c r="H47">
        <f>INDEX('EIA Consumption'!$A:$BW,$E47,H$5)</f>
        <v/>
      </c>
      <c r="I47">
        <f>INDEX('EIA Consumption'!$A:$BW,$E47,I$5)</f>
        <v/>
      </c>
      <c r="J47">
        <f>INDEX('EIA Consumption'!$A:$BW,$E47,J$5)</f>
        <v/>
      </c>
      <c r="K47">
        <f>INDEX('EIA Consumption'!$A:$BW,$E47,K$5)</f>
        <v/>
      </c>
      <c r="L47">
        <f>INDEX('EIA Consumption'!$A:$BW,$E47,L$5)</f>
        <v/>
      </c>
      <c r="M47">
        <f>INDEX('EIA Consumption'!$A:$BW,$E47,M$5)</f>
        <v/>
      </c>
      <c r="N47">
        <f>INDEX('EIA Consumption'!$A:$BW,$E47,N$5)</f>
        <v/>
      </c>
      <c r="O47">
        <f>INDEX('EIA Consumption'!$A:$BW,$E47,O$5)</f>
        <v/>
      </c>
      <c r="P47">
        <f>INDEX('EIA Consumption'!$A:$BW,$E47,P$5)</f>
        <v/>
      </c>
      <c r="Q47">
        <f>INDEX('EIA Consumption'!$A:$BW,$E47,Q$5)</f>
        <v/>
      </c>
      <c r="R47">
        <f>INDEX('EIA Consumption'!$A:$BW,$E47,R$5)</f>
        <v/>
      </c>
      <c r="S47">
        <f>INDEX('EIA Consumption'!$A:$BW,$E47,S$5)</f>
        <v/>
      </c>
      <c r="T47">
        <f>INDEX('EIA Consumption'!$A:$BW,$E47,T$5)</f>
        <v/>
      </c>
      <c r="U47">
        <f>INDEX('EIA Consumption'!$A:$BW,$E47,U$5)</f>
        <v/>
      </c>
      <c r="V47">
        <f>INDEX('EIA Consumption'!$A:$BW,$E47,V$5)</f>
        <v/>
      </c>
      <c r="W47">
        <f>INDEX('EIA Consumption'!$A:$BW,$E47,W$5)</f>
        <v/>
      </c>
      <c r="X47">
        <f>INDEX('EIA Consumption'!$A:$BW,$E47,X$5)</f>
        <v/>
      </c>
      <c r="Y47">
        <f>INDEX('EIA Consumption'!$A:$BW,$E47,Y$5)</f>
        <v/>
      </c>
      <c r="Z47">
        <f>INDEX('EIA Consumption'!$A:$BW,$E47,Z$5)</f>
        <v/>
      </c>
      <c r="AA47">
        <f>INDEX('EIA Consumption'!$A:$BW,$E47,AA$5)</f>
        <v/>
      </c>
      <c r="AB47">
        <f>INDEX('EIA Consumption'!$A:$BW,$E47,AB$5)</f>
        <v/>
      </c>
      <c r="AC47">
        <f>INDEX('EIA Consumption'!$A:$BW,$E47,AC$5)</f>
        <v/>
      </c>
      <c r="AD47">
        <f>INDEX('EIA Consumption'!$A:$BW,$E47,AD$5)</f>
        <v/>
      </c>
      <c r="AE47">
        <f>INDEX('EIA Consumption'!$A:$BW,$E47,AE$5)</f>
        <v/>
      </c>
      <c r="AF47">
        <f>INDEX('EIA Consumption'!$A:$BW,$E47,AF$5)</f>
        <v/>
      </c>
      <c r="AG47">
        <f>INDEX('EIA Consumption'!$A:$BW,$E47,AG$5)</f>
        <v/>
      </c>
      <c r="AH47">
        <f>INDEX('EIA Consumption'!$A:$BW,$E47,AH$5)</f>
        <v/>
      </c>
      <c r="AI47">
        <f>INDEX('EIA Consumption'!$A:$BW,$E47,AI$5)</f>
        <v/>
      </c>
      <c r="AJ47">
        <f>INDEX('EIA Consumption'!$A:$BW,$E47,AJ$5)</f>
        <v/>
      </c>
      <c r="AK47">
        <f>INDEX('EIA Consumption'!$A:$BW,$E47,AK$5)</f>
        <v/>
      </c>
      <c r="AL47">
        <f>INDEX('EIA Consumption'!$A:$BW,$E47,AL$5)</f>
        <v/>
      </c>
      <c r="AM47">
        <f>INDEX('EIA Consumption'!$A:$BW,$E47,AM$5)</f>
        <v/>
      </c>
      <c r="AN47">
        <f>INDEX('EIA Consumption'!$A:$BW,$E47,AN$5)</f>
        <v/>
      </c>
      <c r="AO47">
        <f>INDEX('EIA Consumption'!$A:$BW,$E47,AO$5)</f>
        <v/>
      </c>
      <c r="AP47">
        <f>INDEX('EIA Consumption'!$A:$BW,$E47,AP$5)</f>
        <v/>
      </c>
      <c r="AQ47">
        <f>INDEX('EIA Consumption'!$A:$BW,$E47,AQ$5)</f>
        <v/>
      </c>
      <c r="AR47">
        <f>INDEX('EIA Consumption'!$A:$BW,$E47,AR$5)</f>
        <v/>
      </c>
      <c r="AS47">
        <f>INDEX('EIA Consumption'!$A:$BW,$E47,AS$5)</f>
        <v/>
      </c>
      <c r="AT47">
        <f>INDEX('EIA Consumption'!$A:$BW,$E47,AT$5)</f>
        <v/>
      </c>
      <c r="AU47">
        <f>INDEX('EIA Consumption'!$A:$BW,$E47,AU$5)</f>
        <v/>
      </c>
      <c r="AV47">
        <f>INDEX('EIA Consumption'!$A:$BW,$E47,AV$5)</f>
        <v/>
      </c>
      <c r="AW47">
        <f>INDEX('EIA Consumption'!$A:$BW,$E47,AW$5)</f>
        <v/>
      </c>
      <c r="AX47">
        <f>INDEX('EIA Consumption'!$A:$BW,$E47,AX$5)</f>
        <v/>
      </c>
      <c r="AY47">
        <f>INDEX('EIA Consumption'!$A:$BW,$E47,AY$5)</f>
        <v/>
      </c>
      <c r="AZ47">
        <f>INDEX('EIA Consumption'!$A:$BW,$E47,AZ$5)</f>
        <v/>
      </c>
      <c r="BA47">
        <f>INDEX('EIA Consumption'!$A:$BW,$E47,BA$5)</f>
        <v/>
      </c>
      <c r="BB47">
        <f>INDEX('EIA Consumption'!$A:$BW,$E47,BB$5)</f>
        <v/>
      </c>
      <c r="BC47">
        <f>INDEX('EIA Consumption'!$A:$BW,$E47,BC$5)</f>
        <v/>
      </c>
      <c r="BD47">
        <f>INDEX('EIA Consumption'!$A:$BW,$E47,BD$5)</f>
        <v/>
      </c>
      <c r="BE47">
        <f>INDEX('EIA Consumption'!$A:$BW,$E47,BE$5)</f>
        <v/>
      </c>
      <c r="BF47">
        <f>INDEX('EIA Consumption'!$A:$BW,$E47,BF$5)</f>
        <v/>
      </c>
      <c r="BG47">
        <f>INDEX('EIA Consumption'!$A:$BW,$E47,BG$5)</f>
        <v/>
      </c>
      <c r="BH47">
        <f>INDEX('EIA Consumption'!$A:$BW,$E47,BH$5)</f>
        <v/>
      </c>
      <c r="BI47">
        <f>INDEX('EIA Consumption'!$A:$BW,$E47,BI$5)</f>
        <v/>
      </c>
      <c r="BJ47">
        <f>INDEX('EIA Consumption'!$A:$BW,$E47,BJ$5)</f>
        <v/>
      </c>
      <c r="BK47">
        <f>INDEX('EIA Consumption'!$A:$BW,$E47,BK$5)</f>
        <v/>
      </c>
      <c r="BL47">
        <f>INDEX('EIA Consumption'!$A:$BW,$E47,BL$5)</f>
        <v/>
      </c>
      <c r="BM47">
        <f>INDEX('EIA Consumption'!$A:$BW,$E47,BM$5)</f>
        <v/>
      </c>
      <c r="BN47">
        <f>INDEX('EIA Consumption'!$A:$BW,$E47,BN$5)</f>
        <v/>
      </c>
      <c r="BO47">
        <f>INDEX('EIA Consumption'!$A:$BW,$E47,BO$5)</f>
        <v/>
      </c>
      <c r="BP47">
        <f>INDEX('EIA Consumption'!$A:$BW,$E47,BP$5)</f>
        <v/>
      </c>
      <c r="BQ47">
        <f>INDEX('EIA Consumption'!$A:$BW,$E47,BQ$5)</f>
        <v/>
      </c>
      <c r="BR47">
        <f>INDEX('EIA Consumption'!$A:$BW,$E47,BR$5)</f>
        <v/>
      </c>
      <c r="BS47">
        <f>INDEX('EIA Consumption'!$A:$BW,$E47,BS$5)</f>
        <v/>
      </c>
      <c r="BT47">
        <f>INDEX('EIA Consumption'!$A:$BW,$E47,BT$5)</f>
        <v/>
      </c>
      <c r="BU47">
        <f>INDEX('EIA Consumption'!$A:$BW,$E47,BU$5)</f>
        <v/>
      </c>
      <c r="BV47">
        <f>INDEX('EIA Consumption'!$A:$BW,$E47,BV$5)</f>
        <v/>
      </c>
      <c r="BW47">
        <f>INDEX('EIA Consumption'!$A:$BW,$E47,BW$5)</f>
        <v/>
      </c>
      <c r="BX47">
        <f>INDEX('EIA Consumption'!$A:$BW,$E47,BX$5)</f>
        <v/>
      </c>
      <c r="BY47">
        <f>INDEX('EIA Consumption'!$A:$BW,$E47,BY$5)</f>
        <v/>
      </c>
    </row>
    <row r="48" spans="1:77">
      <c r="A48">
        <f>CONCATENATE(A$41,B48)</f>
        <v/>
      </c>
      <c r="B48" t="s">
        <v>40</v>
      </c>
      <c r="C48" t="s">
        <v>83</v>
      </c>
      <c r="D48" t="s">
        <v>35</v>
      </c>
      <c r="E48">
        <f>MATCH($C48,'EIA Consumption'!$C:$C,0)</f>
        <v/>
      </c>
      <c r="G48">
        <f>INDEX('EIA Consumption'!$A:$BW,$E48,G$5)</f>
        <v/>
      </c>
      <c r="H48">
        <f>INDEX('EIA Consumption'!$A:$BW,$E48,H$5)</f>
        <v/>
      </c>
      <c r="I48">
        <f>INDEX('EIA Consumption'!$A:$BW,$E48,I$5)</f>
        <v/>
      </c>
      <c r="J48">
        <f>INDEX('EIA Consumption'!$A:$BW,$E48,J$5)</f>
        <v/>
      </c>
      <c r="K48">
        <f>INDEX('EIA Consumption'!$A:$BW,$E48,K$5)</f>
        <v/>
      </c>
      <c r="L48">
        <f>INDEX('EIA Consumption'!$A:$BW,$E48,L$5)</f>
        <v/>
      </c>
      <c r="M48">
        <f>INDEX('EIA Consumption'!$A:$BW,$E48,M$5)</f>
        <v/>
      </c>
      <c r="N48">
        <f>INDEX('EIA Consumption'!$A:$BW,$E48,N$5)</f>
        <v/>
      </c>
      <c r="O48">
        <f>INDEX('EIA Consumption'!$A:$BW,$E48,O$5)</f>
        <v/>
      </c>
      <c r="P48">
        <f>INDEX('EIA Consumption'!$A:$BW,$E48,P$5)</f>
        <v/>
      </c>
      <c r="Q48">
        <f>INDEX('EIA Consumption'!$A:$BW,$E48,Q$5)</f>
        <v/>
      </c>
      <c r="R48">
        <f>INDEX('EIA Consumption'!$A:$BW,$E48,R$5)</f>
        <v/>
      </c>
      <c r="S48">
        <f>INDEX('EIA Consumption'!$A:$BW,$E48,S$5)</f>
        <v/>
      </c>
      <c r="T48">
        <f>INDEX('EIA Consumption'!$A:$BW,$E48,T$5)</f>
        <v/>
      </c>
      <c r="U48">
        <f>INDEX('EIA Consumption'!$A:$BW,$E48,U$5)</f>
        <v/>
      </c>
      <c r="V48">
        <f>INDEX('EIA Consumption'!$A:$BW,$E48,V$5)</f>
        <v/>
      </c>
      <c r="W48">
        <f>INDEX('EIA Consumption'!$A:$BW,$E48,W$5)</f>
        <v/>
      </c>
      <c r="X48">
        <f>INDEX('EIA Consumption'!$A:$BW,$E48,X$5)</f>
        <v/>
      </c>
      <c r="Y48">
        <f>INDEX('EIA Consumption'!$A:$BW,$E48,Y$5)</f>
        <v/>
      </c>
      <c r="Z48">
        <f>INDEX('EIA Consumption'!$A:$BW,$E48,Z$5)</f>
        <v/>
      </c>
      <c r="AA48">
        <f>INDEX('EIA Consumption'!$A:$BW,$E48,AA$5)</f>
        <v/>
      </c>
      <c r="AB48">
        <f>INDEX('EIA Consumption'!$A:$BW,$E48,AB$5)</f>
        <v/>
      </c>
      <c r="AC48">
        <f>INDEX('EIA Consumption'!$A:$BW,$E48,AC$5)</f>
        <v/>
      </c>
      <c r="AD48">
        <f>INDEX('EIA Consumption'!$A:$BW,$E48,AD$5)</f>
        <v/>
      </c>
      <c r="AE48">
        <f>INDEX('EIA Consumption'!$A:$BW,$E48,AE$5)</f>
        <v/>
      </c>
      <c r="AF48">
        <f>INDEX('EIA Consumption'!$A:$BW,$E48,AF$5)</f>
        <v/>
      </c>
      <c r="AG48">
        <f>INDEX('EIA Consumption'!$A:$BW,$E48,AG$5)</f>
        <v/>
      </c>
      <c r="AH48">
        <f>INDEX('EIA Consumption'!$A:$BW,$E48,AH$5)</f>
        <v/>
      </c>
      <c r="AI48">
        <f>INDEX('EIA Consumption'!$A:$BW,$E48,AI$5)</f>
        <v/>
      </c>
      <c r="AJ48">
        <f>INDEX('EIA Consumption'!$A:$BW,$E48,AJ$5)</f>
        <v/>
      </c>
      <c r="AK48">
        <f>INDEX('EIA Consumption'!$A:$BW,$E48,AK$5)</f>
        <v/>
      </c>
      <c r="AL48">
        <f>INDEX('EIA Consumption'!$A:$BW,$E48,AL$5)</f>
        <v/>
      </c>
      <c r="AM48">
        <f>INDEX('EIA Consumption'!$A:$BW,$E48,AM$5)</f>
        <v/>
      </c>
      <c r="AN48">
        <f>INDEX('EIA Consumption'!$A:$BW,$E48,AN$5)</f>
        <v/>
      </c>
      <c r="AO48">
        <f>INDEX('EIA Consumption'!$A:$BW,$E48,AO$5)</f>
        <v/>
      </c>
      <c r="AP48">
        <f>INDEX('EIA Consumption'!$A:$BW,$E48,AP$5)</f>
        <v/>
      </c>
      <c r="AQ48">
        <f>INDEX('EIA Consumption'!$A:$BW,$E48,AQ$5)</f>
        <v/>
      </c>
      <c r="AR48">
        <f>INDEX('EIA Consumption'!$A:$BW,$E48,AR$5)</f>
        <v/>
      </c>
      <c r="AS48">
        <f>INDEX('EIA Consumption'!$A:$BW,$E48,AS$5)</f>
        <v/>
      </c>
      <c r="AT48">
        <f>INDEX('EIA Consumption'!$A:$BW,$E48,AT$5)</f>
        <v/>
      </c>
      <c r="AU48">
        <f>INDEX('EIA Consumption'!$A:$BW,$E48,AU$5)</f>
        <v/>
      </c>
      <c r="AV48">
        <f>INDEX('EIA Consumption'!$A:$BW,$E48,AV$5)</f>
        <v/>
      </c>
      <c r="AW48">
        <f>INDEX('EIA Consumption'!$A:$BW,$E48,AW$5)</f>
        <v/>
      </c>
      <c r="AX48">
        <f>INDEX('EIA Consumption'!$A:$BW,$E48,AX$5)</f>
        <v/>
      </c>
      <c r="AY48">
        <f>INDEX('EIA Consumption'!$A:$BW,$E48,AY$5)</f>
        <v/>
      </c>
      <c r="AZ48">
        <f>INDEX('EIA Consumption'!$A:$BW,$E48,AZ$5)</f>
        <v/>
      </c>
      <c r="BA48">
        <f>INDEX('EIA Consumption'!$A:$BW,$E48,BA$5)</f>
        <v/>
      </c>
      <c r="BB48">
        <f>INDEX('EIA Consumption'!$A:$BW,$E48,BB$5)</f>
        <v/>
      </c>
      <c r="BC48">
        <f>INDEX('EIA Consumption'!$A:$BW,$E48,BC$5)</f>
        <v/>
      </c>
      <c r="BD48">
        <f>INDEX('EIA Consumption'!$A:$BW,$E48,BD$5)</f>
        <v/>
      </c>
      <c r="BE48">
        <f>INDEX('EIA Consumption'!$A:$BW,$E48,BE$5)</f>
        <v/>
      </c>
      <c r="BF48">
        <f>INDEX('EIA Consumption'!$A:$BW,$E48,BF$5)</f>
        <v/>
      </c>
      <c r="BG48">
        <f>INDEX('EIA Consumption'!$A:$BW,$E48,BG$5)</f>
        <v/>
      </c>
      <c r="BH48">
        <f>INDEX('EIA Consumption'!$A:$BW,$E48,BH$5)</f>
        <v/>
      </c>
      <c r="BI48">
        <f>INDEX('EIA Consumption'!$A:$BW,$E48,BI$5)</f>
        <v/>
      </c>
      <c r="BJ48">
        <f>INDEX('EIA Consumption'!$A:$BW,$E48,BJ$5)</f>
        <v/>
      </c>
      <c r="BK48">
        <f>INDEX('EIA Consumption'!$A:$BW,$E48,BK$5)</f>
        <v/>
      </c>
      <c r="BL48">
        <f>INDEX('EIA Consumption'!$A:$BW,$E48,BL$5)</f>
        <v/>
      </c>
      <c r="BM48">
        <f>INDEX('EIA Consumption'!$A:$BW,$E48,BM$5)</f>
        <v/>
      </c>
      <c r="BN48">
        <f>INDEX('EIA Consumption'!$A:$BW,$E48,BN$5)</f>
        <v/>
      </c>
      <c r="BO48">
        <f>INDEX('EIA Consumption'!$A:$BW,$E48,BO$5)</f>
        <v/>
      </c>
      <c r="BP48">
        <f>INDEX('EIA Consumption'!$A:$BW,$E48,BP$5)</f>
        <v/>
      </c>
      <c r="BQ48">
        <f>INDEX('EIA Consumption'!$A:$BW,$E48,BQ$5)</f>
        <v/>
      </c>
      <c r="BR48">
        <f>INDEX('EIA Consumption'!$A:$BW,$E48,BR$5)</f>
        <v/>
      </c>
      <c r="BS48">
        <f>INDEX('EIA Consumption'!$A:$BW,$E48,BS$5)</f>
        <v/>
      </c>
      <c r="BT48">
        <f>INDEX('EIA Consumption'!$A:$BW,$E48,BT$5)</f>
        <v/>
      </c>
      <c r="BU48">
        <f>INDEX('EIA Consumption'!$A:$BW,$E48,BU$5)</f>
        <v/>
      </c>
      <c r="BV48">
        <f>INDEX('EIA Consumption'!$A:$BW,$E48,BV$5)</f>
        <v/>
      </c>
      <c r="BW48">
        <f>INDEX('EIA Consumption'!$A:$BW,$E48,BW$5)</f>
        <v/>
      </c>
      <c r="BX48">
        <f>INDEX('EIA Consumption'!$A:$BW,$E48,BX$5)</f>
        <v/>
      </c>
      <c r="BY48">
        <f>INDEX('EIA Consumption'!$A:$BW,$E48,BY$5)</f>
        <v/>
      </c>
    </row>
    <row r="49" spans="1:77">
      <c r="A49">
        <f>CONCATENATE(A$41,B49)</f>
        <v/>
      </c>
      <c r="B49" t="s">
        <v>42</v>
      </c>
      <c r="C49" t="s">
        <v>84</v>
      </c>
      <c r="D49" t="s">
        <v>35</v>
      </c>
      <c r="E49">
        <f>MATCH($C49,'EIA Consumption'!$C:$C,0)</f>
        <v/>
      </c>
      <c r="G49">
        <f>INDEX('EIA Consumption'!$A:$BW,$E49,G$5)</f>
        <v/>
      </c>
      <c r="H49">
        <f>INDEX('EIA Consumption'!$A:$BW,$E49,H$5)</f>
        <v/>
      </c>
      <c r="I49">
        <f>INDEX('EIA Consumption'!$A:$BW,$E49,I$5)</f>
        <v/>
      </c>
      <c r="J49">
        <f>INDEX('EIA Consumption'!$A:$BW,$E49,J$5)</f>
        <v/>
      </c>
      <c r="K49">
        <f>INDEX('EIA Consumption'!$A:$BW,$E49,K$5)</f>
        <v/>
      </c>
      <c r="L49">
        <f>INDEX('EIA Consumption'!$A:$BW,$E49,L$5)</f>
        <v/>
      </c>
      <c r="M49">
        <f>INDEX('EIA Consumption'!$A:$BW,$E49,M$5)</f>
        <v/>
      </c>
      <c r="N49">
        <f>INDEX('EIA Consumption'!$A:$BW,$E49,N$5)</f>
        <v/>
      </c>
      <c r="O49">
        <f>INDEX('EIA Consumption'!$A:$BW,$E49,O$5)</f>
        <v/>
      </c>
      <c r="P49">
        <f>INDEX('EIA Consumption'!$A:$BW,$E49,P$5)</f>
        <v/>
      </c>
      <c r="Q49">
        <f>INDEX('EIA Consumption'!$A:$BW,$E49,Q$5)</f>
        <v/>
      </c>
      <c r="R49">
        <f>INDEX('EIA Consumption'!$A:$BW,$E49,R$5)</f>
        <v/>
      </c>
      <c r="S49">
        <f>INDEX('EIA Consumption'!$A:$BW,$E49,S$5)</f>
        <v/>
      </c>
      <c r="T49">
        <f>INDEX('EIA Consumption'!$A:$BW,$E49,T$5)</f>
        <v/>
      </c>
      <c r="U49">
        <f>INDEX('EIA Consumption'!$A:$BW,$E49,U$5)</f>
        <v/>
      </c>
      <c r="V49">
        <f>INDEX('EIA Consumption'!$A:$BW,$E49,V$5)</f>
        <v/>
      </c>
      <c r="W49">
        <f>INDEX('EIA Consumption'!$A:$BW,$E49,W$5)</f>
        <v/>
      </c>
      <c r="X49">
        <f>INDEX('EIA Consumption'!$A:$BW,$E49,X$5)</f>
        <v/>
      </c>
      <c r="Y49">
        <f>INDEX('EIA Consumption'!$A:$BW,$E49,Y$5)</f>
        <v/>
      </c>
      <c r="Z49">
        <f>INDEX('EIA Consumption'!$A:$BW,$E49,Z$5)</f>
        <v/>
      </c>
      <c r="AA49">
        <f>INDEX('EIA Consumption'!$A:$BW,$E49,AA$5)</f>
        <v/>
      </c>
      <c r="AB49">
        <f>INDEX('EIA Consumption'!$A:$BW,$E49,AB$5)</f>
        <v/>
      </c>
      <c r="AC49">
        <f>INDEX('EIA Consumption'!$A:$BW,$E49,AC$5)</f>
        <v/>
      </c>
      <c r="AD49">
        <f>INDEX('EIA Consumption'!$A:$BW,$E49,AD$5)</f>
        <v/>
      </c>
      <c r="AE49">
        <f>INDEX('EIA Consumption'!$A:$BW,$E49,AE$5)</f>
        <v/>
      </c>
      <c r="AF49">
        <f>INDEX('EIA Consumption'!$A:$BW,$E49,AF$5)</f>
        <v/>
      </c>
      <c r="AG49">
        <f>INDEX('EIA Consumption'!$A:$BW,$E49,AG$5)</f>
        <v/>
      </c>
      <c r="AH49">
        <f>INDEX('EIA Consumption'!$A:$BW,$E49,AH$5)</f>
        <v/>
      </c>
      <c r="AI49">
        <f>INDEX('EIA Consumption'!$A:$BW,$E49,AI$5)</f>
        <v/>
      </c>
      <c r="AJ49">
        <f>INDEX('EIA Consumption'!$A:$BW,$E49,AJ$5)</f>
        <v/>
      </c>
      <c r="AK49">
        <f>INDEX('EIA Consumption'!$A:$BW,$E49,AK$5)</f>
        <v/>
      </c>
      <c r="AL49">
        <f>INDEX('EIA Consumption'!$A:$BW,$E49,AL$5)</f>
        <v/>
      </c>
      <c r="AM49">
        <f>INDEX('EIA Consumption'!$A:$BW,$E49,AM$5)</f>
        <v/>
      </c>
      <c r="AN49">
        <f>INDEX('EIA Consumption'!$A:$BW,$E49,AN$5)</f>
        <v/>
      </c>
      <c r="AO49">
        <f>INDEX('EIA Consumption'!$A:$BW,$E49,AO$5)</f>
        <v/>
      </c>
      <c r="AP49">
        <f>INDEX('EIA Consumption'!$A:$BW,$E49,AP$5)</f>
        <v/>
      </c>
      <c r="AQ49">
        <f>INDEX('EIA Consumption'!$A:$BW,$E49,AQ$5)</f>
        <v/>
      </c>
      <c r="AR49">
        <f>INDEX('EIA Consumption'!$A:$BW,$E49,AR$5)</f>
        <v/>
      </c>
      <c r="AS49">
        <f>INDEX('EIA Consumption'!$A:$BW,$E49,AS$5)</f>
        <v/>
      </c>
      <c r="AT49">
        <f>INDEX('EIA Consumption'!$A:$BW,$E49,AT$5)</f>
        <v/>
      </c>
      <c r="AU49">
        <f>INDEX('EIA Consumption'!$A:$BW,$E49,AU$5)</f>
        <v/>
      </c>
      <c r="AV49">
        <f>INDEX('EIA Consumption'!$A:$BW,$E49,AV$5)</f>
        <v/>
      </c>
      <c r="AW49">
        <f>INDEX('EIA Consumption'!$A:$BW,$E49,AW$5)</f>
        <v/>
      </c>
      <c r="AX49">
        <f>INDEX('EIA Consumption'!$A:$BW,$E49,AX$5)</f>
        <v/>
      </c>
      <c r="AY49">
        <f>INDEX('EIA Consumption'!$A:$BW,$E49,AY$5)</f>
        <v/>
      </c>
      <c r="AZ49">
        <f>INDEX('EIA Consumption'!$A:$BW,$E49,AZ$5)</f>
        <v/>
      </c>
      <c r="BA49">
        <f>INDEX('EIA Consumption'!$A:$BW,$E49,BA$5)</f>
        <v/>
      </c>
      <c r="BB49">
        <f>INDEX('EIA Consumption'!$A:$BW,$E49,BB$5)</f>
        <v/>
      </c>
      <c r="BC49">
        <f>INDEX('EIA Consumption'!$A:$BW,$E49,BC$5)</f>
        <v/>
      </c>
      <c r="BD49">
        <f>INDEX('EIA Consumption'!$A:$BW,$E49,BD$5)</f>
        <v/>
      </c>
      <c r="BE49">
        <f>INDEX('EIA Consumption'!$A:$BW,$E49,BE$5)</f>
        <v/>
      </c>
      <c r="BF49">
        <f>INDEX('EIA Consumption'!$A:$BW,$E49,BF$5)</f>
        <v/>
      </c>
      <c r="BG49">
        <f>INDEX('EIA Consumption'!$A:$BW,$E49,BG$5)</f>
        <v/>
      </c>
      <c r="BH49">
        <f>INDEX('EIA Consumption'!$A:$BW,$E49,BH$5)</f>
        <v/>
      </c>
      <c r="BI49">
        <f>INDEX('EIA Consumption'!$A:$BW,$E49,BI$5)</f>
        <v/>
      </c>
      <c r="BJ49">
        <f>INDEX('EIA Consumption'!$A:$BW,$E49,BJ$5)</f>
        <v/>
      </c>
      <c r="BK49">
        <f>INDEX('EIA Consumption'!$A:$BW,$E49,BK$5)</f>
        <v/>
      </c>
      <c r="BL49">
        <f>INDEX('EIA Consumption'!$A:$BW,$E49,BL$5)</f>
        <v/>
      </c>
      <c r="BM49">
        <f>INDEX('EIA Consumption'!$A:$BW,$E49,BM$5)</f>
        <v/>
      </c>
      <c r="BN49">
        <f>INDEX('EIA Consumption'!$A:$BW,$E49,BN$5)</f>
        <v/>
      </c>
      <c r="BO49">
        <f>INDEX('EIA Consumption'!$A:$BW,$E49,BO$5)</f>
        <v/>
      </c>
      <c r="BP49">
        <f>INDEX('EIA Consumption'!$A:$BW,$E49,BP$5)</f>
        <v/>
      </c>
      <c r="BQ49">
        <f>INDEX('EIA Consumption'!$A:$BW,$E49,BQ$5)</f>
        <v/>
      </c>
      <c r="BR49">
        <f>INDEX('EIA Consumption'!$A:$BW,$E49,BR$5)</f>
        <v/>
      </c>
      <c r="BS49">
        <f>INDEX('EIA Consumption'!$A:$BW,$E49,BS$5)</f>
        <v/>
      </c>
      <c r="BT49">
        <f>INDEX('EIA Consumption'!$A:$BW,$E49,BT$5)</f>
        <v/>
      </c>
      <c r="BU49">
        <f>INDEX('EIA Consumption'!$A:$BW,$E49,BU$5)</f>
        <v/>
      </c>
      <c r="BV49">
        <f>INDEX('EIA Consumption'!$A:$BW,$E49,BV$5)</f>
        <v/>
      </c>
      <c r="BW49">
        <f>INDEX('EIA Consumption'!$A:$BW,$E49,BW$5)</f>
        <v/>
      </c>
      <c r="BX49">
        <f>INDEX('EIA Consumption'!$A:$BW,$E49,BX$5)</f>
        <v/>
      </c>
      <c r="BY49">
        <f>INDEX('EIA Consumption'!$A:$BW,$E49,BY$5)</f>
        <v/>
      </c>
    </row>
    <row r="50" spans="1:77">
      <c r="A50">
        <f>CONCATENATE(A$41,B50)</f>
        <v/>
      </c>
      <c r="B50" t="s">
        <v>56</v>
      </c>
      <c r="C50" t="s">
        <v>57</v>
      </c>
      <c r="D50" t="s">
        <v>35</v>
      </c>
      <c r="G50">
        <f>G52+G51</f>
        <v/>
      </c>
      <c r="H50">
        <f>H52+H51</f>
        <v/>
      </c>
      <c r="I50">
        <f>I52+I51</f>
        <v/>
      </c>
      <c r="J50">
        <f>J52+J51</f>
        <v/>
      </c>
      <c r="K50">
        <f>K52+K51</f>
        <v/>
      </c>
      <c r="L50">
        <f>L52+L51</f>
        <v/>
      </c>
      <c r="M50">
        <f>M52+M51</f>
        <v/>
      </c>
      <c r="N50">
        <f>N52+N51</f>
        <v/>
      </c>
      <c r="O50">
        <f>O52+O51</f>
        <v/>
      </c>
      <c r="P50">
        <f>P52+P51</f>
        <v/>
      </c>
      <c r="Q50">
        <f>Q52+Q51</f>
        <v/>
      </c>
      <c r="R50">
        <f>R52+R51</f>
        <v/>
      </c>
      <c r="S50">
        <f>S52+S51</f>
        <v/>
      </c>
      <c r="T50">
        <f>T52+T51</f>
        <v/>
      </c>
      <c r="U50">
        <f>U52+U51</f>
        <v/>
      </c>
      <c r="V50">
        <f>V52+V51</f>
        <v/>
      </c>
      <c r="W50">
        <f>W52+W51</f>
        <v/>
      </c>
      <c r="X50">
        <f>X52+X51</f>
        <v/>
      </c>
      <c r="Y50">
        <f>Y52+Y51</f>
        <v/>
      </c>
      <c r="Z50">
        <f>Z52+Z51</f>
        <v/>
      </c>
      <c r="AA50">
        <f>AA52+AA51</f>
        <v/>
      </c>
      <c r="AB50">
        <f>AB52+AB51</f>
        <v/>
      </c>
      <c r="AC50">
        <f>AC52+AC51</f>
        <v/>
      </c>
      <c r="AD50">
        <f>AD52+AD51</f>
        <v/>
      </c>
      <c r="AE50">
        <f>AE52+AE51</f>
        <v/>
      </c>
      <c r="AF50">
        <f>AF52+AF51</f>
        <v/>
      </c>
      <c r="AG50">
        <f>AG52+AG51</f>
        <v/>
      </c>
      <c r="AH50">
        <f>AH52+AH51</f>
        <v/>
      </c>
      <c r="AI50">
        <f>AI52+AI51</f>
        <v/>
      </c>
      <c r="AJ50">
        <f>AJ52+AJ51</f>
        <v/>
      </c>
      <c r="AK50">
        <f>AK52+AK51</f>
        <v/>
      </c>
      <c r="AL50">
        <f>AL52+AL51</f>
        <v/>
      </c>
      <c r="AM50">
        <f>AM52+AM51</f>
        <v/>
      </c>
      <c r="AN50">
        <f>AN52+AN51</f>
        <v/>
      </c>
      <c r="AO50">
        <f>AO52+AO51</f>
        <v/>
      </c>
      <c r="AP50">
        <f>AP52+AP51</f>
        <v/>
      </c>
      <c r="AQ50">
        <f>AQ52+AQ51</f>
        <v/>
      </c>
      <c r="AR50">
        <f>AR52+AR51</f>
        <v/>
      </c>
      <c r="AS50">
        <f>AS52+AS51</f>
        <v/>
      </c>
      <c r="AT50">
        <f>AT52+AT51</f>
        <v/>
      </c>
      <c r="AU50">
        <f>AU52+AU51</f>
        <v/>
      </c>
      <c r="AV50">
        <f>AV52+AV51</f>
        <v/>
      </c>
      <c r="AW50">
        <f>AW52+AW51</f>
        <v/>
      </c>
      <c r="AX50">
        <f>AX52+AX51</f>
        <v/>
      </c>
      <c r="AY50">
        <f>AY52+AY51</f>
        <v/>
      </c>
      <c r="AZ50">
        <f>AZ52+AZ51</f>
        <v/>
      </c>
      <c r="BA50">
        <f>BA52+BA51</f>
        <v/>
      </c>
      <c r="BB50">
        <f>BB52+BB51</f>
        <v/>
      </c>
      <c r="BC50">
        <f>BC52+BC51</f>
        <v/>
      </c>
      <c r="BD50">
        <f>BD52+BD51</f>
        <v/>
      </c>
      <c r="BE50">
        <f>BE52+BE51</f>
        <v/>
      </c>
      <c r="BF50">
        <f>BF52+BF51</f>
        <v/>
      </c>
      <c r="BG50">
        <f>BG52+BG51</f>
        <v/>
      </c>
      <c r="BH50">
        <f>BH52+BH51</f>
        <v/>
      </c>
      <c r="BI50">
        <f>BI52+BI51</f>
        <v/>
      </c>
      <c r="BJ50">
        <f>BJ52+BJ51</f>
        <v/>
      </c>
      <c r="BK50">
        <f>BK52+BK51</f>
        <v/>
      </c>
      <c r="BL50">
        <f>BL52+BL51</f>
        <v/>
      </c>
      <c r="BM50">
        <f>BM52+BM51</f>
        <v/>
      </c>
      <c r="BN50">
        <f>BN52+BN51</f>
        <v/>
      </c>
      <c r="BO50">
        <f>BO52+BO51</f>
        <v/>
      </c>
      <c r="BP50">
        <f>BP52+BP51</f>
        <v/>
      </c>
      <c r="BQ50">
        <f>BQ52+BQ51</f>
        <v/>
      </c>
      <c r="BR50">
        <f>BR52+BR51</f>
        <v/>
      </c>
      <c r="BS50">
        <f>BS52+BS51</f>
        <v/>
      </c>
      <c r="BT50">
        <f>BT52+BT51</f>
        <v/>
      </c>
      <c r="BU50">
        <f>BU52+BU51</f>
        <v/>
      </c>
      <c r="BV50">
        <f>BV52+BV51</f>
        <v/>
      </c>
      <c r="BW50">
        <f>BW52+BW51</f>
        <v/>
      </c>
      <c r="BX50">
        <f>BX52+BX51</f>
        <v/>
      </c>
      <c r="BY50">
        <f>BY52+BY51</f>
        <v/>
      </c>
    </row>
    <row r="51" spans="1:77">
      <c r="A51">
        <f>CONCATENATE(A$41,B51)</f>
        <v/>
      </c>
      <c r="B51" t="s">
        <v>58</v>
      </c>
      <c r="C51" t="s">
        <v>85</v>
      </c>
      <c r="D51" t="s">
        <v>35</v>
      </c>
      <c r="E51">
        <f>MATCH($C51,'EIA Consumption'!$C:$C,0)</f>
        <v/>
      </c>
      <c r="G51">
        <f>INDEX('EIA Consumption'!$A:$BW,$E51,G$5)</f>
        <v/>
      </c>
      <c r="H51">
        <f>INDEX('EIA Consumption'!$A:$BW,$E51,H$5)</f>
        <v/>
      </c>
      <c r="I51">
        <f>INDEX('EIA Consumption'!$A:$BW,$E51,I$5)</f>
        <v/>
      </c>
      <c r="J51">
        <f>INDEX('EIA Consumption'!$A:$BW,$E51,J$5)</f>
        <v/>
      </c>
      <c r="K51">
        <f>INDEX('EIA Consumption'!$A:$BW,$E51,K$5)</f>
        <v/>
      </c>
      <c r="L51">
        <f>INDEX('EIA Consumption'!$A:$BW,$E51,L$5)</f>
        <v/>
      </c>
      <c r="M51">
        <f>INDEX('EIA Consumption'!$A:$BW,$E51,M$5)</f>
        <v/>
      </c>
      <c r="N51">
        <f>INDEX('EIA Consumption'!$A:$BW,$E51,N$5)</f>
        <v/>
      </c>
      <c r="O51">
        <f>INDEX('EIA Consumption'!$A:$BW,$E51,O$5)</f>
        <v/>
      </c>
      <c r="P51">
        <f>INDEX('EIA Consumption'!$A:$BW,$E51,P$5)</f>
        <v/>
      </c>
      <c r="Q51">
        <f>INDEX('EIA Consumption'!$A:$BW,$E51,Q$5)</f>
        <v/>
      </c>
      <c r="R51">
        <f>INDEX('EIA Consumption'!$A:$BW,$E51,R$5)</f>
        <v/>
      </c>
      <c r="S51">
        <f>INDEX('EIA Consumption'!$A:$BW,$E51,S$5)</f>
        <v/>
      </c>
      <c r="T51">
        <f>INDEX('EIA Consumption'!$A:$BW,$E51,T$5)</f>
        <v/>
      </c>
      <c r="U51">
        <f>INDEX('EIA Consumption'!$A:$BW,$E51,U$5)</f>
        <v/>
      </c>
      <c r="V51">
        <f>INDEX('EIA Consumption'!$A:$BW,$E51,V$5)</f>
        <v/>
      </c>
      <c r="W51">
        <f>INDEX('EIA Consumption'!$A:$BW,$E51,W$5)</f>
        <v/>
      </c>
      <c r="X51">
        <f>INDEX('EIA Consumption'!$A:$BW,$E51,X$5)</f>
        <v/>
      </c>
      <c r="Y51">
        <f>INDEX('EIA Consumption'!$A:$BW,$E51,Y$5)</f>
        <v/>
      </c>
      <c r="Z51">
        <f>INDEX('EIA Consumption'!$A:$BW,$E51,Z$5)</f>
        <v/>
      </c>
      <c r="AA51">
        <f>INDEX('EIA Consumption'!$A:$BW,$E51,AA$5)</f>
        <v/>
      </c>
      <c r="AB51">
        <f>INDEX('EIA Consumption'!$A:$BW,$E51,AB$5)</f>
        <v/>
      </c>
      <c r="AC51">
        <f>INDEX('EIA Consumption'!$A:$BW,$E51,AC$5)</f>
        <v/>
      </c>
      <c r="AD51">
        <f>INDEX('EIA Consumption'!$A:$BW,$E51,AD$5)</f>
        <v/>
      </c>
      <c r="AE51">
        <f>INDEX('EIA Consumption'!$A:$BW,$E51,AE$5)</f>
        <v/>
      </c>
      <c r="AF51">
        <f>INDEX('EIA Consumption'!$A:$BW,$E51,AF$5)</f>
        <v/>
      </c>
      <c r="AG51">
        <f>INDEX('EIA Consumption'!$A:$BW,$E51,AG$5)</f>
        <v/>
      </c>
      <c r="AH51">
        <f>INDEX('EIA Consumption'!$A:$BW,$E51,AH$5)</f>
        <v/>
      </c>
      <c r="AI51">
        <f>INDEX('EIA Consumption'!$A:$BW,$E51,AI$5)</f>
        <v/>
      </c>
      <c r="AJ51">
        <f>INDEX('EIA Consumption'!$A:$BW,$E51,AJ$5)</f>
        <v/>
      </c>
      <c r="AK51">
        <f>INDEX('EIA Consumption'!$A:$BW,$E51,AK$5)</f>
        <v/>
      </c>
      <c r="AL51">
        <f>INDEX('EIA Consumption'!$A:$BW,$E51,AL$5)</f>
        <v/>
      </c>
      <c r="AM51">
        <f>INDEX('EIA Consumption'!$A:$BW,$E51,AM$5)</f>
        <v/>
      </c>
      <c r="AN51">
        <f>INDEX('EIA Consumption'!$A:$BW,$E51,AN$5)</f>
        <v/>
      </c>
      <c r="AO51">
        <f>INDEX('EIA Consumption'!$A:$BW,$E51,AO$5)</f>
        <v/>
      </c>
      <c r="AP51">
        <f>INDEX('EIA Consumption'!$A:$BW,$E51,AP$5)</f>
        <v/>
      </c>
      <c r="AQ51">
        <f>INDEX('EIA Consumption'!$A:$BW,$E51,AQ$5)</f>
        <v/>
      </c>
      <c r="AR51">
        <f>INDEX('EIA Consumption'!$A:$BW,$E51,AR$5)</f>
        <v/>
      </c>
      <c r="AS51">
        <f>INDEX('EIA Consumption'!$A:$BW,$E51,AS$5)</f>
        <v/>
      </c>
      <c r="AT51">
        <f>INDEX('EIA Consumption'!$A:$BW,$E51,AT$5)</f>
        <v/>
      </c>
      <c r="AU51">
        <f>INDEX('EIA Consumption'!$A:$BW,$E51,AU$5)</f>
        <v/>
      </c>
      <c r="AV51">
        <f>INDEX('EIA Consumption'!$A:$BW,$E51,AV$5)</f>
        <v/>
      </c>
      <c r="AW51">
        <f>INDEX('EIA Consumption'!$A:$BW,$E51,AW$5)</f>
        <v/>
      </c>
      <c r="AX51">
        <f>INDEX('EIA Consumption'!$A:$BW,$E51,AX$5)</f>
        <v/>
      </c>
      <c r="AY51">
        <f>INDEX('EIA Consumption'!$A:$BW,$E51,AY$5)</f>
        <v/>
      </c>
      <c r="AZ51">
        <f>INDEX('EIA Consumption'!$A:$BW,$E51,AZ$5)</f>
        <v/>
      </c>
      <c r="BA51">
        <f>INDEX('EIA Consumption'!$A:$BW,$E51,BA$5)</f>
        <v/>
      </c>
      <c r="BB51">
        <f>INDEX('EIA Consumption'!$A:$BW,$E51,BB$5)</f>
        <v/>
      </c>
      <c r="BC51">
        <f>INDEX('EIA Consumption'!$A:$BW,$E51,BC$5)</f>
        <v/>
      </c>
      <c r="BD51">
        <f>INDEX('EIA Consumption'!$A:$BW,$E51,BD$5)</f>
        <v/>
      </c>
      <c r="BE51">
        <f>INDEX('EIA Consumption'!$A:$BW,$E51,BE$5)</f>
        <v/>
      </c>
      <c r="BF51">
        <f>INDEX('EIA Consumption'!$A:$BW,$E51,BF$5)</f>
        <v/>
      </c>
      <c r="BG51">
        <f>INDEX('EIA Consumption'!$A:$BW,$E51,BG$5)</f>
        <v/>
      </c>
      <c r="BH51">
        <f>INDEX('EIA Consumption'!$A:$BW,$E51,BH$5)</f>
        <v/>
      </c>
      <c r="BI51">
        <f>INDEX('EIA Consumption'!$A:$BW,$E51,BI$5)</f>
        <v/>
      </c>
      <c r="BJ51">
        <f>INDEX('EIA Consumption'!$A:$BW,$E51,BJ$5)</f>
        <v/>
      </c>
      <c r="BK51">
        <f>INDEX('EIA Consumption'!$A:$BW,$E51,BK$5)</f>
        <v/>
      </c>
      <c r="BL51">
        <f>INDEX('EIA Consumption'!$A:$BW,$E51,BL$5)</f>
        <v/>
      </c>
      <c r="BM51">
        <f>INDEX('EIA Consumption'!$A:$BW,$E51,BM$5)</f>
        <v/>
      </c>
      <c r="BN51">
        <f>INDEX('EIA Consumption'!$A:$BW,$E51,BN$5)</f>
        <v/>
      </c>
      <c r="BO51">
        <f>INDEX('EIA Consumption'!$A:$BW,$E51,BO$5)</f>
        <v/>
      </c>
      <c r="BP51">
        <f>INDEX('EIA Consumption'!$A:$BW,$E51,BP$5)</f>
        <v/>
      </c>
      <c r="BQ51">
        <f>INDEX('EIA Consumption'!$A:$BW,$E51,BQ$5)</f>
        <v/>
      </c>
      <c r="BR51">
        <f>INDEX('EIA Consumption'!$A:$BW,$E51,BR$5)</f>
        <v/>
      </c>
      <c r="BS51">
        <f>INDEX('EIA Consumption'!$A:$BW,$E51,BS$5)</f>
        <v/>
      </c>
      <c r="BT51">
        <f>INDEX('EIA Consumption'!$A:$BW,$E51,BT$5)</f>
        <v/>
      </c>
      <c r="BU51">
        <f>INDEX('EIA Consumption'!$A:$BW,$E51,BU$5)</f>
        <v/>
      </c>
      <c r="BV51">
        <f>INDEX('EIA Consumption'!$A:$BW,$E51,BV$5)</f>
        <v/>
      </c>
      <c r="BW51">
        <f>INDEX('EIA Consumption'!$A:$BW,$E51,BW$5)</f>
        <v/>
      </c>
      <c r="BX51">
        <f>INDEX('EIA Consumption'!$A:$BW,$E51,BX$5)</f>
        <v/>
      </c>
      <c r="BY51">
        <f>INDEX('EIA Consumption'!$A:$BW,$E51,BY$5)</f>
        <v/>
      </c>
    </row>
    <row r="52" spans="1:77">
      <c r="A52">
        <f>CONCATENATE(A$41,B52)</f>
        <v/>
      </c>
      <c r="B52" t="s">
        <v>86</v>
      </c>
      <c r="C52" t="s">
        <v>57</v>
      </c>
      <c r="D52" t="s">
        <v>35</v>
      </c>
      <c r="G52">
        <f>SUMIFS(Biodiesel!$E$20:$AC$20,Biodiesel!$E$4:$AC$4,G3)/1000</f>
        <v/>
      </c>
      <c r="H52">
        <f>SUMIFS(Biodiesel!$E$20:$AC$20,Biodiesel!$E$4:$AC$4,H3)/1000</f>
        <v/>
      </c>
      <c r="I52">
        <f>SUMIFS(Biodiesel!$E$20:$AC$20,Biodiesel!$E$4:$AC$4,I3)/1000</f>
        <v/>
      </c>
      <c r="J52">
        <f>SUMIFS(Biodiesel!$E$20:$AC$20,Biodiesel!$E$4:$AC$4,J3)/1000</f>
        <v/>
      </c>
      <c r="K52">
        <f>SUMIFS(Biodiesel!$E$20:$AC$20,Biodiesel!$E$4:$AC$4,K3)/1000</f>
        <v/>
      </c>
      <c r="L52">
        <f>SUMIFS(Biodiesel!$E$20:$AC$20,Biodiesel!$E$4:$AC$4,L3)/1000</f>
        <v/>
      </c>
      <c r="M52">
        <f>SUMIFS(Biodiesel!$E$20:$AC$20,Biodiesel!$E$4:$AC$4,M3)/1000</f>
        <v/>
      </c>
      <c r="N52">
        <f>SUMIFS(Biodiesel!$E$20:$AC$20,Biodiesel!$E$4:$AC$4,N3)/1000</f>
        <v/>
      </c>
      <c r="O52">
        <f>SUMIFS(Biodiesel!$E$20:$AC$20,Biodiesel!$E$4:$AC$4,O3)/1000</f>
        <v/>
      </c>
      <c r="P52">
        <f>SUMIFS(Biodiesel!$E$20:$AC$20,Biodiesel!$E$4:$AC$4,P3)/1000</f>
        <v/>
      </c>
      <c r="Q52">
        <f>SUMIFS(Biodiesel!$E$20:$AC$20,Biodiesel!$E$4:$AC$4,Q3)/1000</f>
        <v/>
      </c>
      <c r="R52">
        <f>SUMIFS(Biodiesel!$E$20:$AC$20,Biodiesel!$E$4:$AC$4,R3)/1000</f>
        <v/>
      </c>
      <c r="S52">
        <f>SUMIFS(Biodiesel!$E$20:$AC$20,Biodiesel!$E$4:$AC$4,S3)/1000</f>
        <v/>
      </c>
      <c r="T52">
        <f>SUMIFS(Biodiesel!$E$20:$AC$20,Biodiesel!$E$4:$AC$4,T3)/1000</f>
        <v/>
      </c>
      <c r="U52">
        <f>SUMIFS(Biodiesel!$E$20:$AC$20,Biodiesel!$E$4:$AC$4,U3)/1000</f>
        <v/>
      </c>
      <c r="V52">
        <f>SUMIFS(Biodiesel!$E$20:$AC$20,Biodiesel!$E$4:$AC$4,V3)/1000</f>
        <v/>
      </c>
      <c r="W52">
        <f>SUMIFS(Biodiesel!$E$20:$AC$20,Biodiesel!$E$4:$AC$4,W3)/1000</f>
        <v/>
      </c>
      <c r="X52">
        <f>SUMIFS(Biodiesel!$E$20:$AC$20,Biodiesel!$E$4:$AC$4,X3)/1000</f>
        <v/>
      </c>
      <c r="Y52">
        <f>SUMIFS(Biodiesel!$E$20:$AC$20,Biodiesel!$E$4:$AC$4,Y3)/1000</f>
        <v/>
      </c>
      <c r="Z52">
        <f>SUMIFS(Biodiesel!$E$20:$AC$20,Biodiesel!$E$4:$AC$4,Z3)/1000</f>
        <v/>
      </c>
      <c r="AA52">
        <f>SUMIFS(Biodiesel!$E$20:$AC$20,Biodiesel!$E$4:$AC$4,AA3)/1000</f>
        <v/>
      </c>
      <c r="AB52">
        <f>SUMIFS(Biodiesel!$E$20:$AC$20,Biodiesel!$E$4:$AC$4,AB3)/1000</f>
        <v/>
      </c>
      <c r="AC52">
        <f>SUMIFS(Biodiesel!$E$20:$AC$20,Biodiesel!$E$4:$AC$4,AC3)/1000</f>
        <v/>
      </c>
      <c r="AD52">
        <f>SUMIFS(Biodiesel!$E$20:$AC$20,Biodiesel!$E$4:$AC$4,AD3)/1000</f>
        <v/>
      </c>
      <c r="AE52">
        <f>SUMIFS(Biodiesel!$E$20:$AC$20,Biodiesel!$E$4:$AC$4,AE3)/1000</f>
        <v/>
      </c>
      <c r="AF52">
        <f>SUMIFS(Biodiesel!$E$20:$AC$20,Biodiesel!$E$4:$AC$4,AF3)/1000</f>
        <v/>
      </c>
      <c r="AG52">
        <f>SUMIFS(Biodiesel!$E$20:$AC$20,Biodiesel!$E$4:$AC$4,AG3)/1000</f>
        <v/>
      </c>
      <c r="AH52">
        <f>SUMIFS(Biodiesel!$E$20:$AC$20,Biodiesel!$E$4:$AC$4,AH3)/1000</f>
        <v/>
      </c>
      <c r="AI52">
        <f>SUMIFS(Biodiesel!$E$20:$AC$20,Biodiesel!$E$4:$AC$4,AI3)/1000</f>
        <v/>
      </c>
      <c r="AJ52">
        <f>SUMIFS(Biodiesel!$E$20:$AC$20,Biodiesel!$E$4:$AC$4,AJ3)/1000</f>
        <v/>
      </c>
      <c r="AK52">
        <f>SUMIFS(Biodiesel!$E$20:$AC$20,Biodiesel!$E$4:$AC$4,AK3)/1000</f>
        <v/>
      </c>
      <c r="AL52">
        <f>SUMIFS(Biodiesel!$E$20:$AC$20,Biodiesel!$E$4:$AC$4,AL3)/1000</f>
        <v/>
      </c>
      <c r="AM52">
        <f>SUMIFS(Biodiesel!$E$20:$AC$20,Biodiesel!$E$4:$AC$4,AM3)/1000</f>
        <v/>
      </c>
      <c r="AN52">
        <f>SUMIFS(Biodiesel!$E$20:$AC$20,Biodiesel!$E$4:$AC$4,AN3)/1000</f>
        <v/>
      </c>
      <c r="AO52">
        <f>SUMIFS(Biodiesel!$E$20:$AC$20,Biodiesel!$E$4:$AC$4,AO3)/1000</f>
        <v/>
      </c>
      <c r="AP52">
        <f>SUMIFS(Biodiesel!$E$20:$AC$20,Biodiesel!$E$4:$AC$4,AP3)/1000</f>
        <v/>
      </c>
      <c r="AQ52">
        <f>SUMIFS(Biodiesel!$E$20:$AC$20,Biodiesel!$E$4:$AC$4,AQ3)/1000</f>
        <v/>
      </c>
      <c r="AR52">
        <f>SUMIFS(Biodiesel!$E$20:$AC$20,Biodiesel!$E$4:$AC$4,AR3)/1000</f>
        <v/>
      </c>
      <c r="AS52">
        <f>SUMIFS(Biodiesel!$E$20:$AC$20,Biodiesel!$E$4:$AC$4,AS3)/1000</f>
        <v/>
      </c>
      <c r="AT52">
        <f>SUMIFS(Biodiesel!$E$20:$AC$20,Biodiesel!$E$4:$AC$4,AT3)/1000</f>
        <v/>
      </c>
      <c r="AU52">
        <f>SUMIFS(Biodiesel!$E$20:$AC$20,Biodiesel!$E$4:$AC$4,AU3)/1000</f>
        <v/>
      </c>
      <c r="AV52">
        <f>SUMIFS(Biodiesel!$E$20:$AC$20,Biodiesel!$E$4:$AC$4,AV3)/1000</f>
        <v/>
      </c>
      <c r="AW52">
        <f>SUMIFS(Biodiesel!$E$20:$AC$20,Biodiesel!$E$4:$AC$4,AW3)/1000</f>
        <v/>
      </c>
      <c r="AX52">
        <f>SUMIFS(Biodiesel!$E$20:$AC$20,Biodiesel!$E$4:$AC$4,AX3)/1000</f>
        <v/>
      </c>
      <c r="AY52">
        <f>SUMIFS(Biodiesel!$E$20:$AC$20,Biodiesel!$E$4:$AC$4,AY3)/1000</f>
        <v/>
      </c>
      <c r="AZ52">
        <f>SUMIFS(Biodiesel!$E$20:$AC$20,Biodiesel!$E$4:$AC$4,AZ3)/1000</f>
        <v/>
      </c>
      <c r="BA52">
        <f>SUMIFS(Biodiesel!$E$20:$AC$20,Biodiesel!$E$4:$AC$4,BA3)/1000</f>
        <v/>
      </c>
      <c r="BB52">
        <f>SUMIFS(Biodiesel!$E$20:$AC$20,Biodiesel!$E$4:$AC$4,BB3)/1000</f>
        <v/>
      </c>
      <c r="BC52">
        <f>SUMIFS(Biodiesel!$E$20:$AC$20,Biodiesel!$E$4:$AC$4,BC3)/1000</f>
        <v/>
      </c>
      <c r="BD52">
        <f>SUMIFS(Biodiesel!$E$20:$AC$20,Biodiesel!$E$4:$AC$4,BD3)/1000</f>
        <v/>
      </c>
      <c r="BE52">
        <f>SUMIFS(Biodiesel!$E$20:$AC$20,Biodiesel!$E$4:$AC$4,BE3)/1000</f>
        <v/>
      </c>
      <c r="BF52">
        <f>SUMIFS(Biodiesel!$E$20:$AC$20,Biodiesel!$E$4:$AC$4,BF3)/1000</f>
        <v/>
      </c>
      <c r="BG52">
        <f>SUMIFS(Biodiesel!$E$20:$AC$20,Biodiesel!$E$4:$AC$4,BG3)/1000</f>
        <v/>
      </c>
      <c r="BH52">
        <f>SUMIFS(Biodiesel!$E$20:$AC$20,Biodiesel!$E$4:$AC$4,BH3)/1000</f>
        <v/>
      </c>
      <c r="BI52">
        <f>SUMIFS(Biodiesel!$E$20:$AC$20,Biodiesel!$E$4:$AC$4,BI3)/1000</f>
        <v/>
      </c>
      <c r="BJ52">
        <f>SUMIFS(Biodiesel!$E$20:$AC$20,Biodiesel!$E$4:$AC$4,BJ3)/1000</f>
        <v/>
      </c>
      <c r="BK52">
        <f>SUMIFS(Biodiesel!$E$20:$AC$20,Biodiesel!$E$4:$AC$4,BK3)/1000</f>
        <v/>
      </c>
      <c r="BL52">
        <f>SUMIFS(Biodiesel!$E$20:$AC$20,Biodiesel!$E$4:$AC$4,BL3)/1000</f>
        <v/>
      </c>
      <c r="BM52">
        <f>SUMIFS(Biodiesel!$E$20:$AC$20,Biodiesel!$E$4:$AC$4,BM3)/1000</f>
        <v/>
      </c>
      <c r="BN52">
        <f>SUMIFS(Biodiesel!$E$20:$AC$20,Biodiesel!$E$4:$AC$4,BN3)/1000</f>
        <v/>
      </c>
      <c r="BO52">
        <f>SUMIFS(Biodiesel!$E$20:$AC$20,Biodiesel!$E$4:$AC$4,BO3)/1000</f>
        <v/>
      </c>
      <c r="BP52">
        <f>SUMIFS(Biodiesel!$E$20:$AC$20,Biodiesel!$E$4:$AC$4,BP3)/1000</f>
        <v/>
      </c>
      <c r="BQ52">
        <f>SUMIFS(Biodiesel!$E$20:$AC$20,Biodiesel!$E$4:$AC$4,BQ3)/1000</f>
        <v/>
      </c>
      <c r="BR52">
        <f>SUMIFS(Biodiesel!$E$20:$AC$20,Biodiesel!$E$4:$AC$4,BR3)/1000</f>
        <v/>
      </c>
      <c r="BS52">
        <f>SUMIFS(Biodiesel!$E$20:$AC$20,Biodiesel!$E$4:$AC$4,BS3)/1000</f>
        <v/>
      </c>
      <c r="BT52">
        <f>SUMIFS(Biodiesel!$E$20:$AC$20,Biodiesel!$E$4:$AC$4,BT3)/1000</f>
        <v/>
      </c>
      <c r="BU52">
        <f>SUMIFS(Biodiesel!$E$20:$AC$20,Biodiesel!$E$4:$AC$4,BU3)/1000</f>
        <v/>
      </c>
      <c r="BV52">
        <f>SUMIFS(Biodiesel!$E$20:$AC$20,Biodiesel!$E$4:$AC$4,BV3)/1000</f>
        <v/>
      </c>
      <c r="BW52">
        <f>SUMIFS(Biodiesel!$E$20:$AC$20,Biodiesel!$E$4:$AC$4,BW3)/1000</f>
        <v/>
      </c>
      <c r="BX52">
        <f>SUMIFS(Biodiesel!$E$20:$AC$20,Biodiesel!$E$4:$AC$4,BX3)/1000</f>
        <v/>
      </c>
      <c r="BY52">
        <f>SUMIFS(Biodiesel!$E$20:$AC$20,Biodiesel!$E$4:$AC$4,BY3)/1000</f>
        <v/>
      </c>
    </row>
    <row r="53" spans="1:77">
      <c r="A53">
        <f>CONCATENATE(A$41,B53)</f>
        <v/>
      </c>
      <c r="B53" t="s">
        <v>44</v>
      </c>
      <c r="C53" t="s">
        <v>57</v>
      </c>
      <c r="D53" t="s">
        <v>35</v>
      </c>
      <c r="G53">
        <f>SUM(G48:G49,G42,G52)</f>
        <v/>
      </c>
      <c r="H53">
        <f>SUM(H48:H49,H42,H52)</f>
        <v/>
      </c>
      <c r="I53">
        <f>SUM(I48:I49,I42,I52)</f>
        <v/>
      </c>
      <c r="J53">
        <f>SUM(J48:J49,J42,J52)</f>
        <v/>
      </c>
      <c r="K53">
        <f>SUM(K48:K49,K42,K52)</f>
        <v/>
      </c>
      <c r="L53">
        <f>SUM(L48:L49,L42,L52)</f>
        <v/>
      </c>
      <c r="M53">
        <f>SUM(M48:M49,M42,M52)</f>
        <v/>
      </c>
      <c r="N53">
        <f>SUM(N48:N49,N42,N52)</f>
        <v/>
      </c>
      <c r="O53">
        <f>SUM(O48:O49,O42,O52)</f>
        <v/>
      </c>
      <c r="P53">
        <f>SUM(P48:P49,P42,P52)</f>
        <v/>
      </c>
      <c r="Q53">
        <f>SUM(Q48:Q49,Q42,Q52)</f>
        <v/>
      </c>
      <c r="R53">
        <f>SUM(R48:R49,R42,R52)</f>
        <v/>
      </c>
      <c r="S53">
        <f>SUM(S48:S49,S42,S52)</f>
        <v/>
      </c>
      <c r="T53">
        <f>SUM(T48:T49,T42,T52)</f>
        <v/>
      </c>
      <c r="U53">
        <f>SUM(U48:U49,U42,U52)</f>
        <v/>
      </c>
      <c r="V53">
        <f>SUM(V48:V49,V42,V52)</f>
        <v/>
      </c>
      <c r="W53">
        <f>SUM(W48:W49,W42,W52)</f>
        <v/>
      </c>
      <c r="X53">
        <f>SUM(X48:X49,X42,X52)</f>
        <v/>
      </c>
      <c r="Y53">
        <f>SUM(Y48:Y49,Y42,Y52)</f>
        <v/>
      </c>
      <c r="Z53">
        <f>SUM(Z48:Z49,Z42,Z52)</f>
        <v/>
      </c>
      <c r="AA53">
        <f>SUM(AA48:AA49,AA42,AA52)</f>
        <v/>
      </c>
      <c r="AB53">
        <f>SUM(AB48:AB49,AB42,AB52)</f>
        <v/>
      </c>
      <c r="AC53">
        <f>SUM(AC48:AC49,AC42,AC52)</f>
        <v/>
      </c>
      <c r="AD53">
        <f>SUM(AD48:AD49,AD42,AD52)</f>
        <v/>
      </c>
      <c r="AE53">
        <f>SUM(AE48:AE49,AE42,AE52)</f>
        <v/>
      </c>
      <c r="AF53">
        <f>SUM(AF48:AF49,AF42,AF52)</f>
        <v/>
      </c>
      <c r="AG53">
        <f>SUM(AG48:AG49,AG42,AG52)</f>
        <v/>
      </c>
      <c r="AH53">
        <f>SUM(AH48:AH49,AH42,AH52)</f>
        <v/>
      </c>
      <c r="AI53">
        <f>SUM(AI48:AI49,AI42,AI52)</f>
        <v/>
      </c>
      <c r="AJ53">
        <f>SUM(AJ48:AJ49,AJ42,AJ52)</f>
        <v/>
      </c>
      <c r="AK53">
        <f>SUM(AK48:AK49,AK42,AK52)</f>
        <v/>
      </c>
      <c r="AL53">
        <f>SUM(AL48:AL49,AL42,AL52)</f>
        <v/>
      </c>
      <c r="AM53">
        <f>SUM(AM48:AM49,AM42,AM52)</f>
        <v/>
      </c>
      <c r="AN53">
        <f>SUM(AN48:AN49,AN42,AN52)</f>
        <v/>
      </c>
      <c r="AO53">
        <f>SUM(AO48:AO49,AO42,AO52)</f>
        <v/>
      </c>
      <c r="AP53">
        <f>SUM(AP48:AP49,AP42,AP52)</f>
        <v/>
      </c>
      <c r="AQ53">
        <f>SUM(AQ48:AQ49,AQ42,AQ52)</f>
        <v/>
      </c>
      <c r="AR53">
        <f>SUM(AR48:AR49,AR42,AR52)</f>
        <v/>
      </c>
      <c r="AS53">
        <f>SUM(AS48:AS49,AS42,AS52)</f>
        <v/>
      </c>
      <c r="AT53">
        <f>SUM(AT48:AT49,AT42,AT52)</f>
        <v/>
      </c>
      <c r="AU53">
        <f>SUM(AU48:AU49,AU42,AU52)</f>
        <v/>
      </c>
      <c r="AV53">
        <f>SUM(AV48:AV49,AV42,AV52)</f>
        <v/>
      </c>
      <c r="AW53">
        <f>SUM(AW48:AW49,AW42,AW52)</f>
        <v/>
      </c>
      <c r="AX53">
        <f>SUM(AX48:AX49,AX42,AX52)</f>
        <v/>
      </c>
      <c r="AY53">
        <f>SUM(AY48:AY49,AY42,AY52)</f>
        <v/>
      </c>
      <c r="AZ53">
        <f>SUM(AZ48:AZ49,AZ42,AZ52)</f>
        <v/>
      </c>
      <c r="BA53">
        <f>SUM(BA48:BA49,BA42,BA52)</f>
        <v/>
      </c>
      <c r="BB53">
        <f>SUM(BB48:BB49,BB42,BB52)</f>
        <v/>
      </c>
      <c r="BC53">
        <f>SUM(BC48:BC49,BC42,BC52)</f>
        <v/>
      </c>
      <c r="BD53">
        <f>SUM(BD48:BD49,BD42,BD52)</f>
        <v/>
      </c>
      <c r="BE53">
        <f>SUM(BE48:BE49,BE42,BE52)</f>
        <v/>
      </c>
      <c r="BF53">
        <f>SUM(BF48:BF49,BF42,BF52)</f>
        <v/>
      </c>
      <c r="BG53">
        <f>SUM(BG48:BG49,BG42,BG52)</f>
        <v/>
      </c>
      <c r="BH53">
        <f>SUM(BH48:BH49,BH42,BH52)</f>
        <v/>
      </c>
      <c r="BI53">
        <f>SUM(BI48:BI49,BI42,BI52)</f>
        <v/>
      </c>
      <c r="BJ53">
        <f>SUM(BJ48:BJ49,BJ42,BJ52)</f>
        <v/>
      </c>
      <c r="BK53">
        <f>SUM(BK48:BK49,BK42,BK52)</f>
        <v/>
      </c>
      <c r="BL53">
        <f>SUM(BL48:BL49,BL42,BL52)</f>
        <v/>
      </c>
      <c r="BM53">
        <f>SUM(BM48:BM49,BM42,BM52)</f>
        <v/>
      </c>
      <c r="BN53">
        <f>SUM(BN48:BN49,BN42,BN52)</f>
        <v/>
      </c>
      <c r="BO53">
        <f>SUM(BO48:BO49,BO42,BO52)</f>
        <v/>
      </c>
      <c r="BP53">
        <f>SUM(BP48:BP49,BP42,BP52)</f>
        <v/>
      </c>
      <c r="BQ53">
        <f>SUM(BQ48:BQ49,BQ42,BQ52)</f>
        <v/>
      </c>
      <c r="BR53">
        <f>SUM(BR48:BR49,BR42,BR52)</f>
        <v/>
      </c>
      <c r="BS53">
        <f>SUM(BS48:BS49,BS42,BS52)</f>
        <v/>
      </c>
      <c r="BT53">
        <f>SUM(BT48:BT49,BT42,BT52)</f>
        <v/>
      </c>
      <c r="BU53">
        <f>SUM(BU48:BU49,BU42,BU52)</f>
        <v/>
      </c>
      <c r="BV53">
        <f>SUM(BV48:BV49,BV42,BV52)</f>
        <v/>
      </c>
      <c r="BW53">
        <f>SUM(BW48:BW49,BW42,BW52)</f>
        <v/>
      </c>
      <c r="BX53">
        <f>SUM(BX48:BX49,BX42,BX52)</f>
        <v/>
      </c>
      <c r="BY53">
        <f>SUM(BY48:BY49,BY42,BY52)</f>
        <v/>
      </c>
    </row>
    <row r="54" spans="1:77">
      <c r="A54" t="s">
        <v>12</v>
      </c>
      <c r="F54" t="s">
        <v>75</v>
      </c>
    </row>
    <row r="55" spans="1:77">
      <c r="A55">
        <f>CONCATENATE(A$54,B55)</f>
        <v/>
      </c>
      <c r="B55" t="s">
        <v>33</v>
      </c>
      <c r="D55" t="s">
        <v>35</v>
      </c>
      <c r="G55">
        <f>G57+G56</f>
        <v/>
      </c>
      <c r="H55">
        <f>H57+H56</f>
        <v/>
      </c>
      <c r="I55">
        <f>I57+I56</f>
        <v/>
      </c>
      <c r="J55">
        <f>J57+J56</f>
        <v/>
      </c>
      <c r="K55">
        <f>K57+K56</f>
        <v/>
      </c>
      <c r="L55">
        <f>L57+L56</f>
        <v/>
      </c>
      <c r="M55">
        <f>M57+M56</f>
        <v/>
      </c>
      <c r="N55">
        <f>N57+N56</f>
        <v/>
      </c>
      <c r="O55">
        <f>O57+O56</f>
        <v/>
      </c>
      <c r="P55">
        <f>P57+P56</f>
        <v/>
      </c>
      <c r="Q55">
        <f>Q57+Q56</f>
        <v/>
      </c>
      <c r="R55">
        <f>R57+R56</f>
        <v/>
      </c>
      <c r="S55">
        <f>S57+S56</f>
        <v/>
      </c>
      <c r="T55">
        <f>T57+T56</f>
        <v/>
      </c>
      <c r="U55">
        <f>U57+U56</f>
        <v/>
      </c>
      <c r="V55">
        <f>V57+V56</f>
        <v/>
      </c>
      <c r="W55">
        <f>W57+W56</f>
        <v/>
      </c>
      <c r="X55">
        <f>X57+X56</f>
        <v/>
      </c>
      <c r="Y55">
        <f>Y57+Y56</f>
        <v/>
      </c>
      <c r="Z55">
        <f>Z57+Z56</f>
        <v/>
      </c>
      <c r="AA55">
        <f>AA57+AA56</f>
        <v/>
      </c>
      <c r="AB55">
        <f>AB57+AB56</f>
        <v/>
      </c>
      <c r="AC55">
        <f>AC57+AC56</f>
        <v/>
      </c>
      <c r="AD55">
        <f>AD57+AD56</f>
        <v/>
      </c>
      <c r="AE55">
        <f>AE57+AE56</f>
        <v/>
      </c>
      <c r="AF55">
        <f>AF57+AF56</f>
        <v/>
      </c>
      <c r="AG55">
        <f>AG57+AG56</f>
        <v/>
      </c>
      <c r="AH55">
        <f>AH57+AH56</f>
        <v/>
      </c>
      <c r="AI55">
        <f>AI57+AI56</f>
        <v/>
      </c>
      <c r="AJ55">
        <f>AJ57+AJ56</f>
        <v/>
      </c>
      <c r="AK55">
        <f>AK57+AK56</f>
        <v/>
      </c>
      <c r="AL55">
        <f>AL57+AL56</f>
        <v/>
      </c>
      <c r="AM55">
        <f>AM57+AM56</f>
        <v/>
      </c>
      <c r="AN55">
        <f>AN57+AN56</f>
        <v/>
      </c>
      <c r="AO55">
        <f>AO57+AO56</f>
        <v/>
      </c>
      <c r="AP55">
        <f>AP57+AP56</f>
        <v/>
      </c>
      <c r="AQ55">
        <f>AQ57+AQ56</f>
        <v/>
      </c>
      <c r="AR55">
        <f>AR57+AR56</f>
        <v/>
      </c>
      <c r="AS55">
        <f>AS57+AS56</f>
        <v/>
      </c>
      <c r="AT55">
        <f>AT57+AT56</f>
        <v/>
      </c>
      <c r="AU55">
        <f>AU57+AU56</f>
        <v/>
      </c>
      <c r="AV55">
        <f>AV57+AV56</f>
        <v/>
      </c>
      <c r="AW55">
        <f>AW57+AW56</f>
        <v/>
      </c>
      <c r="AX55">
        <f>AX57+AX56</f>
        <v/>
      </c>
      <c r="AY55">
        <f>AY57+AY56</f>
        <v/>
      </c>
      <c r="AZ55">
        <f>AZ57+AZ56</f>
        <v/>
      </c>
      <c r="BA55">
        <f>BA57+BA56</f>
        <v/>
      </c>
      <c r="BB55">
        <f>BB57+BB56</f>
        <v/>
      </c>
      <c r="BC55">
        <f>BC57+BC56</f>
        <v/>
      </c>
      <c r="BD55">
        <f>BD57+BD56</f>
        <v/>
      </c>
      <c r="BE55">
        <f>BE57+BE56</f>
        <v/>
      </c>
      <c r="BF55">
        <f>BF57+BF56</f>
        <v/>
      </c>
      <c r="BG55">
        <f>BG57+BG56</f>
        <v/>
      </c>
      <c r="BH55">
        <f>BH57+BH56</f>
        <v/>
      </c>
      <c r="BI55">
        <f>BI57+BI56</f>
        <v/>
      </c>
      <c r="BJ55">
        <f>BJ57+BJ56</f>
        <v/>
      </c>
      <c r="BK55">
        <f>BK57+BK56</f>
        <v/>
      </c>
      <c r="BL55">
        <f>BL57+BL56</f>
        <v/>
      </c>
      <c r="BM55">
        <f>BM57+BM56</f>
        <v/>
      </c>
      <c r="BN55">
        <f>BN57+BN56</f>
        <v/>
      </c>
      <c r="BO55">
        <f>BO57+BO56</f>
        <v/>
      </c>
      <c r="BP55">
        <f>BP57+BP56</f>
        <v/>
      </c>
      <c r="BQ55">
        <f>BQ57+BQ56</f>
        <v/>
      </c>
      <c r="BR55">
        <f>BR57+BR56</f>
        <v/>
      </c>
      <c r="BS55">
        <f>BS57+BS56</f>
        <v/>
      </c>
      <c r="BT55">
        <f>BT57+BT56</f>
        <v/>
      </c>
      <c r="BU55">
        <f>BU57+BU56</f>
        <v/>
      </c>
      <c r="BV55">
        <f>BV57+BV56</f>
        <v/>
      </c>
      <c r="BW55">
        <f>BW57+BW56</f>
        <v/>
      </c>
      <c r="BX55">
        <f>BX57+BX56</f>
        <v/>
      </c>
      <c r="BY55">
        <f>BY57+BY56</f>
        <v/>
      </c>
    </row>
    <row r="56" spans="1:77">
      <c r="A56">
        <f>CONCATENATE(A$54,B56)</f>
        <v/>
      </c>
      <c r="B56" t="s">
        <v>87</v>
      </c>
      <c r="C56" t="s">
        <v>88</v>
      </c>
      <c r="D56" t="s">
        <v>35</v>
      </c>
      <c r="E56">
        <f>MATCH($C56,'EIA Consumption'!$C:$C,0)</f>
        <v/>
      </c>
      <c r="G56">
        <f>INDEX('EIA Consumption'!$A:$BW,$E56,G$5)</f>
        <v/>
      </c>
      <c r="H56">
        <f>INDEX('EIA Consumption'!$A:$BW,$E56,H$5)</f>
        <v/>
      </c>
      <c r="I56">
        <f>INDEX('EIA Consumption'!$A:$BW,$E56,I$5)</f>
        <v/>
      </c>
      <c r="J56">
        <f>INDEX('EIA Consumption'!$A:$BW,$E56,J$5)</f>
        <v/>
      </c>
      <c r="K56">
        <f>INDEX('EIA Consumption'!$A:$BW,$E56,K$5)</f>
        <v/>
      </c>
      <c r="L56">
        <f>INDEX('EIA Consumption'!$A:$BW,$E56,L$5)</f>
        <v/>
      </c>
      <c r="M56">
        <f>INDEX('EIA Consumption'!$A:$BW,$E56,M$5)</f>
        <v/>
      </c>
      <c r="N56">
        <f>INDEX('EIA Consumption'!$A:$BW,$E56,N$5)</f>
        <v/>
      </c>
      <c r="O56">
        <f>INDEX('EIA Consumption'!$A:$BW,$E56,O$5)</f>
        <v/>
      </c>
      <c r="P56">
        <f>INDEX('EIA Consumption'!$A:$BW,$E56,P$5)</f>
        <v/>
      </c>
      <c r="Q56">
        <f>INDEX('EIA Consumption'!$A:$BW,$E56,Q$5)</f>
        <v/>
      </c>
      <c r="R56">
        <f>INDEX('EIA Consumption'!$A:$BW,$E56,R$5)</f>
        <v/>
      </c>
      <c r="S56">
        <f>INDEX('EIA Consumption'!$A:$BW,$E56,S$5)</f>
        <v/>
      </c>
      <c r="T56">
        <f>INDEX('EIA Consumption'!$A:$BW,$E56,T$5)</f>
        <v/>
      </c>
      <c r="U56">
        <f>INDEX('EIA Consumption'!$A:$BW,$E56,U$5)</f>
        <v/>
      </c>
      <c r="V56">
        <f>INDEX('EIA Consumption'!$A:$BW,$E56,V$5)</f>
        <v/>
      </c>
      <c r="W56">
        <f>INDEX('EIA Consumption'!$A:$BW,$E56,W$5)</f>
        <v/>
      </c>
      <c r="X56">
        <f>INDEX('EIA Consumption'!$A:$BW,$E56,X$5)</f>
        <v/>
      </c>
      <c r="Y56">
        <f>INDEX('EIA Consumption'!$A:$BW,$E56,Y$5)</f>
        <v/>
      </c>
      <c r="Z56">
        <f>INDEX('EIA Consumption'!$A:$BW,$E56,Z$5)</f>
        <v/>
      </c>
      <c r="AA56">
        <f>INDEX('EIA Consumption'!$A:$BW,$E56,AA$5)</f>
        <v/>
      </c>
      <c r="AB56">
        <f>INDEX('EIA Consumption'!$A:$BW,$E56,AB$5)</f>
        <v/>
      </c>
      <c r="AC56">
        <f>INDEX('EIA Consumption'!$A:$BW,$E56,AC$5)</f>
        <v/>
      </c>
      <c r="AD56">
        <f>INDEX('EIA Consumption'!$A:$BW,$E56,AD$5)</f>
        <v/>
      </c>
      <c r="AE56">
        <f>INDEX('EIA Consumption'!$A:$BW,$E56,AE$5)</f>
        <v/>
      </c>
      <c r="AF56">
        <f>INDEX('EIA Consumption'!$A:$BW,$E56,AF$5)</f>
        <v/>
      </c>
      <c r="AG56">
        <f>INDEX('EIA Consumption'!$A:$BW,$E56,AG$5)</f>
        <v/>
      </c>
      <c r="AH56">
        <f>INDEX('EIA Consumption'!$A:$BW,$E56,AH$5)</f>
        <v/>
      </c>
      <c r="AI56">
        <f>INDEX('EIA Consumption'!$A:$BW,$E56,AI$5)</f>
        <v/>
      </c>
      <c r="AJ56">
        <f>INDEX('EIA Consumption'!$A:$BW,$E56,AJ$5)</f>
        <v/>
      </c>
      <c r="AK56">
        <f>INDEX('EIA Consumption'!$A:$BW,$E56,AK$5)</f>
        <v/>
      </c>
      <c r="AL56">
        <f>INDEX('EIA Consumption'!$A:$BW,$E56,AL$5)</f>
        <v/>
      </c>
      <c r="AM56">
        <f>INDEX('EIA Consumption'!$A:$BW,$E56,AM$5)</f>
        <v/>
      </c>
      <c r="AN56">
        <f>INDEX('EIA Consumption'!$A:$BW,$E56,AN$5)</f>
        <v/>
      </c>
      <c r="AO56">
        <f>INDEX('EIA Consumption'!$A:$BW,$E56,AO$5)</f>
        <v/>
      </c>
      <c r="AP56">
        <f>INDEX('EIA Consumption'!$A:$BW,$E56,AP$5)</f>
        <v/>
      </c>
      <c r="AQ56">
        <f>INDEX('EIA Consumption'!$A:$BW,$E56,AQ$5)</f>
        <v/>
      </c>
      <c r="AR56">
        <f>INDEX('EIA Consumption'!$A:$BW,$E56,AR$5)</f>
        <v/>
      </c>
      <c r="AS56">
        <f>INDEX('EIA Consumption'!$A:$BW,$E56,AS$5)</f>
        <v/>
      </c>
      <c r="AT56">
        <f>INDEX('EIA Consumption'!$A:$BW,$E56,AT$5)</f>
        <v/>
      </c>
      <c r="AU56">
        <f>INDEX('EIA Consumption'!$A:$BW,$E56,AU$5)</f>
        <v/>
      </c>
      <c r="AV56">
        <f>INDEX('EIA Consumption'!$A:$BW,$E56,AV$5)</f>
        <v/>
      </c>
      <c r="AW56">
        <f>INDEX('EIA Consumption'!$A:$BW,$E56,AW$5)</f>
        <v/>
      </c>
      <c r="AX56">
        <f>INDEX('EIA Consumption'!$A:$BW,$E56,AX$5)</f>
        <v/>
      </c>
      <c r="AY56">
        <f>INDEX('EIA Consumption'!$A:$BW,$E56,AY$5)</f>
        <v/>
      </c>
      <c r="AZ56">
        <f>INDEX('EIA Consumption'!$A:$BW,$E56,AZ$5)</f>
        <v/>
      </c>
      <c r="BA56">
        <f>INDEX('EIA Consumption'!$A:$BW,$E56,BA$5)</f>
        <v/>
      </c>
      <c r="BB56">
        <f>INDEX('EIA Consumption'!$A:$BW,$E56,BB$5)</f>
        <v/>
      </c>
      <c r="BC56">
        <f>INDEX('EIA Consumption'!$A:$BW,$E56,BC$5)</f>
        <v/>
      </c>
      <c r="BD56">
        <f>INDEX('EIA Consumption'!$A:$BW,$E56,BD$5)</f>
        <v/>
      </c>
      <c r="BE56">
        <f>INDEX('EIA Consumption'!$A:$BW,$E56,BE$5)</f>
        <v/>
      </c>
      <c r="BF56">
        <f>INDEX('EIA Consumption'!$A:$BW,$E56,BF$5)</f>
        <v/>
      </c>
      <c r="BG56">
        <f>INDEX('EIA Consumption'!$A:$BW,$E56,BG$5)</f>
        <v/>
      </c>
      <c r="BH56">
        <f>INDEX('EIA Consumption'!$A:$BW,$E56,BH$5)</f>
        <v/>
      </c>
      <c r="BI56">
        <f>INDEX('EIA Consumption'!$A:$BW,$E56,BI$5)</f>
        <v/>
      </c>
      <c r="BJ56">
        <f>INDEX('EIA Consumption'!$A:$BW,$E56,BJ$5)</f>
        <v/>
      </c>
      <c r="BK56">
        <f>INDEX('EIA Consumption'!$A:$BW,$E56,BK$5)</f>
        <v/>
      </c>
      <c r="BL56">
        <f>INDEX('EIA Consumption'!$A:$BW,$E56,BL$5)</f>
        <v/>
      </c>
      <c r="BM56">
        <f>INDEX('EIA Consumption'!$A:$BW,$E56,BM$5)</f>
        <v/>
      </c>
      <c r="BN56">
        <f>INDEX('EIA Consumption'!$A:$BW,$E56,BN$5)</f>
        <v/>
      </c>
      <c r="BO56">
        <f>INDEX('EIA Consumption'!$A:$BW,$E56,BO$5)</f>
        <v/>
      </c>
      <c r="BP56">
        <f>INDEX('EIA Consumption'!$A:$BW,$E56,BP$5)</f>
        <v/>
      </c>
      <c r="BQ56">
        <f>INDEX('EIA Consumption'!$A:$BW,$E56,BQ$5)</f>
        <v/>
      </c>
      <c r="BR56">
        <f>INDEX('EIA Consumption'!$A:$BW,$E56,BR$5)</f>
        <v/>
      </c>
      <c r="BS56">
        <f>INDEX('EIA Consumption'!$A:$BW,$E56,BS$5)</f>
        <v/>
      </c>
      <c r="BT56">
        <f>INDEX('EIA Consumption'!$A:$BW,$E56,BT$5)</f>
        <v/>
      </c>
      <c r="BU56">
        <f>INDEX('EIA Consumption'!$A:$BW,$E56,BU$5)</f>
        <v/>
      </c>
      <c r="BV56">
        <f>INDEX('EIA Consumption'!$A:$BW,$E56,BV$5)</f>
        <v/>
      </c>
      <c r="BW56">
        <f>INDEX('EIA Consumption'!$A:$BW,$E56,BW$5)</f>
        <v/>
      </c>
      <c r="BX56">
        <f>INDEX('EIA Consumption'!$A:$BW,$E56,BX$5)</f>
        <v/>
      </c>
      <c r="BY56">
        <f>INDEX('EIA Consumption'!$A:$BW,$E56,BY$5)</f>
        <v/>
      </c>
    </row>
    <row r="57" spans="1:77">
      <c r="A57">
        <f>CONCATENATE(A$54,B57)</f>
        <v/>
      </c>
      <c r="B57" t="s">
        <v>89</v>
      </c>
      <c r="C57" t="s">
        <v>90</v>
      </c>
      <c r="D57" t="s">
        <v>35</v>
      </c>
      <c r="E57">
        <f>MATCH($C57,'EIA Consumption'!$C:$C,0)</f>
        <v/>
      </c>
      <c r="G57">
        <f>INDEX('EIA Consumption'!$A:$BW,$E57,G$5)</f>
        <v/>
      </c>
      <c r="H57">
        <f>INDEX('EIA Consumption'!$A:$BW,$E57,H$5)</f>
        <v/>
      </c>
      <c r="I57">
        <f>INDEX('EIA Consumption'!$A:$BW,$E57,I$5)</f>
        <v/>
      </c>
      <c r="J57">
        <f>INDEX('EIA Consumption'!$A:$BW,$E57,J$5)</f>
        <v/>
      </c>
      <c r="K57">
        <f>INDEX('EIA Consumption'!$A:$BW,$E57,K$5)</f>
        <v/>
      </c>
      <c r="L57">
        <f>INDEX('EIA Consumption'!$A:$BW,$E57,L$5)</f>
        <v/>
      </c>
      <c r="M57">
        <f>INDEX('EIA Consumption'!$A:$BW,$E57,M$5)</f>
        <v/>
      </c>
      <c r="N57">
        <f>INDEX('EIA Consumption'!$A:$BW,$E57,N$5)</f>
        <v/>
      </c>
      <c r="O57">
        <f>INDEX('EIA Consumption'!$A:$BW,$E57,O$5)</f>
        <v/>
      </c>
      <c r="P57">
        <f>INDEX('EIA Consumption'!$A:$BW,$E57,P$5)</f>
        <v/>
      </c>
      <c r="Q57">
        <f>INDEX('EIA Consumption'!$A:$BW,$E57,Q$5)</f>
        <v/>
      </c>
      <c r="R57">
        <f>INDEX('EIA Consumption'!$A:$BW,$E57,R$5)</f>
        <v/>
      </c>
      <c r="S57">
        <f>INDEX('EIA Consumption'!$A:$BW,$E57,S$5)</f>
        <v/>
      </c>
      <c r="T57">
        <f>INDEX('EIA Consumption'!$A:$BW,$E57,T$5)</f>
        <v/>
      </c>
      <c r="U57">
        <f>INDEX('EIA Consumption'!$A:$BW,$E57,U$5)</f>
        <v/>
      </c>
      <c r="V57">
        <f>INDEX('EIA Consumption'!$A:$BW,$E57,V$5)</f>
        <v/>
      </c>
      <c r="W57">
        <f>INDEX('EIA Consumption'!$A:$BW,$E57,W$5)</f>
        <v/>
      </c>
      <c r="X57">
        <f>INDEX('EIA Consumption'!$A:$BW,$E57,X$5)</f>
        <v/>
      </c>
      <c r="Y57">
        <f>INDEX('EIA Consumption'!$A:$BW,$E57,Y$5)</f>
        <v/>
      </c>
      <c r="Z57">
        <f>INDEX('EIA Consumption'!$A:$BW,$E57,Z$5)</f>
        <v/>
      </c>
      <c r="AA57">
        <f>INDEX('EIA Consumption'!$A:$BW,$E57,AA$5)</f>
        <v/>
      </c>
      <c r="AB57">
        <f>INDEX('EIA Consumption'!$A:$BW,$E57,AB$5)</f>
        <v/>
      </c>
      <c r="AC57">
        <f>INDEX('EIA Consumption'!$A:$BW,$E57,AC$5)</f>
        <v/>
      </c>
      <c r="AD57">
        <f>INDEX('EIA Consumption'!$A:$BW,$E57,AD$5)</f>
        <v/>
      </c>
      <c r="AE57">
        <f>INDEX('EIA Consumption'!$A:$BW,$E57,AE$5)</f>
        <v/>
      </c>
      <c r="AF57">
        <f>INDEX('EIA Consumption'!$A:$BW,$E57,AF$5)</f>
        <v/>
      </c>
      <c r="AG57">
        <f>INDEX('EIA Consumption'!$A:$BW,$E57,AG$5)</f>
        <v/>
      </c>
      <c r="AH57">
        <f>INDEX('EIA Consumption'!$A:$BW,$E57,AH$5)</f>
        <v/>
      </c>
      <c r="AI57">
        <f>INDEX('EIA Consumption'!$A:$BW,$E57,AI$5)</f>
        <v/>
      </c>
      <c r="AJ57">
        <f>INDEX('EIA Consumption'!$A:$BW,$E57,AJ$5)</f>
        <v/>
      </c>
      <c r="AK57">
        <f>INDEX('EIA Consumption'!$A:$BW,$E57,AK$5)</f>
        <v/>
      </c>
      <c r="AL57">
        <f>INDEX('EIA Consumption'!$A:$BW,$E57,AL$5)</f>
        <v/>
      </c>
      <c r="AM57">
        <f>INDEX('EIA Consumption'!$A:$BW,$E57,AM$5)</f>
        <v/>
      </c>
      <c r="AN57">
        <f>INDEX('EIA Consumption'!$A:$BW,$E57,AN$5)</f>
        <v/>
      </c>
      <c r="AO57">
        <f>INDEX('EIA Consumption'!$A:$BW,$E57,AO$5)</f>
        <v/>
      </c>
      <c r="AP57">
        <f>INDEX('EIA Consumption'!$A:$BW,$E57,AP$5)</f>
        <v/>
      </c>
      <c r="AQ57">
        <f>INDEX('EIA Consumption'!$A:$BW,$E57,AQ$5)</f>
        <v/>
      </c>
      <c r="AR57">
        <f>INDEX('EIA Consumption'!$A:$BW,$E57,AR$5)</f>
        <v/>
      </c>
      <c r="AS57">
        <f>INDEX('EIA Consumption'!$A:$BW,$E57,AS$5)</f>
        <v/>
      </c>
      <c r="AT57">
        <f>INDEX('EIA Consumption'!$A:$BW,$E57,AT$5)</f>
        <v/>
      </c>
      <c r="AU57">
        <f>INDEX('EIA Consumption'!$A:$BW,$E57,AU$5)</f>
        <v/>
      </c>
      <c r="AV57">
        <f>INDEX('EIA Consumption'!$A:$BW,$E57,AV$5)</f>
        <v/>
      </c>
      <c r="AW57">
        <f>INDEX('EIA Consumption'!$A:$BW,$E57,AW$5)</f>
        <v/>
      </c>
      <c r="AX57">
        <f>INDEX('EIA Consumption'!$A:$BW,$E57,AX$5)</f>
        <v/>
      </c>
      <c r="AY57">
        <f>INDEX('EIA Consumption'!$A:$BW,$E57,AY$5)</f>
        <v/>
      </c>
      <c r="AZ57">
        <f>INDEX('EIA Consumption'!$A:$BW,$E57,AZ$5)</f>
        <v/>
      </c>
      <c r="BA57">
        <f>INDEX('EIA Consumption'!$A:$BW,$E57,BA$5)</f>
        <v/>
      </c>
      <c r="BB57">
        <f>INDEX('EIA Consumption'!$A:$BW,$E57,BB$5)</f>
        <v/>
      </c>
      <c r="BC57">
        <f>INDEX('EIA Consumption'!$A:$BW,$E57,BC$5)</f>
        <v/>
      </c>
      <c r="BD57">
        <f>INDEX('EIA Consumption'!$A:$BW,$E57,BD$5)</f>
        <v/>
      </c>
      <c r="BE57">
        <f>INDEX('EIA Consumption'!$A:$BW,$E57,BE$5)</f>
        <v/>
      </c>
      <c r="BF57">
        <f>INDEX('EIA Consumption'!$A:$BW,$E57,BF$5)</f>
        <v/>
      </c>
      <c r="BG57">
        <f>INDEX('EIA Consumption'!$A:$BW,$E57,BG$5)</f>
        <v/>
      </c>
      <c r="BH57">
        <f>INDEX('EIA Consumption'!$A:$BW,$E57,BH$5)</f>
        <v/>
      </c>
      <c r="BI57">
        <f>INDEX('EIA Consumption'!$A:$BW,$E57,BI$5)</f>
        <v/>
      </c>
      <c r="BJ57">
        <f>INDEX('EIA Consumption'!$A:$BW,$E57,BJ$5)</f>
        <v/>
      </c>
      <c r="BK57">
        <f>INDEX('EIA Consumption'!$A:$BW,$E57,BK$5)</f>
        <v/>
      </c>
      <c r="BL57">
        <f>INDEX('EIA Consumption'!$A:$BW,$E57,BL$5)</f>
        <v/>
      </c>
      <c r="BM57">
        <f>INDEX('EIA Consumption'!$A:$BW,$E57,BM$5)</f>
        <v/>
      </c>
      <c r="BN57">
        <f>INDEX('EIA Consumption'!$A:$BW,$E57,BN$5)</f>
        <v/>
      </c>
      <c r="BO57">
        <f>INDEX('EIA Consumption'!$A:$BW,$E57,BO$5)</f>
        <v/>
      </c>
      <c r="BP57">
        <f>INDEX('EIA Consumption'!$A:$BW,$E57,BP$5)</f>
        <v/>
      </c>
      <c r="BQ57">
        <f>INDEX('EIA Consumption'!$A:$BW,$E57,BQ$5)</f>
        <v/>
      </c>
      <c r="BR57">
        <f>INDEX('EIA Consumption'!$A:$BW,$E57,BR$5)</f>
        <v/>
      </c>
      <c r="BS57">
        <f>INDEX('EIA Consumption'!$A:$BW,$E57,BS$5)</f>
        <v/>
      </c>
      <c r="BT57">
        <f>INDEX('EIA Consumption'!$A:$BW,$E57,BT$5)</f>
        <v/>
      </c>
      <c r="BU57">
        <f>INDEX('EIA Consumption'!$A:$BW,$E57,BU$5)</f>
        <v/>
      </c>
      <c r="BV57">
        <f>INDEX('EIA Consumption'!$A:$BW,$E57,BV$5)</f>
        <v/>
      </c>
      <c r="BW57">
        <f>INDEX('EIA Consumption'!$A:$BW,$E57,BW$5)</f>
        <v/>
      </c>
      <c r="BX57">
        <f>INDEX('EIA Consumption'!$A:$BW,$E57,BX$5)</f>
        <v/>
      </c>
      <c r="BY57">
        <f>INDEX('EIA Consumption'!$A:$BW,$E57,BY$5)</f>
        <v/>
      </c>
    </row>
    <row r="58" spans="1:77">
      <c r="A58">
        <f>CONCATENATE(A$54,B58)</f>
        <v/>
      </c>
      <c r="B58" t="s">
        <v>44</v>
      </c>
      <c r="D58" t="s">
        <v>35</v>
      </c>
      <c r="G58">
        <f>G55</f>
        <v/>
      </c>
      <c r="H58">
        <f>H55</f>
        <v/>
      </c>
      <c r="I58">
        <f>I55</f>
        <v/>
      </c>
      <c r="J58">
        <f>J55</f>
        <v/>
      </c>
      <c r="K58">
        <f>K55</f>
        <v/>
      </c>
      <c r="L58">
        <f>L55</f>
        <v/>
      </c>
      <c r="M58">
        <f>M55</f>
        <v/>
      </c>
      <c r="N58">
        <f>N55</f>
        <v/>
      </c>
      <c r="O58">
        <f>O55</f>
        <v/>
      </c>
      <c r="P58">
        <f>P55</f>
        <v/>
      </c>
      <c r="Q58">
        <f>Q55</f>
        <v/>
      </c>
      <c r="R58">
        <f>R55</f>
        <v/>
      </c>
      <c r="S58">
        <f>S55</f>
        <v/>
      </c>
      <c r="T58">
        <f>T55</f>
        <v/>
      </c>
      <c r="U58">
        <f>U55</f>
        <v/>
      </c>
      <c r="V58">
        <f>V55</f>
        <v/>
      </c>
      <c r="W58">
        <f>W55</f>
        <v/>
      </c>
      <c r="X58">
        <f>X55</f>
        <v/>
      </c>
      <c r="Y58">
        <f>Y55</f>
        <v/>
      </c>
      <c r="Z58">
        <f>Z55</f>
        <v/>
      </c>
      <c r="AA58">
        <f>AA55</f>
        <v/>
      </c>
      <c r="AB58">
        <f>AB55</f>
        <v/>
      </c>
      <c r="AC58">
        <f>AC55</f>
        <v/>
      </c>
      <c r="AD58">
        <f>AD55</f>
        <v/>
      </c>
      <c r="AE58">
        <f>AE55</f>
        <v/>
      </c>
      <c r="AF58">
        <f>AF55</f>
        <v/>
      </c>
      <c r="AG58">
        <f>AG55</f>
        <v/>
      </c>
      <c r="AH58">
        <f>AH55</f>
        <v/>
      </c>
      <c r="AI58">
        <f>AI55</f>
        <v/>
      </c>
      <c r="AJ58">
        <f>AJ55</f>
        <v/>
      </c>
      <c r="AK58">
        <f>AK55</f>
        <v/>
      </c>
      <c r="AL58">
        <f>AL55</f>
        <v/>
      </c>
      <c r="AM58">
        <f>AM55</f>
        <v/>
      </c>
      <c r="AN58">
        <f>AN55</f>
        <v/>
      </c>
      <c r="AO58">
        <f>AO55</f>
        <v/>
      </c>
      <c r="AP58">
        <f>AP55</f>
        <v/>
      </c>
      <c r="AQ58">
        <f>AQ55</f>
        <v/>
      </c>
      <c r="AR58">
        <f>AR55</f>
        <v/>
      </c>
      <c r="AS58">
        <f>AS55</f>
        <v/>
      </c>
      <c r="AT58">
        <f>AT55</f>
        <v/>
      </c>
      <c r="AU58">
        <f>AU55</f>
        <v/>
      </c>
      <c r="AV58">
        <f>AV55</f>
        <v/>
      </c>
      <c r="AW58">
        <f>AW55</f>
        <v/>
      </c>
      <c r="AX58">
        <f>AX55</f>
        <v/>
      </c>
      <c r="AY58">
        <f>AY55</f>
        <v/>
      </c>
      <c r="AZ58">
        <f>AZ55</f>
        <v/>
      </c>
      <c r="BA58">
        <f>BA55</f>
        <v/>
      </c>
      <c r="BB58">
        <f>BB55</f>
        <v/>
      </c>
      <c r="BC58">
        <f>BC55</f>
        <v/>
      </c>
      <c r="BD58">
        <f>BD55</f>
        <v/>
      </c>
      <c r="BE58">
        <f>BE55</f>
        <v/>
      </c>
      <c r="BF58">
        <f>BF55</f>
        <v/>
      </c>
      <c r="BG58">
        <f>BG55</f>
        <v/>
      </c>
      <c r="BH58">
        <f>BH55</f>
        <v/>
      </c>
      <c r="BI58">
        <f>BI55</f>
        <v/>
      </c>
      <c r="BJ58">
        <f>BJ55</f>
        <v/>
      </c>
      <c r="BK58">
        <f>BK55</f>
        <v/>
      </c>
      <c r="BL58">
        <f>BL55</f>
        <v/>
      </c>
      <c r="BM58">
        <f>BM55</f>
        <v/>
      </c>
      <c r="BN58">
        <f>BN55</f>
        <v/>
      </c>
      <c r="BO58">
        <f>BO55</f>
        <v/>
      </c>
      <c r="BP58">
        <f>BP55</f>
        <v/>
      </c>
      <c r="BQ58">
        <f>BQ55</f>
        <v/>
      </c>
      <c r="BR58">
        <f>BR55</f>
        <v/>
      </c>
      <c r="BS58">
        <f>BS55</f>
        <v/>
      </c>
      <c r="BT58">
        <f>BT55</f>
        <v/>
      </c>
      <c r="BU58">
        <f>BU55</f>
        <v/>
      </c>
      <c r="BV58">
        <f>BV55</f>
        <v/>
      </c>
      <c r="BW58">
        <f>BW55</f>
        <v/>
      </c>
      <c r="BX58">
        <f>BX55</f>
        <v/>
      </c>
      <c r="BY58">
        <f>BY55</f>
        <v/>
      </c>
    </row>
    <row r="59" spans="1:77">
      <c r="A59" t="s">
        <v>10</v>
      </c>
      <c r="F59" t="s">
        <v>75</v>
      </c>
    </row>
    <row r="60" spans="1:77">
      <c r="A60">
        <f>CONCATENATE(A$59,B60)</f>
        <v/>
      </c>
      <c r="B60" t="s">
        <v>33</v>
      </c>
      <c r="C60" t="s">
        <v>91</v>
      </c>
      <c r="D60" t="s">
        <v>35</v>
      </c>
      <c r="E60">
        <f>MATCH($C60,'EIA Consumption'!$C:$C,0)</f>
        <v/>
      </c>
      <c r="G60">
        <f>INDEX('EIA Consumption'!$A:$BW,$E60,G$5)</f>
        <v/>
      </c>
      <c r="H60">
        <f>INDEX('EIA Consumption'!$A:$BW,$E60,H$5)</f>
        <v/>
      </c>
      <c r="I60">
        <f>INDEX('EIA Consumption'!$A:$BW,$E60,I$5)</f>
        <v/>
      </c>
      <c r="J60">
        <f>INDEX('EIA Consumption'!$A:$BW,$E60,J$5)</f>
        <v/>
      </c>
      <c r="K60">
        <f>INDEX('EIA Consumption'!$A:$BW,$E60,K$5)</f>
        <v/>
      </c>
      <c r="L60">
        <f>INDEX('EIA Consumption'!$A:$BW,$E60,L$5)</f>
        <v/>
      </c>
      <c r="M60">
        <f>INDEX('EIA Consumption'!$A:$BW,$E60,M$5)</f>
        <v/>
      </c>
      <c r="N60">
        <f>INDEX('EIA Consumption'!$A:$BW,$E60,N$5)</f>
        <v/>
      </c>
      <c r="O60">
        <f>INDEX('EIA Consumption'!$A:$BW,$E60,O$5)</f>
        <v/>
      </c>
      <c r="P60">
        <f>INDEX('EIA Consumption'!$A:$BW,$E60,P$5)</f>
        <v/>
      </c>
      <c r="Q60">
        <f>INDEX('EIA Consumption'!$A:$BW,$E60,Q$5)</f>
        <v/>
      </c>
      <c r="R60">
        <f>INDEX('EIA Consumption'!$A:$BW,$E60,R$5)</f>
        <v/>
      </c>
      <c r="S60">
        <f>INDEX('EIA Consumption'!$A:$BW,$E60,S$5)</f>
        <v/>
      </c>
      <c r="T60">
        <f>INDEX('EIA Consumption'!$A:$BW,$E60,T$5)</f>
        <v/>
      </c>
      <c r="U60">
        <f>INDEX('EIA Consumption'!$A:$BW,$E60,U$5)</f>
        <v/>
      </c>
      <c r="V60">
        <f>INDEX('EIA Consumption'!$A:$BW,$E60,V$5)</f>
        <v/>
      </c>
      <c r="W60">
        <f>INDEX('EIA Consumption'!$A:$BW,$E60,W$5)</f>
        <v/>
      </c>
      <c r="X60">
        <f>INDEX('EIA Consumption'!$A:$BW,$E60,X$5)</f>
        <v/>
      </c>
      <c r="Y60">
        <f>INDEX('EIA Consumption'!$A:$BW,$E60,Y$5)</f>
        <v/>
      </c>
      <c r="Z60">
        <f>INDEX('EIA Consumption'!$A:$BW,$E60,Z$5)</f>
        <v/>
      </c>
      <c r="AA60">
        <f>INDEX('EIA Consumption'!$A:$BW,$E60,AA$5)</f>
        <v/>
      </c>
      <c r="AB60">
        <f>INDEX('EIA Consumption'!$A:$BW,$E60,AB$5)</f>
        <v/>
      </c>
      <c r="AC60">
        <f>INDEX('EIA Consumption'!$A:$BW,$E60,AC$5)</f>
        <v/>
      </c>
      <c r="AD60">
        <f>INDEX('EIA Consumption'!$A:$BW,$E60,AD$5)</f>
        <v/>
      </c>
      <c r="AE60">
        <f>INDEX('EIA Consumption'!$A:$BW,$E60,AE$5)</f>
        <v/>
      </c>
      <c r="AF60">
        <f>INDEX('EIA Consumption'!$A:$BW,$E60,AF$5)</f>
        <v/>
      </c>
      <c r="AG60">
        <f>INDEX('EIA Consumption'!$A:$BW,$E60,AG$5)</f>
        <v/>
      </c>
      <c r="AH60">
        <f>INDEX('EIA Consumption'!$A:$BW,$E60,AH$5)</f>
        <v/>
      </c>
      <c r="AI60">
        <f>INDEX('EIA Consumption'!$A:$BW,$E60,AI$5)</f>
        <v/>
      </c>
      <c r="AJ60">
        <f>INDEX('EIA Consumption'!$A:$BW,$E60,AJ$5)</f>
        <v/>
      </c>
      <c r="AK60">
        <f>INDEX('EIA Consumption'!$A:$BW,$E60,AK$5)</f>
        <v/>
      </c>
      <c r="AL60">
        <f>INDEX('EIA Consumption'!$A:$BW,$E60,AL$5)</f>
        <v/>
      </c>
      <c r="AM60">
        <f>INDEX('EIA Consumption'!$A:$BW,$E60,AM$5)</f>
        <v/>
      </c>
      <c r="AN60">
        <f>INDEX('EIA Consumption'!$A:$BW,$E60,AN$5)</f>
        <v/>
      </c>
      <c r="AO60">
        <f>INDEX('EIA Consumption'!$A:$BW,$E60,AO$5)</f>
        <v/>
      </c>
      <c r="AP60">
        <f>INDEX('EIA Consumption'!$A:$BW,$E60,AP$5)</f>
        <v/>
      </c>
      <c r="AQ60">
        <f>INDEX('EIA Consumption'!$A:$BW,$E60,AQ$5)</f>
        <v/>
      </c>
      <c r="AR60">
        <f>INDEX('EIA Consumption'!$A:$BW,$E60,AR$5)</f>
        <v/>
      </c>
      <c r="AS60">
        <f>INDEX('EIA Consumption'!$A:$BW,$E60,AS$5)</f>
        <v/>
      </c>
      <c r="AT60">
        <f>INDEX('EIA Consumption'!$A:$BW,$E60,AT$5)</f>
        <v/>
      </c>
      <c r="AU60">
        <f>INDEX('EIA Consumption'!$A:$BW,$E60,AU$5)</f>
        <v/>
      </c>
      <c r="AV60">
        <f>INDEX('EIA Consumption'!$A:$BW,$E60,AV$5)</f>
        <v/>
      </c>
      <c r="AW60">
        <f>INDEX('EIA Consumption'!$A:$BW,$E60,AW$5)</f>
        <v/>
      </c>
      <c r="AX60">
        <f>INDEX('EIA Consumption'!$A:$BW,$E60,AX$5)</f>
        <v/>
      </c>
      <c r="AY60">
        <f>INDEX('EIA Consumption'!$A:$BW,$E60,AY$5)</f>
        <v/>
      </c>
      <c r="AZ60">
        <f>INDEX('EIA Consumption'!$A:$BW,$E60,AZ$5)</f>
        <v/>
      </c>
      <c r="BA60">
        <f>INDEX('EIA Consumption'!$A:$BW,$E60,BA$5)</f>
        <v/>
      </c>
      <c r="BB60">
        <f>INDEX('EIA Consumption'!$A:$BW,$E60,BB$5)</f>
        <v/>
      </c>
      <c r="BC60">
        <f>INDEX('EIA Consumption'!$A:$BW,$E60,BC$5)</f>
        <v/>
      </c>
      <c r="BD60">
        <f>INDEX('EIA Consumption'!$A:$BW,$E60,BD$5)</f>
        <v/>
      </c>
      <c r="BE60">
        <f>INDEX('EIA Consumption'!$A:$BW,$E60,BE$5)</f>
        <v/>
      </c>
      <c r="BF60">
        <f>INDEX('EIA Consumption'!$A:$BW,$E60,BF$5)</f>
        <v/>
      </c>
      <c r="BG60">
        <f>INDEX('EIA Consumption'!$A:$BW,$E60,BG$5)</f>
        <v/>
      </c>
      <c r="BH60">
        <f>INDEX('EIA Consumption'!$A:$BW,$E60,BH$5)</f>
        <v/>
      </c>
      <c r="BI60">
        <f>INDEX('EIA Consumption'!$A:$BW,$E60,BI$5)</f>
        <v/>
      </c>
      <c r="BJ60">
        <f>INDEX('EIA Consumption'!$A:$BW,$E60,BJ$5)</f>
        <v/>
      </c>
      <c r="BK60">
        <f>INDEX('EIA Consumption'!$A:$BW,$E60,BK$5)</f>
        <v/>
      </c>
      <c r="BL60">
        <f>INDEX('EIA Consumption'!$A:$BW,$E60,BL$5)</f>
        <v/>
      </c>
      <c r="BM60">
        <f>INDEX('EIA Consumption'!$A:$BW,$E60,BM$5)</f>
        <v/>
      </c>
      <c r="BN60">
        <f>INDEX('EIA Consumption'!$A:$BW,$E60,BN$5)</f>
        <v/>
      </c>
      <c r="BO60">
        <f>INDEX('EIA Consumption'!$A:$BW,$E60,BO$5)</f>
        <v/>
      </c>
      <c r="BP60">
        <f>INDEX('EIA Consumption'!$A:$BW,$E60,BP$5)</f>
        <v/>
      </c>
      <c r="BQ60">
        <f>INDEX('EIA Consumption'!$A:$BW,$E60,BQ$5)</f>
        <v/>
      </c>
      <c r="BR60">
        <f>INDEX('EIA Consumption'!$A:$BW,$E60,BR$5)</f>
        <v/>
      </c>
      <c r="BS60">
        <f>INDEX('EIA Consumption'!$A:$BW,$E60,BS$5)</f>
        <v/>
      </c>
      <c r="BT60">
        <f>INDEX('EIA Consumption'!$A:$BW,$E60,BT$5)</f>
        <v/>
      </c>
      <c r="BU60">
        <f>INDEX('EIA Consumption'!$A:$BW,$E60,BU$5)</f>
        <v/>
      </c>
      <c r="BV60">
        <f>INDEX('EIA Consumption'!$A:$BW,$E60,BV$5)</f>
        <v/>
      </c>
      <c r="BW60">
        <f>INDEX('EIA Consumption'!$A:$BW,$E60,BW$5)</f>
        <v/>
      </c>
      <c r="BX60">
        <f>INDEX('EIA Consumption'!$A:$BW,$E60,BX$5)</f>
        <v/>
      </c>
      <c r="BY60">
        <f>INDEX('EIA Consumption'!$A:$BW,$E60,BY$5)</f>
        <v/>
      </c>
    </row>
    <row r="61" spans="1:77">
      <c r="A61">
        <f>CONCATENATE(A$59,B61)</f>
        <v/>
      </c>
      <c r="B61" t="s">
        <v>36</v>
      </c>
      <c r="C61" t="s">
        <v>92</v>
      </c>
      <c r="D61" t="s">
        <v>35</v>
      </c>
      <c r="E61">
        <f>MATCH($C61,'EIA Consumption'!$C:$C,0)</f>
        <v/>
      </c>
      <c r="G61">
        <f>INDEX('EIA Consumption'!$A:$BW,$E61,G$5)</f>
        <v/>
      </c>
      <c r="H61">
        <f>INDEX('EIA Consumption'!$A:$BW,$E61,H$5)</f>
        <v/>
      </c>
      <c r="I61">
        <f>INDEX('EIA Consumption'!$A:$BW,$E61,I$5)</f>
        <v/>
      </c>
      <c r="J61">
        <f>INDEX('EIA Consumption'!$A:$BW,$E61,J$5)</f>
        <v/>
      </c>
      <c r="K61">
        <f>INDEX('EIA Consumption'!$A:$BW,$E61,K$5)</f>
        <v/>
      </c>
      <c r="L61">
        <f>INDEX('EIA Consumption'!$A:$BW,$E61,L$5)</f>
        <v/>
      </c>
      <c r="M61">
        <f>INDEX('EIA Consumption'!$A:$BW,$E61,M$5)</f>
        <v/>
      </c>
      <c r="N61">
        <f>INDEX('EIA Consumption'!$A:$BW,$E61,N$5)</f>
        <v/>
      </c>
      <c r="O61">
        <f>INDEX('EIA Consumption'!$A:$BW,$E61,O$5)</f>
        <v/>
      </c>
      <c r="P61">
        <f>INDEX('EIA Consumption'!$A:$BW,$E61,P$5)</f>
        <v/>
      </c>
      <c r="Q61">
        <f>INDEX('EIA Consumption'!$A:$BW,$E61,Q$5)</f>
        <v/>
      </c>
      <c r="R61">
        <f>INDEX('EIA Consumption'!$A:$BW,$E61,R$5)</f>
        <v/>
      </c>
      <c r="S61">
        <f>INDEX('EIA Consumption'!$A:$BW,$E61,S$5)</f>
        <v/>
      </c>
      <c r="T61">
        <f>INDEX('EIA Consumption'!$A:$BW,$E61,T$5)</f>
        <v/>
      </c>
      <c r="U61">
        <f>INDEX('EIA Consumption'!$A:$BW,$E61,U$5)</f>
        <v/>
      </c>
      <c r="V61">
        <f>INDEX('EIA Consumption'!$A:$BW,$E61,V$5)</f>
        <v/>
      </c>
      <c r="W61">
        <f>INDEX('EIA Consumption'!$A:$BW,$E61,W$5)</f>
        <v/>
      </c>
      <c r="X61">
        <f>INDEX('EIA Consumption'!$A:$BW,$E61,X$5)</f>
        <v/>
      </c>
      <c r="Y61">
        <f>INDEX('EIA Consumption'!$A:$BW,$E61,Y$5)</f>
        <v/>
      </c>
      <c r="Z61">
        <f>INDEX('EIA Consumption'!$A:$BW,$E61,Z$5)</f>
        <v/>
      </c>
      <c r="AA61">
        <f>INDEX('EIA Consumption'!$A:$BW,$E61,AA$5)</f>
        <v/>
      </c>
      <c r="AB61">
        <f>INDEX('EIA Consumption'!$A:$BW,$E61,AB$5)</f>
        <v/>
      </c>
      <c r="AC61">
        <f>INDEX('EIA Consumption'!$A:$BW,$E61,AC$5)</f>
        <v/>
      </c>
      <c r="AD61">
        <f>INDEX('EIA Consumption'!$A:$BW,$E61,AD$5)</f>
        <v/>
      </c>
      <c r="AE61">
        <f>INDEX('EIA Consumption'!$A:$BW,$E61,AE$5)</f>
        <v/>
      </c>
      <c r="AF61">
        <f>INDEX('EIA Consumption'!$A:$BW,$E61,AF$5)</f>
        <v/>
      </c>
      <c r="AG61">
        <f>INDEX('EIA Consumption'!$A:$BW,$E61,AG$5)</f>
        <v/>
      </c>
      <c r="AH61">
        <f>INDEX('EIA Consumption'!$A:$BW,$E61,AH$5)</f>
        <v/>
      </c>
      <c r="AI61">
        <f>INDEX('EIA Consumption'!$A:$BW,$E61,AI$5)</f>
        <v/>
      </c>
      <c r="AJ61">
        <f>INDEX('EIA Consumption'!$A:$BW,$E61,AJ$5)</f>
        <v/>
      </c>
      <c r="AK61">
        <f>INDEX('EIA Consumption'!$A:$BW,$E61,AK$5)</f>
        <v/>
      </c>
      <c r="AL61">
        <f>INDEX('EIA Consumption'!$A:$BW,$E61,AL$5)</f>
        <v/>
      </c>
      <c r="AM61">
        <f>INDEX('EIA Consumption'!$A:$BW,$E61,AM$5)</f>
        <v/>
      </c>
      <c r="AN61">
        <f>INDEX('EIA Consumption'!$A:$BW,$E61,AN$5)</f>
        <v/>
      </c>
      <c r="AO61">
        <f>INDEX('EIA Consumption'!$A:$BW,$E61,AO$5)</f>
        <v/>
      </c>
      <c r="AP61">
        <f>INDEX('EIA Consumption'!$A:$BW,$E61,AP$5)</f>
        <v/>
      </c>
      <c r="AQ61">
        <f>INDEX('EIA Consumption'!$A:$BW,$E61,AQ$5)</f>
        <v/>
      </c>
      <c r="AR61">
        <f>INDEX('EIA Consumption'!$A:$BW,$E61,AR$5)</f>
        <v/>
      </c>
      <c r="AS61">
        <f>INDEX('EIA Consumption'!$A:$BW,$E61,AS$5)</f>
        <v/>
      </c>
      <c r="AT61">
        <f>INDEX('EIA Consumption'!$A:$BW,$E61,AT$5)</f>
        <v/>
      </c>
      <c r="AU61">
        <f>INDEX('EIA Consumption'!$A:$BW,$E61,AU$5)</f>
        <v/>
      </c>
      <c r="AV61">
        <f>INDEX('EIA Consumption'!$A:$BW,$E61,AV$5)</f>
        <v/>
      </c>
      <c r="AW61">
        <f>INDEX('EIA Consumption'!$A:$BW,$E61,AW$5)</f>
        <v/>
      </c>
      <c r="AX61">
        <f>INDEX('EIA Consumption'!$A:$BW,$E61,AX$5)</f>
        <v/>
      </c>
      <c r="AY61">
        <f>INDEX('EIA Consumption'!$A:$BW,$E61,AY$5)</f>
        <v/>
      </c>
      <c r="AZ61">
        <f>INDEX('EIA Consumption'!$A:$BW,$E61,AZ$5)</f>
        <v/>
      </c>
      <c r="BA61">
        <f>INDEX('EIA Consumption'!$A:$BW,$E61,BA$5)</f>
        <v/>
      </c>
      <c r="BB61">
        <f>INDEX('EIA Consumption'!$A:$BW,$E61,BB$5)</f>
        <v/>
      </c>
      <c r="BC61">
        <f>INDEX('EIA Consumption'!$A:$BW,$E61,BC$5)</f>
        <v/>
      </c>
      <c r="BD61">
        <f>INDEX('EIA Consumption'!$A:$BW,$E61,BD$5)</f>
        <v/>
      </c>
      <c r="BE61">
        <f>INDEX('EIA Consumption'!$A:$BW,$E61,BE$5)</f>
        <v/>
      </c>
      <c r="BF61">
        <f>INDEX('EIA Consumption'!$A:$BW,$E61,BF$5)</f>
        <v/>
      </c>
      <c r="BG61">
        <f>INDEX('EIA Consumption'!$A:$BW,$E61,BG$5)</f>
        <v/>
      </c>
      <c r="BH61">
        <f>INDEX('EIA Consumption'!$A:$BW,$E61,BH$5)</f>
        <v/>
      </c>
      <c r="BI61">
        <f>INDEX('EIA Consumption'!$A:$BW,$E61,BI$5)</f>
        <v/>
      </c>
      <c r="BJ61">
        <f>INDEX('EIA Consumption'!$A:$BW,$E61,BJ$5)</f>
        <v/>
      </c>
      <c r="BK61">
        <f>INDEX('EIA Consumption'!$A:$BW,$E61,BK$5)</f>
        <v/>
      </c>
      <c r="BL61">
        <f>INDEX('EIA Consumption'!$A:$BW,$E61,BL$5)</f>
        <v/>
      </c>
      <c r="BM61">
        <f>INDEX('EIA Consumption'!$A:$BW,$E61,BM$5)</f>
        <v/>
      </c>
      <c r="BN61">
        <f>INDEX('EIA Consumption'!$A:$BW,$E61,BN$5)</f>
        <v/>
      </c>
      <c r="BO61">
        <f>INDEX('EIA Consumption'!$A:$BW,$E61,BO$5)</f>
        <v/>
      </c>
      <c r="BP61">
        <f>INDEX('EIA Consumption'!$A:$BW,$E61,BP$5)</f>
        <v/>
      </c>
      <c r="BQ61">
        <f>INDEX('EIA Consumption'!$A:$BW,$E61,BQ$5)</f>
        <v/>
      </c>
      <c r="BR61">
        <f>INDEX('EIA Consumption'!$A:$BW,$E61,BR$5)</f>
        <v/>
      </c>
      <c r="BS61">
        <f>INDEX('EIA Consumption'!$A:$BW,$E61,BS$5)</f>
        <v/>
      </c>
      <c r="BT61">
        <f>INDEX('EIA Consumption'!$A:$BW,$E61,BT$5)</f>
        <v/>
      </c>
      <c r="BU61">
        <f>INDEX('EIA Consumption'!$A:$BW,$E61,BU$5)</f>
        <v/>
      </c>
      <c r="BV61">
        <f>INDEX('EIA Consumption'!$A:$BW,$E61,BV$5)</f>
        <v/>
      </c>
      <c r="BW61">
        <f>INDEX('EIA Consumption'!$A:$BW,$E61,BW$5)</f>
        <v/>
      </c>
      <c r="BX61">
        <f>INDEX('EIA Consumption'!$A:$BW,$E61,BX$5)</f>
        <v/>
      </c>
      <c r="BY61">
        <f>INDEX('EIA Consumption'!$A:$BW,$E61,BY$5)</f>
        <v/>
      </c>
    </row>
    <row r="62" spans="1:77">
      <c r="A62">
        <f>CONCATENATE(A$59,B62)</f>
        <v/>
      </c>
      <c r="B62" t="s">
        <v>52</v>
      </c>
      <c r="C62" t="s">
        <v>93</v>
      </c>
      <c r="D62" t="s">
        <v>35</v>
      </c>
      <c r="E62">
        <f>MATCH($C62,'EIA Consumption'!$C:$C,0)</f>
        <v/>
      </c>
      <c r="G62">
        <f>INDEX('EIA Consumption'!$A:$BW,$E62,G$5)</f>
        <v/>
      </c>
      <c r="H62">
        <f>INDEX('EIA Consumption'!$A:$BW,$E62,H$5)</f>
        <v/>
      </c>
      <c r="I62">
        <f>INDEX('EIA Consumption'!$A:$BW,$E62,I$5)</f>
        <v/>
      </c>
      <c r="J62">
        <f>INDEX('EIA Consumption'!$A:$BW,$E62,J$5)</f>
        <v/>
      </c>
      <c r="K62">
        <f>INDEX('EIA Consumption'!$A:$BW,$E62,K$5)</f>
        <v/>
      </c>
      <c r="L62">
        <f>INDEX('EIA Consumption'!$A:$BW,$E62,L$5)</f>
        <v/>
      </c>
      <c r="M62">
        <f>INDEX('EIA Consumption'!$A:$BW,$E62,M$5)</f>
        <v/>
      </c>
      <c r="N62">
        <f>INDEX('EIA Consumption'!$A:$BW,$E62,N$5)</f>
        <v/>
      </c>
      <c r="O62">
        <f>INDEX('EIA Consumption'!$A:$BW,$E62,O$5)</f>
        <v/>
      </c>
      <c r="P62">
        <f>INDEX('EIA Consumption'!$A:$BW,$E62,P$5)</f>
        <v/>
      </c>
      <c r="Q62">
        <f>INDEX('EIA Consumption'!$A:$BW,$E62,Q$5)</f>
        <v/>
      </c>
      <c r="R62">
        <f>INDEX('EIA Consumption'!$A:$BW,$E62,R$5)</f>
        <v/>
      </c>
      <c r="S62">
        <f>INDEX('EIA Consumption'!$A:$BW,$E62,S$5)</f>
        <v/>
      </c>
      <c r="T62">
        <f>INDEX('EIA Consumption'!$A:$BW,$E62,T$5)</f>
        <v/>
      </c>
      <c r="U62">
        <f>INDEX('EIA Consumption'!$A:$BW,$E62,U$5)</f>
        <v/>
      </c>
      <c r="V62">
        <f>INDEX('EIA Consumption'!$A:$BW,$E62,V$5)</f>
        <v/>
      </c>
      <c r="W62">
        <f>INDEX('EIA Consumption'!$A:$BW,$E62,W$5)</f>
        <v/>
      </c>
      <c r="X62">
        <f>INDEX('EIA Consumption'!$A:$BW,$E62,X$5)</f>
        <v/>
      </c>
      <c r="Y62">
        <f>INDEX('EIA Consumption'!$A:$BW,$E62,Y$5)</f>
        <v/>
      </c>
      <c r="Z62">
        <f>INDEX('EIA Consumption'!$A:$BW,$E62,Z$5)</f>
        <v/>
      </c>
      <c r="AA62">
        <f>INDEX('EIA Consumption'!$A:$BW,$E62,AA$5)</f>
        <v/>
      </c>
      <c r="AB62">
        <f>INDEX('EIA Consumption'!$A:$BW,$E62,AB$5)</f>
        <v/>
      </c>
      <c r="AC62">
        <f>INDEX('EIA Consumption'!$A:$BW,$E62,AC$5)</f>
        <v/>
      </c>
      <c r="AD62">
        <f>INDEX('EIA Consumption'!$A:$BW,$E62,AD$5)</f>
        <v/>
      </c>
      <c r="AE62">
        <f>INDEX('EIA Consumption'!$A:$BW,$E62,AE$5)</f>
        <v/>
      </c>
      <c r="AF62">
        <f>INDEX('EIA Consumption'!$A:$BW,$E62,AF$5)</f>
        <v/>
      </c>
      <c r="AG62">
        <f>INDEX('EIA Consumption'!$A:$BW,$E62,AG$5)</f>
        <v/>
      </c>
      <c r="AH62">
        <f>INDEX('EIA Consumption'!$A:$BW,$E62,AH$5)</f>
        <v/>
      </c>
      <c r="AI62">
        <f>INDEX('EIA Consumption'!$A:$BW,$E62,AI$5)</f>
        <v/>
      </c>
      <c r="AJ62">
        <f>INDEX('EIA Consumption'!$A:$BW,$E62,AJ$5)</f>
        <v/>
      </c>
      <c r="AK62">
        <f>INDEX('EIA Consumption'!$A:$BW,$E62,AK$5)</f>
        <v/>
      </c>
      <c r="AL62">
        <f>INDEX('EIA Consumption'!$A:$BW,$E62,AL$5)</f>
        <v/>
      </c>
      <c r="AM62">
        <f>INDEX('EIA Consumption'!$A:$BW,$E62,AM$5)</f>
        <v/>
      </c>
      <c r="AN62">
        <f>INDEX('EIA Consumption'!$A:$BW,$E62,AN$5)</f>
        <v/>
      </c>
      <c r="AO62">
        <f>INDEX('EIA Consumption'!$A:$BW,$E62,AO$5)</f>
        <v/>
      </c>
      <c r="AP62">
        <f>INDEX('EIA Consumption'!$A:$BW,$E62,AP$5)</f>
        <v/>
      </c>
      <c r="AQ62">
        <f>INDEX('EIA Consumption'!$A:$BW,$E62,AQ$5)</f>
        <v/>
      </c>
      <c r="AR62">
        <f>INDEX('EIA Consumption'!$A:$BW,$E62,AR$5)</f>
        <v/>
      </c>
      <c r="AS62">
        <f>INDEX('EIA Consumption'!$A:$BW,$E62,AS$5)</f>
        <v/>
      </c>
      <c r="AT62">
        <f>INDEX('EIA Consumption'!$A:$BW,$E62,AT$5)</f>
        <v/>
      </c>
      <c r="AU62">
        <f>INDEX('EIA Consumption'!$A:$BW,$E62,AU$5)</f>
        <v/>
      </c>
      <c r="AV62">
        <f>INDEX('EIA Consumption'!$A:$BW,$E62,AV$5)</f>
        <v/>
      </c>
      <c r="AW62">
        <f>INDEX('EIA Consumption'!$A:$BW,$E62,AW$5)</f>
        <v/>
      </c>
      <c r="AX62">
        <f>INDEX('EIA Consumption'!$A:$BW,$E62,AX$5)</f>
        <v/>
      </c>
      <c r="AY62">
        <f>INDEX('EIA Consumption'!$A:$BW,$E62,AY$5)</f>
        <v/>
      </c>
      <c r="AZ62">
        <f>INDEX('EIA Consumption'!$A:$BW,$E62,AZ$5)</f>
        <v/>
      </c>
      <c r="BA62">
        <f>INDEX('EIA Consumption'!$A:$BW,$E62,BA$5)</f>
        <v/>
      </c>
      <c r="BB62">
        <f>INDEX('EIA Consumption'!$A:$BW,$E62,BB$5)</f>
        <v/>
      </c>
      <c r="BC62">
        <f>INDEX('EIA Consumption'!$A:$BW,$E62,BC$5)</f>
        <v/>
      </c>
      <c r="BD62">
        <f>INDEX('EIA Consumption'!$A:$BW,$E62,BD$5)</f>
        <v/>
      </c>
      <c r="BE62">
        <f>INDEX('EIA Consumption'!$A:$BW,$E62,BE$5)</f>
        <v/>
      </c>
      <c r="BF62">
        <f>INDEX('EIA Consumption'!$A:$BW,$E62,BF$5)</f>
        <v/>
      </c>
      <c r="BG62">
        <f>INDEX('EIA Consumption'!$A:$BW,$E62,BG$5)</f>
        <v/>
      </c>
      <c r="BH62">
        <f>INDEX('EIA Consumption'!$A:$BW,$E62,BH$5)</f>
        <v/>
      </c>
      <c r="BI62">
        <f>INDEX('EIA Consumption'!$A:$BW,$E62,BI$5)</f>
        <v/>
      </c>
      <c r="BJ62">
        <f>INDEX('EIA Consumption'!$A:$BW,$E62,BJ$5)</f>
        <v/>
      </c>
      <c r="BK62">
        <f>INDEX('EIA Consumption'!$A:$BW,$E62,BK$5)</f>
        <v/>
      </c>
      <c r="BL62">
        <f>INDEX('EIA Consumption'!$A:$BW,$E62,BL$5)</f>
        <v/>
      </c>
      <c r="BM62">
        <f>INDEX('EIA Consumption'!$A:$BW,$E62,BM$5)</f>
        <v/>
      </c>
      <c r="BN62">
        <f>INDEX('EIA Consumption'!$A:$BW,$E62,BN$5)</f>
        <v/>
      </c>
      <c r="BO62">
        <f>INDEX('EIA Consumption'!$A:$BW,$E62,BO$5)</f>
        <v/>
      </c>
      <c r="BP62">
        <f>INDEX('EIA Consumption'!$A:$BW,$E62,BP$5)</f>
        <v/>
      </c>
      <c r="BQ62">
        <f>INDEX('EIA Consumption'!$A:$BW,$E62,BQ$5)</f>
        <v/>
      </c>
      <c r="BR62">
        <f>INDEX('EIA Consumption'!$A:$BW,$E62,BR$5)</f>
        <v/>
      </c>
      <c r="BS62">
        <f>INDEX('EIA Consumption'!$A:$BW,$E62,BS$5)</f>
        <v/>
      </c>
      <c r="BT62">
        <f>INDEX('EIA Consumption'!$A:$BW,$E62,BT$5)</f>
        <v/>
      </c>
      <c r="BU62">
        <f>INDEX('EIA Consumption'!$A:$BW,$E62,BU$5)</f>
        <v/>
      </c>
      <c r="BV62">
        <f>INDEX('EIA Consumption'!$A:$BW,$E62,BV$5)</f>
        <v/>
      </c>
      <c r="BW62">
        <f>INDEX('EIA Consumption'!$A:$BW,$E62,BW$5)</f>
        <v/>
      </c>
      <c r="BX62">
        <f>INDEX('EIA Consumption'!$A:$BW,$E62,BX$5)</f>
        <v/>
      </c>
      <c r="BY62">
        <f>INDEX('EIA Consumption'!$A:$BW,$E62,BY$5)</f>
        <v/>
      </c>
    </row>
    <row r="63" spans="1:77">
      <c r="A63">
        <f>CONCATENATE(A$59,B63)</f>
        <v/>
      </c>
      <c r="B63" t="s">
        <v>40</v>
      </c>
      <c r="C63" t="s">
        <v>94</v>
      </c>
      <c r="D63" t="s">
        <v>35</v>
      </c>
      <c r="E63">
        <f>MATCH($C63,'EIA Consumption'!$C:$C,0)</f>
        <v/>
      </c>
      <c r="G63">
        <f>INDEX('EIA Consumption'!$A:$BW,$E63,G$5)</f>
        <v/>
      </c>
      <c r="H63">
        <f>INDEX('EIA Consumption'!$A:$BW,$E63,H$5)</f>
        <v/>
      </c>
      <c r="I63">
        <f>INDEX('EIA Consumption'!$A:$BW,$E63,I$5)</f>
        <v/>
      </c>
      <c r="J63">
        <f>INDEX('EIA Consumption'!$A:$BW,$E63,J$5)</f>
        <v/>
      </c>
      <c r="K63">
        <f>INDEX('EIA Consumption'!$A:$BW,$E63,K$5)</f>
        <v/>
      </c>
      <c r="L63">
        <f>INDEX('EIA Consumption'!$A:$BW,$E63,L$5)</f>
        <v/>
      </c>
      <c r="M63">
        <f>INDEX('EIA Consumption'!$A:$BW,$E63,M$5)</f>
        <v/>
      </c>
      <c r="N63">
        <f>INDEX('EIA Consumption'!$A:$BW,$E63,N$5)</f>
        <v/>
      </c>
      <c r="O63">
        <f>INDEX('EIA Consumption'!$A:$BW,$E63,O$5)</f>
        <v/>
      </c>
      <c r="P63">
        <f>INDEX('EIA Consumption'!$A:$BW,$E63,P$5)</f>
        <v/>
      </c>
      <c r="Q63">
        <f>INDEX('EIA Consumption'!$A:$BW,$E63,Q$5)</f>
        <v/>
      </c>
      <c r="R63">
        <f>INDEX('EIA Consumption'!$A:$BW,$E63,R$5)</f>
        <v/>
      </c>
      <c r="S63">
        <f>INDEX('EIA Consumption'!$A:$BW,$E63,S$5)</f>
        <v/>
      </c>
      <c r="T63">
        <f>INDEX('EIA Consumption'!$A:$BW,$E63,T$5)</f>
        <v/>
      </c>
      <c r="U63">
        <f>INDEX('EIA Consumption'!$A:$BW,$E63,U$5)</f>
        <v/>
      </c>
      <c r="V63">
        <f>INDEX('EIA Consumption'!$A:$BW,$E63,V$5)</f>
        <v/>
      </c>
      <c r="W63">
        <f>INDEX('EIA Consumption'!$A:$BW,$E63,W$5)</f>
        <v/>
      </c>
      <c r="X63">
        <f>INDEX('EIA Consumption'!$A:$BW,$E63,X$5)</f>
        <v/>
      </c>
      <c r="Y63">
        <f>INDEX('EIA Consumption'!$A:$BW,$E63,Y$5)</f>
        <v/>
      </c>
      <c r="Z63">
        <f>INDEX('EIA Consumption'!$A:$BW,$E63,Z$5)</f>
        <v/>
      </c>
      <c r="AA63">
        <f>INDEX('EIA Consumption'!$A:$BW,$E63,AA$5)</f>
        <v/>
      </c>
      <c r="AB63">
        <f>INDEX('EIA Consumption'!$A:$BW,$E63,AB$5)</f>
        <v/>
      </c>
      <c r="AC63">
        <f>INDEX('EIA Consumption'!$A:$BW,$E63,AC$5)</f>
        <v/>
      </c>
      <c r="AD63">
        <f>INDEX('EIA Consumption'!$A:$BW,$E63,AD$5)</f>
        <v/>
      </c>
      <c r="AE63">
        <f>INDEX('EIA Consumption'!$A:$BW,$E63,AE$5)</f>
        <v/>
      </c>
      <c r="AF63">
        <f>INDEX('EIA Consumption'!$A:$BW,$E63,AF$5)</f>
        <v/>
      </c>
      <c r="AG63">
        <f>INDEX('EIA Consumption'!$A:$BW,$E63,AG$5)</f>
        <v/>
      </c>
      <c r="AH63">
        <f>INDEX('EIA Consumption'!$A:$BW,$E63,AH$5)</f>
        <v/>
      </c>
      <c r="AI63">
        <f>INDEX('EIA Consumption'!$A:$BW,$E63,AI$5)</f>
        <v/>
      </c>
      <c r="AJ63">
        <f>INDEX('EIA Consumption'!$A:$BW,$E63,AJ$5)</f>
        <v/>
      </c>
      <c r="AK63">
        <f>INDEX('EIA Consumption'!$A:$BW,$E63,AK$5)</f>
        <v/>
      </c>
      <c r="AL63">
        <f>INDEX('EIA Consumption'!$A:$BW,$E63,AL$5)</f>
        <v/>
      </c>
      <c r="AM63">
        <f>INDEX('EIA Consumption'!$A:$BW,$E63,AM$5)</f>
        <v/>
      </c>
      <c r="AN63">
        <f>INDEX('EIA Consumption'!$A:$BW,$E63,AN$5)</f>
        <v/>
      </c>
      <c r="AO63">
        <f>INDEX('EIA Consumption'!$A:$BW,$E63,AO$5)</f>
        <v/>
      </c>
      <c r="AP63">
        <f>INDEX('EIA Consumption'!$A:$BW,$E63,AP$5)</f>
        <v/>
      </c>
      <c r="AQ63">
        <f>INDEX('EIA Consumption'!$A:$BW,$E63,AQ$5)</f>
        <v/>
      </c>
      <c r="AR63">
        <f>INDEX('EIA Consumption'!$A:$BW,$E63,AR$5)</f>
        <v/>
      </c>
      <c r="AS63">
        <f>INDEX('EIA Consumption'!$A:$BW,$E63,AS$5)</f>
        <v/>
      </c>
      <c r="AT63">
        <f>INDEX('EIA Consumption'!$A:$BW,$E63,AT$5)</f>
        <v/>
      </c>
      <c r="AU63">
        <f>INDEX('EIA Consumption'!$A:$BW,$E63,AU$5)</f>
        <v/>
      </c>
      <c r="AV63">
        <f>INDEX('EIA Consumption'!$A:$BW,$E63,AV$5)</f>
        <v/>
      </c>
      <c r="AW63">
        <f>INDEX('EIA Consumption'!$A:$BW,$E63,AW$5)</f>
        <v/>
      </c>
      <c r="AX63">
        <f>INDEX('EIA Consumption'!$A:$BW,$E63,AX$5)</f>
        <v/>
      </c>
      <c r="AY63">
        <f>INDEX('EIA Consumption'!$A:$BW,$E63,AY$5)</f>
        <v/>
      </c>
      <c r="AZ63">
        <f>INDEX('EIA Consumption'!$A:$BW,$E63,AZ$5)</f>
        <v/>
      </c>
      <c r="BA63">
        <f>INDEX('EIA Consumption'!$A:$BW,$E63,BA$5)</f>
        <v/>
      </c>
      <c r="BB63">
        <f>INDEX('EIA Consumption'!$A:$BW,$E63,BB$5)</f>
        <v/>
      </c>
      <c r="BC63">
        <f>INDEX('EIA Consumption'!$A:$BW,$E63,BC$5)</f>
        <v/>
      </c>
      <c r="BD63">
        <f>INDEX('EIA Consumption'!$A:$BW,$E63,BD$5)</f>
        <v/>
      </c>
      <c r="BE63">
        <f>INDEX('EIA Consumption'!$A:$BW,$E63,BE$5)</f>
        <v/>
      </c>
      <c r="BF63">
        <f>INDEX('EIA Consumption'!$A:$BW,$E63,BF$5)</f>
        <v/>
      </c>
      <c r="BG63">
        <f>INDEX('EIA Consumption'!$A:$BW,$E63,BG$5)</f>
        <v/>
      </c>
      <c r="BH63">
        <f>INDEX('EIA Consumption'!$A:$BW,$E63,BH$5)</f>
        <v/>
      </c>
      <c r="BI63">
        <f>INDEX('EIA Consumption'!$A:$BW,$E63,BI$5)</f>
        <v/>
      </c>
      <c r="BJ63">
        <f>INDEX('EIA Consumption'!$A:$BW,$E63,BJ$5)</f>
        <v/>
      </c>
      <c r="BK63">
        <f>INDEX('EIA Consumption'!$A:$BW,$E63,BK$5)</f>
        <v/>
      </c>
      <c r="BL63">
        <f>INDEX('EIA Consumption'!$A:$BW,$E63,BL$5)</f>
        <v/>
      </c>
      <c r="BM63">
        <f>INDEX('EIA Consumption'!$A:$BW,$E63,BM$5)</f>
        <v/>
      </c>
      <c r="BN63">
        <f>INDEX('EIA Consumption'!$A:$BW,$E63,BN$5)</f>
        <v/>
      </c>
      <c r="BO63">
        <f>INDEX('EIA Consumption'!$A:$BW,$E63,BO$5)</f>
        <v/>
      </c>
      <c r="BP63">
        <f>INDEX('EIA Consumption'!$A:$BW,$E63,BP$5)</f>
        <v/>
      </c>
      <c r="BQ63">
        <f>INDEX('EIA Consumption'!$A:$BW,$E63,BQ$5)</f>
        <v/>
      </c>
      <c r="BR63">
        <f>INDEX('EIA Consumption'!$A:$BW,$E63,BR$5)</f>
        <v/>
      </c>
      <c r="BS63">
        <f>INDEX('EIA Consumption'!$A:$BW,$E63,BS$5)</f>
        <v/>
      </c>
      <c r="BT63">
        <f>INDEX('EIA Consumption'!$A:$BW,$E63,BT$5)</f>
        <v/>
      </c>
      <c r="BU63">
        <f>INDEX('EIA Consumption'!$A:$BW,$E63,BU$5)</f>
        <v/>
      </c>
      <c r="BV63">
        <f>INDEX('EIA Consumption'!$A:$BW,$E63,BV$5)</f>
        <v/>
      </c>
      <c r="BW63">
        <f>INDEX('EIA Consumption'!$A:$BW,$E63,BW$5)</f>
        <v/>
      </c>
      <c r="BX63">
        <f>INDEX('EIA Consumption'!$A:$BW,$E63,BX$5)</f>
        <v/>
      </c>
      <c r="BY63">
        <f>INDEX('EIA Consumption'!$A:$BW,$E63,BY$5)</f>
        <v/>
      </c>
    </row>
    <row r="64" spans="1:77">
      <c r="A64">
        <f>CONCATENATE(A$59,B64)</f>
        <v/>
      </c>
      <c r="B64" t="s">
        <v>42</v>
      </c>
      <c r="C64" t="s">
        <v>95</v>
      </c>
      <c r="D64" t="s">
        <v>35</v>
      </c>
      <c r="E64">
        <f>MATCH($C64,'EIA Consumption'!$C:$C,0)</f>
        <v/>
      </c>
      <c r="G64">
        <f>INDEX('EIA Consumption'!$A:$BW,$E64,G$5)</f>
        <v/>
      </c>
      <c r="H64">
        <f>INDEX('EIA Consumption'!$A:$BW,$E64,H$5)</f>
        <v/>
      </c>
      <c r="I64">
        <f>INDEX('EIA Consumption'!$A:$BW,$E64,I$5)</f>
        <v/>
      </c>
      <c r="J64">
        <f>INDEX('EIA Consumption'!$A:$BW,$E64,J$5)</f>
        <v/>
      </c>
      <c r="K64">
        <f>INDEX('EIA Consumption'!$A:$BW,$E64,K$5)</f>
        <v/>
      </c>
      <c r="L64">
        <f>INDEX('EIA Consumption'!$A:$BW,$E64,L$5)</f>
        <v/>
      </c>
      <c r="M64">
        <f>INDEX('EIA Consumption'!$A:$BW,$E64,M$5)</f>
        <v/>
      </c>
      <c r="N64">
        <f>INDEX('EIA Consumption'!$A:$BW,$E64,N$5)</f>
        <v/>
      </c>
      <c r="O64">
        <f>INDEX('EIA Consumption'!$A:$BW,$E64,O$5)</f>
        <v/>
      </c>
      <c r="P64">
        <f>INDEX('EIA Consumption'!$A:$BW,$E64,P$5)</f>
        <v/>
      </c>
      <c r="Q64">
        <f>INDEX('EIA Consumption'!$A:$BW,$E64,Q$5)</f>
        <v/>
      </c>
      <c r="R64">
        <f>INDEX('EIA Consumption'!$A:$BW,$E64,R$5)</f>
        <v/>
      </c>
      <c r="S64">
        <f>INDEX('EIA Consumption'!$A:$BW,$E64,S$5)</f>
        <v/>
      </c>
      <c r="T64">
        <f>INDEX('EIA Consumption'!$A:$BW,$E64,T$5)</f>
        <v/>
      </c>
      <c r="U64">
        <f>INDEX('EIA Consumption'!$A:$BW,$E64,U$5)</f>
        <v/>
      </c>
      <c r="V64">
        <f>INDEX('EIA Consumption'!$A:$BW,$E64,V$5)</f>
        <v/>
      </c>
      <c r="W64">
        <f>INDEX('EIA Consumption'!$A:$BW,$E64,W$5)</f>
        <v/>
      </c>
      <c r="X64">
        <f>INDEX('EIA Consumption'!$A:$BW,$E64,X$5)</f>
        <v/>
      </c>
      <c r="Y64">
        <f>INDEX('EIA Consumption'!$A:$BW,$E64,Y$5)</f>
        <v/>
      </c>
      <c r="Z64">
        <f>INDEX('EIA Consumption'!$A:$BW,$E64,Z$5)</f>
        <v/>
      </c>
      <c r="AA64">
        <f>INDEX('EIA Consumption'!$A:$BW,$E64,AA$5)</f>
        <v/>
      </c>
      <c r="AB64">
        <f>INDEX('EIA Consumption'!$A:$BW,$E64,AB$5)</f>
        <v/>
      </c>
      <c r="AC64">
        <f>INDEX('EIA Consumption'!$A:$BW,$E64,AC$5)</f>
        <v/>
      </c>
      <c r="AD64">
        <f>INDEX('EIA Consumption'!$A:$BW,$E64,AD$5)</f>
        <v/>
      </c>
      <c r="AE64">
        <f>INDEX('EIA Consumption'!$A:$BW,$E64,AE$5)</f>
        <v/>
      </c>
      <c r="AF64">
        <f>INDEX('EIA Consumption'!$A:$BW,$E64,AF$5)</f>
        <v/>
      </c>
      <c r="AG64">
        <f>INDEX('EIA Consumption'!$A:$BW,$E64,AG$5)</f>
        <v/>
      </c>
      <c r="AH64">
        <f>INDEX('EIA Consumption'!$A:$BW,$E64,AH$5)</f>
        <v/>
      </c>
      <c r="AI64">
        <f>INDEX('EIA Consumption'!$A:$BW,$E64,AI$5)</f>
        <v/>
      </c>
      <c r="AJ64">
        <f>INDEX('EIA Consumption'!$A:$BW,$E64,AJ$5)</f>
        <v/>
      </c>
      <c r="AK64">
        <f>INDEX('EIA Consumption'!$A:$BW,$E64,AK$5)</f>
        <v/>
      </c>
      <c r="AL64">
        <f>INDEX('EIA Consumption'!$A:$BW,$E64,AL$5)</f>
        <v/>
      </c>
      <c r="AM64">
        <f>INDEX('EIA Consumption'!$A:$BW,$E64,AM$5)</f>
        <v/>
      </c>
      <c r="AN64">
        <f>INDEX('EIA Consumption'!$A:$BW,$E64,AN$5)</f>
        <v/>
      </c>
      <c r="AO64">
        <f>INDEX('EIA Consumption'!$A:$BW,$E64,AO$5)</f>
        <v/>
      </c>
      <c r="AP64">
        <f>INDEX('EIA Consumption'!$A:$BW,$E64,AP$5)</f>
        <v/>
      </c>
      <c r="AQ64">
        <f>INDEX('EIA Consumption'!$A:$BW,$E64,AQ$5)</f>
        <v/>
      </c>
      <c r="AR64">
        <f>INDEX('EIA Consumption'!$A:$BW,$E64,AR$5)</f>
        <v/>
      </c>
      <c r="AS64">
        <f>INDEX('EIA Consumption'!$A:$BW,$E64,AS$5)</f>
        <v/>
      </c>
      <c r="AT64">
        <f>INDEX('EIA Consumption'!$A:$BW,$E64,AT$5)</f>
        <v/>
      </c>
      <c r="AU64">
        <f>INDEX('EIA Consumption'!$A:$BW,$E64,AU$5)</f>
        <v/>
      </c>
      <c r="AV64">
        <f>INDEX('EIA Consumption'!$A:$BW,$E64,AV$5)</f>
        <v/>
      </c>
      <c r="AW64">
        <f>INDEX('EIA Consumption'!$A:$BW,$E64,AW$5)</f>
        <v/>
      </c>
      <c r="AX64">
        <f>INDEX('EIA Consumption'!$A:$BW,$E64,AX$5)</f>
        <v/>
      </c>
      <c r="AY64">
        <f>INDEX('EIA Consumption'!$A:$BW,$E64,AY$5)</f>
        <v/>
      </c>
      <c r="AZ64">
        <f>INDEX('EIA Consumption'!$A:$BW,$E64,AZ$5)</f>
        <v/>
      </c>
      <c r="BA64">
        <f>INDEX('EIA Consumption'!$A:$BW,$E64,BA$5)</f>
        <v/>
      </c>
      <c r="BB64">
        <f>INDEX('EIA Consumption'!$A:$BW,$E64,BB$5)</f>
        <v/>
      </c>
      <c r="BC64">
        <f>INDEX('EIA Consumption'!$A:$BW,$E64,BC$5)</f>
        <v/>
      </c>
      <c r="BD64">
        <f>INDEX('EIA Consumption'!$A:$BW,$E64,BD$5)</f>
        <v/>
      </c>
      <c r="BE64">
        <f>INDEX('EIA Consumption'!$A:$BW,$E64,BE$5)</f>
        <v/>
      </c>
      <c r="BF64">
        <f>INDEX('EIA Consumption'!$A:$BW,$E64,BF$5)</f>
        <v/>
      </c>
      <c r="BG64">
        <f>INDEX('EIA Consumption'!$A:$BW,$E64,BG$5)</f>
        <v/>
      </c>
      <c r="BH64">
        <f>INDEX('EIA Consumption'!$A:$BW,$E64,BH$5)</f>
        <v/>
      </c>
      <c r="BI64">
        <f>INDEX('EIA Consumption'!$A:$BW,$E64,BI$5)</f>
        <v/>
      </c>
      <c r="BJ64">
        <f>INDEX('EIA Consumption'!$A:$BW,$E64,BJ$5)</f>
        <v/>
      </c>
      <c r="BK64">
        <f>INDEX('EIA Consumption'!$A:$BW,$E64,BK$5)</f>
        <v/>
      </c>
      <c r="BL64">
        <f>INDEX('EIA Consumption'!$A:$BW,$E64,BL$5)</f>
        <v/>
      </c>
      <c r="BM64">
        <f>INDEX('EIA Consumption'!$A:$BW,$E64,BM$5)</f>
        <v/>
      </c>
      <c r="BN64">
        <f>INDEX('EIA Consumption'!$A:$BW,$E64,BN$5)</f>
        <v/>
      </c>
      <c r="BO64">
        <f>INDEX('EIA Consumption'!$A:$BW,$E64,BO$5)</f>
        <v/>
      </c>
      <c r="BP64">
        <f>INDEX('EIA Consumption'!$A:$BW,$E64,BP$5)</f>
        <v/>
      </c>
      <c r="BQ64">
        <f>INDEX('EIA Consumption'!$A:$BW,$E64,BQ$5)</f>
        <v/>
      </c>
      <c r="BR64">
        <f>INDEX('EIA Consumption'!$A:$BW,$E64,BR$5)</f>
        <v/>
      </c>
      <c r="BS64">
        <f>INDEX('EIA Consumption'!$A:$BW,$E64,BS$5)</f>
        <v/>
      </c>
      <c r="BT64">
        <f>INDEX('EIA Consumption'!$A:$BW,$E64,BT$5)</f>
        <v/>
      </c>
      <c r="BU64">
        <f>INDEX('EIA Consumption'!$A:$BW,$E64,BU$5)</f>
        <v/>
      </c>
      <c r="BV64">
        <f>INDEX('EIA Consumption'!$A:$BW,$E64,BV$5)</f>
        <v/>
      </c>
      <c r="BW64">
        <f>INDEX('EIA Consumption'!$A:$BW,$E64,BW$5)</f>
        <v/>
      </c>
      <c r="BX64">
        <f>INDEX('EIA Consumption'!$A:$BW,$E64,BX$5)</f>
        <v/>
      </c>
      <c r="BY64">
        <f>INDEX('EIA Consumption'!$A:$BW,$E64,BY$5)</f>
        <v/>
      </c>
    </row>
    <row r="65" spans="1:77">
      <c r="A65">
        <f>CONCATENATE(A$59,B65)</f>
        <v/>
      </c>
      <c r="B65" t="s">
        <v>56</v>
      </c>
      <c r="C65" t="s">
        <v>57</v>
      </c>
      <c r="D65" t="s">
        <v>35</v>
      </c>
      <c r="G65">
        <f>G66+G67</f>
        <v/>
      </c>
      <c r="H65">
        <f>H66+H67</f>
        <v/>
      </c>
      <c r="I65">
        <f>I66+I67</f>
        <v/>
      </c>
      <c r="J65">
        <f>J66+J67</f>
        <v/>
      </c>
      <c r="K65">
        <f>K66+K67</f>
        <v/>
      </c>
      <c r="L65">
        <f>L66+L67</f>
        <v/>
      </c>
      <c r="M65">
        <f>M66+M67</f>
        <v/>
      </c>
      <c r="N65">
        <f>N66+N67</f>
        <v/>
      </c>
      <c r="O65">
        <f>O66+O67</f>
        <v/>
      </c>
      <c r="P65">
        <f>P66+P67</f>
        <v/>
      </c>
      <c r="Q65">
        <f>Q66+Q67</f>
        <v/>
      </c>
      <c r="R65">
        <f>R66+R67</f>
        <v/>
      </c>
      <c r="S65">
        <f>S66+S67</f>
        <v/>
      </c>
      <c r="T65">
        <f>T66+T67</f>
        <v/>
      </c>
      <c r="U65">
        <f>U66+U67</f>
        <v/>
      </c>
      <c r="V65">
        <f>V66+V67</f>
        <v/>
      </c>
      <c r="W65">
        <f>W66+W67</f>
        <v/>
      </c>
      <c r="X65">
        <f>X66+X67</f>
        <v/>
      </c>
      <c r="Y65">
        <f>Y66+Y67</f>
        <v/>
      </c>
      <c r="Z65">
        <f>Z66+Z67</f>
        <v/>
      </c>
      <c r="AA65">
        <f>AA66+AA67</f>
        <v/>
      </c>
      <c r="AB65">
        <f>AB66+AB67</f>
        <v/>
      </c>
      <c r="AC65">
        <f>AC66+AC67</f>
        <v/>
      </c>
      <c r="AD65">
        <f>AD66+AD67</f>
        <v/>
      </c>
      <c r="AE65">
        <f>AE66+AE67</f>
        <v/>
      </c>
      <c r="AF65">
        <f>AF66+AF67</f>
        <v/>
      </c>
      <c r="AG65">
        <f>AG66+AG67</f>
        <v/>
      </c>
      <c r="AH65">
        <f>AH66+AH67</f>
        <v/>
      </c>
      <c r="AI65">
        <f>AI66+AI67</f>
        <v/>
      </c>
      <c r="AJ65">
        <f>AJ66+AJ67</f>
        <v/>
      </c>
      <c r="AK65">
        <f>AK66+AK67</f>
        <v/>
      </c>
      <c r="AL65">
        <f>AL66+AL67</f>
        <v/>
      </c>
      <c r="AM65">
        <f>AM66+AM67</f>
        <v/>
      </c>
      <c r="AN65">
        <f>AN66+AN67</f>
        <v/>
      </c>
      <c r="AO65">
        <f>AO66+AO67</f>
        <v/>
      </c>
      <c r="AP65">
        <f>AP66+AP67</f>
        <v/>
      </c>
      <c r="AQ65">
        <f>AQ66+AQ67</f>
        <v/>
      </c>
      <c r="AR65">
        <f>AR66+AR67</f>
        <v/>
      </c>
      <c r="AS65">
        <f>AS66+AS67</f>
        <v/>
      </c>
      <c r="AT65">
        <f>AT66+AT67</f>
        <v/>
      </c>
      <c r="AU65">
        <f>AU66+AU67</f>
        <v/>
      </c>
      <c r="AV65">
        <f>AV66+AV67</f>
        <v/>
      </c>
      <c r="AW65">
        <f>AW66+AW67</f>
        <v/>
      </c>
      <c r="AX65">
        <f>AX66+AX67</f>
        <v/>
      </c>
      <c r="AY65">
        <f>AY66+AY67</f>
        <v/>
      </c>
      <c r="AZ65">
        <f>AZ66+AZ67</f>
        <v/>
      </c>
      <c r="BA65">
        <f>BA66+BA67</f>
        <v/>
      </c>
      <c r="BB65">
        <f>BB66+BB67</f>
        <v/>
      </c>
      <c r="BC65">
        <f>BC66+BC67</f>
        <v/>
      </c>
      <c r="BD65">
        <f>BD66+BD67</f>
        <v/>
      </c>
      <c r="BE65">
        <f>BE66+BE67</f>
        <v/>
      </c>
      <c r="BF65">
        <f>BF66+BF67</f>
        <v/>
      </c>
      <c r="BG65">
        <f>BG66+BG67</f>
        <v/>
      </c>
      <c r="BH65">
        <f>BH66+BH67</f>
        <v/>
      </c>
      <c r="BI65">
        <f>BI66+BI67</f>
        <v/>
      </c>
      <c r="BJ65">
        <f>BJ66+BJ67</f>
        <v/>
      </c>
      <c r="BK65">
        <f>BK66+BK67</f>
        <v/>
      </c>
      <c r="BL65">
        <f>BL66+BL67</f>
        <v/>
      </c>
      <c r="BM65">
        <f>BM66+BM67</f>
        <v/>
      </c>
      <c r="BN65">
        <f>BN66+BN67</f>
        <v/>
      </c>
      <c r="BO65">
        <f>BO66+BO67</f>
        <v/>
      </c>
      <c r="BP65">
        <f>BP66+BP67</f>
        <v/>
      </c>
      <c r="BQ65">
        <f>BQ66+BQ67</f>
        <v/>
      </c>
      <c r="BR65">
        <f>BR66+BR67</f>
        <v/>
      </c>
      <c r="BS65">
        <f>BS66+BS67</f>
        <v/>
      </c>
      <c r="BT65">
        <f>BT66+BT67</f>
        <v/>
      </c>
      <c r="BU65">
        <f>BU66+BU67</f>
        <v/>
      </c>
      <c r="BV65">
        <f>BV66+BV67</f>
        <v/>
      </c>
      <c r="BW65">
        <f>BW66+BW67</f>
        <v/>
      </c>
      <c r="BX65">
        <f>BX66+BX67</f>
        <v/>
      </c>
      <c r="BY65">
        <f>BY66+BY67</f>
        <v/>
      </c>
    </row>
    <row r="66" spans="1:77">
      <c r="A66">
        <f>CONCATENATE(A$59,B66)</f>
        <v/>
      </c>
      <c r="B66" t="s">
        <v>58</v>
      </c>
      <c r="D66" t="s">
        <v>35</v>
      </c>
    </row>
    <row r="67" spans="1:77">
      <c r="A67">
        <f>CONCATENATE(A$59,B67)</f>
        <v/>
      </c>
      <c r="B67" t="s">
        <v>86</v>
      </c>
      <c r="D67" t="s">
        <v>35</v>
      </c>
      <c r="G67">
        <f>SUMIFS(Biodiesel!$E$21:$AC$21,Biodiesel!$E$4:$AC$4,G3)/1000</f>
        <v/>
      </c>
      <c r="H67">
        <f>SUMIFS(Biodiesel!$E$21:$AC$21,Biodiesel!$E$4:$AC$4,H3)/1000</f>
        <v/>
      </c>
      <c r="I67">
        <f>SUMIFS(Biodiesel!$E$21:$AC$21,Biodiesel!$E$4:$AC$4,I3)/1000</f>
        <v/>
      </c>
      <c r="J67">
        <f>SUMIFS(Biodiesel!$E$21:$AC$21,Biodiesel!$E$4:$AC$4,J3)/1000</f>
        <v/>
      </c>
      <c r="K67">
        <f>SUMIFS(Biodiesel!$E$21:$AC$21,Biodiesel!$E$4:$AC$4,K3)/1000</f>
        <v/>
      </c>
      <c r="L67">
        <f>SUMIFS(Biodiesel!$E$21:$AC$21,Biodiesel!$E$4:$AC$4,L3)/1000</f>
        <v/>
      </c>
      <c r="M67">
        <f>SUMIFS(Biodiesel!$E$21:$AC$21,Biodiesel!$E$4:$AC$4,M3)/1000</f>
        <v/>
      </c>
      <c r="N67">
        <f>SUMIFS(Biodiesel!$E$21:$AC$21,Biodiesel!$E$4:$AC$4,N3)/1000</f>
        <v/>
      </c>
      <c r="O67">
        <f>SUMIFS(Biodiesel!$E$21:$AC$21,Biodiesel!$E$4:$AC$4,O3)/1000</f>
        <v/>
      </c>
      <c r="P67">
        <f>SUMIFS(Biodiesel!$E$21:$AC$21,Biodiesel!$E$4:$AC$4,P3)/1000</f>
        <v/>
      </c>
      <c r="Q67">
        <f>SUMIFS(Biodiesel!$E$21:$AC$21,Biodiesel!$E$4:$AC$4,Q3)/1000</f>
        <v/>
      </c>
      <c r="R67">
        <f>SUMIFS(Biodiesel!$E$21:$AC$21,Biodiesel!$E$4:$AC$4,R3)/1000</f>
        <v/>
      </c>
      <c r="S67">
        <f>SUMIFS(Biodiesel!$E$21:$AC$21,Biodiesel!$E$4:$AC$4,S3)/1000</f>
        <v/>
      </c>
      <c r="T67">
        <f>SUMIFS(Biodiesel!$E$21:$AC$21,Biodiesel!$E$4:$AC$4,T3)/1000</f>
        <v/>
      </c>
      <c r="U67">
        <f>SUMIFS(Biodiesel!$E$21:$AC$21,Biodiesel!$E$4:$AC$4,U3)/1000</f>
        <v/>
      </c>
      <c r="V67">
        <f>SUMIFS(Biodiesel!$E$21:$AC$21,Biodiesel!$E$4:$AC$4,V3)/1000</f>
        <v/>
      </c>
      <c r="W67">
        <f>SUMIFS(Biodiesel!$E$21:$AC$21,Biodiesel!$E$4:$AC$4,W3)/1000</f>
        <v/>
      </c>
      <c r="X67">
        <f>SUMIFS(Biodiesel!$E$21:$AC$21,Biodiesel!$E$4:$AC$4,X3)/1000</f>
        <v/>
      </c>
      <c r="Y67">
        <f>SUMIFS(Biodiesel!$E$21:$AC$21,Biodiesel!$E$4:$AC$4,Y3)/1000</f>
        <v/>
      </c>
      <c r="Z67">
        <f>SUMIFS(Biodiesel!$E$21:$AC$21,Biodiesel!$E$4:$AC$4,Z3)/1000</f>
        <v/>
      </c>
      <c r="AA67">
        <f>SUMIFS(Biodiesel!$E$21:$AC$21,Biodiesel!$E$4:$AC$4,AA3)/1000</f>
        <v/>
      </c>
      <c r="AB67">
        <f>SUMIFS(Biodiesel!$E$21:$AC$21,Biodiesel!$E$4:$AC$4,AB3)/1000</f>
        <v/>
      </c>
      <c r="AC67">
        <f>SUMIFS(Biodiesel!$E$21:$AC$21,Biodiesel!$E$4:$AC$4,AC3)/1000</f>
        <v/>
      </c>
      <c r="AD67">
        <f>SUMIFS(Biodiesel!$E$21:$AC$21,Biodiesel!$E$4:$AC$4,AD3)/1000</f>
        <v/>
      </c>
      <c r="AE67">
        <f>SUMIFS(Biodiesel!$E$21:$AC$21,Biodiesel!$E$4:$AC$4,AE3)/1000</f>
        <v/>
      </c>
      <c r="AF67">
        <f>SUMIFS(Biodiesel!$E$21:$AC$21,Biodiesel!$E$4:$AC$4,AF3)/1000</f>
        <v/>
      </c>
      <c r="AG67">
        <f>SUMIFS(Biodiesel!$E$21:$AC$21,Biodiesel!$E$4:$AC$4,AG3)/1000</f>
        <v/>
      </c>
      <c r="AH67">
        <f>SUMIFS(Biodiesel!$E$21:$AC$21,Biodiesel!$E$4:$AC$4,AH3)/1000</f>
        <v/>
      </c>
      <c r="AI67">
        <f>SUMIFS(Biodiesel!$E$21:$AC$21,Biodiesel!$E$4:$AC$4,AI3)/1000</f>
        <v/>
      </c>
      <c r="AJ67">
        <f>SUMIFS(Biodiesel!$E$21:$AC$21,Biodiesel!$E$4:$AC$4,AJ3)/1000</f>
        <v/>
      </c>
      <c r="AK67">
        <f>SUMIFS(Biodiesel!$E$21:$AC$21,Biodiesel!$E$4:$AC$4,AK3)/1000</f>
        <v/>
      </c>
      <c r="AL67">
        <f>SUMIFS(Biodiesel!$E$21:$AC$21,Biodiesel!$E$4:$AC$4,AL3)/1000</f>
        <v/>
      </c>
      <c r="AM67">
        <f>SUMIFS(Biodiesel!$E$21:$AC$21,Biodiesel!$E$4:$AC$4,AM3)/1000</f>
        <v/>
      </c>
      <c r="AN67">
        <f>SUMIFS(Biodiesel!$E$21:$AC$21,Biodiesel!$E$4:$AC$4,AN3)/1000</f>
        <v/>
      </c>
      <c r="AO67">
        <f>SUMIFS(Biodiesel!$E$21:$AC$21,Biodiesel!$E$4:$AC$4,AO3)/1000</f>
        <v/>
      </c>
      <c r="AP67">
        <f>SUMIFS(Biodiesel!$E$21:$AC$21,Biodiesel!$E$4:$AC$4,AP3)/1000</f>
        <v/>
      </c>
      <c r="AQ67">
        <f>SUMIFS(Biodiesel!$E$21:$AC$21,Biodiesel!$E$4:$AC$4,AQ3)/1000</f>
        <v/>
      </c>
      <c r="AR67">
        <f>SUMIFS(Biodiesel!$E$21:$AC$21,Biodiesel!$E$4:$AC$4,AR3)/1000</f>
        <v/>
      </c>
      <c r="AS67">
        <f>SUMIFS(Biodiesel!$E$21:$AC$21,Biodiesel!$E$4:$AC$4,AS3)/1000</f>
        <v/>
      </c>
      <c r="AT67">
        <f>SUMIFS(Biodiesel!$E$21:$AC$21,Biodiesel!$E$4:$AC$4,AT3)/1000</f>
        <v/>
      </c>
      <c r="AU67">
        <f>SUMIFS(Biodiesel!$E$21:$AC$21,Biodiesel!$E$4:$AC$4,AU3)/1000</f>
        <v/>
      </c>
      <c r="AV67">
        <f>SUMIFS(Biodiesel!$E$21:$AC$21,Biodiesel!$E$4:$AC$4,AV3)/1000</f>
        <v/>
      </c>
      <c r="AW67">
        <f>SUMIFS(Biodiesel!$E$21:$AC$21,Biodiesel!$E$4:$AC$4,AW3)/1000</f>
        <v/>
      </c>
      <c r="AX67">
        <f>SUMIFS(Biodiesel!$E$21:$AC$21,Biodiesel!$E$4:$AC$4,AX3)/1000</f>
        <v/>
      </c>
      <c r="AY67">
        <f>SUMIFS(Biodiesel!$E$21:$AC$21,Biodiesel!$E$4:$AC$4,AY3)/1000</f>
        <v/>
      </c>
      <c r="AZ67">
        <f>SUMIFS(Biodiesel!$E$21:$AC$21,Biodiesel!$E$4:$AC$4,AZ3)/1000</f>
        <v/>
      </c>
      <c r="BA67">
        <f>SUMIFS(Biodiesel!$E$21:$AC$21,Biodiesel!$E$4:$AC$4,BA3)/1000</f>
        <v/>
      </c>
      <c r="BB67">
        <f>SUMIFS(Biodiesel!$E$21:$AC$21,Biodiesel!$E$4:$AC$4,BB3)/1000</f>
        <v/>
      </c>
      <c r="BC67">
        <f>SUMIFS(Biodiesel!$E$21:$AC$21,Biodiesel!$E$4:$AC$4,BC3)/1000</f>
        <v/>
      </c>
      <c r="BD67">
        <f>SUMIFS(Biodiesel!$E$21:$AC$21,Biodiesel!$E$4:$AC$4,BD3)/1000</f>
        <v/>
      </c>
      <c r="BE67">
        <f>SUMIFS(Biodiesel!$E$21:$AC$21,Biodiesel!$E$4:$AC$4,BE3)/1000</f>
        <v/>
      </c>
      <c r="BF67">
        <f>SUMIFS(Biodiesel!$E$21:$AC$21,Biodiesel!$E$4:$AC$4,BF3)/1000</f>
        <v/>
      </c>
      <c r="BG67">
        <f>SUMIFS(Biodiesel!$E$21:$AC$21,Biodiesel!$E$4:$AC$4,BG3)/1000</f>
        <v/>
      </c>
      <c r="BH67">
        <f>SUMIFS(Biodiesel!$E$21:$AC$21,Biodiesel!$E$4:$AC$4,BH3)/1000</f>
        <v/>
      </c>
      <c r="BI67">
        <f>SUMIFS(Biodiesel!$E$21:$AC$21,Biodiesel!$E$4:$AC$4,BI3)/1000</f>
        <v/>
      </c>
      <c r="BJ67">
        <f>SUMIFS(Biodiesel!$E$21:$AC$21,Biodiesel!$E$4:$AC$4,BJ3)/1000</f>
        <v/>
      </c>
      <c r="BK67">
        <f>SUMIFS(Biodiesel!$E$21:$AC$21,Biodiesel!$E$4:$AC$4,BK3)/1000</f>
        <v/>
      </c>
      <c r="BL67">
        <f>SUMIFS(Biodiesel!$E$21:$AC$21,Biodiesel!$E$4:$AC$4,BL3)/1000</f>
        <v/>
      </c>
      <c r="BM67">
        <f>SUMIFS(Biodiesel!$E$21:$AC$21,Biodiesel!$E$4:$AC$4,BM3)/1000</f>
        <v/>
      </c>
      <c r="BN67">
        <f>SUMIFS(Biodiesel!$E$21:$AC$21,Biodiesel!$E$4:$AC$4,BN3)/1000</f>
        <v/>
      </c>
      <c r="BO67">
        <f>SUMIFS(Biodiesel!$E$21:$AC$21,Biodiesel!$E$4:$AC$4,BO3)/1000</f>
        <v/>
      </c>
      <c r="BP67">
        <f>SUMIFS(Biodiesel!$E$21:$AC$21,Biodiesel!$E$4:$AC$4,BP3)/1000</f>
        <v/>
      </c>
      <c r="BQ67">
        <f>SUMIFS(Biodiesel!$E$21:$AC$21,Biodiesel!$E$4:$AC$4,BQ3)/1000</f>
        <v/>
      </c>
      <c r="BR67">
        <f>SUMIFS(Biodiesel!$E$21:$AC$21,Biodiesel!$E$4:$AC$4,BR3)/1000</f>
        <v/>
      </c>
      <c r="BS67">
        <f>SUMIFS(Biodiesel!$E$21:$AC$21,Biodiesel!$E$4:$AC$4,BS3)/1000</f>
        <v/>
      </c>
      <c r="BT67">
        <f>SUMIFS(Biodiesel!$E$21:$AC$21,Biodiesel!$E$4:$AC$4,BT3)/1000</f>
        <v/>
      </c>
      <c r="BU67">
        <f>SUMIFS(Biodiesel!$E$21:$AC$21,Biodiesel!$E$4:$AC$4,BU3)/1000</f>
        <v/>
      </c>
      <c r="BV67">
        <f>SUMIFS(Biodiesel!$E$21:$AC$21,Biodiesel!$E$4:$AC$4,BV3)/1000</f>
        <v/>
      </c>
      <c r="BW67">
        <f>SUMIFS(Biodiesel!$E$21:$AC$21,Biodiesel!$E$4:$AC$4,BW3)/1000</f>
        <v/>
      </c>
      <c r="BX67">
        <f>SUMIFS(Biodiesel!$E$21:$AC$21,Biodiesel!$E$4:$AC$4,BX3)/1000</f>
        <v/>
      </c>
      <c r="BY67">
        <f>SUMIFS(Biodiesel!$E$21:$AC$21,Biodiesel!$E$4:$AC$4,BY3)/1000</f>
        <v/>
      </c>
    </row>
    <row r="68" spans="1:77">
      <c r="A68">
        <f>CONCATENATE(A$59,B68)</f>
        <v/>
      </c>
      <c r="B68" t="s">
        <v>44</v>
      </c>
      <c r="D68" t="s">
        <v>35</v>
      </c>
      <c r="G68">
        <f>SUM(G63:G64,G60,G67)</f>
        <v/>
      </c>
      <c r="H68">
        <f>SUM(H63:H64,H60,H67)</f>
        <v/>
      </c>
      <c r="I68">
        <f>SUM(I63:I64,I60,I67)</f>
        <v/>
      </c>
      <c r="J68">
        <f>SUM(J63:J64,J60,J67)</f>
        <v/>
      </c>
      <c r="K68">
        <f>SUM(K63:K64,K60,K67)</f>
        <v/>
      </c>
      <c r="L68">
        <f>SUM(L63:L64,L60,L67)</f>
        <v/>
      </c>
      <c r="M68">
        <f>SUM(M63:M64,M60,M67)</f>
        <v/>
      </c>
      <c r="N68">
        <f>SUM(N63:N64,N60,N67)</f>
        <v/>
      </c>
      <c r="O68">
        <f>SUM(O63:O64,O60,O67)</f>
        <v/>
      </c>
      <c r="P68">
        <f>SUM(P63:P64,P60,P67)</f>
        <v/>
      </c>
      <c r="Q68">
        <f>SUM(Q63:Q64,Q60,Q67)</f>
        <v/>
      </c>
      <c r="R68">
        <f>SUM(R63:R64,R60,R67)</f>
        <v/>
      </c>
      <c r="S68">
        <f>SUM(S63:S64,S60,S67)</f>
        <v/>
      </c>
      <c r="T68">
        <f>SUM(T63:T64,T60,T67)</f>
        <v/>
      </c>
      <c r="U68">
        <f>SUM(U63:U64,U60,U67)</f>
        <v/>
      </c>
      <c r="V68">
        <f>SUM(V63:V64,V60,V67)</f>
        <v/>
      </c>
      <c r="W68">
        <f>SUM(W63:W64,W60,W67)</f>
        <v/>
      </c>
      <c r="X68">
        <f>SUM(X63:X64,X60,X67)</f>
        <v/>
      </c>
      <c r="Y68">
        <f>SUM(Y63:Y64,Y60,Y67)</f>
        <v/>
      </c>
      <c r="Z68">
        <f>SUM(Z63:Z64,Z60,Z67)</f>
        <v/>
      </c>
      <c r="AA68">
        <f>SUM(AA63:AA64,AA60,AA67)</f>
        <v/>
      </c>
      <c r="AB68">
        <f>SUM(AB63:AB64,AB60,AB67)</f>
        <v/>
      </c>
      <c r="AC68">
        <f>SUM(AC63:AC64,AC60,AC67)</f>
        <v/>
      </c>
      <c r="AD68">
        <f>SUM(AD63:AD64,AD60,AD67)</f>
        <v/>
      </c>
      <c r="AE68">
        <f>SUM(AE63:AE64,AE60,AE67)</f>
        <v/>
      </c>
      <c r="AF68">
        <f>SUM(AF63:AF64,AF60,AF67)</f>
        <v/>
      </c>
      <c r="AG68">
        <f>SUM(AG63:AG64,AG60,AG67)</f>
        <v/>
      </c>
      <c r="AH68">
        <f>SUM(AH63:AH64,AH60,AH67)</f>
        <v/>
      </c>
      <c r="AI68">
        <f>SUM(AI63:AI64,AI60,AI67)</f>
        <v/>
      </c>
      <c r="AJ68">
        <f>SUM(AJ63:AJ64,AJ60,AJ67)</f>
        <v/>
      </c>
      <c r="AK68">
        <f>SUM(AK63:AK64,AK60,AK67)</f>
        <v/>
      </c>
      <c r="AL68">
        <f>SUM(AL63:AL64,AL60,AL67)</f>
        <v/>
      </c>
      <c r="AM68">
        <f>SUM(AM63:AM64,AM60,AM67)</f>
        <v/>
      </c>
      <c r="AN68">
        <f>SUM(AN63:AN64,AN60,AN67)</f>
        <v/>
      </c>
      <c r="AO68">
        <f>SUM(AO63:AO64,AO60,AO67)</f>
        <v/>
      </c>
      <c r="AP68">
        <f>SUM(AP63:AP64,AP60,AP67)</f>
        <v/>
      </c>
      <c r="AQ68">
        <f>SUM(AQ63:AQ64,AQ60,AQ67)</f>
        <v/>
      </c>
      <c r="AR68">
        <f>SUM(AR63:AR64,AR60,AR67)</f>
        <v/>
      </c>
      <c r="AS68">
        <f>SUM(AS63:AS64,AS60,AS67)</f>
        <v/>
      </c>
      <c r="AT68">
        <f>SUM(AT63:AT64,AT60,AT67)</f>
        <v/>
      </c>
      <c r="AU68">
        <f>SUM(AU63:AU64,AU60,AU67)</f>
        <v/>
      </c>
      <c r="AV68">
        <f>SUM(AV63:AV64,AV60,AV67)</f>
        <v/>
      </c>
      <c r="AW68">
        <f>SUM(AW63:AW64,AW60,AW67)</f>
        <v/>
      </c>
      <c r="AX68">
        <f>SUM(AX63:AX64,AX60,AX67)</f>
        <v/>
      </c>
      <c r="AY68">
        <f>SUM(AY63:AY64,AY60,AY67)</f>
        <v/>
      </c>
      <c r="AZ68">
        <f>SUM(AZ63:AZ64,AZ60,AZ67)</f>
        <v/>
      </c>
      <c r="BA68">
        <f>SUM(BA63:BA64,BA60,BA67)</f>
        <v/>
      </c>
      <c r="BB68">
        <f>SUM(BB63:BB64,BB60,BB67)</f>
        <v/>
      </c>
      <c r="BC68">
        <f>SUM(BC63:BC64,BC60,BC67)</f>
        <v/>
      </c>
      <c r="BD68">
        <f>SUM(BD63:BD64,BD60,BD67)</f>
        <v/>
      </c>
      <c r="BE68">
        <f>SUM(BE63:BE64,BE60,BE67)</f>
        <v/>
      </c>
      <c r="BF68">
        <f>SUM(BF63:BF64,BF60,BF67)</f>
        <v/>
      </c>
      <c r="BG68">
        <f>SUM(BG63:BG64,BG60,BG67)</f>
        <v/>
      </c>
      <c r="BH68">
        <f>SUM(BH63:BH64,BH60,BH67)</f>
        <v/>
      </c>
      <c r="BI68">
        <f>SUM(BI63:BI64,BI60,BI67)</f>
        <v/>
      </c>
      <c r="BJ68">
        <f>SUM(BJ63:BJ64,BJ60,BJ67)</f>
        <v/>
      </c>
      <c r="BK68">
        <f>SUM(BK63:BK64,BK60,BK67)</f>
        <v/>
      </c>
      <c r="BL68">
        <f>SUM(BL63:BL64,BL60,BL67)</f>
        <v/>
      </c>
      <c r="BM68">
        <f>SUM(BM63:BM64,BM60,BM67)</f>
        <v/>
      </c>
      <c r="BN68">
        <f>SUM(BN63:BN64,BN60,BN67)</f>
        <v/>
      </c>
      <c r="BO68">
        <f>SUM(BO63:BO64,BO60,BO67)</f>
        <v/>
      </c>
      <c r="BP68">
        <f>SUM(BP63:BP64,BP60,BP67)</f>
        <v/>
      </c>
      <c r="BQ68">
        <f>SUM(BQ63:BQ64,BQ60,BQ67)</f>
        <v/>
      </c>
      <c r="BR68">
        <f>SUM(BR63:BR64,BR60,BR67)</f>
        <v/>
      </c>
      <c r="BS68">
        <f>SUM(BS63:BS64,BS60,BS67)</f>
        <v/>
      </c>
      <c r="BT68">
        <f>SUM(BT63:BT64,BT60,BT67)</f>
        <v/>
      </c>
      <c r="BU68">
        <f>SUM(BU63:BU64,BU60,BU67)</f>
        <v/>
      </c>
      <c r="BV68">
        <f>SUM(BV63:BV64,BV60,BV67)</f>
        <v/>
      </c>
      <c r="BW68">
        <f>SUM(BW63:BW64,BW60,BW67)</f>
        <v/>
      </c>
      <c r="BX68">
        <f>SUM(BX63:BX64,BX60,BX67)</f>
        <v/>
      </c>
      <c r="BY68">
        <f>SUM(BY63:BY64,BY60,BY67)</f>
        <v/>
      </c>
    </row>
    <row r="69" spans="1:77">
      <c r="A69" t="s">
        <v>96</v>
      </c>
      <c r="F69" t="s">
        <v>75</v>
      </c>
    </row>
    <row r="70" spans="1:77">
      <c r="A70">
        <f>CONCATENATE(A$69,B70)</f>
        <v/>
      </c>
      <c r="B70" t="s">
        <v>33</v>
      </c>
      <c r="D70" t="s">
        <v>35</v>
      </c>
      <c r="G70">
        <f>SUM(G8,G15,G27,G42,G60,G55)</f>
        <v/>
      </c>
      <c r="H70">
        <f>SUM(H8,H15,H27,H42,H60,H55)</f>
        <v/>
      </c>
      <c r="I70">
        <f>SUM(I8,I15,I27,I42,I60,I55)</f>
        <v/>
      </c>
      <c r="J70">
        <f>SUM(J8,J15,J27,J42,J60,J55)</f>
        <v/>
      </c>
      <c r="K70">
        <f>SUM(K8,K15,K27,K42,K60,K55)</f>
        <v/>
      </c>
      <c r="L70">
        <f>SUM(L8,L15,L27,L42,L60,L55)</f>
        <v/>
      </c>
      <c r="M70">
        <f>SUM(M8,M15,M27,M42,M60,M55)</f>
        <v/>
      </c>
      <c r="N70">
        <f>SUM(N8,N15,N27,N42,N60,N55)</f>
        <v/>
      </c>
      <c r="O70">
        <f>SUM(O8,O15,O27,O42,O60,O55)</f>
        <v/>
      </c>
      <c r="P70">
        <f>SUM(P8,P15,P27,P42,P60,P55)</f>
        <v/>
      </c>
      <c r="Q70">
        <f>SUM(Q8,Q15,Q27,Q42,Q60,Q55)</f>
        <v/>
      </c>
      <c r="R70">
        <f>SUM(R8,R15,R27,R42,R60,R55)</f>
        <v/>
      </c>
      <c r="S70">
        <f>SUM(S8,S15,S27,S42,S60,S55)</f>
        <v/>
      </c>
      <c r="T70">
        <f>SUM(T8,T15,T27,T42,T60,T55)</f>
        <v/>
      </c>
      <c r="U70">
        <f>SUM(U8,U15,U27,U42,U60,U55)</f>
        <v/>
      </c>
      <c r="V70">
        <f>SUM(V8,V15,V27,V42,V60,V55)</f>
        <v/>
      </c>
      <c r="W70">
        <f>SUM(W8,W15,W27,W42,W60,W55)</f>
        <v/>
      </c>
      <c r="X70">
        <f>SUM(X8,X15,X27,X42,X60,X55)</f>
        <v/>
      </c>
      <c r="Y70">
        <f>SUM(Y8,Y15,Y27,Y42,Y60,Y55)</f>
        <v/>
      </c>
      <c r="Z70">
        <f>SUM(Z8,Z15,Z27,Z42,Z60,Z55)</f>
        <v/>
      </c>
      <c r="AA70">
        <f>SUM(AA8,AA15,AA27,AA42,AA60,AA55)</f>
        <v/>
      </c>
      <c r="AB70">
        <f>SUM(AB8,AB15,AB27,AB42,AB60,AB55)</f>
        <v/>
      </c>
      <c r="AC70">
        <f>SUM(AC8,AC15,AC27,AC42,AC60,AC55)</f>
        <v/>
      </c>
      <c r="AD70">
        <f>SUM(AD8,AD15,AD27,AD42,AD60,AD55)</f>
        <v/>
      </c>
      <c r="AE70">
        <f>SUM(AE8,AE15,AE27,AE42,AE60,AE55)</f>
        <v/>
      </c>
      <c r="AF70">
        <f>SUM(AF8,AF15,AF27,AF42,AF60,AF55)</f>
        <v/>
      </c>
      <c r="AG70">
        <f>SUM(AG8,AG15,AG27,AG42,AG60,AG55)</f>
        <v/>
      </c>
      <c r="AH70">
        <f>SUM(AH8,AH15,AH27,AH42,AH60,AH55)</f>
        <v/>
      </c>
      <c r="AI70">
        <f>SUM(AI8,AI15,AI27,AI42,AI60,AI55)</f>
        <v/>
      </c>
      <c r="AJ70">
        <f>SUM(AJ8,AJ15,AJ27,AJ42,AJ60,AJ55)</f>
        <v/>
      </c>
      <c r="AK70">
        <f>SUM(AK8,AK15,AK27,AK42,AK60,AK55)</f>
        <v/>
      </c>
      <c r="AL70">
        <f>SUM(AL8,AL15,AL27,AL42,AL60,AL55)</f>
        <v/>
      </c>
      <c r="AM70">
        <f>SUM(AM8,AM15,AM27,AM42,AM60,AM55)</f>
        <v/>
      </c>
      <c r="AN70">
        <f>SUM(AN8,AN15,AN27,AN42,AN60,AN55)</f>
        <v/>
      </c>
      <c r="AO70">
        <f>SUM(AO8,AO15,AO27,AO42,AO60,AO55)</f>
        <v/>
      </c>
      <c r="AP70">
        <f>SUM(AP8,AP15,AP27,AP42,AP60,AP55)</f>
        <v/>
      </c>
      <c r="AQ70">
        <f>SUM(AQ8,AQ15,AQ27,AQ42,AQ60,AQ55)</f>
        <v/>
      </c>
      <c r="AR70">
        <f>SUM(AR8,AR15,AR27,AR42,AR60,AR55)</f>
        <v/>
      </c>
      <c r="AS70">
        <f>SUM(AS8,AS15,AS27,AS42,AS60,AS55)</f>
        <v/>
      </c>
      <c r="AT70">
        <f>SUM(AT8,AT15,AT27,AT42,AT60,AT55)</f>
        <v/>
      </c>
      <c r="AU70">
        <f>SUM(AU8,AU15,AU27,AU42,AU60,AU55)</f>
        <v/>
      </c>
      <c r="AV70">
        <f>SUM(AV8,AV15,AV27,AV42,AV60,AV55)</f>
        <v/>
      </c>
      <c r="AW70">
        <f>SUM(AW8,AW15,AW27,AW42,AW60,AW55)</f>
        <v/>
      </c>
      <c r="AX70">
        <f>SUM(AX8,AX15,AX27,AX42,AX60,AX55)</f>
        <v/>
      </c>
      <c r="AY70">
        <f>SUM(AY8,AY15,AY27,AY42,AY60,AY55)</f>
        <v/>
      </c>
      <c r="AZ70">
        <f>SUM(AZ8,AZ15,AZ27,AZ42,AZ60,AZ55)</f>
        <v/>
      </c>
      <c r="BA70">
        <f>SUM(BA8,BA15,BA27,BA42,BA60,BA55)</f>
        <v/>
      </c>
      <c r="BB70">
        <f>SUM(BB8,BB15,BB27,BB42,BB60,BB55)</f>
        <v/>
      </c>
      <c r="BC70">
        <f>SUM(BC8,BC15,BC27,BC42,BC60,BC55)</f>
        <v/>
      </c>
      <c r="BD70">
        <f>SUM(BD8,BD15,BD27,BD42,BD60,BD55)</f>
        <v/>
      </c>
      <c r="BE70">
        <f>SUM(BE8,BE15,BE27,BE42,BE60,BE55)</f>
        <v/>
      </c>
      <c r="BF70">
        <f>SUM(BF8,BF15,BF27,BF42,BF60,BF55)</f>
        <v/>
      </c>
      <c r="BG70">
        <f>SUM(BG8,BG15,BG27,BG42,BG60,BG55)</f>
        <v/>
      </c>
      <c r="BH70">
        <f>SUM(BH8,BH15,BH27,BH42,BH60,BH55)</f>
        <v/>
      </c>
      <c r="BI70">
        <f>SUM(BI8,BI15,BI27,BI42,BI60,BI55)</f>
        <v/>
      </c>
      <c r="BJ70">
        <f>SUM(BJ8,BJ15,BJ27,BJ42,BJ60,BJ55)</f>
        <v/>
      </c>
      <c r="BK70">
        <f>SUM(BK8,BK15,BK27,BK42,BK60,BK55)</f>
        <v/>
      </c>
      <c r="BL70">
        <f>SUM(BL8,BL15,BL27,BL42,BL60,BL55)</f>
        <v/>
      </c>
      <c r="BM70">
        <f>SUM(BM8,BM15,BM27,BM42,BM60,BM55)</f>
        <v/>
      </c>
      <c r="BN70">
        <f>SUM(BN8,BN15,BN27,BN42,BN60,BN55)</f>
        <v/>
      </c>
      <c r="BO70">
        <f>SUM(BO8,BO15,BO27,BO42,BO60,BO55)</f>
        <v/>
      </c>
      <c r="BP70">
        <f>SUM(BP8,BP15,BP27,BP42,BP60,BP55)</f>
        <v/>
      </c>
      <c r="BQ70">
        <f>SUM(BQ8,BQ15,BQ27,BQ42,BQ60,BQ55)</f>
        <v/>
      </c>
      <c r="BR70">
        <f>SUM(BR8,BR15,BR27,BR42,BR60,BR55)</f>
        <v/>
      </c>
      <c r="BS70">
        <f>SUM(BS8,BS15,BS27,BS42,BS60,BS55)</f>
        <v/>
      </c>
      <c r="BT70">
        <f>SUM(BT8,BT15,BT27,BT42,BT60,BT55)</f>
        <v/>
      </c>
      <c r="BU70">
        <f>SUM(BU8,BU15,BU27,BU42,BU60,BU55)</f>
        <v/>
      </c>
      <c r="BV70">
        <f>SUM(BV8,BV15,BV27,BV42,BV60,BV55)</f>
        <v/>
      </c>
      <c r="BW70">
        <f>SUM(BW8,BW15,BW27,BW42,BW60,BW55)</f>
        <v/>
      </c>
      <c r="BX70">
        <f>SUM(BX8,BX15,BX27,BX42,BX60,BX55)</f>
        <v/>
      </c>
      <c r="BY70">
        <f>SUM(BY8,BY15,BY27,BY42,BY60,BY55)</f>
        <v/>
      </c>
    </row>
    <row r="71" spans="1:77">
      <c r="A71">
        <f>CONCATENATE(A$69,B71)</f>
        <v/>
      </c>
      <c r="B71" t="s">
        <v>87</v>
      </c>
      <c r="D71" t="s">
        <v>35</v>
      </c>
      <c r="G71">
        <f>SUMIFS(G$8:G$68,$B$8:$B$68,$B71)</f>
        <v/>
      </c>
      <c r="H71">
        <f>SUMIFS(H$8:H$68,$B$8:$B$68,$B71)</f>
        <v/>
      </c>
      <c r="I71">
        <f>SUMIFS(I$8:I$68,$B$8:$B$68,$B71)</f>
        <v/>
      </c>
      <c r="J71">
        <f>SUMIFS(J$8:J$68,$B$8:$B$68,$B71)</f>
        <v/>
      </c>
      <c r="K71">
        <f>SUMIFS(K$8:K$68,$B$8:$B$68,$B71)</f>
        <v/>
      </c>
      <c r="L71">
        <f>SUMIFS(L$8:L$68,$B$8:$B$68,$B71)</f>
        <v/>
      </c>
      <c r="M71">
        <f>SUMIFS(M$8:M$68,$B$8:$B$68,$B71)</f>
        <v/>
      </c>
      <c r="N71">
        <f>SUMIFS(N$8:N$68,$B$8:$B$68,$B71)</f>
        <v/>
      </c>
      <c r="O71">
        <f>SUMIFS(O$8:O$68,$B$8:$B$68,$B71)</f>
        <v/>
      </c>
      <c r="P71">
        <f>SUMIFS(P$8:P$68,$B$8:$B$68,$B71)</f>
        <v/>
      </c>
      <c r="Q71">
        <f>SUMIFS(Q$8:Q$68,$B$8:$B$68,$B71)</f>
        <v/>
      </c>
      <c r="R71">
        <f>SUMIFS(R$8:R$68,$B$8:$B$68,$B71)</f>
        <v/>
      </c>
      <c r="S71">
        <f>SUMIFS(S$8:S$68,$B$8:$B$68,$B71)</f>
        <v/>
      </c>
      <c r="T71">
        <f>SUMIFS(T$8:T$68,$B$8:$B$68,$B71)</f>
        <v/>
      </c>
      <c r="U71">
        <f>SUMIFS(U$8:U$68,$B$8:$B$68,$B71)</f>
        <v/>
      </c>
      <c r="V71">
        <f>SUMIFS(V$8:V$68,$B$8:$B$68,$B71)</f>
        <v/>
      </c>
      <c r="W71">
        <f>SUMIFS(W$8:W$68,$B$8:$B$68,$B71)</f>
        <v/>
      </c>
      <c r="X71">
        <f>SUMIFS(X$8:X$68,$B$8:$B$68,$B71)</f>
        <v/>
      </c>
      <c r="Y71">
        <f>SUMIFS(Y$8:Y$68,$B$8:$B$68,$B71)</f>
        <v/>
      </c>
      <c r="Z71">
        <f>SUMIFS(Z$8:Z$68,$B$8:$B$68,$B71)</f>
        <v/>
      </c>
      <c r="AA71">
        <f>SUMIFS(AA$8:AA$68,$B$8:$B$68,$B71)</f>
        <v/>
      </c>
      <c r="AB71">
        <f>SUMIFS(AB$8:AB$68,$B$8:$B$68,$B71)</f>
        <v/>
      </c>
      <c r="AC71">
        <f>SUMIFS(AC$8:AC$68,$B$8:$B$68,$B71)</f>
        <v/>
      </c>
      <c r="AD71">
        <f>SUMIFS(AD$8:AD$68,$B$8:$B$68,$B71)</f>
        <v/>
      </c>
      <c r="AE71">
        <f>SUMIFS(AE$8:AE$68,$B$8:$B$68,$B71)</f>
        <v/>
      </c>
      <c r="AF71">
        <f>SUMIFS(AF$8:AF$68,$B$8:$B$68,$B71)</f>
        <v/>
      </c>
      <c r="AG71">
        <f>SUMIFS(AG$8:AG$68,$B$8:$B$68,$B71)</f>
        <v/>
      </c>
      <c r="AH71">
        <f>SUMIFS(AH$8:AH$68,$B$8:$B$68,$B71)</f>
        <v/>
      </c>
      <c r="AI71">
        <f>SUMIFS(AI$8:AI$68,$B$8:$B$68,$B71)</f>
        <v/>
      </c>
      <c r="AJ71">
        <f>SUMIFS(AJ$8:AJ$68,$B$8:$B$68,$B71)</f>
        <v/>
      </c>
      <c r="AK71">
        <f>SUMIFS(AK$8:AK$68,$B$8:$B$68,$B71)</f>
        <v/>
      </c>
      <c r="AL71">
        <f>SUMIFS(AL$8:AL$68,$B$8:$B$68,$B71)</f>
        <v/>
      </c>
      <c r="AM71">
        <f>SUMIFS(AM$8:AM$68,$B$8:$B$68,$B71)</f>
        <v/>
      </c>
      <c r="AN71">
        <f>SUMIFS(AN$8:AN$68,$B$8:$B$68,$B71)</f>
        <v/>
      </c>
      <c r="AO71">
        <f>SUMIFS(AO$8:AO$68,$B$8:$B$68,$B71)</f>
        <v/>
      </c>
      <c r="AP71">
        <f>SUMIFS(AP$8:AP$68,$B$8:$B$68,$B71)</f>
        <v/>
      </c>
      <c r="AQ71">
        <f>SUMIFS(AQ$8:AQ$68,$B$8:$B$68,$B71)</f>
        <v/>
      </c>
      <c r="AR71">
        <f>SUMIFS(AR$8:AR$68,$B$8:$B$68,$B71)</f>
        <v/>
      </c>
      <c r="AS71">
        <f>SUMIFS(AS$8:AS$68,$B$8:$B$68,$B71)</f>
        <v/>
      </c>
      <c r="AT71">
        <f>SUMIFS(AT$8:AT$68,$B$8:$B$68,$B71)</f>
        <v/>
      </c>
      <c r="AU71">
        <f>SUMIFS(AU$8:AU$68,$B$8:$B$68,$B71)</f>
        <v/>
      </c>
      <c r="AV71">
        <f>SUMIFS(AV$8:AV$68,$B$8:$B$68,$B71)</f>
        <v/>
      </c>
      <c r="AW71">
        <f>SUMIFS(AW$8:AW$68,$B$8:$B$68,$B71)</f>
        <v/>
      </c>
      <c r="AX71">
        <f>SUMIFS(AX$8:AX$68,$B$8:$B$68,$B71)</f>
        <v/>
      </c>
      <c r="AY71">
        <f>SUMIFS(AY$8:AY$68,$B$8:$B$68,$B71)</f>
        <v/>
      </c>
      <c r="AZ71">
        <f>SUMIFS(AZ$8:AZ$68,$B$8:$B$68,$B71)</f>
        <v/>
      </c>
      <c r="BA71">
        <f>SUMIFS(BA$8:BA$68,$B$8:$B$68,$B71)</f>
        <v/>
      </c>
      <c r="BB71">
        <f>SUMIFS(BB$8:BB$68,$B$8:$B$68,$B71)</f>
        <v/>
      </c>
      <c r="BC71">
        <f>SUMIFS(BC$8:BC$68,$B$8:$B$68,$B71)</f>
        <v/>
      </c>
      <c r="BD71">
        <f>SUMIFS(BD$8:BD$68,$B$8:$B$68,$B71)</f>
        <v/>
      </c>
      <c r="BE71">
        <f>SUMIFS(BE$8:BE$68,$B$8:$B$68,$B71)</f>
        <v/>
      </c>
      <c r="BF71">
        <f>SUMIFS(BF$8:BF$68,$B$8:$B$68,$B71)</f>
        <v/>
      </c>
      <c r="BG71">
        <f>SUMIFS(BG$8:BG$68,$B$8:$B$68,$B71)</f>
        <v/>
      </c>
      <c r="BH71">
        <f>SUMIFS(BH$8:BH$68,$B$8:$B$68,$B71)</f>
        <v/>
      </c>
      <c r="BI71">
        <f>SUMIFS(BI$8:BI$68,$B$8:$B$68,$B71)</f>
        <v/>
      </c>
      <c r="BJ71">
        <f>SUMIFS(BJ$8:BJ$68,$B$8:$B$68,$B71)</f>
        <v/>
      </c>
      <c r="BK71">
        <f>SUMIFS(BK$8:BK$68,$B$8:$B$68,$B71)</f>
        <v/>
      </c>
      <c r="BL71">
        <f>SUMIFS(BL$8:BL$68,$B$8:$B$68,$B71)</f>
        <v/>
      </c>
      <c r="BM71">
        <f>SUMIFS(BM$8:BM$68,$B$8:$B$68,$B71)</f>
        <v/>
      </c>
      <c r="BN71">
        <f>SUMIFS(BN$8:BN$68,$B$8:$B$68,$B71)</f>
        <v/>
      </c>
      <c r="BO71">
        <f>SUMIFS(BO$8:BO$68,$B$8:$B$68,$B71)</f>
        <v/>
      </c>
      <c r="BP71">
        <f>SUMIFS(BP$8:BP$68,$B$8:$B$68,$B71)</f>
        <v/>
      </c>
      <c r="BQ71">
        <f>SUMIFS(BQ$8:BQ$68,$B$8:$B$68,$B71)</f>
        <v/>
      </c>
      <c r="BR71">
        <f>SUMIFS(BR$8:BR$68,$B$8:$B$68,$B71)</f>
        <v/>
      </c>
      <c r="BS71">
        <f>SUMIFS(BS$8:BS$68,$B$8:$B$68,$B71)</f>
        <v/>
      </c>
      <c r="BT71">
        <f>SUMIFS(BT$8:BT$68,$B$8:$B$68,$B71)</f>
        <v/>
      </c>
      <c r="BU71">
        <f>SUMIFS(BU$8:BU$68,$B$8:$B$68,$B71)</f>
        <v/>
      </c>
      <c r="BV71">
        <f>SUMIFS(BV$8:BV$68,$B$8:$B$68,$B71)</f>
        <v/>
      </c>
      <c r="BW71">
        <f>SUMIFS(BW$8:BW$68,$B$8:$B$68,$B71)</f>
        <v/>
      </c>
      <c r="BX71">
        <f>SUMIFS(BX$8:BX$68,$B$8:$B$68,$B71)</f>
        <v/>
      </c>
      <c r="BY71">
        <f>SUMIFS(BY$8:BY$68,$B$8:$B$68,$B71)</f>
        <v/>
      </c>
    </row>
    <row r="72" spans="1:77">
      <c r="A72">
        <f>CONCATENATE(A$69,B72)</f>
        <v/>
      </c>
      <c r="B72" t="s">
        <v>61</v>
      </c>
      <c r="D72" t="s">
        <v>35</v>
      </c>
      <c r="G72">
        <f>SUMIFS(G$8:G$68,$B$8:$B$68,$B72)</f>
        <v/>
      </c>
      <c r="H72">
        <f>SUMIFS(H$8:H$68,$B$8:$B$68,$B72)</f>
        <v/>
      </c>
      <c r="I72">
        <f>SUMIFS(I$8:I$68,$B$8:$B$68,$B72)</f>
        <v/>
      </c>
      <c r="J72">
        <f>SUMIFS(J$8:J$68,$B$8:$B$68,$B72)</f>
        <v/>
      </c>
      <c r="K72">
        <f>SUMIFS(K$8:K$68,$B$8:$B$68,$B72)</f>
        <v/>
      </c>
      <c r="L72">
        <f>SUMIFS(L$8:L$68,$B$8:$B$68,$B72)</f>
        <v/>
      </c>
      <c r="M72">
        <f>SUMIFS(M$8:M$68,$B$8:$B$68,$B72)</f>
        <v/>
      </c>
      <c r="N72">
        <f>SUMIFS(N$8:N$68,$B$8:$B$68,$B72)</f>
        <v/>
      </c>
      <c r="O72">
        <f>SUMIFS(O$8:O$68,$B$8:$B$68,$B72)</f>
        <v/>
      </c>
      <c r="P72">
        <f>SUMIFS(P$8:P$68,$B$8:$B$68,$B72)</f>
        <v/>
      </c>
      <c r="Q72">
        <f>SUMIFS(Q$8:Q$68,$B$8:$B$68,$B72)</f>
        <v/>
      </c>
      <c r="R72">
        <f>SUMIFS(R$8:R$68,$B$8:$B$68,$B72)</f>
        <v/>
      </c>
      <c r="S72">
        <f>SUMIFS(S$8:S$68,$B$8:$B$68,$B72)</f>
        <v/>
      </c>
      <c r="T72">
        <f>SUMIFS(T$8:T$68,$B$8:$B$68,$B72)</f>
        <v/>
      </c>
      <c r="U72">
        <f>SUMIFS(U$8:U$68,$B$8:$B$68,$B72)</f>
        <v/>
      </c>
      <c r="V72">
        <f>SUMIFS(V$8:V$68,$B$8:$B$68,$B72)</f>
        <v/>
      </c>
      <c r="W72">
        <f>SUMIFS(W$8:W$68,$B$8:$B$68,$B72)</f>
        <v/>
      </c>
      <c r="X72">
        <f>SUMIFS(X$8:X$68,$B$8:$B$68,$B72)</f>
        <v/>
      </c>
      <c r="Y72">
        <f>SUMIFS(Y$8:Y$68,$B$8:$B$68,$B72)</f>
        <v/>
      </c>
      <c r="Z72">
        <f>SUMIFS(Z$8:Z$68,$B$8:$B$68,$B72)</f>
        <v/>
      </c>
      <c r="AA72">
        <f>SUMIFS(AA$8:AA$68,$B$8:$B$68,$B72)</f>
        <v/>
      </c>
      <c r="AB72">
        <f>SUMIFS(AB$8:AB$68,$B$8:$B$68,$B72)</f>
        <v/>
      </c>
      <c r="AC72">
        <f>SUMIFS(AC$8:AC$68,$B$8:$B$68,$B72)</f>
        <v/>
      </c>
      <c r="AD72">
        <f>SUMIFS(AD$8:AD$68,$B$8:$B$68,$B72)</f>
        <v/>
      </c>
      <c r="AE72">
        <f>SUMIFS(AE$8:AE$68,$B$8:$B$68,$B72)</f>
        <v/>
      </c>
      <c r="AF72">
        <f>SUMIFS(AF$8:AF$68,$B$8:$B$68,$B72)</f>
        <v/>
      </c>
      <c r="AG72">
        <f>SUMIFS(AG$8:AG$68,$B$8:$B$68,$B72)</f>
        <v/>
      </c>
      <c r="AH72">
        <f>SUMIFS(AH$8:AH$68,$B$8:$B$68,$B72)</f>
        <v/>
      </c>
      <c r="AI72">
        <f>SUMIFS(AI$8:AI$68,$B$8:$B$68,$B72)</f>
        <v/>
      </c>
      <c r="AJ72">
        <f>SUMIFS(AJ$8:AJ$68,$B$8:$B$68,$B72)</f>
        <v/>
      </c>
      <c r="AK72">
        <f>SUMIFS(AK$8:AK$68,$B$8:$B$68,$B72)</f>
        <v/>
      </c>
      <c r="AL72">
        <f>SUMIFS(AL$8:AL$68,$B$8:$B$68,$B72)</f>
        <v/>
      </c>
      <c r="AM72">
        <f>SUMIFS(AM$8:AM$68,$B$8:$B$68,$B72)</f>
        <v/>
      </c>
      <c r="AN72">
        <f>SUMIFS(AN$8:AN$68,$B$8:$B$68,$B72)</f>
        <v/>
      </c>
      <c r="AO72">
        <f>SUMIFS(AO$8:AO$68,$B$8:$B$68,$B72)</f>
        <v/>
      </c>
      <c r="AP72">
        <f>SUMIFS(AP$8:AP$68,$B$8:$B$68,$B72)</f>
        <v/>
      </c>
      <c r="AQ72">
        <f>SUMIFS(AQ$8:AQ$68,$B$8:$B$68,$B72)</f>
        <v/>
      </c>
      <c r="AR72">
        <f>SUMIFS(AR$8:AR$68,$B$8:$B$68,$B72)</f>
        <v/>
      </c>
      <c r="AS72">
        <f>SUMIFS(AS$8:AS$68,$B$8:$B$68,$B72)</f>
        <v/>
      </c>
      <c r="AT72">
        <f>SUMIFS(AT$8:AT$68,$B$8:$B$68,$B72)</f>
        <v/>
      </c>
      <c r="AU72">
        <f>SUMIFS(AU$8:AU$68,$B$8:$B$68,$B72)</f>
        <v/>
      </c>
      <c r="AV72">
        <f>SUMIFS(AV$8:AV$68,$B$8:$B$68,$B72)</f>
        <v/>
      </c>
      <c r="AW72">
        <f>SUMIFS(AW$8:AW$68,$B$8:$B$68,$B72)</f>
        <v/>
      </c>
      <c r="AX72">
        <f>SUMIFS(AX$8:AX$68,$B$8:$B$68,$B72)</f>
        <v/>
      </c>
      <c r="AY72">
        <f>SUMIFS(AY$8:AY$68,$B$8:$B$68,$B72)</f>
        <v/>
      </c>
      <c r="AZ72">
        <f>SUMIFS(AZ$8:AZ$68,$B$8:$B$68,$B72)</f>
        <v/>
      </c>
      <c r="BA72">
        <f>SUMIFS(BA$8:BA$68,$B$8:$B$68,$B72)</f>
        <v/>
      </c>
      <c r="BB72">
        <f>SUMIFS(BB$8:BB$68,$B$8:$B$68,$B72)</f>
        <v/>
      </c>
      <c r="BC72">
        <f>SUMIFS(BC$8:BC$68,$B$8:$B$68,$B72)</f>
        <v/>
      </c>
      <c r="BD72">
        <f>SUMIFS(BD$8:BD$68,$B$8:$B$68,$B72)</f>
        <v/>
      </c>
      <c r="BE72">
        <f>SUMIFS(BE$8:BE$68,$B$8:$B$68,$B72)</f>
        <v/>
      </c>
      <c r="BF72">
        <f>SUMIFS(BF$8:BF$68,$B$8:$B$68,$B72)</f>
        <v/>
      </c>
      <c r="BG72">
        <f>SUMIFS(BG$8:BG$68,$B$8:$B$68,$B72)</f>
        <v/>
      </c>
      <c r="BH72">
        <f>SUMIFS(BH$8:BH$68,$B$8:$B$68,$B72)</f>
        <v/>
      </c>
      <c r="BI72">
        <f>SUMIFS(BI$8:BI$68,$B$8:$B$68,$B72)</f>
        <v/>
      </c>
      <c r="BJ72">
        <f>SUMIFS(BJ$8:BJ$68,$B$8:$B$68,$B72)</f>
        <v/>
      </c>
      <c r="BK72">
        <f>SUMIFS(BK$8:BK$68,$B$8:$B$68,$B72)</f>
        <v/>
      </c>
      <c r="BL72">
        <f>SUMIFS(BL$8:BL$68,$B$8:$B$68,$B72)</f>
        <v/>
      </c>
      <c r="BM72">
        <f>SUMIFS(BM$8:BM$68,$B$8:$B$68,$B72)</f>
        <v/>
      </c>
      <c r="BN72">
        <f>SUMIFS(BN$8:BN$68,$B$8:$B$68,$B72)</f>
        <v/>
      </c>
      <c r="BO72">
        <f>SUMIFS(BO$8:BO$68,$B$8:$B$68,$B72)</f>
        <v/>
      </c>
      <c r="BP72">
        <f>SUMIFS(BP$8:BP$68,$B$8:$B$68,$B72)</f>
        <v/>
      </c>
      <c r="BQ72">
        <f>SUMIFS(BQ$8:BQ$68,$B$8:$B$68,$B72)</f>
        <v/>
      </c>
      <c r="BR72">
        <f>SUMIFS(BR$8:BR$68,$B$8:$B$68,$B72)</f>
        <v/>
      </c>
      <c r="BS72">
        <f>SUMIFS(BS$8:BS$68,$B$8:$B$68,$B72)</f>
        <v/>
      </c>
      <c r="BT72">
        <f>SUMIFS(BT$8:BT$68,$B$8:$B$68,$B72)</f>
        <v/>
      </c>
      <c r="BU72">
        <f>SUMIFS(BU$8:BU$68,$B$8:$B$68,$B72)</f>
        <v/>
      </c>
      <c r="BV72">
        <f>SUMIFS(BV$8:BV$68,$B$8:$B$68,$B72)</f>
        <v/>
      </c>
      <c r="BW72">
        <f>SUMIFS(BW$8:BW$68,$B$8:$B$68,$B72)</f>
        <v/>
      </c>
      <c r="BX72">
        <f>SUMIFS(BX$8:BX$68,$B$8:$B$68,$B72)</f>
        <v/>
      </c>
      <c r="BY72">
        <f>SUMIFS(BY$8:BY$68,$B$8:$B$68,$B72)</f>
        <v/>
      </c>
    </row>
    <row r="73" spans="1:77">
      <c r="A73">
        <f>CONCATENATE(A$69,B73)</f>
        <v/>
      </c>
      <c r="B73" t="s">
        <v>36</v>
      </c>
      <c r="D73" t="s">
        <v>35</v>
      </c>
      <c r="G73">
        <f>SUMIFS(G$8:G$68,$B$8:$B$68,$B73)</f>
        <v/>
      </c>
      <c r="H73">
        <f>SUMIFS(H$8:H$68,$B$8:$B$68,$B73)</f>
        <v/>
      </c>
      <c r="I73">
        <f>SUMIFS(I$8:I$68,$B$8:$B$68,$B73)</f>
        <v/>
      </c>
      <c r="J73">
        <f>SUMIFS(J$8:J$68,$B$8:$B$68,$B73)</f>
        <v/>
      </c>
      <c r="K73">
        <f>SUMIFS(K$8:K$68,$B$8:$B$68,$B73)</f>
        <v/>
      </c>
      <c r="L73">
        <f>SUMIFS(L$8:L$68,$B$8:$B$68,$B73)</f>
        <v/>
      </c>
      <c r="M73">
        <f>SUMIFS(M$8:M$68,$B$8:$B$68,$B73)</f>
        <v/>
      </c>
      <c r="N73">
        <f>SUMIFS(N$8:N$68,$B$8:$B$68,$B73)</f>
        <v/>
      </c>
      <c r="O73">
        <f>SUMIFS(O$8:O$68,$B$8:$B$68,$B73)</f>
        <v/>
      </c>
      <c r="P73">
        <f>SUMIFS(P$8:P$68,$B$8:$B$68,$B73)</f>
        <v/>
      </c>
      <c r="Q73">
        <f>SUMIFS(Q$8:Q$68,$B$8:$B$68,$B73)</f>
        <v/>
      </c>
      <c r="R73">
        <f>SUMIFS(R$8:R$68,$B$8:$B$68,$B73)</f>
        <v/>
      </c>
      <c r="S73">
        <f>SUMIFS(S$8:S$68,$B$8:$B$68,$B73)</f>
        <v/>
      </c>
      <c r="T73">
        <f>SUMIFS(T$8:T$68,$B$8:$B$68,$B73)</f>
        <v/>
      </c>
      <c r="U73">
        <f>SUMIFS(U$8:U$68,$B$8:$B$68,$B73)</f>
        <v/>
      </c>
      <c r="V73">
        <f>SUMIFS(V$8:V$68,$B$8:$B$68,$B73)</f>
        <v/>
      </c>
      <c r="W73">
        <f>SUMIFS(W$8:W$68,$B$8:$B$68,$B73)</f>
        <v/>
      </c>
      <c r="X73">
        <f>SUMIFS(X$8:X$68,$B$8:$B$68,$B73)</f>
        <v/>
      </c>
      <c r="Y73">
        <f>SUMIFS(Y$8:Y$68,$B$8:$B$68,$B73)</f>
        <v/>
      </c>
      <c r="Z73">
        <f>SUMIFS(Z$8:Z$68,$B$8:$B$68,$B73)</f>
        <v/>
      </c>
      <c r="AA73">
        <f>SUMIFS(AA$8:AA$68,$B$8:$B$68,$B73)</f>
        <v/>
      </c>
      <c r="AB73">
        <f>SUMIFS(AB$8:AB$68,$B$8:$B$68,$B73)</f>
        <v/>
      </c>
      <c r="AC73">
        <f>SUMIFS(AC$8:AC$68,$B$8:$B$68,$B73)</f>
        <v/>
      </c>
      <c r="AD73">
        <f>SUMIFS(AD$8:AD$68,$B$8:$B$68,$B73)</f>
        <v/>
      </c>
      <c r="AE73">
        <f>SUMIFS(AE$8:AE$68,$B$8:$B$68,$B73)</f>
        <v/>
      </c>
      <c r="AF73">
        <f>SUMIFS(AF$8:AF$68,$B$8:$B$68,$B73)</f>
        <v/>
      </c>
      <c r="AG73">
        <f>SUMIFS(AG$8:AG$68,$B$8:$B$68,$B73)</f>
        <v/>
      </c>
      <c r="AH73">
        <f>SUMIFS(AH$8:AH$68,$B$8:$B$68,$B73)</f>
        <v/>
      </c>
      <c r="AI73">
        <f>SUMIFS(AI$8:AI$68,$B$8:$B$68,$B73)</f>
        <v/>
      </c>
      <c r="AJ73">
        <f>SUMIFS(AJ$8:AJ$68,$B$8:$B$68,$B73)</f>
        <v/>
      </c>
      <c r="AK73">
        <f>SUMIFS(AK$8:AK$68,$B$8:$B$68,$B73)</f>
        <v/>
      </c>
      <c r="AL73">
        <f>SUMIFS(AL$8:AL$68,$B$8:$B$68,$B73)</f>
        <v/>
      </c>
      <c r="AM73">
        <f>SUMIFS(AM$8:AM$68,$B$8:$B$68,$B73)</f>
        <v/>
      </c>
      <c r="AN73">
        <f>SUMIFS(AN$8:AN$68,$B$8:$B$68,$B73)</f>
        <v/>
      </c>
      <c r="AO73">
        <f>SUMIFS(AO$8:AO$68,$B$8:$B$68,$B73)</f>
        <v/>
      </c>
      <c r="AP73">
        <f>SUMIFS(AP$8:AP$68,$B$8:$B$68,$B73)</f>
        <v/>
      </c>
      <c r="AQ73">
        <f>SUMIFS(AQ$8:AQ$68,$B$8:$B$68,$B73)</f>
        <v/>
      </c>
      <c r="AR73">
        <f>SUMIFS(AR$8:AR$68,$B$8:$B$68,$B73)</f>
        <v/>
      </c>
      <c r="AS73">
        <f>SUMIFS(AS$8:AS$68,$B$8:$B$68,$B73)</f>
        <v/>
      </c>
      <c r="AT73">
        <f>SUMIFS(AT$8:AT$68,$B$8:$B$68,$B73)</f>
        <v/>
      </c>
      <c r="AU73">
        <f>SUMIFS(AU$8:AU$68,$B$8:$B$68,$B73)</f>
        <v/>
      </c>
      <c r="AV73">
        <f>SUMIFS(AV$8:AV$68,$B$8:$B$68,$B73)</f>
        <v/>
      </c>
      <c r="AW73">
        <f>SUMIFS(AW$8:AW$68,$B$8:$B$68,$B73)</f>
        <v/>
      </c>
      <c r="AX73">
        <f>SUMIFS(AX$8:AX$68,$B$8:$B$68,$B73)</f>
        <v/>
      </c>
      <c r="AY73">
        <f>SUMIFS(AY$8:AY$68,$B$8:$B$68,$B73)</f>
        <v/>
      </c>
      <c r="AZ73">
        <f>SUMIFS(AZ$8:AZ$68,$B$8:$B$68,$B73)</f>
        <v/>
      </c>
      <c r="BA73">
        <f>SUMIFS(BA$8:BA$68,$B$8:$B$68,$B73)</f>
        <v/>
      </c>
      <c r="BB73">
        <f>SUMIFS(BB$8:BB$68,$B$8:$B$68,$B73)</f>
        <v/>
      </c>
      <c r="BC73">
        <f>SUMIFS(BC$8:BC$68,$B$8:$B$68,$B73)</f>
        <v/>
      </c>
      <c r="BD73">
        <f>SUMIFS(BD$8:BD$68,$B$8:$B$68,$B73)</f>
        <v/>
      </c>
      <c r="BE73">
        <f>SUMIFS(BE$8:BE$68,$B$8:$B$68,$B73)</f>
        <v/>
      </c>
      <c r="BF73">
        <f>SUMIFS(BF$8:BF$68,$B$8:$B$68,$B73)</f>
        <v/>
      </c>
      <c r="BG73">
        <f>SUMIFS(BG$8:BG$68,$B$8:$B$68,$B73)</f>
        <v/>
      </c>
      <c r="BH73">
        <f>SUMIFS(BH$8:BH$68,$B$8:$B$68,$B73)</f>
        <v/>
      </c>
      <c r="BI73">
        <f>SUMIFS(BI$8:BI$68,$B$8:$B$68,$B73)</f>
        <v/>
      </c>
      <c r="BJ73">
        <f>SUMIFS(BJ$8:BJ$68,$B$8:$B$68,$B73)</f>
        <v/>
      </c>
      <c r="BK73">
        <f>SUMIFS(BK$8:BK$68,$B$8:$B$68,$B73)</f>
        <v/>
      </c>
      <c r="BL73">
        <f>SUMIFS(BL$8:BL$68,$B$8:$B$68,$B73)</f>
        <v/>
      </c>
      <c r="BM73">
        <f>SUMIFS(BM$8:BM$68,$B$8:$B$68,$B73)</f>
        <v/>
      </c>
      <c r="BN73">
        <f>SUMIFS(BN$8:BN$68,$B$8:$B$68,$B73)</f>
        <v/>
      </c>
      <c r="BO73">
        <f>SUMIFS(BO$8:BO$68,$B$8:$B$68,$B73)</f>
        <v/>
      </c>
      <c r="BP73">
        <f>SUMIFS(BP$8:BP$68,$B$8:$B$68,$B73)</f>
        <v/>
      </c>
      <c r="BQ73">
        <f>SUMIFS(BQ$8:BQ$68,$B$8:$B$68,$B73)</f>
        <v/>
      </c>
      <c r="BR73">
        <f>SUMIFS(BR$8:BR$68,$B$8:$B$68,$B73)</f>
        <v/>
      </c>
      <c r="BS73">
        <f>SUMIFS(BS$8:BS$68,$B$8:$B$68,$B73)</f>
        <v/>
      </c>
      <c r="BT73">
        <f>SUMIFS(BT$8:BT$68,$B$8:$B$68,$B73)</f>
        <v/>
      </c>
      <c r="BU73">
        <f>SUMIFS(BU$8:BU$68,$B$8:$B$68,$B73)</f>
        <v/>
      </c>
      <c r="BV73">
        <f>SUMIFS(BV$8:BV$68,$B$8:$B$68,$B73)</f>
        <v/>
      </c>
      <c r="BW73">
        <f>SUMIFS(BW$8:BW$68,$B$8:$B$68,$B73)</f>
        <v/>
      </c>
      <c r="BX73">
        <f>SUMIFS(BX$8:BX$68,$B$8:$B$68,$B73)</f>
        <v/>
      </c>
      <c r="BY73">
        <f>SUMIFS(BY$8:BY$68,$B$8:$B$68,$B73)</f>
        <v/>
      </c>
    </row>
    <row r="74" spans="1:77">
      <c r="A74">
        <f>CONCATENATE(A$69,B74)</f>
        <v/>
      </c>
      <c r="B74" t="s">
        <v>89</v>
      </c>
      <c r="D74" t="s">
        <v>35</v>
      </c>
      <c r="G74">
        <f>SUMIFS(G$8:G$68,$B$8:$B$68,$B74)</f>
        <v/>
      </c>
      <c r="H74">
        <f>SUMIFS(H$8:H$68,$B$8:$B$68,$B74)</f>
        <v/>
      </c>
      <c r="I74">
        <f>SUMIFS(I$8:I$68,$B$8:$B$68,$B74)</f>
        <v/>
      </c>
      <c r="J74">
        <f>SUMIFS(J$8:J$68,$B$8:$B$68,$B74)</f>
        <v/>
      </c>
      <c r="K74">
        <f>SUMIFS(K$8:K$68,$B$8:$B$68,$B74)</f>
        <v/>
      </c>
      <c r="L74">
        <f>SUMIFS(L$8:L$68,$B$8:$B$68,$B74)</f>
        <v/>
      </c>
      <c r="M74">
        <f>SUMIFS(M$8:M$68,$B$8:$B$68,$B74)</f>
        <v/>
      </c>
      <c r="N74">
        <f>SUMIFS(N$8:N$68,$B$8:$B$68,$B74)</f>
        <v/>
      </c>
      <c r="O74">
        <f>SUMIFS(O$8:O$68,$B$8:$B$68,$B74)</f>
        <v/>
      </c>
      <c r="P74">
        <f>SUMIFS(P$8:P$68,$B$8:$B$68,$B74)</f>
        <v/>
      </c>
      <c r="Q74">
        <f>SUMIFS(Q$8:Q$68,$B$8:$B$68,$B74)</f>
        <v/>
      </c>
      <c r="R74">
        <f>SUMIFS(R$8:R$68,$B$8:$B$68,$B74)</f>
        <v/>
      </c>
      <c r="S74">
        <f>SUMIFS(S$8:S$68,$B$8:$B$68,$B74)</f>
        <v/>
      </c>
      <c r="T74">
        <f>SUMIFS(T$8:T$68,$B$8:$B$68,$B74)</f>
        <v/>
      </c>
      <c r="U74">
        <f>SUMIFS(U$8:U$68,$B$8:$B$68,$B74)</f>
        <v/>
      </c>
      <c r="V74">
        <f>SUMIFS(V$8:V$68,$B$8:$B$68,$B74)</f>
        <v/>
      </c>
      <c r="W74">
        <f>SUMIFS(W$8:W$68,$B$8:$B$68,$B74)</f>
        <v/>
      </c>
      <c r="X74">
        <f>SUMIFS(X$8:X$68,$B$8:$B$68,$B74)</f>
        <v/>
      </c>
      <c r="Y74">
        <f>SUMIFS(Y$8:Y$68,$B$8:$B$68,$B74)</f>
        <v/>
      </c>
      <c r="Z74">
        <f>SUMIFS(Z$8:Z$68,$B$8:$B$68,$B74)</f>
        <v/>
      </c>
      <c r="AA74">
        <f>SUMIFS(AA$8:AA$68,$B$8:$B$68,$B74)</f>
        <v/>
      </c>
      <c r="AB74">
        <f>SUMIFS(AB$8:AB$68,$B$8:$B$68,$B74)</f>
        <v/>
      </c>
      <c r="AC74">
        <f>SUMIFS(AC$8:AC$68,$B$8:$B$68,$B74)</f>
        <v/>
      </c>
      <c r="AD74">
        <f>SUMIFS(AD$8:AD$68,$B$8:$B$68,$B74)</f>
        <v/>
      </c>
      <c r="AE74">
        <f>SUMIFS(AE$8:AE$68,$B$8:$B$68,$B74)</f>
        <v/>
      </c>
      <c r="AF74">
        <f>SUMIFS(AF$8:AF$68,$B$8:$B$68,$B74)</f>
        <v/>
      </c>
      <c r="AG74">
        <f>SUMIFS(AG$8:AG$68,$B$8:$B$68,$B74)</f>
        <v/>
      </c>
      <c r="AH74">
        <f>SUMIFS(AH$8:AH$68,$B$8:$B$68,$B74)</f>
        <v/>
      </c>
      <c r="AI74">
        <f>SUMIFS(AI$8:AI$68,$B$8:$B$68,$B74)</f>
        <v/>
      </c>
      <c r="AJ74">
        <f>SUMIFS(AJ$8:AJ$68,$B$8:$B$68,$B74)</f>
        <v/>
      </c>
      <c r="AK74">
        <f>SUMIFS(AK$8:AK$68,$B$8:$B$68,$B74)</f>
        <v/>
      </c>
      <c r="AL74">
        <f>SUMIFS(AL$8:AL$68,$B$8:$B$68,$B74)</f>
        <v/>
      </c>
      <c r="AM74">
        <f>SUMIFS(AM$8:AM$68,$B$8:$B$68,$B74)</f>
        <v/>
      </c>
      <c r="AN74">
        <f>SUMIFS(AN$8:AN$68,$B$8:$B$68,$B74)</f>
        <v/>
      </c>
      <c r="AO74">
        <f>SUMIFS(AO$8:AO$68,$B$8:$B$68,$B74)</f>
        <v/>
      </c>
      <c r="AP74">
        <f>SUMIFS(AP$8:AP$68,$B$8:$B$68,$B74)</f>
        <v/>
      </c>
      <c r="AQ74">
        <f>SUMIFS(AQ$8:AQ$68,$B$8:$B$68,$B74)</f>
        <v/>
      </c>
      <c r="AR74">
        <f>SUMIFS(AR$8:AR$68,$B$8:$B$68,$B74)</f>
        <v/>
      </c>
      <c r="AS74">
        <f>SUMIFS(AS$8:AS$68,$B$8:$B$68,$B74)</f>
        <v/>
      </c>
      <c r="AT74">
        <f>SUMIFS(AT$8:AT$68,$B$8:$B$68,$B74)</f>
        <v/>
      </c>
      <c r="AU74">
        <f>SUMIFS(AU$8:AU$68,$B$8:$B$68,$B74)</f>
        <v/>
      </c>
      <c r="AV74">
        <f>SUMIFS(AV$8:AV$68,$B$8:$B$68,$B74)</f>
        <v/>
      </c>
      <c r="AW74">
        <f>SUMIFS(AW$8:AW$68,$B$8:$B$68,$B74)</f>
        <v/>
      </c>
      <c r="AX74">
        <f>SUMIFS(AX$8:AX$68,$B$8:$B$68,$B74)</f>
        <v/>
      </c>
      <c r="AY74">
        <f>SUMIFS(AY$8:AY$68,$B$8:$B$68,$B74)</f>
        <v/>
      </c>
      <c r="AZ74">
        <f>SUMIFS(AZ$8:AZ$68,$B$8:$B$68,$B74)</f>
        <v/>
      </c>
      <c r="BA74">
        <f>SUMIFS(BA$8:BA$68,$B$8:$B$68,$B74)</f>
        <v/>
      </c>
      <c r="BB74">
        <f>SUMIFS(BB$8:BB$68,$B$8:$B$68,$B74)</f>
        <v/>
      </c>
      <c r="BC74">
        <f>SUMIFS(BC$8:BC$68,$B$8:$B$68,$B74)</f>
        <v/>
      </c>
      <c r="BD74">
        <f>SUMIFS(BD$8:BD$68,$B$8:$B$68,$B74)</f>
        <v/>
      </c>
      <c r="BE74">
        <f>SUMIFS(BE$8:BE$68,$B$8:$B$68,$B74)</f>
        <v/>
      </c>
      <c r="BF74">
        <f>SUMIFS(BF$8:BF$68,$B$8:$B$68,$B74)</f>
        <v/>
      </c>
      <c r="BG74">
        <f>SUMIFS(BG$8:BG$68,$B$8:$B$68,$B74)</f>
        <v/>
      </c>
      <c r="BH74">
        <f>SUMIFS(BH$8:BH$68,$B$8:$B$68,$B74)</f>
        <v/>
      </c>
      <c r="BI74">
        <f>SUMIFS(BI$8:BI$68,$B$8:$B$68,$B74)</f>
        <v/>
      </c>
      <c r="BJ74">
        <f>SUMIFS(BJ$8:BJ$68,$B$8:$B$68,$B74)</f>
        <v/>
      </c>
      <c r="BK74">
        <f>SUMIFS(BK$8:BK$68,$B$8:$B$68,$B74)</f>
        <v/>
      </c>
      <c r="BL74">
        <f>SUMIFS(BL$8:BL$68,$B$8:$B$68,$B74)</f>
        <v/>
      </c>
      <c r="BM74">
        <f>SUMIFS(BM$8:BM$68,$B$8:$B$68,$B74)</f>
        <v/>
      </c>
      <c r="BN74">
        <f>SUMIFS(BN$8:BN$68,$B$8:$B$68,$B74)</f>
        <v/>
      </c>
      <c r="BO74">
        <f>SUMIFS(BO$8:BO$68,$B$8:$B$68,$B74)</f>
        <v/>
      </c>
      <c r="BP74">
        <f>SUMIFS(BP$8:BP$68,$B$8:$B$68,$B74)</f>
        <v/>
      </c>
      <c r="BQ74">
        <f>SUMIFS(BQ$8:BQ$68,$B$8:$B$68,$B74)</f>
        <v/>
      </c>
      <c r="BR74">
        <f>SUMIFS(BR$8:BR$68,$B$8:$B$68,$B74)</f>
        <v/>
      </c>
      <c r="BS74">
        <f>SUMIFS(BS$8:BS$68,$B$8:$B$68,$B74)</f>
        <v/>
      </c>
      <c r="BT74">
        <f>SUMIFS(BT$8:BT$68,$B$8:$B$68,$B74)</f>
        <v/>
      </c>
      <c r="BU74">
        <f>SUMIFS(BU$8:BU$68,$B$8:$B$68,$B74)</f>
        <v/>
      </c>
      <c r="BV74">
        <f>SUMIFS(BV$8:BV$68,$B$8:$B$68,$B74)</f>
        <v/>
      </c>
      <c r="BW74">
        <f>SUMIFS(BW$8:BW$68,$B$8:$B$68,$B74)</f>
        <v/>
      </c>
      <c r="BX74">
        <f>SUMIFS(BX$8:BX$68,$B$8:$B$68,$B74)</f>
        <v/>
      </c>
      <c r="BY74">
        <f>SUMIFS(BY$8:BY$68,$B$8:$B$68,$B74)</f>
        <v/>
      </c>
    </row>
    <row r="75" spans="1:77">
      <c r="A75">
        <f>CONCATENATE(A$69,B75)</f>
        <v/>
      </c>
      <c r="B75" t="s">
        <v>47</v>
      </c>
      <c r="D75" t="s">
        <v>35</v>
      </c>
      <c r="G75">
        <f>SUMIFS(G$8:G$68,$B$8:$B$68,$B75)</f>
        <v/>
      </c>
      <c r="H75">
        <f>SUMIFS(H$8:H$68,$B$8:$B$68,$B75)</f>
        <v/>
      </c>
      <c r="I75">
        <f>SUMIFS(I$8:I$68,$B$8:$B$68,$B75)</f>
        <v/>
      </c>
      <c r="J75">
        <f>SUMIFS(J$8:J$68,$B$8:$B$68,$B75)</f>
        <v/>
      </c>
      <c r="K75">
        <f>SUMIFS(K$8:K$68,$B$8:$B$68,$B75)</f>
        <v/>
      </c>
      <c r="L75">
        <f>SUMIFS(L$8:L$68,$B$8:$B$68,$B75)</f>
        <v/>
      </c>
      <c r="M75">
        <f>SUMIFS(M$8:M$68,$B$8:$B$68,$B75)</f>
        <v/>
      </c>
      <c r="N75">
        <f>SUMIFS(N$8:N$68,$B$8:$B$68,$B75)</f>
        <v/>
      </c>
      <c r="O75">
        <f>SUMIFS(O$8:O$68,$B$8:$B$68,$B75)</f>
        <v/>
      </c>
      <c r="P75">
        <f>SUMIFS(P$8:P$68,$B$8:$B$68,$B75)</f>
        <v/>
      </c>
      <c r="Q75">
        <f>SUMIFS(Q$8:Q$68,$B$8:$B$68,$B75)</f>
        <v/>
      </c>
      <c r="R75">
        <f>SUMIFS(R$8:R$68,$B$8:$B$68,$B75)</f>
        <v/>
      </c>
      <c r="S75">
        <f>SUMIFS(S$8:S$68,$B$8:$B$68,$B75)</f>
        <v/>
      </c>
      <c r="T75">
        <f>SUMIFS(T$8:T$68,$B$8:$B$68,$B75)</f>
        <v/>
      </c>
      <c r="U75">
        <f>SUMIFS(U$8:U$68,$B$8:$B$68,$B75)</f>
        <v/>
      </c>
      <c r="V75">
        <f>SUMIFS(V$8:V$68,$B$8:$B$68,$B75)</f>
        <v/>
      </c>
      <c r="W75">
        <f>SUMIFS(W$8:W$68,$B$8:$B$68,$B75)</f>
        <v/>
      </c>
      <c r="X75">
        <f>SUMIFS(X$8:X$68,$B$8:$B$68,$B75)</f>
        <v/>
      </c>
      <c r="Y75">
        <f>SUMIFS(Y$8:Y$68,$B$8:$B$68,$B75)</f>
        <v/>
      </c>
      <c r="Z75">
        <f>SUMIFS(Z$8:Z$68,$B$8:$B$68,$B75)</f>
        <v/>
      </c>
      <c r="AA75">
        <f>SUMIFS(AA$8:AA$68,$B$8:$B$68,$B75)</f>
        <v/>
      </c>
      <c r="AB75">
        <f>SUMIFS(AB$8:AB$68,$B$8:$B$68,$B75)</f>
        <v/>
      </c>
      <c r="AC75">
        <f>SUMIFS(AC$8:AC$68,$B$8:$B$68,$B75)</f>
        <v/>
      </c>
      <c r="AD75">
        <f>SUMIFS(AD$8:AD$68,$B$8:$B$68,$B75)</f>
        <v/>
      </c>
      <c r="AE75">
        <f>SUMIFS(AE$8:AE$68,$B$8:$B$68,$B75)</f>
        <v/>
      </c>
      <c r="AF75">
        <f>SUMIFS(AF$8:AF$68,$B$8:$B$68,$B75)</f>
        <v/>
      </c>
      <c r="AG75">
        <f>SUMIFS(AG$8:AG$68,$B$8:$B$68,$B75)</f>
        <v/>
      </c>
      <c r="AH75">
        <f>SUMIFS(AH$8:AH$68,$B$8:$B$68,$B75)</f>
        <v/>
      </c>
      <c r="AI75">
        <f>SUMIFS(AI$8:AI$68,$B$8:$B$68,$B75)</f>
        <v/>
      </c>
      <c r="AJ75">
        <f>SUMIFS(AJ$8:AJ$68,$B$8:$B$68,$B75)</f>
        <v/>
      </c>
      <c r="AK75">
        <f>SUMIFS(AK$8:AK$68,$B$8:$B$68,$B75)</f>
        <v/>
      </c>
      <c r="AL75">
        <f>SUMIFS(AL$8:AL$68,$B$8:$B$68,$B75)</f>
        <v/>
      </c>
      <c r="AM75">
        <f>SUMIFS(AM$8:AM$68,$B$8:$B$68,$B75)</f>
        <v/>
      </c>
      <c r="AN75">
        <f>SUMIFS(AN$8:AN$68,$B$8:$B$68,$B75)</f>
        <v/>
      </c>
      <c r="AO75">
        <f>SUMIFS(AO$8:AO$68,$B$8:$B$68,$B75)</f>
        <v/>
      </c>
      <c r="AP75">
        <f>SUMIFS(AP$8:AP$68,$B$8:$B$68,$B75)</f>
        <v/>
      </c>
      <c r="AQ75">
        <f>SUMIFS(AQ$8:AQ$68,$B$8:$B$68,$B75)</f>
        <v/>
      </c>
      <c r="AR75">
        <f>SUMIFS(AR$8:AR$68,$B$8:$B$68,$B75)</f>
        <v/>
      </c>
      <c r="AS75">
        <f>SUMIFS(AS$8:AS$68,$B$8:$B$68,$B75)</f>
        <v/>
      </c>
      <c r="AT75">
        <f>SUMIFS(AT$8:AT$68,$B$8:$B$68,$B75)</f>
        <v/>
      </c>
      <c r="AU75">
        <f>SUMIFS(AU$8:AU$68,$B$8:$B$68,$B75)</f>
        <v/>
      </c>
      <c r="AV75">
        <f>SUMIFS(AV$8:AV$68,$B$8:$B$68,$B75)</f>
        <v/>
      </c>
      <c r="AW75">
        <f>SUMIFS(AW$8:AW$68,$B$8:$B$68,$B75)</f>
        <v/>
      </c>
      <c r="AX75">
        <f>SUMIFS(AX$8:AX$68,$B$8:$B$68,$B75)</f>
        <v/>
      </c>
      <c r="AY75">
        <f>SUMIFS(AY$8:AY$68,$B$8:$B$68,$B75)</f>
        <v/>
      </c>
      <c r="AZ75">
        <f>SUMIFS(AZ$8:AZ$68,$B$8:$B$68,$B75)</f>
        <v/>
      </c>
      <c r="BA75">
        <f>SUMIFS(BA$8:BA$68,$B$8:$B$68,$B75)</f>
        <v/>
      </c>
      <c r="BB75">
        <f>SUMIFS(BB$8:BB$68,$B$8:$B$68,$B75)</f>
        <v/>
      </c>
      <c r="BC75">
        <f>SUMIFS(BC$8:BC$68,$B$8:$B$68,$B75)</f>
        <v/>
      </c>
      <c r="BD75">
        <f>SUMIFS(BD$8:BD$68,$B$8:$B$68,$B75)</f>
        <v/>
      </c>
      <c r="BE75">
        <f>SUMIFS(BE$8:BE$68,$B$8:$B$68,$B75)</f>
        <v/>
      </c>
      <c r="BF75">
        <f>SUMIFS(BF$8:BF$68,$B$8:$B$68,$B75)</f>
        <v/>
      </c>
      <c r="BG75">
        <f>SUMIFS(BG$8:BG$68,$B$8:$B$68,$B75)</f>
        <v/>
      </c>
      <c r="BH75">
        <f>SUMIFS(BH$8:BH$68,$B$8:$B$68,$B75)</f>
        <v/>
      </c>
      <c r="BI75">
        <f>SUMIFS(BI$8:BI$68,$B$8:$B$68,$B75)</f>
        <v/>
      </c>
      <c r="BJ75">
        <f>SUMIFS(BJ$8:BJ$68,$B$8:$B$68,$B75)</f>
        <v/>
      </c>
      <c r="BK75">
        <f>SUMIFS(BK$8:BK$68,$B$8:$B$68,$B75)</f>
        <v/>
      </c>
      <c r="BL75">
        <f>SUMIFS(BL$8:BL$68,$B$8:$B$68,$B75)</f>
        <v/>
      </c>
      <c r="BM75">
        <f>SUMIFS(BM$8:BM$68,$B$8:$B$68,$B75)</f>
        <v/>
      </c>
      <c r="BN75">
        <f>SUMIFS(BN$8:BN$68,$B$8:$B$68,$B75)</f>
        <v/>
      </c>
      <c r="BO75">
        <f>SUMIFS(BO$8:BO$68,$B$8:$B$68,$B75)</f>
        <v/>
      </c>
      <c r="BP75">
        <f>SUMIFS(BP$8:BP$68,$B$8:$B$68,$B75)</f>
        <v/>
      </c>
      <c r="BQ75">
        <f>SUMIFS(BQ$8:BQ$68,$B$8:$B$68,$B75)</f>
        <v/>
      </c>
      <c r="BR75">
        <f>SUMIFS(BR$8:BR$68,$B$8:$B$68,$B75)</f>
        <v/>
      </c>
      <c r="BS75">
        <f>SUMIFS(BS$8:BS$68,$B$8:$B$68,$B75)</f>
        <v/>
      </c>
      <c r="BT75">
        <f>SUMIFS(BT$8:BT$68,$B$8:$B$68,$B75)</f>
        <v/>
      </c>
      <c r="BU75">
        <f>SUMIFS(BU$8:BU$68,$B$8:$B$68,$B75)</f>
        <v/>
      </c>
      <c r="BV75">
        <f>SUMIFS(BV$8:BV$68,$B$8:$B$68,$B75)</f>
        <v/>
      </c>
      <c r="BW75">
        <f>SUMIFS(BW$8:BW$68,$B$8:$B$68,$B75)</f>
        <v/>
      </c>
      <c r="BX75">
        <f>SUMIFS(BX$8:BX$68,$B$8:$B$68,$B75)</f>
        <v/>
      </c>
      <c r="BY75">
        <f>SUMIFS(BY$8:BY$68,$B$8:$B$68,$B75)</f>
        <v/>
      </c>
    </row>
    <row r="76" spans="1:77">
      <c r="A76">
        <f>CONCATENATE(A$69,B76)</f>
        <v/>
      </c>
      <c r="B76" t="s">
        <v>38</v>
      </c>
      <c r="D76" t="s">
        <v>35</v>
      </c>
      <c r="G76">
        <f>SUMIFS(G$8:G$68,$B$8:$B$68,$B76)</f>
        <v/>
      </c>
      <c r="H76">
        <f>SUMIFS(H$8:H$68,$B$8:$B$68,$B76)</f>
        <v/>
      </c>
      <c r="I76">
        <f>SUMIFS(I$8:I$68,$B$8:$B$68,$B76)</f>
        <v/>
      </c>
      <c r="J76">
        <f>SUMIFS(J$8:J$68,$B$8:$B$68,$B76)</f>
        <v/>
      </c>
      <c r="K76">
        <f>SUMIFS(K$8:K$68,$B$8:$B$68,$B76)</f>
        <v/>
      </c>
      <c r="L76">
        <f>SUMIFS(L$8:L$68,$B$8:$B$68,$B76)</f>
        <v/>
      </c>
      <c r="M76">
        <f>SUMIFS(M$8:M$68,$B$8:$B$68,$B76)</f>
        <v/>
      </c>
      <c r="N76">
        <f>SUMIFS(N$8:N$68,$B$8:$B$68,$B76)</f>
        <v/>
      </c>
      <c r="O76">
        <f>SUMIFS(O$8:O$68,$B$8:$B$68,$B76)</f>
        <v/>
      </c>
      <c r="P76">
        <f>SUMIFS(P$8:P$68,$B$8:$B$68,$B76)</f>
        <v/>
      </c>
      <c r="Q76">
        <f>SUMIFS(Q$8:Q$68,$B$8:$B$68,$B76)</f>
        <v/>
      </c>
      <c r="R76">
        <f>SUMIFS(R$8:R$68,$B$8:$B$68,$B76)</f>
        <v/>
      </c>
      <c r="S76">
        <f>SUMIFS(S$8:S$68,$B$8:$B$68,$B76)</f>
        <v/>
      </c>
      <c r="T76">
        <f>SUMIFS(T$8:T$68,$B$8:$B$68,$B76)</f>
        <v/>
      </c>
      <c r="U76">
        <f>SUMIFS(U$8:U$68,$B$8:$B$68,$B76)</f>
        <v/>
      </c>
      <c r="V76">
        <f>SUMIFS(V$8:V$68,$B$8:$B$68,$B76)</f>
        <v/>
      </c>
      <c r="W76">
        <f>SUMIFS(W$8:W$68,$B$8:$B$68,$B76)</f>
        <v/>
      </c>
      <c r="X76">
        <f>SUMIFS(X$8:X$68,$B$8:$B$68,$B76)</f>
        <v/>
      </c>
      <c r="Y76">
        <f>SUMIFS(Y$8:Y$68,$B$8:$B$68,$B76)</f>
        <v/>
      </c>
      <c r="Z76">
        <f>SUMIFS(Z$8:Z$68,$B$8:$B$68,$B76)</f>
        <v/>
      </c>
      <c r="AA76">
        <f>SUMIFS(AA$8:AA$68,$B$8:$B$68,$B76)</f>
        <v/>
      </c>
      <c r="AB76">
        <f>SUMIFS(AB$8:AB$68,$B$8:$B$68,$B76)</f>
        <v/>
      </c>
      <c r="AC76">
        <f>SUMIFS(AC$8:AC$68,$B$8:$B$68,$B76)</f>
        <v/>
      </c>
      <c r="AD76">
        <f>SUMIFS(AD$8:AD$68,$B$8:$B$68,$B76)</f>
        <v/>
      </c>
      <c r="AE76">
        <f>SUMIFS(AE$8:AE$68,$B$8:$B$68,$B76)</f>
        <v/>
      </c>
      <c r="AF76">
        <f>SUMIFS(AF$8:AF$68,$B$8:$B$68,$B76)</f>
        <v/>
      </c>
      <c r="AG76">
        <f>SUMIFS(AG$8:AG$68,$B$8:$B$68,$B76)</f>
        <v/>
      </c>
      <c r="AH76">
        <f>SUMIFS(AH$8:AH$68,$B$8:$B$68,$B76)</f>
        <v/>
      </c>
      <c r="AI76">
        <f>SUMIFS(AI$8:AI$68,$B$8:$B$68,$B76)</f>
        <v/>
      </c>
      <c r="AJ76">
        <f>SUMIFS(AJ$8:AJ$68,$B$8:$B$68,$B76)</f>
        <v/>
      </c>
      <c r="AK76">
        <f>SUMIFS(AK$8:AK$68,$B$8:$B$68,$B76)</f>
        <v/>
      </c>
      <c r="AL76">
        <f>SUMIFS(AL$8:AL$68,$B$8:$B$68,$B76)</f>
        <v/>
      </c>
      <c r="AM76">
        <f>SUMIFS(AM$8:AM$68,$B$8:$B$68,$B76)</f>
        <v/>
      </c>
      <c r="AN76">
        <f>SUMIFS(AN$8:AN$68,$B$8:$B$68,$B76)</f>
        <v/>
      </c>
      <c r="AO76">
        <f>SUMIFS(AO$8:AO$68,$B$8:$B$68,$B76)</f>
        <v/>
      </c>
      <c r="AP76">
        <f>SUMIFS(AP$8:AP$68,$B$8:$B$68,$B76)</f>
        <v/>
      </c>
      <c r="AQ76">
        <f>SUMIFS(AQ$8:AQ$68,$B$8:$B$68,$B76)</f>
        <v/>
      </c>
      <c r="AR76">
        <f>SUMIFS(AR$8:AR$68,$B$8:$B$68,$B76)</f>
        <v/>
      </c>
      <c r="AS76">
        <f>SUMIFS(AS$8:AS$68,$B$8:$B$68,$B76)</f>
        <v/>
      </c>
      <c r="AT76">
        <f>SUMIFS(AT$8:AT$68,$B$8:$B$68,$B76)</f>
        <v/>
      </c>
      <c r="AU76">
        <f>SUMIFS(AU$8:AU$68,$B$8:$B$68,$B76)</f>
        <v/>
      </c>
      <c r="AV76">
        <f>SUMIFS(AV$8:AV$68,$B$8:$B$68,$B76)</f>
        <v/>
      </c>
      <c r="AW76">
        <f>SUMIFS(AW$8:AW$68,$B$8:$B$68,$B76)</f>
        <v/>
      </c>
      <c r="AX76">
        <f>SUMIFS(AX$8:AX$68,$B$8:$B$68,$B76)</f>
        <v/>
      </c>
      <c r="AY76">
        <f>SUMIFS(AY$8:AY$68,$B$8:$B$68,$B76)</f>
        <v/>
      </c>
      <c r="AZ76">
        <f>SUMIFS(AZ$8:AZ$68,$B$8:$B$68,$B76)</f>
        <v/>
      </c>
      <c r="BA76">
        <f>SUMIFS(BA$8:BA$68,$B$8:$B$68,$B76)</f>
        <v/>
      </c>
      <c r="BB76">
        <f>SUMIFS(BB$8:BB$68,$B$8:$B$68,$B76)</f>
        <v/>
      </c>
      <c r="BC76">
        <f>SUMIFS(BC$8:BC$68,$B$8:$B$68,$B76)</f>
        <v/>
      </c>
      <c r="BD76">
        <f>SUMIFS(BD$8:BD$68,$B$8:$B$68,$B76)</f>
        <v/>
      </c>
      <c r="BE76">
        <f>SUMIFS(BE$8:BE$68,$B$8:$B$68,$B76)</f>
        <v/>
      </c>
      <c r="BF76">
        <f>SUMIFS(BF$8:BF$68,$B$8:$B$68,$B76)</f>
        <v/>
      </c>
      <c r="BG76">
        <f>SUMIFS(BG$8:BG$68,$B$8:$B$68,$B76)</f>
        <v/>
      </c>
      <c r="BH76">
        <f>SUMIFS(BH$8:BH$68,$B$8:$B$68,$B76)</f>
        <v/>
      </c>
      <c r="BI76">
        <f>SUMIFS(BI$8:BI$68,$B$8:$B$68,$B76)</f>
        <v/>
      </c>
      <c r="BJ76">
        <f>SUMIFS(BJ$8:BJ$68,$B$8:$B$68,$B76)</f>
        <v/>
      </c>
      <c r="BK76">
        <f>SUMIFS(BK$8:BK$68,$B$8:$B$68,$B76)</f>
        <v/>
      </c>
      <c r="BL76">
        <f>SUMIFS(BL$8:BL$68,$B$8:$B$68,$B76)</f>
        <v/>
      </c>
      <c r="BM76">
        <f>SUMIFS(BM$8:BM$68,$B$8:$B$68,$B76)</f>
        <v/>
      </c>
      <c r="BN76">
        <f>SUMIFS(BN$8:BN$68,$B$8:$B$68,$B76)</f>
        <v/>
      </c>
      <c r="BO76">
        <f>SUMIFS(BO$8:BO$68,$B$8:$B$68,$B76)</f>
        <v/>
      </c>
      <c r="BP76">
        <f>SUMIFS(BP$8:BP$68,$B$8:$B$68,$B76)</f>
        <v/>
      </c>
      <c r="BQ76">
        <f>SUMIFS(BQ$8:BQ$68,$B$8:$B$68,$B76)</f>
        <v/>
      </c>
      <c r="BR76">
        <f>SUMIFS(BR$8:BR$68,$B$8:$B$68,$B76)</f>
        <v/>
      </c>
      <c r="BS76">
        <f>SUMIFS(BS$8:BS$68,$B$8:$B$68,$B76)</f>
        <v/>
      </c>
      <c r="BT76">
        <f>SUMIFS(BT$8:BT$68,$B$8:$B$68,$B76)</f>
        <v/>
      </c>
      <c r="BU76">
        <f>SUMIFS(BU$8:BU$68,$B$8:$B$68,$B76)</f>
        <v/>
      </c>
      <c r="BV76">
        <f>SUMIFS(BV$8:BV$68,$B$8:$B$68,$B76)</f>
        <v/>
      </c>
      <c r="BW76">
        <f>SUMIFS(BW$8:BW$68,$B$8:$B$68,$B76)</f>
        <v/>
      </c>
      <c r="BX76">
        <f>SUMIFS(BX$8:BX$68,$B$8:$B$68,$B76)</f>
        <v/>
      </c>
      <c r="BY76">
        <f>SUMIFS(BY$8:BY$68,$B$8:$B$68,$B76)</f>
        <v/>
      </c>
    </row>
    <row r="77" spans="1:77">
      <c r="A77">
        <f>CONCATENATE(A$69,B77)</f>
        <v/>
      </c>
      <c r="B77" t="s">
        <v>66</v>
      </c>
      <c r="D77" t="s">
        <v>35</v>
      </c>
      <c r="G77">
        <f>SUMIFS(G$8:G$68,$B$8:$B$68,$B77)</f>
        <v/>
      </c>
      <c r="H77">
        <f>SUMIFS(H$8:H$68,$B$8:$B$68,$B77)</f>
        <v/>
      </c>
      <c r="I77">
        <f>SUMIFS(I$8:I$68,$B$8:$B$68,$B77)</f>
        <v/>
      </c>
      <c r="J77">
        <f>SUMIFS(J$8:J$68,$B$8:$B$68,$B77)</f>
        <v/>
      </c>
      <c r="K77">
        <f>SUMIFS(K$8:K$68,$B$8:$B$68,$B77)</f>
        <v/>
      </c>
      <c r="L77">
        <f>SUMIFS(L$8:L$68,$B$8:$B$68,$B77)</f>
        <v/>
      </c>
      <c r="M77">
        <f>SUMIFS(M$8:M$68,$B$8:$B$68,$B77)</f>
        <v/>
      </c>
      <c r="N77">
        <f>SUMIFS(N$8:N$68,$B$8:$B$68,$B77)</f>
        <v/>
      </c>
      <c r="O77">
        <f>SUMIFS(O$8:O$68,$B$8:$B$68,$B77)</f>
        <v/>
      </c>
      <c r="P77">
        <f>SUMIFS(P$8:P$68,$B$8:$B$68,$B77)</f>
        <v/>
      </c>
      <c r="Q77">
        <f>SUMIFS(Q$8:Q$68,$B$8:$B$68,$B77)</f>
        <v/>
      </c>
      <c r="R77">
        <f>SUMIFS(R$8:R$68,$B$8:$B$68,$B77)</f>
        <v/>
      </c>
      <c r="S77">
        <f>SUMIFS(S$8:S$68,$B$8:$B$68,$B77)</f>
        <v/>
      </c>
      <c r="T77">
        <f>SUMIFS(T$8:T$68,$B$8:$B$68,$B77)</f>
        <v/>
      </c>
      <c r="U77">
        <f>SUMIFS(U$8:U$68,$B$8:$B$68,$B77)</f>
        <v/>
      </c>
      <c r="V77">
        <f>SUMIFS(V$8:V$68,$B$8:$B$68,$B77)</f>
        <v/>
      </c>
      <c r="W77">
        <f>SUMIFS(W$8:W$68,$B$8:$B$68,$B77)</f>
        <v/>
      </c>
      <c r="X77">
        <f>SUMIFS(X$8:X$68,$B$8:$B$68,$B77)</f>
        <v/>
      </c>
      <c r="Y77">
        <f>SUMIFS(Y$8:Y$68,$B$8:$B$68,$B77)</f>
        <v/>
      </c>
      <c r="Z77">
        <f>SUMIFS(Z$8:Z$68,$B$8:$B$68,$B77)</f>
        <v/>
      </c>
      <c r="AA77">
        <f>SUMIFS(AA$8:AA$68,$B$8:$B$68,$B77)</f>
        <v/>
      </c>
      <c r="AB77">
        <f>SUMIFS(AB$8:AB$68,$B$8:$B$68,$B77)</f>
        <v/>
      </c>
      <c r="AC77">
        <f>SUMIFS(AC$8:AC$68,$B$8:$B$68,$B77)</f>
        <v/>
      </c>
      <c r="AD77">
        <f>SUMIFS(AD$8:AD$68,$B$8:$B$68,$B77)</f>
        <v/>
      </c>
      <c r="AE77">
        <f>SUMIFS(AE$8:AE$68,$B$8:$B$68,$B77)</f>
        <v/>
      </c>
      <c r="AF77">
        <f>SUMIFS(AF$8:AF$68,$B$8:$B$68,$B77)</f>
        <v/>
      </c>
      <c r="AG77">
        <f>SUMIFS(AG$8:AG$68,$B$8:$B$68,$B77)</f>
        <v/>
      </c>
      <c r="AH77">
        <f>SUMIFS(AH$8:AH$68,$B$8:$B$68,$B77)</f>
        <v/>
      </c>
      <c r="AI77">
        <f>SUMIFS(AI$8:AI$68,$B$8:$B$68,$B77)</f>
        <v/>
      </c>
      <c r="AJ77">
        <f>SUMIFS(AJ$8:AJ$68,$B$8:$B$68,$B77)</f>
        <v/>
      </c>
      <c r="AK77">
        <f>SUMIFS(AK$8:AK$68,$B$8:$B$68,$B77)</f>
        <v/>
      </c>
      <c r="AL77">
        <f>SUMIFS(AL$8:AL$68,$B$8:$B$68,$B77)</f>
        <v/>
      </c>
      <c r="AM77">
        <f>SUMIFS(AM$8:AM$68,$B$8:$B$68,$B77)</f>
        <v/>
      </c>
      <c r="AN77">
        <f>SUMIFS(AN$8:AN$68,$B$8:$B$68,$B77)</f>
        <v/>
      </c>
      <c r="AO77">
        <f>SUMIFS(AO$8:AO$68,$B$8:$B$68,$B77)</f>
        <v/>
      </c>
      <c r="AP77">
        <f>SUMIFS(AP$8:AP$68,$B$8:$B$68,$B77)</f>
        <v/>
      </c>
      <c r="AQ77">
        <f>SUMIFS(AQ$8:AQ$68,$B$8:$B$68,$B77)</f>
        <v/>
      </c>
      <c r="AR77">
        <f>SUMIFS(AR$8:AR$68,$B$8:$B$68,$B77)</f>
        <v/>
      </c>
      <c r="AS77">
        <f>SUMIFS(AS$8:AS$68,$B$8:$B$68,$B77)</f>
        <v/>
      </c>
      <c r="AT77">
        <f>SUMIFS(AT$8:AT$68,$B$8:$B$68,$B77)</f>
        <v/>
      </c>
      <c r="AU77">
        <f>SUMIFS(AU$8:AU$68,$B$8:$B$68,$B77)</f>
        <v/>
      </c>
      <c r="AV77">
        <f>SUMIFS(AV$8:AV$68,$B$8:$B$68,$B77)</f>
        <v/>
      </c>
      <c r="AW77">
        <f>SUMIFS(AW$8:AW$68,$B$8:$B$68,$B77)</f>
        <v/>
      </c>
      <c r="AX77">
        <f>SUMIFS(AX$8:AX$68,$B$8:$B$68,$B77)</f>
        <v/>
      </c>
      <c r="AY77">
        <f>SUMIFS(AY$8:AY$68,$B$8:$B$68,$B77)</f>
        <v/>
      </c>
      <c r="AZ77">
        <f>SUMIFS(AZ$8:AZ$68,$B$8:$B$68,$B77)</f>
        <v/>
      </c>
      <c r="BA77">
        <f>SUMIFS(BA$8:BA$68,$B$8:$B$68,$B77)</f>
        <v/>
      </c>
      <c r="BB77">
        <f>SUMIFS(BB$8:BB$68,$B$8:$B$68,$B77)</f>
        <v/>
      </c>
      <c r="BC77">
        <f>SUMIFS(BC$8:BC$68,$B$8:$B$68,$B77)</f>
        <v/>
      </c>
      <c r="BD77">
        <f>SUMIFS(BD$8:BD$68,$B$8:$B$68,$B77)</f>
        <v/>
      </c>
      <c r="BE77">
        <f>SUMIFS(BE$8:BE$68,$B$8:$B$68,$B77)</f>
        <v/>
      </c>
      <c r="BF77">
        <f>SUMIFS(BF$8:BF$68,$B$8:$B$68,$B77)</f>
        <v/>
      </c>
      <c r="BG77">
        <f>SUMIFS(BG$8:BG$68,$B$8:$B$68,$B77)</f>
        <v/>
      </c>
      <c r="BH77">
        <f>SUMIFS(BH$8:BH$68,$B$8:$B$68,$B77)</f>
        <v/>
      </c>
      <c r="BI77">
        <f>SUMIFS(BI$8:BI$68,$B$8:$B$68,$B77)</f>
        <v/>
      </c>
      <c r="BJ77">
        <f>SUMIFS(BJ$8:BJ$68,$B$8:$B$68,$B77)</f>
        <v/>
      </c>
      <c r="BK77">
        <f>SUMIFS(BK$8:BK$68,$B$8:$B$68,$B77)</f>
        <v/>
      </c>
      <c r="BL77">
        <f>SUMIFS(BL$8:BL$68,$B$8:$B$68,$B77)</f>
        <v/>
      </c>
      <c r="BM77">
        <f>SUMIFS(BM$8:BM$68,$B$8:$B$68,$B77)</f>
        <v/>
      </c>
      <c r="BN77">
        <f>SUMIFS(BN$8:BN$68,$B$8:$B$68,$B77)</f>
        <v/>
      </c>
      <c r="BO77">
        <f>SUMIFS(BO$8:BO$68,$B$8:$B$68,$B77)</f>
        <v/>
      </c>
      <c r="BP77">
        <f>SUMIFS(BP$8:BP$68,$B$8:$B$68,$B77)</f>
        <v/>
      </c>
      <c r="BQ77">
        <f>SUMIFS(BQ$8:BQ$68,$B$8:$B$68,$B77)</f>
        <v/>
      </c>
      <c r="BR77">
        <f>SUMIFS(BR$8:BR$68,$B$8:$B$68,$B77)</f>
        <v/>
      </c>
      <c r="BS77">
        <f>SUMIFS(BS$8:BS$68,$B$8:$B$68,$B77)</f>
        <v/>
      </c>
      <c r="BT77">
        <f>SUMIFS(BT$8:BT$68,$B$8:$B$68,$B77)</f>
        <v/>
      </c>
      <c r="BU77">
        <f>SUMIFS(BU$8:BU$68,$B$8:$B$68,$B77)</f>
        <v/>
      </c>
      <c r="BV77">
        <f>SUMIFS(BV$8:BV$68,$B$8:$B$68,$B77)</f>
        <v/>
      </c>
      <c r="BW77">
        <f>SUMIFS(BW$8:BW$68,$B$8:$B$68,$B77)</f>
        <v/>
      </c>
      <c r="BX77">
        <f>SUMIFS(BX$8:BX$68,$B$8:$B$68,$B77)</f>
        <v/>
      </c>
      <c r="BY77">
        <f>SUMIFS(BY$8:BY$68,$B$8:$B$68,$B77)</f>
        <v/>
      </c>
    </row>
    <row r="78" spans="1:77">
      <c r="A78">
        <f>CONCATENATE(A$69,B78)</f>
        <v/>
      </c>
      <c r="B78" t="s">
        <v>80</v>
      </c>
      <c r="D78" t="s">
        <v>35</v>
      </c>
      <c r="G78">
        <f>SUMIFS(G$8:G$68,$B$8:$B$68,$B78)</f>
        <v/>
      </c>
      <c r="H78">
        <f>SUMIFS(H$8:H$68,$B$8:$B$68,$B78)</f>
        <v/>
      </c>
      <c r="I78">
        <f>SUMIFS(I$8:I$68,$B$8:$B$68,$B78)</f>
        <v/>
      </c>
      <c r="J78">
        <f>SUMIFS(J$8:J$68,$B$8:$B$68,$B78)</f>
        <v/>
      </c>
      <c r="K78">
        <f>SUMIFS(K$8:K$68,$B$8:$B$68,$B78)</f>
        <v/>
      </c>
      <c r="L78">
        <f>SUMIFS(L$8:L$68,$B$8:$B$68,$B78)</f>
        <v/>
      </c>
      <c r="M78">
        <f>SUMIFS(M$8:M$68,$B$8:$B$68,$B78)</f>
        <v/>
      </c>
      <c r="N78">
        <f>SUMIFS(N$8:N$68,$B$8:$B$68,$B78)</f>
        <v/>
      </c>
      <c r="O78">
        <f>SUMIFS(O$8:O$68,$B$8:$B$68,$B78)</f>
        <v/>
      </c>
      <c r="P78">
        <f>SUMIFS(P$8:P$68,$B$8:$B$68,$B78)</f>
        <v/>
      </c>
      <c r="Q78">
        <f>SUMIFS(Q$8:Q$68,$B$8:$B$68,$B78)</f>
        <v/>
      </c>
      <c r="R78">
        <f>SUMIFS(R$8:R$68,$B$8:$B$68,$B78)</f>
        <v/>
      </c>
      <c r="S78">
        <f>SUMIFS(S$8:S$68,$B$8:$B$68,$B78)</f>
        <v/>
      </c>
      <c r="T78">
        <f>SUMIFS(T$8:T$68,$B$8:$B$68,$B78)</f>
        <v/>
      </c>
      <c r="U78">
        <f>SUMIFS(U$8:U$68,$B$8:$B$68,$B78)</f>
        <v/>
      </c>
      <c r="V78">
        <f>SUMIFS(V$8:V$68,$B$8:$B$68,$B78)</f>
        <v/>
      </c>
      <c r="W78">
        <f>SUMIFS(W$8:W$68,$B$8:$B$68,$B78)</f>
        <v/>
      </c>
      <c r="X78">
        <f>SUMIFS(X$8:X$68,$B$8:$B$68,$B78)</f>
        <v/>
      </c>
      <c r="Y78">
        <f>SUMIFS(Y$8:Y$68,$B$8:$B$68,$B78)</f>
        <v/>
      </c>
      <c r="Z78">
        <f>SUMIFS(Z$8:Z$68,$B$8:$B$68,$B78)</f>
        <v/>
      </c>
      <c r="AA78">
        <f>SUMIFS(AA$8:AA$68,$B$8:$B$68,$B78)</f>
        <v/>
      </c>
      <c r="AB78">
        <f>SUMIFS(AB$8:AB$68,$B$8:$B$68,$B78)</f>
        <v/>
      </c>
      <c r="AC78">
        <f>SUMIFS(AC$8:AC$68,$B$8:$B$68,$B78)</f>
        <v/>
      </c>
      <c r="AD78">
        <f>SUMIFS(AD$8:AD$68,$B$8:$B$68,$B78)</f>
        <v/>
      </c>
      <c r="AE78">
        <f>SUMIFS(AE$8:AE$68,$B$8:$B$68,$B78)</f>
        <v/>
      </c>
      <c r="AF78">
        <f>SUMIFS(AF$8:AF$68,$B$8:$B$68,$B78)</f>
        <v/>
      </c>
      <c r="AG78">
        <f>SUMIFS(AG$8:AG$68,$B$8:$B$68,$B78)</f>
        <v/>
      </c>
      <c r="AH78">
        <f>SUMIFS(AH$8:AH$68,$B$8:$B$68,$B78)</f>
        <v/>
      </c>
      <c r="AI78">
        <f>SUMIFS(AI$8:AI$68,$B$8:$B$68,$B78)</f>
        <v/>
      </c>
      <c r="AJ78">
        <f>SUMIFS(AJ$8:AJ$68,$B$8:$B$68,$B78)</f>
        <v/>
      </c>
      <c r="AK78">
        <f>SUMIFS(AK$8:AK$68,$B$8:$B$68,$B78)</f>
        <v/>
      </c>
      <c r="AL78">
        <f>SUMIFS(AL$8:AL$68,$B$8:$B$68,$B78)</f>
        <v/>
      </c>
      <c r="AM78">
        <f>SUMIFS(AM$8:AM$68,$B$8:$B$68,$B78)</f>
        <v/>
      </c>
      <c r="AN78">
        <f>SUMIFS(AN$8:AN$68,$B$8:$B$68,$B78)</f>
        <v/>
      </c>
      <c r="AO78">
        <f>SUMIFS(AO$8:AO$68,$B$8:$B$68,$B78)</f>
        <v/>
      </c>
      <c r="AP78">
        <f>SUMIFS(AP$8:AP$68,$B$8:$B$68,$B78)</f>
        <v/>
      </c>
      <c r="AQ78">
        <f>SUMIFS(AQ$8:AQ$68,$B$8:$B$68,$B78)</f>
        <v/>
      </c>
      <c r="AR78">
        <f>SUMIFS(AR$8:AR$68,$B$8:$B$68,$B78)</f>
        <v/>
      </c>
      <c r="AS78">
        <f>SUMIFS(AS$8:AS$68,$B$8:$B$68,$B78)</f>
        <v/>
      </c>
      <c r="AT78">
        <f>SUMIFS(AT$8:AT$68,$B$8:$B$68,$B78)</f>
        <v/>
      </c>
      <c r="AU78">
        <f>SUMIFS(AU$8:AU$68,$B$8:$B$68,$B78)</f>
        <v/>
      </c>
      <c r="AV78">
        <f>SUMIFS(AV$8:AV$68,$B$8:$B$68,$B78)</f>
        <v/>
      </c>
      <c r="AW78">
        <f>SUMIFS(AW$8:AW$68,$B$8:$B$68,$B78)</f>
        <v/>
      </c>
      <c r="AX78">
        <f>SUMIFS(AX$8:AX$68,$B$8:$B$68,$B78)</f>
        <v/>
      </c>
      <c r="AY78">
        <f>SUMIFS(AY$8:AY$68,$B$8:$B$68,$B78)</f>
        <v/>
      </c>
      <c r="AZ78">
        <f>SUMIFS(AZ$8:AZ$68,$B$8:$B$68,$B78)</f>
        <v/>
      </c>
      <c r="BA78">
        <f>SUMIFS(BA$8:BA$68,$B$8:$B$68,$B78)</f>
        <v/>
      </c>
      <c r="BB78">
        <f>SUMIFS(BB$8:BB$68,$B$8:$B$68,$B78)</f>
        <v/>
      </c>
      <c r="BC78">
        <f>SUMIFS(BC$8:BC$68,$B$8:$B$68,$B78)</f>
        <v/>
      </c>
      <c r="BD78">
        <f>SUMIFS(BD$8:BD$68,$B$8:$B$68,$B78)</f>
        <v/>
      </c>
      <c r="BE78">
        <f>SUMIFS(BE$8:BE$68,$B$8:$B$68,$B78)</f>
        <v/>
      </c>
      <c r="BF78">
        <f>SUMIFS(BF$8:BF$68,$B$8:$B$68,$B78)</f>
        <v/>
      </c>
      <c r="BG78">
        <f>SUMIFS(BG$8:BG$68,$B$8:$B$68,$B78)</f>
        <v/>
      </c>
      <c r="BH78">
        <f>SUMIFS(BH$8:BH$68,$B$8:$B$68,$B78)</f>
        <v/>
      </c>
      <c r="BI78">
        <f>SUMIFS(BI$8:BI$68,$B$8:$B$68,$B78)</f>
        <v/>
      </c>
      <c r="BJ78">
        <f>SUMIFS(BJ$8:BJ$68,$B$8:$B$68,$B78)</f>
        <v/>
      </c>
      <c r="BK78">
        <f>SUMIFS(BK$8:BK$68,$B$8:$B$68,$B78)</f>
        <v/>
      </c>
      <c r="BL78">
        <f>SUMIFS(BL$8:BL$68,$B$8:$B$68,$B78)</f>
        <v/>
      </c>
      <c r="BM78">
        <f>SUMIFS(BM$8:BM$68,$B$8:$B$68,$B78)</f>
        <v/>
      </c>
      <c r="BN78">
        <f>SUMIFS(BN$8:BN$68,$B$8:$B$68,$B78)</f>
        <v/>
      </c>
      <c r="BO78">
        <f>SUMIFS(BO$8:BO$68,$B$8:$B$68,$B78)</f>
        <v/>
      </c>
      <c r="BP78">
        <f>SUMIFS(BP$8:BP$68,$B$8:$B$68,$B78)</f>
        <v/>
      </c>
      <c r="BQ78">
        <f>SUMIFS(BQ$8:BQ$68,$B$8:$B$68,$B78)</f>
        <v/>
      </c>
      <c r="BR78">
        <f>SUMIFS(BR$8:BR$68,$B$8:$B$68,$B78)</f>
        <v/>
      </c>
      <c r="BS78">
        <f>SUMIFS(BS$8:BS$68,$B$8:$B$68,$B78)</f>
        <v/>
      </c>
      <c r="BT78">
        <f>SUMIFS(BT$8:BT$68,$B$8:$B$68,$B78)</f>
        <v/>
      </c>
      <c r="BU78">
        <f>SUMIFS(BU$8:BU$68,$B$8:$B$68,$B78)</f>
        <v/>
      </c>
      <c r="BV78">
        <f>SUMIFS(BV$8:BV$68,$B$8:$B$68,$B78)</f>
        <v/>
      </c>
      <c r="BW78">
        <f>SUMIFS(BW$8:BW$68,$B$8:$B$68,$B78)</f>
        <v/>
      </c>
      <c r="BX78">
        <f>SUMIFS(BX$8:BX$68,$B$8:$B$68,$B78)</f>
        <v/>
      </c>
      <c r="BY78">
        <f>SUMIFS(BY$8:BY$68,$B$8:$B$68,$B78)</f>
        <v/>
      </c>
    </row>
    <row r="79" spans="1:77">
      <c r="A79">
        <f>CONCATENATE(A$69,B79)</f>
        <v/>
      </c>
      <c r="B79" t="s">
        <v>69</v>
      </c>
      <c r="D79" t="s">
        <v>35</v>
      </c>
      <c r="G79">
        <f>SUMIFS(G$8:G$68,$B$8:$B$68,$B79)</f>
        <v/>
      </c>
      <c r="H79">
        <f>SUMIFS(H$8:H$68,$B$8:$B$68,$B79)</f>
        <v/>
      </c>
      <c r="I79">
        <f>SUMIFS(I$8:I$68,$B$8:$B$68,$B79)</f>
        <v/>
      </c>
      <c r="J79">
        <f>SUMIFS(J$8:J$68,$B$8:$B$68,$B79)</f>
        <v/>
      </c>
      <c r="K79">
        <f>SUMIFS(K$8:K$68,$B$8:$B$68,$B79)</f>
        <v/>
      </c>
      <c r="L79">
        <f>SUMIFS(L$8:L$68,$B$8:$B$68,$B79)</f>
        <v/>
      </c>
      <c r="M79">
        <f>SUMIFS(M$8:M$68,$B$8:$B$68,$B79)</f>
        <v/>
      </c>
      <c r="N79">
        <f>SUMIFS(N$8:N$68,$B$8:$B$68,$B79)</f>
        <v/>
      </c>
      <c r="O79">
        <f>SUMIFS(O$8:O$68,$B$8:$B$68,$B79)</f>
        <v/>
      </c>
      <c r="P79">
        <f>SUMIFS(P$8:P$68,$B$8:$B$68,$B79)</f>
        <v/>
      </c>
      <c r="Q79">
        <f>SUMIFS(Q$8:Q$68,$B$8:$B$68,$B79)</f>
        <v/>
      </c>
      <c r="R79">
        <f>SUMIFS(R$8:R$68,$B$8:$B$68,$B79)</f>
        <v/>
      </c>
      <c r="S79">
        <f>SUMIFS(S$8:S$68,$B$8:$B$68,$B79)</f>
        <v/>
      </c>
      <c r="T79">
        <f>SUMIFS(T$8:T$68,$B$8:$B$68,$B79)</f>
        <v/>
      </c>
      <c r="U79">
        <f>SUMIFS(U$8:U$68,$B$8:$B$68,$B79)</f>
        <v/>
      </c>
      <c r="V79">
        <f>SUMIFS(V$8:V$68,$B$8:$B$68,$B79)</f>
        <v/>
      </c>
      <c r="W79">
        <f>SUMIFS(W$8:W$68,$B$8:$B$68,$B79)</f>
        <v/>
      </c>
      <c r="X79">
        <f>SUMIFS(X$8:X$68,$B$8:$B$68,$B79)</f>
        <v/>
      </c>
      <c r="Y79">
        <f>SUMIFS(Y$8:Y$68,$B$8:$B$68,$B79)</f>
        <v/>
      </c>
      <c r="Z79">
        <f>SUMIFS(Z$8:Z$68,$B$8:$B$68,$B79)</f>
        <v/>
      </c>
      <c r="AA79">
        <f>SUMIFS(AA$8:AA$68,$B$8:$B$68,$B79)</f>
        <v/>
      </c>
      <c r="AB79">
        <f>SUMIFS(AB$8:AB$68,$B$8:$B$68,$B79)</f>
        <v/>
      </c>
      <c r="AC79">
        <f>SUMIFS(AC$8:AC$68,$B$8:$B$68,$B79)</f>
        <v/>
      </c>
      <c r="AD79">
        <f>SUMIFS(AD$8:AD$68,$B$8:$B$68,$B79)</f>
        <v/>
      </c>
      <c r="AE79">
        <f>SUMIFS(AE$8:AE$68,$B$8:$B$68,$B79)</f>
        <v/>
      </c>
      <c r="AF79">
        <f>SUMIFS(AF$8:AF$68,$B$8:$B$68,$B79)</f>
        <v/>
      </c>
      <c r="AG79">
        <f>SUMIFS(AG$8:AG$68,$B$8:$B$68,$B79)</f>
        <v/>
      </c>
      <c r="AH79">
        <f>SUMIFS(AH$8:AH$68,$B$8:$B$68,$B79)</f>
        <v/>
      </c>
      <c r="AI79">
        <f>SUMIFS(AI$8:AI$68,$B$8:$B$68,$B79)</f>
        <v/>
      </c>
      <c r="AJ79">
        <f>SUMIFS(AJ$8:AJ$68,$B$8:$B$68,$B79)</f>
        <v/>
      </c>
      <c r="AK79">
        <f>SUMIFS(AK$8:AK$68,$B$8:$B$68,$B79)</f>
        <v/>
      </c>
      <c r="AL79">
        <f>SUMIFS(AL$8:AL$68,$B$8:$B$68,$B79)</f>
        <v/>
      </c>
      <c r="AM79">
        <f>SUMIFS(AM$8:AM$68,$B$8:$B$68,$B79)</f>
        <v/>
      </c>
      <c r="AN79">
        <f>SUMIFS(AN$8:AN$68,$B$8:$B$68,$B79)</f>
        <v/>
      </c>
      <c r="AO79">
        <f>SUMIFS(AO$8:AO$68,$B$8:$B$68,$B79)</f>
        <v/>
      </c>
      <c r="AP79">
        <f>SUMIFS(AP$8:AP$68,$B$8:$B$68,$B79)</f>
        <v/>
      </c>
      <c r="AQ79">
        <f>SUMIFS(AQ$8:AQ$68,$B$8:$B$68,$B79)</f>
        <v/>
      </c>
      <c r="AR79">
        <f>SUMIFS(AR$8:AR$68,$B$8:$B$68,$B79)</f>
        <v/>
      </c>
      <c r="AS79">
        <f>SUMIFS(AS$8:AS$68,$B$8:$B$68,$B79)</f>
        <v/>
      </c>
      <c r="AT79">
        <f>SUMIFS(AT$8:AT$68,$B$8:$B$68,$B79)</f>
        <v/>
      </c>
      <c r="AU79">
        <f>SUMIFS(AU$8:AU$68,$B$8:$B$68,$B79)</f>
        <v/>
      </c>
      <c r="AV79">
        <f>SUMIFS(AV$8:AV$68,$B$8:$B$68,$B79)</f>
        <v/>
      </c>
      <c r="AW79">
        <f>SUMIFS(AW$8:AW$68,$B$8:$B$68,$B79)</f>
        <v/>
      </c>
      <c r="AX79">
        <f>SUMIFS(AX$8:AX$68,$B$8:$B$68,$B79)</f>
        <v/>
      </c>
      <c r="AY79">
        <f>SUMIFS(AY$8:AY$68,$B$8:$B$68,$B79)</f>
        <v/>
      </c>
      <c r="AZ79">
        <f>SUMIFS(AZ$8:AZ$68,$B$8:$B$68,$B79)</f>
        <v/>
      </c>
      <c r="BA79">
        <f>SUMIFS(BA$8:BA$68,$B$8:$B$68,$B79)</f>
        <v/>
      </c>
      <c r="BB79">
        <f>SUMIFS(BB$8:BB$68,$B$8:$B$68,$B79)</f>
        <v/>
      </c>
      <c r="BC79">
        <f>SUMIFS(BC$8:BC$68,$B$8:$B$68,$B79)</f>
        <v/>
      </c>
      <c r="BD79">
        <f>SUMIFS(BD$8:BD$68,$B$8:$B$68,$B79)</f>
        <v/>
      </c>
      <c r="BE79">
        <f>SUMIFS(BE$8:BE$68,$B$8:$B$68,$B79)</f>
        <v/>
      </c>
      <c r="BF79">
        <f>SUMIFS(BF$8:BF$68,$B$8:$B$68,$B79)</f>
        <v/>
      </c>
      <c r="BG79">
        <f>SUMIFS(BG$8:BG$68,$B$8:$B$68,$B79)</f>
        <v/>
      </c>
      <c r="BH79">
        <f>SUMIFS(BH$8:BH$68,$B$8:$B$68,$B79)</f>
        <v/>
      </c>
      <c r="BI79">
        <f>SUMIFS(BI$8:BI$68,$B$8:$B$68,$B79)</f>
        <v/>
      </c>
      <c r="BJ79">
        <f>SUMIFS(BJ$8:BJ$68,$B$8:$B$68,$B79)</f>
        <v/>
      </c>
      <c r="BK79">
        <f>SUMIFS(BK$8:BK$68,$B$8:$B$68,$B79)</f>
        <v/>
      </c>
      <c r="BL79">
        <f>SUMIFS(BL$8:BL$68,$B$8:$B$68,$B79)</f>
        <v/>
      </c>
      <c r="BM79">
        <f>SUMIFS(BM$8:BM$68,$B$8:$B$68,$B79)</f>
        <v/>
      </c>
      <c r="BN79">
        <f>SUMIFS(BN$8:BN$68,$B$8:$B$68,$B79)</f>
        <v/>
      </c>
      <c r="BO79">
        <f>SUMIFS(BO$8:BO$68,$B$8:$B$68,$B79)</f>
        <v/>
      </c>
      <c r="BP79">
        <f>SUMIFS(BP$8:BP$68,$B$8:$B$68,$B79)</f>
        <v/>
      </c>
      <c r="BQ79">
        <f>SUMIFS(BQ$8:BQ$68,$B$8:$B$68,$B79)</f>
        <v/>
      </c>
      <c r="BR79">
        <f>SUMIFS(BR$8:BR$68,$B$8:$B$68,$B79)</f>
        <v/>
      </c>
      <c r="BS79">
        <f>SUMIFS(BS$8:BS$68,$B$8:$B$68,$B79)</f>
        <v/>
      </c>
      <c r="BT79">
        <f>SUMIFS(BT$8:BT$68,$B$8:$B$68,$B79)</f>
        <v/>
      </c>
      <c r="BU79">
        <f>SUMIFS(BU$8:BU$68,$B$8:$B$68,$B79)</f>
        <v/>
      </c>
      <c r="BV79">
        <f>SUMIFS(BV$8:BV$68,$B$8:$B$68,$B79)</f>
        <v/>
      </c>
      <c r="BW79">
        <f>SUMIFS(BW$8:BW$68,$B$8:$B$68,$B79)</f>
        <v/>
      </c>
      <c r="BX79">
        <f>SUMIFS(BX$8:BX$68,$B$8:$B$68,$B79)</f>
        <v/>
      </c>
      <c r="BY79">
        <f>SUMIFS(BY$8:BY$68,$B$8:$B$68,$B79)</f>
        <v/>
      </c>
    </row>
    <row r="80" spans="1:77">
      <c r="A80">
        <f>CONCATENATE(A$69,B80)</f>
        <v/>
      </c>
      <c r="B80" t="s">
        <v>52</v>
      </c>
      <c r="D80" t="s">
        <v>35</v>
      </c>
      <c r="G80">
        <f>SUMIFS(G$8:G$68,$B$8:$B$68,$B80)</f>
        <v/>
      </c>
      <c r="H80">
        <f>SUMIFS(H$8:H$68,$B$8:$B$68,$B80)</f>
        <v/>
      </c>
      <c r="I80">
        <f>SUMIFS(I$8:I$68,$B$8:$B$68,$B80)</f>
        <v/>
      </c>
      <c r="J80">
        <f>SUMIFS(J$8:J$68,$B$8:$B$68,$B80)</f>
        <v/>
      </c>
      <c r="K80">
        <f>SUMIFS(K$8:K$68,$B$8:$B$68,$B80)</f>
        <v/>
      </c>
      <c r="L80">
        <f>SUMIFS(L$8:L$68,$B$8:$B$68,$B80)</f>
        <v/>
      </c>
      <c r="M80">
        <f>SUMIFS(M$8:M$68,$B$8:$B$68,$B80)</f>
        <v/>
      </c>
      <c r="N80">
        <f>SUMIFS(N$8:N$68,$B$8:$B$68,$B80)</f>
        <v/>
      </c>
      <c r="O80">
        <f>SUMIFS(O$8:O$68,$B$8:$B$68,$B80)</f>
        <v/>
      </c>
      <c r="P80">
        <f>SUMIFS(P$8:P$68,$B$8:$B$68,$B80)</f>
        <v/>
      </c>
      <c r="Q80">
        <f>SUMIFS(Q$8:Q$68,$B$8:$B$68,$B80)</f>
        <v/>
      </c>
      <c r="R80">
        <f>SUMIFS(R$8:R$68,$B$8:$B$68,$B80)</f>
        <v/>
      </c>
      <c r="S80">
        <f>SUMIFS(S$8:S$68,$B$8:$B$68,$B80)</f>
        <v/>
      </c>
      <c r="T80">
        <f>SUMIFS(T$8:T$68,$B$8:$B$68,$B80)</f>
        <v/>
      </c>
      <c r="U80">
        <f>SUMIFS(U$8:U$68,$B$8:$B$68,$B80)</f>
        <v/>
      </c>
      <c r="V80">
        <f>SUMIFS(V$8:V$68,$B$8:$B$68,$B80)</f>
        <v/>
      </c>
      <c r="W80">
        <f>SUMIFS(W$8:W$68,$B$8:$B$68,$B80)</f>
        <v/>
      </c>
      <c r="X80">
        <f>SUMIFS(X$8:X$68,$B$8:$B$68,$B80)</f>
        <v/>
      </c>
      <c r="Y80">
        <f>SUMIFS(Y$8:Y$68,$B$8:$B$68,$B80)</f>
        <v/>
      </c>
      <c r="Z80">
        <f>SUMIFS(Z$8:Z$68,$B$8:$B$68,$B80)</f>
        <v/>
      </c>
      <c r="AA80">
        <f>SUMIFS(AA$8:AA$68,$B$8:$B$68,$B80)</f>
        <v/>
      </c>
      <c r="AB80">
        <f>SUMIFS(AB$8:AB$68,$B$8:$B$68,$B80)</f>
        <v/>
      </c>
      <c r="AC80">
        <f>SUMIFS(AC$8:AC$68,$B$8:$B$68,$B80)</f>
        <v/>
      </c>
      <c r="AD80">
        <f>SUMIFS(AD$8:AD$68,$B$8:$B$68,$B80)</f>
        <v/>
      </c>
      <c r="AE80">
        <f>SUMIFS(AE$8:AE$68,$B$8:$B$68,$B80)</f>
        <v/>
      </c>
      <c r="AF80">
        <f>SUMIFS(AF$8:AF$68,$B$8:$B$68,$B80)</f>
        <v/>
      </c>
      <c r="AG80">
        <f>SUMIFS(AG$8:AG$68,$B$8:$B$68,$B80)</f>
        <v/>
      </c>
      <c r="AH80">
        <f>SUMIFS(AH$8:AH$68,$B$8:$B$68,$B80)</f>
        <v/>
      </c>
      <c r="AI80">
        <f>SUMIFS(AI$8:AI$68,$B$8:$B$68,$B80)</f>
        <v/>
      </c>
      <c r="AJ80">
        <f>SUMIFS(AJ$8:AJ$68,$B$8:$B$68,$B80)</f>
        <v/>
      </c>
      <c r="AK80">
        <f>SUMIFS(AK$8:AK$68,$B$8:$B$68,$B80)</f>
        <v/>
      </c>
      <c r="AL80">
        <f>SUMIFS(AL$8:AL$68,$B$8:$B$68,$B80)</f>
        <v/>
      </c>
      <c r="AM80">
        <f>SUMIFS(AM$8:AM$68,$B$8:$B$68,$B80)</f>
        <v/>
      </c>
      <c r="AN80">
        <f>SUMIFS(AN$8:AN$68,$B$8:$B$68,$B80)</f>
        <v/>
      </c>
      <c r="AO80">
        <f>SUMIFS(AO$8:AO$68,$B$8:$B$68,$B80)</f>
        <v/>
      </c>
      <c r="AP80">
        <f>SUMIFS(AP$8:AP$68,$B$8:$B$68,$B80)</f>
        <v/>
      </c>
      <c r="AQ80">
        <f>SUMIFS(AQ$8:AQ$68,$B$8:$B$68,$B80)</f>
        <v/>
      </c>
      <c r="AR80">
        <f>SUMIFS(AR$8:AR$68,$B$8:$B$68,$B80)</f>
        <v/>
      </c>
      <c r="AS80">
        <f>SUMIFS(AS$8:AS$68,$B$8:$B$68,$B80)</f>
        <v/>
      </c>
      <c r="AT80">
        <f>SUMIFS(AT$8:AT$68,$B$8:$B$68,$B80)</f>
        <v/>
      </c>
      <c r="AU80">
        <f>SUMIFS(AU$8:AU$68,$B$8:$B$68,$B80)</f>
        <v/>
      </c>
      <c r="AV80">
        <f>SUMIFS(AV$8:AV$68,$B$8:$B$68,$B80)</f>
        <v/>
      </c>
      <c r="AW80">
        <f>SUMIFS(AW$8:AW$68,$B$8:$B$68,$B80)</f>
        <v/>
      </c>
      <c r="AX80">
        <f>SUMIFS(AX$8:AX$68,$B$8:$B$68,$B80)</f>
        <v/>
      </c>
      <c r="AY80">
        <f>SUMIFS(AY$8:AY$68,$B$8:$B$68,$B80)</f>
        <v/>
      </c>
      <c r="AZ80">
        <f>SUMIFS(AZ$8:AZ$68,$B$8:$B$68,$B80)</f>
        <v/>
      </c>
      <c r="BA80">
        <f>SUMIFS(BA$8:BA$68,$B$8:$B$68,$B80)</f>
        <v/>
      </c>
      <c r="BB80">
        <f>SUMIFS(BB$8:BB$68,$B$8:$B$68,$B80)</f>
        <v/>
      </c>
      <c r="BC80">
        <f>SUMIFS(BC$8:BC$68,$B$8:$B$68,$B80)</f>
        <v/>
      </c>
      <c r="BD80">
        <f>SUMIFS(BD$8:BD$68,$B$8:$B$68,$B80)</f>
        <v/>
      </c>
      <c r="BE80">
        <f>SUMIFS(BE$8:BE$68,$B$8:$B$68,$B80)</f>
        <v/>
      </c>
      <c r="BF80">
        <f>SUMIFS(BF$8:BF$68,$B$8:$B$68,$B80)</f>
        <v/>
      </c>
      <c r="BG80">
        <f>SUMIFS(BG$8:BG$68,$B$8:$B$68,$B80)</f>
        <v/>
      </c>
      <c r="BH80">
        <f>SUMIFS(BH$8:BH$68,$B$8:$B$68,$B80)</f>
        <v/>
      </c>
      <c r="BI80">
        <f>SUMIFS(BI$8:BI$68,$B$8:$B$68,$B80)</f>
        <v/>
      </c>
      <c r="BJ80">
        <f>SUMIFS(BJ$8:BJ$68,$B$8:$B$68,$B80)</f>
        <v/>
      </c>
      <c r="BK80">
        <f>SUMIFS(BK$8:BK$68,$B$8:$B$68,$B80)</f>
        <v/>
      </c>
      <c r="BL80">
        <f>SUMIFS(BL$8:BL$68,$B$8:$B$68,$B80)</f>
        <v/>
      </c>
      <c r="BM80">
        <f>SUMIFS(BM$8:BM$68,$B$8:$B$68,$B80)</f>
        <v/>
      </c>
      <c r="BN80">
        <f>SUMIFS(BN$8:BN$68,$B$8:$B$68,$B80)</f>
        <v/>
      </c>
      <c r="BO80">
        <f>SUMIFS(BO$8:BO$68,$B$8:$B$68,$B80)</f>
        <v/>
      </c>
      <c r="BP80">
        <f>SUMIFS(BP$8:BP$68,$B$8:$B$68,$B80)</f>
        <v/>
      </c>
      <c r="BQ80">
        <f>SUMIFS(BQ$8:BQ$68,$B$8:$B$68,$B80)</f>
        <v/>
      </c>
      <c r="BR80">
        <f>SUMIFS(BR$8:BR$68,$B$8:$B$68,$B80)</f>
        <v/>
      </c>
      <c r="BS80">
        <f>SUMIFS(BS$8:BS$68,$B$8:$B$68,$B80)</f>
        <v/>
      </c>
      <c r="BT80">
        <f>SUMIFS(BT$8:BT$68,$B$8:$B$68,$B80)</f>
        <v/>
      </c>
      <c r="BU80">
        <f>SUMIFS(BU$8:BU$68,$B$8:$B$68,$B80)</f>
        <v/>
      </c>
      <c r="BV80">
        <f>SUMIFS(BV$8:BV$68,$B$8:$B$68,$B80)</f>
        <v/>
      </c>
      <c r="BW80">
        <f>SUMIFS(BW$8:BW$68,$B$8:$B$68,$B80)</f>
        <v/>
      </c>
      <c r="BX80">
        <f>SUMIFS(BX$8:BX$68,$B$8:$B$68,$B80)</f>
        <v/>
      </c>
      <c r="BY80">
        <f>SUMIFS(BY$8:BY$68,$B$8:$B$68,$B80)</f>
        <v/>
      </c>
    </row>
    <row r="81" spans="1:77">
      <c r="A81">
        <f>CONCATENATE(A$69,B81)</f>
        <v/>
      </c>
      <c r="B81" t="s">
        <v>40</v>
      </c>
      <c r="D81" t="s">
        <v>35</v>
      </c>
      <c r="G81">
        <f>SUM(G11,G21,G36,G48,G63)</f>
        <v/>
      </c>
      <c r="H81">
        <f>SUM(H11,H21,H36,H48,H63)</f>
        <v/>
      </c>
      <c r="I81">
        <f>SUM(I11,I21,I36,I48,I63)</f>
        <v/>
      </c>
      <c r="J81">
        <f>SUM(J11,J21,J36,J48,J63)</f>
        <v/>
      </c>
      <c r="K81">
        <f>SUM(K11,K21,K36,K48,K63)</f>
        <v/>
      </c>
      <c r="L81">
        <f>SUM(L11,L21,L36,L48,L63)</f>
        <v/>
      </c>
      <c r="M81">
        <f>SUM(M11,M21,M36,M48,M63)</f>
        <v/>
      </c>
      <c r="N81">
        <f>SUM(N11,N21,N36,N48,N63)</f>
        <v/>
      </c>
      <c r="O81">
        <f>SUM(O11,O21,O36,O48,O63)</f>
        <v/>
      </c>
      <c r="P81">
        <f>SUM(P11,P21,P36,P48,P63)</f>
        <v/>
      </c>
      <c r="Q81">
        <f>SUM(Q11,Q21,Q36,Q48,Q63)</f>
        <v/>
      </c>
      <c r="R81">
        <f>SUM(R11,R21,R36,R48,R63)</f>
        <v/>
      </c>
      <c r="S81">
        <f>SUM(S11,S21,S36,S48,S63)</f>
        <v/>
      </c>
      <c r="T81">
        <f>SUM(T11,T21,T36,T48,T63)</f>
        <v/>
      </c>
      <c r="U81">
        <f>SUM(U11,U21,U36,U48,U63)</f>
        <v/>
      </c>
      <c r="V81">
        <f>SUM(V11,V21,V36,V48,V63)</f>
        <v/>
      </c>
      <c r="W81">
        <f>SUM(W11,W21,W36,W48,W63)</f>
        <v/>
      </c>
      <c r="X81">
        <f>SUM(X11,X21,X36,X48,X63)</f>
        <v/>
      </c>
      <c r="Y81">
        <f>SUM(Y11,Y21,Y36,Y48,Y63)</f>
        <v/>
      </c>
      <c r="Z81">
        <f>SUM(Z11,Z21,Z36,Z48,Z63)</f>
        <v/>
      </c>
      <c r="AA81">
        <f>SUM(AA11,AA21,AA36,AA48,AA63)</f>
        <v/>
      </c>
      <c r="AB81">
        <f>SUM(AB11,AB21,AB36,AB48,AB63)</f>
        <v/>
      </c>
      <c r="AC81">
        <f>SUM(AC11,AC21,AC36,AC48,AC63)</f>
        <v/>
      </c>
      <c r="AD81">
        <f>SUM(AD11,AD21,AD36,AD48,AD63)</f>
        <v/>
      </c>
      <c r="AE81">
        <f>SUM(AE11,AE21,AE36,AE48,AE63)</f>
        <v/>
      </c>
      <c r="AF81">
        <f>SUM(AF11,AF21,AF36,AF48,AF63)</f>
        <v/>
      </c>
      <c r="AG81">
        <f>SUM(AG11,AG21,AG36,AG48,AG63)</f>
        <v/>
      </c>
      <c r="AH81">
        <f>SUM(AH11,AH21,AH36,AH48,AH63)</f>
        <v/>
      </c>
      <c r="AI81">
        <f>SUM(AI11,AI21,AI36,AI48,AI63)</f>
        <v/>
      </c>
      <c r="AJ81">
        <f>SUM(AJ11,AJ21,AJ36,AJ48,AJ63)</f>
        <v/>
      </c>
      <c r="AK81">
        <f>SUM(AK11,AK21,AK36,AK48,AK63)</f>
        <v/>
      </c>
      <c r="AL81">
        <f>SUM(AL11,AL21,AL36,AL48,AL63)</f>
        <v/>
      </c>
      <c r="AM81">
        <f>SUM(AM11,AM21,AM36,AM48,AM63)</f>
        <v/>
      </c>
      <c r="AN81">
        <f>SUM(AN11,AN21,AN36,AN48,AN63)</f>
        <v/>
      </c>
      <c r="AO81">
        <f>SUM(AO11,AO21,AO36,AO48,AO63)</f>
        <v/>
      </c>
      <c r="AP81">
        <f>SUM(AP11,AP21,AP36,AP48,AP63)</f>
        <v/>
      </c>
      <c r="AQ81">
        <f>SUM(AQ11,AQ21,AQ36,AQ48,AQ63)</f>
        <v/>
      </c>
      <c r="AR81">
        <f>SUM(AR11,AR21,AR36,AR48,AR63)</f>
        <v/>
      </c>
      <c r="AS81">
        <f>SUM(AS11,AS21,AS36,AS48,AS63)</f>
        <v/>
      </c>
      <c r="AT81">
        <f>SUM(AT11,AT21,AT36,AT48,AT63)</f>
        <v/>
      </c>
      <c r="AU81">
        <f>SUM(AU11,AU21,AU36,AU48,AU63)</f>
        <v/>
      </c>
      <c r="AV81">
        <f>SUM(AV11,AV21,AV36,AV48,AV63)</f>
        <v/>
      </c>
      <c r="AW81">
        <f>SUM(AW11,AW21,AW36,AW48,AW63)</f>
        <v/>
      </c>
      <c r="AX81">
        <f>SUM(AX11,AX21,AX36,AX48,AX63)</f>
        <v/>
      </c>
      <c r="AY81">
        <f>SUM(AY11,AY21,AY36,AY48,AY63)</f>
        <v/>
      </c>
      <c r="AZ81">
        <f>SUM(AZ11,AZ21,AZ36,AZ48,AZ63)</f>
        <v/>
      </c>
      <c r="BA81">
        <f>SUM(BA11,BA21,BA36,BA48,BA63)</f>
        <v/>
      </c>
      <c r="BB81">
        <f>SUM(BB11,BB21,BB36,BB48,BB63)</f>
        <v/>
      </c>
      <c r="BC81">
        <f>SUM(BC11,BC21,BC36,BC48,BC63)</f>
        <v/>
      </c>
      <c r="BD81">
        <f>SUM(BD11,BD21,BD36,BD48,BD63)</f>
        <v/>
      </c>
      <c r="BE81">
        <f>SUM(BE11,BE21,BE36,BE48,BE63)</f>
        <v/>
      </c>
      <c r="BF81">
        <f>SUM(BF11,BF21,BF36,BF48,BF63)</f>
        <v/>
      </c>
      <c r="BG81">
        <f>SUM(BG11,BG21,BG36,BG48,BG63)</f>
        <v/>
      </c>
      <c r="BH81">
        <f>SUM(BH11,BH21,BH36,BH48,BH63)</f>
        <v/>
      </c>
      <c r="BI81">
        <f>SUM(BI11,BI21,BI36,BI48,BI63)</f>
        <v/>
      </c>
      <c r="BJ81">
        <f>SUM(BJ11,BJ21,BJ36,BJ48,BJ63)</f>
        <v/>
      </c>
      <c r="BK81">
        <f>SUM(BK11,BK21,BK36,BK48,BK63)</f>
        <v/>
      </c>
      <c r="BL81">
        <f>SUM(BL11,BL21,BL36,BL48,BL63)</f>
        <v/>
      </c>
      <c r="BM81">
        <f>SUM(BM11,BM21,BM36,BM48,BM63)</f>
        <v/>
      </c>
      <c r="BN81">
        <f>SUM(BN11,BN21,BN36,BN48,BN63)</f>
        <v/>
      </c>
      <c r="BO81">
        <f>SUM(BO11,BO21,BO36,BO48,BO63)</f>
        <v/>
      </c>
      <c r="BP81">
        <f>SUM(BP11,BP21,BP36,BP48,BP63)</f>
        <v/>
      </c>
      <c r="BQ81">
        <f>SUM(BQ11,BQ21,BQ36,BQ48,BQ63)</f>
        <v/>
      </c>
      <c r="BR81">
        <f>SUM(BR11,BR21,BR36,BR48,BR63)</f>
        <v/>
      </c>
      <c r="BS81">
        <f>SUM(BS11,BS21,BS36,BS48,BS63)</f>
        <v/>
      </c>
      <c r="BT81">
        <f>SUM(BT11,BT21,BT36,BT48,BT63)</f>
        <v/>
      </c>
      <c r="BU81">
        <f>SUM(BU11,BU21,BU36,BU48,BU63)</f>
        <v/>
      </c>
      <c r="BV81">
        <f>SUM(BV11,BV21,BV36,BV48,BV63)</f>
        <v/>
      </c>
      <c r="BW81">
        <f>SUM(BW11,BW21,BW36,BW48,BW63)</f>
        <v/>
      </c>
      <c r="BX81">
        <f>SUM(BX11,BX21,BX36,BX48,BX63)</f>
        <v/>
      </c>
      <c r="BY81">
        <f>SUM(BY11,BY21,BY36,BY48,BY63)</f>
        <v/>
      </c>
    </row>
    <row r="82" spans="1:77">
      <c r="A82">
        <f>CONCATENATE(A$69,B82)</f>
        <v/>
      </c>
      <c r="B82" t="s">
        <v>42</v>
      </c>
      <c r="D82" t="s">
        <v>35</v>
      </c>
      <c r="G82">
        <f>SUM(G12,G22,G37,G49,G64)</f>
        <v/>
      </c>
      <c r="H82">
        <f>SUM(H12,H22,H37,H49,H64)</f>
        <v/>
      </c>
      <c r="I82">
        <f>SUM(I12,I22,I37,I49,I64)</f>
        <v/>
      </c>
      <c r="J82">
        <f>SUM(J12,J22,J37,J49,J64)</f>
        <v/>
      </c>
      <c r="K82">
        <f>SUM(K12,K22,K37,K49,K64)</f>
        <v/>
      </c>
      <c r="L82">
        <f>SUM(L12,L22,L37,L49,L64)</f>
        <v/>
      </c>
      <c r="M82">
        <f>SUM(M12,M22,M37,M49,M64)</f>
        <v/>
      </c>
      <c r="N82">
        <f>SUM(N12,N22,N37,N49,N64)</f>
        <v/>
      </c>
      <c r="O82">
        <f>SUM(O12,O22,O37,O49,O64)</f>
        <v/>
      </c>
      <c r="P82">
        <f>SUM(P12,P22,P37,P49,P64)</f>
        <v/>
      </c>
      <c r="Q82">
        <f>SUM(Q12,Q22,Q37,Q49,Q64)</f>
        <v/>
      </c>
      <c r="R82">
        <f>SUM(R12,R22,R37,R49,R64)</f>
        <v/>
      </c>
      <c r="S82">
        <f>SUM(S12,S22,S37,S49,S64)</f>
        <v/>
      </c>
      <c r="T82">
        <f>SUM(T12,T22,T37,T49,T64)</f>
        <v/>
      </c>
      <c r="U82">
        <f>SUM(U12,U22,U37,U49,U64)</f>
        <v/>
      </c>
      <c r="V82">
        <f>SUM(V12,V22,V37,V49,V64)</f>
        <v/>
      </c>
      <c r="W82">
        <f>SUM(W12,W22,W37,W49,W64)</f>
        <v/>
      </c>
      <c r="X82">
        <f>SUM(X12,X22,X37,X49,X64)</f>
        <v/>
      </c>
      <c r="Y82">
        <f>SUM(Y12,Y22,Y37,Y49,Y64)</f>
        <v/>
      </c>
      <c r="Z82">
        <f>SUM(Z12,Z22,Z37,Z49,Z64)</f>
        <v/>
      </c>
      <c r="AA82">
        <f>SUM(AA12,AA22,AA37,AA49,AA64)</f>
        <v/>
      </c>
      <c r="AB82">
        <f>SUM(AB12,AB22,AB37,AB49,AB64)</f>
        <v/>
      </c>
      <c r="AC82">
        <f>SUM(AC12,AC22,AC37,AC49,AC64)</f>
        <v/>
      </c>
      <c r="AD82">
        <f>SUM(AD12,AD22,AD37,AD49,AD64)</f>
        <v/>
      </c>
      <c r="AE82">
        <f>SUM(AE12,AE22,AE37,AE49,AE64)</f>
        <v/>
      </c>
      <c r="AF82">
        <f>SUM(AF12,AF22,AF37,AF49,AF64)</f>
        <v/>
      </c>
      <c r="AG82">
        <f>SUM(AG12,AG22,AG37,AG49,AG64)</f>
        <v/>
      </c>
      <c r="AH82">
        <f>SUM(AH12,AH22,AH37,AH49,AH64)</f>
        <v/>
      </c>
      <c r="AI82">
        <f>SUM(AI12,AI22,AI37,AI49,AI64)</f>
        <v/>
      </c>
      <c r="AJ82">
        <f>SUM(AJ12,AJ22,AJ37,AJ49,AJ64)</f>
        <v/>
      </c>
      <c r="AK82">
        <f>SUM(AK12,AK22,AK37,AK49,AK64)</f>
        <v/>
      </c>
      <c r="AL82">
        <f>SUM(AL12,AL22,AL37,AL49,AL64)</f>
        <v/>
      </c>
      <c r="AM82">
        <f>SUM(AM12,AM22,AM37,AM49,AM64)</f>
        <v/>
      </c>
      <c r="AN82">
        <f>SUM(AN12,AN22,AN37,AN49,AN64)</f>
        <v/>
      </c>
      <c r="AO82">
        <f>SUM(AO12,AO22,AO37,AO49,AO64)</f>
        <v/>
      </c>
      <c r="AP82">
        <f>SUM(AP12,AP22,AP37,AP49,AP64)</f>
        <v/>
      </c>
      <c r="AQ82">
        <f>SUM(AQ12,AQ22,AQ37,AQ49,AQ64)</f>
        <v/>
      </c>
      <c r="AR82">
        <f>SUM(AR12,AR22,AR37,AR49,AR64)</f>
        <v/>
      </c>
      <c r="AS82">
        <f>SUM(AS12,AS22,AS37,AS49,AS64)</f>
        <v/>
      </c>
      <c r="AT82">
        <f>SUM(AT12,AT22,AT37,AT49,AT64)</f>
        <v/>
      </c>
      <c r="AU82">
        <f>SUM(AU12,AU22,AU37,AU49,AU64)</f>
        <v/>
      </c>
      <c r="AV82">
        <f>SUM(AV12,AV22,AV37,AV49,AV64)</f>
        <v/>
      </c>
      <c r="AW82">
        <f>SUM(AW12,AW22,AW37,AW49,AW64)</f>
        <v/>
      </c>
      <c r="AX82">
        <f>SUM(AX12,AX22,AX37,AX49,AX64)</f>
        <v/>
      </c>
      <c r="AY82">
        <f>SUM(AY12,AY22,AY37,AY49,AY64)</f>
        <v/>
      </c>
      <c r="AZ82">
        <f>SUM(AZ12,AZ22,AZ37,AZ49,AZ64)</f>
        <v/>
      </c>
      <c r="BA82">
        <f>SUM(BA12,BA22,BA37,BA49,BA64)</f>
        <v/>
      </c>
      <c r="BB82">
        <f>SUM(BB12,BB22,BB37,BB49,BB64)</f>
        <v/>
      </c>
      <c r="BC82">
        <f>SUM(BC12,BC22,BC37,BC49,BC64)</f>
        <v/>
      </c>
      <c r="BD82">
        <f>SUM(BD12,BD22,BD37,BD49,BD64)</f>
        <v/>
      </c>
      <c r="BE82">
        <f>SUM(BE12,BE22,BE37,BE49,BE64)</f>
        <v/>
      </c>
      <c r="BF82">
        <f>SUM(BF12,BF22,BF37,BF49,BF64)</f>
        <v/>
      </c>
      <c r="BG82">
        <f>SUM(BG12,BG22,BG37,BG49,BG64)</f>
        <v/>
      </c>
      <c r="BH82">
        <f>SUM(BH12,BH22,BH37,BH49,BH64)</f>
        <v/>
      </c>
      <c r="BI82">
        <f>SUM(BI12,BI22,BI37,BI49,BI64)</f>
        <v/>
      </c>
      <c r="BJ82">
        <f>SUM(BJ12,BJ22,BJ37,BJ49,BJ64)</f>
        <v/>
      </c>
      <c r="BK82">
        <f>SUM(BK12,BK22,BK37,BK49,BK64)</f>
        <v/>
      </c>
      <c r="BL82">
        <f>SUM(BL12,BL22,BL37,BL49,BL64)</f>
        <v/>
      </c>
      <c r="BM82">
        <f>SUM(BM12,BM22,BM37,BM49,BM64)</f>
        <v/>
      </c>
      <c r="BN82">
        <f>SUM(BN12,BN22,BN37,BN49,BN64)</f>
        <v/>
      </c>
      <c r="BO82">
        <f>SUM(BO12,BO22,BO37,BO49,BO64)</f>
        <v/>
      </c>
      <c r="BP82">
        <f>SUM(BP12,BP22,BP37,BP49,BP64)</f>
        <v/>
      </c>
      <c r="BQ82">
        <f>SUM(BQ12,BQ22,BQ37,BQ49,BQ64)</f>
        <v/>
      </c>
      <c r="BR82">
        <f>SUM(BR12,BR22,BR37,BR49,BR64)</f>
        <v/>
      </c>
      <c r="BS82">
        <f>SUM(BS12,BS22,BS37,BS49,BS64)</f>
        <v/>
      </c>
      <c r="BT82">
        <f>SUM(BT12,BT22,BT37,BT49,BT64)</f>
        <v/>
      </c>
      <c r="BU82">
        <f>SUM(BU12,BU22,BU37,BU49,BU64)</f>
        <v/>
      </c>
      <c r="BV82">
        <f>SUM(BV12,BV22,BV37,BV49,BV64)</f>
        <v/>
      </c>
      <c r="BW82">
        <f>SUM(BW12,BW22,BW37,BW49,BW64)</f>
        <v/>
      </c>
      <c r="BX82">
        <f>SUM(BX12,BX22,BX37,BX49,BX64)</f>
        <v/>
      </c>
      <c r="BY82">
        <f>SUM(BY12,BY22,BY37,BY49,BY64)</f>
        <v/>
      </c>
    </row>
    <row r="83" spans="1:77">
      <c r="A83">
        <f>CONCATENATE(A$69,B83)</f>
        <v/>
      </c>
      <c r="B83" t="s">
        <v>56</v>
      </c>
      <c r="D83" t="s">
        <v>35</v>
      </c>
      <c r="G83">
        <f>G84+G85</f>
        <v/>
      </c>
      <c r="H83">
        <f>H84+H85</f>
        <v/>
      </c>
      <c r="I83">
        <f>I84+I85</f>
        <v/>
      </c>
      <c r="J83">
        <f>J84+J85</f>
        <v/>
      </c>
      <c r="K83">
        <f>K84+K85</f>
        <v/>
      </c>
      <c r="L83">
        <f>L84+L85</f>
        <v/>
      </c>
      <c r="M83">
        <f>M84+M85</f>
        <v/>
      </c>
      <c r="N83">
        <f>N84+N85</f>
        <v/>
      </c>
      <c r="O83">
        <f>O84+O85</f>
        <v/>
      </c>
      <c r="P83">
        <f>P84+P85</f>
        <v/>
      </c>
      <c r="Q83">
        <f>Q84+Q85</f>
        <v/>
      </c>
      <c r="R83">
        <f>R84+R85</f>
        <v/>
      </c>
      <c r="S83">
        <f>S84+S85</f>
        <v/>
      </c>
      <c r="T83">
        <f>T84+T85</f>
        <v/>
      </c>
      <c r="U83">
        <f>U84+U85</f>
        <v/>
      </c>
      <c r="V83">
        <f>V84+V85</f>
        <v/>
      </c>
      <c r="W83">
        <f>W84+W85</f>
        <v/>
      </c>
      <c r="X83">
        <f>X84+X85</f>
        <v/>
      </c>
      <c r="Y83">
        <f>Y84+Y85</f>
        <v/>
      </c>
      <c r="Z83">
        <f>Z84+Z85</f>
        <v/>
      </c>
      <c r="AA83">
        <f>AA84+AA85</f>
        <v/>
      </c>
      <c r="AB83">
        <f>AB84+AB85</f>
        <v/>
      </c>
      <c r="AC83">
        <f>AC84+AC85</f>
        <v/>
      </c>
      <c r="AD83">
        <f>AD84+AD85</f>
        <v/>
      </c>
      <c r="AE83">
        <f>AE84+AE85</f>
        <v/>
      </c>
      <c r="AF83">
        <f>AF84+AF85</f>
        <v/>
      </c>
      <c r="AG83">
        <f>AG84+AG85</f>
        <v/>
      </c>
      <c r="AH83">
        <f>AH84+AH85</f>
        <v/>
      </c>
      <c r="AI83">
        <f>AI84+AI85</f>
        <v/>
      </c>
      <c r="AJ83">
        <f>AJ84+AJ85</f>
        <v/>
      </c>
      <c r="AK83">
        <f>AK84+AK85</f>
        <v/>
      </c>
      <c r="AL83">
        <f>AL84+AL85</f>
        <v/>
      </c>
      <c r="AM83">
        <f>AM84+AM85</f>
        <v/>
      </c>
      <c r="AN83">
        <f>AN84+AN85</f>
        <v/>
      </c>
      <c r="AO83">
        <f>AO84+AO85</f>
        <v/>
      </c>
      <c r="AP83">
        <f>AP84+AP85</f>
        <v/>
      </c>
      <c r="AQ83">
        <f>AQ84+AQ85</f>
        <v/>
      </c>
      <c r="AR83">
        <f>AR84+AR85</f>
        <v/>
      </c>
      <c r="AS83">
        <f>AS84+AS85</f>
        <v/>
      </c>
      <c r="AT83">
        <f>AT84+AT85</f>
        <v/>
      </c>
      <c r="AU83">
        <f>AU84+AU85</f>
        <v/>
      </c>
      <c r="AV83">
        <f>AV84+AV85</f>
        <v/>
      </c>
      <c r="AW83">
        <f>AW84+AW85</f>
        <v/>
      </c>
      <c r="AX83">
        <f>AX84+AX85</f>
        <v/>
      </c>
      <c r="AY83">
        <f>AY84+AY85</f>
        <v/>
      </c>
      <c r="AZ83">
        <f>AZ84+AZ85</f>
        <v/>
      </c>
      <c r="BA83">
        <f>BA84+BA85</f>
        <v/>
      </c>
      <c r="BB83">
        <f>BB84+BB85</f>
        <v/>
      </c>
      <c r="BC83">
        <f>BC84+BC85</f>
        <v/>
      </c>
      <c r="BD83">
        <f>BD84+BD85</f>
        <v/>
      </c>
      <c r="BE83">
        <f>BE84+BE85</f>
        <v/>
      </c>
      <c r="BF83">
        <f>BF84+BF85</f>
        <v/>
      </c>
      <c r="BG83">
        <f>BG84+BG85</f>
        <v/>
      </c>
      <c r="BH83">
        <f>BH84+BH85</f>
        <v/>
      </c>
      <c r="BI83">
        <f>BI84+BI85</f>
        <v/>
      </c>
      <c r="BJ83">
        <f>BJ84+BJ85</f>
        <v/>
      </c>
      <c r="BK83">
        <f>BK84+BK85</f>
        <v/>
      </c>
      <c r="BL83">
        <f>BL84+BL85</f>
        <v/>
      </c>
      <c r="BM83">
        <f>BM84+BM85</f>
        <v/>
      </c>
      <c r="BN83">
        <f>BN84+BN85</f>
        <v/>
      </c>
      <c r="BO83">
        <f>BO84+BO85</f>
        <v/>
      </c>
      <c r="BP83">
        <f>BP84+BP85</f>
        <v/>
      </c>
      <c r="BQ83">
        <f>BQ84+BQ85</f>
        <v/>
      </c>
      <c r="BR83">
        <f>BR84+BR85</f>
        <v/>
      </c>
      <c r="BS83">
        <f>BS84+BS85</f>
        <v/>
      </c>
      <c r="BT83">
        <f>BT84+BT85</f>
        <v/>
      </c>
      <c r="BU83">
        <f>BU84+BU85</f>
        <v/>
      </c>
      <c r="BV83">
        <f>BV84+BV85</f>
        <v/>
      </c>
      <c r="BW83">
        <f>BW84+BW85</f>
        <v/>
      </c>
      <c r="BX83">
        <f>BX84+BX85</f>
        <v/>
      </c>
      <c r="BY83">
        <f>BY84+BY85</f>
        <v/>
      </c>
    </row>
    <row r="84" spans="1:77">
      <c r="B84" t="s">
        <v>58</v>
      </c>
      <c r="D84" t="s">
        <v>35</v>
      </c>
      <c r="G84">
        <f>SUM(G24,G39,G51,G66)</f>
        <v/>
      </c>
      <c r="H84">
        <f>SUM(H24,H39,H51,H66)</f>
        <v/>
      </c>
      <c r="I84">
        <f>SUM(I24,I39,I51,I66)</f>
        <v/>
      </c>
      <c r="J84">
        <f>SUM(J24,J39,J51,J66)</f>
        <v/>
      </c>
      <c r="K84">
        <f>SUM(K24,K39,K51,K66)</f>
        <v/>
      </c>
      <c r="L84">
        <f>SUM(L24,L39,L51,L66)</f>
        <v/>
      </c>
      <c r="M84">
        <f>SUM(M24,M39,M51,M66)</f>
        <v/>
      </c>
      <c r="N84">
        <f>SUM(N24,N39,N51,N66)</f>
        <v/>
      </c>
      <c r="O84">
        <f>SUM(O24,O39,O51,O66)</f>
        <v/>
      </c>
      <c r="P84">
        <f>SUM(P24,P39,P51,P66)</f>
        <v/>
      </c>
      <c r="Q84">
        <f>SUM(Q24,Q39,Q51,Q66)</f>
        <v/>
      </c>
      <c r="R84">
        <f>SUM(R24,R39,R51,R66)</f>
        <v/>
      </c>
      <c r="S84">
        <f>SUM(S24,S39,S51,S66)</f>
        <v/>
      </c>
      <c r="T84">
        <f>SUM(T24,T39,T51,T66)</f>
        <v/>
      </c>
      <c r="U84">
        <f>SUM(U24,U39,U51,U66)</f>
        <v/>
      </c>
      <c r="V84">
        <f>SUM(V24,V39,V51,V66)</f>
        <v/>
      </c>
      <c r="W84">
        <f>SUM(W24,W39,W51,W66)</f>
        <v/>
      </c>
      <c r="X84">
        <f>SUM(X24,X39,X51,X66)</f>
        <v/>
      </c>
      <c r="Y84">
        <f>SUM(Y24,Y39,Y51,Y66)</f>
        <v/>
      </c>
      <c r="Z84">
        <f>SUM(Z24,Z39,Z51,Z66)</f>
        <v/>
      </c>
      <c r="AA84">
        <f>SUM(AA24,AA39,AA51,AA66)</f>
        <v/>
      </c>
      <c r="AB84">
        <f>SUM(AB24,AB39,AB51,AB66)</f>
        <v/>
      </c>
      <c r="AC84">
        <f>SUM(AC24,AC39,AC51,AC66)</f>
        <v/>
      </c>
      <c r="AD84">
        <f>SUM(AD24,AD39,AD51,AD66)</f>
        <v/>
      </c>
      <c r="AE84">
        <f>SUM(AE24,AE39,AE51,AE66)</f>
        <v/>
      </c>
      <c r="AF84">
        <f>SUM(AF24,AF39,AF51,AF66)</f>
        <v/>
      </c>
      <c r="AG84">
        <f>SUM(AG24,AG39,AG51,AG66)</f>
        <v/>
      </c>
      <c r="AH84">
        <f>SUM(AH24,AH39,AH51,AH66)</f>
        <v/>
      </c>
      <c r="AI84">
        <f>SUM(AI24,AI39,AI51,AI66)</f>
        <v/>
      </c>
      <c r="AJ84">
        <f>SUM(AJ24,AJ39,AJ51,AJ66)</f>
        <v/>
      </c>
      <c r="AK84">
        <f>SUM(AK24,AK39,AK51,AK66)</f>
        <v/>
      </c>
      <c r="AL84">
        <f>SUM(AL24,AL39,AL51,AL66)</f>
        <v/>
      </c>
      <c r="AM84">
        <f>SUM(AM24,AM39,AM51,AM66)</f>
        <v/>
      </c>
      <c r="AN84">
        <f>SUM(AN24,AN39,AN51,AN66)</f>
        <v/>
      </c>
      <c r="AO84">
        <f>SUM(AO24,AO39,AO51,AO66)</f>
        <v/>
      </c>
      <c r="AP84">
        <f>SUM(AP24,AP39,AP51,AP66)</f>
        <v/>
      </c>
      <c r="AQ84">
        <f>SUM(AQ24,AQ39,AQ51,AQ66)</f>
        <v/>
      </c>
      <c r="AR84">
        <f>SUM(AR24,AR39,AR51,AR66)</f>
        <v/>
      </c>
      <c r="AS84">
        <f>SUM(AS24,AS39,AS51,AS66)</f>
        <v/>
      </c>
      <c r="AT84">
        <f>SUM(AT24,AT39,AT51,AT66)</f>
        <v/>
      </c>
      <c r="AU84">
        <f>SUM(AU24,AU39,AU51,AU66)</f>
        <v/>
      </c>
      <c r="AV84">
        <f>SUM(AV24,AV39,AV51,AV66)</f>
        <v/>
      </c>
      <c r="AW84">
        <f>SUM(AW24,AW39,AW51,AW66)</f>
        <v/>
      </c>
      <c r="AX84">
        <f>SUM(AX24,AX39,AX51,AX66)</f>
        <v/>
      </c>
      <c r="AY84">
        <f>SUM(AY24,AY39,AY51,AY66)</f>
        <v/>
      </c>
      <c r="AZ84">
        <f>SUM(AZ24,AZ39,AZ51,AZ66)</f>
        <v/>
      </c>
      <c r="BA84">
        <f>SUM(BA24,BA39,BA51,BA66)</f>
        <v/>
      </c>
      <c r="BB84">
        <f>SUM(BB24,BB39,BB51,BB66)</f>
        <v/>
      </c>
      <c r="BC84">
        <f>SUM(BC24,BC39,BC51,BC66)</f>
        <v/>
      </c>
      <c r="BD84">
        <f>SUM(BD24,BD39,BD51,BD66)</f>
        <v/>
      </c>
      <c r="BE84">
        <f>SUM(BE24,BE39,BE51,BE66)</f>
        <v/>
      </c>
      <c r="BF84">
        <f>SUM(BF24,BF39,BF51,BF66)</f>
        <v/>
      </c>
      <c r="BG84">
        <f>SUM(BG24,BG39,BG51,BG66)</f>
        <v/>
      </c>
      <c r="BH84">
        <f>SUM(BH24,BH39,BH51,BH66)</f>
        <v/>
      </c>
      <c r="BI84">
        <f>SUM(BI24,BI39,BI51,BI66)</f>
        <v/>
      </c>
      <c r="BJ84">
        <f>SUM(BJ24,BJ39,BJ51,BJ66)</f>
        <v/>
      </c>
      <c r="BK84">
        <f>SUM(BK24,BK39,BK51,BK66)</f>
        <v/>
      </c>
      <c r="BL84">
        <f>SUM(BL24,BL39,BL51,BL66)</f>
        <v/>
      </c>
      <c r="BM84">
        <f>SUM(BM24,BM39,BM51,BM66)</f>
        <v/>
      </c>
      <c r="BN84">
        <f>SUM(BN24,BN39,BN51,BN66)</f>
        <v/>
      </c>
      <c r="BO84">
        <f>SUM(BO24,BO39,BO51,BO66)</f>
        <v/>
      </c>
      <c r="BP84">
        <f>SUM(BP24,BP39,BP51,BP66)</f>
        <v/>
      </c>
      <c r="BQ84">
        <f>SUM(BQ24,BQ39,BQ51,BQ66)</f>
        <v/>
      </c>
      <c r="BR84">
        <f>SUM(BR24,BR39,BR51,BR66)</f>
        <v/>
      </c>
      <c r="BS84">
        <f>SUM(BS24,BS39,BS51,BS66)</f>
        <v/>
      </c>
      <c r="BT84">
        <f>SUM(BT24,BT39,BT51,BT66)</f>
        <v/>
      </c>
      <c r="BU84">
        <f>SUM(BU24,BU39,BU51,BU66)</f>
        <v/>
      </c>
      <c r="BV84">
        <f>SUM(BV24,BV39,BV51,BV66)</f>
        <v/>
      </c>
      <c r="BW84">
        <f>SUM(BW24,BW39,BW51,BW66)</f>
        <v/>
      </c>
      <c r="BX84">
        <f>SUM(BX24,BX39,BX51,BX66)</f>
        <v/>
      </c>
      <c r="BY84">
        <f>SUM(BY24,BY39,BY51,BY66)</f>
        <v/>
      </c>
    </row>
    <row r="85" spans="1:77">
      <c r="B85" t="s">
        <v>86</v>
      </c>
      <c r="D85" t="s">
        <v>35</v>
      </c>
      <c r="G85">
        <f>G67+G52</f>
        <v/>
      </c>
      <c r="H85">
        <f>H67+H52</f>
        <v/>
      </c>
      <c r="I85">
        <f>I67+I52</f>
        <v/>
      </c>
      <c r="J85">
        <f>J67+J52</f>
        <v/>
      </c>
      <c r="K85">
        <f>K67+K52</f>
        <v/>
      </c>
      <c r="L85">
        <f>L67+L52</f>
        <v/>
      </c>
      <c r="M85">
        <f>M67+M52</f>
        <v/>
      </c>
      <c r="N85">
        <f>N67+N52</f>
        <v/>
      </c>
      <c r="O85">
        <f>O67+O52</f>
        <v/>
      </c>
      <c r="P85">
        <f>P67+P52</f>
        <v/>
      </c>
      <c r="Q85">
        <f>Q67+Q52</f>
        <v/>
      </c>
      <c r="R85">
        <f>R67+R52</f>
        <v/>
      </c>
      <c r="S85">
        <f>S67+S52</f>
        <v/>
      </c>
      <c r="T85">
        <f>T67+T52</f>
        <v/>
      </c>
      <c r="U85">
        <f>U67+U52</f>
        <v/>
      </c>
      <c r="V85">
        <f>V67+V52</f>
        <v/>
      </c>
      <c r="W85">
        <f>W67+W52</f>
        <v/>
      </c>
      <c r="X85">
        <f>X67+X52</f>
        <v/>
      </c>
      <c r="Y85">
        <f>Y67+Y52</f>
        <v/>
      </c>
      <c r="Z85">
        <f>Z67+Z52</f>
        <v/>
      </c>
      <c r="AA85">
        <f>AA67+AA52</f>
        <v/>
      </c>
      <c r="AB85">
        <f>AB67+AB52</f>
        <v/>
      </c>
      <c r="AC85">
        <f>AC67+AC52</f>
        <v/>
      </c>
      <c r="AD85">
        <f>AD67+AD52</f>
        <v/>
      </c>
      <c r="AE85">
        <f>AE67+AE52</f>
        <v/>
      </c>
      <c r="AF85">
        <f>AF67+AF52</f>
        <v/>
      </c>
      <c r="AG85">
        <f>AG67+AG52</f>
        <v/>
      </c>
      <c r="AH85">
        <f>AH67+AH52</f>
        <v/>
      </c>
      <c r="AI85">
        <f>AI67+AI52</f>
        <v/>
      </c>
      <c r="AJ85">
        <f>AJ67+AJ52</f>
        <v/>
      </c>
      <c r="AK85">
        <f>AK67+AK52</f>
        <v/>
      </c>
      <c r="AL85">
        <f>AL67+AL52</f>
        <v/>
      </c>
      <c r="AM85">
        <f>AM67+AM52</f>
        <v/>
      </c>
      <c r="AN85">
        <f>AN67+AN52</f>
        <v/>
      </c>
      <c r="AO85">
        <f>AO67+AO52</f>
        <v/>
      </c>
      <c r="AP85">
        <f>AP67+AP52</f>
        <v/>
      </c>
      <c r="AQ85">
        <f>AQ67+AQ52</f>
        <v/>
      </c>
      <c r="AR85">
        <f>AR67+AR52</f>
        <v/>
      </c>
      <c r="AS85">
        <f>AS67+AS52</f>
        <v/>
      </c>
      <c r="AT85">
        <f>AT67+AT52</f>
        <v/>
      </c>
      <c r="AU85">
        <f>AU67+AU52</f>
        <v/>
      </c>
      <c r="AV85">
        <f>AV67+AV52</f>
        <v/>
      </c>
      <c r="AW85">
        <f>AW67+AW52</f>
        <v/>
      </c>
      <c r="AX85">
        <f>AX67+AX52</f>
        <v/>
      </c>
      <c r="AY85">
        <f>AY67+AY52</f>
        <v/>
      </c>
      <c r="AZ85">
        <f>AZ67+AZ52</f>
        <v/>
      </c>
      <c r="BA85">
        <f>BA67+BA52</f>
        <v/>
      </c>
      <c r="BB85">
        <f>BB67+BB52</f>
        <v/>
      </c>
      <c r="BC85">
        <f>BC67+BC52</f>
        <v/>
      </c>
      <c r="BD85">
        <f>BD67+BD52</f>
        <v/>
      </c>
      <c r="BE85">
        <f>BE67+BE52</f>
        <v/>
      </c>
      <c r="BF85">
        <f>BF67+BF52</f>
        <v/>
      </c>
      <c r="BG85">
        <f>BG67+BG52</f>
        <v/>
      </c>
      <c r="BH85">
        <f>BH67+BH52</f>
        <v/>
      </c>
      <c r="BI85">
        <f>BI67+BI52</f>
        <v/>
      </c>
      <c r="BJ85">
        <f>BJ67+BJ52</f>
        <v/>
      </c>
      <c r="BK85">
        <f>BK67+BK52</f>
        <v/>
      </c>
      <c r="BL85">
        <f>BL67+BL52</f>
        <v/>
      </c>
      <c r="BM85">
        <f>BM67+BM52</f>
        <v/>
      </c>
      <c r="BN85">
        <f>BN67+BN52</f>
        <v/>
      </c>
      <c r="BO85">
        <f>BO67+BO52</f>
        <v/>
      </c>
      <c r="BP85">
        <f>BP67+BP52</f>
        <v/>
      </c>
      <c r="BQ85">
        <f>BQ67+BQ52</f>
        <v/>
      </c>
      <c r="BR85">
        <f>BR67+BR52</f>
        <v/>
      </c>
      <c r="BS85">
        <f>BS67+BS52</f>
        <v/>
      </c>
      <c r="BT85">
        <f>BT67+BT52</f>
        <v/>
      </c>
      <c r="BU85">
        <f>BU67+BU52</f>
        <v/>
      </c>
      <c r="BV85">
        <f>BV67+BV52</f>
        <v/>
      </c>
      <c r="BW85">
        <f>BW67+BW52</f>
        <v/>
      </c>
      <c r="BX85">
        <f>BX67+BX52</f>
        <v/>
      </c>
      <c r="BY85">
        <f>BY67+BY52</f>
        <v/>
      </c>
    </row>
    <row r="86" spans="1:77">
      <c r="A86">
        <f>CONCATENATE(A$69,B86)</f>
        <v/>
      </c>
      <c r="B86" t="s">
        <v>44</v>
      </c>
      <c r="D86" t="s">
        <v>35</v>
      </c>
      <c r="G86">
        <f>SUM(G68,G53,G40,G25,G13,G58)</f>
        <v/>
      </c>
      <c r="H86">
        <f>SUM(H68,H53,H40,H25,H13,H58)</f>
        <v/>
      </c>
      <c r="I86">
        <f>SUM(I68,I53,I40,I25,I13,I58)</f>
        <v/>
      </c>
      <c r="J86">
        <f>SUM(J68,J53,J40,J25,J13,J58)</f>
        <v/>
      </c>
      <c r="K86">
        <f>SUM(K68,K53,K40,K25,K13,K58)</f>
        <v/>
      </c>
      <c r="L86">
        <f>SUM(L68,L53,L40,L25,L13,L58)</f>
        <v/>
      </c>
      <c r="M86">
        <f>SUM(M68,M53,M40,M25,M13,M58)</f>
        <v/>
      </c>
      <c r="N86">
        <f>SUM(N68,N53,N40,N25,N13,N58)</f>
        <v/>
      </c>
      <c r="O86">
        <f>SUM(O68,O53,O40,O25,O13,O58)</f>
        <v/>
      </c>
      <c r="P86">
        <f>SUM(P68,P53,P40,P25,P13,P58)</f>
        <v/>
      </c>
      <c r="Q86">
        <f>SUM(Q68,Q53,Q40,Q25,Q13,Q58)</f>
        <v/>
      </c>
      <c r="R86">
        <f>SUM(R68,R53,R40,R25,R13,R58)</f>
        <v/>
      </c>
      <c r="S86">
        <f>SUM(S68,S53,S40,S25,S13,S58)</f>
        <v/>
      </c>
      <c r="T86">
        <f>SUM(T68,T53,T40,T25,T13,T58)</f>
        <v/>
      </c>
      <c r="U86">
        <f>SUM(U68,U53,U40,U25,U13,U58)</f>
        <v/>
      </c>
      <c r="V86">
        <f>SUM(V68,V53,V40,V25,V13,V58)</f>
        <v/>
      </c>
      <c r="W86">
        <f>SUM(W68,W53,W40,W25,W13,W58)</f>
        <v/>
      </c>
      <c r="X86">
        <f>SUM(X68,X53,X40,X25,X13,X58)</f>
        <v/>
      </c>
      <c r="Y86">
        <f>SUM(Y68,Y53,Y40,Y25,Y13,Y58)</f>
        <v/>
      </c>
      <c r="Z86">
        <f>SUM(Z68,Z53,Z40,Z25,Z13,Z58)</f>
        <v/>
      </c>
      <c r="AA86">
        <f>SUM(AA68,AA53,AA40,AA25,AA13,AA58)</f>
        <v/>
      </c>
      <c r="AB86">
        <f>SUM(AB68,AB53,AB40,AB25,AB13,AB58)</f>
        <v/>
      </c>
      <c r="AC86">
        <f>SUM(AC68,AC53,AC40,AC25,AC13,AC58)</f>
        <v/>
      </c>
      <c r="AD86">
        <f>SUM(AD68,AD53,AD40,AD25,AD13,AD58)</f>
        <v/>
      </c>
      <c r="AE86">
        <f>SUM(AE68,AE53,AE40,AE25,AE13,AE58)</f>
        <v/>
      </c>
      <c r="AF86">
        <f>SUM(AF68,AF53,AF40,AF25,AF13,AF58)</f>
        <v/>
      </c>
      <c r="AG86">
        <f>SUM(AG68,AG53,AG40,AG25,AG13,AG58)</f>
        <v/>
      </c>
      <c r="AH86">
        <f>SUM(AH68,AH53,AH40,AH25,AH13,AH58)</f>
        <v/>
      </c>
      <c r="AI86">
        <f>SUM(AI68,AI53,AI40,AI25,AI13,AI58)</f>
        <v/>
      </c>
      <c r="AJ86">
        <f>SUM(AJ68,AJ53,AJ40,AJ25,AJ13,AJ58)</f>
        <v/>
      </c>
      <c r="AK86">
        <f>SUM(AK68,AK53,AK40,AK25,AK13,AK58)</f>
        <v/>
      </c>
      <c r="AL86">
        <f>SUM(AL68,AL53,AL40,AL25,AL13,AL58)</f>
        <v/>
      </c>
      <c r="AM86">
        <f>SUM(AM68,AM53,AM40,AM25,AM13,AM58)</f>
        <v/>
      </c>
      <c r="AN86">
        <f>SUM(AN68,AN53,AN40,AN25,AN13,AN58)</f>
        <v/>
      </c>
      <c r="AO86">
        <f>SUM(AO68,AO53,AO40,AO25,AO13,AO58)</f>
        <v/>
      </c>
      <c r="AP86">
        <f>SUM(AP68,AP53,AP40,AP25,AP13,AP58)</f>
        <v/>
      </c>
      <c r="AQ86">
        <f>SUM(AQ68,AQ53,AQ40,AQ25,AQ13,AQ58)</f>
        <v/>
      </c>
      <c r="AR86">
        <f>SUM(AR68,AR53,AR40,AR25,AR13,AR58)</f>
        <v/>
      </c>
      <c r="AS86">
        <f>SUM(AS68,AS53,AS40,AS25,AS13,AS58)</f>
        <v/>
      </c>
      <c r="AT86">
        <f>SUM(AT68,AT53,AT40,AT25,AT13,AT58)</f>
        <v/>
      </c>
      <c r="AU86">
        <f>SUM(AU68,AU53,AU40,AU25,AU13,AU58)</f>
        <v/>
      </c>
      <c r="AV86">
        <f>SUM(AV68,AV53,AV40,AV25,AV13,AV58)</f>
        <v/>
      </c>
      <c r="AW86">
        <f>SUM(AW68,AW53,AW40,AW25,AW13,AW58)</f>
        <v/>
      </c>
      <c r="AX86">
        <f>SUM(AX68,AX53,AX40,AX25,AX13,AX58)</f>
        <v/>
      </c>
      <c r="AY86">
        <f>SUM(AY68,AY53,AY40,AY25,AY13,AY58)</f>
        <v/>
      </c>
      <c r="AZ86">
        <f>SUM(AZ68,AZ53,AZ40,AZ25,AZ13,AZ58)</f>
        <v/>
      </c>
      <c r="BA86">
        <f>SUM(BA68,BA53,BA40,BA25,BA13,BA58)</f>
        <v/>
      </c>
      <c r="BB86">
        <f>SUM(BB68,BB53,BB40,BB25,BB13,BB58)</f>
        <v/>
      </c>
      <c r="BC86">
        <f>SUM(BC68,BC53,BC40,BC25,BC13,BC58)</f>
        <v/>
      </c>
      <c r="BD86">
        <f>SUM(BD68,BD53,BD40,BD25,BD13,BD58)</f>
        <v/>
      </c>
      <c r="BE86">
        <f>SUM(BE68,BE53,BE40,BE25,BE13,BE58)</f>
        <v/>
      </c>
      <c r="BF86">
        <f>SUM(BF68,BF53,BF40,BF25,BF13,BF58)</f>
        <v/>
      </c>
      <c r="BG86">
        <f>SUM(BG68,BG53,BG40,BG25,BG13,BG58)</f>
        <v/>
      </c>
      <c r="BH86">
        <f>SUM(BH68,BH53,BH40,BH25,BH13,BH58)</f>
        <v/>
      </c>
      <c r="BI86">
        <f>SUM(BI68,BI53,BI40,BI25,BI13,BI58)</f>
        <v/>
      </c>
      <c r="BJ86">
        <f>SUM(BJ68,BJ53,BJ40,BJ25,BJ13,BJ58)</f>
        <v/>
      </c>
      <c r="BK86">
        <f>SUM(BK68,BK53,BK40,BK25,BK13,BK58)</f>
        <v/>
      </c>
      <c r="BL86">
        <f>SUM(BL68,BL53,BL40,BL25,BL13,BL58)</f>
        <v/>
      </c>
      <c r="BM86">
        <f>SUM(BM68,BM53,BM40,BM25,BM13,BM58)</f>
        <v/>
      </c>
      <c r="BN86">
        <f>SUM(BN68,BN53,BN40,BN25,BN13,BN58)</f>
        <v/>
      </c>
      <c r="BO86">
        <f>SUM(BO68,BO53,BO40,BO25,BO13,BO58)</f>
        <v/>
      </c>
      <c r="BP86">
        <f>SUM(BP68,BP53,BP40,BP25,BP13,BP58)</f>
        <v/>
      </c>
      <c r="BQ86">
        <f>SUM(BQ68,BQ53,BQ40,BQ25,BQ13,BQ58)</f>
        <v/>
      </c>
      <c r="BR86">
        <f>SUM(BR68,BR53,BR40,BR25,BR13,BR58)</f>
        <v/>
      </c>
      <c r="BS86">
        <f>SUM(BS68,BS53,BS40,BS25,BS13,BS58)</f>
        <v/>
      </c>
      <c r="BT86">
        <f>SUM(BT68,BT53,BT40,BT25,BT13,BT58)</f>
        <v/>
      </c>
      <c r="BU86">
        <f>SUM(BU68,BU53,BU40,BU25,BU13,BU58)</f>
        <v/>
      </c>
      <c r="BV86">
        <f>SUM(BV68,BV53,BV40,BV25,BV13,BV58)</f>
        <v/>
      </c>
      <c r="BW86">
        <f>SUM(BW68,BW53,BW40,BW25,BW13,BW58)</f>
        <v/>
      </c>
      <c r="BX86">
        <f>SUM(BX68,BX53,BX40,BX25,BX13,BX58)</f>
        <v/>
      </c>
      <c r="BY86">
        <f>SUM(BY68,BY53,BY40,BY25,BY13,BY58)</f>
        <v/>
      </c>
    </row>
    <row r="87" spans="1:77">
      <c r="A87" t="s">
        <v>97</v>
      </c>
    </row>
    <row r="88" spans="1:77">
      <c r="C88" t="s">
        <v>98</v>
      </c>
      <c r="D88" t="s">
        <v>99</v>
      </c>
      <c r="G88">
        <f>VLOOKUP(G3,'Hawaii Population'!$A:$E,5,FALSE)*1000</f>
        <v/>
      </c>
      <c r="H88">
        <f>VLOOKUP(H3,'Hawaii Population'!$A:$E,5,FALSE)*1000</f>
        <v/>
      </c>
      <c r="I88">
        <f>VLOOKUP(I3,'Hawaii Population'!$A:$E,5,FALSE)*1000</f>
        <v/>
      </c>
      <c r="J88">
        <f>VLOOKUP(J3,'Hawaii Population'!$A:$E,5,FALSE)*1000</f>
        <v/>
      </c>
      <c r="K88">
        <f>VLOOKUP(K3,'Hawaii Population'!$A:$E,5,FALSE)*1000</f>
        <v/>
      </c>
      <c r="L88">
        <f>VLOOKUP(L3,'Hawaii Population'!$A:$E,5,FALSE)*1000</f>
        <v/>
      </c>
      <c r="M88">
        <f>VLOOKUP(M3,'Hawaii Population'!$A:$E,5,FALSE)*1000</f>
        <v/>
      </c>
      <c r="N88">
        <f>VLOOKUP(N3,'Hawaii Population'!$A:$E,5,FALSE)*1000</f>
        <v/>
      </c>
      <c r="O88">
        <f>VLOOKUP(O3,'Hawaii Population'!$A:$E,5,FALSE)*1000</f>
        <v/>
      </c>
      <c r="P88">
        <f>VLOOKUP(P3,'Hawaii Population'!$A:$E,5,FALSE)*1000</f>
        <v/>
      </c>
      <c r="Q88">
        <f>VLOOKUP(Q3,'Hawaii Population'!$A:$E,5,FALSE)*1000</f>
        <v/>
      </c>
      <c r="R88">
        <f>VLOOKUP(R3,'Hawaii Population'!$A:$E,5,FALSE)*1000</f>
        <v/>
      </c>
      <c r="S88">
        <f>VLOOKUP(S3,'Hawaii Population'!$A:$E,5,FALSE)*1000</f>
        <v/>
      </c>
      <c r="T88">
        <f>VLOOKUP(T3,'Hawaii Population'!$A:$E,5,FALSE)*1000</f>
        <v/>
      </c>
      <c r="U88">
        <f>VLOOKUP(U3,'Hawaii Population'!$A:$E,5,FALSE)*1000</f>
        <v/>
      </c>
      <c r="V88">
        <f>VLOOKUP(V3,'Hawaii Population'!$A:$E,5,FALSE)*1000</f>
        <v/>
      </c>
      <c r="W88">
        <f>VLOOKUP(W3,'Hawaii Population'!$A:$E,5,FALSE)*1000</f>
        <v/>
      </c>
      <c r="X88">
        <f>VLOOKUP(X3,'Hawaii Population'!$A:$E,5,FALSE)*1000</f>
        <v/>
      </c>
      <c r="Y88">
        <f>VLOOKUP(Y3,'Hawaii Population'!$A:$E,5,FALSE)*1000</f>
        <v/>
      </c>
      <c r="Z88">
        <f>VLOOKUP(Z3,'Hawaii Population'!$A:$E,5,FALSE)*1000</f>
        <v/>
      </c>
      <c r="AA88">
        <f>VLOOKUP(AA3,'Hawaii Population'!$A:$E,5,FALSE)*1000</f>
        <v/>
      </c>
      <c r="AB88">
        <f>VLOOKUP(AB3,'Hawaii Population'!$A:$E,5,FALSE)*1000</f>
        <v/>
      </c>
      <c r="AC88">
        <f>VLOOKUP(AC3,'Hawaii Population'!$A:$E,5,FALSE)*1000</f>
        <v/>
      </c>
      <c r="AD88">
        <f>VLOOKUP(AD3,'Hawaii Population'!$A:$E,5,FALSE)*1000</f>
        <v/>
      </c>
      <c r="AE88">
        <f>VLOOKUP(AE3,'Hawaii Population'!$A:$E,5,FALSE)*1000</f>
        <v/>
      </c>
      <c r="AF88">
        <f>VLOOKUP(AF3,'Hawaii Population'!$A:$E,5,FALSE)*1000</f>
        <v/>
      </c>
      <c r="AG88">
        <f>VLOOKUP(AG3,'Hawaii Population'!$A:$E,5,FALSE)*1000</f>
        <v/>
      </c>
      <c r="AH88">
        <f>VLOOKUP(AH3,'Hawaii Population'!$A:$E,5,FALSE)*1000</f>
        <v/>
      </c>
      <c r="AI88">
        <f>VLOOKUP(AI3,'Hawaii Population'!$A:$E,5,FALSE)*1000</f>
        <v/>
      </c>
      <c r="AJ88">
        <f>VLOOKUP(AJ3,'Hawaii Population'!$A:$E,5,FALSE)*1000</f>
        <v/>
      </c>
      <c r="AK88">
        <f>VLOOKUP(AK3,'Hawaii Population'!$A:$E,5,FALSE)*1000</f>
        <v/>
      </c>
      <c r="AL88">
        <f>VLOOKUP(AL3,'Hawaii Population'!$A:$E,5,FALSE)*1000</f>
        <v/>
      </c>
      <c r="AM88">
        <f>VLOOKUP(AM3,'Hawaii Population'!$A:$E,5,FALSE)*1000</f>
        <v/>
      </c>
      <c r="AN88">
        <f>VLOOKUP(AN3,'Hawaii Population'!$A:$E,5,FALSE)*1000</f>
        <v/>
      </c>
      <c r="AO88">
        <f>VLOOKUP(AO3,'Hawaii Population'!$A:$E,5,FALSE)*1000</f>
        <v/>
      </c>
      <c r="AP88">
        <f>VLOOKUP(AP3,'Hawaii Population'!$A:$E,5,FALSE)*1000</f>
        <v/>
      </c>
      <c r="AQ88">
        <f>VLOOKUP(AQ3,'Hawaii Population'!$A:$E,5,FALSE)*1000</f>
        <v/>
      </c>
      <c r="AR88">
        <f>VLOOKUP(AR3,'Hawaii Population'!$A:$E,5,FALSE)*1000</f>
        <v/>
      </c>
      <c r="AS88">
        <f>VLOOKUP(AS3,'Hawaii Population'!$A:$E,5,FALSE)*1000</f>
        <v/>
      </c>
      <c r="AT88">
        <f>VLOOKUP(AT3,'Hawaii Population'!$A:$E,5,FALSE)*1000</f>
        <v/>
      </c>
      <c r="AU88">
        <f>VLOOKUP(AU3,'Hawaii Population'!$A:$E,5,FALSE)*1000</f>
        <v/>
      </c>
      <c r="AV88">
        <f>VLOOKUP(AV3,'Hawaii Population'!$A:$E,5,FALSE)*1000</f>
        <v/>
      </c>
      <c r="AW88">
        <f>VLOOKUP(AW3,'Hawaii Population'!$A:$E,5,FALSE)*1000</f>
        <v/>
      </c>
      <c r="AX88">
        <f>VLOOKUP(AX3,'Hawaii Population'!$A:$E,5,FALSE)*1000</f>
        <v/>
      </c>
      <c r="AY88">
        <f>VLOOKUP(AY3,'Hawaii Population'!$A:$E,5,FALSE)*1000</f>
        <v/>
      </c>
      <c r="AZ88">
        <f>VLOOKUP(AZ3,'Hawaii Population'!$A:$E,5,FALSE)*1000</f>
        <v/>
      </c>
      <c r="BA88">
        <f>VLOOKUP(BA3,'Hawaii Population'!$A:$E,5,FALSE)*1000</f>
        <v/>
      </c>
      <c r="BB88">
        <f>VLOOKUP(BB3,'Hawaii Population'!$A:$E,5,FALSE)*1000</f>
        <v/>
      </c>
      <c r="BC88">
        <f>VLOOKUP(BC3,'Hawaii Population'!$A:$E,5,FALSE)*1000</f>
        <v/>
      </c>
      <c r="BD88">
        <f>VLOOKUP(BD3,'Hawaii Population'!$A:$E,5,FALSE)*1000</f>
        <v/>
      </c>
      <c r="BE88">
        <f>VLOOKUP(BE3,'Hawaii Population'!$A:$E,5,FALSE)*1000</f>
        <v/>
      </c>
      <c r="BF88">
        <f>VLOOKUP(BF3,'Hawaii Population'!$A:$E,5,FALSE)*1000</f>
        <v/>
      </c>
      <c r="BG88">
        <f>VLOOKUP(BG3,'Hawaii Population'!$A:$E,5,FALSE)*1000</f>
        <v/>
      </c>
      <c r="BH88">
        <f>VLOOKUP(BH3,'Hawaii Population'!$A:$E,5,FALSE)*1000</f>
        <v/>
      </c>
      <c r="BI88">
        <f>VLOOKUP(BI3,'Hawaii Population'!$A:$E,5,FALSE)*1000</f>
        <v/>
      </c>
      <c r="BJ88">
        <f>VLOOKUP(BJ3,'Hawaii Population'!$A:$E,5,FALSE)*1000</f>
        <v/>
      </c>
      <c r="BK88">
        <f>VLOOKUP(BK3,'Hawaii Population'!$A:$E,5,FALSE)*1000</f>
        <v/>
      </c>
      <c r="BL88">
        <f>VLOOKUP(BL3,'Hawaii Population'!$A:$E,5,FALSE)*1000</f>
        <v/>
      </c>
      <c r="BM88">
        <f>VLOOKUP(BM3,'Hawaii Population'!$A:$E,5,FALSE)*1000</f>
        <v/>
      </c>
      <c r="BN88">
        <f>VLOOKUP(BN3,'Hawaii Population'!$A:$E,5,FALSE)*1000</f>
        <v/>
      </c>
      <c r="BO88">
        <f>VLOOKUP(BO3,'Hawaii Population'!$A:$E,5,FALSE)*1000</f>
        <v/>
      </c>
      <c r="BP88">
        <f>VLOOKUP(BP3,'Hawaii Population'!$A:$E,5,FALSE)*1000</f>
        <v/>
      </c>
      <c r="BQ88">
        <f>VLOOKUP(BQ3,'Hawaii Population'!$A:$E,5,FALSE)*1000</f>
        <v/>
      </c>
      <c r="BR88">
        <f>VLOOKUP(BR3,'Hawaii Population'!$A:$E,5,FALSE)*1000</f>
        <v/>
      </c>
      <c r="BS88">
        <f>VLOOKUP(BS3,'Hawaii Population'!$A:$E,5,FALSE)*1000</f>
        <v/>
      </c>
      <c r="BT88">
        <f>VLOOKUP(BT3,'Hawaii Population'!$A:$E,5,FALSE)*1000</f>
        <v/>
      </c>
      <c r="BU88">
        <f>VLOOKUP(BU3,'Hawaii Population'!$A:$E,5,FALSE)*1000</f>
        <v/>
      </c>
      <c r="BV88">
        <f>VLOOKUP(BV3,'Hawaii Population'!$A:$E,5,FALSE)*1000</f>
        <v/>
      </c>
      <c r="BW88">
        <f>VLOOKUP(BW3,'Hawaii Population'!$A:$E,5,FALSE)*1000</f>
        <v/>
      </c>
      <c r="BX88">
        <f>VLOOKUP(BX3,'Hawaii Population'!$A:$E,5,FALSE)*1000</f>
        <v/>
      </c>
      <c r="BY88">
        <f>VLOOKUP(BY3,'Hawaii Population'!$A:$E,5,FALSE)*1000</f>
        <v/>
      </c>
    </row>
    <row r="89" spans="1:77">
      <c r="C89" t="s">
        <v>98</v>
      </c>
      <c r="D89" t="s">
        <v>100</v>
      </c>
      <c r="J89">
        <f>'GSP Hawaii'!B5</f>
        <v/>
      </c>
      <c r="K89">
        <f>'GSP Hawaii'!C5</f>
        <v/>
      </c>
      <c r="L89">
        <f>'GSP Hawaii'!D5</f>
        <v/>
      </c>
      <c r="M89">
        <f>'GSP Hawaii'!E5</f>
        <v/>
      </c>
      <c r="N89">
        <f>'GSP Hawaii'!F5</f>
        <v/>
      </c>
      <c r="O89">
        <f>'GSP Hawaii'!G5</f>
        <v/>
      </c>
      <c r="P89">
        <f>'GSP Hawaii'!H5</f>
        <v/>
      </c>
      <c r="Q89">
        <f>'GSP Hawaii'!I5</f>
        <v/>
      </c>
      <c r="R89">
        <f>'GSP Hawaii'!J5</f>
        <v/>
      </c>
      <c r="S89">
        <f>'GSP Hawaii'!K5</f>
        <v/>
      </c>
      <c r="T89">
        <f>'GSP Hawaii'!L5</f>
        <v/>
      </c>
      <c r="U89">
        <f>'GSP Hawaii'!M5</f>
        <v/>
      </c>
      <c r="V89">
        <f>'GSP Hawaii'!N5</f>
        <v/>
      </c>
      <c r="W89">
        <f>'GSP Hawaii'!O5</f>
        <v/>
      </c>
      <c r="X89">
        <f>'GSP Hawaii'!P5</f>
        <v/>
      </c>
      <c r="Y89">
        <f>'GSP Hawaii'!Q5</f>
        <v/>
      </c>
      <c r="Z89">
        <f>'GSP Hawaii'!R5</f>
        <v/>
      </c>
      <c r="AA89">
        <f>'GSP Hawaii'!S5</f>
        <v/>
      </c>
      <c r="AB89">
        <f>'GSP Hawaii'!T5</f>
        <v/>
      </c>
      <c r="AC89">
        <f>'GSP Hawaii'!U5</f>
        <v/>
      </c>
      <c r="AD89">
        <f>'GSP Hawaii'!V5</f>
        <v/>
      </c>
      <c r="AE89">
        <f>'GSP Hawaii'!W5</f>
        <v/>
      </c>
      <c r="AF89">
        <f>'GSP Hawaii'!X5</f>
        <v/>
      </c>
      <c r="AG89">
        <f>'GSP Hawaii'!Y5</f>
        <v/>
      </c>
      <c r="AH89">
        <f>'GSP Hawaii'!Z5</f>
        <v/>
      </c>
      <c r="AI89">
        <f>'GSP Hawaii'!AA5</f>
        <v/>
      </c>
      <c r="AJ89">
        <f>'GSP Hawaii'!AB5</f>
        <v/>
      </c>
      <c r="AK89">
        <f>'GSP Hawaii'!AC5</f>
        <v/>
      </c>
      <c r="AL89">
        <f>'GSP Hawaii'!AD5</f>
        <v/>
      </c>
      <c r="AM89">
        <f>'GSP Hawaii'!AE5</f>
        <v/>
      </c>
      <c r="AN89">
        <f>'GSP Hawaii'!AF5</f>
        <v/>
      </c>
      <c r="AO89">
        <f>'GSP Hawaii'!AG5</f>
        <v/>
      </c>
      <c r="AP89">
        <f>'GSP Hawaii'!AH5</f>
        <v/>
      </c>
      <c r="AQ89">
        <f>'GSP Hawaii'!AI5</f>
        <v/>
      </c>
      <c r="AR89">
        <f>'GSP Hawaii'!AJ5</f>
        <v/>
      </c>
      <c r="AS89">
        <f>'GSP Hawaii'!AK5</f>
        <v/>
      </c>
      <c r="AT89">
        <f>'GSP Hawaii'!AL5</f>
        <v/>
      </c>
      <c r="AU89">
        <f>'GSP Hawaii'!AM5</f>
        <v/>
      </c>
      <c r="AV89">
        <f>'GSP Hawaii'!AN5</f>
        <v/>
      </c>
      <c r="AW89">
        <f>'GSP Hawaii'!AO5</f>
        <v/>
      </c>
      <c r="AX89">
        <f>'GSP Hawaii'!AP5</f>
        <v/>
      </c>
      <c r="AY89">
        <f>'GSP Hawaii'!AQ5</f>
        <v/>
      </c>
      <c r="AZ89">
        <f>'GSP Hawaii'!AR5</f>
        <v/>
      </c>
      <c r="BA89">
        <f>'GSP Hawaii'!AS5</f>
        <v/>
      </c>
      <c r="BB89">
        <f>'GSP Hawaii'!AT5</f>
        <v/>
      </c>
      <c r="BC89">
        <f>'GSP Hawaii'!AU5</f>
        <v/>
      </c>
      <c r="BD89">
        <f>'GSP Hawaii'!AV5</f>
        <v/>
      </c>
      <c r="BE89">
        <f>'GSP Hawaii'!AW5</f>
        <v/>
      </c>
      <c r="BF89">
        <f>'GSP Hawaii'!AX5</f>
        <v/>
      </c>
      <c r="BG89">
        <f>'GSP Hawaii'!AY5</f>
        <v/>
      </c>
      <c r="BH89">
        <f>'GSP Hawaii'!AZ5</f>
        <v/>
      </c>
      <c r="BI89">
        <f>'GSP Hawaii'!BA5</f>
        <v/>
      </c>
      <c r="BJ89">
        <f>'GSP Hawaii'!BB5</f>
        <v/>
      </c>
      <c r="BK89">
        <f>'GSP Hawaii'!BC5</f>
        <v/>
      </c>
      <c r="BL89">
        <f>'GSP Hawaii'!BD5</f>
        <v/>
      </c>
      <c r="BM89">
        <f>'GSP Hawaii'!BE5</f>
        <v/>
      </c>
      <c r="BN89">
        <f>'GSP Hawaii'!BF5</f>
        <v/>
      </c>
      <c r="BO89">
        <f>'GSP Hawaii'!BG5</f>
        <v/>
      </c>
      <c r="BP89">
        <f>'GSP Hawaii'!BH5</f>
        <v/>
      </c>
      <c r="BQ89">
        <f>'GSP Hawaii'!BI5</f>
        <v/>
      </c>
      <c r="BR89">
        <f>'GSP Hawaii'!BJ5</f>
        <v/>
      </c>
      <c r="BS89">
        <f>'GSP Hawaii'!BK5</f>
        <v/>
      </c>
      <c r="BT89">
        <f>'GSP Hawaii'!BL5</f>
        <v/>
      </c>
      <c r="BU89">
        <f>'GSP Hawaii'!BM5</f>
        <v/>
      </c>
      <c r="BV89">
        <f>'GSP Hawaii'!BN5</f>
        <v/>
      </c>
      <c r="BW89">
        <f>'GSP Hawaii'!BO5</f>
        <v/>
      </c>
      <c r="BX89">
        <f>'GSP Hawaii'!BP5</f>
        <v/>
      </c>
      <c r="BY89">
        <f>'GSP Hawaii'!BQ5</f>
        <v/>
      </c>
    </row>
    <row r="91" spans="1:77">
      <c r="C91" t="s">
        <v>101</v>
      </c>
      <c r="D91" t="s">
        <v>102</v>
      </c>
    </row>
    <row r="92" spans="1:77">
      <c r="A92" t="s">
        <v>103</v>
      </c>
      <c r="B92">
        <f>1-C99-C102-C103-C104-C106-C107</f>
        <v/>
      </c>
      <c r="D92" t="s">
        <v>104</v>
      </c>
    </row>
    <row r="94" spans="1:77">
      <c r="A94" t="s">
        <v>105</v>
      </c>
      <c r="H94" t="s">
        <v>106</v>
      </c>
      <c r="J94" t="s">
        <v>107</v>
      </c>
      <c r="M94" t="s">
        <v>108</v>
      </c>
    </row>
    <row r="96" spans="1:77">
      <c r="A96" t="s">
        <v>96</v>
      </c>
      <c r="B96" t="s">
        <v>109</v>
      </c>
    </row>
    <row r="97" spans="1:77">
      <c r="B97" t="s">
        <v>33</v>
      </c>
      <c r="G97">
        <f>((G105*$C$105)+(G101*$C$101)+(G98*$C$98)+(G100*$C$100))/$B$92</f>
        <v/>
      </c>
      <c r="H97">
        <f>((H105*$C$105)+(H101*$C$101)+(H98*$C$98)+(H100*$C$100))/$B$92</f>
        <v/>
      </c>
      <c r="I97">
        <f>((I105*$C$105)+(I101*$C$101)+(I98*$C$98)+(I100*$C$100))/$B$92</f>
        <v/>
      </c>
      <c r="J97">
        <f>((J105*$C$105)+(J101*$C$101)+(J98*$C$98)+(J100*$C$100))/$B$92</f>
        <v/>
      </c>
      <c r="K97">
        <f>((K105*$C$105)+(K101*$C$101)+(K98*$C$98)+(K100*$C$100))/$B$92</f>
        <v/>
      </c>
      <c r="L97">
        <f>((L105*$C$105)+(L101*$C$101)+(L98*$C$98)+(L100*$C$100))/$B$92</f>
        <v/>
      </c>
      <c r="M97">
        <f>((M105*$C$105)+(M101*$C$101)+(M98*$C$98)+(M100*$C$100))/$B$92</f>
        <v/>
      </c>
      <c r="N97">
        <f>((N105*$C$105)+(N101*$C$101)+(N98*$C$98)+(N100*$C$100))/$B$92</f>
        <v/>
      </c>
      <c r="O97">
        <f>((O105*$C$105)+(O101*$C$101)+(O98*$C$98)+(O100*$C$100))/$B$92</f>
        <v/>
      </c>
      <c r="P97">
        <f>((P105*$C$105)+(P101*$C$101)+(P98*$C$98)+(P100*$C$100))/$B$92</f>
        <v/>
      </c>
      <c r="Q97">
        <f>((Q105*$C$105)+(Q101*$C$101)+(Q98*$C$98)+(Q100*$C$100))/$B$92</f>
        <v/>
      </c>
      <c r="R97">
        <f>((R105*$C$105)+(R101*$C$101)+(R98*$C$98)+(R100*$C$100))/$B$92</f>
        <v/>
      </c>
      <c r="S97">
        <f>((S105*$C$105)+(S101*$C$101)+(S98*$C$98)+(S100*$C$100))/$B$92</f>
        <v/>
      </c>
      <c r="T97">
        <f>((T105*$C$105)+(T101*$C$101)+(T98*$C$98)+(T100*$C$100))/$B$92</f>
        <v/>
      </c>
      <c r="U97">
        <f>((U105*$C$105)+(U101*$C$101)+(U98*$C$98)+(U100*$C$100))/$B$92</f>
        <v/>
      </c>
      <c r="V97">
        <f>((V105*$C$105)+(V101*$C$101)+(V98*$C$98)+(V100*$C$100))/$B$92</f>
        <v/>
      </c>
      <c r="W97">
        <f>((W105*$C$105)+(W101*$C$101)+(W98*$C$98)+(W100*$C$100))/$B$92</f>
        <v/>
      </c>
      <c r="X97">
        <f>((X105*$C$105)+(X101*$C$101)+(X98*$C$98)+(X100*$C$100))/$B$92</f>
        <v/>
      </c>
      <c r="Y97">
        <f>((Y105*$C$105)+(Y101*$C$101)+(Y98*$C$98)+(Y100*$C$100))/$B$92</f>
        <v/>
      </c>
      <c r="Z97">
        <f>((Z105*$C$105)+(Z101*$C$101)+(Z98*$C$98)+(Z100*$C$100))/$B$92</f>
        <v/>
      </c>
      <c r="AA97">
        <f>((AA105*$C$105)+(AA101*$C$101)+(AA98*$C$98)+(AA100*$C$100))/$B$92</f>
        <v/>
      </c>
      <c r="AB97">
        <f>((AB105*$C$105)+(AB101*$C$101)+(AB98*$C$98)+(AB100*$C$100))/$B$92</f>
        <v/>
      </c>
      <c r="AC97">
        <f>((AC105*$C$105)+(AC101*$C$101)+(AC98*$C$98)+(AC100*$C$100))/$B$92</f>
        <v/>
      </c>
      <c r="AD97">
        <f>((AD105*$C$105)+(AD101*$C$101)+(AD98*$C$98)+(AD100*$C$100))/$B$92</f>
        <v/>
      </c>
      <c r="AE97">
        <f>((AE105*$C$105)+(AE101*$C$101)+(AE98*$C$98)+(AE100*$C$100))/$B$92</f>
        <v/>
      </c>
      <c r="AF97">
        <f>((AF105*$C$105)+(AF101*$C$101)+(AF98*$C$98)+(AF100*$C$100))/$B$92</f>
        <v/>
      </c>
      <c r="AG97">
        <f>((AG105*$C$105)+(AG101*$C$101)+(AG98*$C$98)+(AG100*$C$100))/$B$92</f>
        <v/>
      </c>
      <c r="AH97">
        <f>((AH105*$C$105)+(AH101*$C$101)+(AH98*$C$98)+(AH100*$C$100))/$B$92</f>
        <v/>
      </c>
      <c r="AI97">
        <f>((AI105*$C$105)+(AI101*$C$101)+(AI98*$C$98)+(AI100*$C$100))/$B$92</f>
        <v/>
      </c>
      <c r="AJ97">
        <f>((AJ105*$C$105)+(AJ101*$C$101)+(AJ98*$C$98)+(AJ100*$C$100))/$B$92</f>
        <v/>
      </c>
      <c r="AK97">
        <f>((AK105*$C$105)+(AK101*$C$101)+(AK98*$C$98)+(AK100*$C$100))/$B$92</f>
        <v/>
      </c>
      <c r="AL97">
        <f>((AL105*$C$105)+(AL101*$C$101)+(AL98*$C$98)+(AL100*$C$100))/$B$92</f>
        <v/>
      </c>
      <c r="AM97">
        <f>((AM105*$C$105)+(AM101*$C$101)+(AM98*$C$98)+(AM100*$C$100))/$B$92</f>
        <v/>
      </c>
      <c r="AN97">
        <f>((AN105*$C$105)+(AN101*$C$101)+(AN98*$C$98)+(AN100*$C$100))/$B$92</f>
        <v/>
      </c>
      <c r="AO97">
        <f>((AO105*$C$105)+(AO101*$C$101)+(AO98*$C$98)+(AO100*$C$100))/$B$92</f>
        <v/>
      </c>
      <c r="AP97">
        <f>((AP105*$C$105)+(AP101*$C$101)+(AP98*$C$98)+(AP100*$C$100))/$B$92</f>
        <v/>
      </c>
      <c r="AQ97">
        <f>((AQ105*$C$105)+(AQ101*$C$101)+(AQ98*$C$98)+(AQ100*$C$100))/$B$92</f>
        <v/>
      </c>
      <c r="AR97">
        <f>((AR105*$C$105)+(AR101*$C$101)+(AR98*$C$98)+(AR100*$C$100))/$B$92</f>
        <v/>
      </c>
      <c r="AS97">
        <f>((AS105*$C$105)+(AS101*$C$101)+(AS98*$C$98)+(AS100*$C$100))/$B$92</f>
        <v/>
      </c>
      <c r="AT97">
        <f>((AT105*$C$105)+(AT101*$C$101)+(AT98*$C$98)+(AT100*$C$100))/$B$92</f>
        <v/>
      </c>
      <c r="AU97">
        <f>((AU105*$C$105)+(AU101*$C$101)+(AU98*$C$98)+(AU100*$C$100))/$B$92</f>
        <v/>
      </c>
      <c r="AV97">
        <f>((AV105*$C$105)+(AV101*$C$101)+(AV98*$C$98)+(AV100*$C$100))/$B$92</f>
        <v/>
      </c>
      <c r="AW97">
        <f>((AW105*$C$105)+(AW101*$C$101)+(AW98*$C$98)+(AW100*$C$100))/$B$92</f>
        <v/>
      </c>
      <c r="AX97">
        <f>((AX105*$C$105)+(AX101*$C$101)+(AX98*$C$98)+(AX100*$C$100))/$B$92</f>
        <v/>
      </c>
      <c r="AY97">
        <f>((AY105*$C$105)+(AY101*$C$101)+(AY98*$C$98)+(AY100*$C$100))/$B$92</f>
        <v/>
      </c>
      <c r="AZ97">
        <f>((AZ105*$C$105)+(AZ101*$C$101)+(AZ98*$C$98)+(AZ100*$C$100))/$B$92</f>
        <v/>
      </c>
      <c r="BA97">
        <f>((BA105*$C$105)+(BA101*$C$101)+(BA98*$C$98)+(BA100*$C$100))/$B$92</f>
        <v/>
      </c>
      <c r="BB97">
        <f>((BB105*$C$105)+(BB101*$C$101)+(BB98*$C$98)+(BB100*$C$100))/$B$92</f>
        <v/>
      </c>
      <c r="BC97">
        <f>((BC105*$C$105)+(BC101*$C$101)+(BC98*$C$98)+(BC100*$C$100))/$B$92</f>
        <v/>
      </c>
      <c r="BD97">
        <f>((BD105*$C$105)+(BD101*$C$101)+(BD98*$C$98)+(BD100*$C$100))/$B$92</f>
        <v/>
      </c>
      <c r="BE97">
        <f>((BE105*$C$105)+(BE101*$C$101)+(BE98*$C$98)+(BE100*$C$100))/$B$92</f>
        <v/>
      </c>
      <c r="BF97">
        <f>((BF105*$C$105)+(BF101*$C$101)+(BF98*$C$98)+(BF100*$C$100))/$B$92</f>
        <v/>
      </c>
      <c r="BG97">
        <f>((BG105*$C$105)+(BG101*$C$101)+(BG98*$C$98)+(BG100*$C$100))/$B$92</f>
        <v/>
      </c>
      <c r="BH97">
        <f>((BH105*$C$105)+(BH101*$C$101)+(BH98*$C$98)+(BH100*$C$100))/$B$92</f>
        <v/>
      </c>
      <c r="BI97">
        <f>((BI105*$C$105)+(BI101*$C$101)+(BI98*$C$98)+(BI100*$C$100))/$B$92</f>
        <v/>
      </c>
      <c r="BJ97">
        <f>((BJ105*$C$105)+(BJ101*$C$101)+(BJ98*$C$98)+(BJ100*$C$100))/$B$92</f>
        <v/>
      </c>
      <c r="BK97">
        <f>((BK105*$C$105)+(BK101*$C$101)+(BK98*$C$98)+(BK100*$C$100))/$B$92</f>
        <v/>
      </c>
      <c r="BL97">
        <f>((BL105*$C$105)+(BL101*$C$101)+(BL98*$C$98)+(BL100*$C$100))/$B$92</f>
        <v/>
      </c>
      <c r="BM97">
        <f>((BM105*$C$105)+(BM101*$C$101)+(BM98*$C$98)+(BM100*$C$100))/$B$92</f>
        <v/>
      </c>
      <c r="BN97">
        <f>((BN105*$C$105)+(BN101*$C$101)+(BN98*$C$98)+(BN100*$C$100))/$B$92</f>
        <v/>
      </c>
      <c r="BO97">
        <f>((BO105*$C$105)+(BO101*$C$101)+(BO98*$C$98)+(BO100*$C$100))/$B$92</f>
        <v/>
      </c>
      <c r="BP97">
        <f>((BP105*$C$105)+(BP101*$C$101)+(BP98*$C$98)+(BP100*$C$100))/$B$92</f>
        <v/>
      </c>
      <c r="BQ97">
        <f>((BQ105*$C$105)+(BQ101*$C$101)+(BQ98*$C$98)+(BQ100*$C$100))/$B$92</f>
        <v/>
      </c>
      <c r="BR97">
        <f>((BR105*$C$105)+(BR101*$C$101)+(BR98*$C$98)+(BR100*$C$100))/$B$92</f>
        <v/>
      </c>
      <c r="BS97">
        <f>((BS105*$C$105)+(BS101*$C$101)+(BS98*$C$98)+(BS100*$C$100))/$B$92</f>
        <v/>
      </c>
      <c r="BT97">
        <f>((BT105*$C$105)+(BT101*$C$101)+(BT98*$C$98)+(BT100*$C$100))/$B$92</f>
        <v/>
      </c>
      <c r="BU97">
        <f>((BU105*$C$105)+(BU101*$C$101)+(BU98*$C$98)+(BU100*$C$100))/$B$92</f>
        <v/>
      </c>
      <c r="BV97">
        <f>((BV105*$C$105)+(BV101*$C$101)+(BV98*$C$98)+(BV100*$C$100))/$B$92</f>
        <v/>
      </c>
      <c r="BW97">
        <f>((BW105*$C$105)+(BW101*$C$101)+(BW98*$C$98)+(BW100*$C$100))/$B$92</f>
        <v/>
      </c>
      <c r="BX97">
        <f>((BX105*$C$105)+(BX101*$C$101)+(BX98*$C$98)+(BX100*$C$100))/$B$92</f>
        <v/>
      </c>
      <c r="BY97">
        <f>((BY105*$C$105)+(BY101*$C$101)+(BY98*$C$98)+(BY100*$C$100))/$B$92</f>
        <v/>
      </c>
    </row>
    <row r="98" spans="1:77">
      <c r="B98" t="s">
        <v>87</v>
      </c>
      <c r="C98">
        <f>SUM(AV71:BE71)/SUM($AV$70:$BE$70)</f>
        <v/>
      </c>
      <c r="D98" t="s">
        <v>110</v>
      </c>
      <c r="G98">
        <f>G105</f>
        <v/>
      </c>
      <c r="H98">
        <f>H105</f>
        <v/>
      </c>
      <c r="I98">
        <f>I105</f>
        <v/>
      </c>
      <c r="J98">
        <f>J105</f>
        <v/>
      </c>
      <c r="K98">
        <f>K105</f>
        <v/>
      </c>
      <c r="L98">
        <f>L105</f>
        <v/>
      </c>
      <c r="M98">
        <f>M105</f>
        <v/>
      </c>
      <c r="N98">
        <f>N105</f>
        <v/>
      </c>
      <c r="O98">
        <f>O105</f>
        <v/>
      </c>
      <c r="P98">
        <f>P105</f>
        <v/>
      </c>
      <c r="Q98">
        <f>Q105</f>
        <v/>
      </c>
      <c r="R98">
        <f>R105</f>
        <v/>
      </c>
      <c r="S98">
        <f>S105</f>
        <v/>
      </c>
      <c r="T98">
        <f>T105</f>
        <v/>
      </c>
      <c r="U98">
        <f>U105</f>
        <v/>
      </c>
      <c r="V98">
        <f>V105</f>
        <v/>
      </c>
      <c r="W98">
        <f>W105</f>
        <v/>
      </c>
      <c r="X98">
        <f>X105</f>
        <v/>
      </c>
      <c r="Y98">
        <f>Y105</f>
        <v/>
      </c>
      <c r="Z98">
        <f>Z105</f>
        <v/>
      </c>
      <c r="AA98">
        <f>AA105</f>
        <v/>
      </c>
      <c r="AB98">
        <f>AB105</f>
        <v/>
      </c>
      <c r="AC98">
        <f>AC105</f>
        <v/>
      </c>
      <c r="AD98">
        <f>AD105</f>
        <v/>
      </c>
      <c r="AE98">
        <f>AE105</f>
        <v/>
      </c>
      <c r="AF98">
        <f>AF105</f>
        <v/>
      </c>
      <c r="AG98">
        <f>AG105</f>
        <v/>
      </c>
      <c r="AH98">
        <f>AH105</f>
        <v/>
      </c>
      <c r="AI98">
        <f>AI105</f>
        <v/>
      </c>
      <c r="AJ98">
        <f>AJ105</f>
        <v/>
      </c>
      <c r="AK98">
        <f>AK105</f>
        <v/>
      </c>
      <c r="AL98">
        <f>AL105</f>
        <v/>
      </c>
      <c r="AM98">
        <f>AM105</f>
        <v/>
      </c>
      <c r="AN98">
        <f>AN105</f>
        <v/>
      </c>
      <c r="AO98">
        <f>AO105</f>
        <v/>
      </c>
      <c r="AP98">
        <f>AP105</f>
        <v/>
      </c>
      <c r="AQ98">
        <f>AQ105</f>
        <v/>
      </c>
      <c r="AR98">
        <f>AR105</f>
        <v/>
      </c>
      <c r="AS98">
        <f>AS105</f>
        <v/>
      </c>
      <c r="AT98">
        <f>AT105</f>
        <v/>
      </c>
      <c r="AU98">
        <f>AU105</f>
        <v/>
      </c>
      <c r="AV98">
        <f>AV105</f>
        <v/>
      </c>
      <c r="AW98">
        <f>AW105</f>
        <v/>
      </c>
      <c r="AX98">
        <f>AX105</f>
        <v/>
      </c>
      <c r="AY98">
        <f>AY105</f>
        <v/>
      </c>
      <c r="AZ98">
        <f>AZ105</f>
        <v/>
      </c>
      <c r="BA98">
        <f>BA105</f>
        <v/>
      </c>
      <c r="BB98">
        <f>BB105</f>
        <v/>
      </c>
      <c r="BC98">
        <f>BC105</f>
        <v/>
      </c>
      <c r="BD98">
        <f>BD105</f>
        <v/>
      </c>
      <c r="BE98">
        <f>BE105</f>
        <v/>
      </c>
      <c r="BF98">
        <f>BF105</f>
        <v/>
      </c>
      <c r="BG98">
        <f>BG105</f>
        <v/>
      </c>
      <c r="BH98">
        <f>BH105</f>
        <v/>
      </c>
      <c r="BI98">
        <f>BI105</f>
        <v/>
      </c>
      <c r="BJ98">
        <f>BJ105</f>
        <v/>
      </c>
      <c r="BK98">
        <f>BK105</f>
        <v/>
      </c>
      <c r="BL98">
        <f>BL105</f>
        <v/>
      </c>
      <c r="BM98">
        <f>BM105</f>
        <v/>
      </c>
      <c r="BN98">
        <f>BN105</f>
        <v/>
      </c>
      <c r="BO98">
        <f>BO105</f>
        <v/>
      </c>
      <c r="BP98">
        <f>BP105</f>
        <v/>
      </c>
      <c r="BQ98">
        <f>BQ105</f>
        <v/>
      </c>
      <c r="BR98">
        <f>BR105</f>
        <v/>
      </c>
      <c r="BS98">
        <f>BS105</f>
        <v/>
      </c>
      <c r="BT98">
        <f>BT105</f>
        <v/>
      </c>
      <c r="BU98">
        <f>BU105</f>
        <v/>
      </c>
      <c r="BV98">
        <f>BV105</f>
        <v/>
      </c>
      <c r="BW98">
        <f>BW105</f>
        <v/>
      </c>
      <c r="BX98">
        <f>BX105</f>
        <v/>
      </c>
      <c r="BY98">
        <f>BY105</f>
        <v/>
      </c>
    </row>
    <row r="99" spans="1:77">
      <c r="B99" t="s">
        <v>61</v>
      </c>
      <c r="C99">
        <f>SUM(AV72:BE72)/SUM($AV$70:$BE$70)</f>
        <v/>
      </c>
      <c r="D99" t="s">
        <v>111</v>
      </c>
      <c r="G99">
        <f>G97</f>
        <v/>
      </c>
      <c r="H99">
        <f>H97</f>
        <v/>
      </c>
      <c r="I99">
        <f>I97</f>
        <v/>
      </c>
      <c r="J99">
        <f>J97</f>
        <v/>
      </c>
      <c r="K99">
        <f>K97</f>
        <v/>
      </c>
      <c r="L99">
        <f>L97</f>
        <v/>
      </c>
      <c r="M99">
        <f>M97</f>
        <v/>
      </c>
      <c r="N99">
        <f>N97</f>
        <v/>
      </c>
      <c r="O99">
        <f>O97</f>
        <v/>
      </c>
      <c r="P99">
        <f>P97</f>
        <v/>
      </c>
      <c r="Q99">
        <f>Q97</f>
        <v/>
      </c>
      <c r="R99">
        <f>R97</f>
        <v/>
      </c>
      <c r="S99">
        <f>S97</f>
        <v/>
      </c>
      <c r="T99">
        <f>T97</f>
        <v/>
      </c>
      <c r="U99">
        <f>U97</f>
        <v/>
      </c>
      <c r="V99">
        <f>V97</f>
        <v/>
      </c>
      <c r="W99">
        <f>W97</f>
        <v/>
      </c>
      <c r="X99">
        <f>X97</f>
        <v/>
      </c>
      <c r="Y99">
        <f>Y97</f>
        <v/>
      </c>
      <c r="Z99">
        <f>Z97</f>
        <v/>
      </c>
      <c r="AA99">
        <f>AA97</f>
        <v/>
      </c>
      <c r="AB99">
        <f>AB97</f>
        <v/>
      </c>
      <c r="AC99">
        <f>AC97</f>
        <v/>
      </c>
      <c r="AD99">
        <f>AD97</f>
        <v/>
      </c>
      <c r="AE99">
        <f>AE97</f>
        <v/>
      </c>
      <c r="AF99">
        <f>AF97</f>
        <v/>
      </c>
      <c r="AG99">
        <f>AG97</f>
        <v/>
      </c>
      <c r="AH99">
        <f>AH97</f>
        <v/>
      </c>
      <c r="AI99">
        <f>AI97</f>
        <v/>
      </c>
      <c r="AJ99">
        <f>AJ97</f>
        <v/>
      </c>
      <c r="AK99">
        <f>AK97</f>
        <v/>
      </c>
      <c r="AL99">
        <f>AL97</f>
        <v/>
      </c>
      <c r="AM99">
        <f>AM97</f>
        <v/>
      </c>
      <c r="AN99">
        <f>AN97</f>
        <v/>
      </c>
      <c r="AO99">
        <f>AO97</f>
        <v/>
      </c>
      <c r="AP99">
        <f>AP97</f>
        <v/>
      </c>
      <c r="AQ99">
        <f>AQ97</f>
        <v/>
      </c>
      <c r="AR99">
        <f>AR97</f>
        <v/>
      </c>
      <c r="AS99">
        <f>AS97</f>
        <v/>
      </c>
      <c r="AT99">
        <f>AT97</f>
        <v/>
      </c>
      <c r="AU99">
        <f>AU97</f>
        <v/>
      </c>
      <c r="AV99">
        <f>AV97</f>
        <v/>
      </c>
      <c r="AW99">
        <f>AW97</f>
        <v/>
      </c>
      <c r="AX99">
        <f>AX97</f>
        <v/>
      </c>
      <c r="AY99">
        <f>AY97</f>
        <v/>
      </c>
      <c r="AZ99">
        <f>AZ97</f>
        <v/>
      </c>
      <c r="BA99">
        <f>BA97</f>
        <v/>
      </c>
      <c r="BB99">
        <f>BB97</f>
        <v/>
      </c>
      <c r="BC99">
        <f>BC97</f>
        <v/>
      </c>
      <c r="BD99">
        <f>BD97</f>
        <v/>
      </c>
      <c r="BE99">
        <f>BE97</f>
        <v/>
      </c>
      <c r="BF99">
        <f>BF97</f>
        <v/>
      </c>
      <c r="BG99">
        <f>BG97</f>
        <v/>
      </c>
      <c r="BH99">
        <f>BH97</f>
        <v/>
      </c>
      <c r="BI99">
        <f>BI97</f>
        <v/>
      </c>
      <c r="BJ99">
        <f>BJ97</f>
        <v/>
      </c>
      <c r="BK99">
        <f>BK97</f>
        <v/>
      </c>
      <c r="BL99">
        <f>BL97</f>
        <v/>
      </c>
      <c r="BM99">
        <f>BM97</f>
        <v/>
      </c>
      <c r="BN99">
        <f>BN97</f>
        <v/>
      </c>
      <c r="BO99">
        <f>BO97</f>
        <v/>
      </c>
      <c r="BP99">
        <f>BP97</f>
        <v/>
      </c>
      <c r="BQ99">
        <f>BQ97</f>
        <v/>
      </c>
      <c r="BR99">
        <f>BR97</f>
        <v/>
      </c>
      <c r="BS99">
        <f>BS97</f>
        <v/>
      </c>
      <c r="BT99">
        <f>BT97</f>
        <v/>
      </c>
      <c r="BU99">
        <f>BU97</f>
        <v/>
      </c>
      <c r="BV99">
        <f>BV97</f>
        <v/>
      </c>
      <c r="BW99">
        <f>BW97</f>
        <v/>
      </c>
      <c r="BX99">
        <f>BX97</f>
        <v/>
      </c>
      <c r="BY99">
        <f>BY97</f>
        <v/>
      </c>
    </row>
    <row r="100" spans="1:77">
      <c r="B100" t="s">
        <v>36</v>
      </c>
      <c r="C100">
        <f>SUM(AV73:BE73)/SUM($AV$70:$BE$70)</f>
        <v/>
      </c>
      <c r="D100" t="s">
        <v>112</v>
      </c>
      <c r="G100">
        <f>H100</f>
        <v/>
      </c>
      <c r="H100">
        <f>I100</f>
        <v/>
      </c>
      <c r="I100">
        <f>J100</f>
        <v/>
      </c>
      <c r="J100">
        <f>K100</f>
        <v/>
      </c>
      <c r="K100">
        <f>L100</f>
        <v/>
      </c>
      <c r="L100">
        <f>M100</f>
        <v/>
      </c>
      <c r="M100">
        <f>N100</f>
        <v/>
      </c>
      <c r="N100">
        <f>O100</f>
        <v/>
      </c>
      <c r="O100">
        <f>P100</f>
        <v/>
      </c>
      <c r="P100">
        <f>Q100</f>
        <v/>
      </c>
      <c r="Q100">
        <f>R100</f>
        <v/>
      </c>
      <c r="R100">
        <f>S100</f>
        <v/>
      </c>
      <c r="S100">
        <f>T100</f>
        <v/>
      </c>
      <c r="T100">
        <f>U100</f>
        <v/>
      </c>
      <c r="U100">
        <f>V100</f>
        <v/>
      </c>
      <c r="V100">
        <f>W100</f>
        <v/>
      </c>
      <c r="W100">
        <f>X100</f>
        <v/>
      </c>
      <c r="X100">
        <f>Y100</f>
        <v/>
      </c>
      <c r="Y100">
        <f>Z100</f>
        <v/>
      </c>
      <c r="Z100">
        <f>AA100</f>
        <v/>
      </c>
      <c r="AA100">
        <f>AB100</f>
        <v/>
      </c>
      <c r="AB100">
        <f>AC100</f>
        <v/>
      </c>
      <c r="AC100">
        <f>AD100</f>
        <v/>
      </c>
      <c r="AD100">
        <f>AE100</f>
        <v/>
      </c>
      <c r="AE100">
        <f>AF100</f>
        <v/>
      </c>
      <c r="AF100">
        <f>AG100</f>
        <v/>
      </c>
      <c r="AG100">
        <f>AH100</f>
        <v/>
      </c>
      <c r="AH100">
        <f>'Country Imports Distillate Fuel'!D262</f>
        <v/>
      </c>
      <c r="AI100">
        <f>'Country Imports Distillate Fuel'!E262</f>
        <v/>
      </c>
      <c r="AJ100">
        <f>'Country Imports Distillate Fuel'!F262</f>
        <v/>
      </c>
      <c r="AK100">
        <f>'Country Imports Distillate Fuel'!G262</f>
        <v/>
      </c>
      <c r="AL100">
        <f>'Country Imports Distillate Fuel'!H262</f>
        <v/>
      </c>
      <c r="AM100">
        <f>'Country Imports Distillate Fuel'!I262</f>
        <v/>
      </c>
      <c r="AN100">
        <f>'Country Imports Distillate Fuel'!J262</f>
        <v/>
      </c>
      <c r="AO100">
        <f>'Country Imports Distillate Fuel'!K262</f>
        <v/>
      </c>
      <c r="AP100">
        <f>'Country Imports Distillate Fuel'!L262</f>
        <v/>
      </c>
      <c r="AQ100">
        <f>'Country Imports Distillate Fuel'!M262</f>
        <v/>
      </c>
      <c r="AR100">
        <f>'Country Imports Distillate Fuel'!N262</f>
        <v/>
      </c>
      <c r="AS100">
        <f>'Country Imports Distillate Fuel'!O262</f>
        <v/>
      </c>
      <c r="AT100">
        <f>'Country Imports Distillate Fuel'!P262</f>
        <v/>
      </c>
      <c r="AU100">
        <f>'Country Imports Distillate Fuel'!Q262</f>
        <v/>
      </c>
      <c r="AV100">
        <f>'Country Imports Distillate Fuel'!R262</f>
        <v/>
      </c>
      <c r="AW100">
        <f>'Country Imports Distillate Fuel'!S262</f>
        <v/>
      </c>
      <c r="AX100">
        <f>'Country Imports Distillate Fuel'!T262</f>
        <v/>
      </c>
      <c r="AY100">
        <f>'Country Imports Distillate Fuel'!U262</f>
        <v/>
      </c>
      <c r="AZ100">
        <f>'Country Imports Distillate Fuel'!V262</f>
        <v/>
      </c>
      <c r="BA100">
        <f>'Country Imports Distillate Fuel'!W262</f>
        <v/>
      </c>
      <c r="BB100">
        <f>'Country Imports Distillate Fuel'!X262</f>
        <v/>
      </c>
      <c r="BC100">
        <f>'Country Imports Distillate Fuel'!Y262</f>
        <v/>
      </c>
      <c r="BD100">
        <f>'Country Imports Distillate Fuel'!Z262</f>
        <v/>
      </c>
      <c r="BE100">
        <f>'Country Imports Distillate Fuel'!AA262</f>
        <v/>
      </c>
      <c r="BF100">
        <f>'Country Imports Distillate Fuel'!AB262</f>
        <v/>
      </c>
      <c r="BG100">
        <f>'Country Imports Distillate Fuel'!AC262</f>
        <v/>
      </c>
      <c r="BH100">
        <f>'Country Imports Distillate Fuel'!AD262</f>
        <v/>
      </c>
      <c r="BI100">
        <f>'Country Imports Distillate Fuel'!AE262</f>
        <v/>
      </c>
      <c r="BJ100">
        <f>'Country Imports Distillate Fuel'!AF262</f>
        <v/>
      </c>
      <c r="BK100">
        <f>'Country Imports Distillate Fuel'!AG262</f>
        <v/>
      </c>
      <c r="BL100">
        <f>'Country Imports Distillate Fuel'!AH262</f>
        <v/>
      </c>
      <c r="BM100">
        <f>'Country Imports Distillate Fuel'!AI262</f>
        <v/>
      </c>
      <c r="BN100">
        <f>'Country Imports Distillate Fuel'!AJ262</f>
        <v/>
      </c>
      <c r="BO100">
        <f>'Country Imports Distillate Fuel'!AK262</f>
        <v/>
      </c>
      <c r="BP100">
        <f>'Country Imports Distillate Fuel'!AL262</f>
        <v/>
      </c>
      <c r="BQ100">
        <f>'Country Imports Distillate Fuel'!AM262</f>
        <v/>
      </c>
      <c r="BR100">
        <f>'Country Imports Distillate Fuel'!AN262</f>
        <v/>
      </c>
      <c r="BS100">
        <f>'Country Imports Distillate Fuel'!AO262</f>
        <v/>
      </c>
      <c r="BT100">
        <f>'Country Imports Distillate Fuel'!AP262</f>
        <v/>
      </c>
      <c r="BU100">
        <f>'Country Imports Distillate Fuel'!AQ262</f>
        <v/>
      </c>
      <c r="BV100">
        <f>'Country Imports Distillate Fuel'!AR262</f>
        <v/>
      </c>
      <c r="BW100">
        <f>'Country Imports Distillate Fuel'!AS262</f>
        <v/>
      </c>
      <c r="BX100">
        <f>'Country Imports Distillate Fuel'!AT262</f>
        <v/>
      </c>
      <c r="BY100">
        <f>'Country Imports Distillate Fuel'!AU262</f>
        <v/>
      </c>
    </row>
    <row r="101" spans="1:77">
      <c r="B101" t="s">
        <v>89</v>
      </c>
      <c r="C101">
        <f>SUM(AV74:BE74)/SUM($AV$70:$BE$70)</f>
        <v/>
      </c>
      <c r="G101">
        <f>H101</f>
        <v/>
      </c>
      <c r="H101">
        <f>I101</f>
        <v/>
      </c>
      <c r="I101">
        <f>J101</f>
        <v/>
      </c>
      <c r="J101">
        <f>K101</f>
        <v/>
      </c>
      <c r="K101">
        <f>L101</f>
        <v/>
      </c>
      <c r="L101">
        <f>M101</f>
        <v/>
      </c>
      <c r="M101">
        <f>N101</f>
        <v/>
      </c>
      <c r="N101">
        <f>O101</f>
        <v/>
      </c>
      <c r="O101">
        <f>P101</f>
        <v/>
      </c>
      <c r="P101">
        <f>Q101</f>
        <v/>
      </c>
      <c r="Q101">
        <f>R101</f>
        <v/>
      </c>
      <c r="R101">
        <f>S101</f>
        <v/>
      </c>
      <c r="S101">
        <f>T101</f>
        <v/>
      </c>
      <c r="T101">
        <f>U101</f>
        <v/>
      </c>
      <c r="U101">
        <f>V101</f>
        <v/>
      </c>
      <c r="V101">
        <f>W101</f>
        <v/>
      </c>
      <c r="W101">
        <f>X101</f>
        <v/>
      </c>
      <c r="X101">
        <f>Y101</f>
        <v/>
      </c>
      <c r="Y101">
        <f>Z101</f>
        <v/>
      </c>
      <c r="Z101">
        <f>AA101</f>
        <v/>
      </c>
      <c r="AA101">
        <f>AB101</f>
        <v/>
      </c>
      <c r="AB101">
        <f>AC101</f>
        <v/>
      </c>
      <c r="AC101">
        <f>AD101</f>
        <v/>
      </c>
      <c r="AD101">
        <f>AE101</f>
        <v/>
      </c>
      <c r="AE101">
        <f>AF101</f>
        <v/>
      </c>
      <c r="AF101">
        <f>AG101</f>
        <v/>
      </c>
      <c r="AG101">
        <f>AH101</f>
        <v/>
      </c>
      <c r="AH101">
        <f>'Country Imports Jet Fuel'!D262</f>
        <v/>
      </c>
      <c r="AI101">
        <f>'Country Imports Jet Fuel'!E262</f>
        <v/>
      </c>
      <c r="AJ101">
        <f>'Country Imports Jet Fuel'!F262</f>
        <v/>
      </c>
      <c r="AK101">
        <f>'Country Imports Jet Fuel'!G262</f>
        <v/>
      </c>
      <c r="AL101">
        <f>'Country Imports Jet Fuel'!H262</f>
        <v/>
      </c>
      <c r="AM101">
        <f>'Country Imports Jet Fuel'!I262</f>
        <v/>
      </c>
      <c r="AN101">
        <f>'Country Imports Jet Fuel'!J262</f>
        <v/>
      </c>
      <c r="AO101">
        <f>'Country Imports Jet Fuel'!K262</f>
        <v/>
      </c>
      <c r="AP101">
        <f>'Country Imports Jet Fuel'!L262</f>
        <v/>
      </c>
      <c r="AQ101">
        <f>'Country Imports Jet Fuel'!M262</f>
        <v/>
      </c>
      <c r="AR101">
        <f>'Country Imports Jet Fuel'!N262</f>
        <v/>
      </c>
      <c r="AS101">
        <f>'Country Imports Jet Fuel'!O262</f>
        <v/>
      </c>
      <c r="AT101">
        <f>'Country Imports Jet Fuel'!P262</f>
        <v/>
      </c>
      <c r="AU101">
        <f>'Country Imports Jet Fuel'!Q262</f>
        <v/>
      </c>
      <c r="AV101">
        <f>'Country Imports Jet Fuel'!R262</f>
        <v/>
      </c>
      <c r="AW101">
        <f>'Country Imports Jet Fuel'!S262</f>
        <v/>
      </c>
      <c r="AX101">
        <f>'Country Imports Jet Fuel'!T262</f>
        <v/>
      </c>
      <c r="AY101">
        <f>'Country Imports Jet Fuel'!U262</f>
        <v/>
      </c>
      <c r="AZ101">
        <f>'Country Imports Jet Fuel'!V262</f>
        <v/>
      </c>
      <c r="BA101">
        <f>'Country Imports Jet Fuel'!W262</f>
        <v/>
      </c>
      <c r="BB101">
        <f>'Country Imports Jet Fuel'!X262</f>
        <v/>
      </c>
      <c r="BC101">
        <f>'Country Imports Jet Fuel'!Y262</f>
        <v/>
      </c>
      <c r="BD101">
        <f>'Country Imports Jet Fuel'!Z262</f>
        <v/>
      </c>
      <c r="BE101">
        <f>'Country Imports Jet Fuel'!AA262</f>
        <v/>
      </c>
      <c r="BF101">
        <f>'Country Imports Jet Fuel'!AB262</f>
        <v/>
      </c>
      <c r="BG101">
        <f>'Country Imports Jet Fuel'!AC262</f>
        <v/>
      </c>
      <c r="BH101">
        <f>'Country Imports Jet Fuel'!AD262</f>
        <v/>
      </c>
      <c r="BI101">
        <f>'Country Imports Jet Fuel'!AE262</f>
        <v/>
      </c>
      <c r="BJ101">
        <f>'Country Imports Jet Fuel'!AF262</f>
        <v/>
      </c>
      <c r="BK101">
        <f>'Country Imports Jet Fuel'!AG262</f>
        <v/>
      </c>
      <c r="BL101">
        <f>'Country Imports Jet Fuel'!AH262</f>
        <v/>
      </c>
      <c r="BM101">
        <f>'Country Imports Jet Fuel'!AI262</f>
        <v/>
      </c>
      <c r="BN101">
        <f>'Country Imports Jet Fuel'!AJ262</f>
        <v/>
      </c>
      <c r="BO101">
        <f>'Country Imports Jet Fuel'!AK262</f>
        <v/>
      </c>
      <c r="BP101">
        <f>'Country Imports Jet Fuel'!AL262</f>
        <v/>
      </c>
      <c r="BQ101">
        <f>'Country Imports Jet Fuel'!AM262</f>
        <v/>
      </c>
      <c r="BR101">
        <f>'Country Imports Jet Fuel'!AN262</f>
        <v/>
      </c>
      <c r="BS101">
        <f>'Country Imports Jet Fuel'!AO262</f>
        <v/>
      </c>
      <c r="BT101">
        <f>'Country Imports Jet Fuel'!AP262</f>
        <v/>
      </c>
      <c r="BU101">
        <f>'Country Imports Jet Fuel'!AQ262</f>
        <v/>
      </c>
      <c r="BV101">
        <f>'Country Imports Jet Fuel'!AR262</f>
        <v/>
      </c>
      <c r="BW101">
        <f>'Country Imports Jet Fuel'!AS262</f>
        <v/>
      </c>
      <c r="BX101">
        <f>'Country Imports Jet Fuel'!AT262</f>
        <v/>
      </c>
      <c r="BY101">
        <f>'Country Imports Jet Fuel'!AU262</f>
        <v/>
      </c>
    </row>
    <row r="102" spans="1:77">
      <c r="B102" t="s">
        <v>47</v>
      </c>
      <c r="C102">
        <f>SUM(AV75:BE75)/SUM($AV$70:$BE$70)</f>
        <v/>
      </c>
      <c r="D102" t="s">
        <v>111</v>
      </c>
      <c r="G102">
        <f>G97</f>
        <v/>
      </c>
      <c r="H102">
        <f>H97</f>
        <v/>
      </c>
      <c r="I102">
        <f>I97</f>
        <v/>
      </c>
      <c r="J102">
        <f>J97</f>
        <v/>
      </c>
      <c r="K102">
        <f>K97</f>
        <v/>
      </c>
      <c r="L102">
        <f>L97</f>
        <v/>
      </c>
      <c r="M102">
        <f>M97</f>
        <v/>
      </c>
      <c r="N102">
        <f>N97</f>
        <v/>
      </c>
      <c r="O102">
        <f>O97</f>
        <v/>
      </c>
      <c r="P102">
        <f>P97</f>
        <v/>
      </c>
      <c r="Q102">
        <f>Q97</f>
        <v/>
      </c>
      <c r="R102">
        <f>R97</f>
        <v/>
      </c>
      <c r="S102">
        <f>S97</f>
        <v/>
      </c>
      <c r="T102">
        <f>T97</f>
        <v/>
      </c>
      <c r="U102">
        <f>U97</f>
        <v/>
      </c>
      <c r="V102">
        <f>V97</f>
        <v/>
      </c>
      <c r="W102">
        <f>W97</f>
        <v/>
      </c>
      <c r="X102">
        <f>X97</f>
        <v/>
      </c>
      <c r="Y102">
        <f>Y97</f>
        <v/>
      </c>
      <c r="Z102">
        <f>Z97</f>
        <v/>
      </c>
      <c r="AA102">
        <f>AA97</f>
        <v/>
      </c>
      <c r="AB102">
        <f>AB97</f>
        <v/>
      </c>
      <c r="AC102">
        <f>AC97</f>
        <v/>
      </c>
      <c r="AD102">
        <f>AD97</f>
        <v/>
      </c>
      <c r="AE102">
        <f>AE97</f>
        <v/>
      </c>
      <c r="AF102">
        <f>AF97</f>
        <v/>
      </c>
      <c r="AG102">
        <f>AG97</f>
        <v/>
      </c>
      <c r="AH102">
        <f>AH97</f>
        <v/>
      </c>
      <c r="AI102">
        <f>AI97</f>
        <v/>
      </c>
      <c r="AJ102">
        <f>AJ97</f>
        <v/>
      </c>
      <c r="AK102">
        <f>AK97</f>
        <v/>
      </c>
      <c r="AL102">
        <f>AL97</f>
        <v/>
      </c>
      <c r="AM102">
        <f>AM97</f>
        <v/>
      </c>
      <c r="AN102">
        <f>AN97</f>
        <v/>
      </c>
      <c r="AO102">
        <f>AO97</f>
        <v/>
      </c>
      <c r="AP102">
        <f>AP97</f>
        <v/>
      </c>
      <c r="AQ102">
        <f>AQ97</f>
        <v/>
      </c>
      <c r="AR102">
        <f>AR97</f>
        <v/>
      </c>
      <c r="AS102">
        <f>AS97</f>
        <v/>
      </c>
      <c r="AT102">
        <f>AT97</f>
        <v/>
      </c>
      <c r="AU102">
        <f>AU97</f>
        <v/>
      </c>
      <c r="AV102">
        <f>AV97</f>
        <v/>
      </c>
      <c r="AW102">
        <f>AW97</f>
        <v/>
      </c>
      <c r="AX102">
        <f>AX97</f>
        <v/>
      </c>
      <c r="AY102">
        <f>AY97</f>
        <v/>
      </c>
      <c r="AZ102">
        <f>AZ97</f>
        <v/>
      </c>
      <c r="BA102">
        <f>BA97</f>
        <v/>
      </c>
      <c r="BB102">
        <f>BB97</f>
        <v/>
      </c>
      <c r="BC102">
        <f>BC97</f>
        <v/>
      </c>
      <c r="BD102">
        <f>BD97</f>
        <v/>
      </c>
      <c r="BE102">
        <f>BE97</f>
        <v/>
      </c>
      <c r="BF102">
        <f>BF97</f>
        <v/>
      </c>
      <c r="BG102">
        <f>BG97</f>
        <v/>
      </c>
      <c r="BH102">
        <f>BH97</f>
        <v/>
      </c>
      <c r="BI102">
        <f>BI97</f>
        <v/>
      </c>
      <c r="BJ102">
        <f>BJ97</f>
        <v/>
      </c>
      <c r="BK102">
        <f>BK97</f>
        <v/>
      </c>
      <c r="BL102">
        <f>BL97</f>
        <v/>
      </c>
      <c r="BM102">
        <f>BM97</f>
        <v/>
      </c>
      <c r="BN102">
        <f>BN97</f>
        <v/>
      </c>
      <c r="BO102">
        <f>BO97</f>
        <v/>
      </c>
      <c r="BP102">
        <f>BP97</f>
        <v/>
      </c>
      <c r="BQ102">
        <f>BQ97</f>
        <v/>
      </c>
      <c r="BR102">
        <f>BR97</f>
        <v/>
      </c>
      <c r="BS102">
        <f>BS97</f>
        <v/>
      </c>
      <c r="BT102">
        <f>BT97</f>
        <v/>
      </c>
      <c r="BU102">
        <f>BU97</f>
        <v/>
      </c>
      <c r="BV102">
        <f>BV97</f>
        <v/>
      </c>
      <c r="BW102">
        <f>BW97</f>
        <v/>
      </c>
      <c r="BX102">
        <f>BX97</f>
        <v/>
      </c>
      <c r="BY102">
        <f>BY97</f>
        <v/>
      </c>
    </row>
    <row r="103" spans="1:77">
      <c r="B103" t="s">
        <v>38</v>
      </c>
      <c r="C103">
        <f>SUM(AV76:BE76)/SUM($AV$70:$BE$70)</f>
        <v/>
      </c>
      <c r="D103" t="s">
        <v>111</v>
      </c>
      <c r="G103">
        <f>G97</f>
        <v/>
      </c>
      <c r="H103">
        <f>H97</f>
        <v/>
      </c>
      <c r="I103">
        <f>I97</f>
        <v/>
      </c>
      <c r="J103">
        <f>J97</f>
        <v/>
      </c>
      <c r="K103">
        <f>K97</f>
        <v/>
      </c>
      <c r="L103">
        <f>L97</f>
        <v/>
      </c>
      <c r="M103">
        <f>M97</f>
        <v/>
      </c>
      <c r="N103">
        <f>N97</f>
        <v/>
      </c>
      <c r="O103">
        <f>O97</f>
        <v/>
      </c>
      <c r="P103">
        <f>P97</f>
        <v/>
      </c>
      <c r="Q103">
        <f>Q97</f>
        <v/>
      </c>
      <c r="R103">
        <f>R97</f>
        <v/>
      </c>
      <c r="S103">
        <f>S97</f>
        <v/>
      </c>
      <c r="T103">
        <f>T97</f>
        <v/>
      </c>
      <c r="U103">
        <f>U97</f>
        <v/>
      </c>
      <c r="V103">
        <f>V97</f>
        <v/>
      </c>
      <c r="W103">
        <f>W97</f>
        <v/>
      </c>
      <c r="X103">
        <f>X97</f>
        <v/>
      </c>
      <c r="Y103">
        <f>Y97</f>
        <v/>
      </c>
      <c r="Z103">
        <f>Z97</f>
        <v/>
      </c>
      <c r="AA103">
        <f>AA97</f>
        <v/>
      </c>
      <c r="AB103">
        <f>AB97</f>
        <v/>
      </c>
      <c r="AC103">
        <f>AC97</f>
        <v/>
      </c>
      <c r="AD103">
        <f>AD97</f>
        <v/>
      </c>
      <c r="AE103">
        <f>AE97</f>
        <v/>
      </c>
      <c r="AF103">
        <f>AF97</f>
        <v/>
      </c>
      <c r="AG103">
        <f>AG97</f>
        <v/>
      </c>
      <c r="AH103">
        <f>AH97</f>
        <v/>
      </c>
      <c r="AI103">
        <f>AI97</f>
        <v/>
      </c>
      <c r="AJ103">
        <f>AJ97</f>
        <v/>
      </c>
      <c r="AK103">
        <f>AK97</f>
        <v/>
      </c>
      <c r="AL103">
        <f>AL97</f>
        <v/>
      </c>
      <c r="AM103">
        <f>AM97</f>
        <v/>
      </c>
      <c r="AN103">
        <f>AN97</f>
        <v/>
      </c>
      <c r="AO103">
        <f>AO97</f>
        <v/>
      </c>
      <c r="AP103">
        <f>AP97</f>
        <v/>
      </c>
      <c r="AQ103">
        <f>AQ97</f>
        <v/>
      </c>
      <c r="AR103">
        <f>AR97</f>
        <v/>
      </c>
      <c r="AS103">
        <f>AS97</f>
        <v/>
      </c>
      <c r="AT103">
        <f>AT97</f>
        <v/>
      </c>
      <c r="AU103">
        <f>AU97</f>
        <v/>
      </c>
      <c r="AV103">
        <f>AV97</f>
        <v/>
      </c>
      <c r="AW103">
        <f>AW97</f>
        <v/>
      </c>
      <c r="AX103">
        <f>AX97</f>
        <v/>
      </c>
      <c r="AY103">
        <f>AY97</f>
        <v/>
      </c>
      <c r="AZ103">
        <f>AZ97</f>
        <v/>
      </c>
      <c r="BA103">
        <f>BA97</f>
        <v/>
      </c>
      <c r="BB103">
        <f>BB97</f>
        <v/>
      </c>
      <c r="BC103">
        <f>BC97</f>
        <v/>
      </c>
      <c r="BD103">
        <f>BD97</f>
        <v/>
      </c>
      <c r="BE103">
        <f>BE97</f>
        <v/>
      </c>
      <c r="BF103">
        <f>BF97</f>
        <v/>
      </c>
      <c r="BG103">
        <f>BG97</f>
        <v/>
      </c>
      <c r="BH103">
        <f>BH97</f>
        <v/>
      </c>
      <c r="BI103">
        <f>BI97</f>
        <v/>
      </c>
      <c r="BJ103">
        <f>BJ97</f>
        <v/>
      </c>
      <c r="BK103">
        <f>BK97</f>
        <v/>
      </c>
      <c r="BL103">
        <f>BL97</f>
        <v/>
      </c>
      <c r="BM103">
        <f>BM97</f>
        <v/>
      </c>
      <c r="BN103">
        <f>BN97</f>
        <v/>
      </c>
      <c r="BO103">
        <f>BO97</f>
        <v/>
      </c>
      <c r="BP103">
        <f>BP97</f>
        <v/>
      </c>
      <c r="BQ103">
        <f>BQ97</f>
        <v/>
      </c>
      <c r="BR103">
        <f>BR97</f>
        <v/>
      </c>
      <c r="BS103">
        <f>BS97</f>
        <v/>
      </c>
      <c r="BT103">
        <f>BT97</f>
        <v/>
      </c>
      <c r="BU103">
        <f>BU97</f>
        <v/>
      </c>
      <c r="BV103">
        <f>BV97</f>
        <v/>
      </c>
      <c r="BW103">
        <f>BW97</f>
        <v/>
      </c>
      <c r="BX103">
        <f>BX97</f>
        <v/>
      </c>
      <c r="BY103">
        <f>BY97</f>
        <v/>
      </c>
    </row>
    <row r="104" spans="1:77">
      <c r="B104" t="s">
        <v>66</v>
      </c>
      <c r="C104">
        <f>SUM(AV77:BE77)/SUM($AV$70:$BE$70)</f>
        <v/>
      </c>
      <c r="D104" t="s">
        <v>111</v>
      </c>
      <c r="G104">
        <f>G97</f>
        <v/>
      </c>
      <c r="H104">
        <f>H97</f>
        <v/>
      </c>
      <c r="I104">
        <f>I97</f>
        <v/>
      </c>
      <c r="J104">
        <f>J97</f>
        <v/>
      </c>
      <c r="K104">
        <f>K97</f>
        <v/>
      </c>
      <c r="L104">
        <f>L97</f>
        <v/>
      </c>
      <c r="M104">
        <f>M97</f>
        <v/>
      </c>
      <c r="N104">
        <f>N97</f>
        <v/>
      </c>
      <c r="O104">
        <f>O97</f>
        <v/>
      </c>
      <c r="P104">
        <f>P97</f>
        <v/>
      </c>
      <c r="Q104">
        <f>Q97</f>
        <v/>
      </c>
      <c r="R104">
        <f>R97</f>
        <v/>
      </c>
      <c r="S104">
        <f>S97</f>
        <v/>
      </c>
      <c r="T104">
        <f>T97</f>
        <v/>
      </c>
      <c r="U104">
        <f>U97</f>
        <v/>
      </c>
      <c r="V104">
        <f>V97</f>
        <v/>
      </c>
      <c r="W104">
        <f>W97</f>
        <v/>
      </c>
      <c r="X104">
        <f>X97</f>
        <v/>
      </c>
      <c r="Y104">
        <f>Y97</f>
        <v/>
      </c>
      <c r="Z104">
        <f>Z97</f>
        <v/>
      </c>
      <c r="AA104">
        <f>AA97</f>
        <v/>
      </c>
      <c r="AB104">
        <f>AB97</f>
        <v/>
      </c>
      <c r="AC104">
        <f>AC97</f>
        <v/>
      </c>
      <c r="AD104">
        <f>AD97</f>
        <v/>
      </c>
      <c r="AE104">
        <f>AE97</f>
        <v/>
      </c>
      <c r="AF104">
        <f>AF97</f>
        <v/>
      </c>
      <c r="AG104">
        <f>AG97</f>
        <v/>
      </c>
      <c r="AH104">
        <f>AH97</f>
        <v/>
      </c>
      <c r="AI104">
        <f>AI97</f>
        <v/>
      </c>
      <c r="AJ104">
        <f>AJ97</f>
        <v/>
      </c>
      <c r="AK104">
        <f>AK97</f>
        <v/>
      </c>
      <c r="AL104">
        <f>AL97</f>
        <v/>
      </c>
      <c r="AM104">
        <f>AM97</f>
        <v/>
      </c>
      <c r="AN104">
        <f>AN97</f>
        <v/>
      </c>
      <c r="AO104">
        <f>AO97</f>
        <v/>
      </c>
      <c r="AP104">
        <f>AP97</f>
        <v/>
      </c>
      <c r="AQ104">
        <f>AQ97</f>
        <v/>
      </c>
      <c r="AR104">
        <f>AR97</f>
        <v/>
      </c>
      <c r="AS104">
        <f>AS97</f>
        <v/>
      </c>
      <c r="AT104">
        <f>AT97</f>
        <v/>
      </c>
      <c r="AU104">
        <f>AU97</f>
        <v/>
      </c>
      <c r="AV104">
        <f>AV97</f>
        <v/>
      </c>
      <c r="AW104">
        <f>AW97</f>
        <v/>
      </c>
      <c r="AX104">
        <f>AX97</f>
        <v/>
      </c>
      <c r="AY104">
        <f>AY97</f>
        <v/>
      </c>
      <c r="AZ104">
        <f>AZ97</f>
        <v/>
      </c>
      <c r="BA104">
        <f>BA97</f>
        <v/>
      </c>
      <c r="BB104">
        <f>BB97</f>
        <v/>
      </c>
      <c r="BC104">
        <f>BC97</f>
        <v/>
      </c>
      <c r="BD104">
        <f>BD97</f>
        <v/>
      </c>
      <c r="BE104">
        <f>BE97</f>
        <v/>
      </c>
      <c r="BF104">
        <f>BF97</f>
        <v/>
      </c>
      <c r="BG104">
        <f>BG97</f>
        <v/>
      </c>
      <c r="BH104">
        <f>BH97</f>
        <v/>
      </c>
      <c r="BI104">
        <f>BI97</f>
        <v/>
      </c>
      <c r="BJ104">
        <f>BJ97</f>
        <v/>
      </c>
      <c r="BK104">
        <f>BK97</f>
        <v/>
      </c>
      <c r="BL104">
        <f>BL97</f>
        <v/>
      </c>
      <c r="BM104">
        <f>BM97</f>
        <v/>
      </c>
      <c r="BN104">
        <f>BN97</f>
        <v/>
      </c>
      <c r="BO104">
        <f>BO97</f>
        <v/>
      </c>
      <c r="BP104">
        <f>BP97</f>
        <v/>
      </c>
      <c r="BQ104">
        <f>BQ97</f>
        <v/>
      </c>
      <c r="BR104">
        <f>BR97</f>
        <v/>
      </c>
      <c r="BS104">
        <f>BS97</f>
        <v/>
      </c>
      <c r="BT104">
        <f>BT97</f>
        <v/>
      </c>
      <c r="BU104">
        <f>BU97</f>
        <v/>
      </c>
      <c r="BV104">
        <f>BV97</f>
        <v/>
      </c>
      <c r="BW104">
        <f>BW97</f>
        <v/>
      </c>
      <c r="BX104">
        <f>BX97</f>
        <v/>
      </c>
      <c r="BY104">
        <f>BY97</f>
        <v/>
      </c>
    </row>
    <row r="105" spans="1:77">
      <c r="B105" t="s">
        <v>80</v>
      </c>
      <c r="C105">
        <f>SUM(AV78:BE78)/SUM($AV$70:$BE$70)</f>
        <v/>
      </c>
      <c r="G105">
        <f>H105</f>
        <v/>
      </c>
      <c r="H105">
        <f>I105</f>
        <v/>
      </c>
      <c r="I105">
        <f>J105</f>
        <v/>
      </c>
      <c r="J105">
        <f>K105</f>
        <v/>
      </c>
      <c r="K105">
        <f>L105</f>
        <v/>
      </c>
      <c r="L105">
        <f>M105</f>
        <v/>
      </c>
      <c r="M105">
        <f>N105</f>
        <v/>
      </c>
      <c r="N105">
        <f>O105</f>
        <v/>
      </c>
      <c r="O105">
        <f>P105</f>
        <v/>
      </c>
      <c r="P105">
        <f>Q105</f>
        <v/>
      </c>
      <c r="Q105">
        <f>R105</f>
        <v/>
      </c>
      <c r="R105">
        <f>S105</f>
        <v/>
      </c>
      <c r="S105">
        <f>T105</f>
        <v/>
      </c>
      <c r="T105">
        <f>U105</f>
        <v/>
      </c>
      <c r="U105">
        <f>V105</f>
        <v/>
      </c>
      <c r="V105">
        <f>W105</f>
        <v/>
      </c>
      <c r="W105">
        <f>X105</f>
        <v/>
      </c>
      <c r="X105">
        <f>Y105</f>
        <v/>
      </c>
      <c r="Y105">
        <f>Z105</f>
        <v/>
      </c>
      <c r="Z105">
        <f>AA105</f>
        <v/>
      </c>
      <c r="AA105">
        <f>AB105</f>
        <v/>
      </c>
      <c r="AB105">
        <f>AC105</f>
        <v/>
      </c>
      <c r="AC105">
        <f>AD105</f>
        <v/>
      </c>
      <c r="AD105">
        <f>AE105</f>
        <v/>
      </c>
      <c r="AE105">
        <f>AF105</f>
        <v/>
      </c>
      <c r="AF105">
        <f>AG105</f>
        <v/>
      </c>
      <c r="AG105">
        <f>AH105</f>
        <v/>
      </c>
      <c r="AH105">
        <f>'Country Imports Gasoline'!D262</f>
        <v/>
      </c>
      <c r="AI105">
        <f>'Country Imports Gasoline'!E262</f>
        <v/>
      </c>
      <c r="AJ105">
        <f>'Country Imports Gasoline'!F262</f>
        <v/>
      </c>
      <c r="AK105">
        <f>'Country Imports Gasoline'!G262</f>
        <v/>
      </c>
      <c r="AL105">
        <f>'Country Imports Gasoline'!H262</f>
        <v/>
      </c>
      <c r="AM105">
        <f>'Country Imports Gasoline'!I262</f>
        <v/>
      </c>
      <c r="AN105">
        <f>'Country Imports Gasoline'!J262</f>
        <v/>
      </c>
      <c r="AO105">
        <f>'Country Imports Gasoline'!K262</f>
        <v/>
      </c>
      <c r="AP105">
        <f>'Country Imports Gasoline'!L262</f>
        <v/>
      </c>
      <c r="AQ105">
        <f>'Country Imports Gasoline'!M262</f>
        <v/>
      </c>
      <c r="AR105">
        <f>'Country Imports Gasoline'!N262</f>
        <v/>
      </c>
      <c r="AS105">
        <f>'Country Imports Gasoline'!O262</f>
        <v/>
      </c>
      <c r="AT105">
        <f>'Country Imports Gasoline'!P262</f>
        <v/>
      </c>
      <c r="AU105">
        <f>'Country Imports Gasoline'!Q262</f>
        <v/>
      </c>
      <c r="AV105">
        <f>'Country Imports Gasoline'!R262</f>
        <v/>
      </c>
      <c r="AW105">
        <f>'Country Imports Gasoline'!S262</f>
        <v/>
      </c>
      <c r="AX105">
        <f>'Country Imports Gasoline'!T262</f>
        <v/>
      </c>
      <c r="AY105">
        <f>'Country Imports Gasoline'!U262</f>
        <v/>
      </c>
      <c r="AZ105">
        <f>'Country Imports Gasoline'!V262</f>
        <v/>
      </c>
      <c r="BA105">
        <f>'Country Imports Gasoline'!W262</f>
        <v/>
      </c>
      <c r="BB105">
        <f>'Country Imports Gasoline'!X262</f>
        <v/>
      </c>
      <c r="BC105">
        <f>'Country Imports Gasoline'!Y262</f>
        <v/>
      </c>
      <c r="BD105">
        <f>'Country Imports Gasoline'!Z262</f>
        <v/>
      </c>
      <c r="BE105">
        <f>'Country Imports Gasoline'!AA262</f>
        <v/>
      </c>
      <c r="BF105">
        <f>'Country Imports Gasoline'!AB262</f>
        <v/>
      </c>
      <c r="BG105">
        <f>'Country Imports Gasoline'!AC262</f>
        <v/>
      </c>
      <c r="BH105">
        <f>'Country Imports Gasoline'!AD262</f>
        <v/>
      </c>
      <c r="BI105">
        <f>'Country Imports Gasoline'!AE262</f>
        <v/>
      </c>
      <c r="BJ105">
        <f>'Country Imports Gasoline'!AF262</f>
        <v/>
      </c>
      <c r="BK105">
        <f>'Country Imports Gasoline'!AG262</f>
        <v/>
      </c>
      <c r="BL105">
        <f>'Country Imports Gasoline'!AH262</f>
        <v/>
      </c>
      <c r="BM105">
        <f>'Country Imports Gasoline'!AI262</f>
        <v/>
      </c>
      <c r="BN105">
        <f>'Country Imports Gasoline'!AJ262</f>
        <v/>
      </c>
      <c r="BO105">
        <f>'Country Imports Gasoline'!AK262</f>
        <v/>
      </c>
      <c r="BP105">
        <f>'Country Imports Gasoline'!AL262</f>
        <v/>
      </c>
      <c r="BQ105">
        <f>'Country Imports Gasoline'!AM262</f>
        <v/>
      </c>
      <c r="BR105">
        <f>'Country Imports Gasoline'!AN262</f>
        <v/>
      </c>
      <c r="BS105">
        <f>'Country Imports Gasoline'!AO262</f>
        <v/>
      </c>
      <c r="BT105">
        <f>'Country Imports Gasoline'!AP262</f>
        <v/>
      </c>
      <c r="BU105">
        <f>'Country Imports Gasoline'!AQ262</f>
        <v/>
      </c>
      <c r="BV105">
        <f>'Country Imports Gasoline'!AR262</f>
        <v/>
      </c>
      <c r="BW105">
        <f>'Country Imports Gasoline'!AS262</f>
        <v/>
      </c>
      <c r="BX105">
        <f>'Country Imports Gasoline'!AT262</f>
        <v/>
      </c>
      <c r="BY105">
        <f>'Country Imports Gasoline'!AU262</f>
        <v/>
      </c>
    </row>
    <row r="106" spans="1:77">
      <c r="B106" t="s">
        <v>69</v>
      </c>
      <c r="C106">
        <f>SUM(AV79:BE79)/SUM($AV$70:$BE$70)</f>
        <v/>
      </c>
      <c r="D106" t="s">
        <v>111</v>
      </c>
      <c r="G106">
        <f>G97</f>
        <v/>
      </c>
      <c r="H106">
        <f>H97</f>
        <v/>
      </c>
      <c r="I106">
        <f>I97</f>
        <v/>
      </c>
      <c r="J106">
        <f>J97</f>
        <v/>
      </c>
      <c r="K106">
        <f>K97</f>
        <v/>
      </c>
      <c r="L106">
        <f>L97</f>
        <v/>
      </c>
      <c r="M106">
        <f>M97</f>
        <v/>
      </c>
      <c r="N106">
        <f>N97</f>
        <v/>
      </c>
      <c r="O106">
        <f>O97</f>
        <v/>
      </c>
      <c r="P106">
        <f>P97</f>
        <v/>
      </c>
      <c r="Q106">
        <f>Q97</f>
        <v/>
      </c>
      <c r="R106">
        <f>R97</f>
        <v/>
      </c>
      <c r="S106">
        <f>S97</f>
        <v/>
      </c>
      <c r="T106">
        <f>T97</f>
        <v/>
      </c>
      <c r="U106">
        <f>U97</f>
        <v/>
      </c>
      <c r="V106">
        <f>V97</f>
        <v/>
      </c>
      <c r="W106">
        <f>W97</f>
        <v/>
      </c>
      <c r="X106">
        <f>X97</f>
        <v/>
      </c>
      <c r="Y106">
        <f>Y97</f>
        <v/>
      </c>
      <c r="Z106">
        <f>Z97</f>
        <v/>
      </c>
      <c r="AA106">
        <f>AA97</f>
        <v/>
      </c>
      <c r="AB106">
        <f>AB97</f>
        <v/>
      </c>
      <c r="AC106">
        <f>AC97</f>
        <v/>
      </c>
      <c r="AD106">
        <f>AD97</f>
        <v/>
      </c>
      <c r="AE106">
        <f>AE97</f>
        <v/>
      </c>
      <c r="AF106">
        <f>AF97</f>
        <v/>
      </c>
      <c r="AG106">
        <f>AG97</f>
        <v/>
      </c>
      <c r="AH106">
        <f>AH97</f>
        <v/>
      </c>
      <c r="AI106">
        <f>AI97</f>
        <v/>
      </c>
      <c r="AJ106">
        <f>AJ97</f>
        <v/>
      </c>
      <c r="AK106">
        <f>AK97</f>
        <v/>
      </c>
      <c r="AL106">
        <f>AL97</f>
        <v/>
      </c>
      <c r="AM106">
        <f>AM97</f>
        <v/>
      </c>
      <c r="AN106">
        <f>AN97</f>
        <v/>
      </c>
      <c r="AO106">
        <f>AO97</f>
        <v/>
      </c>
      <c r="AP106">
        <f>AP97</f>
        <v/>
      </c>
      <c r="AQ106">
        <f>AQ97</f>
        <v/>
      </c>
      <c r="AR106">
        <f>AR97</f>
        <v/>
      </c>
      <c r="AS106">
        <f>AS97</f>
        <v/>
      </c>
      <c r="AT106">
        <f>AT97</f>
        <v/>
      </c>
      <c r="AU106">
        <f>AU97</f>
        <v/>
      </c>
      <c r="AV106">
        <f>AV97</f>
        <v/>
      </c>
      <c r="AW106">
        <f>AW97</f>
        <v/>
      </c>
      <c r="AX106">
        <f>AX97</f>
        <v/>
      </c>
      <c r="AY106">
        <f>AY97</f>
        <v/>
      </c>
      <c r="AZ106">
        <f>AZ97</f>
        <v/>
      </c>
      <c r="BA106">
        <f>BA97</f>
        <v/>
      </c>
      <c r="BB106">
        <f>BB97</f>
        <v/>
      </c>
      <c r="BC106">
        <f>BC97</f>
        <v/>
      </c>
      <c r="BD106">
        <f>BD97</f>
        <v/>
      </c>
      <c r="BE106">
        <f>BE97</f>
        <v/>
      </c>
      <c r="BF106">
        <f>BF97</f>
        <v/>
      </c>
      <c r="BG106">
        <f>BG97</f>
        <v/>
      </c>
      <c r="BH106">
        <f>BH97</f>
        <v/>
      </c>
      <c r="BI106">
        <f>BI97</f>
        <v/>
      </c>
      <c r="BJ106">
        <f>BJ97</f>
        <v/>
      </c>
      <c r="BK106">
        <f>BK97</f>
        <v/>
      </c>
      <c r="BL106">
        <f>BL97</f>
        <v/>
      </c>
      <c r="BM106">
        <f>BM97</f>
        <v/>
      </c>
      <c r="BN106">
        <f>BN97</f>
        <v/>
      </c>
      <c r="BO106">
        <f>BO97</f>
        <v/>
      </c>
      <c r="BP106">
        <f>BP97</f>
        <v/>
      </c>
      <c r="BQ106">
        <f>BQ97</f>
        <v/>
      </c>
      <c r="BR106">
        <f>BR97</f>
        <v/>
      </c>
      <c r="BS106">
        <f>BS97</f>
        <v/>
      </c>
      <c r="BT106">
        <f>BT97</f>
        <v/>
      </c>
      <c r="BU106">
        <f>BU97</f>
        <v/>
      </c>
      <c r="BV106">
        <f>BV97</f>
        <v/>
      </c>
      <c r="BW106">
        <f>BW97</f>
        <v/>
      </c>
      <c r="BX106">
        <f>BX97</f>
        <v/>
      </c>
      <c r="BY106">
        <f>BY97</f>
        <v/>
      </c>
    </row>
    <row r="107" spans="1:77">
      <c r="B107" t="s">
        <v>52</v>
      </c>
      <c r="C107">
        <f>SUM(AV80:BE80)/SUM($AV$70:$BE$70)</f>
        <v/>
      </c>
      <c r="D107" t="s">
        <v>111</v>
      </c>
      <c r="G107">
        <f>G97</f>
        <v/>
      </c>
      <c r="H107">
        <f>H97</f>
        <v/>
      </c>
      <c r="I107">
        <f>I97</f>
        <v/>
      </c>
      <c r="J107">
        <f>J97</f>
        <v/>
      </c>
      <c r="K107">
        <f>K97</f>
        <v/>
      </c>
      <c r="L107">
        <f>L97</f>
        <v/>
      </c>
      <c r="M107">
        <f>M97</f>
        <v/>
      </c>
      <c r="N107">
        <f>N97</f>
        <v/>
      </c>
      <c r="O107">
        <f>O97</f>
        <v/>
      </c>
      <c r="P107">
        <f>P97</f>
        <v/>
      </c>
      <c r="Q107">
        <f>Q97</f>
        <v/>
      </c>
      <c r="R107">
        <f>R97</f>
        <v/>
      </c>
      <c r="S107">
        <f>S97</f>
        <v/>
      </c>
      <c r="T107">
        <f>T97</f>
        <v/>
      </c>
      <c r="U107">
        <f>U97</f>
        <v/>
      </c>
      <c r="V107">
        <f>V97</f>
        <v/>
      </c>
      <c r="W107">
        <f>W97</f>
        <v/>
      </c>
      <c r="X107">
        <f>X97</f>
        <v/>
      </c>
      <c r="Y107">
        <f>Y97</f>
        <v/>
      </c>
      <c r="Z107">
        <f>Z97</f>
        <v/>
      </c>
      <c r="AA107">
        <f>AA97</f>
        <v/>
      </c>
      <c r="AB107">
        <f>AB97</f>
        <v/>
      </c>
      <c r="AC107">
        <f>AC97</f>
        <v/>
      </c>
      <c r="AD107">
        <f>AD97</f>
        <v/>
      </c>
      <c r="AE107">
        <f>AE97</f>
        <v/>
      </c>
      <c r="AF107">
        <f>AF97</f>
        <v/>
      </c>
      <c r="AG107">
        <f>AG97</f>
        <v/>
      </c>
      <c r="AH107">
        <f>AH97</f>
        <v/>
      </c>
      <c r="AI107">
        <f>AI97</f>
        <v/>
      </c>
      <c r="AJ107">
        <f>AJ97</f>
        <v/>
      </c>
      <c r="AK107">
        <f>AK97</f>
        <v/>
      </c>
      <c r="AL107">
        <f>AL97</f>
        <v/>
      </c>
      <c r="AM107">
        <f>AM97</f>
        <v/>
      </c>
      <c r="AN107">
        <f>AN97</f>
        <v/>
      </c>
      <c r="AO107">
        <f>AO97</f>
        <v/>
      </c>
      <c r="AP107">
        <f>AP97</f>
        <v/>
      </c>
      <c r="AQ107">
        <f>AQ97</f>
        <v/>
      </c>
      <c r="AR107">
        <f>AR97</f>
        <v/>
      </c>
      <c r="AS107">
        <f>AS97</f>
        <v/>
      </c>
      <c r="AT107">
        <f>AT97</f>
        <v/>
      </c>
      <c r="AU107">
        <f>AU97</f>
        <v/>
      </c>
      <c r="AV107">
        <f>AV97</f>
        <v/>
      </c>
      <c r="AW107">
        <f>AW97</f>
        <v/>
      </c>
      <c r="AX107">
        <f>AX97</f>
        <v/>
      </c>
      <c r="AY107">
        <f>AY97</f>
        <v/>
      </c>
      <c r="AZ107">
        <f>AZ97</f>
        <v/>
      </c>
      <c r="BA107">
        <f>BA97</f>
        <v/>
      </c>
      <c r="BB107">
        <f>BB97</f>
        <v/>
      </c>
      <c r="BC107">
        <f>BC97</f>
        <v/>
      </c>
      <c r="BD107">
        <f>BD97</f>
        <v/>
      </c>
      <c r="BE107">
        <f>BE97</f>
        <v/>
      </c>
      <c r="BF107">
        <f>BF97</f>
        <v/>
      </c>
      <c r="BG107">
        <f>BG97</f>
        <v/>
      </c>
      <c r="BH107">
        <f>BH97</f>
        <v/>
      </c>
      <c r="BI107">
        <f>BI97</f>
        <v/>
      </c>
      <c r="BJ107">
        <f>BJ97</f>
        <v/>
      </c>
      <c r="BK107">
        <f>BK97</f>
        <v/>
      </c>
      <c r="BL107">
        <f>BL97</f>
        <v/>
      </c>
      <c r="BM107">
        <f>BM97</f>
        <v/>
      </c>
      <c r="BN107">
        <f>BN97</f>
        <v/>
      </c>
      <c r="BO107">
        <f>BO97</f>
        <v/>
      </c>
      <c r="BP107">
        <f>BP97</f>
        <v/>
      </c>
      <c r="BQ107">
        <f>BQ97</f>
        <v/>
      </c>
      <c r="BR107">
        <f>BR97</f>
        <v/>
      </c>
      <c r="BS107">
        <f>BS97</f>
        <v/>
      </c>
      <c r="BT107">
        <f>BT97</f>
        <v/>
      </c>
      <c r="BU107">
        <f>BU97</f>
        <v/>
      </c>
      <c r="BV107">
        <f>BV97</f>
        <v/>
      </c>
      <c r="BW107">
        <f>BW97</f>
        <v/>
      </c>
      <c r="BX107">
        <f>BX97</f>
        <v/>
      </c>
      <c r="BY107">
        <f>BY97</f>
        <v/>
      </c>
    </row>
    <row r="108" spans="1:77">
      <c r="B108" t="s">
        <v>40</v>
      </c>
      <c r="G108">
        <f>'Carbon Coefficients'!$D$10</f>
        <v/>
      </c>
      <c r="H108">
        <f>'Carbon Coefficients'!$D$10</f>
        <v/>
      </c>
      <c r="I108">
        <f>'Carbon Coefficients'!$D$10</f>
        <v/>
      </c>
      <c r="J108">
        <f>'Carbon Coefficients'!$D$10</f>
        <v/>
      </c>
      <c r="K108">
        <f>'Carbon Coefficients'!$D$10</f>
        <v/>
      </c>
      <c r="L108">
        <f>'Carbon Coefficients'!$D$10</f>
        <v/>
      </c>
      <c r="M108">
        <f>'Carbon Coefficients'!$D$10</f>
        <v/>
      </c>
      <c r="N108">
        <f>'Carbon Coefficients'!$D$10</f>
        <v/>
      </c>
      <c r="O108">
        <f>'Carbon Coefficients'!$D$10</f>
        <v/>
      </c>
      <c r="P108">
        <f>'Carbon Coefficients'!$D$10</f>
        <v/>
      </c>
      <c r="Q108">
        <f>'Carbon Coefficients'!$D$10</f>
        <v/>
      </c>
      <c r="R108">
        <f>'Carbon Coefficients'!$D$10</f>
        <v/>
      </c>
      <c r="S108">
        <f>'Carbon Coefficients'!$D$10</f>
        <v/>
      </c>
      <c r="T108">
        <f>'Carbon Coefficients'!$D$10</f>
        <v/>
      </c>
      <c r="U108">
        <f>'Carbon Coefficients'!$D$10</f>
        <v/>
      </c>
      <c r="V108">
        <f>'Carbon Coefficients'!$D$10</f>
        <v/>
      </c>
      <c r="W108">
        <f>'Carbon Coefficients'!$D$10</f>
        <v/>
      </c>
      <c r="X108">
        <f>'Carbon Coefficients'!$D$10</f>
        <v/>
      </c>
      <c r="Y108">
        <f>'Carbon Coefficients'!$D$10</f>
        <v/>
      </c>
      <c r="Z108">
        <f>'Carbon Coefficients'!$D$10</f>
        <v/>
      </c>
      <c r="AA108">
        <f>'Carbon Coefficients'!$D$10</f>
        <v/>
      </c>
      <c r="AB108">
        <f>'Carbon Coefficients'!$D$10</f>
        <v/>
      </c>
      <c r="AC108">
        <f>'Carbon Coefficients'!$D$10</f>
        <v/>
      </c>
      <c r="AD108">
        <f>'Carbon Coefficients'!$D$10</f>
        <v/>
      </c>
      <c r="AE108">
        <f>'Carbon Coefficients'!$D$10</f>
        <v/>
      </c>
      <c r="AF108">
        <f>'Carbon Coefficients'!$D$10</f>
        <v/>
      </c>
      <c r="AG108">
        <f>'Carbon Coefficients'!$D$10</f>
        <v/>
      </c>
      <c r="AH108">
        <f>'Carbon Coefficients'!$D$10</f>
        <v/>
      </c>
      <c r="AI108">
        <f>'Carbon Coefficients'!$D$10</f>
        <v/>
      </c>
      <c r="AJ108">
        <f>'Carbon Coefficients'!$D$10</f>
        <v/>
      </c>
      <c r="AK108">
        <f>'Carbon Coefficients'!$D$10</f>
        <v/>
      </c>
      <c r="AL108">
        <f>'Carbon Coefficients'!$D$10</f>
        <v/>
      </c>
      <c r="AM108">
        <f>'Carbon Coefficients'!$D$10</f>
        <v/>
      </c>
      <c r="AN108">
        <f>'Carbon Coefficients'!$D$10</f>
        <v/>
      </c>
      <c r="AO108">
        <f>'Carbon Coefficients'!$D$10</f>
        <v/>
      </c>
      <c r="AP108">
        <f>'Carbon Coefficients'!$D$10</f>
        <v/>
      </c>
      <c r="AQ108">
        <f>'Carbon Coefficients'!$D$10</f>
        <v/>
      </c>
      <c r="AR108">
        <f>'Carbon Coefficients'!$D$10</f>
        <v/>
      </c>
      <c r="AS108">
        <f>'Carbon Coefficients'!$D$10</f>
        <v/>
      </c>
      <c r="AT108">
        <f>'Carbon Coefficients'!$D$10</f>
        <v/>
      </c>
      <c r="AU108">
        <f>'Carbon Coefficients'!$D$10</f>
        <v/>
      </c>
      <c r="AV108">
        <f>'Carbon Coefficients'!$D$10</f>
        <v/>
      </c>
      <c r="AW108">
        <f>'Carbon Coefficients'!$D$10</f>
        <v/>
      </c>
      <c r="AX108">
        <f>'Carbon Coefficients'!$D$10</f>
        <v/>
      </c>
      <c r="AY108">
        <f>'Carbon Coefficients'!$D$10</f>
        <v/>
      </c>
      <c r="AZ108">
        <f>'Carbon Coefficients'!$D$10</f>
        <v/>
      </c>
      <c r="BA108">
        <f>'Carbon Coefficients'!$D$10</f>
        <v/>
      </c>
      <c r="BB108">
        <f>'Carbon Coefficients'!$D$10</f>
        <v/>
      </c>
      <c r="BC108">
        <f>'Carbon Coefficients'!$D$10</f>
        <v/>
      </c>
      <c r="BD108">
        <f>'Carbon Coefficients'!$D$10</f>
        <v/>
      </c>
      <c r="BE108">
        <f>'Carbon Coefficients'!$D$10</f>
        <v/>
      </c>
      <c r="BF108">
        <f>'Carbon Coefficients'!$D$10</f>
        <v/>
      </c>
      <c r="BG108">
        <f>'Carbon Coefficients'!$D$10</f>
        <v/>
      </c>
      <c r="BH108">
        <f>'Carbon Coefficients'!$D$10</f>
        <v/>
      </c>
      <c r="BI108">
        <f>'Carbon Coefficients'!$D$10</f>
        <v/>
      </c>
      <c r="BJ108">
        <f>'Carbon Coefficients'!$D$10</f>
        <v/>
      </c>
      <c r="BK108">
        <f>'Carbon Coefficients'!$D$10</f>
        <v/>
      </c>
      <c r="BL108">
        <f>'Carbon Coefficients'!$D$10</f>
        <v/>
      </c>
      <c r="BM108">
        <f>'Carbon Coefficients'!$D$10</f>
        <v/>
      </c>
      <c r="BN108">
        <f>'Carbon Coefficients'!$D$10</f>
        <v/>
      </c>
      <c r="BO108">
        <f>'Carbon Coefficients'!$D$10</f>
        <v/>
      </c>
      <c r="BP108">
        <f>'Carbon Coefficients'!$D$10</f>
        <v/>
      </c>
      <c r="BQ108">
        <f>'Carbon Coefficients'!$D$10</f>
        <v/>
      </c>
      <c r="BR108">
        <f>'Carbon Coefficients'!$D$10</f>
        <v/>
      </c>
      <c r="BS108">
        <f>'Carbon Coefficients'!$D$10</f>
        <v/>
      </c>
      <c r="BT108">
        <f>'Carbon Coefficients'!$D$10</f>
        <v/>
      </c>
      <c r="BU108">
        <f>'Carbon Coefficients'!$D$10</f>
        <v/>
      </c>
      <c r="BV108">
        <f>'Carbon Coefficients'!$D$10</f>
        <v/>
      </c>
      <c r="BW108">
        <f>'Carbon Coefficients'!$D$10</f>
        <v/>
      </c>
      <c r="BX108">
        <f>'Carbon Coefficients'!$D$10</f>
        <v/>
      </c>
      <c r="BY108">
        <f>'Carbon Coefficients'!$D$10</f>
        <v/>
      </c>
    </row>
    <row r="109" spans="1:77">
      <c r="B109" t="s">
        <v>42</v>
      </c>
      <c r="G109">
        <f>'Carbon Coefficients'!$D$23</f>
        <v/>
      </c>
      <c r="H109">
        <f>'Carbon Coefficients'!$D$23</f>
        <v/>
      </c>
      <c r="I109">
        <f>'Carbon Coefficients'!$D$23</f>
        <v/>
      </c>
      <c r="J109">
        <f>'Carbon Coefficients'!$D$23</f>
        <v/>
      </c>
      <c r="K109">
        <f>'Carbon Coefficients'!$D$23</f>
        <v/>
      </c>
      <c r="L109">
        <f>'Carbon Coefficients'!$D$23</f>
        <v/>
      </c>
      <c r="M109">
        <f>'Carbon Coefficients'!$D$23</f>
        <v/>
      </c>
      <c r="N109">
        <f>'Carbon Coefficients'!$D$23</f>
        <v/>
      </c>
      <c r="O109">
        <f>'Carbon Coefficients'!$D$23</f>
        <v/>
      </c>
      <c r="P109">
        <f>'Carbon Coefficients'!$D$23</f>
        <v/>
      </c>
      <c r="Q109">
        <f>'Carbon Coefficients'!$D$23</f>
        <v/>
      </c>
      <c r="R109">
        <f>'Carbon Coefficients'!$D$23</f>
        <v/>
      </c>
      <c r="S109">
        <f>'Carbon Coefficients'!$D$23</f>
        <v/>
      </c>
      <c r="T109">
        <f>'Carbon Coefficients'!$D$23</f>
        <v/>
      </c>
      <c r="U109">
        <f>'Carbon Coefficients'!$D$23</f>
        <v/>
      </c>
      <c r="V109">
        <f>'Carbon Coefficients'!$D$23</f>
        <v/>
      </c>
      <c r="W109">
        <f>'Carbon Coefficients'!$D$23</f>
        <v/>
      </c>
      <c r="X109">
        <f>'Carbon Coefficients'!$D$23</f>
        <v/>
      </c>
      <c r="Y109">
        <f>'Carbon Coefficients'!$D$23</f>
        <v/>
      </c>
      <c r="Z109">
        <f>'Carbon Coefficients'!$D$23</f>
        <v/>
      </c>
      <c r="AA109">
        <f>'Carbon Coefficients'!$D$23</f>
        <v/>
      </c>
      <c r="AB109">
        <f>'Carbon Coefficients'!$D$23</f>
        <v/>
      </c>
      <c r="AC109">
        <f>'Carbon Coefficients'!$D$23</f>
        <v/>
      </c>
      <c r="AD109">
        <f>'Carbon Coefficients'!$D$23</f>
        <v/>
      </c>
      <c r="AE109">
        <f>'Carbon Coefficients'!$D$23</f>
        <v/>
      </c>
      <c r="AF109">
        <f>'Carbon Coefficients'!$D$23</f>
        <v/>
      </c>
      <c r="AG109">
        <f>'Carbon Coefficients'!$D$23</f>
        <v/>
      </c>
      <c r="AH109">
        <f>'Carbon Coefficients'!$D$23</f>
        <v/>
      </c>
      <c r="AI109">
        <f>'Carbon Coefficients'!$D$23</f>
        <v/>
      </c>
      <c r="AJ109">
        <f>'Carbon Coefficients'!$D$23</f>
        <v/>
      </c>
      <c r="AK109">
        <f>'Carbon Coefficients'!$D$23</f>
        <v/>
      </c>
      <c r="AL109">
        <f>'Carbon Coefficients'!$D$23</f>
        <v/>
      </c>
      <c r="AM109">
        <f>'Carbon Coefficients'!$D$23</f>
        <v/>
      </c>
      <c r="AN109">
        <f>'Carbon Coefficients'!$D$23</f>
        <v/>
      </c>
      <c r="AO109">
        <f>'Carbon Coefficients'!$D$23</f>
        <v/>
      </c>
      <c r="AP109">
        <f>'Carbon Coefficients'!$D$23</f>
        <v/>
      </c>
      <c r="AQ109">
        <f>'Carbon Coefficients'!$D$23</f>
        <v/>
      </c>
      <c r="AR109">
        <f>'Carbon Coefficients'!$D$23</f>
        <v/>
      </c>
      <c r="AS109">
        <f>'Carbon Coefficients'!$D$23</f>
        <v/>
      </c>
      <c r="AT109">
        <f>'Carbon Coefficients'!$D$23</f>
        <v/>
      </c>
      <c r="AU109">
        <f>'Carbon Coefficients'!$D$23</f>
        <v/>
      </c>
      <c r="AV109">
        <f>'Carbon Coefficients'!$D$23</f>
        <v/>
      </c>
      <c r="AW109">
        <f>'Carbon Coefficients'!$D$23</f>
        <v/>
      </c>
      <c r="AX109">
        <f>'Carbon Coefficients'!$D$23</f>
        <v/>
      </c>
      <c r="AY109">
        <f>'Carbon Coefficients'!$D$23</f>
        <v/>
      </c>
      <c r="AZ109">
        <f>'Carbon Coefficients'!$D$23</f>
        <v/>
      </c>
      <c r="BA109">
        <f>'Carbon Coefficients'!$D$23</f>
        <v/>
      </c>
      <c r="BB109">
        <f>'Carbon Coefficients'!$D$23</f>
        <v/>
      </c>
      <c r="BC109">
        <f>'Carbon Coefficients'!$D$23</f>
        <v/>
      </c>
      <c r="BD109">
        <f>'Carbon Coefficients'!$D$23</f>
        <v/>
      </c>
      <c r="BE109">
        <f>'Carbon Coefficients'!$D$23</f>
        <v/>
      </c>
      <c r="BF109">
        <f>'Carbon Coefficients'!$D$23</f>
        <v/>
      </c>
      <c r="BG109">
        <f>'Carbon Coefficients'!$D$23</f>
        <v/>
      </c>
      <c r="BH109">
        <f>'Carbon Coefficients'!$D$23</f>
        <v/>
      </c>
      <c r="BI109">
        <f>'Carbon Coefficients'!$D$23</f>
        <v/>
      </c>
      <c r="BJ109">
        <f>'Carbon Coefficients'!$D$23</f>
        <v/>
      </c>
      <c r="BK109">
        <f>'Carbon Coefficients'!$D$23</f>
        <v/>
      </c>
      <c r="BL109">
        <f>'Carbon Coefficients'!$D$23</f>
        <v/>
      </c>
      <c r="BM109">
        <f>'Carbon Coefficients'!$D$23</f>
        <v/>
      </c>
      <c r="BN109">
        <f>'Carbon Coefficients'!$D$23</f>
        <v/>
      </c>
      <c r="BO109">
        <f>'Carbon Coefficients'!$D$23</f>
        <v/>
      </c>
      <c r="BP109">
        <f>'Carbon Coefficients'!$D$23</f>
        <v/>
      </c>
      <c r="BQ109">
        <f>'Carbon Coefficients'!$D$23</f>
        <v/>
      </c>
      <c r="BR109">
        <f>'Carbon Coefficients'!$D$23</f>
        <v/>
      </c>
      <c r="BS109">
        <f>'Carbon Coefficients'!$D$23</f>
        <v/>
      </c>
      <c r="BT109">
        <f>'Carbon Coefficients'!$D$23</f>
        <v/>
      </c>
      <c r="BU109">
        <f>'Carbon Coefficients'!$D$23</f>
        <v/>
      </c>
      <c r="BV109">
        <f>'Carbon Coefficients'!$D$23</f>
        <v/>
      </c>
      <c r="BW109">
        <f>'Carbon Coefficients'!$D$23</f>
        <v/>
      </c>
      <c r="BX109">
        <f>'Carbon Coefficients'!$D$23</f>
        <v/>
      </c>
      <c r="BY109">
        <f>'Carbon Coefficients'!$D$23</f>
        <v/>
      </c>
    </row>
    <row r="110" spans="1:77">
      <c r="B110" t="s">
        <v>56</v>
      </c>
      <c r="G110">
        <f>IF(SUM(G84:G85)=0,H110,((G111*G84)+(G112*G85))/SUM(G84:G85))</f>
        <v/>
      </c>
      <c r="H110">
        <f>IF(SUM(H84:H85)=0,I110,((H111*H84)+(H112*H85))/SUM(H84:H85))</f>
        <v/>
      </c>
      <c r="I110">
        <f>IF(SUM(I84:I85)=0,J110,((I111*I84)+(I112*I85))/SUM(I84:I85))</f>
        <v/>
      </c>
      <c r="J110">
        <f>IF(SUM(J84:J85)=0,K110,((J111*J84)+(J112*J85))/SUM(J84:J85))</f>
        <v/>
      </c>
      <c r="K110">
        <f>IF(SUM(K84:K85)=0,L110,((K111*K84)+(K112*K85))/SUM(K84:K85))</f>
        <v/>
      </c>
      <c r="L110">
        <f>IF(SUM(L84:L85)=0,M110,((L111*L84)+(L112*L85))/SUM(L84:L85))</f>
        <v/>
      </c>
      <c r="M110">
        <f>IF(SUM(M84:M85)=0,N110,((M111*M84)+(M112*M85))/SUM(M84:M85))</f>
        <v/>
      </c>
      <c r="N110">
        <f>IF(SUM(N84:N85)=0,O110,((N111*N84)+(N112*N85))/SUM(N84:N85))</f>
        <v/>
      </c>
      <c r="O110">
        <f>IF(SUM(O84:O85)=0,P110,((O111*O84)+(O112*O85))/SUM(O84:O85))</f>
        <v/>
      </c>
      <c r="P110">
        <f>IF(SUM(P84:P85)=0,Q110,((P111*P84)+(P112*P85))/SUM(P84:P85))</f>
        <v/>
      </c>
      <c r="Q110">
        <f>IF(SUM(Q84:Q85)=0,R110,((Q111*Q84)+(Q112*Q85))/SUM(Q84:Q85))</f>
        <v/>
      </c>
      <c r="R110">
        <f>IF(SUM(R84:R85)=0,S110,((R111*R84)+(R112*R85))/SUM(R84:R85))</f>
        <v/>
      </c>
      <c r="S110">
        <f>IF(SUM(S84:S85)=0,T110,((S111*S84)+(S112*S85))/SUM(S84:S85))</f>
        <v/>
      </c>
      <c r="T110">
        <f>IF(SUM(T84:T85)=0,U110,((T111*T84)+(T112*T85))/SUM(T84:T85))</f>
        <v/>
      </c>
      <c r="U110">
        <f>IF(SUM(U84:U85)=0,V110,((U111*U84)+(U112*U85))/SUM(U84:U85))</f>
        <v/>
      </c>
      <c r="V110">
        <f>IF(SUM(V84:V85)=0,W110,((V111*V84)+(V112*V85))/SUM(V84:V85))</f>
        <v/>
      </c>
      <c r="W110">
        <f>IF(SUM(W84:W85)=0,X110,((W111*W84)+(W112*W85))/SUM(W84:W85))</f>
        <v/>
      </c>
      <c r="X110">
        <f>IF(SUM(X84:X85)=0,Y110,((X111*X84)+(X112*X85))/SUM(X84:X85))</f>
        <v/>
      </c>
      <c r="Y110">
        <f>IF(SUM(Y84:Y85)=0,Z110,((Y111*Y84)+(Y112*Y85))/SUM(Y84:Y85))</f>
        <v/>
      </c>
      <c r="Z110">
        <f>IF(SUM(Z84:Z85)=0,AA110,((Z111*Z84)+(Z112*Z85))/SUM(Z84:Z85))</f>
        <v/>
      </c>
      <c r="AA110">
        <f>IF(SUM(AA84:AA85)=0,AB110,((AA111*AA84)+(AA112*AA85))/SUM(AA84:AA85))</f>
        <v/>
      </c>
      <c r="AB110">
        <f>IF(SUM(AB84:AB85)=0,AC110,((AB111*AB84)+(AB112*AB85))/SUM(AB84:AB85))</f>
        <v/>
      </c>
      <c r="AC110">
        <f>IF(SUM(AC84:AC85)=0,AD110,((AC111*AC84)+(AC112*AC85))/SUM(AC84:AC85))</f>
        <v/>
      </c>
      <c r="AD110">
        <f>IF(SUM(AD84:AD85)=0,AE110,((AD111*AD84)+(AD112*AD85))/SUM(AD84:AD85))</f>
        <v/>
      </c>
      <c r="AE110">
        <f>IF(SUM(AE84:AE85)=0,AF110,((AE111*AE84)+(AE112*AE85))/SUM(AE84:AE85))</f>
        <v/>
      </c>
      <c r="AF110">
        <f>IF(SUM(AF84:AF85)=0,AG110,((AF111*AF84)+(AF112*AF85))/SUM(AF84:AF85))</f>
        <v/>
      </c>
      <c r="AG110">
        <f>IF(SUM(AG84:AG85)=0,AH110,((AG111*AG84)+(AG112*AG85))/SUM(AG84:AG85))</f>
        <v/>
      </c>
      <c r="AH110">
        <f>IF(SUM(AH84:AH85)=0,AI110,((AH111*AH84)+(AH112*AH85))/SUM(AH84:AH85))</f>
        <v/>
      </c>
      <c r="AI110">
        <f>IF(SUM(AI84:AI85)=0,AJ110,((AI111*AI84)+(AI112*AI85))/SUM(AI84:AI85))</f>
        <v/>
      </c>
      <c r="AJ110">
        <f>IF(SUM(AJ84:AJ85)=0,AK110,((AJ111*AJ84)+(AJ112*AJ85))/SUM(AJ84:AJ85))</f>
        <v/>
      </c>
      <c r="AK110">
        <f>IF(SUM(AK84:AK85)=0,AL110,((AK111*AK84)+(AK112*AK85))/SUM(AK84:AK85))</f>
        <v/>
      </c>
      <c r="AL110">
        <f>IF(SUM(AL84:AL85)=0,AM110,((AL111*AL84)+(AL112*AL85))/SUM(AL84:AL85))</f>
        <v/>
      </c>
      <c r="AM110">
        <f>IF(SUM(AM84:AM85)=0,AN110,((AM111*AM84)+(AM112*AM85))/SUM(AM84:AM85))</f>
        <v/>
      </c>
      <c r="AN110">
        <f>IF(SUM(AN84:AN85)=0,AO110,((AN111*AN84)+(AN112*AN85))/SUM(AN84:AN85))</f>
        <v/>
      </c>
      <c r="AO110">
        <f>IF(SUM(AO84:AO85)=0,AP110,((AO111*AO84)+(AO112*AO85))/SUM(AO84:AO85))</f>
        <v/>
      </c>
      <c r="AP110">
        <f>IF(SUM(AP84:AP85)=0,AQ110,((AP111*AP84)+(AP112*AP85))/SUM(AP84:AP85))</f>
        <v/>
      </c>
      <c r="AQ110">
        <f>IF(SUM(AQ84:AQ85)=0,AR110,((AQ111*AQ84)+(AQ112*AQ85))/SUM(AQ84:AQ85))</f>
        <v/>
      </c>
      <c r="AR110">
        <f>IF(SUM(AR84:AR85)=0,AS110,((AR111*AR84)+(AR112*AR85))/SUM(AR84:AR85))</f>
        <v/>
      </c>
      <c r="AS110">
        <f>IF(SUM(AS84:AS85)=0,AT110,((AS111*AS84)+(AS112*AS85))/SUM(AS84:AS85))</f>
        <v/>
      </c>
      <c r="AT110">
        <f>IF(SUM(AT84:AT85)=0,AU110,((AT111*AT84)+(AT112*AT85))/SUM(AT84:AT85))</f>
        <v/>
      </c>
      <c r="AU110">
        <f>IF(SUM(AU84:AU85)=0,AV110,((AU111*AU84)+(AU112*AU85))/SUM(AU84:AU85))</f>
        <v/>
      </c>
      <c r="AV110">
        <f>IF(SUM(AV84:AV85)=0,AW110,((AV111*AV84)+(AV112*AV85))/SUM(AV84:AV85))</f>
        <v/>
      </c>
      <c r="AW110">
        <f>IF(SUM(AW84:AW85)=0,AX110,((AW111*AW84)+(AW112*AW85))/SUM(AW84:AW85))</f>
        <v/>
      </c>
      <c r="AX110">
        <f>IF(SUM(AX84:AX85)=0,AY110,((AX111*AX84)+(AX112*AX85))/SUM(AX84:AX85))</f>
        <v/>
      </c>
      <c r="AY110">
        <f>IF(SUM(AY84:AY85)=0,AZ110,((AY111*AY84)+(AY112*AY85))/SUM(AY84:AY85))</f>
        <v/>
      </c>
      <c r="AZ110">
        <f>IF(SUM(AZ84:AZ85)=0,BA110,((AZ111*AZ84)+(AZ112*AZ85))/SUM(AZ84:AZ85))</f>
        <v/>
      </c>
      <c r="BA110">
        <f>IF(SUM(BA84:BA85)=0,0,((BA111*BA84)+(BA112*BA85))/SUM(BA84:BA85))</f>
        <v/>
      </c>
      <c r="BB110">
        <f>IF(SUM(BB84:BB85)=0,0,((BB111*BB84)+(BB112*BB85))/SUM(BB84:BB85))</f>
        <v/>
      </c>
      <c r="BC110">
        <f>IF(SUM(BC84:BC85)=0,0,((BC111*BC84)+(BC112*BC85))/SUM(BC84:BC85))</f>
        <v/>
      </c>
      <c r="BD110">
        <f>IF(SUM(BD84:BD85)=0,0,((BD111*BD84)+(BD112*BD85))/SUM(BD84:BD85))</f>
        <v/>
      </c>
      <c r="BE110">
        <f>IF(SUM(BE84:BE85)=0,0,((BE111*BE84)+(BE112*BE85))/SUM(BE84:BE85))</f>
        <v/>
      </c>
      <c r="BF110">
        <f>IF(SUM(BF84:BF85)=0,0,((BF111*BF84)+(BF112*BF85))/SUM(BF84:BF85))</f>
        <v/>
      </c>
      <c r="BG110">
        <f>IF(SUM(BG84:BG85)=0,0,((BG111*BG84)+(BG112*BG85))/SUM(BG84:BG85))</f>
        <v/>
      </c>
      <c r="BH110">
        <f>IF(SUM(BH84:BH85)=0,0,((BH111*BH84)+(BH112*BH85))/SUM(BH84:BH85))</f>
        <v/>
      </c>
      <c r="BI110">
        <f>IF(SUM(BI84:BI85)=0,0,((BI111*BI84)+(BI112*BI85))/SUM(BI84:BI85))</f>
        <v/>
      </c>
      <c r="BJ110">
        <f>IF(SUM(BJ84:BJ85)=0,0,((BJ111*BJ84)+(BJ112*BJ85))/SUM(BJ84:BJ85))</f>
        <v/>
      </c>
      <c r="BK110">
        <f>IF(SUM(BK84:BK85)=0,0,((BK111*BK84)+(BK112*BK85))/SUM(BK84:BK85))</f>
        <v/>
      </c>
      <c r="BL110">
        <f>IF(SUM(BL84:BL85)=0,0,((BL111*BL84)+(BL112*BL85))/SUM(BL84:BL85))</f>
        <v/>
      </c>
      <c r="BM110">
        <f>IF(SUM(BM84:BM85)=0,0,((BM111*BM84)+(BM112*BM85))/SUM(BM84:BM85))</f>
        <v/>
      </c>
      <c r="BN110">
        <f>IF(SUM(BN84:BN85)=0,0,((BN111*BN84)+(BN112*BN85))/SUM(BN84:BN85))</f>
        <v/>
      </c>
      <c r="BO110">
        <f>IF(SUM(BO84:BO85)=0,0,((BO111*BO84)+(BO112*BO85))/SUM(BO84:BO85))</f>
        <v/>
      </c>
      <c r="BP110">
        <f>IF(SUM(BP84:BP85)=0,0,((BP111*BP84)+(BP112*BP85))/SUM(BP84:BP85))</f>
        <v/>
      </c>
      <c r="BQ110">
        <f>IF(SUM(BQ84:BQ85)=0,0,((BQ111*BQ84)+(BQ112*BQ85))/SUM(BQ84:BQ85))</f>
        <v/>
      </c>
      <c r="BR110">
        <f>IF(SUM(BR84:BR85)=0,0,((BR111*BR84)+(BR112*BR85))/SUM(BR84:BR85))</f>
        <v/>
      </c>
      <c r="BS110">
        <f>IF(SUM(BS84:BS85)=0,0,((BS111*BS84)+(BS112*BS85))/SUM(BS84:BS85))</f>
        <v/>
      </c>
      <c r="BT110">
        <f>IF(SUM(BT84:BT85)=0,0,((BT111*BT84)+(BT112*BT85))/SUM(BT84:BT85))</f>
        <v/>
      </c>
      <c r="BU110">
        <f>IF(SUM(BU84:BU85)=0,0,((BU111*BU84)+(BU112*BU85))/SUM(BU84:BU85))</f>
        <v/>
      </c>
      <c r="BV110">
        <f>IF(SUM(BV84:BV85)=0,0,((BV111*BV84)+(BV112*BV85))/SUM(BV84:BV85))</f>
        <v/>
      </c>
      <c r="BW110">
        <f>IF(SUM(BW84:BW85)=0,0,((BW111*BW84)+(BW112*BW85))/SUM(BW84:BW85))</f>
        <v/>
      </c>
      <c r="BX110">
        <f>IF(SUM(BX84:BX85)=0,0,((BX111*BX84)+(BX112*BX85))/SUM(BX84:BX85))</f>
        <v/>
      </c>
      <c r="BY110">
        <f>IF(SUM(BY84:BY85)=0,0,((BY111*BY84)+(BY112*BY85))/SUM(BY84:BY85))</f>
        <v/>
      </c>
    </row>
    <row r="111" spans="1:77">
      <c r="B111" t="s">
        <v>58</v>
      </c>
      <c r="G111">
        <f>H111</f>
        <v/>
      </c>
      <c r="H111">
        <f>I111</f>
        <v/>
      </c>
      <c r="I111">
        <f>J111</f>
        <v/>
      </c>
      <c r="J111">
        <f>K111</f>
        <v/>
      </c>
      <c r="K111">
        <f>L111</f>
        <v/>
      </c>
      <c r="L111">
        <f>M111</f>
        <v/>
      </c>
      <c r="M111">
        <f>N111</f>
        <v/>
      </c>
      <c r="N111">
        <f>O111</f>
        <v/>
      </c>
      <c r="O111">
        <f>P111</f>
        <v/>
      </c>
      <c r="P111">
        <f>Q111</f>
        <v/>
      </c>
      <c r="Q111">
        <f>R111</f>
        <v/>
      </c>
      <c r="R111">
        <f>S111</f>
        <v/>
      </c>
      <c r="S111">
        <f>T111</f>
        <v/>
      </c>
      <c r="T111">
        <f>U111</f>
        <v/>
      </c>
      <c r="U111">
        <f>V111</f>
        <v/>
      </c>
      <c r="V111">
        <f>W111</f>
        <v/>
      </c>
      <c r="W111">
        <f>X111</f>
        <v/>
      </c>
      <c r="X111">
        <f>Y111</f>
        <v/>
      </c>
      <c r="Y111">
        <f>Z111</f>
        <v/>
      </c>
      <c r="Z111">
        <f>AA111</f>
        <v/>
      </c>
      <c r="AA111">
        <f>AB111</f>
        <v/>
      </c>
      <c r="AB111">
        <f>AC111</f>
        <v/>
      </c>
      <c r="AC111">
        <f>AD111</f>
        <v/>
      </c>
      <c r="AD111">
        <f>AE111</f>
        <v/>
      </c>
      <c r="AE111">
        <f>AF111</f>
        <v/>
      </c>
      <c r="AF111">
        <f>AG111</f>
        <v/>
      </c>
      <c r="AG111">
        <f>AH111</f>
        <v/>
      </c>
      <c r="AH111">
        <f>AI111</f>
        <v/>
      </c>
      <c r="AI111">
        <f>AJ111</f>
        <v/>
      </c>
      <c r="AJ111">
        <f>AK111</f>
        <v/>
      </c>
      <c r="AK111">
        <f>AL111</f>
        <v/>
      </c>
      <c r="AL111">
        <f>AM111</f>
        <v/>
      </c>
      <c r="AM111">
        <f>AN111</f>
        <v/>
      </c>
      <c r="AN111">
        <f>AO111</f>
        <v/>
      </c>
      <c r="AO111">
        <f>AP111</f>
        <v/>
      </c>
      <c r="AP111">
        <f>AQ111</f>
        <v/>
      </c>
      <c r="AQ111">
        <f>AR111</f>
        <v/>
      </c>
      <c r="AR111">
        <f>AS111</f>
        <v/>
      </c>
      <c r="AS111">
        <f>AT111</f>
        <v/>
      </c>
      <c r="AT111">
        <f>AU111</f>
        <v/>
      </c>
      <c r="AU111">
        <f>AV111</f>
        <v/>
      </c>
      <c r="AV111">
        <f>AW111</f>
        <v/>
      </c>
      <c r="AW111">
        <f>AX111</f>
        <v/>
      </c>
      <c r="AX111">
        <f>AY111</f>
        <v/>
      </c>
      <c r="AY111">
        <f>AZ111</f>
        <v/>
      </c>
      <c r="AZ111">
        <f>'Country Imports Ethanol Fuel'!W260</f>
        <v/>
      </c>
      <c r="BA111">
        <f>'Country Imports Ethanol Fuel'!X260</f>
        <v/>
      </c>
      <c r="BB111">
        <f>'Country Imports Ethanol Fuel'!Y260</f>
        <v/>
      </c>
      <c r="BC111">
        <f>'Country Imports Ethanol Fuel'!Z260</f>
        <v/>
      </c>
      <c r="BD111">
        <f>'Country Imports Ethanol Fuel'!AA260</f>
        <v/>
      </c>
      <c r="BE111">
        <f>'Country Imports Ethanol Fuel'!AB260</f>
        <v/>
      </c>
      <c r="BF111">
        <f>'Country Imports Ethanol Fuel'!AC260</f>
        <v/>
      </c>
      <c r="BG111">
        <f>'Country Imports Ethanol Fuel'!AD260</f>
        <v/>
      </c>
      <c r="BH111">
        <f>'Country Imports Ethanol Fuel'!AE260</f>
        <v/>
      </c>
      <c r="BI111">
        <f>'Country Imports Ethanol Fuel'!AF260</f>
        <v/>
      </c>
      <c r="BJ111">
        <f>'Country Imports Ethanol Fuel'!AG260</f>
        <v/>
      </c>
      <c r="BK111">
        <f>'Country Imports Ethanol Fuel'!AH260</f>
        <v/>
      </c>
      <c r="BL111">
        <f>'Country Imports Ethanol Fuel'!AI260</f>
        <v/>
      </c>
      <c r="BM111">
        <f>'Country Imports Ethanol Fuel'!AJ260</f>
        <v/>
      </c>
      <c r="BN111">
        <f>'Country Imports Ethanol Fuel'!AK260</f>
        <v/>
      </c>
      <c r="BO111">
        <f>'Country Imports Ethanol Fuel'!AL260</f>
        <v/>
      </c>
      <c r="BP111">
        <f>'Country Imports Ethanol Fuel'!AM260</f>
        <v/>
      </c>
      <c r="BQ111">
        <f>'Country Imports Ethanol Fuel'!AN260</f>
        <v/>
      </c>
      <c r="BR111">
        <f>'Country Imports Ethanol Fuel'!AO260</f>
        <v/>
      </c>
      <c r="BS111">
        <f>'Country Imports Ethanol Fuel'!AP260</f>
        <v/>
      </c>
      <c r="BT111">
        <f>'Country Imports Ethanol Fuel'!AQ260</f>
        <v/>
      </c>
      <c r="BU111">
        <f>'Country Imports Ethanol Fuel'!AR260</f>
        <v/>
      </c>
      <c r="BV111">
        <f>'Country Imports Ethanol Fuel'!AS260</f>
        <v/>
      </c>
      <c r="BW111">
        <f>'Country Imports Ethanol Fuel'!AT260</f>
        <v/>
      </c>
      <c r="BX111">
        <f>'Country Imports Ethanol Fuel'!AU260</f>
        <v/>
      </c>
      <c r="BY111">
        <f>'Country Imports Ethanol Fuel'!AV260</f>
        <v/>
      </c>
    </row>
    <row r="112" spans="1:77">
      <c r="B112" t="s">
        <v>86</v>
      </c>
      <c r="G112">
        <f>H112</f>
        <v/>
      </c>
      <c r="H112">
        <f>I112</f>
        <v/>
      </c>
      <c r="I112">
        <f>J112</f>
        <v/>
      </c>
      <c r="J112">
        <f>K112</f>
        <v/>
      </c>
      <c r="K112">
        <f>L112</f>
        <v/>
      </c>
      <c r="L112">
        <f>M112</f>
        <v/>
      </c>
      <c r="M112">
        <f>N112</f>
        <v/>
      </c>
      <c r="N112">
        <f>O112</f>
        <v/>
      </c>
      <c r="O112">
        <f>P112</f>
        <v/>
      </c>
      <c r="P112">
        <f>Q112</f>
        <v/>
      </c>
      <c r="Q112">
        <f>R112</f>
        <v/>
      </c>
      <c r="R112">
        <f>S112</f>
        <v/>
      </c>
      <c r="S112">
        <f>T112</f>
        <v/>
      </c>
      <c r="T112">
        <f>U112</f>
        <v/>
      </c>
      <c r="U112">
        <f>V112</f>
        <v/>
      </c>
      <c r="V112">
        <f>W112</f>
        <v/>
      </c>
      <c r="W112">
        <f>X112</f>
        <v/>
      </c>
      <c r="X112">
        <f>Y112</f>
        <v/>
      </c>
      <c r="Y112">
        <f>Z112</f>
        <v/>
      </c>
      <c r="Z112">
        <f>AA112</f>
        <v/>
      </c>
      <c r="AA112">
        <f>AB112</f>
        <v/>
      </c>
      <c r="AB112">
        <f>AC112</f>
        <v/>
      </c>
      <c r="AC112">
        <f>AD112</f>
        <v/>
      </c>
      <c r="AD112">
        <f>AE112</f>
        <v/>
      </c>
      <c r="AE112">
        <f>AF112</f>
        <v/>
      </c>
      <c r="AF112">
        <f>AG112</f>
        <v/>
      </c>
      <c r="AG112">
        <f>AH112</f>
        <v/>
      </c>
      <c r="AH112">
        <f>AI112</f>
        <v/>
      </c>
      <c r="AI112">
        <f>AJ112</f>
        <v/>
      </c>
      <c r="AJ112">
        <f>AK112</f>
        <v/>
      </c>
      <c r="AK112">
        <f>AL112</f>
        <v/>
      </c>
      <c r="AL112">
        <f>AM112</f>
        <v/>
      </c>
      <c r="AM112">
        <f>AN112</f>
        <v/>
      </c>
      <c r="AN112">
        <f>AO112</f>
        <v/>
      </c>
      <c r="AO112">
        <f>AP112</f>
        <v/>
      </c>
      <c r="AP112">
        <f>AQ112</f>
        <v/>
      </c>
      <c r="AQ112">
        <f>AR112</f>
        <v/>
      </c>
      <c r="AR112">
        <f>AS112</f>
        <v/>
      </c>
      <c r="AS112">
        <f>AT112</f>
        <v/>
      </c>
      <c r="AT112">
        <f>AU112</f>
        <v/>
      </c>
      <c r="AU112">
        <f>AV112</f>
        <v/>
      </c>
      <c r="AV112">
        <f>AW112</f>
        <v/>
      </c>
      <c r="AW112">
        <f>AX112</f>
        <v/>
      </c>
      <c r="AX112">
        <f>AY112</f>
        <v/>
      </c>
      <c r="AY112">
        <f>AZ112</f>
        <v/>
      </c>
      <c r="AZ112">
        <f>BA112</f>
        <v/>
      </c>
      <c r="BA112">
        <f>BB112</f>
        <v/>
      </c>
      <c r="BB112">
        <f>BC112</f>
        <v/>
      </c>
      <c r="BC112">
        <f>BD112</f>
        <v/>
      </c>
      <c r="BD112">
        <f>BE112</f>
        <v/>
      </c>
      <c r="BE112">
        <f>Biodiesel!I49</f>
        <v/>
      </c>
      <c r="BF112">
        <f>Biodiesel!J49</f>
        <v/>
      </c>
      <c r="BG112">
        <f>Biodiesel!K49</f>
        <v/>
      </c>
      <c r="BH112">
        <f>Biodiesel!L49</f>
        <v/>
      </c>
      <c r="BI112">
        <f>Biodiesel!M49</f>
        <v/>
      </c>
      <c r="BJ112">
        <f>Biodiesel!N49</f>
        <v/>
      </c>
      <c r="BK112">
        <f>Biodiesel!O49</f>
        <v/>
      </c>
      <c r="BL112">
        <f>Biodiesel!P49</f>
        <v/>
      </c>
      <c r="BM112">
        <f>Biodiesel!Q49</f>
        <v/>
      </c>
      <c r="BN112">
        <f>Biodiesel!R49</f>
        <v/>
      </c>
      <c r="BO112">
        <f>Biodiesel!S49</f>
        <v/>
      </c>
      <c r="BP112">
        <f>Biodiesel!T49</f>
        <v/>
      </c>
      <c r="BQ112">
        <f>Biodiesel!U49</f>
        <v/>
      </c>
      <c r="BR112">
        <f>Biodiesel!V49</f>
        <v/>
      </c>
      <c r="BS112">
        <f>Biodiesel!W49</f>
        <v/>
      </c>
      <c r="BT112">
        <f>Biodiesel!X49</f>
        <v/>
      </c>
      <c r="BU112">
        <f>Biodiesel!Y49</f>
        <v/>
      </c>
      <c r="BV112">
        <f>Biodiesel!Z49</f>
        <v/>
      </c>
      <c r="BW112">
        <f>Biodiesel!AA49</f>
        <v/>
      </c>
      <c r="BX112">
        <f>Biodiesel!AB49</f>
        <v/>
      </c>
      <c r="BY112">
        <f>Biodiesel!AC49</f>
        <v/>
      </c>
    </row>
    <row r="114" spans="1:77">
      <c r="A114" t="s">
        <v>113</v>
      </c>
    </row>
    <row r="115" spans="1:77">
      <c r="G115" t="n">
        <v>4</v>
      </c>
      <c r="H115" t="n">
        <v>5</v>
      </c>
      <c r="I115" t="n">
        <v>6</v>
      </c>
      <c r="J115" t="n">
        <v>7</v>
      </c>
      <c r="K115" t="n">
        <v>8</v>
      </c>
      <c r="L115" t="n">
        <v>9</v>
      </c>
      <c r="M115" t="n">
        <v>10</v>
      </c>
      <c r="N115" t="n">
        <v>11</v>
      </c>
      <c r="O115" t="n">
        <v>12</v>
      </c>
      <c r="P115" t="n">
        <v>13</v>
      </c>
      <c r="Q115" t="n">
        <v>14</v>
      </c>
      <c r="R115" t="n">
        <v>15</v>
      </c>
      <c r="S115" t="n">
        <v>16</v>
      </c>
      <c r="T115" t="n">
        <v>17</v>
      </c>
      <c r="U115" t="n">
        <v>18</v>
      </c>
      <c r="V115" t="n">
        <v>19</v>
      </c>
      <c r="W115" t="n">
        <v>20</v>
      </c>
      <c r="X115" t="n">
        <v>21</v>
      </c>
      <c r="Y115" t="n">
        <v>22</v>
      </c>
      <c r="Z115" t="n">
        <v>23</v>
      </c>
      <c r="AA115" t="n">
        <v>24</v>
      </c>
      <c r="AB115" t="n">
        <v>25</v>
      </c>
      <c r="AC115" t="n">
        <v>26</v>
      </c>
      <c r="AD115" t="n">
        <v>27</v>
      </c>
      <c r="AE115" t="n">
        <v>28</v>
      </c>
      <c r="AF115" t="n">
        <v>29</v>
      </c>
      <c r="AG115" t="n">
        <v>30</v>
      </c>
      <c r="AH115" t="n">
        <v>31</v>
      </c>
      <c r="AI115" t="n">
        <v>32</v>
      </c>
      <c r="AJ115" t="n">
        <v>33</v>
      </c>
      <c r="AK115" t="n">
        <v>34</v>
      </c>
      <c r="AL115" t="n">
        <v>35</v>
      </c>
      <c r="AM115" t="n">
        <v>36</v>
      </c>
      <c r="AN115" t="n">
        <v>37</v>
      </c>
      <c r="AO115" t="n">
        <v>38</v>
      </c>
      <c r="AP115" t="n">
        <v>39</v>
      </c>
      <c r="AQ115" t="n">
        <v>40</v>
      </c>
      <c r="AR115" t="n">
        <v>41</v>
      </c>
      <c r="AS115" t="n">
        <v>42</v>
      </c>
      <c r="AT115" t="n">
        <v>43</v>
      </c>
      <c r="AU115" t="n">
        <v>44</v>
      </c>
      <c r="AV115" t="n">
        <v>45</v>
      </c>
      <c r="AW115" t="n">
        <v>46</v>
      </c>
      <c r="AX115" t="n">
        <v>47</v>
      </c>
      <c r="AY115" t="n">
        <v>48</v>
      </c>
      <c r="AZ115" t="n">
        <v>49</v>
      </c>
      <c r="BA115" t="n">
        <v>50</v>
      </c>
      <c r="BB115" t="n">
        <v>51</v>
      </c>
      <c r="BC115" t="n">
        <v>52</v>
      </c>
      <c r="BD115" t="n">
        <v>53</v>
      </c>
      <c r="BE115" t="n">
        <v>54</v>
      </c>
      <c r="BF115" t="n">
        <v>55</v>
      </c>
      <c r="BG115" t="n">
        <v>56</v>
      </c>
      <c r="BH115" t="n">
        <v>57</v>
      </c>
      <c r="BI115" t="n">
        <v>58</v>
      </c>
      <c r="BJ115" t="n">
        <v>59</v>
      </c>
      <c r="BK115" t="n">
        <v>60</v>
      </c>
      <c r="BL115" t="n">
        <v>61</v>
      </c>
      <c r="BM115" t="n">
        <v>62</v>
      </c>
      <c r="BN115" t="n">
        <v>63</v>
      </c>
      <c r="BO115" t="n">
        <v>64</v>
      </c>
      <c r="BP115" t="n">
        <v>64</v>
      </c>
      <c r="BQ115" t="n">
        <v>64</v>
      </c>
      <c r="BR115" t="n">
        <v>64</v>
      </c>
      <c r="BS115" t="n">
        <v>64</v>
      </c>
      <c r="BT115" t="n">
        <v>64</v>
      </c>
      <c r="BU115" t="n">
        <v>64</v>
      </c>
      <c r="BV115" t="n">
        <v>64</v>
      </c>
      <c r="BW115" t="n">
        <v>64</v>
      </c>
      <c r="BX115" t="n">
        <v>64</v>
      </c>
      <c r="BY115" t="n">
        <v>64</v>
      </c>
    </row>
    <row r="117" spans="1:77">
      <c r="A117" t="s">
        <v>7</v>
      </c>
      <c r="B117" t="s">
        <v>24</v>
      </c>
      <c r="G117">
        <f>ABS((SUM(G119:G120)-G118)/G118)</f>
        <v/>
      </c>
      <c r="H117">
        <f>ABS((SUM(H119:H120)-H118)/H118)</f>
        <v/>
      </c>
      <c r="I117">
        <f>ABS((SUM(I119:I120)-I118)/I118)</f>
        <v/>
      </c>
      <c r="J117">
        <f>ABS((SUM(J119:J120)-J118)/J118)</f>
        <v/>
      </c>
      <c r="K117">
        <f>ABS((SUM(K119:K120)-K118)/K118)</f>
        <v/>
      </c>
      <c r="L117">
        <f>ABS((SUM(L119:L120)-L118)/L118)</f>
        <v/>
      </c>
      <c r="M117">
        <f>ABS((SUM(M119:M120)-M118)/M118)</f>
        <v/>
      </c>
      <c r="N117">
        <f>ABS((SUM(N119:N120)-N118)/N118)</f>
        <v/>
      </c>
      <c r="O117">
        <f>ABS((SUM(O119:O120)-O118)/O118)</f>
        <v/>
      </c>
      <c r="P117">
        <f>ABS((SUM(P119:P120)-P118)/P118)</f>
        <v/>
      </c>
      <c r="Q117">
        <f>ABS((SUM(Q119:Q120)-Q118)/Q118)</f>
        <v/>
      </c>
      <c r="R117">
        <f>ABS((SUM(R119:R120)-R118)/R118)</f>
        <v/>
      </c>
      <c r="S117">
        <f>ABS((SUM(S119:S120)-S118)/S118)</f>
        <v/>
      </c>
      <c r="T117">
        <f>ABS((SUM(T119:T120)-T118)/T118)</f>
        <v/>
      </c>
      <c r="U117">
        <f>ABS((SUM(U119:U120)-U118)/U118)</f>
        <v/>
      </c>
      <c r="V117">
        <f>ABS((SUM(V119:V120)-V118)/V118)</f>
        <v/>
      </c>
      <c r="W117">
        <f>ABS((SUM(W119:W120)-W118)/W118)</f>
        <v/>
      </c>
      <c r="X117">
        <f>ABS((SUM(X119:X120)-X118)/X118)</f>
        <v/>
      </c>
      <c r="Y117">
        <f>ABS((SUM(Y119:Y120)-Y118)/Y118)</f>
        <v/>
      </c>
      <c r="Z117">
        <f>ABS((SUM(Z119:Z120)-Z118)/Z118)</f>
        <v/>
      </c>
      <c r="AA117">
        <f>ABS((SUM(AA119:AA120)-AA118)/AA118)</f>
        <v/>
      </c>
      <c r="AB117">
        <f>ABS((SUM(AB119:AB120)-AB118)/AB118)</f>
        <v/>
      </c>
      <c r="AC117">
        <f>ABS((SUM(AC119:AC120)-AC118)/AC118)</f>
        <v/>
      </c>
      <c r="AD117">
        <f>ABS((SUM(AD119:AD120)-AD118)/AD118)</f>
        <v/>
      </c>
      <c r="AE117">
        <f>ABS((SUM(AE119:AE120)-AE118)/AE118)</f>
        <v/>
      </c>
      <c r="AF117">
        <f>ABS((SUM(AF119:AF120)-AF118)/AF118)</f>
        <v/>
      </c>
      <c r="AG117">
        <f>ABS((SUM(AG119:AG120)-AG118)/AG118)</f>
        <v/>
      </c>
      <c r="AH117">
        <f>ABS((SUM(AH119:AH120)-AH118)/AH118)</f>
        <v/>
      </c>
      <c r="AI117">
        <f>ABS((SUM(AI119:AI120)-AI118)/AI118)</f>
        <v/>
      </c>
      <c r="AJ117">
        <f>ABS((SUM(AJ119:AJ120)-AJ118)/AJ118)</f>
        <v/>
      </c>
      <c r="AK117">
        <f>ABS((SUM(AK119:AK120)-AK118)/AK118)</f>
        <v/>
      </c>
      <c r="AL117">
        <f>ABS((SUM(AL119:AL120)-AL118)/AL118)</f>
        <v/>
      </c>
      <c r="AM117">
        <f>ABS((SUM(AM119:AM120)-AM118)/AM118)</f>
        <v/>
      </c>
      <c r="AN117">
        <f>ABS((SUM(AN119:AN120)-AN118)/AN118)</f>
        <v/>
      </c>
      <c r="AO117">
        <f>ABS((SUM(AO119:AO120)-AO118)/AO118)</f>
        <v/>
      </c>
      <c r="AP117">
        <f>ABS((SUM(AP119:AP120)-AP118)/AP118)</f>
        <v/>
      </c>
      <c r="AQ117">
        <f>ABS((SUM(AQ119:AQ120)-AQ118)/AQ118)</f>
        <v/>
      </c>
      <c r="AR117">
        <f>ABS((SUM(AR119:AR120)-AR118)/AR118)</f>
        <v/>
      </c>
      <c r="AS117">
        <f>ABS((SUM(AS119:AS120)-AS118)/AS118)</f>
        <v/>
      </c>
      <c r="AT117">
        <f>ABS((SUM(AT119:AT120)-AT118)/AT118)</f>
        <v/>
      </c>
      <c r="AU117">
        <f>ABS((SUM(AU119:AU120)-AU118)/AU118)</f>
        <v/>
      </c>
      <c r="AV117">
        <f>ABS((SUM(AV119:AV120)-AV118)/AV118)</f>
        <v/>
      </c>
      <c r="AW117">
        <f>ABS((SUM(AW119:AW120)-AW118)/AW118)</f>
        <v/>
      </c>
      <c r="AX117">
        <f>ABS((SUM(AX119:AX120)-AX118)/AX118)</f>
        <v/>
      </c>
      <c r="AY117">
        <f>ABS((SUM(AY119:AY120)-AY118)/AY118)</f>
        <v/>
      </c>
      <c r="AZ117">
        <f>ABS((SUM(AZ119:AZ120)-AZ118)/AZ118)</f>
        <v/>
      </c>
      <c r="BA117">
        <f>ABS((SUM(BA119:BA120)-BA118)/BA118)</f>
        <v/>
      </c>
      <c r="BB117">
        <f>ABS((SUM(BB119:BB120)-BB118)/BB118)</f>
        <v/>
      </c>
      <c r="BC117">
        <f>ABS((SUM(BC119:BC120)-BC118)/BC118)</f>
        <v/>
      </c>
      <c r="BD117">
        <f>ABS((SUM(BD119:BD120)-BD118)/BD118)</f>
        <v/>
      </c>
      <c r="BE117">
        <f>ABS((SUM(BE119:BE120)-BE118)/BE118)</f>
        <v/>
      </c>
      <c r="BF117">
        <f>ABS((SUM(BF119:BF120)-BF118)/BF118)</f>
        <v/>
      </c>
      <c r="BG117">
        <f>ABS((SUM(BG119:BG120)-BG118)/BG118)</f>
        <v/>
      </c>
      <c r="BH117">
        <f>ABS((SUM(BH119:BH120)-BH118)/BH118)</f>
        <v/>
      </c>
      <c r="BI117">
        <f>ABS((SUM(BI119:BI120)-BI118)/BI118)</f>
        <v/>
      </c>
      <c r="BJ117">
        <f>ABS((SUM(BJ119:BJ120)-BJ118)/BJ118)</f>
        <v/>
      </c>
      <c r="BK117">
        <f>ABS((SUM(BK119:BK120)-BK118)/BK118)</f>
        <v/>
      </c>
      <c r="BL117">
        <f>ABS((SUM(BL119:BL120)-BL118)/BL118)</f>
        <v/>
      </c>
      <c r="BM117">
        <f>ABS((SUM(BM119:BM120)-BM118)/BM118)</f>
        <v/>
      </c>
      <c r="BN117">
        <f>ABS((SUM(BN119:BN120)-BN118)/BN118)</f>
        <v/>
      </c>
      <c r="BO117">
        <f>ABS((SUM(BO119:BO120)-BO118)/BO118)</f>
        <v/>
      </c>
      <c r="BP117">
        <f>ABS((SUM(BP119:BP120)-BP118)/BP118)</f>
        <v/>
      </c>
      <c r="BQ117">
        <f>ABS((SUM(BQ119:BQ120)-BQ118)/BQ118)</f>
        <v/>
      </c>
      <c r="BR117">
        <f>ABS((SUM(BR119:BR120)-BR118)/BR118)</f>
        <v/>
      </c>
      <c r="BS117">
        <f>ABS((SUM(BS119:BS120)-BS118)/BS118)</f>
        <v/>
      </c>
      <c r="BT117">
        <f>ABS((SUM(BT119:BT120)-BT118)/BT118)</f>
        <v/>
      </c>
      <c r="BU117">
        <f>ABS((SUM(BU119:BU120)-BU118)/BU118)</f>
        <v/>
      </c>
      <c r="BV117">
        <f>ABS((SUM(BV119:BV120)-BV118)/BV118)</f>
        <v/>
      </c>
      <c r="BW117">
        <f>ABS((SUM(BW119:BW120)-BW118)/BW118)</f>
        <v/>
      </c>
      <c r="BX117">
        <f>ABS((SUM(BX119:BX120)-BX118)/BX118)</f>
        <v/>
      </c>
      <c r="BY117">
        <f>ABS((SUM(BY119:BY120)-BY118)/BY118)</f>
        <v/>
      </c>
    </row>
    <row r="118" spans="1:77">
      <c r="A118">
        <f>CONCATENATE(A$117,B118)</f>
        <v/>
      </c>
      <c r="B118" t="s">
        <v>33</v>
      </c>
      <c r="D118" t="s">
        <v>35</v>
      </c>
      <c r="G118">
        <f>SUM(G119:G120)</f>
        <v/>
      </c>
      <c r="H118">
        <f>SUM(H119:H120)</f>
        <v/>
      </c>
      <c r="I118">
        <f>SUM(I119:I120)</f>
        <v/>
      </c>
      <c r="J118">
        <f>SUM(J119:J120)</f>
        <v/>
      </c>
      <c r="K118">
        <f>SUM(K119:K120)</f>
        <v/>
      </c>
      <c r="L118">
        <f>SUM(L119:L120)</f>
        <v/>
      </c>
      <c r="M118">
        <f>SUM(M119:M120)</f>
        <v/>
      </c>
      <c r="N118">
        <f>SUM(N119:N120)</f>
        <v/>
      </c>
      <c r="O118">
        <f>SUM(O119:O120)</f>
        <v/>
      </c>
      <c r="P118">
        <f>SUM(P119:P120)</f>
        <v/>
      </c>
      <c r="Q118">
        <f>SUM(Q119:Q120)</f>
        <v/>
      </c>
      <c r="R118">
        <f>SUM(R119:R120)</f>
        <v/>
      </c>
      <c r="S118">
        <f>SUM(S119:S120)</f>
        <v/>
      </c>
      <c r="T118">
        <f>SUM(T119:T120)</f>
        <v/>
      </c>
      <c r="U118">
        <f>SUM(U119:U120)</f>
        <v/>
      </c>
      <c r="V118">
        <f>SUM(V119:V120)</f>
        <v/>
      </c>
      <c r="W118">
        <f>SUM(W119:W120)</f>
        <v/>
      </c>
      <c r="X118">
        <f>SUM(X119:X120)</f>
        <v/>
      </c>
      <c r="Y118">
        <f>SUM(Y119:Y120)</f>
        <v/>
      </c>
      <c r="Z118">
        <f>SUM(Z119:Z120)</f>
        <v/>
      </c>
      <c r="AA118">
        <f>SUM(AA119:AA120)</f>
        <v/>
      </c>
      <c r="AB118">
        <f>SUM(AB119:AB120)</f>
        <v/>
      </c>
      <c r="AC118">
        <f>SUM(AC119:AC120)</f>
        <v/>
      </c>
      <c r="AD118">
        <f>SUM(AD119:AD120)</f>
        <v/>
      </c>
      <c r="AE118">
        <f>SUM(AE119:AE120)</f>
        <v/>
      </c>
      <c r="AF118">
        <f>SUM(AF119:AF120)</f>
        <v/>
      </c>
      <c r="AG118">
        <f>SUM(AG119:AG120)</f>
        <v/>
      </c>
      <c r="AH118">
        <f>SUM(AH119:AH120)</f>
        <v/>
      </c>
      <c r="AI118">
        <f>SUM(AI119:AI120)</f>
        <v/>
      </c>
      <c r="AJ118">
        <f>SUM(AJ119:AJ120)</f>
        <v/>
      </c>
      <c r="AK118">
        <f>SUM(AK119:AK120)</f>
        <v/>
      </c>
      <c r="AL118">
        <f>SUM(AL119:AL120)</f>
        <v/>
      </c>
      <c r="AM118">
        <f>SUM(AM119:AM120)</f>
        <v/>
      </c>
      <c r="AN118">
        <f>SUM(AN119:AN120)</f>
        <v/>
      </c>
      <c r="AO118">
        <f>SUM(AO119:AO120)</f>
        <v/>
      </c>
      <c r="AP118">
        <f>SUM(AP119:AP120)</f>
        <v/>
      </c>
      <c r="AQ118">
        <f>SUM(AQ119:AQ120)</f>
        <v/>
      </c>
      <c r="AR118">
        <f>SUM(AR119:AR120)</f>
        <v/>
      </c>
      <c r="AS118">
        <f>SUM(AS119:AS120)</f>
        <v/>
      </c>
      <c r="AT118">
        <f>SUM(AT119:AT120)</f>
        <v/>
      </c>
      <c r="AU118">
        <f>SUM(AU119:AU120)</f>
        <v/>
      </c>
      <c r="AV118">
        <f>SUM(AV119:AV120)</f>
        <v/>
      </c>
      <c r="AW118">
        <f>SUM(AW119:AW120)</f>
        <v/>
      </c>
      <c r="AX118">
        <f>SUM(AX119:AX120)</f>
        <v/>
      </c>
      <c r="AY118">
        <f>SUM(AY119:AY120)</f>
        <v/>
      </c>
      <c r="AZ118">
        <f>SUM(AZ119:AZ120)</f>
        <v/>
      </c>
      <c r="BA118">
        <f>SUM(BA119:BA120)</f>
        <v/>
      </c>
      <c r="BB118">
        <f>SUM(BB119:BB120)</f>
        <v/>
      </c>
      <c r="BC118">
        <f>SUM(BC119:BC120)</f>
        <v/>
      </c>
      <c r="BD118">
        <f>SUM(BD119:BD120)</f>
        <v/>
      </c>
      <c r="BE118">
        <f>SUM(BE119:BE120)</f>
        <v/>
      </c>
      <c r="BF118">
        <f>SUM(BF119:BF120)</f>
        <v/>
      </c>
      <c r="BG118">
        <f>SUM(BG119:BG120)</f>
        <v/>
      </c>
      <c r="BH118">
        <f>SUM(BH119:BH120)</f>
        <v/>
      </c>
      <c r="BI118">
        <f>SUM(BI119:BI120)</f>
        <v/>
      </c>
      <c r="BJ118">
        <f>SUM(BJ119:BJ120)</f>
        <v/>
      </c>
      <c r="BK118">
        <f>SUM(BK119:BK120)</f>
        <v/>
      </c>
      <c r="BL118">
        <f>SUM(BL119:BL120)</f>
        <v/>
      </c>
      <c r="BM118">
        <f>SUM(BM119:BM120)</f>
        <v/>
      </c>
      <c r="BN118">
        <f>SUM(BN119:BN120)</f>
        <v/>
      </c>
      <c r="BO118">
        <f>SUM(BO119:BO120)</f>
        <v/>
      </c>
      <c r="BP118">
        <f>SUM(BP119:BP120)</f>
        <v/>
      </c>
      <c r="BQ118">
        <f>SUM(BQ119:BQ120)</f>
        <v/>
      </c>
      <c r="BR118">
        <f>SUM(BR119:BR120)</f>
        <v/>
      </c>
      <c r="BS118">
        <f>SUM(BS119:BS120)</f>
        <v/>
      </c>
      <c r="BT118">
        <f>SUM(BT119:BT120)</f>
        <v/>
      </c>
      <c r="BU118">
        <f>SUM(BU119:BU120)</f>
        <v/>
      </c>
      <c r="BV118">
        <f>SUM(BV119:BV120)</f>
        <v/>
      </c>
      <c r="BW118">
        <f>SUM(BW119:BW120)</f>
        <v/>
      </c>
      <c r="BX118">
        <f>SUM(BX119:BX120)</f>
        <v/>
      </c>
      <c r="BY118">
        <f>SUM(BY119:BY120)</f>
        <v/>
      </c>
    </row>
    <row r="119" spans="1:77">
      <c r="A119">
        <f>CONCATENATE(A$117,B119)</f>
        <v/>
      </c>
      <c r="B119" t="s">
        <v>36</v>
      </c>
      <c r="D119" t="s">
        <v>35</v>
      </c>
      <c r="E119">
        <f>MATCH($B119,$B$97:$B$107,0)+ROW($B$97)-1</f>
        <v/>
      </c>
      <c r="G119">
        <f>G9*(1+INDEX($A:$BY,$E119,COLUMN(G119)))</f>
        <v/>
      </c>
      <c r="H119">
        <f>H9*(1+INDEX($A:$BY,$E119,COLUMN(H119)))</f>
        <v/>
      </c>
      <c r="I119">
        <f>I9*(1+INDEX($A:$BY,$E119,COLUMN(I119)))</f>
        <v/>
      </c>
      <c r="J119">
        <f>J9*(1+INDEX($A:$BY,$E119,COLUMN(J119)))</f>
        <v/>
      </c>
      <c r="K119">
        <f>K9*(1+INDEX($A:$BY,$E119,COLUMN(K119)))</f>
        <v/>
      </c>
      <c r="L119">
        <f>L9*(1+INDEX($A:$BY,$E119,COLUMN(L119)))</f>
        <v/>
      </c>
      <c r="M119">
        <f>M9*(1+INDEX($A:$BY,$E119,COLUMN(M119)))</f>
        <v/>
      </c>
      <c r="N119">
        <f>N9*(1+INDEX($A:$BY,$E119,COLUMN(N119)))</f>
        <v/>
      </c>
      <c r="O119">
        <f>O9*(1+INDEX($A:$BY,$E119,COLUMN(O119)))</f>
        <v/>
      </c>
      <c r="P119">
        <f>P9*(1+INDEX($A:$BY,$E119,COLUMN(P119)))</f>
        <v/>
      </c>
      <c r="Q119">
        <f>Q9*(1+INDEX($A:$BY,$E119,COLUMN(Q119)))</f>
        <v/>
      </c>
      <c r="R119">
        <f>R9*(1+INDEX($A:$BY,$E119,COLUMN(R119)))</f>
        <v/>
      </c>
      <c r="S119">
        <f>S9*(1+INDEX($A:$BY,$E119,COLUMN(S119)))</f>
        <v/>
      </c>
      <c r="T119">
        <f>T9*(1+INDEX($A:$BY,$E119,COLUMN(T119)))</f>
        <v/>
      </c>
      <c r="U119">
        <f>U9*(1+INDEX($A:$BY,$E119,COLUMN(U119)))</f>
        <v/>
      </c>
      <c r="V119">
        <f>V9*(1+INDEX($A:$BY,$E119,COLUMN(V119)))</f>
        <v/>
      </c>
      <c r="W119">
        <f>W9*(1+INDEX($A:$BY,$E119,COLUMN(W119)))</f>
        <v/>
      </c>
      <c r="X119">
        <f>X9*(1+INDEX($A:$BY,$E119,COLUMN(X119)))</f>
        <v/>
      </c>
      <c r="Y119">
        <f>Y9*(1+INDEX($A:$BY,$E119,COLUMN(Y119)))</f>
        <v/>
      </c>
      <c r="Z119">
        <f>Z9*(1+INDEX($A:$BY,$E119,COLUMN(Z119)))</f>
        <v/>
      </c>
      <c r="AA119">
        <f>AA9*(1+INDEX($A:$BY,$E119,COLUMN(AA119)))</f>
        <v/>
      </c>
      <c r="AB119">
        <f>AB9*(1+INDEX($A:$BY,$E119,COLUMN(AB119)))</f>
        <v/>
      </c>
      <c r="AC119">
        <f>AC9*(1+INDEX($A:$BY,$E119,COLUMN(AC119)))</f>
        <v/>
      </c>
      <c r="AD119">
        <f>AD9*(1+INDEX($A:$BY,$E119,COLUMN(AD119)))</f>
        <v/>
      </c>
      <c r="AE119">
        <f>AE9*(1+INDEX($A:$BY,$E119,COLUMN(AE119)))</f>
        <v/>
      </c>
      <c r="AF119">
        <f>AF9*(1+INDEX($A:$BY,$E119,COLUMN(AF119)))</f>
        <v/>
      </c>
      <c r="AG119">
        <f>AG9*(1+INDEX($A:$BY,$E119,COLUMN(AG119)))</f>
        <v/>
      </c>
      <c r="AH119">
        <f>AH9*(1+INDEX($A:$BY,$E119,COLUMN(AH119)))</f>
        <v/>
      </c>
      <c r="AI119">
        <f>AI9*(1+INDEX($A:$BY,$E119,COLUMN(AI119)))</f>
        <v/>
      </c>
      <c r="AJ119">
        <f>AJ9*(1+INDEX($A:$BY,$E119,COLUMN(AJ119)))</f>
        <v/>
      </c>
      <c r="AK119">
        <f>AK9*(1+INDEX($A:$BY,$E119,COLUMN(AK119)))</f>
        <v/>
      </c>
      <c r="AL119">
        <f>AL9*(1+INDEX($A:$BY,$E119,COLUMN(AL119)))</f>
        <v/>
      </c>
      <c r="AM119">
        <f>AM9*(1+INDEX($A:$BY,$E119,COLUMN(AM119)))</f>
        <v/>
      </c>
      <c r="AN119">
        <f>AN9*(1+INDEX($A:$BY,$E119,COLUMN(AN119)))</f>
        <v/>
      </c>
      <c r="AO119">
        <f>AO9*(1+INDEX($A:$BY,$E119,COLUMN(AO119)))</f>
        <v/>
      </c>
      <c r="AP119">
        <f>AP9*(1+INDEX($A:$BY,$E119,COLUMN(AP119)))</f>
        <v/>
      </c>
      <c r="AQ119">
        <f>AQ9*(1+INDEX($A:$BY,$E119,COLUMN(AQ119)))</f>
        <v/>
      </c>
      <c r="AR119">
        <f>AR9*(1+INDEX($A:$BY,$E119,COLUMN(AR119)))</f>
        <v/>
      </c>
      <c r="AS119">
        <f>AS9*(1+INDEX($A:$BY,$E119,COLUMN(AS119)))</f>
        <v/>
      </c>
      <c r="AT119">
        <f>AT9*(1+INDEX($A:$BY,$E119,COLUMN(AT119)))</f>
        <v/>
      </c>
      <c r="AU119">
        <f>AU9*(1+INDEX($A:$BY,$E119,COLUMN(AU119)))</f>
        <v/>
      </c>
      <c r="AV119">
        <f>AV9*(1+INDEX($A:$BY,$E119,COLUMN(AV119)))</f>
        <v/>
      </c>
      <c r="AW119">
        <f>AW9*(1+INDEX($A:$BY,$E119,COLUMN(AW119)))</f>
        <v/>
      </c>
      <c r="AX119">
        <f>AX9*(1+INDEX($A:$BY,$E119,COLUMN(AX119)))</f>
        <v/>
      </c>
      <c r="AY119">
        <f>AY9*(1+INDEX($A:$BY,$E119,COLUMN(AY119)))</f>
        <v/>
      </c>
      <c r="AZ119">
        <f>AZ9*(1+INDEX($A:$BY,$E119,COLUMN(AZ119)))</f>
        <v/>
      </c>
      <c r="BA119">
        <f>BA9*(1+INDEX($A:$BY,$E119,COLUMN(BA119)))</f>
        <v/>
      </c>
      <c r="BB119">
        <f>BB9*(1+INDEX($A:$BY,$E119,COLUMN(BB119)))</f>
        <v/>
      </c>
      <c r="BC119">
        <f>BC9*(1+INDEX($A:$BY,$E119,COLUMN(BC119)))</f>
        <v/>
      </c>
      <c r="BD119">
        <f>BD9*(1+INDEX($A:$BY,$E119,COLUMN(BD119)))</f>
        <v/>
      </c>
      <c r="BE119">
        <f>BE9*(1+INDEX($A:$BY,$E119,COLUMN(BE119)))</f>
        <v/>
      </c>
      <c r="BF119">
        <f>BF9*(1+INDEX($A:$BY,$E119,COLUMN(BF119)))</f>
        <v/>
      </c>
      <c r="BG119">
        <f>BG9*(1+INDEX($A:$BY,$E119,COLUMN(BG119)))</f>
        <v/>
      </c>
      <c r="BH119">
        <f>BH9*(1+INDEX($A:$BY,$E119,COLUMN(BH119)))</f>
        <v/>
      </c>
      <c r="BI119">
        <f>BI9*(1+INDEX($A:$BY,$E119,COLUMN(BI119)))</f>
        <v/>
      </c>
      <c r="BJ119">
        <f>BJ9*(1+INDEX($A:$BY,$E119,COLUMN(BJ119)))</f>
        <v/>
      </c>
      <c r="BK119">
        <f>BK9*(1+INDEX($A:$BY,$E119,COLUMN(BK119)))</f>
        <v/>
      </c>
      <c r="BL119">
        <f>BL9*(1+INDEX($A:$BY,$E119,COLUMN(BL119)))</f>
        <v/>
      </c>
      <c r="BM119">
        <f>BM9*(1+INDEX($A:$BY,$E119,COLUMN(BM119)))</f>
        <v/>
      </c>
      <c r="BN119">
        <f>BN9*(1+INDEX($A:$BY,$E119,COLUMN(BN119)))</f>
        <v/>
      </c>
      <c r="BO119">
        <f>BO9*(1+INDEX($A:$BY,$E119,COLUMN(BO119)))</f>
        <v/>
      </c>
      <c r="BP119">
        <f>BP9*(1+INDEX($A:$BY,$E119,COLUMN(BP119)))</f>
        <v/>
      </c>
      <c r="BQ119">
        <f>BQ9*(1+INDEX($A:$BY,$E119,COLUMN(BQ119)))</f>
        <v/>
      </c>
      <c r="BR119">
        <f>BR9*(1+INDEX($A:$BY,$E119,COLUMN(BR119)))</f>
        <v/>
      </c>
      <c r="BS119">
        <f>BS9*(1+INDEX($A:$BY,$E119,COLUMN(BS119)))</f>
        <v/>
      </c>
      <c r="BT119">
        <f>BT9*(1+INDEX($A:$BY,$E119,COLUMN(BT119)))</f>
        <v/>
      </c>
      <c r="BU119">
        <f>BU9*(1+INDEX($A:$BY,$E119,COLUMN(BU119)))</f>
        <v/>
      </c>
      <c r="BV119">
        <f>BV9*(1+INDEX($A:$BY,$E119,COLUMN(BV119)))</f>
        <v/>
      </c>
      <c r="BW119">
        <f>BW9*(1+INDEX($A:$BY,$E119,COLUMN(BW119)))</f>
        <v/>
      </c>
      <c r="BX119">
        <f>BX9*(1+INDEX($A:$BY,$E119,COLUMN(BX119)))</f>
        <v/>
      </c>
      <c r="BY119">
        <f>BY9*(1+INDEX($A:$BY,$E119,COLUMN(BY119)))</f>
        <v/>
      </c>
    </row>
    <row r="120" spans="1:77">
      <c r="A120">
        <f>CONCATENATE(A$117,B120)</f>
        <v/>
      </c>
      <c r="B120" t="s">
        <v>38</v>
      </c>
      <c r="D120" t="s">
        <v>35</v>
      </c>
      <c r="E120">
        <f>MATCH($B120,$B$97:$B$107,0)+ROW($B$97)-1</f>
        <v/>
      </c>
      <c r="G120">
        <f>G10*(1+INDEX($A:$BY,$E120,COLUMN(G120)))</f>
        <v/>
      </c>
      <c r="H120">
        <f>H10*(1+INDEX($A:$BY,$E120,COLUMN(H120)))</f>
        <v/>
      </c>
      <c r="I120">
        <f>I10*(1+INDEX($A:$BY,$E120,COLUMN(I120)))</f>
        <v/>
      </c>
      <c r="J120">
        <f>J10*(1+INDEX($A:$BY,$E120,COLUMN(J120)))</f>
        <v/>
      </c>
      <c r="K120">
        <f>K10*(1+INDEX($A:$BY,$E120,COLUMN(K120)))</f>
        <v/>
      </c>
      <c r="L120">
        <f>L10*(1+INDEX($A:$BY,$E120,COLUMN(L120)))</f>
        <v/>
      </c>
      <c r="M120">
        <f>M10*(1+INDEX($A:$BY,$E120,COLUMN(M120)))</f>
        <v/>
      </c>
      <c r="N120">
        <f>N10*(1+INDEX($A:$BY,$E120,COLUMN(N120)))</f>
        <v/>
      </c>
      <c r="O120">
        <f>O10*(1+INDEX($A:$BY,$E120,COLUMN(O120)))</f>
        <v/>
      </c>
      <c r="P120">
        <f>P10*(1+INDEX($A:$BY,$E120,COLUMN(P120)))</f>
        <v/>
      </c>
      <c r="Q120">
        <f>Q10*(1+INDEX($A:$BY,$E120,COLUMN(Q120)))</f>
        <v/>
      </c>
      <c r="R120">
        <f>R10*(1+INDEX($A:$BY,$E120,COLUMN(R120)))</f>
        <v/>
      </c>
      <c r="S120">
        <f>S10*(1+INDEX($A:$BY,$E120,COLUMN(S120)))</f>
        <v/>
      </c>
      <c r="T120">
        <f>T10*(1+INDEX($A:$BY,$E120,COLUMN(T120)))</f>
        <v/>
      </c>
      <c r="U120">
        <f>U10*(1+INDEX($A:$BY,$E120,COLUMN(U120)))</f>
        <v/>
      </c>
      <c r="V120">
        <f>V10*(1+INDEX($A:$BY,$E120,COLUMN(V120)))</f>
        <v/>
      </c>
      <c r="W120">
        <f>W10*(1+INDEX($A:$BY,$E120,COLUMN(W120)))</f>
        <v/>
      </c>
      <c r="X120">
        <f>X10*(1+INDEX($A:$BY,$E120,COLUMN(X120)))</f>
        <v/>
      </c>
      <c r="Y120">
        <f>Y10*(1+INDEX($A:$BY,$E120,COLUMN(Y120)))</f>
        <v/>
      </c>
      <c r="Z120">
        <f>Z10*(1+INDEX($A:$BY,$E120,COLUMN(Z120)))</f>
        <v/>
      </c>
      <c r="AA120">
        <f>AA10*(1+INDEX($A:$BY,$E120,COLUMN(AA120)))</f>
        <v/>
      </c>
      <c r="AB120">
        <f>AB10*(1+INDEX($A:$BY,$E120,COLUMN(AB120)))</f>
        <v/>
      </c>
      <c r="AC120">
        <f>AC10*(1+INDEX($A:$BY,$E120,COLUMN(AC120)))</f>
        <v/>
      </c>
      <c r="AD120">
        <f>AD10*(1+INDEX($A:$BY,$E120,COLUMN(AD120)))</f>
        <v/>
      </c>
      <c r="AE120">
        <f>AE10*(1+INDEX($A:$BY,$E120,COLUMN(AE120)))</f>
        <v/>
      </c>
      <c r="AF120">
        <f>AF10*(1+INDEX($A:$BY,$E120,COLUMN(AF120)))</f>
        <v/>
      </c>
      <c r="AG120">
        <f>AG10*(1+INDEX($A:$BY,$E120,COLUMN(AG120)))</f>
        <v/>
      </c>
      <c r="AH120">
        <f>AH10*(1+INDEX($A:$BY,$E120,COLUMN(AH120)))</f>
        <v/>
      </c>
      <c r="AI120">
        <f>AI10*(1+INDEX($A:$BY,$E120,COLUMN(AI120)))</f>
        <v/>
      </c>
      <c r="AJ120">
        <f>AJ10*(1+INDEX($A:$BY,$E120,COLUMN(AJ120)))</f>
        <v/>
      </c>
      <c r="AK120">
        <f>AK10*(1+INDEX($A:$BY,$E120,COLUMN(AK120)))</f>
        <v/>
      </c>
      <c r="AL120">
        <f>AL10*(1+INDEX($A:$BY,$E120,COLUMN(AL120)))</f>
        <v/>
      </c>
      <c r="AM120">
        <f>AM10*(1+INDEX($A:$BY,$E120,COLUMN(AM120)))</f>
        <v/>
      </c>
      <c r="AN120">
        <f>AN10*(1+INDEX($A:$BY,$E120,COLUMN(AN120)))</f>
        <v/>
      </c>
      <c r="AO120">
        <f>AO10*(1+INDEX($A:$BY,$E120,COLUMN(AO120)))</f>
        <v/>
      </c>
      <c r="AP120">
        <f>AP10*(1+INDEX($A:$BY,$E120,COLUMN(AP120)))</f>
        <v/>
      </c>
      <c r="AQ120">
        <f>AQ10*(1+INDEX($A:$BY,$E120,COLUMN(AQ120)))</f>
        <v/>
      </c>
      <c r="AR120">
        <f>AR10*(1+INDEX($A:$BY,$E120,COLUMN(AR120)))</f>
        <v/>
      </c>
      <c r="AS120">
        <f>AS10*(1+INDEX($A:$BY,$E120,COLUMN(AS120)))</f>
        <v/>
      </c>
      <c r="AT120">
        <f>AT10*(1+INDEX($A:$BY,$E120,COLUMN(AT120)))</f>
        <v/>
      </c>
      <c r="AU120">
        <f>AU10*(1+INDEX($A:$BY,$E120,COLUMN(AU120)))</f>
        <v/>
      </c>
      <c r="AV120">
        <f>AV10*(1+INDEX($A:$BY,$E120,COLUMN(AV120)))</f>
        <v/>
      </c>
      <c r="AW120">
        <f>AW10*(1+INDEX($A:$BY,$E120,COLUMN(AW120)))</f>
        <v/>
      </c>
      <c r="AX120">
        <f>AX10*(1+INDEX($A:$BY,$E120,COLUMN(AX120)))</f>
        <v/>
      </c>
      <c r="AY120">
        <f>AY10*(1+INDEX($A:$BY,$E120,COLUMN(AY120)))</f>
        <v/>
      </c>
      <c r="AZ120">
        <f>AZ10*(1+INDEX($A:$BY,$E120,COLUMN(AZ120)))</f>
        <v/>
      </c>
      <c r="BA120">
        <f>BA10*(1+INDEX($A:$BY,$E120,COLUMN(BA120)))</f>
        <v/>
      </c>
      <c r="BB120">
        <f>BB10*(1+INDEX($A:$BY,$E120,COLUMN(BB120)))</f>
        <v/>
      </c>
      <c r="BC120">
        <f>BC10*(1+INDEX($A:$BY,$E120,COLUMN(BC120)))</f>
        <v/>
      </c>
      <c r="BD120">
        <f>BD10*(1+INDEX($A:$BY,$E120,COLUMN(BD120)))</f>
        <v/>
      </c>
      <c r="BE120">
        <f>BE10*(1+INDEX($A:$BY,$E120,COLUMN(BE120)))</f>
        <v/>
      </c>
      <c r="BF120">
        <f>BF10*(1+INDEX($A:$BY,$E120,COLUMN(BF120)))</f>
        <v/>
      </c>
      <c r="BG120">
        <f>BG10*(1+INDEX($A:$BY,$E120,COLUMN(BG120)))</f>
        <v/>
      </c>
      <c r="BH120">
        <f>BH10*(1+INDEX($A:$BY,$E120,COLUMN(BH120)))</f>
        <v/>
      </c>
      <c r="BI120">
        <f>BI10*(1+INDEX($A:$BY,$E120,COLUMN(BI120)))</f>
        <v/>
      </c>
      <c r="BJ120">
        <f>BJ10*(1+INDEX($A:$BY,$E120,COLUMN(BJ120)))</f>
        <v/>
      </c>
      <c r="BK120">
        <f>BK10*(1+INDEX($A:$BY,$E120,COLUMN(BK120)))</f>
        <v/>
      </c>
      <c r="BL120">
        <f>BL10*(1+INDEX($A:$BY,$E120,COLUMN(BL120)))</f>
        <v/>
      </c>
      <c r="BM120">
        <f>BM10*(1+INDEX($A:$BY,$E120,COLUMN(BM120)))</f>
        <v/>
      </c>
      <c r="BN120">
        <f>BN10*(1+INDEX($A:$BY,$E120,COLUMN(BN120)))</f>
        <v/>
      </c>
      <c r="BO120">
        <f>BO10*(1+INDEX($A:$BY,$E120,COLUMN(BO120)))</f>
        <v/>
      </c>
      <c r="BP120">
        <f>BP10*(1+INDEX($A:$BY,$E120,COLUMN(BP120)))</f>
        <v/>
      </c>
      <c r="BQ120">
        <f>BQ10*(1+INDEX($A:$BY,$E120,COLUMN(BQ120)))</f>
        <v/>
      </c>
      <c r="BR120">
        <f>BR10*(1+INDEX($A:$BY,$E120,COLUMN(BR120)))</f>
        <v/>
      </c>
      <c r="BS120">
        <f>BS10*(1+INDEX($A:$BY,$E120,COLUMN(BS120)))</f>
        <v/>
      </c>
      <c r="BT120">
        <f>BT10*(1+INDEX($A:$BY,$E120,COLUMN(BT120)))</f>
        <v/>
      </c>
      <c r="BU120">
        <f>BU10*(1+INDEX($A:$BY,$E120,COLUMN(BU120)))</f>
        <v/>
      </c>
      <c r="BV120">
        <f>BV10*(1+INDEX($A:$BY,$E120,COLUMN(BV120)))</f>
        <v/>
      </c>
      <c r="BW120">
        <f>BW10*(1+INDEX($A:$BY,$E120,COLUMN(BW120)))</f>
        <v/>
      </c>
      <c r="BX120">
        <f>BX10*(1+INDEX($A:$BY,$E120,COLUMN(BX120)))</f>
        <v/>
      </c>
      <c r="BY120">
        <f>BY10*(1+INDEX($A:$BY,$E120,COLUMN(BY120)))</f>
        <v/>
      </c>
    </row>
    <row r="121" spans="1:77">
      <c r="A121">
        <f>CONCATENATE(A$117,B121)</f>
        <v/>
      </c>
      <c r="B121" t="s">
        <v>40</v>
      </c>
      <c r="D121" t="s">
        <v>35</v>
      </c>
      <c r="G121">
        <f>G11*(1+G108)</f>
        <v/>
      </c>
      <c r="H121">
        <f>H11*(1+H108)</f>
        <v/>
      </c>
      <c r="I121">
        <f>I11*(1+I108)</f>
        <v/>
      </c>
      <c r="J121">
        <f>J11*(1+J108)</f>
        <v/>
      </c>
      <c r="K121">
        <f>K11*(1+K108)</f>
        <v/>
      </c>
      <c r="L121">
        <f>L11*(1+L108)</f>
        <v/>
      </c>
      <c r="M121">
        <f>M11*(1+M108)</f>
        <v/>
      </c>
      <c r="N121">
        <f>N11*(1+N108)</f>
        <v/>
      </c>
      <c r="O121">
        <f>O11*(1+O108)</f>
        <v/>
      </c>
      <c r="P121">
        <f>P11*(1+P108)</f>
        <v/>
      </c>
      <c r="Q121">
        <f>Q11*(1+Q108)</f>
        <v/>
      </c>
      <c r="R121">
        <f>R11*(1+R108)</f>
        <v/>
      </c>
      <c r="S121">
        <f>S11*(1+S108)</f>
        <v/>
      </c>
      <c r="T121">
        <f>T11*(1+T108)</f>
        <v/>
      </c>
      <c r="U121">
        <f>U11*(1+U108)</f>
        <v/>
      </c>
      <c r="V121">
        <f>V11*(1+V108)</f>
        <v/>
      </c>
      <c r="W121">
        <f>W11*(1+W108)</f>
        <v/>
      </c>
      <c r="X121">
        <f>X11*(1+X108)</f>
        <v/>
      </c>
      <c r="Y121">
        <f>Y11*(1+Y108)</f>
        <v/>
      </c>
      <c r="Z121">
        <f>Z11*(1+Z108)</f>
        <v/>
      </c>
      <c r="AA121">
        <f>AA11*(1+AA108)</f>
        <v/>
      </c>
      <c r="AB121">
        <f>AB11*(1+AB108)</f>
        <v/>
      </c>
      <c r="AC121">
        <f>AC11*(1+AC108)</f>
        <v/>
      </c>
      <c r="AD121">
        <f>AD11*(1+AD108)</f>
        <v/>
      </c>
      <c r="AE121">
        <f>AE11*(1+AE108)</f>
        <v/>
      </c>
      <c r="AF121">
        <f>AF11*(1+AF108)</f>
        <v/>
      </c>
      <c r="AG121">
        <f>AG11*(1+AG108)</f>
        <v/>
      </c>
      <c r="AH121">
        <f>AH11*(1+AH108)</f>
        <v/>
      </c>
      <c r="AI121">
        <f>AI11*(1+AI108)</f>
        <v/>
      </c>
      <c r="AJ121">
        <f>AJ11*(1+AJ108)</f>
        <v/>
      </c>
      <c r="AK121">
        <f>AK11*(1+AK108)</f>
        <v/>
      </c>
      <c r="AL121">
        <f>AL11*(1+AL108)</f>
        <v/>
      </c>
      <c r="AM121">
        <f>AM11*(1+AM108)</f>
        <v/>
      </c>
      <c r="AN121">
        <f>AN11*(1+AN108)</f>
        <v/>
      </c>
      <c r="AO121">
        <f>AO11*(1+AO108)</f>
        <v/>
      </c>
      <c r="AP121">
        <f>AP11*(1+AP108)</f>
        <v/>
      </c>
      <c r="AQ121">
        <f>AQ11*(1+AQ108)</f>
        <v/>
      </c>
      <c r="AR121">
        <f>AR11*(1+AR108)</f>
        <v/>
      </c>
      <c r="AS121">
        <f>AS11*(1+AS108)</f>
        <v/>
      </c>
      <c r="AT121">
        <f>AT11*(1+AT108)</f>
        <v/>
      </c>
      <c r="AU121">
        <f>AU11*(1+AU108)</f>
        <v/>
      </c>
      <c r="AV121">
        <f>AV11*(1+AV108)</f>
        <v/>
      </c>
      <c r="AW121">
        <f>AW11*(1+AW108)</f>
        <v/>
      </c>
      <c r="AX121">
        <f>AX11*(1+AX108)</f>
        <v/>
      </c>
      <c r="AY121">
        <f>AY11*(1+AY108)</f>
        <v/>
      </c>
      <c r="AZ121">
        <f>AZ11*(1+AZ108)</f>
        <v/>
      </c>
      <c r="BA121">
        <f>BA11*(1+BA108)</f>
        <v/>
      </c>
      <c r="BB121">
        <f>BB11*(1+BB108)</f>
        <v/>
      </c>
      <c r="BC121">
        <f>BC11*(1+BC108)</f>
        <v/>
      </c>
      <c r="BD121">
        <f>BD11*(1+BD108)</f>
        <v/>
      </c>
      <c r="BE121">
        <f>BE11*(1+BE108)</f>
        <v/>
      </c>
      <c r="BF121">
        <f>BF11*(1+BF108)</f>
        <v/>
      </c>
      <c r="BG121">
        <f>BG11*(1+BG108)</f>
        <v/>
      </c>
      <c r="BH121">
        <f>BH11*(1+BH108)</f>
        <v/>
      </c>
      <c r="BI121">
        <f>BI11*(1+BI108)</f>
        <v/>
      </c>
      <c r="BJ121">
        <f>BJ11*(1+BJ108)</f>
        <v/>
      </c>
      <c r="BK121">
        <f>BK11*(1+BK108)</f>
        <v/>
      </c>
      <c r="BL121">
        <f>BL11*(1+BL108)</f>
        <v/>
      </c>
      <c r="BM121">
        <f>BM11*(1+BM108)</f>
        <v/>
      </c>
      <c r="BN121">
        <f>BN11*(1+BN108)</f>
        <v/>
      </c>
      <c r="BO121">
        <f>BO11*(1+BO108)</f>
        <v/>
      </c>
      <c r="BP121">
        <f>BP11*(1+BP108)</f>
        <v/>
      </c>
      <c r="BQ121">
        <f>BQ11*(1+BQ108)</f>
        <v/>
      </c>
      <c r="BR121">
        <f>BR11*(1+BR108)</f>
        <v/>
      </c>
      <c r="BS121">
        <f>BS11*(1+BS108)</f>
        <v/>
      </c>
      <c r="BT121">
        <f>BT11*(1+BT108)</f>
        <v/>
      </c>
      <c r="BU121">
        <f>BU11*(1+BU108)</f>
        <v/>
      </c>
      <c r="BV121">
        <f>BV11*(1+BV108)</f>
        <v/>
      </c>
      <c r="BW121">
        <f>BW11*(1+BW108)</f>
        <v/>
      </c>
      <c r="BX121">
        <f>BX11*(1+BX108)</f>
        <v/>
      </c>
      <c r="BY121">
        <f>BY11*(1+BY108)</f>
        <v/>
      </c>
    </row>
    <row r="122" spans="1:77">
      <c r="A122">
        <f>CONCATENATE(A$117,B122)</f>
        <v/>
      </c>
      <c r="B122" t="s">
        <v>42</v>
      </c>
      <c r="D122" t="s">
        <v>35</v>
      </c>
      <c r="G122">
        <f>G12*(1+G109)</f>
        <v/>
      </c>
      <c r="H122">
        <f>H12*(1+H109)</f>
        <v/>
      </c>
      <c r="I122">
        <f>I12*(1+I109)</f>
        <v/>
      </c>
      <c r="J122">
        <f>J12*(1+J109)</f>
        <v/>
      </c>
      <c r="K122">
        <f>K12*(1+K109)</f>
        <v/>
      </c>
      <c r="L122">
        <f>L12*(1+L109)</f>
        <v/>
      </c>
      <c r="M122">
        <f>M12*(1+M109)</f>
        <v/>
      </c>
      <c r="N122">
        <f>N12*(1+N109)</f>
        <v/>
      </c>
      <c r="O122">
        <f>O12*(1+O109)</f>
        <v/>
      </c>
      <c r="P122">
        <f>P12*(1+P109)</f>
        <v/>
      </c>
      <c r="Q122">
        <f>Q12*(1+Q109)</f>
        <v/>
      </c>
      <c r="R122">
        <f>R12*(1+R109)</f>
        <v/>
      </c>
      <c r="S122">
        <f>S12*(1+S109)</f>
        <v/>
      </c>
      <c r="T122">
        <f>T12*(1+T109)</f>
        <v/>
      </c>
      <c r="U122">
        <f>U12*(1+U109)</f>
        <v/>
      </c>
      <c r="V122">
        <f>V12*(1+V109)</f>
        <v/>
      </c>
      <c r="W122">
        <f>W12*(1+W109)</f>
        <v/>
      </c>
      <c r="X122">
        <f>X12*(1+X109)</f>
        <v/>
      </c>
      <c r="Y122">
        <f>Y12*(1+Y109)</f>
        <v/>
      </c>
      <c r="Z122">
        <f>Z12*(1+Z109)</f>
        <v/>
      </c>
      <c r="AA122">
        <f>AA12*(1+AA109)</f>
        <v/>
      </c>
      <c r="AB122">
        <f>AB12*(1+AB109)</f>
        <v/>
      </c>
      <c r="AC122">
        <f>AC12*(1+AC109)</f>
        <v/>
      </c>
      <c r="AD122">
        <f>AD12*(1+AD109)</f>
        <v/>
      </c>
      <c r="AE122">
        <f>AE12*(1+AE109)</f>
        <v/>
      </c>
      <c r="AF122">
        <f>AF12*(1+AF109)</f>
        <v/>
      </c>
      <c r="AG122">
        <f>AG12*(1+AG109)</f>
        <v/>
      </c>
      <c r="AH122">
        <f>AH12*(1+AH109)</f>
        <v/>
      </c>
      <c r="AI122">
        <f>AI12*(1+AI109)</f>
        <v/>
      </c>
      <c r="AJ122">
        <f>AJ12*(1+AJ109)</f>
        <v/>
      </c>
      <c r="AK122">
        <f>AK12*(1+AK109)</f>
        <v/>
      </c>
      <c r="AL122">
        <f>AL12*(1+AL109)</f>
        <v/>
      </c>
      <c r="AM122">
        <f>AM12*(1+AM109)</f>
        <v/>
      </c>
      <c r="AN122">
        <f>AN12*(1+AN109)</f>
        <v/>
      </c>
      <c r="AO122">
        <f>AO12*(1+AO109)</f>
        <v/>
      </c>
      <c r="AP122">
        <f>AP12*(1+AP109)</f>
        <v/>
      </c>
      <c r="AQ122">
        <f>AQ12*(1+AQ109)</f>
        <v/>
      </c>
      <c r="AR122">
        <f>AR12*(1+AR109)</f>
        <v/>
      </c>
      <c r="AS122">
        <f>AS12*(1+AS109)</f>
        <v/>
      </c>
      <c r="AT122">
        <f>AT12*(1+AT109)</f>
        <v/>
      </c>
      <c r="AU122">
        <f>AU12*(1+AU109)</f>
        <v/>
      </c>
      <c r="AV122">
        <f>AV12*(1+AV109)</f>
        <v/>
      </c>
      <c r="AW122">
        <f>AW12*(1+AW109)</f>
        <v/>
      </c>
      <c r="AX122">
        <f>AX12*(1+AX109)</f>
        <v/>
      </c>
      <c r="AY122">
        <f>AY12*(1+AY109)</f>
        <v/>
      </c>
      <c r="AZ122">
        <f>AZ12*(1+AZ109)</f>
        <v/>
      </c>
      <c r="BA122">
        <f>BA12*(1+BA109)</f>
        <v/>
      </c>
      <c r="BB122">
        <f>BB12*(1+BB109)</f>
        <v/>
      </c>
      <c r="BC122">
        <f>BC12*(1+BC109)</f>
        <v/>
      </c>
      <c r="BD122">
        <f>BD12*(1+BD109)</f>
        <v/>
      </c>
      <c r="BE122">
        <f>BE12*(1+BE109)</f>
        <v/>
      </c>
      <c r="BF122">
        <f>BF12*(1+BF109)</f>
        <v/>
      </c>
      <c r="BG122">
        <f>BG12*(1+BG109)</f>
        <v/>
      </c>
      <c r="BH122">
        <f>BH12*(1+BH109)</f>
        <v/>
      </c>
      <c r="BI122">
        <f>BI12*(1+BI109)</f>
        <v/>
      </c>
      <c r="BJ122">
        <f>BJ12*(1+BJ109)</f>
        <v/>
      </c>
      <c r="BK122">
        <f>BK12*(1+BK109)</f>
        <v/>
      </c>
      <c r="BL122">
        <f>BL12*(1+BL109)</f>
        <v/>
      </c>
      <c r="BM122">
        <f>BM12*(1+BM109)</f>
        <v/>
      </c>
      <c r="BN122">
        <f>BN12*(1+BN109)</f>
        <v/>
      </c>
      <c r="BO122">
        <f>BO12*(1+BO109)</f>
        <v/>
      </c>
      <c r="BP122">
        <f>BP12*(1+BP109)</f>
        <v/>
      </c>
      <c r="BQ122">
        <f>BQ12*(1+BQ109)</f>
        <v/>
      </c>
      <c r="BR122">
        <f>BR12*(1+BR109)</f>
        <v/>
      </c>
      <c r="BS122">
        <f>BS12*(1+BS109)</f>
        <v/>
      </c>
      <c r="BT122">
        <f>BT12*(1+BT109)</f>
        <v/>
      </c>
      <c r="BU122">
        <f>BU12*(1+BU109)</f>
        <v/>
      </c>
      <c r="BV122">
        <f>BV12*(1+BV109)</f>
        <v/>
      </c>
      <c r="BW122">
        <f>BW12*(1+BW109)</f>
        <v/>
      </c>
      <c r="BX122">
        <f>BX12*(1+BX109)</f>
        <v/>
      </c>
      <c r="BY122">
        <f>BY12*(1+BY109)</f>
        <v/>
      </c>
    </row>
    <row r="123" spans="1:77">
      <c r="A123">
        <f>CONCATENATE(A$117,B123)</f>
        <v/>
      </c>
      <c r="B123" t="s">
        <v>44</v>
      </c>
      <c r="D123">
        <f>D122</f>
        <v/>
      </c>
      <c r="G123">
        <f>SUM(G121:G122,G118)</f>
        <v/>
      </c>
      <c r="H123">
        <f>SUM(H121:H122,H118)</f>
        <v/>
      </c>
      <c r="I123">
        <f>SUM(I121:I122,I118)</f>
        <v/>
      </c>
      <c r="J123">
        <f>SUM(J121:J122,J118)</f>
        <v/>
      </c>
      <c r="K123">
        <f>SUM(K121:K122,K118)</f>
        <v/>
      </c>
      <c r="L123">
        <f>SUM(L121:L122,L118)</f>
        <v/>
      </c>
      <c r="M123">
        <f>SUM(M121:M122,M118)</f>
        <v/>
      </c>
      <c r="N123">
        <f>SUM(N121:N122,N118)</f>
        <v/>
      </c>
      <c r="O123">
        <f>SUM(O121:O122,O118)</f>
        <v/>
      </c>
      <c r="P123">
        <f>SUM(P121:P122,P118)</f>
        <v/>
      </c>
      <c r="Q123">
        <f>SUM(Q121:Q122,Q118)</f>
        <v/>
      </c>
      <c r="R123">
        <f>SUM(R121:R122,R118)</f>
        <v/>
      </c>
      <c r="S123">
        <f>SUM(S121:S122,S118)</f>
        <v/>
      </c>
      <c r="T123">
        <f>SUM(T121:T122,T118)</f>
        <v/>
      </c>
      <c r="U123">
        <f>SUM(U121:U122,U118)</f>
        <v/>
      </c>
      <c r="V123">
        <f>SUM(V121:V122,V118)</f>
        <v/>
      </c>
      <c r="W123">
        <f>SUM(W121:W122,W118)</f>
        <v/>
      </c>
      <c r="X123">
        <f>SUM(X121:X122,X118)</f>
        <v/>
      </c>
      <c r="Y123">
        <f>SUM(Y121:Y122,Y118)</f>
        <v/>
      </c>
      <c r="Z123">
        <f>SUM(Z121:Z122,Z118)</f>
        <v/>
      </c>
      <c r="AA123">
        <f>SUM(AA121:AA122,AA118)</f>
        <v/>
      </c>
      <c r="AB123">
        <f>SUM(AB121:AB122,AB118)</f>
        <v/>
      </c>
      <c r="AC123">
        <f>SUM(AC121:AC122,AC118)</f>
        <v/>
      </c>
      <c r="AD123">
        <f>SUM(AD121:AD122,AD118)</f>
        <v/>
      </c>
      <c r="AE123">
        <f>SUM(AE121:AE122,AE118)</f>
        <v/>
      </c>
      <c r="AF123">
        <f>SUM(AF121:AF122,AF118)</f>
        <v/>
      </c>
      <c r="AG123">
        <f>SUM(AG121:AG122,AG118)</f>
        <v/>
      </c>
      <c r="AH123">
        <f>SUM(AH121:AH122,AH118)</f>
        <v/>
      </c>
      <c r="AI123">
        <f>SUM(AI121:AI122,AI118)</f>
        <v/>
      </c>
      <c r="AJ123">
        <f>SUM(AJ121:AJ122,AJ118)</f>
        <v/>
      </c>
      <c r="AK123">
        <f>SUM(AK121:AK122,AK118)</f>
        <v/>
      </c>
      <c r="AL123">
        <f>SUM(AL121:AL122,AL118)</f>
        <v/>
      </c>
      <c r="AM123">
        <f>SUM(AM121:AM122,AM118)</f>
        <v/>
      </c>
      <c r="AN123">
        <f>SUM(AN121:AN122,AN118)</f>
        <v/>
      </c>
      <c r="AO123">
        <f>SUM(AO121:AO122,AO118)</f>
        <v/>
      </c>
      <c r="AP123">
        <f>SUM(AP121:AP122,AP118)</f>
        <v/>
      </c>
      <c r="AQ123">
        <f>SUM(AQ121:AQ122,AQ118)</f>
        <v/>
      </c>
      <c r="AR123">
        <f>SUM(AR121:AR122,AR118)</f>
        <v/>
      </c>
      <c r="AS123">
        <f>SUM(AS121:AS122,AS118)</f>
        <v/>
      </c>
      <c r="AT123">
        <f>SUM(AT121:AT122,AT118)</f>
        <v/>
      </c>
      <c r="AU123">
        <f>SUM(AU121:AU122,AU118)</f>
        <v/>
      </c>
      <c r="AV123">
        <f>SUM(AV121:AV122,AV118)</f>
        <v/>
      </c>
      <c r="AW123">
        <f>SUM(AW121:AW122,AW118)</f>
        <v/>
      </c>
      <c r="AX123">
        <f>SUM(AX121:AX122,AX118)</f>
        <v/>
      </c>
      <c r="AY123">
        <f>SUM(AY121:AY122,AY118)</f>
        <v/>
      </c>
      <c r="AZ123">
        <f>SUM(AZ121:AZ122,AZ118)</f>
        <v/>
      </c>
      <c r="BA123">
        <f>SUM(BA121:BA122,BA118)</f>
        <v/>
      </c>
      <c r="BB123">
        <f>SUM(BB121:BB122,BB118)</f>
        <v/>
      </c>
      <c r="BC123">
        <f>SUM(BC121:BC122,BC118)</f>
        <v/>
      </c>
      <c r="BD123">
        <f>SUM(BD121:BD122,BD118)</f>
        <v/>
      </c>
      <c r="BE123">
        <f>SUM(BE121:BE122,BE118)</f>
        <v/>
      </c>
      <c r="BF123">
        <f>SUM(BF121:BF122,BF118)</f>
        <v/>
      </c>
      <c r="BG123">
        <f>SUM(BG121:BG122,BG118)</f>
        <v/>
      </c>
      <c r="BH123">
        <f>SUM(BH121:BH122,BH118)</f>
        <v/>
      </c>
      <c r="BI123">
        <f>SUM(BI121:BI122,BI118)</f>
        <v/>
      </c>
      <c r="BJ123">
        <f>SUM(BJ121:BJ122,BJ118)</f>
        <v/>
      </c>
      <c r="BK123">
        <f>SUM(BK121:BK122,BK118)</f>
        <v/>
      </c>
      <c r="BL123">
        <f>SUM(BL121:BL122,BL118)</f>
        <v/>
      </c>
      <c r="BM123">
        <f>SUM(BM121:BM122,BM118)</f>
        <v/>
      </c>
      <c r="BN123">
        <f>SUM(BN121:BN122,BN118)</f>
        <v/>
      </c>
      <c r="BO123">
        <f>SUM(BO121:BO122,BO118)</f>
        <v/>
      </c>
      <c r="BP123">
        <f>SUM(BP121:BP122,BP118)</f>
        <v/>
      </c>
      <c r="BQ123">
        <f>SUM(BQ121:BQ122,BQ118)</f>
        <v/>
      </c>
      <c r="BR123">
        <f>SUM(BR121:BR122,BR118)</f>
        <v/>
      </c>
      <c r="BS123">
        <f>SUM(BS121:BS122,BS118)</f>
        <v/>
      </c>
      <c r="BT123">
        <f>SUM(BT121:BT122,BT118)</f>
        <v/>
      </c>
      <c r="BU123">
        <f>SUM(BU121:BU122,BU118)</f>
        <v/>
      </c>
      <c r="BV123">
        <f>SUM(BV121:BV122,BV118)</f>
        <v/>
      </c>
      <c r="BW123">
        <f>SUM(BW121:BW122,BW118)</f>
        <v/>
      </c>
      <c r="BX123">
        <f>SUM(BX121:BX122,BX118)</f>
        <v/>
      </c>
      <c r="BY123">
        <f>SUM(BY121:BY122,BY118)</f>
        <v/>
      </c>
    </row>
    <row r="124" spans="1:77">
      <c r="A124" t="s">
        <v>8</v>
      </c>
      <c r="B124" t="s">
        <v>24</v>
      </c>
      <c r="D124" t="s">
        <v>114</v>
      </c>
      <c r="G124">
        <f>ABS((SUM(G126:G130)-G125)/G125)</f>
        <v/>
      </c>
      <c r="H124">
        <f>ABS((SUM(H126:H130)-H125)/H125)</f>
        <v/>
      </c>
      <c r="I124">
        <f>ABS((SUM(I126:I130)-I125)/I125)</f>
        <v/>
      </c>
      <c r="J124">
        <f>ABS((SUM(J126:J130)-J125)/J125)</f>
        <v/>
      </c>
      <c r="K124">
        <f>ABS((SUM(K126:K130)-K125)/K125)</f>
        <v/>
      </c>
      <c r="L124">
        <f>ABS((SUM(L126:L130)-L125)/L125)</f>
        <v/>
      </c>
      <c r="M124">
        <f>ABS((SUM(M126:M130)-M125)/M125)</f>
        <v/>
      </c>
      <c r="N124">
        <f>ABS((SUM(N126:N130)-N125)/N125)</f>
        <v/>
      </c>
      <c r="O124">
        <f>ABS((SUM(O126:O130)-O125)/O125)</f>
        <v/>
      </c>
      <c r="P124">
        <f>ABS((SUM(P126:P130)-P125)/P125)</f>
        <v/>
      </c>
      <c r="Q124">
        <f>ABS((SUM(Q126:Q130)-Q125)/Q125)</f>
        <v/>
      </c>
      <c r="R124">
        <f>ABS((SUM(R126:R130)-R125)/R125)</f>
        <v/>
      </c>
      <c r="S124">
        <f>ABS((SUM(S126:S130)-S125)/S125)</f>
        <v/>
      </c>
      <c r="T124">
        <f>ABS((SUM(T126:T130)-T125)/T125)</f>
        <v/>
      </c>
      <c r="U124">
        <f>ABS((SUM(U126:U130)-U125)/U125)</f>
        <v/>
      </c>
      <c r="V124">
        <f>ABS((SUM(V126:V130)-V125)/V125)</f>
        <v/>
      </c>
      <c r="W124">
        <f>ABS((SUM(W126:W130)-W125)/W125)</f>
        <v/>
      </c>
      <c r="X124">
        <f>ABS((SUM(X126:X130)-X125)/X125)</f>
        <v/>
      </c>
      <c r="Y124">
        <f>ABS((SUM(Y126:Y130)-Y125)/Y125)</f>
        <v/>
      </c>
      <c r="Z124">
        <f>ABS((SUM(Z126:Z130)-Z125)/Z125)</f>
        <v/>
      </c>
      <c r="AA124">
        <f>ABS((SUM(AA126:AA130)-AA125)/AA125)</f>
        <v/>
      </c>
      <c r="AB124">
        <f>ABS((SUM(AB126:AB130)-AB125)/AB125)</f>
        <v/>
      </c>
      <c r="AC124">
        <f>ABS((SUM(AC126:AC130)-AC125)/AC125)</f>
        <v/>
      </c>
      <c r="AD124">
        <f>ABS((SUM(AD126:AD130)-AD125)/AD125)</f>
        <v/>
      </c>
      <c r="AE124">
        <f>ABS((SUM(AE126:AE130)-AE125)/AE125)</f>
        <v/>
      </c>
      <c r="AF124">
        <f>ABS((SUM(AF126:AF130)-AF125)/AF125)</f>
        <v/>
      </c>
      <c r="AG124">
        <f>ABS((SUM(AG126:AG130)-AG125)/AG125)</f>
        <v/>
      </c>
      <c r="AH124">
        <f>ABS((SUM(AH126:AH130)-AH125)/AH125)</f>
        <v/>
      </c>
      <c r="AI124">
        <f>ABS((SUM(AI126:AI130)-AI125)/AI125)</f>
        <v/>
      </c>
      <c r="AJ124">
        <f>ABS((SUM(AJ126:AJ130)-AJ125)/AJ125)</f>
        <v/>
      </c>
      <c r="AK124">
        <f>ABS((SUM(AK126:AK130)-AK125)/AK125)</f>
        <v/>
      </c>
      <c r="AL124">
        <f>ABS((SUM(AL126:AL130)-AL125)/AL125)</f>
        <v/>
      </c>
      <c r="AM124">
        <f>ABS((SUM(AM126:AM130)-AM125)/AM125)</f>
        <v/>
      </c>
      <c r="AN124">
        <f>ABS((SUM(AN126:AN130)-AN125)/AN125)</f>
        <v/>
      </c>
      <c r="AO124">
        <f>ABS((SUM(AO126:AO130)-AO125)/AO125)</f>
        <v/>
      </c>
      <c r="AP124">
        <f>ABS((SUM(AP126:AP130)-AP125)/AP125)</f>
        <v/>
      </c>
      <c r="AQ124">
        <f>ABS((SUM(AQ126:AQ130)-AQ125)/AQ125)</f>
        <v/>
      </c>
      <c r="AR124">
        <f>ABS((SUM(AR126:AR130)-AR125)/AR125)</f>
        <v/>
      </c>
      <c r="AS124">
        <f>ABS((SUM(AS126:AS130)-AS125)/AS125)</f>
        <v/>
      </c>
      <c r="AT124">
        <f>ABS((SUM(AT126:AT130)-AT125)/AT125)</f>
        <v/>
      </c>
      <c r="AU124">
        <f>ABS((SUM(AU126:AU130)-AU125)/AU125)</f>
        <v/>
      </c>
      <c r="AV124">
        <f>ABS((SUM(AV126:AV130)-AV125)/AV125)</f>
        <v/>
      </c>
      <c r="AW124">
        <f>ABS((SUM(AW126:AW130)-AW125)/AW125)</f>
        <v/>
      </c>
      <c r="AX124">
        <f>ABS((SUM(AX126:AX130)-AX125)/AX125)</f>
        <v/>
      </c>
      <c r="AY124">
        <f>ABS((SUM(AY126:AY130)-AY125)/AY125)</f>
        <v/>
      </c>
      <c r="AZ124">
        <f>ABS((SUM(AZ126:AZ130)-AZ125)/AZ125)</f>
        <v/>
      </c>
      <c r="BA124">
        <f>ABS((SUM(BA126:BA130)-BA125)/BA125)</f>
        <v/>
      </c>
      <c r="BB124">
        <f>ABS((SUM(BB126:BB130)-BB125)/BB125)</f>
        <v/>
      </c>
      <c r="BC124">
        <f>ABS((SUM(BC126:BC130)-BC125)/BC125)</f>
        <v/>
      </c>
      <c r="BD124">
        <f>ABS((SUM(BD126:BD130)-BD125)/BD125)</f>
        <v/>
      </c>
      <c r="BE124">
        <f>ABS((SUM(BE126:BE130)-BE125)/BE125)</f>
        <v/>
      </c>
      <c r="BF124">
        <f>ABS((SUM(BF126:BF130)-BF125)/BF125)</f>
        <v/>
      </c>
      <c r="BG124">
        <f>ABS((SUM(BG126:BG130)-BG125)/BG125)</f>
        <v/>
      </c>
      <c r="BH124">
        <f>ABS((SUM(BH126:BH130)-BH125)/BH125)</f>
        <v/>
      </c>
      <c r="BI124">
        <f>ABS((SUM(BI126:BI130)-BI125)/BI125)</f>
        <v/>
      </c>
      <c r="BJ124">
        <f>ABS((SUM(BJ126:BJ130)-BJ125)/BJ125)</f>
        <v/>
      </c>
      <c r="BK124">
        <f>ABS((SUM(BK126:BK130)-BK125)/BK125)</f>
        <v/>
      </c>
      <c r="BL124">
        <f>ABS((SUM(BL126:BL130)-BL125)/BL125)</f>
        <v/>
      </c>
      <c r="BM124">
        <f>ABS((SUM(BM126:BM130)-BM125)/BM125)</f>
        <v/>
      </c>
      <c r="BN124">
        <f>ABS((SUM(BN126:BN130)-BN125)/BN125)</f>
        <v/>
      </c>
      <c r="BO124">
        <f>ABS((SUM(BO126:BO130)-BO125)/BO125)</f>
        <v/>
      </c>
      <c r="BP124">
        <f>ABS((SUM(BP126:BP130)-BP125)/BP125)</f>
        <v/>
      </c>
      <c r="BQ124">
        <f>ABS((SUM(BQ126:BQ130)-BQ125)/BQ125)</f>
        <v/>
      </c>
      <c r="BR124">
        <f>ABS((SUM(BR126:BR130)-BR125)/BR125)</f>
        <v/>
      </c>
      <c r="BS124">
        <f>ABS((SUM(BS126:BS130)-BS125)/BS125)</f>
        <v/>
      </c>
      <c r="BT124">
        <f>ABS((SUM(BT126:BT130)-BT125)/BT125)</f>
        <v/>
      </c>
      <c r="BU124">
        <f>ABS((SUM(BU126:BU130)-BU125)/BU125)</f>
        <v/>
      </c>
      <c r="BV124">
        <f>ABS((SUM(BV126:BV130)-BV125)/BV125)</f>
        <v/>
      </c>
      <c r="BW124">
        <f>ABS((SUM(BW126:BW130)-BW125)/BW125)</f>
        <v/>
      </c>
      <c r="BX124">
        <f>ABS((SUM(BX126:BX130)-BX125)/BX125)</f>
        <v/>
      </c>
      <c r="BY124">
        <f>ABS((SUM(BY126:BY130)-BY125)/BY125)</f>
        <v/>
      </c>
    </row>
    <row r="125" spans="1:77">
      <c r="A125">
        <f>CONCATENATE(A$124,B125)</f>
        <v/>
      </c>
      <c r="B125" t="s">
        <v>33</v>
      </c>
      <c r="D125" t="s">
        <v>35</v>
      </c>
      <c r="G125">
        <f>SUM(G126:G130)</f>
        <v/>
      </c>
      <c r="H125">
        <f>SUM(H126:H130)</f>
        <v/>
      </c>
      <c r="I125">
        <f>SUM(I126:I130)</f>
        <v/>
      </c>
      <c r="J125">
        <f>SUM(J126:J130)</f>
        <v/>
      </c>
      <c r="K125">
        <f>SUM(K126:K130)</f>
        <v/>
      </c>
      <c r="L125">
        <f>SUM(L126:L130)</f>
        <v/>
      </c>
      <c r="M125">
        <f>SUM(M126:M130)</f>
        <v/>
      </c>
      <c r="N125">
        <f>SUM(N126:N130)</f>
        <v/>
      </c>
      <c r="O125">
        <f>SUM(O126:O130)</f>
        <v/>
      </c>
      <c r="P125">
        <f>SUM(P126:P130)</f>
        <v/>
      </c>
      <c r="Q125">
        <f>SUM(Q126:Q130)</f>
        <v/>
      </c>
      <c r="R125">
        <f>SUM(R126:R130)</f>
        <v/>
      </c>
      <c r="S125">
        <f>SUM(S126:S130)</f>
        <v/>
      </c>
      <c r="T125">
        <f>SUM(T126:T130)</f>
        <v/>
      </c>
      <c r="U125">
        <f>SUM(U126:U130)</f>
        <v/>
      </c>
      <c r="V125">
        <f>SUM(V126:V130)</f>
        <v/>
      </c>
      <c r="W125">
        <f>SUM(W126:W130)</f>
        <v/>
      </c>
      <c r="X125">
        <f>SUM(X126:X130)</f>
        <v/>
      </c>
      <c r="Y125">
        <f>SUM(Y126:Y130)</f>
        <v/>
      </c>
      <c r="Z125">
        <f>SUM(Z126:Z130)</f>
        <v/>
      </c>
      <c r="AA125">
        <f>SUM(AA126:AA130)</f>
        <v/>
      </c>
      <c r="AB125">
        <f>SUM(AB126:AB130)</f>
        <v/>
      </c>
      <c r="AC125">
        <f>SUM(AC126:AC130)</f>
        <v/>
      </c>
      <c r="AD125">
        <f>SUM(AD126:AD130)</f>
        <v/>
      </c>
      <c r="AE125">
        <f>SUM(AE126:AE130)</f>
        <v/>
      </c>
      <c r="AF125">
        <f>SUM(AF126:AF130)</f>
        <v/>
      </c>
      <c r="AG125">
        <f>SUM(AG126:AG130)</f>
        <v/>
      </c>
      <c r="AH125">
        <f>SUM(AH126:AH130)</f>
        <v/>
      </c>
      <c r="AI125">
        <f>SUM(AI126:AI130)</f>
        <v/>
      </c>
      <c r="AJ125">
        <f>SUM(AJ126:AJ130)</f>
        <v/>
      </c>
      <c r="AK125">
        <f>SUM(AK126:AK130)</f>
        <v/>
      </c>
      <c r="AL125">
        <f>SUM(AL126:AL130)</f>
        <v/>
      </c>
      <c r="AM125">
        <f>SUM(AM126:AM130)</f>
        <v/>
      </c>
      <c r="AN125">
        <f>SUM(AN126:AN130)</f>
        <v/>
      </c>
      <c r="AO125">
        <f>SUM(AO126:AO130)</f>
        <v/>
      </c>
      <c r="AP125">
        <f>SUM(AP126:AP130)</f>
        <v/>
      </c>
      <c r="AQ125">
        <f>SUM(AQ126:AQ130)</f>
        <v/>
      </c>
      <c r="AR125">
        <f>SUM(AR126:AR130)</f>
        <v/>
      </c>
      <c r="AS125">
        <f>SUM(AS126:AS130)</f>
        <v/>
      </c>
      <c r="AT125">
        <f>SUM(AT126:AT130)</f>
        <v/>
      </c>
      <c r="AU125">
        <f>SUM(AU126:AU130)</f>
        <v/>
      </c>
      <c r="AV125">
        <f>SUM(AV126:AV130)</f>
        <v/>
      </c>
      <c r="AW125">
        <f>SUM(AW126:AW130)</f>
        <v/>
      </c>
      <c r="AX125">
        <f>SUM(AX126:AX130)</f>
        <v/>
      </c>
      <c r="AY125">
        <f>SUM(AY126:AY130)</f>
        <v/>
      </c>
      <c r="AZ125">
        <f>SUM(AZ126:AZ130)</f>
        <v/>
      </c>
      <c r="BA125">
        <f>SUM(BA126:BA130)</f>
        <v/>
      </c>
      <c r="BB125">
        <f>SUM(BB126:BB130)</f>
        <v/>
      </c>
      <c r="BC125">
        <f>SUM(BC126:BC130)</f>
        <v/>
      </c>
      <c r="BD125">
        <f>SUM(BD126:BD130)</f>
        <v/>
      </c>
      <c r="BE125">
        <f>SUM(BE126:BE130)</f>
        <v/>
      </c>
      <c r="BF125">
        <f>SUM(BF126:BF130)</f>
        <v/>
      </c>
      <c r="BG125">
        <f>SUM(BG126:BG130)</f>
        <v/>
      </c>
      <c r="BH125">
        <f>SUM(BH126:BH130)</f>
        <v/>
      </c>
      <c r="BI125">
        <f>SUM(BI126:BI130)</f>
        <v/>
      </c>
      <c r="BJ125">
        <f>SUM(BJ126:BJ130)</f>
        <v/>
      </c>
      <c r="BK125">
        <f>SUM(BK126:BK130)</f>
        <v/>
      </c>
      <c r="BL125">
        <f>SUM(BL126:BL130)</f>
        <v/>
      </c>
      <c r="BM125">
        <f>SUM(BM126:BM130)</f>
        <v/>
      </c>
      <c r="BN125">
        <f>SUM(BN126:BN130)</f>
        <v/>
      </c>
      <c r="BO125">
        <f>SUM(BO126:BO130)</f>
        <v/>
      </c>
      <c r="BP125">
        <f>SUM(BP126:BP130)</f>
        <v/>
      </c>
      <c r="BQ125">
        <f>SUM(BQ126:BQ130)</f>
        <v/>
      </c>
      <c r="BR125">
        <f>SUM(BR126:BR130)</f>
        <v/>
      </c>
      <c r="BS125">
        <f>SUM(BS126:BS130)</f>
        <v/>
      </c>
      <c r="BT125">
        <f>SUM(BT126:BT130)</f>
        <v/>
      </c>
      <c r="BU125">
        <f>SUM(BU126:BU130)</f>
        <v/>
      </c>
      <c r="BV125">
        <f>SUM(BV126:BV130)</f>
        <v/>
      </c>
      <c r="BW125">
        <f>SUM(BW126:BW130)</f>
        <v/>
      </c>
      <c r="BX125">
        <f>SUM(BX126:BX130)</f>
        <v/>
      </c>
      <c r="BY125">
        <f>SUM(BY126:BY130)</f>
        <v/>
      </c>
    </row>
    <row r="126" spans="1:77">
      <c r="A126">
        <f>CONCATENATE(A$124,B126)</f>
        <v/>
      </c>
      <c r="B126" t="s">
        <v>36</v>
      </c>
      <c r="D126" t="s">
        <v>35</v>
      </c>
      <c r="E126">
        <f>MATCH($B126,$B$97:$B$107,0)+ROW($B$97)-1</f>
        <v/>
      </c>
      <c r="G126">
        <f>G16*(1+INDEX($A:$BY,$E126,COLUMN(G126)))</f>
        <v/>
      </c>
      <c r="H126">
        <f>H16*(1+INDEX($A:$BY,$E126,COLUMN(H126)))</f>
        <v/>
      </c>
      <c r="I126">
        <f>I16*(1+INDEX($A:$BY,$E126,COLUMN(I126)))</f>
        <v/>
      </c>
      <c r="J126">
        <f>J16*(1+INDEX($A:$BY,$E126,COLUMN(J126)))</f>
        <v/>
      </c>
      <c r="K126">
        <f>K16*(1+INDEX($A:$BY,$E126,COLUMN(K126)))</f>
        <v/>
      </c>
      <c r="L126">
        <f>L16*(1+INDEX($A:$BY,$E126,COLUMN(L126)))</f>
        <v/>
      </c>
      <c r="M126">
        <f>M16*(1+INDEX($A:$BY,$E126,COLUMN(M126)))</f>
        <v/>
      </c>
      <c r="N126">
        <f>N16*(1+INDEX($A:$BY,$E126,COLUMN(N126)))</f>
        <v/>
      </c>
      <c r="O126">
        <f>O16*(1+INDEX($A:$BY,$E126,COLUMN(O126)))</f>
        <v/>
      </c>
      <c r="P126">
        <f>P16*(1+INDEX($A:$BY,$E126,COLUMN(P126)))</f>
        <v/>
      </c>
      <c r="Q126">
        <f>Q16*(1+INDEX($A:$BY,$E126,COLUMN(Q126)))</f>
        <v/>
      </c>
      <c r="R126">
        <f>R16*(1+INDEX($A:$BY,$E126,COLUMN(R126)))</f>
        <v/>
      </c>
      <c r="S126">
        <f>S16*(1+INDEX($A:$BY,$E126,COLUMN(S126)))</f>
        <v/>
      </c>
      <c r="T126">
        <f>T16*(1+INDEX($A:$BY,$E126,COLUMN(T126)))</f>
        <v/>
      </c>
      <c r="U126">
        <f>U16*(1+INDEX($A:$BY,$E126,COLUMN(U126)))</f>
        <v/>
      </c>
      <c r="V126">
        <f>V16*(1+INDEX($A:$BY,$E126,COLUMN(V126)))</f>
        <v/>
      </c>
      <c r="W126">
        <f>W16*(1+INDEX($A:$BY,$E126,COLUMN(W126)))</f>
        <v/>
      </c>
      <c r="X126">
        <f>X16*(1+INDEX($A:$BY,$E126,COLUMN(X126)))</f>
        <v/>
      </c>
      <c r="Y126">
        <f>Y16*(1+INDEX($A:$BY,$E126,COLUMN(Y126)))</f>
        <v/>
      </c>
      <c r="Z126">
        <f>Z16*(1+INDEX($A:$BY,$E126,COLUMN(Z126)))</f>
        <v/>
      </c>
      <c r="AA126">
        <f>AA16*(1+INDEX($A:$BY,$E126,COLUMN(AA126)))</f>
        <v/>
      </c>
      <c r="AB126">
        <f>AB16*(1+INDEX($A:$BY,$E126,COLUMN(AB126)))</f>
        <v/>
      </c>
      <c r="AC126">
        <f>AC16*(1+INDEX($A:$BY,$E126,COLUMN(AC126)))</f>
        <v/>
      </c>
      <c r="AD126">
        <f>AD16*(1+INDEX($A:$BY,$E126,COLUMN(AD126)))</f>
        <v/>
      </c>
      <c r="AE126">
        <f>AE16*(1+INDEX($A:$BY,$E126,COLUMN(AE126)))</f>
        <v/>
      </c>
      <c r="AF126">
        <f>AF16*(1+INDEX($A:$BY,$E126,COLUMN(AF126)))</f>
        <v/>
      </c>
      <c r="AG126">
        <f>AG16*(1+INDEX($A:$BY,$E126,COLUMN(AG126)))</f>
        <v/>
      </c>
      <c r="AH126">
        <f>AH16*(1+INDEX($A:$BY,$E126,COLUMN(AH126)))</f>
        <v/>
      </c>
      <c r="AI126">
        <f>AI16*(1+INDEX($A:$BY,$E126,COLUMN(AI126)))</f>
        <v/>
      </c>
      <c r="AJ126">
        <f>AJ16*(1+INDEX($A:$BY,$E126,COLUMN(AJ126)))</f>
        <v/>
      </c>
      <c r="AK126">
        <f>AK16*(1+INDEX($A:$BY,$E126,COLUMN(AK126)))</f>
        <v/>
      </c>
      <c r="AL126">
        <f>AL16*(1+INDEX($A:$BY,$E126,COLUMN(AL126)))</f>
        <v/>
      </c>
      <c r="AM126">
        <f>AM16*(1+INDEX($A:$BY,$E126,COLUMN(AM126)))</f>
        <v/>
      </c>
      <c r="AN126">
        <f>AN16*(1+INDEX($A:$BY,$E126,COLUMN(AN126)))</f>
        <v/>
      </c>
      <c r="AO126">
        <f>AO16*(1+INDEX($A:$BY,$E126,COLUMN(AO126)))</f>
        <v/>
      </c>
      <c r="AP126">
        <f>AP16*(1+INDEX($A:$BY,$E126,COLUMN(AP126)))</f>
        <v/>
      </c>
      <c r="AQ126">
        <f>AQ16*(1+INDEX($A:$BY,$E126,COLUMN(AQ126)))</f>
        <v/>
      </c>
      <c r="AR126">
        <f>AR16*(1+INDEX($A:$BY,$E126,COLUMN(AR126)))</f>
        <v/>
      </c>
      <c r="AS126">
        <f>AS16*(1+INDEX($A:$BY,$E126,COLUMN(AS126)))</f>
        <v/>
      </c>
      <c r="AT126">
        <f>AT16*(1+INDEX($A:$BY,$E126,COLUMN(AT126)))</f>
        <v/>
      </c>
      <c r="AU126">
        <f>AU16*(1+INDEX($A:$BY,$E126,COLUMN(AU126)))</f>
        <v/>
      </c>
      <c r="AV126">
        <f>AV16*(1+INDEX($A:$BY,$E126,COLUMN(AV126)))</f>
        <v/>
      </c>
      <c r="AW126">
        <f>AW16*(1+INDEX($A:$BY,$E126,COLUMN(AW126)))</f>
        <v/>
      </c>
      <c r="AX126">
        <f>AX16*(1+INDEX($A:$BY,$E126,COLUMN(AX126)))</f>
        <v/>
      </c>
      <c r="AY126">
        <f>AY16*(1+INDEX($A:$BY,$E126,COLUMN(AY126)))</f>
        <v/>
      </c>
      <c r="AZ126">
        <f>AZ16*(1+INDEX($A:$BY,$E126,COLUMN(AZ126)))</f>
        <v/>
      </c>
      <c r="BA126">
        <f>BA16*(1+INDEX($A:$BY,$E126,COLUMN(BA126)))</f>
        <v/>
      </c>
      <c r="BB126">
        <f>BB16*(1+INDEX($A:$BY,$E126,COLUMN(BB126)))</f>
        <v/>
      </c>
      <c r="BC126">
        <f>BC16*(1+INDEX($A:$BY,$E126,COLUMN(BC126)))</f>
        <v/>
      </c>
      <c r="BD126">
        <f>BD16*(1+INDEX($A:$BY,$E126,COLUMN(BD126)))</f>
        <v/>
      </c>
      <c r="BE126">
        <f>BE16*(1+INDEX($A:$BY,$E126,COLUMN(BE126)))</f>
        <v/>
      </c>
      <c r="BF126">
        <f>BF16*(1+INDEX($A:$BY,$E126,COLUMN(BF126)))</f>
        <v/>
      </c>
      <c r="BG126">
        <f>BG16*(1+INDEX($A:$BY,$E126,COLUMN(BG126)))</f>
        <v/>
      </c>
      <c r="BH126">
        <f>BH16*(1+INDEX($A:$BY,$E126,COLUMN(BH126)))</f>
        <v/>
      </c>
      <c r="BI126">
        <f>BI16*(1+INDEX($A:$BY,$E126,COLUMN(BI126)))</f>
        <v/>
      </c>
      <c r="BJ126">
        <f>BJ16*(1+INDEX($A:$BY,$E126,COLUMN(BJ126)))</f>
        <v/>
      </c>
      <c r="BK126">
        <f>BK16*(1+INDEX($A:$BY,$E126,COLUMN(BK126)))</f>
        <v/>
      </c>
      <c r="BL126">
        <f>BL16*(1+INDEX($A:$BY,$E126,COLUMN(BL126)))</f>
        <v/>
      </c>
      <c r="BM126">
        <f>BM16*(1+INDEX($A:$BY,$E126,COLUMN(BM126)))</f>
        <v/>
      </c>
      <c r="BN126">
        <f>BN16*(1+INDEX($A:$BY,$E126,COLUMN(BN126)))</f>
        <v/>
      </c>
      <c r="BO126">
        <f>BO16*(1+INDEX($A:$BY,$E126,COLUMN(BO126)))</f>
        <v/>
      </c>
      <c r="BP126">
        <f>BP16*(1+INDEX($A:$BY,$E126,COLUMN(BP126)))</f>
        <v/>
      </c>
      <c r="BQ126">
        <f>BQ16*(1+INDEX($A:$BY,$E126,COLUMN(BQ126)))</f>
        <v/>
      </c>
      <c r="BR126">
        <f>BR16*(1+INDEX($A:$BY,$E126,COLUMN(BR126)))</f>
        <v/>
      </c>
      <c r="BS126">
        <f>BS16*(1+INDEX($A:$BY,$E126,COLUMN(BS126)))</f>
        <v/>
      </c>
      <c r="BT126">
        <f>BT16*(1+INDEX($A:$BY,$E126,COLUMN(BT126)))</f>
        <v/>
      </c>
      <c r="BU126">
        <f>BU16*(1+INDEX($A:$BY,$E126,COLUMN(BU126)))</f>
        <v/>
      </c>
      <c r="BV126">
        <f>BV16*(1+INDEX($A:$BY,$E126,COLUMN(BV126)))</f>
        <v/>
      </c>
      <c r="BW126">
        <f>BW16*(1+INDEX($A:$BY,$E126,COLUMN(BW126)))</f>
        <v/>
      </c>
      <c r="BX126">
        <f>BX16*(1+INDEX($A:$BY,$E126,COLUMN(BX126)))</f>
        <v/>
      </c>
      <c r="BY126">
        <f>BY16*(1+INDEX($A:$BY,$E126,COLUMN(BY126)))</f>
        <v/>
      </c>
    </row>
    <row r="127" spans="1:77">
      <c r="A127">
        <f>CONCATENATE(A$124,B127)</f>
        <v/>
      </c>
      <c r="B127" t="s">
        <v>47</v>
      </c>
      <c r="D127" t="s">
        <v>35</v>
      </c>
      <c r="E127">
        <f>MATCH($B127,$B$97:$B$107,0)+ROW($B$97)-1</f>
        <v/>
      </c>
      <c r="G127">
        <f>G17*(1+INDEX($A:$BY,$E127,COLUMN(G127)))</f>
        <v/>
      </c>
      <c r="H127">
        <f>H17*(1+INDEX($A:$BY,$E127,COLUMN(H127)))</f>
        <v/>
      </c>
      <c r="I127">
        <f>I17*(1+INDEX($A:$BY,$E127,COLUMN(I127)))</f>
        <v/>
      </c>
      <c r="J127">
        <f>J17*(1+INDEX($A:$BY,$E127,COLUMN(J127)))</f>
        <v/>
      </c>
      <c r="K127">
        <f>K17*(1+INDEX($A:$BY,$E127,COLUMN(K127)))</f>
        <v/>
      </c>
      <c r="L127">
        <f>L17*(1+INDEX($A:$BY,$E127,COLUMN(L127)))</f>
        <v/>
      </c>
      <c r="M127">
        <f>M17*(1+INDEX($A:$BY,$E127,COLUMN(M127)))</f>
        <v/>
      </c>
      <c r="N127">
        <f>N17*(1+INDEX($A:$BY,$E127,COLUMN(N127)))</f>
        <v/>
      </c>
      <c r="O127">
        <f>O17*(1+INDEX($A:$BY,$E127,COLUMN(O127)))</f>
        <v/>
      </c>
      <c r="P127">
        <f>P17*(1+INDEX($A:$BY,$E127,COLUMN(P127)))</f>
        <v/>
      </c>
      <c r="Q127">
        <f>Q17*(1+INDEX($A:$BY,$E127,COLUMN(Q127)))</f>
        <v/>
      </c>
      <c r="R127">
        <f>R17*(1+INDEX($A:$BY,$E127,COLUMN(R127)))</f>
        <v/>
      </c>
      <c r="S127">
        <f>S17*(1+INDEX($A:$BY,$E127,COLUMN(S127)))</f>
        <v/>
      </c>
      <c r="T127">
        <f>T17*(1+INDEX($A:$BY,$E127,COLUMN(T127)))</f>
        <v/>
      </c>
      <c r="U127">
        <f>U17*(1+INDEX($A:$BY,$E127,COLUMN(U127)))</f>
        <v/>
      </c>
      <c r="V127">
        <f>V17*(1+INDEX($A:$BY,$E127,COLUMN(V127)))</f>
        <v/>
      </c>
      <c r="W127">
        <f>W17*(1+INDEX($A:$BY,$E127,COLUMN(W127)))</f>
        <v/>
      </c>
      <c r="X127">
        <f>X17*(1+INDEX($A:$BY,$E127,COLUMN(X127)))</f>
        <v/>
      </c>
      <c r="Y127">
        <f>Y17*(1+INDEX($A:$BY,$E127,COLUMN(Y127)))</f>
        <v/>
      </c>
      <c r="Z127">
        <f>Z17*(1+INDEX($A:$BY,$E127,COLUMN(Z127)))</f>
        <v/>
      </c>
      <c r="AA127">
        <f>AA17*(1+INDEX($A:$BY,$E127,COLUMN(AA127)))</f>
        <v/>
      </c>
      <c r="AB127">
        <f>AB17*(1+INDEX($A:$BY,$E127,COLUMN(AB127)))</f>
        <v/>
      </c>
      <c r="AC127">
        <f>AC17*(1+INDEX($A:$BY,$E127,COLUMN(AC127)))</f>
        <v/>
      </c>
      <c r="AD127">
        <f>AD17*(1+INDEX($A:$BY,$E127,COLUMN(AD127)))</f>
        <v/>
      </c>
      <c r="AE127">
        <f>AE17*(1+INDEX($A:$BY,$E127,COLUMN(AE127)))</f>
        <v/>
      </c>
      <c r="AF127">
        <f>AF17*(1+INDEX($A:$BY,$E127,COLUMN(AF127)))</f>
        <v/>
      </c>
      <c r="AG127">
        <f>AG17*(1+INDEX($A:$BY,$E127,COLUMN(AG127)))</f>
        <v/>
      </c>
      <c r="AH127">
        <f>AH17*(1+INDEX($A:$BY,$E127,COLUMN(AH127)))</f>
        <v/>
      </c>
      <c r="AI127">
        <f>AI17*(1+INDEX($A:$BY,$E127,COLUMN(AI127)))</f>
        <v/>
      </c>
      <c r="AJ127">
        <f>AJ17*(1+INDEX($A:$BY,$E127,COLUMN(AJ127)))</f>
        <v/>
      </c>
      <c r="AK127">
        <f>AK17*(1+INDEX($A:$BY,$E127,COLUMN(AK127)))</f>
        <v/>
      </c>
      <c r="AL127">
        <f>AL17*(1+INDEX($A:$BY,$E127,COLUMN(AL127)))</f>
        <v/>
      </c>
      <c r="AM127">
        <f>AM17*(1+INDEX($A:$BY,$E127,COLUMN(AM127)))</f>
        <v/>
      </c>
      <c r="AN127">
        <f>AN17*(1+INDEX($A:$BY,$E127,COLUMN(AN127)))</f>
        <v/>
      </c>
      <c r="AO127">
        <f>AO17*(1+INDEX($A:$BY,$E127,COLUMN(AO127)))</f>
        <v/>
      </c>
      <c r="AP127">
        <f>AP17*(1+INDEX($A:$BY,$E127,COLUMN(AP127)))</f>
        <v/>
      </c>
      <c r="AQ127">
        <f>AQ17*(1+INDEX($A:$BY,$E127,COLUMN(AQ127)))</f>
        <v/>
      </c>
      <c r="AR127">
        <f>AR17*(1+INDEX($A:$BY,$E127,COLUMN(AR127)))</f>
        <v/>
      </c>
      <c r="AS127">
        <f>AS17*(1+INDEX($A:$BY,$E127,COLUMN(AS127)))</f>
        <v/>
      </c>
      <c r="AT127">
        <f>AT17*(1+INDEX($A:$BY,$E127,COLUMN(AT127)))</f>
        <v/>
      </c>
      <c r="AU127">
        <f>AU17*(1+INDEX($A:$BY,$E127,COLUMN(AU127)))</f>
        <v/>
      </c>
      <c r="AV127">
        <f>AV17*(1+INDEX($A:$BY,$E127,COLUMN(AV127)))</f>
        <v/>
      </c>
      <c r="AW127">
        <f>AW17*(1+INDEX($A:$BY,$E127,COLUMN(AW127)))</f>
        <v/>
      </c>
      <c r="AX127">
        <f>AX17*(1+INDEX($A:$BY,$E127,COLUMN(AX127)))</f>
        <v/>
      </c>
      <c r="AY127">
        <f>AY17*(1+INDEX($A:$BY,$E127,COLUMN(AY127)))</f>
        <v/>
      </c>
      <c r="AZ127">
        <f>AZ17*(1+INDEX($A:$BY,$E127,COLUMN(AZ127)))</f>
        <v/>
      </c>
      <c r="BA127">
        <f>BA17*(1+INDEX($A:$BY,$E127,COLUMN(BA127)))</f>
        <v/>
      </c>
      <c r="BB127">
        <f>BB17*(1+INDEX($A:$BY,$E127,COLUMN(BB127)))</f>
        <v/>
      </c>
      <c r="BC127">
        <f>BC17*(1+INDEX($A:$BY,$E127,COLUMN(BC127)))</f>
        <v/>
      </c>
      <c r="BD127">
        <f>BD17*(1+INDEX($A:$BY,$E127,COLUMN(BD127)))</f>
        <v/>
      </c>
      <c r="BE127">
        <f>BE17*(1+INDEX($A:$BY,$E127,COLUMN(BE127)))</f>
        <v/>
      </c>
      <c r="BF127">
        <f>BF17*(1+INDEX($A:$BY,$E127,COLUMN(BF127)))</f>
        <v/>
      </c>
      <c r="BG127">
        <f>BG17*(1+INDEX($A:$BY,$E127,COLUMN(BG127)))</f>
        <v/>
      </c>
      <c r="BH127">
        <f>BH17*(1+INDEX($A:$BY,$E127,COLUMN(BH127)))</f>
        <v/>
      </c>
      <c r="BI127">
        <f>BI17*(1+INDEX($A:$BY,$E127,COLUMN(BI127)))</f>
        <v/>
      </c>
      <c r="BJ127">
        <f>BJ17*(1+INDEX($A:$BY,$E127,COLUMN(BJ127)))</f>
        <v/>
      </c>
      <c r="BK127">
        <f>BK17*(1+INDEX($A:$BY,$E127,COLUMN(BK127)))</f>
        <v/>
      </c>
      <c r="BL127">
        <f>BL17*(1+INDEX($A:$BY,$E127,COLUMN(BL127)))</f>
        <v/>
      </c>
      <c r="BM127">
        <f>BM17*(1+INDEX($A:$BY,$E127,COLUMN(BM127)))</f>
        <v/>
      </c>
      <c r="BN127">
        <f>BN17*(1+INDEX($A:$BY,$E127,COLUMN(BN127)))</f>
        <v/>
      </c>
      <c r="BO127">
        <f>BO17*(1+INDEX($A:$BY,$E127,COLUMN(BO127)))</f>
        <v/>
      </c>
      <c r="BP127">
        <f>BP17*(1+INDEX($A:$BY,$E127,COLUMN(BP127)))</f>
        <v/>
      </c>
      <c r="BQ127">
        <f>BQ17*(1+INDEX($A:$BY,$E127,COLUMN(BQ127)))</f>
        <v/>
      </c>
      <c r="BR127">
        <f>BR17*(1+INDEX($A:$BY,$E127,COLUMN(BR127)))</f>
        <v/>
      </c>
      <c r="BS127">
        <f>BS17*(1+INDEX($A:$BY,$E127,COLUMN(BS127)))</f>
        <v/>
      </c>
      <c r="BT127">
        <f>BT17*(1+INDEX($A:$BY,$E127,COLUMN(BT127)))</f>
        <v/>
      </c>
      <c r="BU127">
        <f>BU17*(1+INDEX($A:$BY,$E127,COLUMN(BU127)))</f>
        <v/>
      </c>
      <c r="BV127">
        <f>BV17*(1+INDEX($A:$BY,$E127,COLUMN(BV127)))</f>
        <v/>
      </c>
      <c r="BW127">
        <f>BW17*(1+INDEX($A:$BY,$E127,COLUMN(BW127)))</f>
        <v/>
      </c>
      <c r="BX127">
        <f>BX17*(1+INDEX($A:$BY,$E127,COLUMN(BX127)))</f>
        <v/>
      </c>
      <c r="BY127">
        <f>BY17*(1+INDEX($A:$BY,$E127,COLUMN(BY127)))</f>
        <v/>
      </c>
    </row>
    <row r="128" spans="1:77">
      <c r="A128">
        <f>CONCATENATE(A$124,B128)</f>
        <v/>
      </c>
      <c r="B128" t="s">
        <v>38</v>
      </c>
      <c r="D128" t="s">
        <v>35</v>
      </c>
      <c r="E128">
        <f>MATCH($B128,$B$97:$B$107,0)+ROW($B$97)-1</f>
        <v/>
      </c>
      <c r="G128">
        <f>G18*(1+INDEX($A:$BY,$E128,COLUMN(G128)))</f>
        <v/>
      </c>
      <c r="H128">
        <f>H18*(1+INDEX($A:$BY,$E128,COLUMN(H128)))</f>
        <v/>
      </c>
      <c r="I128">
        <f>I18*(1+INDEX($A:$BY,$E128,COLUMN(I128)))</f>
        <v/>
      </c>
      <c r="J128">
        <f>J18*(1+INDEX($A:$BY,$E128,COLUMN(J128)))</f>
        <v/>
      </c>
      <c r="K128">
        <f>K18*(1+INDEX($A:$BY,$E128,COLUMN(K128)))</f>
        <v/>
      </c>
      <c r="L128">
        <f>L18*(1+INDEX($A:$BY,$E128,COLUMN(L128)))</f>
        <v/>
      </c>
      <c r="M128">
        <f>M18*(1+INDEX($A:$BY,$E128,COLUMN(M128)))</f>
        <v/>
      </c>
      <c r="N128">
        <f>N18*(1+INDEX($A:$BY,$E128,COLUMN(N128)))</f>
        <v/>
      </c>
      <c r="O128">
        <f>O18*(1+INDEX($A:$BY,$E128,COLUMN(O128)))</f>
        <v/>
      </c>
      <c r="P128">
        <f>P18*(1+INDEX($A:$BY,$E128,COLUMN(P128)))</f>
        <v/>
      </c>
      <c r="Q128">
        <f>Q18*(1+INDEX($A:$BY,$E128,COLUMN(Q128)))</f>
        <v/>
      </c>
      <c r="R128">
        <f>R18*(1+INDEX($A:$BY,$E128,COLUMN(R128)))</f>
        <v/>
      </c>
      <c r="S128">
        <f>S18*(1+INDEX($A:$BY,$E128,COLUMN(S128)))</f>
        <v/>
      </c>
      <c r="T128">
        <f>T18*(1+INDEX($A:$BY,$E128,COLUMN(T128)))</f>
        <v/>
      </c>
      <c r="U128">
        <f>U18*(1+INDEX($A:$BY,$E128,COLUMN(U128)))</f>
        <v/>
      </c>
      <c r="V128">
        <f>V18*(1+INDEX($A:$BY,$E128,COLUMN(V128)))</f>
        <v/>
      </c>
      <c r="W128">
        <f>W18*(1+INDEX($A:$BY,$E128,COLUMN(W128)))</f>
        <v/>
      </c>
      <c r="X128">
        <f>X18*(1+INDEX($A:$BY,$E128,COLUMN(X128)))</f>
        <v/>
      </c>
      <c r="Y128">
        <f>Y18*(1+INDEX($A:$BY,$E128,COLUMN(Y128)))</f>
        <v/>
      </c>
      <c r="Z128">
        <f>Z18*(1+INDEX($A:$BY,$E128,COLUMN(Z128)))</f>
        <v/>
      </c>
      <c r="AA128">
        <f>AA18*(1+INDEX($A:$BY,$E128,COLUMN(AA128)))</f>
        <v/>
      </c>
      <c r="AB128">
        <f>AB18*(1+INDEX($A:$BY,$E128,COLUMN(AB128)))</f>
        <v/>
      </c>
      <c r="AC128">
        <f>AC18*(1+INDEX($A:$BY,$E128,COLUMN(AC128)))</f>
        <v/>
      </c>
      <c r="AD128">
        <f>AD18*(1+INDEX($A:$BY,$E128,COLUMN(AD128)))</f>
        <v/>
      </c>
      <c r="AE128">
        <f>AE18*(1+INDEX($A:$BY,$E128,COLUMN(AE128)))</f>
        <v/>
      </c>
      <c r="AF128">
        <f>AF18*(1+INDEX($A:$BY,$E128,COLUMN(AF128)))</f>
        <v/>
      </c>
      <c r="AG128">
        <f>AG18*(1+INDEX($A:$BY,$E128,COLUMN(AG128)))</f>
        <v/>
      </c>
      <c r="AH128">
        <f>AH18*(1+INDEX($A:$BY,$E128,COLUMN(AH128)))</f>
        <v/>
      </c>
      <c r="AI128">
        <f>AI18*(1+INDEX($A:$BY,$E128,COLUMN(AI128)))</f>
        <v/>
      </c>
      <c r="AJ128">
        <f>AJ18*(1+INDEX($A:$BY,$E128,COLUMN(AJ128)))</f>
        <v/>
      </c>
      <c r="AK128">
        <f>AK18*(1+INDEX($A:$BY,$E128,COLUMN(AK128)))</f>
        <v/>
      </c>
      <c r="AL128">
        <f>AL18*(1+INDEX($A:$BY,$E128,COLUMN(AL128)))</f>
        <v/>
      </c>
      <c r="AM128">
        <f>AM18*(1+INDEX($A:$BY,$E128,COLUMN(AM128)))</f>
        <v/>
      </c>
      <c r="AN128">
        <f>AN18*(1+INDEX($A:$BY,$E128,COLUMN(AN128)))</f>
        <v/>
      </c>
      <c r="AO128">
        <f>AO18*(1+INDEX($A:$BY,$E128,COLUMN(AO128)))</f>
        <v/>
      </c>
      <c r="AP128">
        <f>AP18*(1+INDEX($A:$BY,$E128,COLUMN(AP128)))</f>
        <v/>
      </c>
      <c r="AQ128">
        <f>AQ18*(1+INDEX($A:$BY,$E128,COLUMN(AQ128)))</f>
        <v/>
      </c>
      <c r="AR128">
        <f>AR18*(1+INDEX($A:$BY,$E128,COLUMN(AR128)))</f>
        <v/>
      </c>
      <c r="AS128">
        <f>AS18*(1+INDEX($A:$BY,$E128,COLUMN(AS128)))</f>
        <v/>
      </c>
      <c r="AT128">
        <f>AT18*(1+INDEX($A:$BY,$E128,COLUMN(AT128)))</f>
        <v/>
      </c>
      <c r="AU128">
        <f>AU18*(1+INDEX($A:$BY,$E128,COLUMN(AU128)))</f>
        <v/>
      </c>
      <c r="AV128">
        <f>AV18*(1+INDEX($A:$BY,$E128,COLUMN(AV128)))</f>
        <v/>
      </c>
      <c r="AW128">
        <f>AW18*(1+INDEX($A:$BY,$E128,COLUMN(AW128)))</f>
        <v/>
      </c>
      <c r="AX128">
        <f>AX18*(1+INDEX($A:$BY,$E128,COLUMN(AX128)))</f>
        <v/>
      </c>
      <c r="AY128">
        <f>AY18*(1+INDEX($A:$BY,$E128,COLUMN(AY128)))</f>
        <v/>
      </c>
      <c r="AZ128">
        <f>AZ18*(1+INDEX($A:$BY,$E128,COLUMN(AZ128)))</f>
        <v/>
      </c>
      <c r="BA128">
        <f>BA18*(1+INDEX($A:$BY,$E128,COLUMN(BA128)))</f>
        <v/>
      </c>
      <c r="BB128">
        <f>BB18*(1+INDEX($A:$BY,$E128,COLUMN(BB128)))</f>
        <v/>
      </c>
      <c r="BC128">
        <f>BC18*(1+INDEX($A:$BY,$E128,COLUMN(BC128)))</f>
        <v/>
      </c>
      <c r="BD128">
        <f>BD18*(1+INDEX($A:$BY,$E128,COLUMN(BD128)))</f>
        <v/>
      </c>
      <c r="BE128">
        <f>BE18*(1+INDEX($A:$BY,$E128,COLUMN(BE128)))</f>
        <v/>
      </c>
      <c r="BF128">
        <f>BF18*(1+INDEX($A:$BY,$E128,COLUMN(BF128)))</f>
        <v/>
      </c>
      <c r="BG128">
        <f>BG18*(1+INDEX($A:$BY,$E128,COLUMN(BG128)))</f>
        <v/>
      </c>
      <c r="BH128">
        <f>BH18*(1+INDEX($A:$BY,$E128,COLUMN(BH128)))</f>
        <v/>
      </c>
      <c r="BI128">
        <f>BI18*(1+INDEX($A:$BY,$E128,COLUMN(BI128)))</f>
        <v/>
      </c>
      <c r="BJ128">
        <f>BJ18*(1+INDEX($A:$BY,$E128,COLUMN(BJ128)))</f>
        <v/>
      </c>
      <c r="BK128">
        <f>BK18*(1+INDEX($A:$BY,$E128,COLUMN(BK128)))</f>
        <v/>
      </c>
      <c r="BL128">
        <f>BL18*(1+INDEX($A:$BY,$E128,COLUMN(BL128)))</f>
        <v/>
      </c>
      <c r="BM128">
        <f>BM18*(1+INDEX($A:$BY,$E128,COLUMN(BM128)))</f>
        <v/>
      </c>
      <c r="BN128">
        <f>BN18*(1+INDEX($A:$BY,$E128,COLUMN(BN128)))</f>
        <v/>
      </c>
      <c r="BO128">
        <f>BO18*(1+INDEX($A:$BY,$E128,COLUMN(BO128)))</f>
        <v/>
      </c>
      <c r="BP128">
        <f>BP18*(1+INDEX($A:$BY,$E128,COLUMN(BP128)))</f>
        <v/>
      </c>
      <c r="BQ128">
        <f>BQ18*(1+INDEX($A:$BY,$E128,COLUMN(BQ128)))</f>
        <v/>
      </c>
      <c r="BR128">
        <f>BR18*(1+INDEX($A:$BY,$E128,COLUMN(BR128)))</f>
        <v/>
      </c>
      <c r="BS128">
        <f>BS18*(1+INDEX($A:$BY,$E128,COLUMN(BS128)))</f>
        <v/>
      </c>
      <c r="BT128">
        <f>BT18*(1+INDEX($A:$BY,$E128,COLUMN(BT128)))</f>
        <v/>
      </c>
      <c r="BU128">
        <f>BU18*(1+INDEX($A:$BY,$E128,COLUMN(BU128)))</f>
        <v/>
      </c>
      <c r="BV128">
        <f>BV18*(1+INDEX($A:$BY,$E128,COLUMN(BV128)))</f>
        <v/>
      </c>
      <c r="BW128">
        <f>BW18*(1+INDEX($A:$BY,$E128,COLUMN(BW128)))</f>
        <v/>
      </c>
      <c r="BX128">
        <f>BX18*(1+INDEX($A:$BY,$E128,COLUMN(BX128)))</f>
        <v/>
      </c>
      <c r="BY128">
        <f>BY18*(1+INDEX($A:$BY,$E128,COLUMN(BY128)))</f>
        <v/>
      </c>
    </row>
    <row r="129" spans="1:77">
      <c r="A129">
        <f>CONCATENATE(A$124,B129)</f>
        <v/>
      </c>
      <c r="B129" t="s">
        <v>50</v>
      </c>
      <c r="D129" t="s">
        <v>35</v>
      </c>
      <c r="E129">
        <f>MATCH($B129,$B$97:$B$107,0)+ROW($B$97)-1</f>
        <v/>
      </c>
      <c r="G129">
        <f>G19*(1+INDEX($A:$BY,$E129,COLUMN(G129)))</f>
        <v/>
      </c>
      <c r="H129">
        <f>H19*(1+INDEX($A:$BY,$E129,COLUMN(H129)))</f>
        <v/>
      </c>
      <c r="I129">
        <f>I19*(1+INDEX($A:$BY,$E129,COLUMN(I129)))</f>
        <v/>
      </c>
      <c r="J129">
        <f>J19*(1+INDEX($A:$BY,$E129,COLUMN(J129)))</f>
        <v/>
      </c>
      <c r="K129">
        <f>K19*(1+INDEX($A:$BY,$E129,COLUMN(K129)))</f>
        <v/>
      </c>
      <c r="L129">
        <f>L19*(1+INDEX($A:$BY,$E129,COLUMN(L129)))</f>
        <v/>
      </c>
      <c r="M129">
        <f>M19*(1+INDEX($A:$BY,$E129,COLUMN(M129)))</f>
        <v/>
      </c>
      <c r="N129">
        <f>N19*(1+INDEX($A:$BY,$E129,COLUMN(N129)))</f>
        <v/>
      </c>
      <c r="O129">
        <f>O19*(1+INDEX($A:$BY,$E129,COLUMN(O129)))</f>
        <v/>
      </c>
      <c r="P129">
        <f>P19*(1+INDEX($A:$BY,$E129,COLUMN(P129)))</f>
        <v/>
      </c>
      <c r="Q129">
        <f>Q19*(1+INDEX($A:$BY,$E129,COLUMN(Q129)))</f>
        <v/>
      </c>
      <c r="R129">
        <f>R19*(1+INDEX($A:$BY,$E129,COLUMN(R129)))</f>
        <v/>
      </c>
      <c r="S129">
        <f>S19*(1+INDEX($A:$BY,$E129,COLUMN(S129)))</f>
        <v/>
      </c>
      <c r="T129">
        <f>T19*(1+INDEX($A:$BY,$E129,COLUMN(T129)))</f>
        <v/>
      </c>
      <c r="U129">
        <f>U19*(1+INDEX($A:$BY,$E129,COLUMN(U129)))</f>
        <v/>
      </c>
      <c r="V129">
        <f>V19*(1+INDEX($A:$BY,$E129,COLUMN(V129)))</f>
        <v/>
      </c>
      <c r="W129">
        <f>W19*(1+INDEX($A:$BY,$E129,COLUMN(W129)))</f>
        <v/>
      </c>
      <c r="X129">
        <f>X19*(1+INDEX($A:$BY,$E129,COLUMN(X129)))</f>
        <v/>
      </c>
      <c r="Y129">
        <f>Y19*(1+INDEX($A:$BY,$E129,COLUMN(Y129)))</f>
        <v/>
      </c>
      <c r="Z129">
        <f>Z19*(1+INDEX($A:$BY,$E129,COLUMN(Z129)))</f>
        <v/>
      </c>
      <c r="AA129">
        <f>AA19*(1+INDEX($A:$BY,$E129,COLUMN(AA129)))</f>
        <v/>
      </c>
      <c r="AB129">
        <f>AB19*(1+INDEX($A:$BY,$E129,COLUMN(AB129)))</f>
        <v/>
      </c>
      <c r="AC129">
        <f>AC19*(1+INDEX($A:$BY,$E129,COLUMN(AC129)))</f>
        <v/>
      </c>
      <c r="AD129">
        <f>AD19*(1+INDEX($A:$BY,$E129,COLUMN(AD129)))</f>
        <v/>
      </c>
      <c r="AE129">
        <f>AE19*(1+INDEX($A:$BY,$E129,COLUMN(AE129)))</f>
        <v/>
      </c>
      <c r="AF129">
        <f>AF19*(1+INDEX($A:$BY,$E129,COLUMN(AF129)))</f>
        <v/>
      </c>
      <c r="AG129">
        <f>AG19*(1+INDEX($A:$BY,$E129,COLUMN(AG129)))</f>
        <v/>
      </c>
      <c r="AH129">
        <f>AH19*(1+INDEX($A:$BY,$E129,COLUMN(AH129)))</f>
        <v/>
      </c>
      <c r="AI129">
        <f>AI19*(1+INDEX($A:$BY,$E129,COLUMN(AI129)))</f>
        <v/>
      </c>
      <c r="AJ129">
        <f>AJ19*(1+INDEX($A:$BY,$E129,COLUMN(AJ129)))</f>
        <v/>
      </c>
      <c r="AK129">
        <f>AK19*(1+INDEX($A:$BY,$E129,COLUMN(AK129)))</f>
        <v/>
      </c>
      <c r="AL129">
        <f>AL19*(1+INDEX($A:$BY,$E129,COLUMN(AL129)))</f>
        <v/>
      </c>
      <c r="AM129">
        <f>AM19*(1+INDEX($A:$BY,$E129,COLUMN(AM129)))</f>
        <v/>
      </c>
      <c r="AN129">
        <f>AN19*(1+INDEX($A:$BY,$E129,COLUMN(AN129)))</f>
        <v/>
      </c>
      <c r="AO129">
        <f>AO19*(1+INDEX($A:$BY,$E129,COLUMN(AO129)))</f>
        <v/>
      </c>
      <c r="AP129">
        <f>AP19*(1+INDEX($A:$BY,$E129,COLUMN(AP129)))</f>
        <v/>
      </c>
      <c r="AQ129">
        <f>AQ19*(1+INDEX($A:$BY,$E129,COLUMN(AQ129)))</f>
        <v/>
      </c>
      <c r="AR129">
        <f>AR19*(1+INDEX($A:$BY,$E129,COLUMN(AR129)))</f>
        <v/>
      </c>
      <c r="AS129">
        <f>AS19*(1+INDEX($A:$BY,$E129,COLUMN(AS129)))</f>
        <v/>
      </c>
      <c r="AT129">
        <f>AT19*(1+INDEX($A:$BY,$E129,COLUMN(AT129)))</f>
        <v/>
      </c>
      <c r="AU129">
        <f>AU19*(1+INDEX($A:$BY,$E129,COLUMN(AU129)))</f>
        <v/>
      </c>
      <c r="AV129">
        <f>AV19*(1+INDEX($A:$BY,$E129,COLUMN(AV129)))</f>
        <v/>
      </c>
      <c r="AW129">
        <f>AW19*(1+INDEX($A:$BY,$E129,COLUMN(AW129)))</f>
        <v/>
      </c>
      <c r="AX129">
        <f>AX19*(1+INDEX($A:$BY,$E129,COLUMN(AX129)))</f>
        <v/>
      </c>
      <c r="AY129">
        <f>AY19*(1+INDEX($A:$BY,$E129,COLUMN(AY129)))</f>
        <v/>
      </c>
      <c r="AZ129">
        <f>AZ19*(1+INDEX($A:$BY,$E129,COLUMN(AZ129)))</f>
        <v/>
      </c>
      <c r="BA129">
        <f>BA19*(1+INDEX($A:$BY,$E129,COLUMN(BA129)))</f>
        <v/>
      </c>
      <c r="BB129">
        <f>BB19*(1+INDEX($A:$BY,$E129,COLUMN(BB129)))</f>
        <v/>
      </c>
      <c r="BC129">
        <f>BC19*(1+INDEX($A:$BY,$E129,COLUMN(BC129)))</f>
        <v/>
      </c>
      <c r="BD129">
        <f>BD19*(1+INDEX($A:$BY,$E129,COLUMN(BD129)))</f>
        <v/>
      </c>
      <c r="BE129">
        <f>BE19*(1+INDEX($A:$BY,$E129,COLUMN(BE129)))</f>
        <v/>
      </c>
      <c r="BF129">
        <f>BF19*(1+INDEX($A:$BY,$E129,COLUMN(BF129)))</f>
        <v/>
      </c>
      <c r="BG129">
        <f>BG19*(1+INDEX($A:$BY,$E129,COLUMN(BG129)))</f>
        <v/>
      </c>
      <c r="BH129">
        <f>BH19*(1+INDEX($A:$BY,$E129,COLUMN(BH129)))</f>
        <v/>
      </c>
      <c r="BI129">
        <f>BI19*(1+INDEX($A:$BY,$E129,COLUMN(BI129)))</f>
        <v/>
      </c>
      <c r="BJ129">
        <f>BJ19*(1+INDEX($A:$BY,$E129,COLUMN(BJ129)))</f>
        <v/>
      </c>
      <c r="BK129">
        <f>BK19*(1+INDEX($A:$BY,$E129,COLUMN(BK129)))</f>
        <v/>
      </c>
      <c r="BL129">
        <f>BL19*(1+INDEX($A:$BY,$E129,COLUMN(BL129)))</f>
        <v/>
      </c>
      <c r="BM129">
        <f>BM19*(1+INDEX($A:$BY,$E129,COLUMN(BM129)))</f>
        <v/>
      </c>
      <c r="BN129">
        <f>BN19*(1+INDEX($A:$BY,$E129,COLUMN(BN129)))</f>
        <v/>
      </c>
      <c r="BO129">
        <f>BO19*(1+INDEX($A:$BY,$E129,COLUMN(BO129)))</f>
        <v/>
      </c>
      <c r="BP129">
        <f>BP19*(1+INDEX($A:$BY,$E129,COLUMN(BP129)))</f>
        <v/>
      </c>
      <c r="BQ129">
        <f>BQ19*(1+INDEX($A:$BY,$E129,COLUMN(BQ129)))</f>
        <v/>
      </c>
      <c r="BR129">
        <f>BR19*(1+INDEX($A:$BY,$E129,COLUMN(BR129)))</f>
        <v/>
      </c>
      <c r="BS129">
        <f>BS19*(1+INDEX($A:$BY,$E129,COLUMN(BS129)))</f>
        <v/>
      </c>
      <c r="BT129">
        <f>BT19*(1+INDEX($A:$BY,$E129,COLUMN(BT129)))</f>
        <v/>
      </c>
      <c r="BU129">
        <f>BU19*(1+INDEX($A:$BY,$E129,COLUMN(BU129)))</f>
        <v/>
      </c>
      <c r="BV129">
        <f>BV19*(1+INDEX($A:$BY,$E129,COLUMN(BV129)))</f>
        <v/>
      </c>
      <c r="BW129">
        <f>BW19*(1+INDEX($A:$BY,$E129,COLUMN(BW129)))</f>
        <v/>
      </c>
      <c r="BX129">
        <f>BX19*(1+INDEX($A:$BY,$E129,COLUMN(BX129)))</f>
        <v/>
      </c>
      <c r="BY129">
        <f>BY19*(1+INDEX($A:$BY,$E129,COLUMN(BY129)))</f>
        <v/>
      </c>
    </row>
    <row r="130" spans="1:77">
      <c r="A130">
        <f>CONCATENATE(A$124,B130)</f>
        <v/>
      </c>
      <c r="B130" t="s">
        <v>52</v>
      </c>
      <c r="D130" t="s">
        <v>35</v>
      </c>
      <c r="E130">
        <f>MATCH($B130,$B$97:$B$107,0)+ROW($B$97)-1</f>
        <v/>
      </c>
      <c r="G130">
        <f>G20*(1+INDEX($A:$BY,$E130,COLUMN(G130)))</f>
        <v/>
      </c>
      <c r="H130">
        <f>H20*(1+INDEX($A:$BY,$E130,COLUMN(H130)))</f>
        <v/>
      </c>
      <c r="I130">
        <f>I20*(1+INDEX($A:$BY,$E130,COLUMN(I130)))</f>
        <v/>
      </c>
      <c r="J130">
        <f>J20*(1+INDEX($A:$BY,$E130,COLUMN(J130)))</f>
        <v/>
      </c>
      <c r="K130">
        <f>K20*(1+INDEX($A:$BY,$E130,COLUMN(K130)))</f>
        <v/>
      </c>
      <c r="L130">
        <f>L20*(1+INDEX($A:$BY,$E130,COLUMN(L130)))</f>
        <v/>
      </c>
      <c r="M130">
        <f>M20*(1+INDEX($A:$BY,$E130,COLUMN(M130)))</f>
        <v/>
      </c>
      <c r="N130">
        <f>N20*(1+INDEX($A:$BY,$E130,COLUMN(N130)))</f>
        <v/>
      </c>
      <c r="O130">
        <f>O20*(1+INDEX($A:$BY,$E130,COLUMN(O130)))</f>
        <v/>
      </c>
      <c r="P130">
        <f>P20*(1+INDEX($A:$BY,$E130,COLUMN(P130)))</f>
        <v/>
      </c>
      <c r="Q130">
        <f>Q20*(1+INDEX($A:$BY,$E130,COLUMN(Q130)))</f>
        <v/>
      </c>
      <c r="R130">
        <f>R20*(1+INDEX($A:$BY,$E130,COLUMN(R130)))</f>
        <v/>
      </c>
      <c r="S130">
        <f>S20*(1+INDEX($A:$BY,$E130,COLUMN(S130)))</f>
        <v/>
      </c>
      <c r="T130">
        <f>T20*(1+INDEX($A:$BY,$E130,COLUMN(T130)))</f>
        <v/>
      </c>
      <c r="U130">
        <f>U20*(1+INDEX($A:$BY,$E130,COLUMN(U130)))</f>
        <v/>
      </c>
      <c r="V130">
        <f>V20*(1+INDEX($A:$BY,$E130,COLUMN(V130)))</f>
        <v/>
      </c>
      <c r="W130">
        <f>W20*(1+INDEX($A:$BY,$E130,COLUMN(W130)))</f>
        <v/>
      </c>
      <c r="X130">
        <f>X20*(1+INDEX($A:$BY,$E130,COLUMN(X130)))</f>
        <v/>
      </c>
      <c r="Y130">
        <f>Y20*(1+INDEX($A:$BY,$E130,COLUMN(Y130)))</f>
        <v/>
      </c>
      <c r="Z130">
        <f>Z20*(1+INDEX($A:$BY,$E130,COLUMN(Z130)))</f>
        <v/>
      </c>
      <c r="AA130">
        <f>AA20*(1+INDEX($A:$BY,$E130,COLUMN(AA130)))</f>
        <v/>
      </c>
      <c r="AB130">
        <f>AB20*(1+INDEX($A:$BY,$E130,COLUMN(AB130)))</f>
        <v/>
      </c>
      <c r="AC130">
        <f>AC20*(1+INDEX($A:$BY,$E130,COLUMN(AC130)))</f>
        <v/>
      </c>
      <c r="AD130">
        <f>AD20*(1+INDEX($A:$BY,$E130,COLUMN(AD130)))</f>
        <v/>
      </c>
      <c r="AE130">
        <f>AE20*(1+INDEX($A:$BY,$E130,COLUMN(AE130)))</f>
        <v/>
      </c>
      <c r="AF130">
        <f>AF20*(1+INDEX($A:$BY,$E130,COLUMN(AF130)))</f>
        <v/>
      </c>
      <c r="AG130">
        <f>AG20*(1+INDEX($A:$BY,$E130,COLUMN(AG130)))</f>
        <v/>
      </c>
      <c r="AH130">
        <f>AH20*(1+INDEX($A:$BY,$E130,COLUMN(AH130)))</f>
        <v/>
      </c>
      <c r="AI130">
        <f>AI20*(1+INDEX($A:$BY,$E130,COLUMN(AI130)))</f>
        <v/>
      </c>
      <c r="AJ130">
        <f>AJ20*(1+INDEX($A:$BY,$E130,COLUMN(AJ130)))</f>
        <v/>
      </c>
      <c r="AK130">
        <f>AK20*(1+INDEX($A:$BY,$E130,COLUMN(AK130)))</f>
        <v/>
      </c>
      <c r="AL130">
        <f>AL20*(1+INDEX($A:$BY,$E130,COLUMN(AL130)))</f>
        <v/>
      </c>
      <c r="AM130">
        <f>AM20*(1+INDEX($A:$BY,$E130,COLUMN(AM130)))</f>
        <v/>
      </c>
      <c r="AN130">
        <f>AN20*(1+INDEX($A:$BY,$E130,COLUMN(AN130)))</f>
        <v/>
      </c>
      <c r="AO130">
        <f>AO20*(1+INDEX($A:$BY,$E130,COLUMN(AO130)))</f>
        <v/>
      </c>
      <c r="AP130">
        <f>AP20*(1+INDEX($A:$BY,$E130,COLUMN(AP130)))</f>
        <v/>
      </c>
      <c r="AQ130">
        <f>AQ20*(1+INDEX($A:$BY,$E130,COLUMN(AQ130)))</f>
        <v/>
      </c>
      <c r="AR130">
        <f>AR20*(1+INDEX($A:$BY,$E130,COLUMN(AR130)))</f>
        <v/>
      </c>
      <c r="AS130">
        <f>AS20*(1+INDEX($A:$BY,$E130,COLUMN(AS130)))</f>
        <v/>
      </c>
      <c r="AT130">
        <f>AT20*(1+INDEX($A:$BY,$E130,COLUMN(AT130)))</f>
        <v/>
      </c>
      <c r="AU130">
        <f>AU20*(1+INDEX($A:$BY,$E130,COLUMN(AU130)))</f>
        <v/>
      </c>
      <c r="AV130">
        <f>AV20*(1+INDEX($A:$BY,$E130,COLUMN(AV130)))</f>
        <v/>
      </c>
      <c r="AW130">
        <f>AW20*(1+INDEX($A:$BY,$E130,COLUMN(AW130)))</f>
        <v/>
      </c>
      <c r="AX130">
        <f>AX20*(1+INDEX($A:$BY,$E130,COLUMN(AX130)))</f>
        <v/>
      </c>
      <c r="AY130">
        <f>AY20*(1+INDEX($A:$BY,$E130,COLUMN(AY130)))</f>
        <v/>
      </c>
      <c r="AZ130">
        <f>AZ20*(1+INDEX($A:$BY,$E130,COLUMN(AZ130)))</f>
        <v/>
      </c>
      <c r="BA130">
        <f>BA20*(1+INDEX($A:$BY,$E130,COLUMN(BA130)))</f>
        <v/>
      </c>
      <c r="BB130">
        <f>BB20*(1+INDEX($A:$BY,$E130,COLUMN(BB130)))</f>
        <v/>
      </c>
      <c r="BC130">
        <f>BC20*(1+INDEX($A:$BY,$E130,COLUMN(BC130)))</f>
        <v/>
      </c>
      <c r="BD130">
        <f>BD20*(1+INDEX($A:$BY,$E130,COLUMN(BD130)))</f>
        <v/>
      </c>
      <c r="BE130">
        <f>BE20*(1+INDEX($A:$BY,$E130,COLUMN(BE130)))</f>
        <v/>
      </c>
      <c r="BF130">
        <f>BF20*(1+INDEX($A:$BY,$E130,COLUMN(BF130)))</f>
        <v/>
      </c>
      <c r="BG130">
        <f>BG20*(1+INDEX($A:$BY,$E130,COLUMN(BG130)))</f>
        <v/>
      </c>
      <c r="BH130">
        <f>BH20*(1+INDEX($A:$BY,$E130,COLUMN(BH130)))</f>
        <v/>
      </c>
      <c r="BI130">
        <f>BI20*(1+INDEX($A:$BY,$E130,COLUMN(BI130)))</f>
        <v/>
      </c>
      <c r="BJ130">
        <f>BJ20*(1+INDEX($A:$BY,$E130,COLUMN(BJ130)))</f>
        <v/>
      </c>
      <c r="BK130">
        <f>BK20*(1+INDEX($A:$BY,$E130,COLUMN(BK130)))</f>
        <v/>
      </c>
      <c r="BL130">
        <f>BL20*(1+INDEX($A:$BY,$E130,COLUMN(BL130)))</f>
        <v/>
      </c>
      <c r="BM130">
        <f>BM20*(1+INDEX($A:$BY,$E130,COLUMN(BM130)))</f>
        <v/>
      </c>
      <c r="BN130">
        <f>BN20*(1+INDEX($A:$BY,$E130,COLUMN(BN130)))</f>
        <v/>
      </c>
      <c r="BO130">
        <f>BO20*(1+INDEX($A:$BY,$E130,COLUMN(BO130)))</f>
        <v/>
      </c>
      <c r="BP130">
        <f>BP20*(1+INDEX($A:$BY,$E130,COLUMN(BP130)))</f>
        <v/>
      </c>
      <c r="BQ130">
        <f>BQ20*(1+INDEX($A:$BY,$E130,COLUMN(BQ130)))</f>
        <v/>
      </c>
      <c r="BR130">
        <f>BR20*(1+INDEX($A:$BY,$E130,COLUMN(BR130)))</f>
        <v/>
      </c>
      <c r="BS130">
        <f>BS20*(1+INDEX($A:$BY,$E130,COLUMN(BS130)))</f>
        <v/>
      </c>
      <c r="BT130">
        <f>BT20*(1+INDEX($A:$BY,$E130,COLUMN(BT130)))</f>
        <v/>
      </c>
      <c r="BU130">
        <f>BU20*(1+INDEX($A:$BY,$E130,COLUMN(BU130)))</f>
        <v/>
      </c>
      <c r="BV130">
        <f>BV20*(1+INDEX($A:$BY,$E130,COLUMN(BV130)))</f>
        <v/>
      </c>
      <c r="BW130">
        <f>BW20*(1+INDEX($A:$BY,$E130,COLUMN(BW130)))</f>
        <v/>
      </c>
      <c r="BX130">
        <f>BX20*(1+INDEX($A:$BY,$E130,COLUMN(BX130)))</f>
        <v/>
      </c>
      <c r="BY130">
        <f>BY20*(1+INDEX($A:$BY,$E130,COLUMN(BY130)))</f>
        <v/>
      </c>
    </row>
    <row r="131" spans="1:77">
      <c r="A131">
        <f>CONCATENATE(A$124,B131)</f>
        <v/>
      </c>
      <c r="B131" t="s">
        <v>40</v>
      </c>
      <c r="D131" t="s">
        <v>35</v>
      </c>
      <c r="G131">
        <f>G21*(1+G108)</f>
        <v/>
      </c>
      <c r="H131">
        <f>H21*(1+H108)</f>
        <v/>
      </c>
      <c r="I131">
        <f>I21*(1+I108)</f>
        <v/>
      </c>
      <c r="J131">
        <f>J21*(1+J108)</f>
        <v/>
      </c>
      <c r="K131">
        <f>K21*(1+K108)</f>
        <v/>
      </c>
      <c r="L131">
        <f>L21*(1+L108)</f>
        <v/>
      </c>
      <c r="M131">
        <f>M21*(1+M108)</f>
        <v/>
      </c>
      <c r="N131">
        <f>N21*(1+N108)</f>
        <v/>
      </c>
      <c r="O131">
        <f>O21*(1+O108)</f>
        <v/>
      </c>
      <c r="P131">
        <f>P21*(1+P108)</f>
        <v/>
      </c>
      <c r="Q131">
        <f>Q21*(1+Q108)</f>
        <v/>
      </c>
      <c r="R131">
        <f>R21*(1+R108)</f>
        <v/>
      </c>
      <c r="S131">
        <f>S21*(1+S108)</f>
        <v/>
      </c>
      <c r="T131">
        <f>T21*(1+T108)</f>
        <v/>
      </c>
      <c r="U131">
        <f>U21*(1+U108)</f>
        <v/>
      </c>
      <c r="V131">
        <f>V21*(1+V108)</f>
        <v/>
      </c>
      <c r="W131">
        <f>W21*(1+W108)</f>
        <v/>
      </c>
      <c r="X131">
        <f>X21*(1+X108)</f>
        <v/>
      </c>
      <c r="Y131">
        <f>Y21*(1+Y108)</f>
        <v/>
      </c>
      <c r="Z131">
        <f>Z21*(1+Z108)</f>
        <v/>
      </c>
      <c r="AA131">
        <f>AA21*(1+AA108)</f>
        <v/>
      </c>
      <c r="AB131">
        <f>AB21*(1+AB108)</f>
        <v/>
      </c>
      <c r="AC131">
        <f>AC21*(1+AC108)</f>
        <v/>
      </c>
      <c r="AD131">
        <f>AD21*(1+AD108)</f>
        <v/>
      </c>
      <c r="AE131">
        <f>AE21*(1+AE108)</f>
        <v/>
      </c>
      <c r="AF131">
        <f>AF21*(1+AF108)</f>
        <v/>
      </c>
      <c r="AG131">
        <f>AG21*(1+AG108)</f>
        <v/>
      </c>
      <c r="AH131">
        <f>AH21*(1+AH108)</f>
        <v/>
      </c>
      <c r="AI131">
        <f>AI21*(1+AI108)</f>
        <v/>
      </c>
      <c r="AJ131">
        <f>AJ21*(1+AJ108)</f>
        <v/>
      </c>
      <c r="AK131">
        <f>AK21*(1+AK108)</f>
        <v/>
      </c>
      <c r="AL131">
        <f>AL21*(1+AL108)</f>
        <v/>
      </c>
      <c r="AM131">
        <f>AM21*(1+AM108)</f>
        <v/>
      </c>
      <c r="AN131">
        <f>AN21*(1+AN108)</f>
        <v/>
      </c>
      <c r="AO131">
        <f>AO21*(1+AO108)</f>
        <v/>
      </c>
      <c r="AP131">
        <f>AP21*(1+AP108)</f>
        <v/>
      </c>
      <c r="AQ131">
        <f>AQ21*(1+AQ108)</f>
        <v/>
      </c>
      <c r="AR131">
        <f>AR21*(1+AR108)</f>
        <v/>
      </c>
      <c r="AS131">
        <f>AS21*(1+AS108)</f>
        <v/>
      </c>
      <c r="AT131">
        <f>AT21*(1+AT108)</f>
        <v/>
      </c>
      <c r="AU131">
        <f>AU21*(1+AU108)</f>
        <v/>
      </c>
      <c r="AV131">
        <f>AV21*(1+AV108)</f>
        <v/>
      </c>
      <c r="AW131">
        <f>AW21*(1+AW108)</f>
        <v/>
      </c>
      <c r="AX131">
        <f>AX21*(1+AX108)</f>
        <v/>
      </c>
      <c r="AY131">
        <f>AY21*(1+AY108)</f>
        <v/>
      </c>
      <c r="AZ131">
        <f>AZ21*(1+AZ108)</f>
        <v/>
      </c>
      <c r="BA131">
        <f>BA21*(1+BA108)</f>
        <v/>
      </c>
      <c r="BB131">
        <f>BB21*(1+BB108)</f>
        <v/>
      </c>
      <c r="BC131">
        <f>BC21*(1+BC108)</f>
        <v/>
      </c>
      <c r="BD131">
        <f>BD21*(1+BD108)</f>
        <v/>
      </c>
      <c r="BE131">
        <f>BE21*(1+BE108)</f>
        <v/>
      </c>
      <c r="BF131">
        <f>BF21*(1+BF108)</f>
        <v/>
      </c>
      <c r="BG131">
        <f>BG21*(1+BG108)</f>
        <v/>
      </c>
      <c r="BH131">
        <f>BH21*(1+BH108)</f>
        <v/>
      </c>
      <c r="BI131">
        <f>BI21*(1+BI108)</f>
        <v/>
      </c>
      <c r="BJ131">
        <f>BJ21*(1+BJ108)</f>
        <v/>
      </c>
      <c r="BK131">
        <f>BK21*(1+BK108)</f>
        <v/>
      </c>
      <c r="BL131">
        <f>BL21*(1+BL108)</f>
        <v/>
      </c>
      <c r="BM131">
        <f>BM21*(1+BM108)</f>
        <v/>
      </c>
      <c r="BN131">
        <f>BN21*(1+BN108)</f>
        <v/>
      </c>
      <c r="BO131">
        <f>BO21*(1+BO108)</f>
        <v/>
      </c>
      <c r="BP131">
        <f>BP21*(1+BP108)</f>
        <v/>
      </c>
      <c r="BQ131">
        <f>BQ21*(1+BQ108)</f>
        <v/>
      </c>
      <c r="BR131">
        <f>BR21*(1+BR108)</f>
        <v/>
      </c>
      <c r="BS131">
        <f>BS21*(1+BS108)</f>
        <v/>
      </c>
      <c r="BT131">
        <f>BT21*(1+BT108)</f>
        <v/>
      </c>
      <c r="BU131">
        <f>BU21*(1+BU108)</f>
        <v/>
      </c>
      <c r="BV131">
        <f>BV21*(1+BV108)</f>
        <v/>
      </c>
      <c r="BW131">
        <f>BW21*(1+BW108)</f>
        <v/>
      </c>
      <c r="BX131">
        <f>BX21*(1+BX108)</f>
        <v/>
      </c>
      <c r="BY131">
        <f>BY21*(1+BY108)</f>
        <v/>
      </c>
    </row>
    <row r="132" spans="1:77">
      <c r="A132">
        <f>CONCATENATE(A$124,B132)</f>
        <v/>
      </c>
      <c r="B132" t="s">
        <v>42</v>
      </c>
      <c r="D132" t="s">
        <v>35</v>
      </c>
      <c r="G132">
        <f>G22*(1+G109)</f>
        <v/>
      </c>
      <c r="H132">
        <f>H22*(1+H109)</f>
        <v/>
      </c>
      <c r="I132">
        <f>I22*(1+I109)</f>
        <v/>
      </c>
      <c r="J132">
        <f>J22*(1+J109)</f>
        <v/>
      </c>
      <c r="K132">
        <f>K22*(1+K109)</f>
        <v/>
      </c>
      <c r="L132">
        <f>L22*(1+L109)</f>
        <v/>
      </c>
      <c r="M132">
        <f>M22*(1+M109)</f>
        <v/>
      </c>
      <c r="N132">
        <f>N22*(1+N109)</f>
        <v/>
      </c>
      <c r="O132">
        <f>O22*(1+O109)</f>
        <v/>
      </c>
      <c r="P132">
        <f>P22*(1+P109)</f>
        <v/>
      </c>
      <c r="Q132">
        <f>Q22*(1+Q109)</f>
        <v/>
      </c>
      <c r="R132">
        <f>R22*(1+R109)</f>
        <v/>
      </c>
      <c r="S132">
        <f>S22*(1+S109)</f>
        <v/>
      </c>
      <c r="T132">
        <f>T22*(1+T109)</f>
        <v/>
      </c>
      <c r="U132">
        <f>U22*(1+U109)</f>
        <v/>
      </c>
      <c r="V132">
        <f>V22*(1+V109)</f>
        <v/>
      </c>
      <c r="W132">
        <f>W22*(1+W109)</f>
        <v/>
      </c>
      <c r="X132">
        <f>X22*(1+X109)</f>
        <v/>
      </c>
      <c r="Y132">
        <f>Y22*(1+Y109)</f>
        <v/>
      </c>
      <c r="Z132">
        <f>Z22*(1+Z109)</f>
        <v/>
      </c>
      <c r="AA132">
        <f>AA22*(1+AA109)</f>
        <v/>
      </c>
      <c r="AB132">
        <f>AB22*(1+AB109)</f>
        <v/>
      </c>
      <c r="AC132">
        <f>AC22*(1+AC109)</f>
        <v/>
      </c>
      <c r="AD132">
        <f>AD22*(1+AD109)</f>
        <v/>
      </c>
      <c r="AE132">
        <f>AE22*(1+AE109)</f>
        <v/>
      </c>
      <c r="AF132">
        <f>AF22*(1+AF109)</f>
        <v/>
      </c>
      <c r="AG132">
        <f>AG22*(1+AG109)</f>
        <v/>
      </c>
      <c r="AH132">
        <f>AH22*(1+AH109)</f>
        <v/>
      </c>
      <c r="AI132">
        <f>AI22*(1+AI109)</f>
        <v/>
      </c>
      <c r="AJ132">
        <f>AJ22*(1+AJ109)</f>
        <v/>
      </c>
      <c r="AK132">
        <f>AK22*(1+AK109)</f>
        <v/>
      </c>
      <c r="AL132">
        <f>AL22*(1+AL109)</f>
        <v/>
      </c>
      <c r="AM132">
        <f>AM22*(1+AM109)</f>
        <v/>
      </c>
      <c r="AN132">
        <f>AN22*(1+AN109)</f>
        <v/>
      </c>
      <c r="AO132">
        <f>AO22*(1+AO109)</f>
        <v/>
      </c>
      <c r="AP132">
        <f>AP22*(1+AP109)</f>
        <v/>
      </c>
      <c r="AQ132">
        <f>AQ22*(1+AQ109)</f>
        <v/>
      </c>
      <c r="AR132">
        <f>AR22*(1+AR109)</f>
        <v/>
      </c>
      <c r="AS132">
        <f>AS22*(1+AS109)</f>
        <v/>
      </c>
      <c r="AT132">
        <f>AT22*(1+AT109)</f>
        <v/>
      </c>
      <c r="AU132">
        <f>AU22*(1+AU109)</f>
        <v/>
      </c>
      <c r="AV132">
        <f>AV22*(1+AV109)</f>
        <v/>
      </c>
      <c r="AW132">
        <f>AW22*(1+AW109)</f>
        <v/>
      </c>
      <c r="AX132">
        <f>AX22*(1+AX109)</f>
        <v/>
      </c>
      <c r="AY132">
        <f>AY22*(1+AY109)</f>
        <v/>
      </c>
      <c r="AZ132">
        <f>AZ22*(1+AZ109)</f>
        <v/>
      </c>
      <c r="BA132">
        <f>BA22*(1+BA109)</f>
        <v/>
      </c>
      <c r="BB132">
        <f>BB22*(1+BB109)</f>
        <v/>
      </c>
      <c r="BC132">
        <f>BC22*(1+BC109)</f>
        <v/>
      </c>
      <c r="BD132">
        <f>BD22*(1+BD109)</f>
        <v/>
      </c>
      <c r="BE132">
        <f>BE22*(1+BE109)</f>
        <v/>
      </c>
      <c r="BF132">
        <f>BF22*(1+BF109)</f>
        <v/>
      </c>
      <c r="BG132">
        <f>BG22*(1+BG109)</f>
        <v/>
      </c>
      <c r="BH132">
        <f>BH22*(1+BH109)</f>
        <v/>
      </c>
      <c r="BI132">
        <f>BI22*(1+BI109)</f>
        <v/>
      </c>
      <c r="BJ132">
        <f>BJ22*(1+BJ109)</f>
        <v/>
      </c>
      <c r="BK132">
        <f>BK22*(1+BK109)</f>
        <v/>
      </c>
      <c r="BL132">
        <f>BL22*(1+BL109)</f>
        <v/>
      </c>
      <c r="BM132">
        <f>BM22*(1+BM109)</f>
        <v/>
      </c>
      <c r="BN132">
        <f>BN22*(1+BN109)</f>
        <v/>
      </c>
      <c r="BO132">
        <f>BO22*(1+BO109)</f>
        <v/>
      </c>
      <c r="BP132">
        <f>BP22*(1+BP109)</f>
        <v/>
      </c>
      <c r="BQ132">
        <f>BQ22*(1+BQ109)</f>
        <v/>
      </c>
      <c r="BR132">
        <f>BR22*(1+BR109)</f>
        <v/>
      </c>
      <c r="BS132">
        <f>BS22*(1+BS109)</f>
        <v/>
      </c>
      <c r="BT132">
        <f>BT22*(1+BT109)</f>
        <v/>
      </c>
      <c r="BU132">
        <f>BU22*(1+BU109)</f>
        <v/>
      </c>
      <c r="BV132">
        <f>BV22*(1+BV109)</f>
        <v/>
      </c>
      <c r="BW132">
        <f>BW22*(1+BW109)</f>
        <v/>
      </c>
      <c r="BX132">
        <f>BX22*(1+BX109)</f>
        <v/>
      </c>
      <c r="BY132">
        <f>BY22*(1+BY109)</f>
        <v/>
      </c>
    </row>
    <row r="133" spans="1:77">
      <c r="A133">
        <f>CONCATENATE(A$124,B133)</f>
        <v/>
      </c>
      <c r="B133" t="s">
        <v>56</v>
      </c>
      <c r="D133" t="s">
        <v>35</v>
      </c>
      <c r="G133">
        <f>G24*(1+G111)</f>
        <v/>
      </c>
      <c r="H133">
        <f>H24*(1+H111)</f>
        <v/>
      </c>
      <c r="I133">
        <f>I24*(1+I111)</f>
        <v/>
      </c>
      <c r="J133">
        <f>J24*(1+J111)</f>
        <v/>
      </c>
      <c r="K133">
        <f>K24*(1+K111)</f>
        <v/>
      </c>
      <c r="L133">
        <f>L24*(1+L111)</f>
        <v/>
      </c>
      <c r="M133">
        <f>M24*(1+M111)</f>
        <v/>
      </c>
      <c r="N133">
        <f>N24*(1+N111)</f>
        <v/>
      </c>
      <c r="O133">
        <f>O24*(1+O111)</f>
        <v/>
      </c>
      <c r="P133">
        <f>P24*(1+P111)</f>
        <v/>
      </c>
      <c r="Q133">
        <f>Q24*(1+Q111)</f>
        <v/>
      </c>
      <c r="R133">
        <f>R24*(1+R111)</f>
        <v/>
      </c>
      <c r="S133">
        <f>S24*(1+S111)</f>
        <v/>
      </c>
      <c r="T133">
        <f>T24*(1+T111)</f>
        <v/>
      </c>
      <c r="U133">
        <f>U24*(1+U111)</f>
        <v/>
      </c>
      <c r="V133">
        <f>V24*(1+V111)</f>
        <v/>
      </c>
      <c r="W133">
        <f>W24*(1+W111)</f>
        <v/>
      </c>
      <c r="X133">
        <f>X24*(1+X111)</f>
        <v/>
      </c>
      <c r="Y133">
        <f>Y24*(1+Y111)</f>
        <v/>
      </c>
      <c r="Z133">
        <f>Z24*(1+Z111)</f>
        <v/>
      </c>
      <c r="AA133">
        <f>AA24*(1+AA111)</f>
        <v/>
      </c>
      <c r="AB133">
        <f>AB24*(1+AB111)</f>
        <v/>
      </c>
      <c r="AC133">
        <f>AC24*(1+AC111)</f>
        <v/>
      </c>
      <c r="AD133">
        <f>AD24*(1+AD111)</f>
        <v/>
      </c>
      <c r="AE133">
        <f>AE24*(1+AE111)</f>
        <v/>
      </c>
      <c r="AF133">
        <f>AF24*(1+AF111)</f>
        <v/>
      </c>
      <c r="AG133">
        <f>AG24*(1+AG111)</f>
        <v/>
      </c>
      <c r="AH133">
        <f>AH24*(1+AH111)</f>
        <v/>
      </c>
      <c r="AI133">
        <f>AI24*(1+AI111)</f>
        <v/>
      </c>
      <c r="AJ133">
        <f>AJ24*(1+AJ111)</f>
        <v/>
      </c>
      <c r="AK133">
        <f>AK24*(1+AK111)</f>
        <v/>
      </c>
      <c r="AL133">
        <f>AL24*(1+AL111)</f>
        <v/>
      </c>
      <c r="AM133">
        <f>AM24*(1+AM111)</f>
        <v/>
      </c>
      <c r="AN133">
        <f>AN24*(1+AN111)</f>
        <v/>
      </c>
      <c r="AO133">
        <f>AO24*(1+AO111)</f>
        <v/>
      </c>
      <c r="AP133">
        <f>AP24*(1+AP111)</f>
        <v/>
      </c>
      <c r="AQ133">
        <f>AQ24*(1+AQ111)</f>
        <v/>
      </c>
      <c r="AR133">
        <f>AR24*(1+AR111)</f>
        <v/>
      </c>
      <c r="AS133">
        <f>AS24*(1+AS111)</f>
        <v/>
      </c>
      <c r="AT133">
        <f>AT24*(1+AT111)</f>
        <v/>
      </c>
      <c r="AU133">
        <f>AU24*(1+AU111)</f>
        <v/>
      </c>
      <c r="AV133">
        <f>AV24*(1+AV111)</f>
        <v/>
      </c>
      <c r="AW133">
        <f>AW24*(1+AW111)</f>
        <v/>
      </c>
      <c r="AX133">
        <f>AX24*(1+AX111)</f>
        <v/>
      </c>
      <c r="AY133">
        <f>AY24*(1+AY111)</f>
        <v/>
      </c>
      <c r="AZ133">
        <f>AZ24*(1+AZ111)</f>
        <v/>
      </c>
      <c r="BA133">
        <f>BA24*(1+BA111)</f>
        <v/>
      </c>
      <c r="BB133">
        <f>BB24*(1+BB111)</f>
        <v/>
      </c>
      <c r="BC133">
        <f>BC24*(1+BC111)</f>
        <v/>
      </c>
      <c r="BD133">
        <f>BD24*(1+BD111)</f>
        <v/>
      </c>
      <c r="BE133">
        <f>BE24*(1+BE111)</f>
        <v/>
      </c>
      <c r="BF133">
        <f>BF24*(1+BF111)</f>
        <v/>
      </c>
      <c r="BG133">
        <f>BG24*(1+BG111)</f>
        <v/>
      </c>
      <c r="BH133">
        <f>BH24*(1+BH111)</f>
        <v/>
      </c>
      <c r="BI133">
        <f>BI24*(1+BI111)</f>
        <v/>
      </c>
      <c r="BJ133">
        <f>BJ24*(1+BJ111)</f>
        <v/>
      </c>
      <c r="BK133">
        <f>BK24*(1+BK111)</f>
        <v/>
      </c>
      <c r="BL133">
        <f>BL24*(1+BL111)</f>
        <v/>
      </c>
      <c r="BM133">
        <f>BM24*(1+BM111)</f>
        <v/>
      </c>
      <c r="BN133">
        <f>BN24*(1+BN111)</f>
        <v/>
      </c>
      <c r="BO133">
        <f>BO24*(1+BO111)</f>
        <v/>
      </c>
      <c r="BP133">
        <f>BP24*(1+BP111)</f>
        <v/>
      </c>
      <c r="BQ133">
        <f>BQ24*(1+BQ111)</f>
        <v/>
      </c>
      <c r="BR133">
        <f>BR24*(1+BR111)</f>
        <v/>
      </c>
      <c r="BS133">
        <f>BS24*(1+BS111)</f>
        <v/>
      </c>
      <c r="BT133">
        <f>BT24*(1+BT111)</f>
        <v/>
      </c>
      <c r="BU133">
        <f>BU24*(1+BU111)</f>
        <v/>
      </c>
      <c r="BV133">
        <f>BV24*(1+BV111)</f>
        <v/>
      </c>
      <c r="BW133">
        <f>BW24*(1+BW111)</f>
        <v/>
      </c>
      <c r="BX133">
        <f>BX24*(1+BX111)</f>
        <v/>
      </c>
      <c r="BY133">
        <f>BY24*(1+BY111)</f>
        <v/>
      </c>
    </row>
    <row r="134" spans="1:77">
      <c r="A134">
        <f>CONCATENATE(A$124,B134)</f>
        <v/>
      </c>
      <c r="B134" t="s">
        <v>58</v>
      </c>
      <c r="D134" t="s">
        <v>35</v>
      </c>
      <c r="G134">
        <f>G24*(1+G111)</f>
        <v/>
      </c>
      <c r="H134">
        <f>H24*(1+H111)</f>
        <v/>
      </c>
      <c r="I134">
        <f>I24*(1+I111)</f>
        <v/>
      </c>
      <c r="J134">
        <f>J24*(1+J111)</f>
        <v/>
      </c>
      <c r="K134">
        <f>K24*(1+K111)</f>
        <v/>
      </c>
      <c r="L134">
        <f>L24*(1+L111)</f>
        <v/>
      </c>
      <c r="M134">
        <f>M24*(1+M111)</f>
        <v/>
      </c>
      <c r="N134">
        <f>N24*(1+N111)</f>
        <v/>
      </c>
      <c r="O134">
        <f>O24*(1+O111)</f>
        <v/>
      </c>
      <c r="P134">
        <f>P24*(1+P111)</f>
        <v/>
      </c>
      <c r="Q134">
        <f>Q24*(1+Q111)</f>
        <v/>
      </c>
      <c r="R134">
        <f>R24*(1+R111)</f>
        <v/>
      </c>
      <c r="S134">
        <f>S24*(1+S111)</f>
        <v/>
      </c>
      <c r="T134">
        <f>T24*(1+T111)</f>
        <v/>
      </c>
      <c r="U134">
        <f>U24*(1+U111)</f>
        <v/>
      </c>
      <c r="V134">
        <f>V24*(1+V111)</f>
        <v/>
      </c>
      <c r="W134">
        <f>W24*(1+W111)</f>
        <v/>
      </c>
      <c r="X134">
        <f>X24*(1+X111)</f>
        <v/>
      </c>
      <c r="Y134">
        <f>Y24*(1+Y111)</f>
        <v/>
      </c>
      <c r="Z134">
        <f>Z24*(1+Z111)</f>
        <v/>
      </c>
      <c r="AA134">
        <f>AA24*(1+AA111)</f>
        <v/>
      </c>
      <c r="AB134">
        <f>AB24*(1+AB111)</f>
        <v/>
      </c>
      <c r="AC134">
        <f>AC24*(1+AC111)</f>
        <v/>
      </c>
      <c r="AD134">
        <f>AD24*(1+AD111)</f>
        <v/>
      </c>
      <c r="AE134">
        <f>AE24*(1+AE111)</f>
        <v/>
      </c>
      <c r="AF134">
        <f>AF24*(1+AF111)</f>
        <v/>
      </c>
      <c r="AG134">
        <f>AG24*(1+AG111)</f>
        <v/>
      </c>
      <c r="AH134">
        <f>AH24*(1+AH111)</f>
        <v/>
      </c>
      <c r="AI134">
        <f>AI24*(1+AI111)</f>
        <v/>
      </c>
      <c r="AJ134">
        <f>AJ24*(1+AJ111)</f>
        <v/>
      </c>
      <c r="AK134">
        <f>AK24*(1+AK111)</f>
        <v/>
      </c>
      <c r="AL134">
        <f>AL24*(1+AL111)</f>
        <v/>
      </c>
      <c r="AM134">
        <f>AM24*(1+AM111)</f>
        <v/>
      </c>
      <c r="AN134">
        <f>AN24*(1+AN111)</f>
        <v/>
      </c>
      <c r="AO134">
        <f>AO24*(1+AO111)</f>
        <v/>
      </c>
      <c r="AP134">
        <f>AP24*(1+AP111)</f>
        <v/>
      </c>
      <c r="AQ134">
        <f>AQ24*(1+AQ111)</f>
        <v/>
      </c>
      <c r="AR134">
        <f>AR24*(1+AR111)</f>
        <v/>
      </c>
      <c r="AS134">
        <f>AS24*(1+AS111)</f>
        <v/>
      </c>
      <c r="AT134">
        <f>AT24*(1+AT111)</f>
        <v/>
      </c>
      <c r="AU134">
        <f>AU24*(1+AU111)</f>
        <v/>
      </c>
      <c r="AV134">
        <f>AV24*(1+AV111)</f>
        <v/>
      </c>
      <c r="AW134">
        <f>AW24*(1+AW111)</f>
        <v/>
      </c>
      <c r="AX134">
        <f>AX24*(1+AX111)</f>
        <v/>
      </c>
      <c r="AY134">
        <f>AY24*(1+AY111)</f>
        <v/>
      </c>
      <c r="AZ134">
        <f>AZ24*(1+AZ111)</f>
        <v/>
      </c>
      <c r="BA134">
        <f>BA24*(1+BA111)</f>
        <v/>
      </c>
      <c r="BB134">
        <f>BB24*(1+BB111)</f>
        <v/>
      </c>
      <c r="BC134">
        <f>BC24*(1+BC111)</f>
        <v/>
      </c>
      <c r="BD134">
        <f>BD24*(1+BD111)</f>
        <v/>
      </c>
      <c r="BE134">
        <f>BE24*(1+BE111)</f>
        <v/>
      </c>
      <c r="BF134">
        <f>BF24*(1+BF111)</f>
        <v/>
      </c>
      <c r="BG134">
        <f>BG24*(1+BG111)</f>
        <v/>
      </c>
      <c r="BH134">
        <f>BH24*(1+BH111)</f>
        <v/>
      </c>
      <c r="BI134">
        <f>BI24*(1+BI111)</f>
        <v/>
      </c>
      <c r="BJ134">
        <f>BJ24*(1+BJ111)</f>
        <v/>
      </c>
      <c r="BK134">
        <f>BK24*(1+BK111)</f>
        <v/>
      </c>
      <c r="BL134">
        <f>BL24*(1+BL111)</f>
        <v/>
      </c>
      <c r="BM134">
        <f>BM24*(1+BM111)</f>
        <v/>
      </c>
      <c r="BN134">
        <f>BN24*(1+BN111)</f>
        <v/>
      </c>
      <c r="BO134">
        <f>BO24*(1+BO111)</f>
        <v/>
      </c>
      <c r="BP134">
        <f>BP24*(1+BP111)</f>
        <v/>
      </c>
      <c r="BQ134">
        <f>BQ24*(1+BQ111)</f>
        <v/>
      </c>
      <c r="BR134">
        <f>BR24*(1+BR111)</f>
        <v/>
      </c>
      <c r="BS134">
        <f>BS24*(1+BS111)</f>
        <v/>
      </c>
      <c r="BT134">
        <f>BT24*(1+BT111)</f>
        <v/>
      </c>
      <c r="BU134">
        <f>BU24*(1+BU111)</f>
        <v/>
      </c>
      <c r="BV134">
        <f>BV24*(1+BV111)</f>
        <v/>
      </c>
      <c r="BW134">
        <f>BW24*(1+BW111)</f>
        <v/>
      </c>
      <c r="BX134">
        <f>BX24*(1+BX111)</f>
        <v/>
      </c>
      <c r="BY134">
        <f>BY24*(1+BY111)</f>
        <v/>
      </c>
    </row>
    <row r="135" spans="1:77">
      <c r="A135">
        <f>CONCATENATE(A$124,B135)</f>
        <v/>
      </c>
      <c r="B135" t="s">
        <v>44</v>
      </c>
      <c r="D135">
        <f>D132</f>
        <v/>
      </c>
      <c r="G135">
        <f>SUM(G131:G132,G125)</f>
        <v/>
      </c>
      <c r="H135">
        <f>SUM(H131:H132,H125)</f>
        <v/>
      </c>
      <c r="I135">
        <f>SUM(I131:I132,I125)</f>
        <v/>
      </c>
      <c r="J135">
        <f>SUM(J131:J132,J125)</f>
        <v/>
      </c>
      <c r="K135">
        <f>SUM(K131:K132,K125)</f>
        <v/>
      </c>
      <c r="L135">
        <f>SUM(L131:L132,L125)</f>
        <v/>
      </c>
      <c r="M135">
        <f>SUM(M131:M132,M125)</f>
        <v/>
      </c>
      <c r="N135">
        <f>SUM(N131:N132,N125)</f>
        <v/>
      </c>
      <c r="O135">
        <f>SUM(O131:O132,O125)</f>
        <v/>
      </c>
      <c r="P135">
        <f>SUM(P131:P132,P125)</f>
        <v/>
      </c>
      <c r="Q135">
        <f>SUM(Q131:Q132,Q125)</f>
        <v/>
      </c>
      <c r="R135">
        <f>SUM(R131:R132,R125)</f>
        <v/>
      </c>
      <c r="S135">
        <f>SUM(S131:S132,S125)</f>
        <v/>
      </c>
      <c r="T135">
        <f>SUM(T131:T132,T125)</f>
        <v/>
      </c>
      <c r="U135">
        <f>SUM(U131:U132,U125)</f>
        <v/>
      </c>
      <c r="V135">
        <f>SUM(V131:V132,V125)</f>
        <v/>
      </c>
      <c r="W135">
        <f>SUM(W131:W132,W125)</f>
        <v/>
      </c>
      <c r="X135">
        <f>SUM(X131:X132,X125)</f>
        <v/>
      </c>
      <c r="Y135">
        <f>SUM(Y131:Y132,Y125)</f>
        <v/>
      </c>
      <c r="Z135">
        <f>SUM(Z131:Z132,Z125)</f>
        <v/>
      </c>
      <c r="AA135">
        <f>SUM(AA131:AA132,AA125)</f>
        <v/>
      </c>
      <c r="AB135">
        <f>SUM(AB131:AB132,AB125)</f>
        <v/>
      </c>
      <c r="AC135">
        <f>SUM(AC131:AC132,AC125)</f>
        <v/>
      </c>
      <c r="AD135">
        <f>SUM(AD131:AD132,AD125)</f>
        <v/>
      </c>
      <c r="AE135">
        <f>SUM(AE131:AE132,AE125)</f>
        <v/>
      </c>
      <c r="AF135">
        <f>SUM(AF131:AF132,AF125)</f>
        <v/>
      </c>
      <c r="AG135">
        <f>SUM(AG131:AG132,AG125)</f>
        <v/>
      </c>
      <c r="AH135">
        <f>SUM(AH131:AH132,AH125)</f>
        <v/>
      </c>
      <c r="AI135">
        <f>SUM(AI131:AI132,AI125)</f>
        <v/>
      </c>
      <c r="AJ135">
        <f>SUM(AJ131:AJ132,AJ125)</f>
        <v/>
      </c>
      <c r="AK135">
        <f>SUM(AK131:AK132,AK125)</f>
        <v/>
      </c>
      <c r="AL135">
        <f>SUM(AL131:AL132,AL125)</f>
        <v/>
      </c>
      <c r="AM135">
        <f>SUM(AM131:AM132,AM125)</f>
        <v/>
      </c>
      <c r="AN135">
        <f>SUM(AN131:AN132,AN125)</f>
        <v/>
      </c>
      <c r="AO135">
        <f>SUM(AO131:AO132,AO125)</f>
        <v/>
      </c>
      <c r="AP135">
        <f>SUM(AP131:AP132,AP125)</f>
        <v/>
      </c>
      <c r="AQ135">
        <f>SUM(AQ131:AQ132,AQ125)</f>
        <v/>
      </c>
      <c r="AR135">
        <f>SUM(AR131:AR132,AR125)</f>
        <v/>
      </c>
      <c r="AS135">
        <f>SUM(AS131:AS132,AS125)</f>
        <v/>
      </c>
      <c r="AT135">
        <f>SUM(AT131:AT132,AT125)</f>
        <v/>
      </c>
      <c r="AU135">
        <f>SUM(AU131:AU132,AU125)</f>
        <v/>
      </c>
      <c r="AV135">
        <f>SUM(AV131:AV132,AV125)</f>
        <v/>
      </c>
      <c r="AW135">
        <f>SUM(AW131:AW132,AW125)</f>
        <v/>
      </c>
      <c r="AX135">
        <f>SUM(AX131:AX132,AX125)</f>
        <v/>
      </c>
      <c r="AY135">
        <f>SUM(AY131:AY132,AY125)</f>
        <v/>
      </c>
      <c r="AZ135">
        <f>SUM(AZ131:AZ132,AZ125)</f>
        <v/>
      </c>
      <c r="BA135">
        <f>SUM(BA131:BA132,BA125)</f>
        <v/>
      </c>
      <c r="BB135">
        <f>SUM(BB131:BB132,BB125)</f>
        <v/>
      </c>
      <c r="BC135">
        <f>SUM(BC131:BC132,BC125)</f>
        <v/>
      </c>
      <c r="BD135">
        <f>SUM(BD131:BD132,BD125)</f>
        <v/>
      </c>
      <c r="BE135">
        <f>SUM(BE131:BE132,BE125)</f>
        <v/>
      </c>
      <c r="BF135">
        <f>SUM(BF131:BF132,BF125)</f>
        <v/>
      </c>
      <c r="BG135">
        <f>SUM(BG131:BG132,BG125)</f>
        <v/>
      </c>
      <c r="BH135">
        <f>SUM(BH131:BH132,BH125)</f>
        <v/>
      </c>
      <c r="BI135">
        <f>SUM(BI131:BI132,BI125)</f>
        <v/>
      </c>
      <c r="BJ135">
        <f>SUM(BJ131:BJ132,BJ125)</f>
        <v/>
      </c>
      <c r="BK135">
        <f>SUM(BK131:BK132,BK125)</f>
        <v/>
      </c>
      <c r="BL135">
        <f>SUM(BL131:BL132,BL125)</f>
        <v/>
      </c>
      <c r="BM135">
        <f>SUM(BM131:BM132,BM125)</f>
        <v/>
      </c>
      <c r="BN135">
        <f>SUM(BN131:BN132,BN125)</f>
        <v/>
      </c>
      <c r="BO135">
        <f>SUM(BO131:BO132,BO125)</f>
        <v/>
      </c>
      <c r="BP135">
        <f>SUM(BP131:BP132,BP125)</f>
        <v/>
      </c>
      <c r="BQ135">
        <f>SUM(BQ131:BQ132,BQ125)</f>
        <v/>
      </c>
      <c r="BR135">
        <f>SUM(BR131:BR132,BR125)</f>
        <v/>
      </c>
      <c r="BS135">
        <f>SUM(BS131:BS132,BS125)</f>
        <v/>
      </c>
      <c r="BT135">
        <f>SUM(BT131:BT132,BT125)</f>
        <v/>
      </c>
      <c r="BU135">
        <f>SUM(BU131:BU132,BU125)</f>
        <v/>
      </c>
      <c r="BV135">
        <f>SUM(BV131:BV132,BV125)</f>
        <v/>
      </c>
      <c r="BW135">
        <f>SUM(BW131:BW132,BW125)</f>
        <v/>
      </c>
      <c r="BX135">
        <f>SUM(BX131:BX132,BX125)</f>
        <v/>
      </c>
      <c r="BY135">
        <f>SUM(BY131:BY132,BY125)</f>
        <v/>
      </c>
    </row>
    <row r="136" spans="1:77">
      <c r="A136" t="s">
        <v>9</v>
      </c>
      <c r="B136" t="s">
        <v>24</v>
      </c>
      <c r="G136">
        <f>ABS((SUM(G138:G145)-G137)/G137)</f>
        <v/>
      </c>
      <c r="H136">
        <f>ABS((SUM(H138:H145)-H137)/H137)</f>
        <v/>
      </c>
      <c r="I136">
        <f>ABS((SUM(I138:I145)-I137)/I137)</f>
        <v/>
      </c>
      <c r="J136">
        <f>ABS((SUM(J138:J145)-J137)/J137)</f>
        <v/>
      </c>
      <c r="K136">
        <f>ABS((SUM(K138:K145)-K137)/K137)</f>
        <v/>
      </c>
      <c r="L136">
        <f>ABS((SUM(L138:L145)-L137)/L137)</f>
        <v/>
      </c>
      <c r="M136">
        <f>ABS((SUM(M138:M145)-M137)/M137)</f>
        <v/>
      </c>
      <c r="N136">
        <f>ABS((SUM(N138:N145)-N137)/N137)</f>
        <v/>
      </c>
      <c r="O136">
        <f>ABS((SUM(O138:O145)-O137)/O137)</f>
        <v/>
      </c>
      <c r="P136">
        <f>ABS((SUM(P138:P145)-P137)/P137)</f>
        <v/>
      </c>
      <c r="Q136">
        <f>ABS((SUM(Q138:Q145)-Q137)/Q137)</f>
        <v/>
      </c>
      <c r="R136">
        <f>ABS((SUM(R138:R145)-R137)/R137)</f>
        <v/>
      </c>
      <c r="S136">
        <f>ABS((SUM(S138:S145)-S137)/S137)</f>
        <v/>
      </c>
      <c r="T136">
        <f>ABS((SUM(T138:T145)-T137)/T137)</f>
        <v/>
      </c>
      <c r="U136">
        <f>ABS((SUM(U138:U145)-U137)/U137)</f>
        <v/>
      </c>
      <c r="V136">
        <f>ABS((SUM(V138:V145)-V137)/V137)</f>
        <v/>
      </c>
      <c r="W136">
        <f>ABS((SUM(W138:W145)-W137)/W137)</f>
        <v/>
      </c>
      <c r="X136">
        <f>ABS((SUM(X138:X145)-X137)/X137)</f>
        <v/>
      </c>
      <c r="Y136">
        <f>ABS((SUM(Y138:Y145)-Y137)/Y137)</f>
        <v/>
      </c>
      <c r="Z136">
        <f>ABS((SUM(Z138:Z145)-Z137)/Z137)</f>
        <v/>
      </c>
      <c r="AA136">
        <f>ABS((SUM(AA138:AA145)-AA137)/AA137)</f>
        <v/>
      </c>
      <c r="AB136">
        <f>ABS((SUM(AB138:AB145)-AB137)/AB137)</f>
        <v/>
      </c>
      <c r="AC136">
        <f>ABS((SUM(AC138:AC145)-AC137)/AC137)</f>
        <v/>
      </c>
      <c r="AD136">
        <f>ABS((SUM(AD138:AD145)-AD137)/AD137)</f>
        <v/>
      </c>
      <c r="AE136">
        <f>ABS((SUM(AE138:AE145)-AE137)/AE137)</f>
        <v/>
      </c>
      <c r="AF136">
        <f>ABS((SUM(AF138:AF145)-AF137)/AF137)</f>
        <v/>
      </c>
      <c r="AG136">
        <f>ABS((SUM(AG138:AG145)-AG137)/AG137)</f>
        <v/>
      </c>
      <c r="AH136">
        <f>ABS((SUM(AH138:AH145)-AH137)/AH137)</f>
        <v/>
      </c>
      <c r="AI136">
        <f>ABS((SUM(AI138:AI145)-AI137)/AI137)</f>
        <v/>
      </c>
      <c r="AJ136">
        <f>ABS((SUM(AJ138:AJ145)-AJ137)/AJ137)</f>
        <v/>
      </c>
      <c r="AK136">
        <f>ABS((SUM(AK138:AK145)-AK137)/AK137)</f>
        <v/>
      </c>
      <c r="AL136">
        <f>ABS((SUM(AL138:AL145)-AL137)/AL137)</f>
        <v/>
      </c>
      <c r="AM136">
        <f>ABS((SUM(AM138:AM145)-AM137)/AM137)</f>
        <v/>
      </c>
      <c r="AN136">
        <f>ABS((SUM(AN138:AN145)-AN137)/AN137)</f>
        <v/>
      </c>
      <c r="AO136">
        <f>ABS((SUM(AO138:AO145)-AO137)/AO137)</f>
        <v/>
      </c>
      <c r="AP136">
        <f>ABS((SUM(AP138:AP145)-AP137)/AP137)</f>
        <v/>
      </c>
      <c r="AQ136">
        <f>ABS((SUM(AQ138:AQ145)-AQ137)/AQ137)</f>
        <v/>
      </c>
      <c r="AR136">
        <f>ABS((SUM(AR138:AR145)-AR137)/AR137)</f>
        <v/>
      </c>
      <c r="AS136">
        <f>ABS((SUM(AS138:AS145)-AS137)/AS137)</f>
        <v/>
      </c>
      <c r="AT136">
        <f>ABS((SUM(AT138:AT145)-AT137)/AT137)</f>
        <v/>
      </c>
      <c r="AU136">
        <f>ABS((SUM(AU138:AU145)-AU137)/AU137)</f>
        <v/>
      </c>
      <c r="AV136">
        <f>ABS((SUM(AV138:AV145)-AV137)/AV137)</f>
        <v/>
      </c>
      <c r="AW136">
        <f>ABS((SUM(AW138:AW145)-AW137)/AW137)</f>
        <v/>
      </c>
      <c r="AX136">
        <f>ABS((SUM(AX138:AX145)-AX137)/AX137)</f>
        <v/>
      </c>
      <c r="AY136">
        <f>ABS((SUM(AY138:AY145)-AY137)/AY137)</f>
        <v/>
      </c>
      <c r="AZ136">
        <f>ABS((SUM(AZ138:AZ145)-AZ137)/AZ137)</f>
        <v/>
      </c>
      <c r="BA136">
        <f>ABS((SUM(BA138:BA145)-BA137)/BA137)</f>
        <v/>
      </c>
      <c r="BB136">
        <f>ABS((SUM(BB138:BB145)-BB137)/BB137)</f>
        <v/>
      </c>
      <c r="BC136">
        <f>ABS((SUM(BC138:BC145)-BC137)/BC137)</f>
        <v/>
      </c>
      <c r="BD136">
        <f>ABS((SUM(BD138:BD145)-BD137)/BD137)</f>
        <v/>
      </c>
      <c r="BE136">
        <f>ABS((SUM(BE138:BE145)-BE137)/BE137)</f>
        <v/>
      </c>
      <c r="BF136">
        <f>ABS((SUM(BF138:BF145)-BF137)/BF137)</f>
        <v/>
      </c>
      <c r="BG136">
        <f>ABS((SUM(BG138:BG145)-BG137)/BG137)</f>
        <v/>
      </c>
      <c r="BH136">
        <f>ABS((SUM(BH138:BH145)-BH137)/BH137)</f>
        <v/>
      </c>
      <c r="BI136">
        <f>ABS((SUM(BI138:BI145)-BI137)/BI137)</f>
        <v/>
      </c>
      <c r="BJ136">
        <f>ABS((SUM(BJ138:BJ145)-BJ137)/BJ137)</f>
        <v/>
      </c>
      <c r="BK136">
        <f>ABS((SUM(BK138:BK145)-BK137)/BK137)</f>
        <v/>
      </c>
      <c r="BL136">
        <f>ABS((SUM(BL138:BL145)-BL137)/BL137)</f>
        <v/>
      </c>
      <c r="BM136">
        <f>ABS((SUM(BM138:BM145)-BM137)/BM137)</f>
        <v/>
      </c>
      <c r="BN136">
        <f>ABS((SUM(BN138:BN145)-BN137)/BN137)</f>
        <v/>
      </c>
      <c r="BO136">
        <f>ABS((SUM(BO138:BO145)-BO137)/BO137)</f>
        <v/>
      </c>
      <c r="BP136">
        <f>ABS((SUM(BP138:BP145)-BP137)/BP137)</f>
        <v/>
      </c>
      <c r="BQ136">
        <f>ABS((SUM(BQ138:BQ145)-BQ137)/BQ137)</f>
        <v/>
      </c>
      <c r="BR136">
        <f>ABS((SUM(BR138:BR145)-BR137)/BR137)</f>
        <v/>
      </c>
      <c r="BS136">
        <f>ABS((SUM(BS138:BS145)-BS137)/BS137)</f>
        <v/>
      </c>
      <c r="BT136">
        <f>ABS((SUM(BT138:BT145)-BT137)/BT137)</f>
        <v/>
      </c>
      <c r="BU136">
        <f>ABS((SUM(BU138:BU145)-BU137)/BU137)</f>
        <v/>
      </c>
      <c r="BV136">
        <f>ABS((SUM(BV138:BV145)-BV137)/BV137)</f>
        <v/>
      </c>
      <c r="BW136">
        <f>ABS((SUM(BW138:BW145)-BW137)/BW137)</f>
        <v/>
      </c>
      <c r="BX136">
        <f>ABS((SUM(BX138:BX145)-BX137)/BX137)</f>
        <v/>
      </c>
      <c r="BY136">
        <f>ABS((SUM(BY138:BY145)-BY137)/BY137)</f>
        <v/>
      </c>
    </row>
    <row r="137" spans="1:77">
      <c r="A137">
        <f>CONCATENATE(A$136,B137)</f>
        <v/>
      </c>
      <c r="B137" t="s">
        <v>33</v>
      </c>
      <c r="D137" t="s">
        <v>35</v>
      </c>
      <c r="G137">
        <f>SUM(G138:G145)</f>
        <v/>
      </c>
      <c r="H137">
        <f>SUM(H138:H145)</f>
        <v/>
      </c>
      <c r="I137">
        <f>SUM(I138:I145)</f>
        <v/>
      </c>
      <c r="J137">
        <f>SUM(J138:J145)</f>
        <v/>
      </c>
      <c r="K137">
        <f>SUM(K138:K145)</f>
        <v/>
      </c>
      <c r="L137">
        <f>SUM(L138:L145)</f>
        <v/>
      </c>
      <c r="M137">
        <f>SUM(M138:M145)</f>
        <v/>
      </c>
      <c r="N137">
        <f>SUM(N138:N145)</f>
        <v/>
      </c>
      <c r="O137">
        <f>SUM(O138:O145)</f>
        <v/>
      </c>
      <c r="P137">
        <f>SUM(P138:P145)</f>
        <v/>
      </c>
      <c r="Q137">
        <f>SUM(Q138:Q145)</f>
        <v/>
      </c>
      <c r="R137">
        <f>SUM(R138:R145)</f>
        <v/>
      </c>
      <c r="S137">
        <f>SUM(S138:S145)</f>
        <v/>
      </c>
      <c r="T137">
        <f>SUM(T138:T145)</f>
        <v/>
      </c>
      <c r="U137">
        <f>SUM(U138:U145)</f>
        <v/>
      </c>
      <c r="V137">
        <f>SUM(V138:V145)</f>
        <v/>
      </c>
      <c r="W137">
        <f>SUM(W138:W145)</f>
        <v/>
      </c>
      <c r="X137">
        <f>SUM(X138:X145)</f>
        <v/>
      </c>
      <c r="Y137">
        <f>SUM(Y138:Y145)</f>
        <v/>
      </c>
      <c r="Z137">
        <f>SUM(Z138:Z145)</f>
        <v/>
      </c>
      <c r="AA137">
        <f>SUM(AA138:AA145)</f>
        <v/>
      </c>
      <c r="AB137">
        <f>SUM(AB138:AB145)</f>
        <v/>
      </c>
      <c r="AC137">
        <f>SUM(AC138:AC145)</f>
        <v/>
      </c>
      <c r="AD137">
        <f>SUM(AD138:AD145)</f>
        <v/>
      </c>
      <c r="AE137">
        <f>SUM(AE138:AE145)</f>
        <v/>
      </c>
      <c r="AF137">
        <f>SUM(AF138:AF145)</f>
        <v/>
      </c>
      <c r="AG137">
        <f>SUM(AG138:AG145)</f>
        <v/>
      </c>
      <c r="AH137">
        <f>SUM(AH138:AH145)</f>
        <v/>
      </c>
      <c r="AI137">
        <f>SUM(AI138:AI145)</f>
        <v/>
      </c>
      <c r="AJ137">
        <f>SUM(AJ138:AJ145)</f>
        <v/>
      </c>
      <c r="AK137">
        <f>SUM(AK138:AK145)</f>
        <v/>
      </c>
      <c r="AL137">
        <f>SUM(AL138:AL145)</f>
        <v/>
      </c>
      <c r="AM137">
        <f>SUM(AM138:AM145)</f>
        <v/>
      </c>
      <c r="AN137">
        <f>SUM(AN138:AN145)</f>
        <v/>
      </c>
      <c r="AO137">
        <f>SUM(AO138:AO145)</f>
        <v/>
      </c>
      <c r="AP137">
        <f>SUM(AP138:AP145)</f>
        <v/>
      </c>
      <c r="AQ137">
        <f>SUM(AQ138:AQ145)</f>
        <v/>
      </c>
      <c r="AR137">
        <f>SUM(AR138:AR145)</f>
        <v/>
      </c>
      <c r="AS137">
        <f>SUM(AS138:AS145)</f>
        <v/>
      </c>
      <c r="AT137">
        <f>SUM(AT138:AT145)</f>
        <v/>
      </c>
      <c r="AU137">
        <f>SUM(AU138:AU145)</f>
        <v/>
      </c>
      <c r="AV137">
        <f>SUM(AV138:AV145)</f>
        <v/>
      </c>
      <c r="AW137">
        <f>SUM(AW138:AW145)</f>
        <v/>
      </c>
      <c r="AX137">
        <f>SUM(AX138:AX145)</f>
        <v/>
      </c>
      <c r="AY137">
        <f>SUM(AY138:AY145)</f>
        <v/>
      </c>
      <c r="AZ137">
        <f>SUM(AZ138:AZ145)</f>
        <v/>
      </c>
      <c r="BA137">
        <f>SUM(BA138:BA145)</f>
        <v/>
      </c>
      <c r="BB137">
        <f>SUM(BB138:BB145)</f>
        <v/>
      </c>
      <c r="BC137">
        <f>SUM(BC138:BC145)</f>
        <v/>
      </c>
      <c r="BD137">
        <f>SUM(BD138:BD145)</f>
        <v/>
      </c>
      <c r="BE137">
        <f>SUM(BE138:BE145)</f>
        <v/>
      </c>
      <c r="BF137">
        <f>SUM(BF138:BF145)</f>
        <v/>
      </c>
      <c r="BG137">
        <f>SUM(BG138:BG145)</f>
        <v/>
      </c>
      <c r="BH137">
        <f>SUM(BH138:BH145)</f>
        <v/>
      </c>
      <c r="BI137">
        <f>SUM(BI138:BI145)</f>
        <v/>
      </c>
      <c r="BJ137">
        <f>SUM(BJ138:BJ145)</f>
        <v/>
      </c>
      <c r="BK137">
        <f>SUM(BK138:BK145)</f>
        <v/>
      </c>
      <c r="BL137">
        <f>SUM(BL138:BL145)</f>
        <v/>
      </c>
      <c r="BM137">
        <f>SUM(BM138:BM145)</f>
        <v/>
      </c>
      <c r="BN137">
        <f>SUM(BN138:BN145)</f>
        <v/>
      </c>
      <c r="BO137">
        <f>SUM(BO138:BO145)</f>
        <v/>
      </c>
      <c r="BP137">
        <f>SUM(BP138:BP145)</f>
        <v/>
      </c>
      <c r="BQ137">
        <f>SUM(BQ138:BQ145)</f>
        <v/>
      </c>
      <c r="BR137">
        <f>SUM(BR138:BR145)</f>
        <v/>
      </c>
      <c r="BS137">
        <f>SUM(BS138:BS145)</f>
        <v/>
      </c>
      <c r="BT137">
        <f>SUM(BT138:BT145)</f>
        <v/>
      </c>
      <c r="BU137">
        <f>SUM(BU138:BU145)</f>
        <v/>
      </c>
      <c r="BV137">
        <f>SUM(BV138:BV145)</f>
        <v/>
      </c>
      <c r="BW137">
        <f>SUM(BW138:BW145)</f>
        <v/>
      </c>
      <c r="BX137">
        <f>SUM(BX138:BX145)</f>
        <v/>
      </c>
      <c r="BY137">
        <f>SUM(BY138:BY145)</f>
        <v/>
      </c>
    </row>
    <row r="138" spans="1:77">
      <c r="A138">
        <f>CONCATENATE(A$136,B138)</f>
        <v/>
      </c>
      <c r="B138" t="s">
        <v>61</v>
      </c>
      <c r="D138" t="s">
        <v>35</v>
      </c>
      <c r="E138">
        <f>MATCH($B138,$B$97:$B$107,0)+ROW($B$97)-1</f>
        <v/>
      </c>
      <c r="G138">
        <f>G28*(1+INDEX($A:$BY,$E138,COLUMN(G138)))</f>
        <v/>
      </c>
      <c r="H138">
        <f>H28*(1+INDEX($A:$BY,$E138,COLUMN(H138)))</f>
        <v/>
      </c>
      <c r="I138">
        <f>I28*(1+INDEX($A:$BY,$E138,COLUMN(I138)))</f>
        <v/>
      </c>
      <c r="J138">
        <f>J28*(1+INDEX($A:$BY,$E138,COLUMN(J138)))</f>
        <v/>
      </c>
      <c r="K138">
        <f>K28*(1+INDEX($A:$BY,$E138,COLUMN(K138)))</f>
        <v/>
      </c>
      <c r="L138">
        <f>L28*(1+INDEX($A:$BY,$E138,COLUMN(L138)))</f>
        <v/>
      </c>
      <c r="M138">
        <f>M28*(1+INDEX($A:$BY,$E138,COLUMN(M138)))</f>
        <v/>
      </c>
      <c r="N138">
        <f>N28*(1+INDEX($A:$BY,$E138,COLUMN(N138)))</f>
        <v/>
      </c>
      <c r="O138">
        <f>O28*(1+INDEX($A:$BY,$E138,COLUMN(O138)))</f>
        <v/>
      </c>
      <c r="P138">
        <f>P28*(1+INDEX($A:$BY,$E138,COLUMN(P138)))</f>
        <v/>
      </c>
      <c r="Q138">
        <f>Q28*(1+INDEX($A:$BY,$E138,COLUMN(Q138)))</f>
        <v/>
      </c>
      <c r="R138">
        <f>R28*(1+INDEX($A:$BY,$E138,COLUMN(R138)))</f>
        <v/>
      </c>
      <c r="S138">
        <f>S28*(1+INDEX($A:$BY,$E138,COLUMN(S138)))</f>
        <v/>
      </c>
      <c r="T138">
        <f>T28*(1+INDEX($A:$BY,$E138,COLUMN(T138)))</f>
        <v/>
      </c>
      <c r="U138">
        <f>U28*(1+INDEX($A:$BY,$E138,COLUMN(U138)))</f>
        <v/>
      </c>
      <c r="V138">
        <f>V28*(1+INDEX($A:$BY,$E138,COLUMN(V138)))</f>
        <v/>
      </c>
      <c r="W138">
        <f>W28*(1+INDEX($A:$BY,$E138,COLUMN(W138)))</f>
        <v/>
      </c>
      <c r="X138">
        <f>X28*(1+INDEX($A:$BY,$E138,COLUMN(X138)))</f>
        <v/>
      </c>
      <c r="Y138">
        <f>Y28*(1+INDEX($A:$BY,$E138,COLUMN(Y138)))</f>
        <v/>
      </c>
      <c r="Z138">
        <f>Z28*(1+INDEX($A:$BY,$E138,COLUMN(Z138)))</f>
        <v/>
      </c>
      <c r="AA138">
        <f>AA28*(1+INDEX($A:$BY,$E138,COLUMN(AA138)))</f>
        <v/>
      </c>
      <c r="AB138">
        <f>AB28*(1+INDEX($A:$BY,$E138,COLUMN(AB138)))</f>
        <v/>
      </c>
      <c r="AC138">
        <f>AC28*(1+INDEX($A:$BY,$E138,COLUMN(AC138)))</f>
        <v/>
      </c>
      <c r="AD138">
        <f>AD28*(1+INDEX($A:$BY,$E138,COLUMN(AD138)))</f>
        <v/>
      </c>
      <c r="AE138">
        <f>AE28*(1+INDEX($A:$BY,$E138,COLUMN(AE138)))</f>
        <v/>
      </c>
      <c r="AF138">
        <f>AF28*(1+INDEX($A:$BY,$E138,COLUMN(AF138)))</f>
        <v/>
      </c>
      <c r="AG138">
        <f>AG28*(1+INDEX($A:$BY,$E138,COLUMN(AG138)))</f>
        <v/>
      </c>
      <c r="AH138">
        <f>AH28*(1+INDEX($A:$BY,$E138,COLUMN(AH138)))</f>
        <v/>
      </c>
      <c r="AI138">
        <f>AI28*(1+INDEX($A:$BY,$E138,COLUMN(AI138)))</f>
        <v/>
      </c>
      <c r="AJ138">
        <f>AJ28*(1+INDEX($A:$BY,$E138,COLUMN(AJ138)))</f>
        <v/>
      </c>
      <c r="AK138">
        <f>AK28*(1+INDEX($A:$BY,$E138,COLUMN(AK138)))</f>
        <v/>
      </c>
      <c r="AL138">
        <f>AL28*(1+INDEX($A:$BY,$E138,COLUMN(AL138)))</f>
        <v/>
      </c>
      <c r="AM138">
        <f>AM28*(1+INDEX($A:$BY,$E138,COLUMN(AM138)))</f>
        <v/>
      </c>
      <c r="AN138">
        <f>AN28*(1+INDEX($A:$BY,$E138,COLUMN(AN138)))</f>
        <v/>
      </c>
      <c r="AO138">
        <f>AO28*(1+INDEX($A:$BY,$E138,COLUMN(AO138)))</f>
        <v/>
      </c>
      <c r="AP138">
        <f>AP28*(1+INDEX($A:$BY,$E138,COLUMN(AP138)))</f>
        <v/>
      </c>
      <c r="AQ138">
        <f>AQ28*(1+INDEX($A:$BY,$E138,COLUMN(AQ138)))</f>
        <v/>
      </c>
      <c r="AR138">
        <f>AR28*(1+INDEX($A:$BY,$E138,COLUMN(AR138)))</f>
        <v/>
      </c>
      <c r="AS138">
        <f>AS28*(1+INDEX($A:$BY,$E138,COLUMN(AS138)))</f>
        <v/>
      </c>
      <c r="AT138">
        <f>AT28*(1+INDEX($A:$BY,$E138,COLUMN(AT138)))</f>
        <v/>
      </c>
      <c r="AU138">
        <f>AU28*(1+INDEX($A:$BY,$E138,COLUMN(AU138)))</f>
        <v/>
      </c>
      <c r="AV138">
        <f>AV28*(1+INDEX($A:$BY,$E138,COLUMN(AV138)))</f>
        <v/>
      </c>
      <c r="AW138">
        <f>AW28*(1+INDEX($A:$BY,$E138,COLUMN(AW138)))</f>
        <v/>
      </c>
      <c r="AX138">
        <f>AX28*(1+INDEX($A:$BY,$E138,COLUMN(AX138)))</f>
        <v/>
      </c>
      <c r="AY138">
        <f>AY28*(1+INDEX($A:$BY,$E138,COLUMN(AY138)))</f>
        <v/>
      </c>
      <c r="AZ138">
        <f>AZ28*(1+INDEX($A:$BY,$E138,COLUMN(AZ138)))</f>
        <v/>
      </c>
      <c r="BA138">
        <f>BA28*(1+INDEX($A:$BY,$E138,COLUMN(BA138)))</f>
        <v/>
      </c>
      <c r="BB138">
        <f>BB28*(1+INDEX($A:$BY,$E138,COLUMN(BB138)))</f>
        <v/>
      </c>
      <c r="BC138">
        <f>BC28*(1+INDEX($A:$BY,$E138,COLUMN(BC138)))</f>
        <v/>
      </c>
      <c r="BD138">
        <f>BD28*(1+INDEX($A:$BY,$E138,COLUMN(BD138)))</f>
        <v/>
      </c>
      <c r="BE138">
        <f>BE28*(1+INDEX($A:$BY,$E138,COLUMN(BE138)))</f>
        <v/>
      </c>
      <c r="BF138">
        <f>BF28*(1+INDEX($A:$BY,$E138,COLUMN(BF138)))</f>
        <v/>
      </c>
      <c r="BG138">
        <f>BG28*(1+INDEX($A:$BY,$E138,COLUMN(BG138)))</f>
        <v/>
      </c>
      <c r="BH138">
        <f>BH28*(1+INDEX($A:$BY,$E138,COLUMN(BH138)))</f>
        <v/>
      </c>
      <c r="BI138">
        <f>BI28*(1+INDEX($A:$BY,$E138,COLUMN(BI138)))</f>
        <v/>
      </c>
      <c r="BJ138">
        <f>BJ28*(1+INDEX($A:$BY,$E138,COLUMN(BJ138)))</f>
        <v/>
      </c>
      <c r="BK138">
        <f>BK28*(1+INDEX($A:$BY,$E138,COLUMN(BK138)))</f>
        <v/>
      </c>
      <c r="BL138">
        <f>BL28*(1+INDEX($A:$BY,$E138,COLUMN(BL138)))</f>
        <v/>
      </c>
      <c r="BM138">
        <f>BM28*(1+INDEX($A:$BY,$E138,COLUMN(BM138)))</f>
        <v/>
      </c>
      <c r="BN138">
        <f>BN28*(1+INDEX($A:$BY,$E138,COLUMN(BN138)))</f>
        <v/>
      </c>
      <c r="BO138">
        <f>BO28*(1+INDEX($A:$BY,$E138,COLUMN(BO138)))</f>
        <v/>
      </c>
      <c r="BP138">
        <f>BP28*(1+INDEX($A:$BY,$E138,COLUMN(BP138)))</f>
        <v/>
      </c>
      <c r="BQ138">
        <f>BQ28*(1+INDEX($A:$BY,$E138,COLUMN(BQ138)))</f>
        <v/>
      </c>
      <c r="BR138">
        <f>BR28*(1+INDEX($A:$BY,$E138,COLUMN(BR138)))</f>
        <v/>
      </c>
      <c r="BS138">
        <f>BS28*(1+INDEX($A:$BY,$E138,COLUMN(BS138)))</f>
        <v/>
      </c>
      <c r="BT138">
        <f>BT28*(1+INDEX($A:$BY,$E138,COLUMN(BT138)))</f>
        <v/>
      </c>
      <c r="BU138">
        <f>BU28*(1+INDEX($A:$BY,$E138,COLUMN(BU138)))</f>
        <v/>
      </c>
      <c r="BV138">
        <f>BV28*(1+INDEX($A:$BY,$E138,COLUMN(BV138)))</f>
        <v/>
      </c>
      <c r="BW138">
        <f>BW28*(1+INDEX($A:$BY,$E138,COLUMN(BW138)))</f>
        <v/>
      </c>
      <c r="BX138">
        <f>BX28*(1+INDEX($A:$BY,$E138,COLUMN(BX138)))</f>
        <v/>
      </c>
      <c r="BY138">
        <f>BY28*(1+INDEX($A:$BY,$E138,COLUMN(BY138)))</f>
        <v/>
      </c>
    </row>
    <row r="139" spans="1:77">
      <c r="A139">
        <f>CONCATENATE(A$136,B139)</f>
        <v/>
      </c>
      <c r="B139" t="s">
        <v>36</v>
      </c>
      <c r="D139" t="s">
        <v>35</v>
      </c>
      <c r="E139">
        <f>MATCH($B139,$B$97:$B$107,0)+ROW($B$97)-1</f>
        <v/>
      </c>
      <c r="G139">
        <f>G29*(1+INDEX($A:$BY,$E139,COLUMN(G139)))</f>
        <v/>
      </c>
      <c r="H139">
        <f>H29*(1+INDEX($A:$BY,$E139,COLUMN(H139)))</f>
        <v/>
      </c>
      <c r="I139">
        <f>I29*(1+INDEX($A:$BY,$E139,COLUMN(I139)))</f>
        <v/>
      </c>
      <c r="J139">
        <f>J29*(1+INDEX($A:$BY,$E139,COLUMN(J139)))</f>
        <v/>
      </c>
      <c r="K139">
        <f>K29*(1+INDEX($A:$BY,$E139,COLUMN(K139)))</f>
        <v/>
      </c>
      <c r="L139">
        <f>L29*(1+INDEX($A:$BY,$E139,COLUMN(L139)))</f>
        <v/>
      </c>
      <c r="M139">
        <f>M29*(1+INDEX($A:$BY,$E139,COLUMN(M139)))</f>
        <v/>
      </c>
      <c r="N139">
        <f>N29*(1+INDEX($A:$BY,$E139,COLUMN(N139)))</f>
        <v/>
      </c>
      <c r="O139">
        <f>O29*(1+INDEX($A:$BY,$E139,COLUMN(O139)))</f>
        <v/>
      </c>
      <c r="P139">
        <f>P29*(1+INDEX($A:$BY,$E139,COLUMN(P139)))</f>
        <v/>
      </c>
      <c r="Q139">
        <f>Q29*(1+INDEX($A:$BY,$E139,COLUMN(Q139)))</f>
        <v/>
      </c>
      <c r="R139">
        <f>R29*(1+INDEX($A:$BY,$E139,COLUMN(R139)))</f>
        <v/>
      </c>
      <c r="S139">
        <f>S29*(1+INDEX($A:$BY,$E139,COLUMN(S139)))</f>
        <v/>
      </c>
      <c r="T139">
        <f>T29*(1+INDEX($A:$BY,$E139,COLUMN(T139)))</f>
        <v/>
      </c>
      <c r="U139">
        <f>U29*(1+INDEX($A:$BY,$E139,COLUMN(U139)))</f>
        <v/>
      </c>
      <c r="V139">
        <f>V29*(1+INDEX($A:$BY,$E139,COLUMN(V139)))</f>
        <v/>
      </c>
      <c r="W139">
        <f>W29*(1+INDEX($A:$BY,$E139,COLUMN(W139)))</f>
        <v/>
      </c>
      <c r="X139">
        <f>X29*(1+INDEX($A:$BY,$E139,COLUMN(X139)))</f>
        <v/>
      </c>
      <c r="Y139">
        <f>Y29*(1+INDEX($A:$BY,$E139,COLUMN(Y139)))</f>
        <v/>
      </c>
      <c r="Z139">
        <f>Z29*(1+INDEX($A:$BY,$E139,COLUMN(Z139)))</f>
        <v/>
      </c>
      <c r="AA139">
        <f>AA29*(1+INDEX($A:$BY,$E139,COLUMN(AA139)))</f>
        <v/>
      </c>
      <c r="AB139">
        <f>AB29*(1+INDEX($A:$BY,$E139,COLUMN(AB139)))</f>
        <v/>
      </c>
      <c r="AC139">
        <f>AC29*(1+INDEX($A:$BY,$E139,COLUMN(AC139)))</f>
        <v/>
      </c>
      <c r="AD139">
        <f>AD29*(1+INDEX($A:$BY,$E139,COLUMN(AD139)))</f>
        <v/>
      </c>
      <c r="AE139">
        <f>AE29*(1+INDEX($A:$BY,$E139,COLUMN(AE139)))</f>
        <v/>
      </c>
      <c r="AF139">
        <f>AF29*(1+INDEX($A:$BY,$E139,COLUMN(AF139)))</f>
        <v/>
      </c>
      <c r="AG139">
        <f>AG29*(1+INDEX($A:$BY,$E139,COLUMN(AG139)))</f>
        <v/>
      </c>
      <c r="AH139">
        <f>AH29*(1+INDEX($A:$BY,$E139,COLUMN(AH139)))</f>
        <v/>
      </c>
      <c r="AI139">
        <f>AI29*(1+INDEX($A:$BY,$E139,COLUMN(AI139)))</f>
        <v/>
      </c>
      <c r="AJ139">
        <f>AJ29*(1+INDEX($A:$BY,$E139,COLUMN(AJ139)))</f>
        <v/>
      </c>
      <c r="AK139">
        <f>AK29*(1+INDEX($A:$BY,$E139,COLUMN(AK139)))</f>
        <v/>
      </c>
      <c r="AL139">
        <f>AL29*(1+INDEX($A:$BY,$E139,COLUMN(AL139)))</f>
        <v/>
      </c>
      <c r="AM139">
        <f>AM29*(1+INDEX($A:$BY,$E139,COLUMN(AM139)))</f>
        <v/>
      </c>
      <c r="AN139">
        <f>AN29*(1+INDEX($A:$BY,$E139,COLUMN(AN139)))</f>
        <v/>
      </c>
      <c r="AO139">
        <f>AO29*(1+INDEX($A:$BY,$E139,COLUMN(AO139)))</f>
        <v/>
      </c>
      <c r="AP139">
        <f>AP29*(1+INDEX($A:$BY,$E139,COLUMN(AP139)))</f>
        <v/>
      </c>
      <c r="AQ139">
        <f>AQ29*(1+INDEX($A:$BY,$E139,COLUMN(AQ139)))</f>
        <v/>
      </c>
      <c r="AR139">
        <f>AR29*(1+INDEX($A:$BY,$E139,COLUMN(AR139)))</f>
        <v/>
      </c>
      <c r="AS139">
        <f>AS29*(1+INDEX($A:$BY,$E139,COLUMN(AS139)))</f>
        <v/>
      </c>
      <c r="AT139">
        <f>AT29*(1+INDEX($A:$BY,$E139,COLUMN(AT139)))</f>
        <v/>
      </c>
      <c r="AU139">
        <f>AU29*(1+INDEX($A:$BY,$E139,COLUMN(AU139)))</f>
        <v/>
      </c>
      <c r="AV139">
        <f>AV29*(1+INDEX($A:$BY,$E139,COLUMN(AV139)))</f>
        <v/>
      </c>
      <c r="AW139">
        <f>AW29*(1+INDEX($A:$BY,$E139,COLUMN(AW139)))</f>
        <v/>
      </c>
      <c r="AX139">
        <f>AX29*(1+INDEX($A:$BY,$E139,COLUMN(AX139)))</f>
        <v/>
      </c>
      <c r="AY139">
        <f>AY29*(1+INDEX($A:$BY,$E139,COLUMN(AY139)))</f>
        <v/>
      </c>
      <c r="AZ139">
        <f>AZ29*(1+INDEX($A:$BY,$E139,COLUMN(AZ139)))</f>
        <v/>
      </c>
      <c r="BA139">
        <f>BA29*(1+INDEX($A:$BY,$E139,COLUMN(BA139)))</f>
        <v/>
      </c>
      <c r="BB139">
        <f>BB29*(1+INDEX($A:$BY,$E139,COLUMN(BB139)))</f>
        <v/>
      </c>
      <c r="BC139">
        <f>BC29*(1+INDEX($A:$BY,$E139,COLUMN(BC139)))</f>
        <v/>
      </c>
      <c r="BD139">
        <f>BD29*(1+INDEX($A:$BY,$E139,COLUMN(BD139)))</f>
        <v/>
      </c>
      <c r="BE139">
        <f>BE29*(1+INDEX($A:$BY,$E139,COLUMN(BE139)))</f>
        <v/>
      </c>
      <c r="BF139">
        <f>BF29*(1+INDEX($A:$BY,$E139,COLUMN(BF139)))</f>
        <v/>
      </c>
      <c r="BG139">
        <f>BG29*(1+INDEX($A:$BY,$E139,COLUMN(BG139)))</f>
        <v/>
      </c>
      <c r="BH139">
        <f>BH29*(1+INDEX($A:$BY,$E139,COLUMN(BH139)))</f>
        <v/>
      </c>
      <c r="BI139">
        <f>BI29*(1+INDEX($A:$BY,$E139,COLUMN(BI139)))</f>
        <v/>
      </c>
      <c r="BJ139">
        <f>BJ29*(1+INDEX($A:$BY,$E139,COLUMN(BJ139)))</f>
        <v/>
      </c>
      <c r="BK139">
        <f>BK29*(1+INDEX($A:$BY,$E139,COLUMN(BK139)))</f>
        <v/>
      </c>
      <c r="BL139">
        <f>BL29*(1+INDEX($A:$BY,$E139,COLUMN(BL139)))</f>
        <v/>
      </c>
      <c r="BM139">
        <f>BM29*(1+INDEX($A:$BY,$E139,COLUMN(BM139)))</f>
        <v/>
      </c>
      <c r="BN139">
        <f>BN29*(1+INDEX($A:$BY,$E139,COLUMN(BN139)))</f>
        <v/>
      </c>
      <c r="BO139">
        <f>BO29*(1+INDEX($A:$BY,$E139,COLUMN(BO139)))</f>
        <v/>
      </c>
      <c r="BP139">
        <f>BP29*(1+INDEX($A:$BY,$E139,COLUMN(BP139)))</f>
        <v/>
      </c>
      <c r="BQ139">
        <f>BQ29*(1+INDEX($A:$BY,$E139,COLUMN(BQ139)))</f>
        <v/>
      </c>
      <c r="BR139">
        <f>BR29*(1+INDEX($A:$BY,$E139,COLUMN(BR139)))</f>
        <v/>
      </c>
      <c r="BS139">
        <f>BS29*(1+INDEX($A:$BY,$E139,COLUMN(BS139)))</f>
        <v/>
      </c>
      <c r="BT139">
        <f>BT29*(1+INDEX($A:$BY,$E139,COLUMN(BT139)))</f>
        <v/>
      </c>
      <c r="BU139">
        <f>BU29*(1+INDEX($A:$BY,$E139,COLUMN(BU139)))</f>
        <v/>
      </c>
      <c r="BV139">
        <f>BV29*(1+INDEX($A:$BY,$E139,COLUMN(BV139)))</f>
        <v/>
      </c>
      <c r="BW139">
        <f>BW29*(1+INDEX($A:$BY,$E139,COLUMN(BW139)))</f>
        <v/>
      </c>
      <c r="BX139">
        <f>BX29*(1+INDEX($A:$BY,$E139,COLUMN(BX139)))</f>
        <v/>
      </c>
      <c r="BY139">
        <f>BY29*(1+INDEX($A:$BY,$E139,COLUMN(BY139)))</f>
        <v/>
      </c>
    </row>
    <row r="140" spans="1:77">
      <c r="A140">
        <f>CONCATENATE(A$136,B140)</f>
        <v/>
      </c>
      <c r="B140" t="s">
        <v>47</v>
      </c>
      <c r="D140" t="s">
        <v>35</v>
      </c>
      <c r="E140">
        <f>MATCH($B140,$B$97:$B$107,0)+ROW($B$97)-1</f>
        <v/>
      </c>
      <c r="G140">
        <f>G30*(1+INDEX($A:$BY,$E140,COLUMN(G140)))</f>
        <v/>
      </c>
      <c r="H140">
        <f>H30*(1+INDEX($A:$BY,$E140,COLUMN(H140)))</f>
        <v/>
      </c>
      <c r="I140">
        <f>I30*(1+INDEX($A:$BY,$E140,COLUMN(I140)))</f>
        <v/>
      </c>
      <c r="J140">
        <f>J30*(1+INDEX($A:$BY,$E140,COLUMN(J140)))</f>
        <v/>
      </c>
      <c r="K140">
        <f>K30*(1+INDEX($A:$BY,$E140,COLUMN(K140)))</f>
        <v/>
      </c>
      <c r="L140">
        <f>L30*(1+INDEX($A:$BY,$E140,COLUMN(L140)))</f>
        <v/>
      </c>
      <c r="M140">
        <f>M30*(1+INDEX($A:$BY,$E140,COLUMN(M140)))</f>
        <v/>
      </c>
      <c r="N140">
        <f>N30*(1+INDEX($A:$BY,$E140,COLUMN(N140)))</f>
        <v/>
      </c>
      <c r="O140">
        <f>O30*(1+INDEX($A:$BY,$E140,COLUMN(O140)))</f>
        <v/>
      </c>
      <c r="P140">
        <f>P30*(1+INDEX($A:$BY,$E140,COLUMN(P140)))</f>
        <v/>
      </c>
      <c r="Q140">
        <f>Q30*(1+INDEX($A:$BY,$E140,COLUMN(Q140)))</f>
        <v/>
      </c>
      <c r="R140">
        <f>R30*(1+INDEX($A:$BY,$E140,COLUMN(R140)))</f>
        <v/>
      </c>
      <c r="S140">
        <f>S30*(1+INDEX($A:$BY,$E140,COLUMN(S140)))</f>
        <v/>
      </c>
      <c r="T140">
        <f>T30*(1+INDEX($A:$BY,$E140,COLUMN(T140)))</f>
        <v/>
      </c>
      <c r="U140">
        <f>U30*(1+INDEX($A:$BY,$E140,COLUMN(U140)))</f>
        <v/>
      </c>
      <c r="V140">
        <f>V30*(1+INDEX($A:$BY,$E140,COLUMN(V140)))</f>
        <v/>
      </c>
      <c r="W140">
        <f>W30*(1+INDEX($A:$BY,$E140,COLUMN(W140)))</f>
        <v/>
      </c>
      <c r="X140">
        <f>X30*(1+INDEX($A:$BY,$E140,COLUMN(X140)))</f>
        <v/>
      </c>
      <c r="Y140">
        <f>Y30*(1+INDEX($A:$BY,$E140,COLUMN(Y140)))</f>
        <v/>
      </c>
      <c r="Z140">
        <f>Z30*(1+INDEX($A:$BY,$E140,COLUMN(Z140)))</f>
        <v/>
      </c>
      <c r="AA140">
        <f>AA30*(1+INDEX($A:$BY,$E140,COLUMN(AA140)))</f>
        <v/>
      </c>
      <c r="AB140">
        <f>AB30*(1+INDEX($A:$BY,$E140,COLUMN(AB140)))</f>
        <v/>
      </c>
      <c r="AC140">
        <f>AC30*(1+INDEX($A:$BY,$E140,COLUMN(AC140)))</f>
        <v/>
      </c>
      <c r="AD140">
        <f>AD30*(1+INDEX($A:$BY,$E140,COLUMN(AD140)))</f>
        <v/>
      </c>
      <c r="AE140">
        <f>AE30*(1+INDEX($A:$BY,$E140,COLUMN(AE140)))</f>
        <v/>
      </c>
      <c r="AF140">
        <f>AF30*(1+INDEX($A:$BY,$E140,COLUMN(AF140)))</f>
        <v/>
      </c>
      <c r="AG140">
        <f>AG30*(1+INDEX($A:$BY,$E140,COLUMN(AG140)))</f>
        <v/>
      </c>
      <c r="AH140">
        <f>AH30*(1+INDEX($A:$BY,$E140,COLUMN(AH140)))</f>
        <v/>
      </c>
      <c r="AI140">
        <f>AI30*(1+INDEX($A:$BY,$E140,COLUMN(AI140)))</f>
        <v/>
      </c>
      <c r="AJ140">
        <f>AJ30*(1+INDEX($A:$BY,$E140,COLUMN(AJ140)))</f>
        <v/>
      </c>
      <c r="AK140">
        <f>AK30*(1+INDEX($A:$BY,$E140,COLUMN(AK140)))</f>
        <v/>
      </c>
      <c r="AL140">
        <f>AL30*(1+INDEX($A:$BY,$E140,COLUMN(AL140)))</f>
        <v/>
      </c>
      <c r="AM140">
        <f>AM30*(1+INDEX($A:$BY,$E140,COLUMN(AM140)))</f>
        <v/>
      </c>
      <c r="AN140">
        <f>AN30*(1+INDEX($A:$BY,$E140,COLUMN(AN140)))</f>
        <v/>
      </c>
      <c r="AO140">
        <f>AO30*(1+INDEX($A:$BY,$E140,COLUMN(AO140)))</f>
        <v/>
      </c>
      <c r="AP140">
        <f>AP30*(1+INDEX($A:$BY,$E140,COLUMN(AP140)))</f>
        <v/>
      </c>
      <c r="AQ140">
        <f>AQ30*(1+INDEX($A:$BY,$E140,COLUMN(AQ140)))</f>
        <v/>
      </c>
      <c r="AR140">
        <f>AR30*(1+INDEX($A:$BY,$E140,COLUMN(AR140)))</f>
        <v/>
      </c>
      <c r="AS140">
        <f>AS30*(1+INDEX($A:$BY,$E140,COLUMN(AS140)))</f>
        <v/>
      </c>
      <c r="AT140">
        <f>AT30*(1+INDEX($A:$BY,$E140,COLUMN(AT140)))</f>
        <v/>
      </c>
      <c r="AU140">
        <f>AU30*(1+INDEX($A:$BY,$E140,COLUMN(AU140)))</f>
        <v/>
      </c>
      <c r="AV140">
        <f>AV30*(1+INDEX($A:$BY,$E140,COLUMN(AV140)))</f>
        <v/>
      </c>
      <c r="AW140">
        <f>AW30*(1+INDEX($A:$BY,$E140,COLUMN(AW140)))</f>
        <v/>
      </c>
      <c r="AX140">
        <f>AX30*(1+INDEX($A:$BY,$E140,COLUMN(AX140)))</f>
        <v/>
      </c>
      <c r="AY140">
        <f>AY30*(1+INDEX($A:$BY,$E140,COLUMN(AY140)))</f>
        <v/>
      </c>
      <c r="AZ140">
        <f>AZ30*(1+INDEX($A:$BY,$E140,COLUMN(AZ140)))</f>
        <v/>
      </c>
      <c r="BA140">
        <f>BA30*(1+INDEX($A:$BY,$E140,COLUMN(BA140)))</f>
        <v/>
      </c>
      <c r="BB140">
        <f>BB30*(1+INDEX($A:$BY,$E140,COLUMN(BB140)))</f>
        <v/>
      </c>
      <c r="BC140">
        <f>BC30*(1+INDEX($A:$BY,$E140,COLUMN(BC140)))</f>
        <v/>
      </c>
      <c r="BD140">
        <f>BD30*(1+INDEX($A:$BY,$E140,COLUMN(BD140)))</f>
        <v/>
      </c>
      <c r="BE140">
        <f>BE30*(1+INDEX($A:$BY,$E140,COLUMN(BE140)))</f>
        <v/>
      </c>
      <c r="BF140">
        <f>BF30*(1+INDEX($A:$BY,$E140,COLUMN(BF140)))</f>
        <v/>
      </c>
      <c r="BG140">
        <f>BG30*(1+INDEX($A:$BY,$E140,COLUMN(BG140)))</f>
        <v/>
      </c>
      <c r="BH140">
        <f>BH30*(1+INDEX($A:$BY,$E140,COLUMN(BH140)))</f>
        <v/>
      </c>
      <c r="BI140">
        <f>BI30*(1+INDEX($A:$BY,$E140,COLUMN(BI140)))</f>
        <v/>
      </c>
      <c r="BJ140">
        <f>BJ30*(1+INDEX($A:$BY,$E140,COLUMN(BJ140)))</f>
        <v/>
      </c>
      <c r="BK140">
        <f>BK30*(1+INDEX($A:$BY,$E140,COLUMN(BK140)))</f>
        <v/>
      </c>
      <c r="BL140">
        <f>BL30*(1+INDEX($A:$BY,$E140,COLUMN(BL140)))</f>
        <v/>
      </c>
      <c r="BM140">
        <f>BM30*(1+INDEX($A:$BY,$E140,COLUMN(BM140)))</f>
        <v/>
      </c>
      <c r="BN140">
        <f>BN30*(1+INDEX($A:$BY,$E140,COLUMN(BN140)))</f>
        <v/>
      </c>
      <c r="BO140">
        <f>BO30*(1+INDEX($A:$BY,$E140,COLUMN(BO140)))</f>
        <v/>
      </c>
      <c r="BP140">
        <f>BP30*(1+INDEX($A:$BY,$E140,COLUMN(BP140)))</f>
        <v/>
      </c>
      <c r="BQ140">
        <f>BQ30*(1+INDEX($A:$BY,$E140,COLUMN(BQ140)))</f>
        <v/>
      </c>
      <c r="BR140">
        <f>BR30*(1+INDEX($A:$BY,$E140,COLUMN(BR140)))</f>
        <v/>
      </c>
      <c r="BS140">
        <f>BS30*(1+INDEX($A:$BY,$E140,COLUMN(BS140)))</f>
        <v/>
      </c>
      <c r="BT140">
        <f>BT30*(1+INDEX($A:$BY,$E140,COLUMN(BT140)))</f>
        <v/>
      </c>
      <c r="BU140">
        <f>BU30*(1+INDEX($A:$BY,$E140,COLUMN(BU140)))</f>
        <v/>
      </c>
      <c r="BV140">
        <f>BV30*(1+INDEX($A:$BY,$E140,COLUMN(BV140)))</f>
        <v/>
      </c>
      <c r="BW140">
        <f>BW30*(1+INDEX($A:$BY,$E140,COLUMN(BW140)))</f>
        <v/>
      </c>
      <c r="BX140">
        <f>BX30*(1+INDEX($A:$BY,$E140,COLUMN(BX140)))</f>
        <v/>
      </c>
      <c r="BY140">
        <f>BY30*(1+INDEX($A:$BY,$E140,COLUMN(BY140)))</f>
        <v/>
      </c>
    </row>
    <row r="141" spans="1:77">
      <c r="A141">
        <f>CONCATENATE(A$136,B141)</f>
        <v/>
      </c>
      <c r="B141" t="s">
        <v>38</v>
      </c>
      <c r="D141" t="s">
        <v>35</v>
      </c>
      <c r="E141">
        <f>MATCH($B141,$B$97:$B$107,0)+ROW($B$97)-1</f>
        <v/>
      </c>
      <c r="G141">
        <f>G31*(1+INDEX($A:$BY,$E141,COLUMN(G141)))</f>
        <v/>
      </c>
      <c r="H141">
        <f>H31*(1+INDEX($A:$BY,$E141,COLUMN(H141)))</f>
        <v/>
      </c>
      <c r="I141">
        <f>I31*(1+INDEX($A:$BY,$E141,COLUMN(I141)))</f>
        <v/>
      </c>
      <c r="J141">
        <f>J31*(1+INDEX($A:$BY,$E141,COLUMN(J141)))</f>
        <v/>
      </c>
      <c r="K141">
        <f>K31*(1+INDEX($A:$BY,$E141,COLUMN(K141)))</f>
        <v/>
      </c>
      <c r="L141">
        <f>L31*(1+INDEX($A:$BY,$E141,COLUMN(L141)))</f>
        <v/>
      </c>
      <c r="M141">
        <f>M31*(1+INDEX($A:$BY,$E141,COLUMN(M141)))</f>
        <v/>
      </c>
      <c r="N141">
        <f>N31*(1+INDEX($A:$BY,$E141,COLUMN(N141)))</f>
        <v/>
      </c>
      <c r="O141">
        <f>O31*(1+INDEX($A:$BY,$E141,COLUMN(O141)))</f>
        <v/>
      </c>
      <c r="P141">
        <f>P31*(1+INDEX($A:$BY,$E141,COLUMN(P141)))</f>
        <v/>
      </c>
      <c r="Q141">
        <f>Q31*(1+INDEX($A:$BY,$E141,COLUMN(Q141)))</f>
        <v/>
      </c>
      <c r="R141">
        <f>R31*(1+INDEX($A:$BY,$E141,COLUMN(R141)))</f>
        <v/>
      </c>
      <c r="S141">
        <f>S31*(1+INDEX($A:$BY,$E141,COLUMN(S141)))</f>
        <v/>
      </c>
      <c r="T141">
        <f>T31*(1+INDEX($A:$BY,$E141,COLUMN(T141)))</f>
        <v/>
      </c>
      <c r="U141">
        <f>U31*(1+INDEX($A:$BY,$E141,COLUMN(U141)))</f>
        <v/>
      </c>
      <c r="V141">
        <f>V31*(1+INDEX($A:$BY,$E141,COLUMN(V141)))</f>
        <v/>
      </c>
      <c r="W141">
        <f>W31*(1+INDEX($A:$BY,$E141,COLUMN(W141)))</f>
        <v/>
      </c>
      <c r="X141">
        <f>X31*(1+INDEX($A:$BY,$E141,COLUMN(X141)))</f>
        <v/>
      </c>
      <c r="Y141">
        <f>Y31*(1+INDEX($A:$BY,$E141,COLUMN(Y141)))</f>
        <v/>
      </c>
      <c r="Z141">
        <f>Z31*(1+INDEX($A:$BY,$E141,COLUMN(Z141)))</f>
        <v/>
      </c>
      <c r="AA141">
        <f>AA31*(1+INDEX($A:$BY,$E141,COLUMN(AA141)))</f>
        <v/>
      </c>
      <c r="AB141">
        <f>AB31*(1+INDEX($A:$BY,$E141,COLUMN(AB141)))</f>
        <v/>
      </c>
      <c r="AC141">
        <f>AC31*(1+INDEX($A:$BY,$E141,COLUMN(AC141)))</f>
        <v/>
      </c>
      <c r="AD141">
        <f>AD31*(1+INDEX($A:$BY,$E141,COLUMN(AD141)))</f>
        <v/>
      </c>
      <c r="AE141">
        <f>AE31*(1+INDEX($A:$BY,$E141,COLUMN(AE141)))</f>
        <v/>
      </c>
      <c r="AF141">
        <f>AF31*(1+INDEX($A:$BY,$E141,COLUMN(AF141)))</f>
        <v/>
      </c>
      <c r="AG141">
        <f>AG31*(1+INDEX($A:$BY,$E141,COLUMN(AG141)))</f>
        <v/>
      </c>
      <c r="AH141">
        <f>AH31*(1+INDEX($A:$BY,$E141,COLUMN(AH141)))</f>
        <v/>
      </c>
      <c r="AI141">
        <f>AI31*(1+INDEX($A:$BY,$E141,COLUMN(AI141)))</f>
        <v/>
      </c>
      <c r="AJ141">
        <f>AJ31*(1+INDEX($A:$BY,$E141,COLUMN(AJ141)))</f>
        <v/>
      </c>
      <c r="AK141">
        <f>AK31*(1+INDEX($A:$BY,$E141,COLUMN(AK141)))</f>
        <v/>
      </c>
      <c r="AL141">
        <f>AL31*(1+INDEX($A:$BY,$E141,COLUMN(AL141)))</f>
        <v/>
      </c>
      <c r="AM141">
        <f>AM31*(1+INDEX($A:$BY,$E141,COLUMN(AM141)))</f>
        <v/>
      </c>
      <c r="AN141">
        <f>AN31*(1+INDEX($A:$BY,$E141,COLUMN(AN141)))</f>
        <v/>
      </c>
      <c r="AO141">
        <f>AO31*(1+INDEX($A:$BY,$E141,COLUMN(AO141)))</f>
        <v/>
      </c>
      <c r="AP141">
        <f>AP31*(1+INDEX($A:$BY,$E141,COLUMN(AP141)))</f>
        <v/>
      </c>
      <c r="AQ141">
        <f>AQ31*(1+INDEX($A:$BY,$E141,COLUMN(AQ141)))</f>
        <v/>
      </c>
      <c r="AR141">
        <f>AR31*(1+INDEX($A:$BY,$E141,COLUMN(AR141)))</f>
        <v/>
      </c>
      <c r="AS141">
        <f>AS31*(1+INDEX($A:$BY,$E141,COLUMN(AS141)))</f>
        <v/>
      </c>
      <c r="AT141">
        <f>AT31*(1+INDEX($A:$BY,$E141,COLUMN(AT141)))</f>
        <v/>
      </c>
      <c r="AU141">
        <f>AU31*(1+INDEX($A:$BY,$E141,COLUMN(AU141)))</f>
        <v/>
      </c>
      <c r="AV141">
        <f>AV31*(1+INDEX($A:$BY,$E141,COLUMN(AV141)))</f>
        <v/>
      </c>
      <c r="AW141">
        <f>AW31*(1+INDEX($A:$BY,$E141,COLUMN(AW141)))</f>
        <v/>
      </c>
      <c r="AX141">
        <f>AX31*(1+INDEX($A:$BY,$E141,COLUMN(AX141)))</f>
        <v/>
      </c>
      <c r="AY141">
        <f>AY31*(1+INDEX($A:$BY,$E141,COLUMN(AY141)))</f>
        <v/>
      </c>
      <c r="AZ141">
        <f>AZ31*(1+INDEX($A:$BY,$E141,COLUMN(AZ141)))</f>
        <v/>
      </c>
      <c r="BA141">
        <f>BA31*(1+INDEX($A:$BY,$E141,COLUMN(BA141)))</f>
        <v/>
      </c>
      <c r="BB141">
        <f>BB31*(1+INDEX($A:$BY,$E141,COLUMN(BB141)))</f>
        <v/>
      </c>
      <c r="BC141">
        <f>BC31*(1+INDEX($A:$BY,$E141,COLUMN(BC141)))</f>
        <v/>
      </c>
      <c r="BD141">
        <f>BD31*(1+INDEX($A:$BY,$E141,COLUMN(BD141)))</f>
        <v/>
      </c>
      <c r="BE141">
        <f>BE31*(1+INDEX($A:$BY,$E141,COLUMN(BE141)))</f>
        <v/>
      </c>
      <c r="BF141">
        <f>BF31*(1+INDEX($A:$BY,$E141,COLUMN(BF141)))</f>
        <v/>
      </c>
      <c r="BG141">
        <f>BG31*(1+INDEX($A:$BY,$E141,COLUMN(BG141)))</f>
        <v/>
      </c>
      <c r="BH141">
        <f>BH31*(1+INDEX($A:$BY,$E141,COLUMN(BH141)))</f>
        <v/>
      </c>
      <c r="BI141">
        <f>BI31*(1+INDEX($A:$BY,$E141,COLUMN(BI141)))</f>
        <v/>
      </c>
      <c r="BJ141">
        <f>BJ31*(1+INDEX($A:$BY,$E141,COLUMN(BJ141)))</f>
        <v/>
      </c>
      <c r="BK141">
        <f>BK31*(1+INDEX($A:$BY,$E141,COLUMN(BK141)))</f>
        <v/>
      </c>
      <c r="BL141">
        <f>BL31*(1+INDEX($A:$BY,$E141,COLUMN(BL141)))</f>
        <v/>
      </c>
      <c r="BM141">
        <f>BM31*(1+INDEX($A:$BY,$E141,COLUMN(BM141)))</f>
        <v/>
      </c>
      <c r="BN141">
        <f>BN31*(1+INDEX($A:$BY,$E141,COLUMN(BN141)))</f>
        <v/>
      </c>
      <c r="BO141">
        <f>BO31*(1+INDEX($A:$BY,$E141,COLUMN(BO141)))</f>
        <v/>
      </c>
      <c r="BP141">
        <f>BP31*(1+INDEX($A:$BY,$E141,COLUMN(BP141)))</f>
        <v/>
      </c>
      <c r="BQ141">
        <f>BQ31*(1+INDEX($A:$BY,$E141,COLUMN(BQ141)))</f>
        <v/>
      </c>
      <c r="BR141">
        <f>BR31*(1+INDEX($A:$BY,$E141,COLUMN(BR141)))</f>
        <v/>
      </c>
      <c r="BS141">
        <f>BS31*(1+INDEX($A:$BY,$E141,COLUMN(BS141)))</f>
        <v/>
      </c>
      <c r="BT141">
        <f>BT31*(1+INDEX($A:$BY,$E141,COLUMN(BT141)))</f>
        <v/>
      </c>
      <c r="BU141">
        <f>BU31*(1+INDEX($A:$BY,$E141,COLUMN(BU141)))</f>
        <v/>
      </c>
      <c r="BV141">
        <f>BV31*(1+INDEX($A:$BY,$E141,COLUMN(BV141)))</f>
        <v/>
      </c>
      <c r="BW141">
        <f>BW31*(1+INDEX($A:$BY,$E141,COLUMN(BW141)))</f>
        <v/>
      </c>
      <c r="BX141">
        <f>BX31*(1+INDEX($A:$BY,$E141,COLUMN(BX141)))</f>
        <v/>
      </c>
      <c r="BY141">
        <f>BY31*(1+INDEX($A:$BY,$E141,COLUMN(BY141)))</f>
        <v/>
      </c>
    </row>
    <row r="142" spans="1:77">
      <c r="A142">
        <f>CONCATENATE(A$136,B142)</f>
        <v/>
      </c>
      <c r="B142" t="s">
        <v>66</v>
      </c>
      <c r="D142" t="s">
        <v>35</v>
      </c>
      <c r="E142">
        <f>MATCH($B142,$B$97:$B$107,0)+ROW($B$97)-1</f>
        <v/>
      </c>
      <c r="G142">
        <f>G32*(1+INDEX($A:$BY,$E142,COLUMN(G142)))</f>
        <v/>
      </c>
      <c r="H142">
        <f>H32*(1+INDEX($A:$BY,$E142,COLUMN(H142)))</f>
        <v/>
      </c>
      <c r="I142">
        <f>I32*(1+INDEX($A:$BY,$E142,COLUMN(I142)))</f>
        <v/>
      </c>
      <c r="J142">
        <f>J32*(1+INDEX($A:$BY,$E142,COLUMN(J142)))</f>
        <v/>
      </c>
      <c r="K142">
        <f>K32*(1+INDEX($A:$BY,$E142,COLUMN(K142)))</f>
        <v/>
      </c>
      <c r="L142">
        <f>L32*(1+INDEX($A:$BY,$E142,COLUMN(L142)))</f>
        <v/>
      </c>
      <c r="M142">
        <f>M32*(1+INDEX($A:$BY,$E142,COLUMN(M142)))</f>
        <v/>
      </c>
      <c r="N142">
        <f>N32*(1+INDEX($A:$BY,$E142,COLUMN(N142)))</f>
        <v/>
      </c>
      <c r="O142">
        <f>O32*(1+INDEX($A:$BY,$E142,COLUMN(O142)))</f>
        <v/>
      </c>
      <c r="P142">
        <f>P32*(1+INDEX($A:$BY,$E142,COLUMN(P142)))</f>
        <v/>
      </c>
      <c r="Q142">
        <f>Q32*(1+INDEX($A:$BY,$E142,COLUMN(Q142)))</f>
        <v/>
      </c>
      <c r="R142">
        <f>R32*(1+INDEX($A:$BY,$E142,COLUMN(R142)))</f>
        <v/>
      </c>
      <c r="S142">
        <f>S32*(1+INDEX($A:$BY,$E142,COLUMN(S142)))</f>
        <v/>
      </c>
      <c r="T142">
        <f>T32*(1+INDEX($A:$BY,$E142,COLUMN(T142)))</f>
        <v/>
      </c>
      <c r="U142">
        <f>U32*(1+INDEX($A:$BY,$E142,COLUMN(U142)))</f>
        <v/>
      </c>
      <c r="V142">
        <f>V32*(1+INDEX($A:$BY,$E142,COLUMN(V142)))</f>
        <v/>
      </c>
      <c r="W142">
        <f>W32*(1+INDEX($A:$BY,$E142,COLUMN(W142)))</f>
        <v/>
      </c>
      <c r="X142">
        <f>X32*(1+INDEX($A:$BY,$E142,COLUMN(X142)))</f>
        <v/>
      </c>
      <c r="Y142">
        <f>Y32*(1+INDEX($A:$BY,$E142,COLUMN(Y142)))</f>
        <v/>
      </c>
      <c r="Z142">
        <f>Z32*(1+INDEX($A:$BY,$E142,COLUMN(Z142)))</f>
        <v/>
      </c>
      <c r="AA142">
        <f>AA32*(1+INDEX($A:$BY,$E142,COLUMN(AA142)))</f>
        <v/>
      </c>
      <c r="AB142">
        <f>AB32*(1+INDEX($A:$BY,$E142,COLUMN(AB142)))</f>
        <v/>
      </c>
      <c r="AC142">
        <f>AC32*(1+INDEX($A:$BY,$E142,COLUMN(AC142)))</f>
        <v/>
      </c>
      <c r="AD142">
        <f>AD32*(1+INDEX($A:$BY,$E142,COLUMN(AD142)))</f>
        <v/>
      </c>
      <c r="AE142">
        <f>AE32*(1+INDEX($A:$BY,$E142,COLUMN(AE142)))</f>
        <v/>
      </c>
      <c r="AF142">
        <f>AF32*(1+INDEX($A:$BY,$E142,COLUMN(AF142)))</f>
        <v/>
      </c>
      <c r="AG142">
        <f>AG32*(1+INDEX($A:$BY,$E142,COLUMN(AG142)))</f>
        <v/>
      </c>
      <c r="AH142">
        <f>AH32*(1+INDEX($A:$BY,$E142,COLUMN(AH142)))</f>
        <v/>
      </c>
      <c r="AI142">
        <f>AI32*(1+INDEX($A:$BY,$E142,COLUMN(AI142)))</f>
        <v/>
      </c>
      <c r="AJ142">
        <f>AJ32*(1+INDEX($A:$BY,$E142,COLUMN(AJ142)))</f>
        <v/>
      </c>
      <c r="AK142">
        <f>AK32*(1+INDEX($A:$BY,$E142,COLUMN(AK142)))</f>
        <v/>
      </c>
      <c r="AL142">
        <f>AL32*(1+INDEX($A:$BY,$E142,COLUMN(AL142)))</f>
        <v/>
      </c>
      <c r="AM142">
        <f>AM32*(1+INDEX($A:$BY,$E142,COLUMN(AM142)))</f>
        <v/>
      </c>
      <c r="AN142">
        <f>AN32*(1+INDEX($A:$BY,$E142,COLUMN(AN142)))</f>
        <v/>
      </c>
      <c r="AO142">
        <f>AO32*(1+INDEX($A:$BY,$E142,COLUMN(AO142)))</f>
        <v/>
      </c>
      <c r="AP142">
        <f>AP32*(1+INDEX($A:$BY,$E142,COLUMN(AP142)))</f>
        <v/>
      </c>
      <c r="AQ142">
        <f>AQ32*(1+INDEX($A:$BY,$E142,COLUMN(AQ142)))</f>
        <v/>
      </c>
      <c r="AR142">
        <f>AR32*(1+INDEX($A:$BY,$E142,COLUMN(AR142)))</f>
        <v/>
      </c>
      <c r="AS142">
        <f>AS32*(1+INDEX($A:$BY,$E142,COLUMN(AS142)))</f>
        <v/>
      </c>
      <c r="AT142">
        <f>AT32*(1+INDEX($A:$BY,$E142,COLUMN(AT142)))</f>
        <v/>
      </c>
      <c r="AU142">
        <f>AU32*(1+INDEX($A:$BY,$E142,COLUMN(AU142)))</f>
        <v/>
      </c>
      <c r="AV142">
        <f>AV32*(1+INDEX($A:$BY,$E142,COLUMN(AV142)))</f>
        <v/>
      </c>
      <c r="AW142">
        <f>AW32*(1+INDEX($A:$BY,$E142,COLUMN(AW142)))</f>
        <v/>
      </c>
      <c r="AX142">
        <f>AX32*(1+INDEX($A:$BY,$E142,COLUMN(AX142)))</f>
        <v/>
      </c>
      <c r="AY142">
        <f>AY32*(1+INDEX($A:$BY,$E142,COLUMN(AY142)))</f>
        <v/>
      </c>
      <c r="AZ142">
        <f>AZ32*(1+INDEX($A:$BY,$E142,COLUMN(AZ142)))</f>
        <v/>
      </c>
      <c r="BA142">
        <f>BA32*(1+INDEX($A:$BY,$E142,COLUMN(BA142)))</f>
        <v/>
      </c>
      <c r="BB142">
        <f>BB32*(1+INDEX($A:$BY,$E142,COLUMN(BB142)))</f>
        <v/>
      </c>
      <c r="BC142">
        <f>BC32*(1+INDEX($A:$BY,$E142,COLUMN(BC142)))</f>
        <v/>
      </c>
      <c r="BD142">
        <f>BD32*(1+INDEX($A:$BY,$E142,COLUMN(BD142)))</f>
        <v/>
      </c>
      <c r="BE142">
        <f>BE32*(1+INDEX($A:$BY,$E142,COLUMN(BE142)))</f>
        <v/>
      </c>
      <c r="BF142">
        <f>BF32*(1+INDEX($A:$BY,$E142,COLUMN(BF142)))</f>
        <v/>
      </c>
      <c r="BG142">
        <f>BG32*(1+INDEX($A:$BY,$E142,COLUMN(BG142)))</f>
        <v/>
      </c>
      <c r="BH142">
        <f>BH32*(1+INDEX($A:$BY,$E142,COLUMN(BH142)))</f>
        <v/>
      </c>
      <c r="BI142">
        <f>BI32*(1+INDEX($A:$BY,$E142,COLUMN(BI142)))</f>
        <v/>
      </c>
      <c r="BJ142">
        <f>BJ32*(1+INDEX($A:$BY,$E142,COLUMN(BJ142)))</f>
        <v/>
      </c>
      <c r="BK142">
        <f>BK32*(1+INDEX($A:$BY,$E142,COLUMN(BK142)))</f>
        <v/>
      </c>
      <c r="BL142">
        <f>BL32*(1+INDEX($A:$BY,$E142,COLUMN(BL142)))</f>
        <v/>
      </c>
      <c r="BM142">
        <f>BM32*(1+INDEX($A:$BY,$E142,COLUMN(BM142)))</f>
        <v/>
      </c>
      <c r="BN142">
        <f>BN32*(1+INDEX($A:$BY,$E142,COLUMN(BN142)))</f>
        <v/>
      </c>
      <c r="BO142">
        <f>BO32*(1+INDEX($A:$BY,$E142,COLUMN(BO142)))</f>
        <v/>
      </c>
      <c r="BP142">
        <f>BP32*(1+INDEX($A:$BY,$E142,COLUMN(BP142)))</f>
        <v/>
      </c>
      <c r="BQ142">
        <f>BQ32*(1+INDEX($A:$BY,$E142,COLUMN(BQ142)))</f>
        <v/>
      </c>
      <c r="BR142">
        <f>BR32*(1+INDEX($A:$BY,$E142,COLUMN(BR142)))</f>
        <v/>
      </c>
      <c r="BS142">
        <f>BS32*(1+INDEX($A:$BY,$E142,COLUMN(BS142)))</f>
        <v/>
      </c>
      <c r="BT142">
        <f>BT32*(1+INDEX($A:$BY,$E142,COLUMN(BT142)))</f>
        <v/>
      </c>
      <c r="BU142">
        <f>BU32*(1+INDEX($A:$BY,$E142,COLUMN(BU142)))</f>
        <v/>
      </c>
      <c r="BV142">
        <f>BV32*(1+INDEX($A:$BY,$E142,COLUMN(BV142)))</f>
        <v/>
      </c>
      <c r="BW142">
        <f>BW32*(1+INDEX($A:$BY,$E142,COLUMN(BW142)))</f>
        <v/>
      </c>
      <c r="BX142">
        <f>BX32*(1+INDEX($A:$BY,$E142,COLUMN(BX142)))</f>
        <v/>
      </c>
      <c r="BY142">
        <f>BY32*(1+INDEX($A:$BY,$E142,COLUMN(BY142)))</f>
        <v/>
      </c>
    </row>
    <row r="143" spans="1:77">
      <c r="A143">
        <f>CONCATENATE(A$136,B143)</f>
        <v/>
      </c>
      <c r="B143" t="s">
        <v>50</v>
      </c>
      <c r="D143" t="s">
        <v>35</v>
      </c>
      <c r="E143">
        <f>MATCH($B143,$B$97:$B$107,0)+ROW($B$97)-1</f>
        <v/>
      </c>
      <c r="G143">
        <f>G33*(1+INDEX($A:$BY,$E143,COLUMN(G143)))</f>
        <v/>
      </c>
      <c r="H143">
        <f>H33*(1+INDEX($A:$BY,$E143,COLUMN(H143)))</f>
        <v/>
      </c>
      <c r="I143">
        <f>I33*(1+INDEX($A:$BY,$E143,COLUMN(I143)))</f>
        <v/>
      </c>
      <c r="J143">
        <f>J33*(1+INDEX($A:$BY,$E143,COLUMN(J143)))</f>
        <v/>
      </c>
      <c r="K143">
        <f>K33*(1+INDEX($A:$BY,$E143,COLUMN(K143)))</f>
        <v/>
      </c>
      <c r="L143">
        <f>L33*(1+INDEX($A:$BY,$E143,COLUMN(L143)))</f>
        <v/>
      </c>
      <c r="M143">
        <f>M33*(1+INDEX($A:$BY,$E143,COLUMN(M143)))</f>
        <v/>
      </c>
      <c r="N143">
        <f>N33*(1+INDEX($A:$BY,$E143,COLUMN(N143)))</f>
        <v/>
      </c>
      <c r="O143">
        <f>O33*(1+INDEX($A:$BY,$E143,COLUMN(O143)))</f>
        <v/>
      </c>
      <c r="P143">
        <f>P33*(1+INDEX($A:$BY,$E143,COLUMN(P143)))</f>
        <v/>
      </c>
      <c r="Q143">
        <f>Q33*(1+INDEX($A:$BY,$E143,COLUMN(Q143)))</f>
        <v/>
      </c>
      <c r="R143">
        <f>R33*(1+INDEX($A:$BY,$E143,COLUMN(R143)))</f>
        <v/>
      </c>
      <c r="S143">
        <f>S33*(1+INDEX($A:$BY,$E143,COLUMN(S143)))</f>
        <v/>
      </c>
      <c r="T143">
        <f>T33*(1+INDEX($A:$BY,$E143,COLUMN(T143)))</f>
        <v/>
      </c>
      <c r="U143">
        <f>U33*(1+INDEX($A:$BY,$E143,COLUMN(U143)))</f>
        <v/>
      </c>
      <c r="V143">
        <f>V33*(1+INDEX($A:$BY,$E143,COLUMN(V143)))</f>
        <v/>
      </c>
      <c r="W143">
        <f>W33*(1+INDEX($A:$BY,$E143,COLUMN(W143)))</f>
        <v/>
      </c>
      <c r="X143">
        <f>X33*(1+INDEX($A:$BY,$E143,COLUMN(X143)))</f>
        <v/>
      </c>
      <c r="Y143">
        <f>Y33*(1+INDEX($A:$BY,$E143,COLUMN(Y143)))</f>
        <v/>
      </c>
      <c r="Z143">
        <f>Z33*(1+INDEX($A:$BY,$E143,COLUMN(Z143)))</f>
        <v/>
      </c>
      <c r="AA143">
        <f>AA33*(1+INDEX($A:$BY,$E143,COLUMN(AA143)))</f>
        <v/>
      </c>
      <c r="AB143">
        <f>AB33*(1+INDEX($A:$BY,$E143,COLUMN(AB143)))</f>
        <v/>
      </c>
      <c r="AC143">
        <f>AC33*(1+INDEX($A:$BY,$E143,COLUMN(AC143)))</f>
        <v/>
      </c>
      <c r="AD143">
        <f>AD33*(1+INDEX($A:$BY,$E143,COLUMN(AD143)))</f>
        <v/>
      </c>
      <c r="AE143">
        <f>AE33*(1+INDEX($A:$BY,$E143,COLUMN(AE143)))</f>
        <v/>
      </c>
      <c r="AF143">
        <f>AF33*(1+INDEX($A:$BY,$E143,COLUMN(AF143)))</f>
        <v/>
      </c>
      <c r="AG143">
        <f>AG33*(1+INDEX($A:$BY,$E143,COLUMN(AG143)))</f>
        <v/>
      </c>
      <c r="AH143">
        <f>AH33*(1+INDEX($A:$BY,$E143,COLUMN(AH143)))</f>
        <v/>
      </c>
      <c r="AI143">
        <f>AI33*(1+INDEX($A:$BY,$E143,COLUMN(AI143)))</f>
        <v/>
      </c>
      <c r="AJ143">
        <f>AJ33*(1+INDEX($A:$BY,$E143,COLUMN(AJ143)))</f>
        <v/>
      </c>
      <c r="AK143">
        <f>AK33*(1+INDEX($A:$BY,$E143,COLUMN(AK143)))</f>
        <v/>
      </c>
      <c r="AL143">
        <f>AL33*(1+INDEX($A:$BY,$E143,COLUMN(AL143)))</f>
        <v/>
      </c>
      <c r="AM143">
        <f>AM33*(1+INDEX($A:$BY,$E143,COLUMN(AM143)))</f>
        <v/>
      </c>
      <c r="AN143">
        <f>AN33*(1+INDEX($A:$BY,$E143,COLUMN(AN143)))</f>
        <v/>
      </c>
      <c r="AO143">
        <f>AO33*(1+INDEX($A:$BY,$E143,COLUMN(AO143)))</f>
        <v/>
      </c>
      <c r="AP143">
        <f>AP33*(1+INDEX($A:$BY,$E143,COLUMN(AP143)))</f>
        <v/>
      </c>
      <c r="AQ143">
        <f>AQ33*(1+INDEX($A:$BY,$E143,COLUMN(AQ143)))</f>
        <v/>
      </c>
      <c r="AR143">
        <f>AR33*(1+INDEX($A:$BY,$E143,COLUMN(AR143)))</f>
        <v/>
      </c>
      <c r="AS143">
        <f>AS33*(1+INDEX($A:$BY,$E143,COLUMN(AS143)))</f>
        <v/>
      </c>
      <c r="AT143">
        <f>AT33*(1+INDEX($A:$BY,$E143,COLUMN(AT143)))</f>
        <v/>
      </c>
      <c r="AU143">
        <f>AU33*(1+INDEX($A:$BY,$E143,COLUMN(AU143)))</f>
        <v/>
      </c>
      <c r="AV143">
        <f>AV33*(1+INDEX($A:$BY,$E143,COLUMN(AV143)))</f>
        <v/>
      </c>
      <c r="AW143">
        <f>AW33*(1+INDEX($A:$BY,$E143,COLUMN(AW143)))</f>
        <v/>
      </c>
      <c r="AX143">
        <f>AX33*(1+INDEX($A:$BY,$E143,COLUMN(AX143)))</f>
        <v/>
      </c>
      <c r="AY143">
        <f>AY33*(1+INDEX($A:$BY,$E143,COLUMN(AY143)))</f>
        <v/>
      </c>
      <c r="AZ143">
        <f>AZ33*(1+INDEX($A:$BY,$E143,COLUMN(AZ143)))</f>
        <v/>
      </c>
      <c r="BA143">
        <f>BA33*(1+INDEX($A:$BY,$E143,COLUMN(BA143)))</f>
        <v/>
      </c>
      <c r="BB143">
        <f>BB33*(1+INDEX($A:$BY,$E143,COLUMN(BB143)))</f>
        <v/>
      </c>
      <c r="BC143">
        <f>BC33*(1+INDEX($A:$BY,$E143,COLUMN(BC143)))</f>
        <v/>
      </c>
      <c r="BD143">
        <f>BD33*(1+INDEX($A:$BY,$E143,COLUMN(BD143)))</f>
        <v/>
      </c>
      <c r="BE143">
        <f>BE33*(1+INDEX($A:$BY,$E143,COLUMN(BE143)))</f>
        <v/>
      </c>
      <c r="BF143">
        <f>BF33*(1+INDEX($A:$BY,$E143,COLUMN(BF143)))</f>
        <v/>
      </c>
      <c r="BG143">
        <f>BG33*(1+INDEX($A:$BY,$E143,COLUMN(BG143)))</f>
        <v/>
      </c>
      <c r="BH143">
        <f>BH33*(1+INDEX($A:$BY,$E143,COLUMN(BH143)))</f>
        <v/>
      </c>
      <c r="BI143">
        <f>BI33*(1+INDEX($A:$BY,$E143,COLUMN(BI143)))</f>
        <v/>
      </c>
      <c r="BJ143">
        <f>BJ33*(1+INDEX($A:$BY,$E143,COLUMN(BJ143)))</f>
        <v/>
      </c>
      <c r="BK143">
        <f>BK33*(1+INDEX($A:$BY,$E143,COLUMN(BK143)))</f>
        <v/>
      </c>
      <c r="BL143">
        <f>BL33*(1+INDEX($A:$BY,$E143,COLUMN(BL143)))</f>
        <v/>
      </c>
      <c r="BM143">
        <f>BM33*(1+INDEX($A:$BY,$E143,COLUMN(BM143)))</f>
        <v/>
      </c>
      <c r="BN143">
        <f>BN33*(1+INDEX($A:$BY,$E143,COLUMN(BN143)))</f>
        <v/>
      </c>
      <c r="BO143">
        <f>BO33*(1+INDEX($A:$BY,$E143,COLUMN(BO143)))</f>
        <v/>
      </c>
      <c r="BP143">
        <f>BP33*(1+INDEX($A:$BY,$E143,COLUMN(BP143)))</f>
        <v/>
      </c>
      <c r="BQ143">
        <f>BQ33*(1+INDEX($A:$BY,$E143,COLUMN(BQ143)))</f>
        <v/>
      </c>
      <c r="BR143">
        <f>BR33*(1+INDEX($A:$BY,$E143,COLUMN(BR143)))</f>
        <v/>
      </c>
      <c r="BS143">
        <f>BS33*(1+INDEX($A:$BY,$E143,COLUMN(BS143)))</f>
        <v/>
      </c>
      <c r="BT143">
        <f>BT33*(1+INDEX($A:$BY,$E143,COLUMN(BT143)))</f>
        <v/>
      </c>
      <c r="BU143">
        <f>BU33*(1+INDEX($A:$BY,$E143,COLUMN(BU143)))</f>
        <v/>
      </c>
      <c r="BV143">
        <f>BV33*(1+INDEX($A:$BY,$E143,COLUMN(BV143)))</f>
        <v/>
      </c>
      <c r="BW143">
        <f>BW33*(1+INDEX($A:$BY,$E143,COLUMN(BW143)))</f>
        <v/>
      </c>
      <c r="BX143">
        <f>BX33*(1+INDEX($A:$BY,$E143,COLUMN(BX143)))</f>
        <v/>
      </c>
      <c r="BY143">
        <f>BY33*(1+INDEX($A:$BY,$E143,COLUMN(BY143)))</f>
        <v/>
      </c>
    </row>
    <row r="144" spans="1:77">
      <c r="A144">
        <f>CONCATENATE(A$136,B144)</f>
        <v/>
      </c>
      <c r="B144" t="s">
        <v>69</v>
      </c>
      <c r="D144" t="s">
        <v>35</v>
      </c>
      <c r="E144">
        <f>MATCH($B144,$B$97:$B$107,0)+ROW($B$97)-1</f>
        <v/>
      </c>
      <c r="G144">
        <f>G34*(1+INDEX($A:$BY,$E144,COLUMN(G144)))</f>
        <v/>
      </c>
      <c r="H144">
        <f>H34*(1+INDEX($A:$BY,$E144,COLUMN(H144)))</f>
        <v/>
      </c>
      <c r="I144">
        <f>I34*(1+INDEX($A:$BY,$E144,COLUMN(I144)))</f>
        <v/>
      </c>
      <c r="J144">
        <f>J34*(1+INDEX($A:$BY,$E144,COLUMN(J144)))</f>
        <v/>
      </c>
      <c r="K144">
        <f>K34*(1+INDEX($A:$BY,$E144,COLUMN(K144)))</f>
        <v/>
      </c>
      <c r="L144">
        <f>L34*(1+INDEX($A:$BY,$E144,COLUMN(L144)))</f>
        <v/>
      </c>
      <c r="M144">
        <f>M34*(1+INDEX($A:$BY,$E144,COLUMN(M144)))</f>
        <v/>
      </c>
      <c r="N144">
        <f>N34*(1+INDEX($A:$BY,$E144,COLUMN(N144)))</f>
        <v/>
      </c>
      <c r="O144">
        <f>O34*(1+INDEX($A:$BY,$E144,COLUMN(O144)))</f>
        <v/>
      </c>
      <c r="P144">
        <f>P34*(1+INDEX($A:$BY,$E144,COLUMN(P144)))</f>
        <v/>
      </c>
      <c r="Q144">
        <f>Q34*(1+INDEX($A:$BY,$E144,COLUMN(Q144)))</f>
        <v/>
      </c>
      <c r="R144">
        <f>R34*(1+INDEX($A:$BY,$E144,COLUMN(R144)))</f>
        <v/>
      </c>
      <c r="S144">
        <f>S34*(1+INDEX($A:$BY,$E144,COLUMN(S144)))</f>
        <v/>
      </c>
      <c r="T144">
        <f>T34*(1+INDEX($A:$BY,$E144,COLUMN(T144)))</f>
        <v/>
      </c>
      <c r="U144">
        <f>U34*(1+INDEX($A:$BY,$E144,COLUMN(U144)))</f>
        <v/>
      </c>
      <c r="V144">
        <f>V34*(1+INDEX($A:$BY,$E144,COLUMN(V144)))</f>
        <v/>
      </c>
      <c r="W144">
        <f>W34*(1+INDEX($A:$BY,$E144,COLUMN(W144)))</f>
        <v/>
      </c>
      <c r="X144">
        <f>X34*(1+INDEX($A:$BY,$E144,COLUMN(X144)))</f>
        <v/>
      </c>
      <c r="Y144">
        <f>Y34*(1+INDEX($A:$BY,$E144,COLUMN(Y144)))</f>
        <v/>
      </c>
      <c r="Z144">
        <f>Z34*(1+INDEX($A:$BY,$E144,COLUMN(Z144)))</f>
        <v/>
      </c>
      <c r="AA144">
        <f>AA34*(1+INDEX($A:$BY,$E144,COLUMN(AA144)))</f>
        <v/>
      </c>
      <c r="AB144">
        <f>AB34*(1+INDEX($A:$BY,$E144,COLUMN(AB144)))</f>
        <v/>
      </c>
      <c r="AC144">
        <f>AC34*(1+INDEX($A:$BY,$E144,COLUMN(AC144)))</f>
        <v/>
      </c>
      <c r="AD144">
        <f>AD34*(1+INDEX($A:$BY,$E144,COLUMN(AD144)))</f>
        <v/>
      </c>
      <c r="AE144">
        <f>AE34*(1+INDEX($A:$BY,$E144,COLUMN(AE144)))</f>
        <v/>
      </c>
      <c r="AF144">
        <f>AF34*(1+INDEX($A:$BY,$E144,COLUMN(AF144)))</f>
        <v/>
      </c>
      <c r="AG144">
        <f>AG34*(1+INDEX($A:$BY,$E144,COLUMN(AG144)))</f>
        <v/>
      </c>
      <c r="AH144">
        <f>AH34*(1+INDEX($A:$BY,$E144,COLUMN(AH144)))</f>
        <v/>
      </c>
      <c r="AI144">
        <f>AI34*(1+INDEX($A:$BY,$E144,COLUMN(AI144)))</f>
        <v/>
      </c>
      <c r="AJ144">
        <f>AJ34*(1+INDEX($A:$BY,$E144,COLUMN(AJ144)))</f>
        <v/>
      </c>
      <c r="AK144">
        <f>AK34*(1+INDEX($A:$BY,$E144,COLUMN(AK144)))</f>
        <v/>
      </c>
      <c r="AL144">
        <f>AL34*(1+INDEX($A:$BY,$E144,COLUMN(AL144)))</f>
        <v/>
      </c>
      <c r="AM144">
        <f>AM34*(1+INDEX($A:$BY,$E144,COLUMN(AM144)))</f>
        <v/>
      </c>
      <c r="AN144">
        <f>AN34*(1+INDEX($A:$BY,$E144,COLUMN(AN144)))</f>
        <v/>
      </c>
      <c r="AO144">
        <f>AO34*(1+INDEX($A:$BY,$E144,COLUMN(AO144)))</f>
        <v/>
      </c>
      <c r="AP144">
        <f>AP34*(1+INDEX($A:$BY,$E144,COLUMN(AP144)))</f>
        <v/>
      </c>
      <c r="AQ144">
        <f>AQ34*(1+INDEX($A:$BY,$E144,COLUMN(AQ144)))</f>
        <v/>
      </c>
      <c r="AR144">
        <f>AR34*(1+INDEX($A:$BY,$E144,COLUMN(AR144)))</f>
        <v/>
      </c>
      <c r="AS144">
        <f>AS34*(1+INDEX($A:$BY,$E144,COLUMN(AS144)))</f>
        <v/>
      </c>
      <c r="AT144">
        <f>AT34*(1+INDEX($A:$BY,$E144,COLUMN(AT144)))</f>
        <v/>
      </c>
      <c r="AU144">
        <f>AU34*(1+INDEX($A:$BY,$E144,COLUMN(AU144)))</f>
        <v/>
      </c>
      <c r="AV144">
        <f>AV34*(1+INDEX($A:$BY,$E144,COLUMN(AV144)))</f>
        <v/>
      </c>
      <c r="AW144">
        <f>AW34*(1+INDEX($A:$BY,$E144,COLUMN(AW144)))</f>
        <v/>
      </c>
      <c r="AX144">
        <f>AX34*(1+INDEX($A:$BY,$E144,COLUMN(AX144)))</f>
        <v/>
      </c>
      <c r="AY144">
        <f>AY34*(1+INDEX($A:$BY,$E144,COLUMN(AY144)))</f>
        <v/>
      </c>
      <c r="AZ144">
        <f>AZ34*(1+INDEX($A:$BY,$E144,COLUMN(AZ144)))</f>
        <v/>
      </c>
      <c r="BA144">
        <f>BA34*(1+INDEX($A:$BY,$E144,COLUMN(BA144)))</f>
        <v/>
      </c>
      <c r="BB144">
        <f>BB34*(1+INDEX($A:$BY,$E144,COLUMN(BB144)))</f>
        <v/>
      </c>
      <c r="BC144">
        <f>BC34*(1+INDEX($A:$BY,$E144,COLUMN(BC144)))</f>
        <v/>
      </c>
      <c r="BD144">
        <f>BD34*(1+INDEX($A:$BY,$E144,COLUMN(BD144)))</f>
        <v/>
      </c>
      <c r="BE144">
        <f>BE34*(1+INDEX($A:$BY,$E144,COLUMN(BE144)))</f>
        <v/>
      </c>
      <c r="BF144">
        <f>BF34*(1+INDEX($A:$BY,$E144,COLUMN(BF144)))</f>
        <v/>
      </c>
      <c r="BG144">
        <f>BG34*(1+INDEX($A:$BY,$E144,COLUMN(BG144)))</f>
        <v/>
      </c>
      <c r="BH144">
        <f>BH34*(1+INDEX($A:$BY,$E144,COLUMN(BH144)))</f>
        <v/>
      </c>
      <c r="BI144">
        <f>BI34*(1+INDEX($A:$BY,$E144,COLUMN(BI144)))</f>
        <v/>
      </c>
      <c r="BJ144">
        <f>BJ34*(1+INDEX($A:$BY,$E144,COLUMN(BJ144)))</f>
        <v/>
      </c>
      <c r="BK144">
        <f>BK34*(1+INDEX($A:$BY,$E144,COLUMN(BK144)))</f>
        <v/>
      </c>
      <c r="BL144">
        <f>BL34*(1+INDEX($A:$BY,$E144,COLUMN(BL144)))</f>
        <v/>
      </c>
      <c r="BM144">
        <f>BM34*(1+INDEX($A:$BY,$E144,COLUMN(BM144)))</f>
        <v/>
      </c>
      <c r="BN144">
        <f>BN34*(1+INDEX($A:$BY,$E144,COLUMN(BN144)))</f>
        <v/>
      </c>
      <c r="BO144">
        <f>BO34*(1+INDEX($A:$BY,$E144,COLUMN(BO144)))</f>
        <v/>
      </c>
      <c r="BP144">
        <f>BP34*(1+INDEX($A:$BY,$E144,COLUMN(BP144)))</f>
        <v/>
      </c>
      <c r="BQ144">
        <f>BQ34*(1+INDEX($A:$BY,$E144,COLUMN(BQ144)))</f>
        <v/>
      </c>
      <c r="BR144">
        <f>BR34*(1+INDEX($A:$BY,$E144,COLUMN(BR144)))</f>
        <v/>
      </c>
      <c r="BS144">
        <f>BS34*(1+INDEX($A:$BY,$E144,COLUMN(BS144)))</f>
        <v/>
      </c>
      <c r="BT144">
        <f>BT34*(1+INDEX($A:$BY,$E144,COLUMN(BT144)))</f>
        <v/>
      </c>
      <c r="BU144">
        <f>BU34*(1+INDEX($A:$BY,$E144,COLUMN(BU144)))</f>
        <v/>
      </c>
      <c r="BV144">
        <f>BV34*(1+INDEX($A:$BY,$E144,COLUMN(BV144)))</f>
        <v/>
      </c>
      <c r="BW144">
        <f>BW34*(1+INDEX($A:$BY,$E144,COLUMN(BW144)))</f>
        <v/>
      </c>
      <c r="BX144">
        <f>BX34*(1+INDEX($A:$BY,$E144,COLUMN(BX144)))</f>
        <v/>
      </c>
      <c r="BY144">
        <f>BY34*(1+INDEX($A:$BY,$E144,COLUMN(BY144)))</f>
        <v/>
      </c>
    </row>
    <row r="145" spans="1:77">
      <c r="A145">
        <f>CONCATENATE(A$136,B145)</f>
        <v/>
      </c>
      <c r="B145" t="s">
        <v>52</v>
      </c>
      <c r="D145" t="s">
        <v>35</v>
      </c>
      <c r="E145">
        <f>MATCH($B145,$B$97:$B$107,0)+ROW($B$97)-1</f>
        <v/>
      </c>
      <c r="G145">
        <f>G35*(1+INDEX($A:$BY,$E145,COLUMN(G145)))</f>
        <v/>
      </c>
      <c r="H145">
        <f>H35*(1+INDEX($A:$BY,$E145,COLUMN(H145)))</f>
        <v/>
      </c>
      <c r="I145">
        <f>I35*(1+INDEX($A:$BY,$E145,COLUMN(I145)))</f>
        <v/>
      </c>
      <c r="J145">
        <f>J35*(1+INDEX($A:$BY,$E145,COLUMN(J145)))</f>
        <v/>
      </c>
      <c r="K145">
        <f>K35*(1+INDEX($A:$BY,$E145,COLUMN(K145)))</f>
        <v/>
      </c>
      <c r="L145">
        <f>L35*(1+INDEX($A:$BY,$E145,COLUMN(L145)))</f>
        <v/>
      </c>
      <c r="M145">
        <f>M35*(1+INDEX($A:$BY,$E145,COLUMN(M145)))</f>
        <v/>
      </c>
      <c r="N145">
        <f>N35*(1+INDEX($A:$BY,$E145,COLUMN(N145)))</f>
        <v/>
      </c>
      <c r="O145">
        <f>O35*(1+INDEX($A:$BY,$E145,COLUMN(O145)))</f>
        <v/>
      </c>
      <c r="P145">
        <f>P35*(1+INDEX($A:$BY,$E145,COLUMN(P145)))</f>
        <v/>
      </c>
      <c r="Q145">
        <f>Q35*(1+INDEX($A:$BY,$E145,COLUMN(Q145)))</f>
        <v/>
      </c>
      <c r="R145">
        <f>R35*(1+INDEX($A:$BY,$E145,COLUMN(R145)))</f>
        <v/>
      </c>
      <c r="S145">
        <f>S35*(1+INDEX($A:$BY,$E145,COLUMN(S145)))</f>
        <v/>
      </c>
      <c r="T145">
        <f>T35*(1+INDEX($A:$BY,$E145,COLUMN(T145)))</f>
        <v/>
      </c>
      <c r="U145">
        <f>U35*(1+INDEX($A:$BY,$E145,COLUMN(U145)))</f>
        <v/>
      </c>
      <c r="V145">
        <f>V35*(1+INDEX($A:$BY,$E145,COLUMN(V145)))</f>
        <v/>
      </c>
      <c r="W145">
        <f>W35*(1+INDEX($A:$BY,$E145,COLUMN(W145)))</f>
        <v/>
      </c>
      <c r="X145">
        <f>X35*(1+INDEX($A:$BY,$E145,COLUMN(X145)))</f>
        <v/>
      </c>
      <c r="Y145">
        <f>Y35*(1+INDEX($A:$BY,$E145,COLUMN(Y145)))</f>
        <v/>
      </c>
      <c r="Z145">
        <f>Z35*(1+INDEX($A:$BY,$E145,COLUMN(Z145)))</f>
        <v/>
      </c>
      <c r="AA145">
        <f>AA35*(1+INDEX($A:$BY,$E145,COLUMN(AA145)))</f>
        <v/>
      </c>
      <c r="AB145">
        <f>AB35*(1+INDEX($A:$BY,$E145,COLUMN(AB145)))</f>
        <v/>
      </c>
      <c r="AC145">
        <f>AC35*(1+INDEX($A:$BY,$E145,COLUMN(AC145)))</f>
        <v/>
      </c>
      <c r="AD145">
        <f>AD35*(1+INDEX($A:$BY,$E145,COLUMN(AD145)))</f>
        <v/>
      </c>
      <c r="AE145">
        <f>AE35*(1+INDEX($A:$BY,$E145,COLUMN(AE145)))</f>
        <v/>
      </c>
      <c r="AF145">
        <f>AF35*(1+INDEX($A:$BY,$E145,COLUMN(AF145)))</f>
        <v/>
      </c>
      <c r="AG145">
        <f>AG35*(1+INDEX($A:$BY,$E145,COLUMN(AG145)))</f>
        <v/>
      </c>
      <c r="AH145">
        <f>AH35*(1+INDEX($A:$BY,$E145,COLUMN(AH145)))</f>
        <v/>
      </c>
      <c r="AI145">
        <f>AI35*(1+INDEX($A:$BY,$E145,COLUMN(AI145)))</f>
        <v/>
      </c>
      <c r="AJ145">
        <f>AJ35*(1+INDEX($A:$BY,$E145,COLUMN(AJ145)))</f>
        <v/>
      </c>
      <c r="AK145">
        <f>AK35*(1+INDEX($A:$BY,$E145,COLUMN(AK145)))</f>
        <v/>
      </c>
      <c r="AL145">
        <f>AL35*(1+INDEX($A:$BY,$E145,COLUMN(AL145)))</f>
        <v/>
      </c>
      <c r="AM145">
        <f>AM35*(1+INDEX($A:$BY,$E145,COLUMN(AM145)))</f>
        <v/>
      </c>
      <c r="AN145">
        <f>AN35*(1+INDEX($A:$BY,$E145,COLUMN(AN145)))</f>
        <v/>
      </c>
      <c r="AO145">
        <f>AO35*(1+INDEX($A:$BY,$E145,COLUMN(AO145)))</f>
        <v/>
      </c>
      <c r="AP145">
        <f>AP35*(1+INDEX($A:$BY,$E145,COLUMN(AP145)))</f>
        <v/>
      </c>
      <c r="AQ145">
        <f>AQ35*(1+INDEX($A:$BY,$E145,COLUMN(AQ145)))</f>
        <v/>
      </c>
      <c r="AR145">
        <f>AR35*(1+INDEX($A:$BY,$E145,COLUMN(AR145)))</f>
        <v/>
      </c>
      <c r="AS145">
        <f>AS35*(1+INDEX($A:$BY,$E145,COLUMN(AS145)))</f>
        <v/>
      </c>
      <c r="AT145">
        <f>AT35*(1+INDEX($A:$BY,$E145,COLUMN(AT145)))</f>
        <v/>
      </c>
      <c r="AU145">
        <f>AU35*(1+INDEX($A:$BY,$E145,COLUMN(AU145)))</f>
        <v/>
      </c>
      <c r="AV145">
        <f>AV35*(1+INDEX($A:$BY,$E145,COLUMN(AV145)))</f>
        <v/>
      </c>
      <c r="AW145">
        <f>AW35*(1+INDEX($A:$BY,$E145,COLUMN(AW145)))</f>
        <v/>
      </c>
      <c r="AX145">
        <f>AX35*(1+INDEX($A:$BY,$E145,COLUMN(AX145)))</f>
        <v/>
      </c>
      <c r="AY145">
        <f>AY35*(1+INDEX($A:$BY,$E145,COLUMN(AY145)))</f>
        <v/>
      </c>
      <c r="AZ145">
        <f>AZ35*(1+INDEX($A:$BY,$E145,COLUMN(AZ145)))</f>
        <v/>
      </c>
      <c r="BA145">
        <f>BA35*(1+INDEX($A:$BY,$E145,COLUMN(BA145)))</f>
        <v/>
      </c>
      <c r="BB145">
        <f>BB35*(1+INDEX($A:$BY,$E145,COLUMN(BB145)))</f>
        <v/>
      </c>
      <c r="BC145">
        <f>BC35*(1+INDEX($A:$BY,$E145,COLUMN(BC145)))</f>
        <v/>
      </c>
      <c r="BD145">
        <f>BD35*(1+INDEX($A:$BY,$E145,COLUMN(BD145)))</f>
        <v/>
      </c>
      <c r="BE145">
        <f>BE35*(1+INDEX($A:$BY,$E145,COLUMN(BE145)))</f>
        <v/>
      </c>
      <c r="BF145">
        <f>BF35*(1+INDEX($A:$BY,$E145,COLUMN(BF145)))</f>
        <v/>
      </c>
      <c r="BG145">
        <f>BG35*(1+INDEX($A:$BY,$E145,COLUMN(BG145)))</f>
        <v/>
      </c>
      <c r="BH145">
        <f>BH35*(1+INDEX($A:$BY,$E145,COLUMN(BH145)))</f>
        <v/>
      </c>
      <c r="BI145">
        <f>BI35*(1+INDEX($A:$BY,$E145,COLUMN(BI145)))</f>
        <v/>
      </c>
      <c r="BJ145">
        <f>BJ35*(1+INDEX($A:$BY,$E145,COLUMN(BJ145)))</f>
        <v/>
      </c>
      <c r="BK145">
        <f>BK35*(1+INDEX($A:$BY,$E145,COLUMN(BK145)))</f>
        <v/>
      </c>
      <c r="BL145">
        <f>BL35*(1+INDEX($A:$BY,$E145,COLUMN(BL145)))</f>
        <v/>
      </c>
      <c r="BM145">
        <f>BM35*(1+INDEX($A:$BY,$E145,COLUMN(BM145)))</f>
        <v/>
      </c>
      <c r="BN145">
        <f>BN35*(1+INDEX($A:$BY,$E145,COLUMN(BN145)))</f>
        <v/>
      </c>
      <c r="BO145">
        <f>BO35*(1+INDEX($A:$BY,$E145,COLUMN(BO145)))</f>
        <v/>
      </c>
      <c r="BP145">
        <f>BP35*(1+INDEX($A:$BY,$E145,COLUMN(BP145)))</f>
        <v/>
      </c>
      <c r="BQ145">
        <f>BQ35*(1+INDEX($A:$BY,$E145,COLUMN(BQ145)))</f>
        <v/>
      </c>
      <c r="BR145">
        <f>BR35*(1+INDEX($A:$BY,$E145,COLUMN(BR145)))</f>
        <v/>
      </c>
      <c r="BS145">
        <f>BS35*(1+INDEX($A:$BY,$E145,COLUMN(BS145)))</f>
        <v/>
      </c>
      <c r="BT145">
        <f>BT35*(1+INDEX($A:$BY,$E145,COLUMN(BT145)))</f>
        <v/>
      </c>
      <c r="BU145">
        <f>BU35*(1+INDEX($A:$BY,$E145,COLUMN(BU145)))</f>
        <v/>
      </c>
      <c r="BV145">
        <f>BV35*(1+INDEX($A:$BY,$E145,COLUMN(BV145)))</f>
        <v/>
      </c>
      <c r="BW145">
        <f>BW35*(1+INDEX($A:$BY,$E145,COLUMN(BW145)))</f>
        <v/>
      </c>
      <c r="BX145">
        <f>BX35*(1+INDEX($A:$BY,$E145,COLUMN(BX145)))</f>
        <v/>
      </c>
      <c r="BY145">
        <f>BY35*(1+INDEX($A:$BY,$E145,COLUMN(BY145)))</f>
        <v/>
      </c>
    </row>
    <row r="146" spans="1:77">
      <c r="A146">
        <f>CONCATENATE(A$136,B146)</f>
        <v/>
      </c>
      <c r="B146" t="s">
        <v>40</v>
      </c>
      <c r="D146" t="s">
        <v>35</v>
      </c>
      <c r="G146">
        <f>G36*(1+G$108)</f>
        <v/>
      </c>
      <c r="H146">
        <f>H36*(1+H$108)</f>
        <v/>
      </c>
      <c r="I146">
        <f>I36*(1+I$108)</f>
        <v/>
      </c>
      <c r="J146">
        <f>J36*(1+J$108)</f>
        <v/>
      </c>
      <c r="K146">
        <f>K36*(1+K$108)</f>
        <v/>
      </c>
      <c r="L146">
        <f>L36*(1+L$108)</f>
        <v/>
      </c>
      <c r="M146">
        <f>M36*(1+M$108)</f>
        <v/>
      </c>
      <c r="N146">
        <f>N36*(1+N$108)</f>
        <v/>
      </c>
      <c r="O146">
        <f>O36*(1+O$108)</f>
        <v/>
      </c>
      <c r="P146">
        <f>P36*(1+P$108)</f>
        <v/>
      </c>
      <c r="Q146">
        <f>Q36*(1+Q$108)</f>
        <v/>
      </c>
      <c r="R146">
        <f>R36*(1+R$108)</f>
        <v/>
      </c>
      <c r="S146">
        <f>S36*(1+S$108)</f>
        <v/>
      </c>
      <c r="T146">
        <f>T36*(1+T$108)</f>
        <v/>
      </c>
      <c r="U146">
        <f>U36*(1+U$108)</f>
        <v/>
      </c>
      <c r="V146">
        <f>V36*(1+V$108)</f>
        <v/>
      </c>
      <c r="W146">
        <f>W36*(1+W$108)</f>
        <v/>
      </c>
      <c r="X146">
        <f>X36*(1+X$108)</f>
        <v/>
      </c>
      <c r="Y146">
        <f>Y36*(1+Y$108)</f>
        <v/>
      </c>
      <c r="Z146">
        <f>Z36*(1+Z$108)</f>
        <v/>
      </c>
      <c r="AA146">
        <f>AA36*(1+AA$108)</f>
        <v/>
      </c>
      <c r="AB146">
        <f>AB36*(1+AB$108)</f>
        <v/>
      </c>
      <c r="AC146">
        <f>AC36*(1+AC$108)</f>
        <v/>
      </c>
      <c r="AD146">
        <f>AD36*(1+AD$108)</f>
        <v/>
      </c>
      <c r="AE146">
        <f>AE36*(1+AE$108)</f>
        <v/>
      </c>
      <c r="AF146">
        <f>AF36*(1+AF$108)</f>
        <v/>
      </c>
      <c r="AG146">
        <f>AG36*(1+AG$108)</f>
        <v/>
      </c>
      <c r="AH146">
        <f>AH36*(1+AH$108)</f>
        <v/>
      </c>
      <c r="AI146">
        <f>AI36*(1+AI$108)</f>
        <v/>
      </c>
      <c r="AJ146">
        <f>AJ36*(1+AJ$108)</f>
        <v/>
      </c>
      <c r="AK146">
        <f>AK36*(1+AK$108)</f>
        <v/>
      </c>
      <c r="AL146">
        <f>AL36*(1+AL$108)</f>
        <v/>
      </c>
      <c r="AM146">
        <f>AM36*(1+AM$108)</f>
        <v/>
      </c>
      <c r="AN146">
        <f>AN36*(1+AN$108)</f>
        <v/>
      </c>
      <c r="AO146">
        <f>AO36*(1+AO$108)</f>
        <v/>
      </c>
      <c r="AP146">
        <f>AP36*(1+AP$108)</f>
        <v/>
      </c>
      <c r="AQ146">
        <f>AQ36*(1+AQ$108)</f>
        <v/>
      </c>
      <c r="AR146">
        <f>AR36*(1+AR$108)</f>
        <v/>
      </c>
      <c r="AS146">
        <f>AS36*(1+AS$108)</f>
        <v/>
      </c>
      <c r="AT146">
        <f>AT36*(1+AT$108)</f>
        <v/>
      </c>
      <c r="AU146">
        <f>AU36*(1+AU$108)</f>
        <v/>
      </c>
      <c r="AV146">
        <f>AV36*(1+AV$108)</f>
        <v/>
      </c>
      <c r="AW146">
        <f>AW36*(1+AW$108)</f>
        <v/>
      </c>
      <c r="AX146">
        <f>AX36*(1+AX$108)</f>
        <v/>
      </c>
      <c r="AY146">
        <f>AY36*(1+AY$108)</f>
        <v/>
      </c>
      <c r="AZ146">
        <f>AZ36*(1+AZ$108)</f>
        <v/>
      </c>
      <c r="BA146">
        <f>BA36*(1+BA$108)</f>
        <v/>
      </c>
      <c r="BB146">
        <f>BB36*(1+BB$108)</f>
        <v/>
      </c>
      <c r="BC146">
        <f>BC36*(1+BC$108)</f>
        <v/>
      </c>
      <c r="BD146">
        <f>BD36*(1+BD$108)</f>
        <v/>
      </c>
      <c r="BE146">
        <f>BE36*(1+BE$108)</f>
        <v/>
      </c>
      <c r="BF146">
        <f>BF36*(1+BF$108)</f>
        <v/>
      </c>
      <c r="BG146">
        <f>BG36*(1+BG$108)</f>
        <v/>
      </c>
      <c r="BH146">
        <f>BH36*(1+BH$108)</f>
        <v/>
      </c>
      <c r="BI146">
        <f>BI36*(1+BI$108)</f>
        <v/>
      </c>
      <c r="BJ146">
        <f>BJ36*(1+BJ$108)</f>
        <v/>
      </c>
      <c r="BK146">
        <f>BK36*(1+BK$108)</f>
        <v/>
      </c>
      <c r="BL146">
        <f>BL36*(1+BL$108)</f>
        <v/>
      </c>
      <c r="BM146">
        <f>BM36*(1+BM$108)</f>
        <v/>
      </c>
      <c r="BN146">
        <f>BN36*(1+BN$108)</f>
        <v/>
      </c>
      <c r="BO146">
        <f>BO36*(1+BO$108)</f>
        <v/>
      </c>
      <c r="BP146">
        <f>BP36*(1+BP$108)</f>
        <v/>
      </c>
      <c r="BQ146">
        <f>BQ36*(1+BQ$108)</f>
        <v/>
      </c>
      <c r="BR146">
        <f>BR36*(1+BR$108)</f>
        <v/>
      </c>
      <c r="BS146">
        <f>BS36*(1+BS$108)</f>
        <v/>
      </c>
      <c r="BT146">
        <f>BT36*(1+BT$108)</f>
        <v/>
      </c>
      <c r="BU146">
        <f>BU36*(1+BU$108)</f>
        <v/>
      </c>
      <c r="BV146">
        <f>BV36*(1+BV$108)</f>
        <v/>
      </c>
      <c r="BW146">
        <f>BW36*(1+BW$108)</f>
        <v/>
      </c>
      <c r="BX146">
        <f>BX36*(1+BX$108)</f>
        <v/>
      </c>
      <c r="BY146">
        <f>BY36*(1+BY$108)</f>
        <v/>
      </c>
    </row>
    <row r="147" spans="1:77">
      <c r="A147">
        <f>CONCATENATE(A$136,B147)</f>
        <v/>
      </c>
      <c r="B147" t="s">
        <v>42</v>
      </c>
      <c r="D147" t="s">
        <v>35</v>
      </c>
      <c r="G147">
        <f>G37*(1+G$109)</f>
        <v/>
      </c>
      <c r="H147">
        <f>H37*(1+H$109)</f>
        <v/>
      </c>
      <c r="I147">
        <f>I37*(1+I$109)</f>
        <v/>
      </c>
      <c r="J147">
        <f>J37*(1+J$109)</f>
        <v/>
      </c>
      <c r="K147">
        <f>K37*(1+K$109)</f>
        <v/>
      </c>
      <c r="L147">
        <f>L37*(1+L$109)</f>
        <v/>
      </c>
      <c r="M147">
        <f>M37*(1+M$109)</f>
        <v/>
      </c>
      <c r="N147">
        <f>N37*(1+N$109)</f>
        <v/>
      </c>
      <c r="O147">
        <f>O37*(1+O$109)</f>
        <v/>
      </c>
      <c r="P147">
        <f>P37*(1+P$109)</f>
        <v/>
      </c>
      <c r="Q147">
        <f>Q37*(1+Q$109)</f>
        <v/>
      </c>
      <c r="R147">
        <f>R37*(1+R$109)</f>
        <v/>
      </c>
      <c r="S147">
        <f>S37*(1+S$109)</f>
        <v/>
      </c>
      <c r="T147">
        <f>T37*(1+T$109)</f>
        <v/>
      </c>
      <c r="U147">
        <f>U37*(1+U$109)</f>
        <v/>
      </c>
      <c r="V147">
        <f>V37*(1+V$109)</f>
        <v/>
      </c>
      <c r="W147">
        <f>W37*(1+W$109)</f>
        <v/>
      </c>
      <c r="X147">
        <f>X37*(1+X$109)</f>
        <v/>
      </c>
      <c r="Y147">
        <f>Y37*(1+Y$109)</f>
        <v/>
      </c>
      <c r="Z147">
        <f>Z37*(1+Z$109)</f>
        <v/>
      </c>
      <c r="AA147">
        <f>AA37*(1+AA$109)</f>
        <v/>
      </c>
      <c r="AB147">
        <f>AB37*(1+AB$109)</f>
        <v/>
      </c>
      <c r="AC147">
        <f>AC37*(1+AC$109)</f>
        <v/>
      </c>
      <c r="AD147">
        <f>AD37*(1+AD$109)</f>
        <v/>
      </c>
      <c r="AE147">
        <f>AE37*(1+AE$109)</f>
        <v/>
      </c>
      <c r="AF147">
        <f>AF37*(1+AF$109)</f>
        <v/>
      </c>
      <c r="AG147">
        <f>AG37*(1+AG$109)</f>
        <v/>
      </c>
      <c r="AH147">
        <f>AH37*(1+AH$109)</f>
        <v/>
      </c>
      <c r="AI147">
        <f>AI37*(1+AI$109)</f>
        <v/>
      </c>
      <c r="AJ147">
        <f>AJ37*(1+AJ$109)</f>
        <v/>
      </c>
      <c r="AK147">
        <f>AK37*(1+AK$109)</f>
        <v/>
      </c>
      <c r="AL147">
        <f>AL37*(1+AL$109)</f>
        <v/>
      </c>
      <c r="AM147">
        <f>AM37*(1+AM$109)</f>
        <v/>
      </c>
      <c r="AN147">
        <f>AN37*(1+AN$109)</f>
        <v/>
      </c>
      <c r="AO147">
        <f>AO37*(1+AO$109)</f>
        <v/>
      </c>
      <c r="AP147">
        <f>AP37*(1+AP$109)</f>
        <v/>
      </c>
      <c r="AQ147">
        <f>AQ37*(1+AQ$109)</f>
        <v/>
      </c>
      <c r="AR147">
        <f>AR37*(1+AR$109)</f>
        <v/>
      </c>
      <c r="AS147">
        <f>AS37*(1+AS$109)</f>
        <v/>
      </c>
      <c r="AT147">
        <f>AT37*(1+AT$109)</f>
        <v/>
      </c>
      <c r="AU147">
        <f>AU37*(1+AU$109)</f>
        <v/>
      </c>
      <c r="AV147">
        <f>AV37*(1+AV$109)</f>
        <v/>
      </c>
      <c r="AW147">
        <f>AW37*(1+AW$109)</f>
        <v/>
      </c>
      <c r="AX147">
        <f>AX37*(1+AX$109)</f>
        <v/>
      </c>
      <c r="AY147">
        <f>AY37*(1+AY$109)</f>
        <v/>
      </c>
      <c r="AZ147">
        <f>AZ37*(1+AZ$109)</f>
        <v/>
      </c>
      <c r="BA147">
        <f>BA37*(1+BA$109)</f>
        <v/>
      </c>
      <c r="BB147">
        <f>BB37*(1+BB$109)</f>
        <v/>
      </c>
      <c r="BC147">
        <f>BC37*(1+BC$109)</f>
        <v/>
      </c>
      <c r="BD147">
        <f>BD37*(1+BD$109)</f>
        <v/>
      </c>
      <c r="BE147">
        <f>BE37*(1+BE$109)</f>
        <v/>
      </c>
      <c r="BF147">
        <f>BF37*(1+BF$109)</f>
        <v/>
      </c>
      <c r="BG147">
        <f>BG37*(1+BG$109)</f>
        <v/>
      </c>
      <c r="BH147">
        <f>BH37*(1+BH$109)</f>
        <v/>
      </c>
      <c r="BI147">
        <f>BI37*(1+BI$109)</f>
        <v/>
      </c>
      <c r="BJ147">
        <f>BJ37*(1+BJ$109)</f>
        <v/>
      </c>
      <c r="BK147">
        <f>BK37*(1+BK$109)</f>
        <v/>
      </c>
      <c r="BL147">
        <f>BL37*(1+BL$109)</f>
        <v/>
      </c>
      <c r="BM147">
        <f>BM37*(1+BM$109)</f>
        <v/>
      </c>
      <c r="BN147">
        <f>BN37*(1+BN$109)</f>
        <v/>
      </c>
      <c r="BO147">
        <f>BO37*(1+BO$109)</f>
        <v/>
      </c>
      <c r="BP147">
        <f>BP37*(1+BP$109)</f>
        <v/>
      </c>
      <c r="BQ147">
        <f>BQ37*(1+BQ$109)</f>
        <v/>
      </c>
      <c r="BR147">
        <f>BR37*(1+BR$109)</f>
        <v/>
      </c>
      <c r="BS147">
        <f>BS37*(1+BS$109)</f>
        <v/>
      </c>
      <c r="BT147">
        <f>BT37*(1+BT$109)</f>
        <v/>
      </c>
      <c r="BU147">
        <f>BU37*(1+BU$109)</f>
        <v/>
      </c>
      <c r="BV147">
        <f>BV37*(1+BV$109)</f>
        <v/>
      </c>
      <c r="BW147">
        <f>BW37*(1+BW$109)</f>
        <v/>
      </c>
      <c r="BX147">
        <f>BX37*(1+BX$109)</f>
        <v/>
      </c>
      <c r="BY147">
        <f>BY37*(1+BY$109)</f>
        <v/>
      </c>
    </row>
    <row r="148" spans="1:77">
      <c r="A148">
        <f>CONCATENATE(A$136,B148)</f>
        <v/>
      </c>
      <c r="B148" t="s">
        <v>56</v>
      </c>
      <c r="D148" t="s">
        <v>35</v>
      </c>
      <c r="G148">
        <f>G149</f>
        <v/>
      </c>
      <c r="H148">
        <f>H149</f>
        <v/>
      </c>
      <c r="I148">
        <f>I149</f>
        <v/>
      </c>
      <c r="J148">
        <f>J149</f>
        <v/>
      </c>
      <c r="K148">
        <f>K149</f>
        <v/>
      </c>
      <c r="L148">
        <f>L149</f>
        <v/>
      </c>
      <c r="M148">
        <f>M149</f>
        <v/>
      </c>
      <c r="N148">
        <f>N149</f>
        <v/>
      </c>
      <c r="O148">
        <f>O149</f>
        <v/>
      </c>
      <c r="P148">
        <f>P149</f>
        <v/>
      </c>
      <c r="Q148">
        <f>Q149</f>
        <v/>
      </c>
      <c r="R148">
        <f>R149</f>
        <v/>
      </c>
      <c r="S148">
        <f>S149</f>
        <v/>
      </c>
      <c r="T148">
        <f>T149</f>
        <v/>
      </c>
      <c r="U148">
        <f>U149</f>
        <v/>
      </c>
      <c r="V148">
        <f>V149</f>
        <v/>
      </c>
      <c r="W148">
        <f>W149</f>
        <v/>
      </c>
      <c r="X148">
        <f>X149</f>
        <v/>
      </c>
      <c r="Y148">
        <f>Y149</f>
        <v/>
      </c>
      <c r="Z148">
        <f>Z149</f>
        <v/>
      </c>
      <c r="AA148">
        <f>AA149</f>
        <v/>
      </c>
      <c r="AB148">
        <f>AB149</f>
        <v/>
      </c>
      <c r="AC148">
        <f>AC149</f>
        <v/>
      </c>
      <c r="AD148">
        <f>AD149</f>
        <v/>
      </c>
      <c r="AE148">
        <f>AE149</f>
        <v/>
      </c>
      <c r="AF148">
        <f>AF149</f>
        <v/>
      </c>
      <c r="AG148">
        <f>AG149</f>
        <v/>
      </c>
      <c r="AH148">
        <f>AH149</f>
        <v/>
      </c>
      <c r="AI148">
        <f>AI149</f>
        <v/>
      </c>
      <c r="AJ148">
        <f>AJ149</f>
        <v/>
      </c>
      <c r="AK148">
        <f>AK149</f>
        <v/>
      </c>
      <c r="AL148">
        <f>AL149</f>
        <v/>
      </c>
      <c r="AM148">
        <f>AM149</f>
        <v/>
      </c>
      <c r="AN148">
        <f>AN149</f>
        <v/>
      </c>
      <c r="AO148">
        <f>AO149</f>
        <v/>
      </c>
      <c r="AP148">
        <f>AP149</f>
        <v/>
      </c>
      <c r="AQ148">
        <f>AQ149</f>
        <v/>
      </c>
      <c r="AR148">
        <f>AR149</f>
        <v/>
      </c>
      <c r="AS148">
        <f>AS149</f>
        <v/>
      </c>
      <c r="AT148">
        <f>AT149</f>
        <v/>
      </c>
      <c r="AU148">
        <f>AU149</f>
        <v/>
      </c>
      <c r="AV148">
        <f>AV149</f>
        <v/>
      </c>
      <c r="AW148">
        <f>AW149</f>
        <v/>
      </c>
      <c r="AX148">
        <f>AX149</f>
        <v/>
      </c>
      <c r="AY148">
        <f>AY149</f>
        <v/>
      </c>
      <c r="AZ148">
        <f>AZ149</f>
        <v/>
      </c>
      <c r="BA148">
        <f>BA149</f>
        <v/>
      </c>
      <c r="BB148">
        <f>BB149</f>
        <v/>
      </c>
      <c r="BC148">
        <f>BC149</f>
        <v/>
      </c>
      <c r="BD148">
        <f>BD149</f>
        <v/>
      </c>
      <c r="BE148">
        <f>BE149</f>
        <v/>
      </c>
      <c r="BF148">
        <f>BF149</f>
        <v/>
      </c>
      <c r="BG148">
        <f>BG149</f>
        <v/>
      </c>
      <c r="BH148">
        <f>BH149</f>
        <v/>
      </c>
      <c r="BI148">
        <f>BI149</f>
        <v/>
      </c>
      <c r="BJ148">
        <f>BJ149</f>
        <v/>
      </c>
      <c r="BK148">
        <f>BK149</f>
        <v/>
      </c>
      <c r="BL148">
        <f>BL149</f>
        <v/>
      </c>
      <c r="BM148">
        <f>BM149</f>
        <v/>
      </c>
      <c r="BN148">
        <f>BN149</f>
        <v/>
      </c>
      <c r="BO148">
        <f>BO149</f>
        <v/>
      </c>
      <c r="BP148">
        <f>BP149</f>
        <v/>
      </c>
      <c r="BQ148">
        <f>BQ149</f>
        <v/>
      </c>
      <c r="BR148">
        <f>BR149</f>
        <v/>
      </c>
      <c r="BS148">
        <f>BS149</f>
        <v/>
      </c>
      <c r="BT148">
        <f>BT149</f>
        <v/>
      </c>
      <c r="BU148">
        <f>BU149</f>
        <v/>
      </c>
      <c r="BV148">
        <f>BV149</f>
        <v/>
      </c>
      <c r="BW148">
        <f>BW149</f>
        <v/>
      </c>
      <c r="BX148">
        <f>BX149</f>
        <v/>
      </c>
      <c r="BY148">
        <f>BY149</f>
        <v/>
      </c>
    </row>
    <row r="149" spans="1:77">
      <c r="A149">
        <f>CONCATENATE(A$136,B149)</f>
        <v/>
      </c>
      <c r="B149" t="s">
        <v>58</v>
      </c>
      <c r="D149" t="s">
        <v>35</v>
      </c>
      <c r="G149">
        <f>G39*(1+G$111)</f>
        <v/>
      </c>
      <c r="H149">
        <f>H39*(1+H$111)</f>
        <v/>
      </c>
      <c r="I149">
        <f>I39*(1+I$111)</f>
        <v/>
      </c>
      <c r="J149">
        <f>J39*(1+J$111)</f>
        <v/>
      </c>
      <c r="K149">
        <f>K39*(1+K$111)</f>
        <v/>
      </c>
      <c r="L149">
        <f>L39*(1+L$111)</f>
        <v/>
      </c>
      <c r="M149">
        <f>M39*(1+M$111)</f>
        <v/>
      </c>
      <c r="N149">
        <f>N39*(1+N$111)</f>
        <v/>
      </c>
      <c r="O149">
        <f>O39*(1+O$111)</f>
        <v/>
      </c>
      <c r="P149">
        <f>P39*(1+P$111)</f>
        <v/>
      </c>
      <c r="Q149">
        <f>Q39*(1+Q$111)</f>
        <v/>
      </c>
      <c r="R149">
        <f>R39*(1+R$111)</f>
        <v/>
      </c>
      <c r="S149">
        <f>S39*(1+S$111)</f>
        <v/>
      </c>
      <c r="T149">
        <f>T39*(1+T$111)</f>
        <v/>
      </c>
      <c r="U149">
        <f>U39*(1+U$111)</f>
        <v/>
      </c>
      <c r="V149">
        <f>V39*(1+V$111)</f>
        <v/>
      </c>
      <c r="W149">
        <f>W39*(1+W$111)</f>
        <v/>
      </c>
      <c r="X149">
        <f>X39*(1+X$111)</f>
        <v/>
      </c>
      <c r="Y149">
        <f>Y39*(1+Y$111)</f>
        <v/>
      </c>
      <c r="Z149">
        <f>Z39*(1+Z$111)</f>
        <v/>
      </c>
      <c r="AA149">
        <f>AA39*(1+AA$111)</f>
        <v/>
      </c>
      <c r="AB149">
        <f>AB39*(1+AB$111)</f>
        <v/>
      </c>
      <c r="AC149">
        <f>AC39*(1+AC$111)</f>
        <v/>
      </c>
      <c r="AD149">
        <f>AD39*(1+AD$111)</f>
        <v/>
      </c>
      <c r="AE149">
        <f>AE39*(1+AE$111)</f>
        <v/>
      </c>
      <c r="AF149">
        <f>AF39*(1+AF$111)</f>
        <v/>
      </c>
      <c r="AG149">
        <f>AG39*(1+AG$111)</f>
        <v/>
      </c>
      <c r="AH149">
        <f>AH39*(1+AH$111)</f>
        <v/>
      </c>
      <c r="AI149">
        <f>AI39*(1+AI$111)</f>
        <v/>
      </c>
      <c r="AJ149">
        <f>AJ39*(1+AJ$111)</f>
        <v/>
      </c>
      <c r="AK149">
        <f>AK39*(1+AK$111)</f>
        <v/>
      </c>
      <c r="AL149">
        <f>AL39*(1+AL$111)</f>
        <v/>
      </c>
      <c r="AM149">
        <f>AM39*(1+AM$111)</f>
        <v/>
      </c>
      <c r="AN149">
        <f>AN39*(1+AN$111)</f>
        <v/>
      </c>
      <c r="AO149">
        <f>AO39*(1+AO$111)</f>
        <v/>
      </c>
      <c r="AP149">
        <f>AP39*(1+AP$111)</f>
        <v/>
      </c>
      <c r="AQ149">
        <f>AQ39*(1+AQ$111)</f>
        <v/>
      </c>
      <c r="AR149">
        <f>AR39*(1+AR$111)</f>
        <v/>
      </c>
      <c r="AS149">
        <f>AS39*(1+AS$111)</f>
        <v/>
      </c>
      <c r="AT149">
        <f>AT39*(1+AT$111)</f>
        <v/>
      </c>
      <c r="AU149">
        <f>AU39*(1+AU$111)</f>
        <v/>
      </c>
      <c r="AV149">
        <f>AV39*(1+AV$111)</f>
        <v/>
      </c>
      <c r="AW149">
        <f>AW39*(1+AW$111)</f>
        <v/>
      </c>
      <c r="AX149">
        <f>AX39*(1+AX$111)</f>
        <v/>
      </c>
      <c r="AY149">
        <f>AY39*(1+AY$111)</f>
        <v/>
      </c>
      <c r="AZ149">
        <f>AZ39*(1+AZ$111)</f>
        <v/>
      </c>
      <c r="BA149">
        <f>BA39*(1+BA$111)</f>
        <v/>
      </c>
      <c r="BB149">
        <f>BB39*(1+BB$111)</f>
        <v/>
      </c>
      <c r="BC149">
        <f>BC39*(1+BC$111)</f>
        <v/>
      </c>
      <c r="BD149">
        <f>BD39*(1+BD$111)</f>
        <v/>
      </c>
      <c r="BE149">
        <f>BE39*(1+BE$111)</f>
        <v/>
      </c>
      <c r="BF149">
        <f>BF39*(1+BF$111)</f>
        <v/>
      </c>
      <c r="BG149">
        <f>BG39*(1+BG$111)</f>
        <v/>
      </c>
      <c r="BH149">
        <f>BH39*(1+BH$111)</f>
        <v/>
      </c>
      <c r="BI149">
        <f>BI39*(1+BI$111)</f>
        <v/>
      </c>
      <c r="BJ149">
        <f>BJ39*(1+BJ$111)</f>
        <v/>
      </c>
      <c r="BK149">
        <f>BK39*(1+BK$111)</f>
        <v/>
      </c>
      <c r="BL149">
        <f>BL39*(1+BL$111)</f>
        <v/>
      </c>
      <c r="BM149">
        <f>BM39*(1+BM$111)</f>
        <v/>
      </c>
      <c r="BN149">
        <f>BN39*(1+BN$111)</f>
        <v/>
      </c>
      <c r="BO149">
        <f>BO39*(1+BO$111)</f>
        <v/>
      </c>
      <c r="BP149">
        <f>BP39*(1+BP$111)</f>
        <v/>
      </c>
      <c r="BQ149">
        <f>BQ39*(1+BQ$111)</f>
        <v/>
      </c>
      <c r="BR149">
        <f>BR39*(1+BR$111)</f>
        <v/>
      </c>
      <c r="BS149">
        <f>BS39*(1+BS$111)</f>
        <v/>
      </c>
      <c r="BT149">
        <f>BT39*(1+BT$111)</f>
        <v/>
      </c>
      <c r="BU149">
        <f>BU39*(1+BU$111)</f>
        <v/>
      </c>
      <c r="BV149">
        <f>BV39*(1+BV$111)</f>
        <v/>
      </c>
      <c r="BW149">
        <f>BW39*(1+BW$111)</f>
        <v/>
      </c>
      <c r="BX149">
        <f>BX39*(1+BX$111)</f>
        <v/>
      </c>
      <c r="BY149">
        <f>BY39*(1+BY$111)</f>
        <v/>
      </c>
    </row>
    <row r="150" spans="1:77">
      <c r="A150">
        <f>CONCATENATE(A$136,B150)</f>
        <v/>
      </c>
      <c r="B150" t="s">
        <v>44</v>
      </c>
      <c r="D150">
        <f>D147</f>
        <v/>
      </c>
      <c r="G150">
        <f>SUM(G146:G147,G137)</f>
        <v/>
      </c>
      <c r="H150">
        <f>SUM(H146:H147,H137)</f>
        <v/>
      </c>
      <c r="I150">
        <f>SUM(I146:I147,I137)</f>
        <v/>
      </c>
      <c r="J150">
        <f>SUM(J146:J147,J137)</f>
        <v/>
      </c>
      <c r="K150">
        <f>SUM(K146:K147,K137)</f>
        <v/>
      </c>
      <c r="L150">
        <f>SUM(L146:L147,L137)</f>
        <v/>
      </c>
      <c r="M150">
        <f>SUM(M146:M147,M137)</f>
        <v/>
      </c>
      <c r="N150">
        <f>SUM(N146:N147,N137)</f>
        <v/>
      </c>
      <c r="O150">
        <f>SUM(O146:O147,O137)</f>
        <v/>
      </c>
      <c r="P150">
        <f>SUM(P146:P147,P137)</f>
        <v/>
      </c>
      <c r="Q150">
        <f>SUM(Q146:Q147,Q137)</f>
        <v/>
      </c>
      <c r="R150">
        <f>SUM(R146:R147,R137)</f>
        <v/>
      </c>
      <c r="S150">
        <f>SUM(S146:S147,S137)</f>
        <v/>
      </c>
      <c r="T150">
        <f>SUM(T146:T147,T137)</f>
        <v/>
      </c>
      <c r="U150">
        <f>SUM(U146:U147,U137)</f>
        <v/>
      </c>
      <c r="V150">
        <f>SUM(V146:V147,V137)</f>
        <v/>
      </c>
      <c r="W150">
        <f>SUM(W146:W147,W137)</f>
        <v/>
      </c>
      <c r="X150">
        <f>SUM(X146:X147,X137)</f>
        <v/>
      </c>
      <c r="Y150">
        <f>SUM(Y146:Y147,Y137)</f>
        <v/>
      </c>
      <c r="Z150">
        <f>SUM(Z146:Z147,Z137)</f>
        <v/>
      </c>
      <c r="AA150">
        <f>SUM(AA146:AA147,AA137)</f>
        <v/>
      </c>
      <c r="AB150">
        <f>SUM(AB146:AB147,AB137)</f>
        <v/>
      </c>
      <c r="AC150">
        <f>SUM(AC146:AC147,AC137)</f>
        <v/>
      </c>
      <c r="AD150">
        <f>SUM(AD146:AD147,AD137)</f>
        <v/>
      </c>
      <c r="AE150">
        <f>SUM(AE146:AE147,AE137)</f>
        <v/>
      </c>
      <c r="AF150">
        <f>SUM(AF146:AF147,AF137)</f>
        <v/>
      </c>
      <c r="AG150">
        <f>SUM(AG146:AG147,AG137)</f>
        <v/>
      </c>
      <c r="AH150">
        <f>SUM(AH146:AH147,AH137)</f>
        <v/>
      </c>
      <c r="AI150">
        <f>SUM(AI146:AI147,AI137)</f>
        <v/>
      </c>
      <c r="AJ150">
        <f>SUM(AJ146:AJ147,AJ137)</f>
        <v/>
      </c>
      <c r="AK150">
        <f>SUM(AK146:AK147,AK137)</f>
        <v/>
      </c>
      <c r="AL150">
        <f>SUM(AL146:AL147,AL137)</f>
        <v/>
      </c>
      <c r="AM150">
        <f>SUM(AM146:AM147,AM137)</f>
        <v/>
      </c>
      <c r="AN150">
        <f>SUM(AN146:AN147,AN137)</f>
        <v/>
      </c>
      <c r="AO150">
        <f>SUM(AO146:AO147,AO137)</f>
        <v/>
      </c>
      <c r="AP150">
        <f>SUM(AP146:AP147,AP137)</f>
        <v/>
      </c>
      <c r="AQ150">
        <f>SUM(AQ146:AQ147,AQ137)</f>
        <v/>
      </c>
      <c r="AR150">
        <f>SUM(AR146:AR147,AR137)</f>
        <v/>
      </c>
      <c r="AS150">
        <f>SUM(AS146:AS147,AS137)</f>
        <v/>
      </c>
      <c r="AT150">
        <f>SUM(AT146:AT147,AT137)</f>
        <v/>
      </c>
      <c r="AU150">
        <f>SUM(AU146:AU147,AU137)</f>
        <v/>
      </c>
      <c r="AV150">
        <f>SUM(AV146:AV147,AV137)</f>
        <v/>
      </c>
      <c r="AW150">
        <f>SUM(AW146:AW147,AW137)</f>
        <v/>
      </c>
      <c r="AX150">
        <f>SUM(AX146:AX147,AX137)</f>
        <v/>
      </c>
      <c r="AY150">
        <f>SUM(AY146:AY147,AY137)</f>
        <v/>
      </c>
      <c r="AZ150">
        <f>SUM(AZ146:AZ147,AZ137)</f>
        <v/>
      </c>
      <c r="BA150">
        <f>SUM(BA146:BA147,BA137)</f>
        <v/>
      </c>
      <c r="BB150">
        <f>SUM(BB146:BB147,BB137)</f>
        <v/>
      </c>
      <c r="BC150">
        <f>SUM(BC146:BC147,BC137)</f>
        <v/>
      </c>
      <c r="BD150">
        <f>SUM(BD146:BD147,BD137)</f>
        <v/>
      </c>
      <c r="BE150">
        <f>SUM(BE146:BE147,BE137)</f>
        <v/>
      </c>
      <c r="BF150">
        <f>SUM(BF146:BF147,BF137)</f>
        <v/>
      </c>
      <c r="BG150">
        <f>SUM(BG146:BG147,BG137)</f>
        <v/>
      </c>
      <c r="BH150">
        <f>SUM(BH146:BH147,BH137)</f>
        <v/>
      </c>
      <c r="BI150">
        <f>SUM(BI146:BI147,BI137)</f>
        <v/>
      </c>
      <c r="BJ150">
        <f>SUM(BJ146:BJ147,BJ137)</f>
        <v/>
      </c>
      <c r="BK150">
        <f>SUM(BK146:BK147,BK137)</f>
        <v/>
      </c>
      <c r="BL150">
        <f>SUM(BL146:BL147,BL137)</f>
        <v/>
      </c>
      <c r="BM150">
        <f>SUM(BM146:BM147,BM137)</f>
        <v/>
      </c>
      <c r="BN150">
        <f>SUM(BN146:BN147,BN137)</f>
        <v/>
      </c>
      <c r="BO150">
        <f>SUM(BO146:BO147,BO137)</f>
        <v/>
      </c>
      <c r="BP150">
        <f>SUM(BP146:BP147,BP137)</f>
        <v/>
      </c>
      <c r="BQ150">
        <f>SUM(BQ146:BQ147,BQ137)</f>
        <v/>
      </c>
      <c r="BR150">
        <f>SUM(BR146:BR147,BR137)</f>
        <v/>
      </c>
      <c r="BS150">
        <f>SUM(BS146:BS147,BS137)</f>
        <v/>
      </c>
      <c r="BT150">
        <f>SUM(BT146:BT147,BT137)</f>
        <v/>
      </c>
      <c r="BU150">
        <f>SUM(BU146:BU147,BU137)</f>
        <v/>
      </c>
      <c r="BV150">
        <f>SUM(BV146:BV147,BV137)</f>
        <v/>
      </c>
      <c r="BW150">
        <f>SUM(BW146:BW147,BW137)</f>
        <v/>
      </c>
      <c r="BX150">
        <f>SUM(BX146:BX147,BX137)</f>
        <v/>
      </c>
      <c r="BY150">
        <f>SUM(BY146:BY147,BY137)</f>
        <v/>
      </c>
    </row>
    <row r="151" spans="1:77">
      <c r="A151" t="s">
        <v>11</v>
      </c>
      <c r="F151" t="s">
        <v>75</v>
      </c>
      <c r="G151">
        <f>ABS((SUM(G153:G157)-G152)/G152)</f>
        <v/>
      </c>
      <c r="H151">
        <f>ABS((SUM(H153:H157)-H152)/H152)</f>
        <v/>
      </c>
      <c r="I151">
        <f>ABS((SUM(I153:I157)-I152)/I152)</f>
        <v/>
      </c>
      <c r="J151">
        <f>ABS((SUM(J153:J157)-J152)/J152)</f>
        <v/>
      </c>
      <c r="K151">
        <f>ABS((SUM(K153:K157)-K152)/K152)</f>
        <v/>
      </c>
      <c r="L151">
        <f>ABS((SUM(L153:L157)-L152)/L152)</f>
        <v/>
      </c>
      <c r="M151">
        <f>ABS((SUM(M153:M157)-M152)/M152)</f>
        <v/>
      </c>
      <c r="N151">
        <f>ABS((SUM(N153:N157)-N152)/N152)</f>
        <v/>
      </c>
      <c r="O151">
        <f>ABS((SUM(O153:O157)-O152)/O152)</f>
        <v/>
      </c>
      <c r="P151">
        <f>ABS((SUM(P153:P157)-P152)/P152)</f>
        <v/>
      </c>
      <c r="Q151">
        <f>ABS((SUM(Q153:Q157)-Q152)/Q152)</f>
        <v/>
      </c>
      <c r="R151">
        <f>ABS((SUM(R153:R157)-R152)/R152)</f>
        <v/>
      </c>
      <c r="S151">
        <f>ABS((SUM(S153:S157)-S152)/S152)</f>
        <v/>
      </c>
      <c r="T151">
        <f>ABS((SUM(T153:T157)-T152)/T152)</f>
        <v/>
      </c>
      <c r="U151">
        <f>ABS((SUM(U153:U157)-U152)/U152)</f>
        <v/>
      </c>
      <c r="V151">
        <f>ABS((SUM(V153:V157)-V152)/V152)</f>
        <v/>
      </c>
      <c r="W151">
        <f>ABS((SUM(W153:W157)-W152)/W152)</f>
        <v/>
      </c>
      <c r="X151">
        <f>ABS((SUM(X153:X157)-X152)/X152)</f>
        <v/>
      </c>
      <c r="Y151">
        <f>ABS((SUM(Y153:Y157)-Y152)/Y152)</f>
        <v/>
      </c>
      <c r="Z151">
        <f>ABS((SUM(Z153:Z157)-Z152)/Z152)</f>
        <v/>
      </c>
      <c r="AA151">
        <f>ABS((SUM(AA153:AA157)-AA152)/AA152)</f>
        <v/>
      </c>
      <c r="AB151">
        <f>ABS((SUM(AB153:AB157)-AB152)/AB152)</f>
        <v/>
      </c>
      <c r="AC151">
        <f>ABS((SUM(AC153:AC157)-AC152)/AC152)</f>
        <v/>
      </c>
      <c r="AD151">
        <f>ABS((SUM(AD153:AD157)-AD152)/AD152)</f>
        <v/>
      </c>
      <c r="AE151">
        <f>ABS((SUM(AE153:AE157)-AE152)/AE152)</f>
        <v/>
      </c>
      <c r="AF151">
        <f>ABS((SUM(AF153:AF157)-AF152)/AF152)</f>
        <v/>
      </c>
      <c r="AG151">
        <f>ABS((SUM(AG153:AG157)-AG152)/AG152)</f>
        <v/>
      </c>
      <c r="AH151">
        <f>ABS((SUM(AH153:AH157)-AH152)/AH152)</f>
        <v/>
      </c>
      <c r="AI151">
        <f>ABS((SUM(AI153:AI157)-AI152)/AI152)</f>
        <v/>
      </c>
      <c r="AJ151">
        <f>ABS((SUM(AJ153:AJ157)-AJ152)/AJ152)</f>
        <v/>
      </c>
      <c r="AK151">
        <f>ABS((SUM(AK153:AK157)-AK152)/AK152)</f>
        <v/>
      </c>
      <c r="AL151">
        <f>ABS((SUM(AL153:AL157)-AL152)/AL152)</f>
        <v/>
      </c>
      <c r="AM151">
        <f>ABS((SUM(AM153:AM157)-AM152)/AM152)</f>
        <v/>
      </c>
      <c r="AN151">
        <f>ABS((SUM(AN153:AN157)-AN152)/AN152)</f>
        <v/>
      </c>
      <c r="AO151">
        <f>ABS((SUM(AO153:AO157)-AO152)/AO152)</f>
        <v/>
      </c>
      <c r="AP151">
        <f>ABS((SUM(AP153:AP157)-AP152)/AP152)</f>
        <v/>
      </c>
      <c r="AQ151">
        <f>ABS((SUM(AQ153:AQ157)-AQ152)/AQ152)</f>
        <v/>
      </c>
      <c r="AR151">
        <f>ABS((SUM(AR153:AR157)-AR152)/AR152)</f>
        <v/>
      </c>
      <c r="AS151">
        <f>ABS((SUM(AS153:AS157)-AS152)/AS152)</f>
        <v/>
      </c>
      <c r="AT151">
        <f>ABS((SUM(AT153:AT157)-AT152)/AT152)</f>
        <v/>
      </c>
      <c r="AU151">
        <f>ABS((SUM(AU153:AU157)-AU152)/AU152)</f>
        <v/>
      </c>
      <c r="AV151">
        <f>ABS((SUM(AV153:AV157)-AV152)/AV152)</f>
        <v/>
      </c>
      <c r="AW151">
        <f>ABS((SUM(AW153:AW157)-AW152)/AW152)</f>
        <v/>
      </c>
      <c r="AX151">
        <f>ABS((SUM(AX153:AX157)-AX152)/AX152)</f>
        <v/>
      </c>
      <c r="AY151">
        <f>ABS((SUM(AY153:AY157)-AY152)/AY152)</f>
        <v/>
      </c>
      <c r="AZ151">
        <f>ABS((SUM(AZ153:AZ157)-AZ152)/AZ152)</f>
        <v/>
      </c>
      <c r="BA151">
        <f>ABS((SUM(BA153:BA157)-BA152)/BA152)</f>
        <v/>
      </c>
      <c r="BB151">
        <f>ABS((SUM(BB153:BB157)-BB152)/BB152)</f>
        <v/>
      </c>
      <c r="BC151">
        <f>ABS((SUM(BC153:BC157)-BC152)/BC152)</f>
        <v/>
      </c>
      <c r="BD151">
        <f>ABS((SUM(BD153:BD157)-BD152)/BD152)</f>
        <v/>
      </c>
      <c r="BE151">
        <f>ABS((SUM(BE153:BE157)-BE152)/BE152)</f>
        <v/>
      </c>
      <c r="BF151">
        <f>ABS((SUM(BF153:BF157)-BF152)/BF152)</f>
        <v/>
      </c>
      <c r="BG151">
        <f>ABS((SUM(BG153:BG157)-BG152)/BG152)</f>
        <v/>
      </c>
      <c r="BH151">
        <f>ABS((SUM(BH153:BH157)-BH152)/BH152)</f>
        <v/>
      </c>
      <c r="BI151">
        <f>ABS((SUM(BI153:BI157)-BI152)/BI152)</f>
        <v/>
      </c>
      <c r="BJ151">
        <f>ABS((SUM(BJ153:BJ157)-BJ152)/BJ152)</f>
        <v/>
      </c>
      <c r="BK151">
        <f>ABS((SUM(BK153:BK157)-BK152)/BK152)</f>
        <v/>
      </c>
      <c r="BL151">
        <f>ABS((SUM(BL153:BL157)-BL152)/BL152)</f>
        <v/>
      </c>
      <c r="BM151">
        <f>ABS((SUM(BM153:BM157)-BM152)/BM152)</f>
        <v/>
      </c>
      <c r="BN151">
        <f>ABS((SUM(BN153:BN157)-BN152)/BN152)</f>
        <v/>
      </c>
      <c r="BO151">
        <f>ABS((SUM(BO153:BO157)-BO152)/BO152)</f>
        <v/>
      </c>
      <c r="BP151">
        <f>ABS((SUM(BP153:BP157)-BP152)/BP152)</f>
        <v/>
      </c>
      <c r="BQ151">
        <f>ABS((SUM(BQ153:BQ157)-BQ152)/BQ152)</f>
        <v/>
      </c>
      <c r="BR151">
        <f>ABS((SUM(BR153:BR157)-BR152)/BR152)</f>
        <v/>
      </c>
      <c r="BS151">
        <f>ABS((SUM(BS153:BS157)-BS152)/BS152)</f>
        <v/>
      </c>
      <c r="BT151">
        <f>ABS((SUM(BT153:BT157)-BT152)/BT152)</f>
        <v/>
      </c>
      <c r="BU151">
        <f>ABS((SUM(BU153:BU157)-BU152)/BU152)</f>
        <v/>
      </c>
      <c r="BV151">
        <f>ABS((SUM(BV153:BV157)-BV152)/BV152)</f>
        <v/>
      </c>
      <c r="BW151">
        <f>ABS((SUM(BW153:BW157)-BW152)/BW152)</f>
        <v/>
      </c>
      <c r="BX151">
        <f>ABS((SUM(BX153:BX157)-BX152)/BX152)</f>
        <v/>
      </c>
      <c r="BY151">
        <f>ABS((SUM(BY153:BY157)-BY152)/BY152)</f>
        <v/>
      </c>
    </row>
    <row r="152" spans="1:77">
      <c r="A152">
        <f>CONCATENATE(A$151,B152)</f>
        <v/>
      </c>
      <c r="B152" t="s">
        <v>33</v>
      </c>
      <c r="D152" t="s">
        <v>35</v>
      </c>
      <c r="G152">
        <f>SUM(G153:G157)</f>
        <v/>
      </c>
      <c r="H152">
        <f>SUM(H153:H157)</f>
        <v/>
      </c>
      <c r="I152">
        <f>SUM(I153:I157)</f>
        <v/>
      </c>
      <c r="J152">
        <f>SUM(J153:J157)</f>
        <v/>
      </c>
      <c r="K152">
        <f>SUM(K153:K157)</f>
        <v/>
      </c>
      <c r="L152">
        <f>SUM(L153:L157)</f>
        <v/>
      </c>
      <c r="M152">
        <f>SUM(M153:M157)</f>
        <v/>
      </c>
      <c r="N152">
        <f>SUM(N153:N157)</f>
        <v/>
      </c>
      <c r="O152">
        <f>SUM(O153:O157)</f>
        <v/>
      </c>
      <c r="P152">
        <f>SUM(P153:P157)</f>
        <v/>
      </c>
      <c r="Q152">
        <f>SUM(Q153:Q157)</f>
        <v/>
      </c>
      <c r="R152">
        <f>SUM(R153:R157)</f>
        <v/>
      </c>
      <c r="S152">
        <f>SUM(S153:S157)</f>
        <v/>
      </c>
      <c r="T152">
        <f>SUM(T153:T157)</f>
        <v/>
      </c>
      <c r="U152">
        <f>SUM(U153:U157)</f>
        <v/>
      </c>
      <c r="V152">
        <f>SUM(V153:V157)</f>
        <v/>
      </c>
      <c r="W152">
        <f>SUM(W153:W157)</f>
        <v/>
      </c>
      <c r="X152">
        <f>SUM(X153:X157)</f>
        <v/>
      </c>
      <c r="Y152">
        <f>SUM(Y153:Y157)</f>
        <v/>
      </c>
      <c r="Z152">
        <f>SUM(Z153:Z157)</f>
        <v/>
      </c>
      <c r="AA152">
        <f>SUM(AA153:AA157)</f>
        <v/>
      </c>
      <c r="AB152">
        <f>SUM(AB153:AB157)</f>
        <v/>
      </c>
      <c r="AC152">
        <f>SUM(AC153:AC157)</f>
        <v/>
      </c>
      <c r="AD152">
        <f>SUM(AD153:AD157)</f>
        <v/>
      </c>
      <c r="AE152">
        <f>SUM(AE153:AE157)</f>
        <v/>
      </c>
      <c r="AF152">
        <f>SUM(AF153:AF157)</f>
        <v/>
      </c>
      <c r="AG152">
        <f>SUM(AG153:AG157)</f>
        <v/>
      </c>
      <c r="AH152">
        <f>SUM(AH153:AH157)</f>
        <v/>
      </c>
      <c r="AI152">
        <f>SUM(AI153:AI157)</f>
        <v/>
      </c>
      <c r="AJ152">
        <f>SUM(AJ153:AJ157)</f>
        <v/>
      </c>
      <c r="AK152">
        <f>SUM(AK153:AK157)</f>
        <v/>
      </c>
      <c r="AL152">
        <f>SUM(AL153:AL157)</f>
        <v/>
      </c>
      <c r="AM152">
        <f>SUM(AM153:AM157)</f>
        <v/>
      </c>
      <c r="AN152">
        <f>SUM(AN153:AN157)</f>
        <v/>
      </c>
      <c r="AO152">
        <f>SUM(AO153:AO157)</f>
        <v/>
      </c>
      <c r="AP152">
        <f>SUM(AP153:AP157)</f>
        <v/>
      </c>
      <c r="AQ152">
        <f>SUM(AQ153:AQ157)</f>
        <v/>
      </c>
      <c r="AR152">
        <f>SUM(AR153:AR157)</f>
        <v/>
      </c>
      <c r="AS152">
        <f>SUM(AS153:AS157)</f>
        <v/>
      </c>
      <c r="AT152">
        <f>SUM(AT153:AT157)</f>
        <v/>
      </c>
      <c r="AU152">
        <f>SUM(AU153:AU157)</f>
        <v/>
      </c>
      <c r="AV152">
        <f>SUM(AV153:AV157)</f>
        <v/>
      </c>
      <c r="AW152">
        <f>SUM(AW153:AW157)</f>
        <v/>
      </c>
      <c r="AX152">
        <f>SUM(AX153:AX157)</f>
        <v/>
      </c>
      <c r="AY152">
        <f>SUM(AY153:AY157)</f>
        <v/>
      </c>
      <c r="AZ152">
        <f>SUM(AZ153:AZ157)</f>
        <v/>
      </c>
      <c r="BA152">
        <f>SUM(BA153:BA157)</f>
        <v/>
      </c>
      <c r="BB152">
        <f>SUM(BB153:BB157)</f>
        <v/>
      </c>
      <c r="BC152">
        <f>SUM(BC153:BC157)</f>
        <v/>
      </c>
      <c r="BD152">
        <f>SUM(BD153:BD157)</f>
        <v/>
      </c>
      <c r="BE152">
        <f>SUM(BE153:BE157)</f>
        <v/>
      </c>
      <c r="BF152">
        <f>SUM(BF153:BF157)</f>
        <v/>
      </c>
      <c r="BG152">
        <f>SUM(BG153:BG157)</f>
        <v/>
      </c>
      <c r="BH152">
        <f>SUM(BH153:BH157)</f>
        <v/>
      </c>
      <c r="BI152">
        <f>SUM(BI153:BI157)</f>
        <v/>
      </c>
      <c r="BJ152">
        <f>SUM(BJ153:BJ157)</f>
        <v/>
      </c>
      <c r="BK152">
        <f>SUM(BK153:BK157)</f>
        <v/>
      </c>
      <c r="BL152">
        <f>SUM(BL153:BL157)</f>
        <v/>
      </c>
      <c r="BM152">
        <f>SUM(BM153:BM157)</f>
        <v/>
      </c>
      <c r="BN152">
        <f>SUM(BN153:BN157)</f>
        <v/>
      </c>
      <c r="BO152">
        <f>SUM(BO153:BO157)</f>
        <v/>
      </c>
      <c r="BP152">
        <f>SUM(BP153:BP157)</f>
        <v/>
      </c>
      <c r="BQ152">
        <f>SUM(BQ153:BQ157)</f>
        <v/>
      </c>
      <c r="BR152">
        <f>SUM(BR153:BR157)</f>
        <v/>
      </c>
      <c r="BS152">
        <f>SUM(BS153:BS157)</f>
        <v/>
      </c>
      <c r="BT152">
        <f>SUM(BT153:BT157)</f>
        <v/>
      </c>
      <c r="BU152">
        <f>SUM(BU153:BU157)</f>
        <v/>
      </c>
      <c r="BV152">
        <f>SUM(BV153:BV157)</f>
        <v/>
      </c>
      <c r="BW152">
        <f>SUM(BW153:BW157)</f>
        <v/>
      </c>
      <c r="BX152">
        <f>SUM(BX153:BX157)</f>
        <v/>
      </c>
      <c r="BY152">
        <f>SUM(BY153:BY157)</f>
        <v/>
      </c>
    </row>
    <row r="153" spans="1:77">
      <c r="A153">
        <f>CONCATENATE(A$151,B153)</f>
        <v/>
      </c>
      <c r="B153" t="s">
        <v>36</v>
      </c>
      <c r="D153" t="s">
        <v>35</v>
      </c>
      <c r="E153">
        <f>MATCH($B153,$B$97:$B$107,0)+ROW($B$97)-1</f>
        <v/>
      </c>
      <c r="G153">
        <f>G43*(1+INDEX($A:$BY,$E153,COLUMN(G153)))</f>
        <v/>
      </c>
      <c r="H153">
        <f>H43*(1+INDEX($A:$BY,$E153,COLUMN(H153)))</f>
        <v/>
      </c>
      <c r="I153">
        <f>I43*(1+INDEX($A:$BY,$E153,COLUMN(I153)))</f>
        <v/>
      </c>
      <c r="J153">
        <f>J43*(1+INDEX($A:$BY,$E153,COLUMN(J153)))</f>
        <v/>
      </c>
      <c r="K153">
        <f>K43*(1+INDEX($A:$BY,$E153,COLUMN(K153)))</f>
        <v/>
      </c>
      <c r="L153">
        <f>L43*(1+INDEX($A:$BY,$E153,COLUMN(L153)))</f>
        <v/>
      </c>
      <c r="M153">
        <f>M43*(1+INDEX($A:$BY,$E153,COLUMN(M153)))</f>
        <v/>
      </c>
      <c r="N153">
        <f>N43*(1+INDEX($A:$BY,$E153,COLUMN(N153)))</f>
        <v/>
      </c>
      <c r="O153">
        <f>O43*(1+INDEX($A:$BY,$E153,COLUMN(O153)))</f>
        <v/>
      </c>
      <c r="P153">
        <f>P43*(1+INDEX($A:$BY,$E153,COLUMN(P153)))</f>
        <v/>
      </c>
      <c r="Q153">
        <f>Q43*(1+INDEX($A:$BY,$E153,COLUMN(Q153)))</f>
        <v/>
      </c>
      <c r="R153">
        <f>R43*(1+INDEX($A:$BY,$E153,COLUMN(R153)))</f>
        <v/>
      </c>
      <c r="S153">
        <f>S43*(1+INDEX($A:$BY,$E153,COLUMN(S153)))</f>
        <v/>
      </c>
      <c r="T153">
        <f>T43*(1+INDEX($A:$BY,$E153,COLUMN(T153)))</f>
        <v/>
      </c>
      <c r="U153">
        <f>U43*(1+INDEX($A:$BY,$E153,COLUMN(U153)))</f>
        <v/>
      </c>
      <c r="V153">
        <f>V43*(1+INDEX($A:$BY,$E153,COLUMN(V153)))</f>
        <v/>
      </c>
      <c r="W153">
        <f>W43*(1+INDEX($A:$BY,$E153,COLUMN(W153)))</f>
        <v/>
      </c>
      <c r="X153">
        <f>X43*(1+INDEX($A:$BY,$E153,COLUMN(X153)))</f>
        <v/>
      </c>
      <c r="Y153">
        <f>Y43*(1+INDEX($A:$BY,$E153,COLUMN(Y153)))</f>
        <v/>
      </c>
      <c r="Z153">
        <f>Z43*(1+INDEX($A:$BY,$E153,COLUMN(Z153)))</f>
        <v/>
      </c>
      <c r="AA153">
        <f>AA43*(1+INDEX($A:$BY,$E153,COLUMN(AA153)))</f>
        <v/>
      </c>
      <c r="AB153">
        <f>AB43*(1+INDEX($A:$BY,$E153,COLUMN(AB153)))</f>
        <v/>
      </c>
      <c r="AC153">
        <f>AC43*(1+INDEX($A:$BY,$E153,COLUMN(AC153)))</f>
        <v/>
      </c>
      <c r="AD153">
        <f>AD43*(1+INDEX($A:$BY,$E153,COLUMN(AD153)))</f>
        <v/>
      </c>
      <c r="AE153">
        <f>AE43*(1+INDEX($A:$BY,$E153,COLUMN(AE153)))</f>
        <v/>
      </c>
      <c r="AF153">
        <f>AF43*(1+INDEX($A:$BY,$E153,COLUMN(AF153)))</f>
        <v/>
      </c>
      <c r="AG153">
        <f>AG43*(1+INDEX($A:$BY,$E153,COLUMN(AG153)))</f>
        <v/>
      </c>
      <c r="AH153">
        <f>AH43*(1+INDEX($A:$BY,$E153,COLUMN(AH153)))</f>
        <v/>
      </c>
      <c r="AI153">
        <f>AI43*(1+INDEX($A:$BY,$E153,COLUMN(AI153)))</f>
        <v/>
      </c>
      <c r="AJ153">
        <f>AJ43*(1+INDEX($A:$BY,$E153,COLUMN(AJ153)))</f>
        <v/>
      </c>
      <c r="AK153">
        <f>AK43*(1+INDEX($A:$BY,$E153,COLUMN(AK153)))</f>
        <v/>
      </c>
      <c r="AL153">
        <f>AL43*(1+INDEX($A:$BY,$E153,COLUMN(AL153)))</f>
        <v/>
      </c>
      <c r="AM153">
        <f>AM43*(1+INDEX($A:$BY,$E153,COLUMN(AM153)))</f>
        <v/>
      </c>
      <c r="AN153">
        <f>AN43*(1+INDEX($A:$BY,$E153,COLUMN(AN153)))</f>
        <v/>
      </c>
      <c r="AO153">
        <f>AO43*(1+INDEX($A:$BY,$E153,COLUMN(AO153)))</f>
        <v/>
      </c>
      <c r="AP153">
        <f>AP43*(1+INDEX($A:$BY,$E153,COLUMN(AP153)))</f>
        <v/>
      </c>
      <c r="AQ153">
        <f>AQ43*(1+INDEX($A:$BY,$E153,COLUMN(AQ153)))</f>
        <v/>
      </c>
      <c r="AR153">
        <f>AR43*(1+INDEX($A:$BY,$E153,COLUMN(AR153)))</f>
        <v/>
      </c>
      <c r="AS153">
        <f>AS43*(1+INDEX($A:$BY,$E153,COLUMN(AS153)))</f>
        <v/>
      </c>
      <c r="AT153">
        <f>AT43*(1+INDEX($A:$BY,$E153,COLUMN(AT153)))</f>
        <v/>
      </c>
      <c r="AU153">
        <f>AU43*(1+INDEX($A:$BY,$E153,COLUMN(AU153)))</f>
        <v/>
      </c>
      <c r="AV153">
        <f>AV43*(1+INDEX($A:$BY,$E153,COLUMN(AV153)))</f>
        <v/>
      </c>
      <c r="AW153">
        <f>AW43*(1+INDEX($A:$BY,$E153,COLUMN(AW153)))</f>
        <v/>
      </c>
      <c r="AX153">
        <f>AX43*(1+INDEX($A:$BY,$E153,COLUMN(AX153)))</f>
        <v/>
      </c>
      <c r="AY153">
        <f>AY43*(1+INDEX($A:$BY,$E153,COLUMN(AY153)))</f>
        <v/>
      </c>
      <c r="AZ153">
        <f>AZ43*(1+INDEX($A:$BY,$E153,COLUMN(AZ153)))</f>
        <v/>
      </c>
      <c r="BA153">
        <f>BA43*(1+INDEX($A:$BY,$E153,COLUMN(BA153)))</f>
        <v/>
      </c>
      <c r="BB153">
        <f>BB43*(1+INDEX($A:$BY,$E153,COLUMN(BB153)))</f>
        <v/>
      </c>
      <c r="BC153">
        <f>BC43*(1+INDEX($A:$BY,$E153,COLUMN(BC153)))</f>
        <v/>
      </c>
      <c r="BD153">
        <f>BD43*(1+INDEX($A:$BY,$E153,COLUMN(BD153)))</f>
        <v/>
      </c>
      <c r="BE153">
        <f>BE43*(1+INDEX($A:$BY,$E153,COLUMN(BE153)))</f>
        <v/>
      </c>
      <c r="BF153">
        <f>BF43*(1+INDEX($A:$BY,$E153,COLUMN(BF153)))</f>
        <v/>
      </c>
      <c r="BG153">
        <f>BG43*(1+INDEX($A:$BY,$E153,COLUMN(BG153)))</f>
        <v/>
      </c>
      <c r="BH153">
        <f>BH43*(1+INDEX($A:$BY,$E153,COLUMN(BH153)))</f>
        <v/>
      </c>
      <c r="BI153">
        <f>BI43*(1+INDEX($A:$BY,$E153,COLUMN(BI153)))</f>
        <v/>
      </c>
      <c r="BJ153">
        <f>BJ43*(1+INDEX($A:$BY,$E153,COLUMN(BJ153)))</f>
        <v/>
      </c>
      <c r="BK153">
        <f>BK43*(1+INDEX($A:$BY,$E153,COLUMN(BK153)))</f>
        <v/>
      </c>
      <c r="BL153">
        <f>BL43*(1+INDEX($A:$BY,$E153,COLUMN(BL153)))</f>
        <v/>
      </c>
      <c r="BM153">
        <f>BM43*(1+INDEX($A:$BY,$E153,COLUMN(BM153)))</f>
        <v/>
      </c>
      <c r="BN153">
        <f>BN43*(1+INDEX($A:$BY,$E153,COLUMN(BN153)))</f>
        <v/>
      </c>
      <c r="BO153">
        <f>BO43*(1+INDEX($A:$BY,$E153,COLUMN(BO153)))</f>
        <v/>
      </c>
      <c r="BP153">
        <f>BP43*(1+INDEX($A:$BY,$E153,COLUMN(BP153)))</f>
        <v/>
      </c>
      <c r="BQ153">
        <f>BQ43*(1+INDEX($A:$BY,$E153,COLUMN(BQ153)))</f>
        <v/>
      </c>
      <c r="BR153">
        <f>BR43*(1+INDEX($A:$BY,$E153,COLUMN(BR153)))</f>
        <v/>
      </c>
      <c r="BS153">
        <f>BS43*(1+INDEX($A:$BY,$E153,COLUMN(BS153)))</f>
        <v/>
      </c>
      <c r="BT153">
        <f>BT43*(1+INDEX($A:$BY,$E153,COLUMN(BT153)))</f>
        <v/>
      </c>
      <c r="BU153">
        <f>BU43*(1+INDEX($A:$BY,$E153,COLUMN(BU153)))</f>
        <v/>
      </c>
      <c r="BV153">
        <f>BV43*(1+INDEX($A:$BY,$E153,COLUMN(BV153)))</f>
        <v/>
      </c>
      <c r="BW153">
        <f>BW43*(1+INDEX($A:$BY,$E153,COLUMN(BW153)))</f>
        <v/>
      </c>
      <c r="BX153">
        <f>BX43*(1+INDEX($A:$BY,$E153,COLUMN(BX153)))</f>
        <v/>
      </c>
      <c r="BY153">
        <f>BY43*(1+INDEX($A:$BY,$E153,COLUMN(BY153)))</f>
        <v/>
      </c>
    </row>
    <row r="154" spans="1:77">
      <c r="A154">
        <f>CONCATENATE(A$151,B154)</f>
        <v/>
      </c>
      <c r="B154" t="s">
        <v>38</v>
      </c>
      <c r="D154" t="s">
        <v>35</v>
      </c>
      <c r="E154">
        <f>MATCH($B154,$B$97:$B$107,0)+ROW($B$97)-1</f>
        <v/>
      </c>
      <c r="G154">
        <f>G44*(1+INDEX($A:$BY,$E154,COLUMN(G154)))</f>
        <v/>
      </c>
      <c r="H154">
        <f>H44*(1+INDEX($A:$BY,$E154,COLUMN(H154)))</f>
        <v/>
      </c>
      <c r="I154">
        <f>I44*(1+INDEX($A:$BY,$E154,COLUMN(I154)))</f>
        <v/>
      </c>
      <c r="J154">
        <f>J44*(1+INDEX($A:$BY,$E154,COLUMN(J154)))</f>
        <v/>
      </c>
      <c r="K154">
        <f>K44*(1+INDEX($A:$BY,$E154,COLUMN(K154)))</f>
        <v/>
      </c>
      <c r="L154">
        <f>L44*(1+INDEX($A:$BY,$E154,COLUMN(L154)))</f>
        <v/>
      </c>
      <c r="M154">
        <f>M44*(1+INDEX($A:$BY,$E154,COLUMN(M154)))</f>
        <v/>
      </c>
      <c r="N154">
        <f>N44*(1+INDEX($A:$BY,$E154,COLUMN(N154)))</f>
        <v/>
      </c>
      <c r="O154">
        <f>O44*(1+INDEX($A:$BY,$E154,COLUMN(O154)))</f>
        <v/>
      </c>
      <c r="P154">
        <f>P44*(1+INDEX($A:$BY,$E154,COLUMN(P154)))</f>
        <v/>
      </c>
      <c r="Q154">
        <f>Q44*(1+INDEX($A:$BY,$E154,COLUMN(Q154)))</f>
        <v/>
      </c>
      <c r="R154">
        <f>R44*(1+INDEX($A:$BY,$E154,COLUMN(R154)))</f>
        <v/>
      </c>
      <c r="S154">
        <f>S44*(1+INDEX($A:$BY,$E154,COLUMN(S154)))</f>
        <v/>
      </c>
      <c r="T154">
        <f>T44*(1+INDEX($A:$BY,$E154,COLUMN(T154)))</f>
        <v/>
      </c>
      <c r="U154">
        <f>U44*(1+INDEX($A:$BY,$E154,COLUMN(U154)))</f>
        <v/>
      </c>
      <c r="V154">
        <f>V44*(1+INDEX($A:$BY,$E154,COLUMN(V154)))</f>
        <v/>
      </c>
      <c r="W154">
        <f>W44*(1+INDEX($A:$BY,$E154,COLUMN(W154)))</f>
        <v/>
      </c>
      <c r="X154">
        <f>X44*(1+INDEX($A:$BY,$E154,COLUMN(X154)))</f>
        <v/>
      </c>
      <c r="Y154">
        <f>Y44*(1+INDEX($A:$BY,$E154,COLUMN(Y154)))</f>
        <v/>
      </c>
      <c r="Z154">
        <f>Z44*(1+INDEX($A:$BY,$E154,COLUMN(Z154)))</f>
        <v/>
      </c>
      <c r="AA154">
        <f>AA44*(1+INDEX($A:$BY,$E154,COLUMN(AA154)))</f>
        <v/>
      </c>
      <c r="AB154">
        <f>AB44*(1+INDEX($A:$BY,$E154,COLUMN(AB154)))</f>
        <v/>
      </c>
      <c r="AC154">
        <f>AC44*(1+INDEX($A:$BY,$E154,COLUMN(AC154)))</f>
        <v/>
      </c>
      <c r="AD154">
        <f>AD44*(1+INDEX($A:$BY,$E154,COLUMN(AD154)))</f>
        <v/>
      </c>
      <c r="AE154">
        <f>AE44*(1+INDEX($A:$BY,$E154,COLUMN(AE154)))</f>
        <v/>
      </c>
      <c r="AF154">
        <f>AF44*(1+INDEX($A:$BY,$E154,COLUMN(AF154)))</f>
        <v/>
      </c>
      <c r="AG154">
        <f>AG44*(1+INDEX($A:$BY,$E154,COLUMN(AG154)))</f>
        <v/>
      </c>
      <c r="AH154">
        <f>AH44*(1+INDEX($A:$BY,$E154,COLUMN(AH154)))</f>
        <v/>
      </c>
      <c r="AI154">
        <f>AI44*(1+INDEX($A:$BY,$E154,COLUMN(AI154)))</f>
        <v/>
      </c>
      <c r="AJ154">
        <f>AJ44*(1+INDEX($A:$BY,$E154,COLUMN(AJ154)))</f>
        <v/>
      </c>
      <c r="AK154">
        <f>AK44*(1+INDEX($A:$BY,$E154,COLUMN(AK154)))</f>
        <v/>
      </c>
      <c r="AL154">
        <f>AL44*(1+INDEX($A:$BY,$E154,COLUMN(AL154)))</f>
        <v/>
      </c>
      <c r="AM154">
        <f>AM44*(1+INDEX($A:$BY,$E154,COLUMN(AM154)))</f>
        <v/>
      </c>
      <c r="AN154">
        <f>AN44*(1+INDEX($A:$BY,$E154,COLUMN(AN154)))</f>
        <v/>
      </c>
      <c r="AO154">
        <f>AO44*(1+INDEX($A:$BY,$E154,COLUMN(AO154)))</f>
        <v/>
      </c>
      <c r="AP154">
        <f>AP44*(1+INDEX($A:$BY,$E154,COLUMN(AP154)))</f>
        <v/>
      </c>
      <c r="AQ154">
        <f>AQ44*(1+INDEX($A:$BY,$E154,COLUMN(AQ154)))</f>
        <v/>
      </c>
      <c r="AR154">
        <f>AR44*(1+INDEX($A:$BY,$E154,COLUMN(AR154)))</f>
        <v/>
      </c>
      <c r="AS154">
        <f>AS44*(1+INDEX($A:$BY,$E154,COLUMN(AS154)))</f>
        <v/>
      </c>
      <c r="AT154">
        <f>AT44*(1+INDEX($A:$BY,$E154,COLUMN(AT154)))</f>
        <v/>
      </c>
      <c r="AU154">
        <f>AU44*(1+INDEX($A:$BY,$E154,COLUMN(AU154)))</f>
        <v/>
      </c>
      <c r="AV154">
        <f>AV44*(1+INDEX($A:$BY,$E154,COLUMN(AV154)))</f>
        <v/>
      </c>
      <c r="AW154">
        <f>AW44*(1+INDEX($A:$BY,$E154,COLUMN(AW154)))</f>
        <v/>
      </c>
      <c r="AX154">
        <f>AX44*(1+INDEX($A:$BY,$E154,COLUMN(AX154)))</f>
        <v/>
      </c>
      <c r="AY154">
        <f>AY44*(1+INDEX($A:$BY,$E154,COLUMN(AY154)))</f>
        <v/>
      </c>
      <c r="AZ154">
        <f>AZ44*(1+INDEX($A:$BY,$E154,COLUMN(AZ154)))</f>
        <v/>
      </c>
      <c r="BA154">
        <f>BA44*(1+INDEX($A:$BY,$E154,COLUMN(BA154)))</f>
        <v/>
      </c>
      <c r="BB154">
        <f>BB44*(1+INDEX($A:$BY,$E154,COLUMN(BB154)))</f>
        <v/>
      </c>
      <c r="BC154">
        <f>BC44*(1+INDEX($A:$BY,$E154,COLUMN(BC154)))</f>
        <v/>
      </c>
      <c r="BD154">
        <f>BD44*(1+INDEX($A:$BY,$E154,COLUMN(BD154)))</f>
        <v/>
      </c>
      <c r="BE154">
        <f>BE44*(1+INDEX($A:$BY,$E154,COLUMN(BE154)))</f>
        <v/>
      </c>
      <c r="BF154">
        <f>BF44*(1+INDEX($A:$BY,$E154,COLUMN(BF154)))</f>
        <v/>
      </c>
      <c r="BG154">
        <f>BG44*(1+INDEX($A:$BY,$E154,COLUMN(BG154)))</f>
        <v/>
      </c>
      <c r="BH154">
        <f>BH44*(1+INDEX($A:$BY,$E154,COLUMN(BH154)))</f>
        <v/>
      </c>
      <c r="BI154">
        <f>BI44*(1+INDEX($A:$BY,$E154,COLUMN(BI154)))</f>
        <v/>
      </c>
      <c r="BJ154">
        <f>BJ44*(1+INDEX($A:$BY,$E154,COLUMN(BJ154)))</f>
        <v/>
      </c>
      <c r="BK154">
        <f>BK44*(1+INDEX($A:$BY,$E154,COLUMN(BK154)))</f>
        <v/>
      </c>
      <c r="BL154">
        <f>BL44*(1+INDEX($A:$BY,$E154,COLUMN(BL154)))</f>
        <v/>
      </c>
      <c r="BM154">
        <f>BM44*(1+INDEX($A:$BY,$E154,COLUMN(BM154)))</f>
        <v/>
      </c>
      <c r="BN154">
        <f>BN44*(1+INDEX($A:$BY,$E154,COLUMN(BN154)))</f>
        <v/>
      </c>
      <c r="BO154">
        <f>BO44*(1+INDEX($A:$BY,$E154,COLUMN(BO154)))</f>
        <v/>
      </c>
      <c r="BP154">
        <f>BP44*(1+INDEX($A:$BY,$E154,COLUMN(BP154)))</f>
        <v/>
      </c>
      <c r="BQ154">
        <f>BQ44*(1+INDEX($A:$BY,$E154,COLUMN(BQ154)))</f>
        <v/>
      </c>
      <c r="BR154">
        <f>BR44*(1+INDEX($A:$BY,$E154,COLUMN(BR154)))</f>
        <v/>
      </c>
      <c r="BS154">
        <f>BS44*(1+INDEX($A:$BY,$E154,COLUMN(BS154)))</f>
        <v/>
      </c>
      <c r="BT154">
        <f>BT44*(1+INDEX($A:$BY,$E154,COLUMN(BT154)))</f>
        <v/>
      </c>
      <c r="BU154">
        <f>BU44*(1+INDEX($A:$BY,$E154,COLUMN(BU154)))</f>
        <v/>
      </c>
      <c r="BV154">
        <f>BV44*(1+INDEX($A:$BY,$E154,COLUMN(BV154)))</f>
        <v/>
      </c>
      <c r="BW154">
        <f>BW44*(1+INDEX($A:$BY,$E154,COLUMN(BW154)))</f>
        <v/>
      </c>
      <c r="BX154">
        <f>BX44*(1+INDEX($A:$BY,$E154,COLUMN(BX154)))</f>
        <v/>
      </c>
      <c r="BY154">
        <f>BY44*(1+INDEX($A:$BY,$E154,COLUMN(BY154)))</f>
        <v/>
      </c>
    </row>
    <row r="155" spans="1:77">
      <c r="A155">
        <f>CONCATENATE(A$151,B155)</f>
        <v/>
      </c>
      <c r="B155" t="s">
        <v>66</v>
      </c>
      <c r="D155" t="s">
        <v>35</v>
      </c>
      <c r="E155">
        <f>MATCH($B155,$B$97:$B$107,0)+ROW($B$97)-1</f>
        <v/>
      </c>
      <c r="G155">
        <f>G45*(1+INDEX($A:$BY,$E155,COLUMN(G155)))</f>
        <v/>
      </c>
      <c r="H155">
        <f>H45*(1+INDEX($A:$BY,$E155,COLUMN(H155)))</f>
        <v/>
      </c>
      <c r="I155">
        <f>I45*(1+INDEX($A:$BY,$E155,COLUMN(I155)))</f>
        <v/>
      </c>
      <c r="J155">
        <f>J45*(1+INDEX($A:$BY,$E155,COLUMN(J155)))</f>
        <v/>
      </c>
      <c r="K155">
        <f>K45*(1+INDEX($A:$BY,$E155,COLUMN(K155)))</f>
        <v/>
      </c>
      <c r="L155">
        <f>L45*(1+INDEX($A:$BY,$E155,COLUMN(L155)))</f>
        <v/>
      </c>
      <c r="M155">
        <f>M45*(1+INDEX($A:$BY,$E155,COLUMN(M155)))</f>
        <v/>
      </c>
      <c r="N155">
        <f>N45*(1+INDEX($A:$BY,$E155,COLUMN(N155)))</f>
        <v/>
      </c>
      <c r="O155">
        <f>O45*(1+INDEX($A:$BY,$E155,COLUMN(O155)))</f>
        <v/>
      </c>
      <c r="P155">
        <f>P45*(1+INDEX($A:$BY,$E155,COLUMN(P155)))</f>
        <v/>
      </c>
      <c r="Q155">
        <f>Q45*(1+INDEX($A:$BY,$E155,COLUMN(Q155)))</f>
        <v/>
      </c>
      <c r="R155">
        <f>R45*(1+INDEX($A:$BY,$E155,COLUMN(R155)))</f>
        <v/>
      </c>
      <c r="S155">
        <f>S45*(1+INDEX($A:$BY,$E155,COLUMN(S155)))</f>
        <v/>
      </c>
      <c r="T155">
        <f>T45*(1+INDEX($A:$BY,$E155,COLUMN(T155)))</f>
        <v/>
      </c>
      <c r="U155">
        <f>U45*(1+INDEX($A:$BY,$E155,COLUMN(U155)))</f>
        <v/>
      </c>
      <c r="V155">
        <f>V45*(1+INDEX($A:$BY,$E155,COLUMN(V155)))</f>
        <v/>
      </c>
      <c r="W155">
        <f>W45*(1+INDEX($A:$BY,$E155,COLUMN(W155)))</f>
        <v/>
      </c>
      <c r="X155">
        <f>X45*(1+INDEX($A:$BY,$E155,COLUMN(X155)))</f>
        <v/>
      </c>
      <c r="Y155">
        <f>Y45*(1+INDEX($A:$BY,$E155,COLUMN(Y155)))</f>
        <v/>
      </c>
      <c r="Z155">
        <f>Z45*(1+INDEX($A:$BY,$E155,COLUMN(Z155)))</f>
        <v/>
      </c>
      <c r="AA155">
        <f>AA45*(1+INDEX($A:$BY,$E155,COLUMN(AA155)))</f>
        <v/>
      </c>
      <c r="AB155">
        <f>AB45*(1+INDEX($A:$BY,$E155,COLUMN(AB155)))</f>
        <v/>
      </c>
      <c r="AC155">
        <f>AC45*(1+INDEX($A:$BY,$E155,COLUMN(AC155)))</f>
        <v/>
      </c>
      <c r="AD155">
        <f>AD45*(1+INDEX($A:$BY,$E155,COLUMN(AD155)))</f>
        <v/>
      </c>
      <c r="AE155">
        <f>AE45*(1+INDEX($A:$BY,$E155,COLUMN(AE155)))</f>
        <v/>
      </c>
      <c r="AF155">
        <f>AF45*(1+INDEX($A:$BY,$E155,COLUMN(AF155)))</f>
        <v/>
      </c>
      <c r="AG155">
        <f>AG45*(1+INDEX($A:$BY,$E155,COLUMN(AG155)))</f>
        <v/>
      </c>
      <c r="AH155">
        <f>AH45*(1+INDEX($A:$BY,$E155,COLUMN(AH155)))</f>
        <v/>
      </c>
      <c r="AI155">
        <f>AI45*(1+INDEX($A:$BY,$E155,COLUMN(AI155)))</f>
        <v/>
      </c>
      <c r="AJ155">
        <f>AJ45*(1+INDEX($A:$BY,$E155,COLUMN(AJ155)))</f>
        <v/>
      </c>
      <c r="AK155">
        <f>AK45*(1+INDEX($A:$BY,$E155,COLUMN(AK155)))</f>
        <v/>
      </c>
      <c r="AL155">
        <f>AL45*(1+INDEX($A:$BY,$E155,COLUMN(AL155)))</f>
        <v/>
      </c>
      <c r="AM155">
        <f>AM45*(1+INDEX($A:$BY,$E155,COLUMN(AM155)))</f>
        <v/>
      </c>
      <c r="AN155">
        <f>AN45*(1+INDEX($A:$BY,$E155,COLUMN(AN155)))</f>
        <v/>
      </c>
      <c r="AO155">
        <f>AO45*(1+INDEX($A:$BY,$E155,COLUMN(AO155)))</f>
        <v/>
      </c>
      <c r="AP155">
        <f>AP45*(1+INDEX($A:$BY,$E155,COLUMN(AP155)))</f>
        <v/>
      </c>
      <c r="AQ155">
        <f>AQ45*(1+INDEX($A:$BY,$E155,COLUMN(AQ155)))</f>
        <v/>
      </c>
      <c r="AR155">
        <f>AR45*(1+INDEX($A:$BY,$E155,COLUMN(AR155)))</f>
        <v/>
      </c>
      <c r="AS155">
        <f>AS45*(1+INDEX($A:$BY,$E155,COLUMN(AS155)))</f>
        <v/>
      </c>
      <c r="AT155">
        <f>AT45*(1+INDEX($A:$BY,$E155,COLUMN(AT155)))</f>
        <v/>
      </c>
      <c r="AU155">
        <f>AU45*(1+INDEX($A:$BY,$E155,COLUMN(AU155)))</f>
        <v/>
      </c>
      <c r="AV155">
        <f>AV45*(1+INDEX($A:$BY,$E155,COLUMN(AV155)))</f>
        <v/>
      </c>
      <c r="AW155">
        <f>AW45*(1+INDEX($A:$BY,$E155,COLUMN(AW155)))</f>
        <v/>
      </c>
      <c r="AX155">
        <f>AX45*(1+INDEX($A:$BY,$E155,COLUMN(AX155)))</f>
        <v/>
      </c>
      <c r="AY155">
        <f>AY45*(1+INDEX($A:$BY,$E155,COLUMN(AY155)))</f>
        <v/>
      </c>
      <c r="AZ155">
        <f>AZ45*(1+INDEX($A:$BY,$E155,COLUMN(AZ155)))</f>
        <v/>
      </c>
      <c r="BA155">
        <f>BA45*(1+INDEX($A:$BY,$E155,COLUMN(BA155)))</f>
        <v/>
      </c>
      <c r="BB155">
        <f>BB45*(1+INDEX($A:$BY,$E155,COLUMN(BB155)))</f>
        <v/>
      </c>
      <c r="BC155">
        <f>BC45*(1+INDEX($A:$BY,$E155,COLUMN(BC155)))</f>
        <v/>
      </c>
      <c r="BD155">
        <f>BD45*(1+INDEX($A:$BY,$E155,COLUMN(BD155)))</f>
        <v/>
      </c>
      <c r="BE155">
        <f>BE45*(1+INDEX($A:$BY,$E155,COLUMN(BE155)))</f>
        <v/>
      </c>
      <c r="BF155">
        <f>BF45*(1+INDEX($A:$BY,$E155,COLUMN(BF155)))</f>
        <v/>
      </c>
      <c r="BG155">
        <f>BG45*(1+INDEX($A:$BY,$E155,COLUMN(BG155)))</f>
        <v/>
      </c>
      <c r="BH155">
        <f>BH45*(1+INDEX($A:$BY,$E155,COLUMN(BH155)))</f>
        <v/>
      </c>
      <c r="BI155">
        <f>BI45*(1+INDEX($A:$BY,$E155,COLUMN(BI155)))</f>
        <v/>
      </c>
      <c r="BJ155">
        <f>BJ45*(1+INDEX($A:$BY,$E155,COLUMN(BJ155)))</f>
        <v/>
      </c>
      <c r="BK155">
        <f>BK45*(1+INDEX($A:$BY,$E155,COLUMN(BK155)))</f>
        <v/>
      </c>
      <c r="BL155">
        <f>BL45*(1+INDEX($A:$BY,$E155,COLUMN(BL155)))</f>
        <v/>
      </c>
      <c r="BM155">
        <f>BM45*(1+INDEX($A:$BY,$E155,COLUMN(BM155)))</f>
        <v/>
      </c>
      <c r="BN155">
        <f>BN45*(1+INDEX($A:$BY,$E155,COLUMN(BN155)))</f>
        <v/>
      </c>
      <c r="BO155">
        <f>BO45*(1+INDEX($A:$BY,$E155,COLUMN(BO155)))</f>
        <v/>
      </c>
      <c r="BP155">
        <f>BP45*(1+INDEX($A:$BY,$E155,COLUMN(BP155)))</f>
        <v/>
      </c>
      <c r="BQ155">
        <f>BQ45*(1+INDEX($A:$BY,$E155,COLUMN(BQ155)))</f>
        <v/>
      </c>
      <c r="BR155">
        <f>BR45*(1+INDEX($A:$BY,$E155,COLUMN(BR155)))</f>
        <v/>
      </c>
      <c r="BS155">
        <f>BS45*(1+INDEX($A:$BY,$E155,COLUMN(BS155)))</f>
        <v/>
      </c>
      <c r="BT155">
        <f>BT45*(1+INDEX($A:$BY,$E155,COLUMN(BT155)))</f>
        <v/>
      </c>
      <c r="BU155">
        <f>BU45*(1+INDEX($A:$BY,$E155,COLUMN(BU155)))</f>
        <v/>
      </c>
      <c r="BV155">
        <f>BV45*(1+INDEX($A:$BY,$E155,COLUMN(BV155)))</f>
        <v/>
      </c>
      <c r="BW155">
        <f>BW45*(1+INDEX($A:$BY,$E155,COLUMN(BW155)))</f>
        <v/>
      </c>
      <c r="BX155">
        <f>BX45*(1+INDEX($A:$BY,$E155,COLUMN(BX155)))</f>
        <v/>
      </c>
      <c r="BY155">
        <f>BY45*(1+INDEX($A:$BY,$E155,COLUMN(BY155)))</f>
        <v/>
      </c>
    </row>
    <row r="156" spans="1:77">
      <c r="A156">
        <f>CONCATENATE(A$151,B156)</f>
        <v/>
      </c>
      <c r="B156" t="s">
        <v>80</v>
      </c>
      <c r="D156" t="s">
        <v>35</v>
      </c>
      <c r="E156">
        <f>MATCH($B156,$B$97:$B$107,0)+ROW($B$97)-1</f>
        <v/>
      </c>
      <c r="G156">
        <f>G46*(1+INDEX($A:$BY,$E156,COLUMN(G156)))</f>
        <v/>
      </c>
      <c r="H156">
        <f>H46*(1+INDEX($A:$BY,$E156,COLUMN(H156)))</f>
        <v/>
      </c>
      <c r="I156">
        <f>I46*(1+INDEX($A:$BY,$E156,COLUMN(I156)))</f>
        <v/>
      </c>
      <c r="J156">
        <f>J46*(1+INDEX($A:$BY,$E156,COLUMN(J156)))</f>
        <v/>
      </c>
      <c r="K156">
        <f>K46*(1+INDEX($A:$BY,$E156,COLUMN(K156)))</f>
        <v/>
      </c>
      <c r="L156">
        <f>L46*(1+INDEX($A:$BY,$E156,COLUMN(L156)))</f>
        <v/>
      </c>
      <c r="M156">
        <f>M46*(1+INDEX($A:$BY,$E156,COLUMN(M156)))</f>
        <v/>
      </c>
      <c r="N156">
        <f>N46*(1+INDEX($A:$BY,$E156,COLUMN(N156)))</f>
        <v/>
      </c>
      <c r="O156">
        <f>O46*(1+INDEX($A:$BY,$E156,COLUMN(O156)))</f>
        <v/>
      </c>
      <c r="P156">
        <f>P46*(1+INDEX($A:$BY,$E156,COLUMN(P156)))</f>
        <v/>
      </c>
      <c r="Q156">
        <f>Q46*(1+INDEX($A:$BY,$E156,COLUMN(Q156)))</f>
        <v/>
      </c>
      <c r="R156">
        <f>R46*(1+INDEX($A:$BY,$E156,COLUMN(R156)))</f>
        <v/>
      </c>
      <c r="S156">
        <f>S46*(1+INDEX($A:$BY,$E156,COLUMN(S156)))</f>
        <v/>
      </c>
      <c r="T156">
        <f>T46*(1+INDEX($A:$BY,$E156,COLUMN(T156)))</f>
        <v/>
      </c>
      <c r="U156">
        <f>U46*(1+INDEX($A:$BY,$E156,COLUMN(U156)))</f>
        <v/>
      </c>
      <c r="V156">
        <f>V46*(1+INDEX($A:$BY,$E156,COLUMN(V156)))</f>
        <v/>
      </c>
      <c r="W156">
        <f>W46*(1+INDEX($A:$BY,$E156,COLUMN(W156)))</f>
        <v/>
      </c>
      <c r="X156">
        <f>X46*(1+INDEX($A:$BY,$E156,COLUMN(X156)))</f>
        <v/>
      </c>
      <c r="Y156">
        <f>Y46*(1+INDEX($A:$BY,$E156,COLUMN(Y156)))</f>
        <v/>
      </c>
      <c r="Z156">
        <f>Z46*(1+INDEX($A:$BY,$E156,COLUMN(Z156)))</f>
        <v/>
      </c>
      <c r="AA156">
        <f>AA46*(1+INDEX($A:$BY,$E156,COLUMN(AA156)))</f>
        <v/>
      </c>
      <c r="AB156">
        <f>AB46*(1+INDEX($A:$BY,$E156,COLUMN(AB156)))</f>
        <v/>
      </c>
      <c r="AC156">
        <f>AC46*(1+INDEX($A:$BY,$E156,COLUMN(AC156)))</f>
        <v/>
      </c>
      <c r="AD156">
        <f>AD46*(1+INDEX($A:$BY,$E156,COLUMN(AD156)))</f>
        <v/>
      </c>
      <c r="AE156">
        <f>AE46*(1+INDEX($A:$BY,$E156,COLUMN(AE156)))</f>
        <v/>
      </c>
      <c r="AF156">
        <f>AF46*(1+INDEX($A:$BY,$E156,COLUMN(AF156)))</f>
        <v/>
      </c>
      <c r="AG156">
        <f>AG46*(1+INDEX($A:$BY,$E156,COLUMN(AG156)))</f>
        <v/>
      </c>
      <c r="AH156">
        <f>AH46*(1+INDEX($A:$BY,$E156,COLUMN(AH156)))</f>
        <v/>
      </c>
      <c r="AI156">
        <f>AI46*(1+INDEX($A:$BY,$E156,COLUMN(AI156)))</f>
        <v/>
      </c>
      <c r="AJ156">
        <f>AJ46*(1+INDEX($A:$BY,$E156,COLUMN(AJ156)))</f>
        <v/>
      </c>
      <c r="AK156">
        <f>AK46*(1+INDEX($A:$BY,$E156,COLUMN(AK156)))</f>
        <v/>
      </c>
      <c r="AL156">
        <f>AL46*(1+INDEX($A:$BY,$E156,COLUMN(AL156)))</f>
        <v/>
      </c>
      <c r="AM156">
        <f>AM46*(1+INDEX($A:$BY,$E156,COLUMN(AM156)))</f>
        <v/>
      </c>
      <c r="AN156">
        <f>AN46*(1+INDEX($A:$BY,$E156,COLUMN(AN156)))</f>
        <v/>
      </c>
      <c r="AO156">
        <f>AO46*(1+INDEX($A:$BY,$E156,COLUMN(AO156)))</f>
        <v/>
      </c>
      <c r="AP156">
        <f>AP46*(1+INDEX($A:$BY,$E156,COLUMN(AP156)))</f>
        <v/>
      </c>
      <c r="AQ156">
        <f>AQ46*(1+INDEX($A:$BY,$E156,COLUMN(AQ156)))</f>
        <v/>
      </c>
      <c r="AR156">
        <f>AR46*(1+INDEX($A:$BY,$E156,COLUMN(AR156)))</f>
        <v/>
      </c>
      <c r="AS156">
        <f>AS46*(1+INDEX($A:$BY,$E156,COLUMN(AS156)))</f>
        <v/>
      </c>
      <c r="AT156">
        <f>AT46*(1+INDEX($A:$BY,$E156,COLUMN(AT156)))</f>
        <v/>
      </c>
      <c r="AU156">
        <f>AU46*(1+INDEX($A:$BY,$E156,COLUMN(AU156)))</f>
        <v/>
      </c>
      <c r="AV156">
        <f>AV46*(1+INDEX($A:$BY,$E156,COLUMN(AV156)))</f>
        <v/>
      </c>
      <c r="AW156">
        <f>AW46*(1+INDEX($A:$BY,$E156,COLUMN(AW156)))</f>
        <v/>
      </c>
      <c r="AX156">
        <f>AX46*(1+INDEX($A:$BY,$E156,COLUMN(AX156)))</f>
        <v/>
      </c>
      <c r="AY156">
        <f>AY46*(1+INDEX($A:$BY,$E156,COLUMN(AY156)))</f>
        <v/>
      </c>
      <c r="AZ156">
        <f>AZ46*(1+INDEX($A:$BY,$E156,COLUMN(AZ156)))</f>
        <v/>
      </c>
      <c r="BA156">
        <f>BA46*(1+INDEX($A:$BY,$E156,COLUMN(BA156)))</f>
        <v/>
      </c>
      <c r="BB156">
        <f>BB46*(1+INDEX($A:$BY,$E156,COLUMN(BB156)))</f>
        <v/>
      </c>
      <c r="BC156">
        <f>BC46*(1+INDEX($A:$BY,$E156,COLUMN(BC156)))</f>
        <v/>
      </c>
      <c r="BD156">
        <f>BD46*(1+INDEX($A:$BY,$E156,COLUMN(BD156)))</f>
        <v/>
      </c>
      <c r="BE156">
        <f>BE46*(1+INDEX($A:$BY,$E156,COLUMN(BE156)))</f>
        <v/>
      </c>
      <c r="BF156">
        <f>BF46*(1+INDEX($A:$BY,$E156,COLUMN(BF156)))</f>
        <v/>
      </c>
      <c r="BG156">
        <f>BG46*(1+INDEX($A:$BY,$E156,COLUMN(BG156)))</f>
        <v/>
      </c>
      <c r="BH156">
        <f>BH46*(1+INDEX($A:$BY,$E156,COLUMN(BH156)))</f>
        <v/>
      </c>
      <c r="BI156">
        <f>BI46*(1+INDEX($A:$BY,$E156,COLUMN(BI156)))</f>
        <v/>
      </c>
      <c r="BJ156">
        <f>BJ46*(1+INDEX($A:$BY,$E156,COLUMN(BJ156)))</f>
        <v/>
      </c>
      <c r="BK156">
        <f>BK46*(1+INDEX($A:$BY,$E156,COLUMN(BK156)))</f>
        <v/>
      </c>
      <c r="BL156">
        <f>BL46*(1+INDEX($A:$BY,$E156,COLUMN(BL156)))</f>
        <v/>
      </c>
      <c r="BM156">
        <f>BM46*(1+INDEX($A:$BY,$E156,COLUMN(BM156)))</f>
        <v/>
      </c>
      <c r="BN156">
        <f>BN46*(1+INDEX($A:$BY,$E156,COLUMN(BN156)))</f>
        <v/>
      </c>
      <c r="BO156">
        <f>BO46*(1+INDEX($A:$BY,$E156,COLUMN(BO156)))</f>
        <v/>
      </c>
      <c r="BP156">
        <f>BP46*(1+INDEX($A:$BY,$E156,COLUMN(BP156)))</f>
        <v/>
      </c>
      <c r="BQ156">
        <f>BQ46*(1+INDEX($A:$BY,$E156,COLUMN(BQ156)))</f>
        <v/>
      </c>
      <c r="BR156">
        <f>BR46*(1+INDEX($A:$BY,$E156,COLUMN(BR156)))</f>
        <v/>
      </c>
      <c r="BS156">
        <f>BS46*(1+INDEX($A:$BY,$E156,COLUMN(BS156)))</f>
        <v/>
      </c>
      <c r="BT156">
        <f>BT46*(1+INDEX($A:$BY,$E156,COLUMN(BT156)))</f>
        <v/>
      </c>
      <c r="BU156">
        <f>BU46*(1+INDEX($A:$BY,$E156,COLUMN(BU156)))</f>
        <v/>
      </c>
      <c r="BV156">
        <f>BV46*(1+INDEX($A:$BY,$E156,COLUMN(BV156)))</f>
        <v/>
      </c>
      <c r="BW156">
        <f>BW46*(1+INDEX($A:$BY,$E156,COLUMN(BW156)))</f>
        <v/>
      </c>
      <c r="BX156">
        <f>BX46*(1+INDEX($A:$BY,$E156,COLUMN(BX156)))</f>
        <v/>
      </c>
      <c r="BY156">
        <f>BY46*(1+INDEX($A:$BY,$E156,COLUMN(BY156)))</f>
        <v/>
      </c>
    </row>
    <row r="157" spans="1:77">
      <c r="A157">
        <f>CONCATENATE(A$151,B157)</f>
        <v/>
      </c>
      <c r="B157" t="s">
        <v>52</v>
      </c>
      <c r="D157" t="s">
        <v>35</v>
      </c>
      <c r="E157">
        <f>MATCH($B157,$B$97:$B$107,0)+ROW($B$97)-1</f>
        <v/>
      </c>
      <c r="G157">
        <f>G47*(1+INDEX($A:$BY,$E157,COLUMN(G157)))</f>
        <v/>
      </c>
      <c r="H157">
        <f>H47*(1+INDEX($A:$BY,$E157,COLUMN(H157)))</f>
        <v/>
      </c>
      <c r="I157">
        <f>I47*(1+INDEX($A:$BY,$E157,COLUMN(I157)))</f>
        <v/>
      </c>
      <c r="J157">
        <f>J47*(1+INDEX($A:$BY,$E157,COLUMN(J157)))</f>
        <v/>
      </c>
      <c r="K157">
        <f>K47*(1+INDEX($A:$BY,$E157,COLUMN(K157)))</f>
        <v/>
      </c>
      <c r="L157">
        <f>L47*(1+INDEX($A:$BY,$E157,COLUMN(L157)))</f>
        <v/>
      </c>
      <c r="M157">
        <f>M47*(1+INDEX($A:$BY,$E157,COLUMN(M157)))</f>
        <v/>
      </c>
      <c r="N157">
        <f>N47*(1+INDEX($A:$BY,$E157,COLUMN(N157)))</f>
        <v/>
      </c>
      <c r="O157">
        <f>O47*(1+INDEX($A:$BY,$E157,COLUMN(O157)))</f>
        <v/>
      </c>
      <c r="P157">
        <f>P47*(1+INDEX($A:$BY,$E157,COLUMN(P157)))</f>
        <v/>
      </c>
      <c r="Q157">
        <f>Q47*(1+INDEX($A:$BY,$E157,COLUMN(Q157)))</f>
        <v/>
      </c>
      <c r="R157">
        <f>R47*(1+INDEX($A:$BY,$E157,COLUMN(R157)))</f>
        <v/>
      </c>
      <c r="S157">
        <f>S47*(1+INDEX($A:$BY,$E157,COLUMN(S157)))</f>
        <v/>
      </c>
      <c r="T157">
        <f>T47*(1+INDEX($A:$BY,$E157,COLUMN(T157)))</f>
        <v/>
      </c>
      <c r="U157">
        <f>U47*(1+INDEX($A:$BY,$E157,COLUMN(U157)))</f>
        <v/>
      </c>
      <c r="V157">
        <f>V47*(1+INDEX($A:$BY,$E157,COLUMN(V157)))</f>
        <v/>
      </c>
      <c r="W157">
        <f>W47*(1+INDEX($A:$BY,$E157,COLUMN(W157)))</f>
        <v/>
      </c>
      <c r="X157">
        <f>X47*(1+INDEX($A:$BY,$E157,COLUMN(X157)))</f>
        <v/>
      </c>
      <c r="Y157">
        <f>Y47*(1+INDEX($A:$BY,$E157,COLUMN(Y157)))</f>
        <v/>
      </c>
      <c r="Z157">
        <f>Z47*(1+INDEX($A:$BY,$E157,COLUMN(Z157)))</f>
        <v/>
      </c>
      <c r="AA157">
        <f>AA47*(1+INDEX($A:$BY,$E157,COLUMN(AA157)))</f>
        <v/>
      </c>
      <c r="AB157">
        <f>AB47*(1+INDEX($A:$BY,$E157,COLUMN(AB157)))</f>
        <v/>
      </c>
      <c r="AC157">
        <f>AC47*(1+INDEX($A:$BY,$E157,COLUMN(AC157)))</f>
        <v/>
      </c>
      <c r="AD157">
        <f>AD47*(1+INDEX($A:$BY,$E157,COLUMN(AD157)))</f>
        <v/>
      </c>
      <c r="AE157">
        <f>AE47*(1+INDEX($A:$BY,$E157,COLUMN(AE157)))</f>
        <v/>
      </c>
      <c r="AF157">
        <f>AF47*(1+INDEX($A:$BY,$E157,COLUMN(AF157)))</f>
        <v/>
      </c>
      <c r="AG157">
        <f>AG47*(1+INDEX($A:$BY,$E157,COLUMN(AG157)))</f>
        <v/>
      </c>
      <c r="AH157">
        <f>AH47*(1+INDEX($A:$BY,$E157,COLUMN(AH157)))</f>
        <v/>
      </c>
      <c r="AI157">
        <f>AI47*(1+INDEX($A:$BY,$E157,COLUMN(AI157)))</f>
        <v/>
      </c>
      <c r="AJ157">
        <f>AJ47*(1+INDEX($A:$BY,$E157,COLUMN(AJ157)))</f>
        <v/>
      </c>
      <c r="AK157">
        <f>AK47*(1+INDEX($A:$BY,$E157,COLUMN(AK157)))</f>
        <v/>
      </c>
      <c r="AL157">
        <f>AL47*(1+INDEX($A:$BY,$E157,COLUMN(AL157)))</f>
        <v/>
      </c>
      <c r="AM157">
        <f>AM47*(1+INDEX($A:$BY,$E157,COLUMN(AM157)))</f>
        <v/>
      </c>
      <c r="AN157">
        <f>AN47*(1+INDEX($A:$BY,$E157,COLUMN(AN157)))</f>
        <v/>
      </c>
      <c r="AO157">
        <f>AO47*(1+INDEX($A:$BY,$E157,COLUMN(AO157)))</f>
        <v/>
      </c>
      <c r="AP157">
        <f>AP47*(1+INDEX($A:$BY,$E157,COLUMN(AP157)))</f>
        <v/>
      </c>
      <c r="AQ157">
        <f>AQ47*(1+INDEX($A:$BY,$E157,COLUMN(AQ157)))</f>
        <v/>
      </c>
      <c r="AR157">
        <f>AR47*(1+INDEX($A:$BY,$E157,COLUMN(AR157)))</f>
        <v/>
      </c>
      <c r="AS157">
        <f>AS47*(1+INDEX($A:$BY,$E157,COLUMN(AS157)))</f>
        <v/>
      </c>
      <c r="AT157">
        <f>AT47*(1+INDEX($A:$BY,$E157,COLUMN(AT157)))</f>
        <v/>
      </c>
      <c r="AU157">
        <f>AU47*(1+INDEX($A:$BY,$E157,COLUMN(AU157)))</f>
        <v/>
      </c>
      <c r="AV157">
        <f>AV47*(1+INDEX($A:$BY,$E157,COLUMN(AV157)))</f>
        <v/>
      </c>
      <c r="AW157">
        <f>AW47*(1+INDEX($A:$BY,$E157,COLUMN(AW157)))</f>
        <v/>
      </c>
      <c r="AX157">
        <f>AX47*(1+INDEX($A:$BY,$E157,COLUMN(AX157)))</f>
        <v/>
      </c>
      <c r="AY157">
        <f>AY47*(1+INDEX($A:$BY,$E157,COLUMN(AY157)))</f>
        <v/>
      </c>
      <c r="AZ157">
        <f>AZ47*(1+INDEX($A:$BY,$E157,COLUMN(AZ157)))</f>
        <v/>
      </c>
      <c r="BA157">
        <f>BA47*(1+INDEX($A:$BY,$E157,COLUMN(BA157)))</f>
        <v/>
      </c>
      <c r="BB157">
        <f>BB47*(1+INDEX($A:$BY,$E157,COLUMN(BB157)))</f>
        <v/>
      </c>
      <c r="BC157">
        <f>BC47*(1+INDEX($A:$BY,$E157,COLUMN(BC157)))</f>
        <v/>
      </c>
      <c r="BD157">
        <f>BD47*(1+INDEX($A:$BY,$E157,COLUMN(BD157)))</f>
        <v/>
      </c>
      <c r="BE157">
        <f>BE47*(1+INDEX($A:$BY,$E157,COLUMN(BE157)))</f>
        <v/>
      </c>
      <c r="BF157">
        <f>BF47*(1+INDEX($A:$BY,$E157,COLUMN(BF157)))</f>
        <v/>
      </c>
      <c r="BG157">
        <f>BG47*(1+INDEX($A:$BY,$E157,COLUMN(BG157)))</f>
        <v/>
      </c>
      <c r="BH157">
        <f>BH47*(1+INDEX($A:$BY,$E157,COLUMN(BH157)))</f>
        <v/>
      </c>
      <c r="BI157">
        <f>BI47*(1+INDEX($A:$BY,$E157,COLUMN(BI157)))</f>
        <v/>
      </c>
      <c r="BJ157">
        <f>BJ47*(1+INDEX($A:$BY,$E157,COLUMN(BJ157)))</f>
        <v/>
      </c>
      <c r="BK157">
        <f>BK47*(1+INDEX($A:$BY,$E157,COLUMN(BK157)))</f>
        <v/>
      </c>
      <c r="BL157">
        <f>BL47*(1+INDEX($A:$BY,$E157,COLUMN(BL157)))</f>
        <v/>
      </c>
      <c r="BM157">
        <f>BM47*(1+INDEX($A:$BY,$E157,COLUMN(BM157)))</f>
        <v/>
      </c>
      <c r="BN157">
        <f>BN47*(1+INDEX($A:$BY,$E157,COLUMN(BN157)))</f>
        <v/>
      </c>
      <c r="BO157">
        <f>BO47*(1+INDEX($A:$BY,$E157,COLUMN(BO157)))</f>
        <v/>
      </c>
      <c r="BP157">
        <f>BP47*(1+INDEX($A:$BY,$E157,COLUMN(BP157)))</f>
        <v/>
      </c>
      <c r="BQ157">
        <f>BQ47*(1+INDEX($A:$BY,$E157,COLUMN(BQ157)))</f>
        <v/>
      </c>
      <c r="BR157">
        <f>BR47*(1+INDEX($A:$BY,$E157,COLUMN(BR157)))</f>
        <v/>
      </c>
      <c r="BS157">
        <f>BS47*(1+INDEX($A:$BY,$E157,COLUMN(BS157)))</f>
        <v/>
      </c>
      <c r="BT157">
        <f>BT47*(1+INDEX($A:$BY,$E157,COLUMN(BT157)))</f>
        <v/>
      </c>
      <c r="BU157">
        <f>BU47*(1+INDEX($A:$BY,$E157,COLUMN(BU157)))</f>
        <v/>
      </c>
      <c r="BV157">
        <f>BV47*(1+INDEX($A:$BY,$E157,COLUMN(BV157)))</f>
        <v/>
      </c>
      <c r="BW157">
        <f>BW47*(1+INDEX($A:$BY,$E157,COLUMN(BW157)))</f>
        <v/>
      </c>
      <c r="BX157">
        <f>BX47*(1+INDEX($A:$BY,$E157,COLUMN(BX157)))</f>
        <v/>
      </c>
      <c r="BY157">
        <f>BY47*(1+INDEX($A:$BY,$E157,COLUMN(BY157)))</f>
        <v/>
      </c>
    </row>
    <row r="158" spans="1:77">
      <c r="A158">
        <f>CONCATENATE(A$151,B158)</f>
        <v/>
      </c>
      <c r="B158" t="s">
        <v>40</v>
      </c>
      <c r="D158" t="s">
        <v>35</v>
      </c>
      <c r="G158">
        <f>G48*(1+G108)</f>
        <v/>
      </c>
      <c r="H158">
        <f>H48*(1+H108)</f>
        <v/>
      </c>
      <c r="I158">
        <f>I48*(1+I108)</f>
        <v/>
      </c>
      <c r="J158">
        <f>J48*(1+J108)</f>
        <v/>
      </c>
      <c r="K158">
        <f>K48*(1+K108)</f>
        <v/>
      </c>
      <c r="L158">
        <f>L48*(1+L108)</f>
        <v/>
      </c>
      <c r="M158">
        <f>M48*(1+M108)</f>
        <v/>
      </c>
      <c r="N158">
        <f>N48*(1+N108)</f>
        <v/>
      </c>
      <c r="O158">
        <f>O48*(1+O108)</f>
        <v/>
      </c>
      <c r="P158">
        <f>P48*(1+P108)</f>
        <v/>
      </c>
      <c r="Q158">
        <f>Q48*(1+Q108)</f>
        <v/>
      </c>
      <c r="R158">
        <f>R48*(1+R108)</f>
        <v/>
      </c>
      <c r="S158">
        <f>S48*(1+S108)</f>
        <v/>
      </c>
      <c r="T158">
        <f>T48*(1+T108)</f>
        <v/>
      </c>
      <c r="U158">
        <f>U48*(1+U108)</f>
        <v/>
      </c>
      <c r="V158">
        <f>V48*(1+V108)</f>
        <v/>
      </c>
      <c r="W158">
        <f>W48*(1+W108)</f>
        <v/>
      </c>
      <c r="X158">
        <f>X48*(1+X108)</f>
        <v/>
      </c>
      <c r="Y158">
        <f>Y48*(1+Y108)</f>
        <v/>
      </c>
      <c r="Z158">
        <f>Z48*(1+Z108)</f>
        <v/>
      </c>
      <c r="AA158">
        <f>AA48*(1+AA108)</f>
        <v/>
      </c>
      <c r="AB158">
        <f>AB48*(1+AB108)</f>
        <v/>
      </c>
      <c r="AC158">
        <f>AC48*(1+AC108)</f>
        <v/>
      </c>
      <c r="AD158">
        <f>AD48*(1+AD108)</f>
        <v/>
      </c>
      <c r="AE158">
        <f>AE48*(1+AE108)</f>
        <v/>
      </c>
      <c r="AF158">
        <f>AF48*(1+AF108)</f>
        <v/>
      </c>
      <c r="AG158">
        <f>AG48*(1+AG108)</f>
        <v/>
      </c>
      <c r="AH158">
        <f>AH48*(1+AH108)</f>
        <v/>
      </c>
      <c r="AI158">
        <f>AI48*(1+AI108)</f>
        <v/>
      </c>
      <c r="AJ158">
        <f>AJ48*(1+AJ108)</f>
        <v/>
      </c>
      <c r="AK158">
        <f>AK48*(1+AK108)</f>
        <v/>
      </c>
      <c r="AL158">
        <f>AL48*(1+AL108)</f>
        <v/>
      </c>
      <c r="AM158">
        <f>AM48*(1+AM108)</f>
        <v/>
      </c>
      <c r="AN158">
        <f>AN48*(1+AN108)</f>
        <v/>
      </c>
      <c r="AO158">
        <f>AO48*(1+AO108)</f>
        <v/>
      </c>
      <c r="AP158">
        <f>AP48*(1+AP108)</f>
        <v/>
      </c>
      <c r="AQ158">
        <f>AQ48*(1+AQ108)</f>
        <v/>
      </c>
      <c r="AR158">
        <f>AR48*(1+AR108)</f>
        <v/>
      </c>
      <c r="AS158">
        <f>AS48*(1+AS108)</f>
        <v/>
      </c>
      <c r="AT158">
        <f>AT48*(1+AT108)</f>
        <v/>
      </c>
      <c r="AU158">
        <f>AU48*(1+AU108)</f>
        <v/>
      </c>
      <c r="AV158">
        <f>AV48*(1+AV108)</f>
        <v/>
      </c>
      <c r="AW158">
        <f>AW48*(1+AW108)</f>
        <v/>
      </c>
      <c r="AX158">
        <f>AX48*(1+AX108)</f>
        <v/>
      </c>
      <c r="AY158">
        <f>AY48*(1+AY108)</f>
        <v/>
      </c>
      <c r="AZ158">
        <f>AZ48*(1+AZ108)</f>
        <v/>
      </c>
      <c r="BA158">
        <f>BA48*(1+BA108)</f>
        <v/>
      </c>
      <c r="BB158">
        <f>BB48*(1+BB108)</f>
        <v/>
      </c>
      <c r="BC158">
        <f>BC48*(1+BC108)</f>
        <v/>
      </c>
      <c r="BD158">
        <f>BD48*(1+BD108)</f>
        <v/>
      </c>
      <c r="BE158">
        <f>BE48*(1+BE108)</f>
        <v/>
      </c>
      <c r="BF158">
        <f>BF48*(1+BF108)</f>
        <v/>
      </c>
      <c r="BG158">
        <f>BG48*(1+BG108)</f>
        <v/>
      </c>
      <c r="BH158">
        <f>BH48*(1+BH108)</f>
        <v/>
      </c>
      <c r="BI158">
        <f>BI48*(1+BI108)</f>
        <v/>
      </c>
      <c r="BJ158">
        <f>BJ48*(1+BJ108)</f>
        <v/>
      </c>
      <c r="BK158">
        <f>BK48*(1+BK108)</f>
        <v/>
      </c>
      <c r="BL158">
        <f>BL48*(1+BL108)</f>
        <v/>
      </c>
      <c r="BM158">
        <f>BM48*(1+BM108)</f>
        <v/>
      </c>
      <c r="BN158">
        <f>BN48*(1+BN108)</f>
        <v/>
      </c>
      <c r="BO158">
        <f>BO48*(1+BO108)</f>
        <v/>
      </c>
      <c r="BP158">
        <f>BP48*(1+BP108)</f>
        <v/>
      </c>
      <c r="BQ158">
        <f>BQ48*(1+BQ108)</f>
        <v/>
      </c>
      <c r="BR158">
        <f>BR48*(1+BR108)</f>
        <v/>
      </c>
      <c r="BS158">
        <f>BS48*(1+BS108)</f>
        <v/>
      </c>
      <c r="BT158">
        <f>BT48*(1+BT108)</f>
        <v/>
      </c>
      <c r="BU158">
        <f>BU48*(1+BU108)</f>
        <v/>
      </c>
      <c r="BV158">
        <f>BV48*(1+BV108)</f>
        <v/>
      </c>
      <c r="BW158">
        <f>BW48*(1+BW108)</f>
        <v/>
      </c>
      <c r="BX158">
        <f>BX48*(1+BX108)</f>
        <v/>
      </c>
      <c r="BY158">
        <f>BY48*(1+BY108)</f>
        <v/>
      </c>
    </row>
    <row r="159" spans="1:77">
      <c r="A159">
        <f>CONCATENATE(A$151,B159)</f>
        <v/>
      </c>
      <c r="B159" t="s">
        <v>42</v>
      </c>
      <c r="D159" t="s">
        <v>35</v>
      </c>
      <c r="G159">
        <f>G49*(1+G109)</f>
        <v/>
      </c>
      <c r="H159">
        <f>H49*(1+H109)</f>
        <v/>
      </c>
      <c r="I159">
        <f>I49*(1+I109)</f>
        <v/>
      </c>
      <c r="J159">
        <f>J49*(1+J109)</f>
        <v/>
      </c>
      <c r="K159">
        <f>K49*(1+K109)</f>
        <v/>
      </c>
      <c r="L159">
        <f>L49*(1+L109)</f>
        <v/>
      </c>
      <c r="M159">
        <f>M49*(1+M109)</f>
        <v/>
      </c>
      <c r="N159">
        <f>N49*(1+N109)</f>
        <v/>
      </c>
      <c r="O159">
        <f>O49*(1+O109)</f>
        <v/>
      </c>
      <c r="P159">
        <f>P49*(1+P109)</f>
        <v/>
      </c>
      <c r="Q159">
        <f>Q49*(1+Q109)</f>
        <v/>
      </c>
      <c r="R159">
        <f>R49*(1+R109)</f>
        <v/>
      </c>
      <c r="S159">
        <f>S49*(1+S109)</f>
        <v/>
      </c>
      <c r="T159">
        <f>T49*(1+T109)</f>
        <v/>
      </c>
      <c r="U159">
        <f>U49*(1+U109)</f>
        <v/>
      </c>
      <c r="V159">
        <f>V49*(1+V109)</f>
        <v/>
      </c>
      <c r="W159">
        <f>W49*(1+W109)</f>
        <v/>
      </c>
      <c r="X159">
        <f>X49*(1+X109)</f>
        <v/>
      </c>
      <c r="Y159">
        <f>Y49*(1+Y109)</f>
        <v/>
      </c>
      <c r="Z159">
        <f>Z49*(1+Z109)</f>
        <v/>
      </c>
      <c r="AA159">
        <f>AA49*(1+AA109)</f>
        <v/>
      </c>
      <c r="AB159">
        <f>AB49*(1+AB109)</f>
        <v/>
      </c>
      <c r="AC159">
        <f>AC49*(1+AC109)</f>
        <v/>
      </c>
      <c r="AD159">
        <f>AD49*(1+AD109)</f>
        <v/>
      </c>
      <c r="AE159">
        <f>AE49*(1+AE109)</f>
        <v/>
      </c>
      <c r="AF159">
        <f>AF49*(1+AF109)</f>
        <v/>
      </c>
      <c r="AG159">
        <f>AG49*(1+AG109)</f>
        <v/>
      </c>
      <c r="AH159">
        <f>AH49*(1+AH109)</f>
        <v/>
      </c>
      <c r="AI159">
        <f>AI49*(1+AI109)</f>
        <v/>
      </c>
      <c r="AJ159">
        <f>AJ49*(1+AJ109)</f>
        <v/>
      </c>
      <c r="AK159">
        <f>AK49*(1+AK109)</f>
        <v/>
      </c>
      <c r="AL159">
        <f>AL49*(1+AL109)</f>
        <v/>
      </c>
      <c r="AM159">
        <f>AM49*(1+AM109)</f>
        <v/>
      </c>
      <c r="AN159">
        <f>AN49*(1+AN109)</f>
        <v/>
      </c>
      <c r="AO159">
        <f>AO49*(1+AO109)</f>
        <v/>
      </c>
      <c r="AP159">
        <f>AP49*(1+AP109)</f>
        <v/>
      </c>
      <c r="AQ159">
        <f>AQ49*(1+AQ109)</f>
        <v/>
      </c>
      <c r="AR159">
        <f>AR49*(1+AR109)</f>
        <v/>
      </c>
      <c r="AS159">
        <f>AS49*(1+AS109)</f>
        <v/>
      </c>
      <c r="AT159">
        <f>AT49*(1+AT109)</f>
        <v/>
      </c>
      <c r="AU159">
        <f>AU49*(1+AU109)</f>
        <v/>
      </c>
      <c r="AV159">
        <f>AV49*(1+AV109)</f>
        <v/>
      </c>
      <c r="AW159">
        <f>AW49*(1+AW109)</f>
        <v/>
      </c>
      <c r="AX159">
        <f>AX49*(1+AX109)</f>
        <v/>
      </c>
      <c r="AY159">
        <f>AY49*(1+AY109)</f>
        <v/>
      </c>
      <c r="AZ159">
        <f>AZ49*(1+AZ109)</f>
        <v/>
      </c>
      <c r="BA159">
        <f>BA49*(1+BA109)</f>
        <v/>
      </c>
      <c r="BB159">
        <f>BB49*(1+BB109)</f>
        <v/>
      </c>
      <c r="BC159">
        <f>BC49*(1+BC109)</f>
        <v/>
      </c>
      <c r="BD159">
        <f>BD49*(1+BD109)</f>
        <v/>
      </c>
      <c r="BE159">
        <f>BE49*(1+BE109)</f>
        <v/>
      </c>
      <c r="BF159">
        <f>BF49*(1+BF109)</f>
        <v/>
      </c>
      <c r="BG159">
        <f>BG49*(1+BG109)</f>
        <v/>
      </c>
      <c r="BH159">
        <f>BH49*(1+BH109)</f>
        <v/>
      </c>
      <c r="BI159">
        <f>BI49*(1+BI109)</f>
        <v/>
      </c>
      <c r="BJ159">
        <f>BJ49*(1+BJ109)</f>
        <v/>
      </c>
      <c r="BK159">
        <f>BK49*(1+BK109)</f>
        <v/>
      </c>
      <c r="BL159">
        <f>BL49*(1+BL109)</f>
        <v/>
      </c>
      <c r="BM159">
        <f>BM49*(1+BM109)</f>
        <v/>
      </c>
      <c r="BN159">
        <f>BN49*(1+BN109)</f>
        <v/>
      </c>
      <c r="BO159">
        <f>BO49*(1+BO109)</f>
        <v/>
      </c>
      <c r="BP159">
        <f>BP49*(1+BP109)</f>
        <v/>
      </c>
      <c r="BQ159">
        <f>BQ49*(1+BQ109)</f>
        <v/>
      </c>
      <c r="BR159">
        <f>BR49*(1+BR109)</f>
        <v/>
      </c>
      <c r="BS159">
        <f>BS49*(1+BS109)</f>
        <v/>
      </c>
      <c r="BT159">
        <f>BT49*(1+BT109)</f>
        <v/>
      </c>
      <c r="BU159">
        <f>BU49*(1+BU109)</f>
        <v/>
      </c>
      <c r="BV159">
        <f>BV49*(1+BV109)</f>
        <v/>
      </c>
      <c r="BW159">
        <f>BW49*(1+BW109)</f>
        <v/>
      </c>
      <c r="BX159">
        <f>BX49*(1+BX109)</f>
        <v/>
      </c>
      <c r="BY159">
        <f>BY49*(1+BY109)</f>
        <v/>
      </c>
    </row>
    <row r="160" spans="1:77">
      <c r="A160">
        <f>CONCATENATE(A$151,B160)</f>
        <v/>
      </c>
      <c r="B160" t="s">
        <v>56</v>
      </c>
      <c r="D160" t="s">
        <v>35</v>
      </c>
      <c r="G160">
        <f>G50*(1+G111)</f>
        <v/>
      </c>
      <c r="H160">
        <f>H50*(1+H111)</f>
        <v/>
      </c>
      <c r="I160">
        <f>I50*(1+I111)</f>
        <v/>
      </c>
      <c r="J160">
        <f>J50*(1+J111)</f>
        <v/>
      </c>
      <c r="K160">
        <f>K50*(1+K111)</f>
        <v/>
      </c>
      <c r="L160">
        <f>L50*(1+L111)</f>
        <v/>
      </c>
      <c r="M160">
        <f>M50*(1+M111)</f>
        <v/>
      </c>
      <c r="N160">
        <f>N50*(1+N111)</f>
        <v/>
      </c>
      <c r="O160">
        <f>O50*(1+O111)</f>
        <v/>
      </c>
      <c r="P160">
        <f>P50*(1+P111)</f>
        <v/>
      </c>
      <c r="Q160">
        <f>Q50*(1+Q111)</f>
        <v/>
      </c>
      <c r="R160">
        <f>R50*(1+R111)</f>
        <v/>
      </c>
      <c r="S160">
        <f>S50*(1+S111)</f>
        <v/>
      </c>
      <c r="T160">
        <f>T50*(1+T111)</f>
        <v/>
      </c>
      <c r="U160">
        <f>U50*(1+U111)</f>
        <v/>
      </c>
      <c r="V160">
        <f>V50*(1+V111)</f>
        <v/>
      </c>
      <c r="W160">
        <f>W50*(1+W111)</f>
        <v/>
      </c>
      <c r="X160">
        <f>X50*(1+X111)</f>
        <v/>
      </c>
      <c r="Y160">
        <f>Y50*(1+Y111)</f>
        <v/>
      </c>
      <c r="Z160">
        <f>Z50*(1+Z111)</f>
        <v/>
      </c>
      <c r="AA160">
        <f>AA50*(1+AA111)</f>
        <v/>
      </c>
      <c r="AB160">
        <f>AB50*(1+AB111)</f>
        <v/>
      </c>
      <c r="AC160">
        <f>AC50*(1+AC111)</f>
        <v/>
      </c>
      <c r="AD160">
        <f>AD50*(1+AD111)</f>
        <v/>
      </c>
      <c r="AE160">
        <f>AE50*(1+AE111)</f>
        <v/>
      </c>
      <c r="AF160">
        <f>AF50*(1+AF111)</f>
        <v/>
      </c>
      <c r="AG160">
        <f>AG50*(1+AG111)</f>
        <v/>
      </c>
      <c r="AH160">
        <f>AH50*(1+AH111)</f>
        <v/>
      </c>
      <c r="AI160">
        <f>AI50*(1+AI111)</f>
        <v/>
      </c>
      <c r="AJ160">
        <f>AJ50*(1+AJ111)</f>
        <v/>
      </c>
      <c r="AK160">
        <f>AK50*(1+AK111)</f>
        <v/>
      </c>
      <c r="AL160">
        <f>AL50*(1+AL111)</f>
        <v/>
      </c>
      <c r="AM160">
        <f>AM50*(1+AM111)</f>
        <v/>
      </c>
      <c r="AN160">
        <f>AN50*(1+AN111)</f>
        <v/>
      </c>
      <c r="AO160">
        <f>AO50*(1+AO111)</f>
        <v/>
      </c>
      <c r="AP160">
        <f>AP50*(1+AP111)</f>
        <v/>
      </c>
      <c r="AQ160">
        <f>AQ50*(1+AQ111)</f>
        <v/>
      </c>
      <c r="AR160">
        <f>AR50*(1+AR111)</f>
        <v/>
      </c>
      <c r="AS160">
        <f>AS50*(1+AS111)</f>
        <v/>
      </c>
      <c r="AT160">
        <f>AT50*(1+AT111)</f>
        <v/>
      </c>
      <c r="AU160">
        <f>AU50*(1+AU111)</f>
        <v/>
      </c>
      <c r="AV160">
        <f>AV50*(1+AV111)</f>
        <v/>
      </c>
      <c r="AW160">
        <f>AW50*(1+AW111)</f>
        <v/>
      </c>
      <c r="AX160">
        <f>AX50*(1+AX111)</f>
        <v/>
      </c>
      <c r="AY160">
        <f>AY50*(1+AY111)</f>
        <v/>
      </c>
      <c r="AZ160">
        <f>AZ50*(1+AZ111)</f>
        <v/>
      </c>
      <c r="BA160">
        <f>BA50*(1+BA111)</f>
        <v/>
      </c>
      <c r="BB160">
        <f>BB50*(1+BB111)</f>
        <v/>
      </c>
      <c r="BC160">
        <f>BC50*(1+BC111)</f>
        <v/>
      </c>
      <c r="BD160">
        <f>BD50*(1+BD111)</f>
        <v/>
      </c>
      <c r="BE160">
        <f>BE50*(1+BE111)</f>
        <v/>
      </c>
      <c r="BF160">
        <f>BF50*(1+BF111)</f>
        <v/>
      </c>
      <c r="BG160">
        <f>BG50*(1+BG111)</f>
        <v/>
      </c>
      <c r="BH160">
        <f>BH50*(1+BH111)</f>
        <v/>
      </c>
      <c r="BI160">
        <f>BI50*(1+BI111)</f>
        <v/>
      </c>
      <c r="BJ160">
        <f>BJ50*(1+BJ111)</f>
        <v/>
      </c>
      <c r="BK160">
        <f>BK50*(1+BK111)</f>
        <v/>
      </c>
      <c r="BL160">
        <f>BL50*(1+BL111)</f>
        <v/>
      </c>
      <c r="BM160">
        <f>BM50*(1+BM111)</f>
        <v/>
      </c>
      <c r="BN160">
        <f>BN50*(1+BN111)</f>
        <v/>
      </c>
      <c r="BO160">
        <f>BO50*(1+BO111)</f>
        <v/>
      </c>
      <c r="BP160">
        <f>BP50*(1+BP111)</f>
        <v/>
      </c>
      <c r="BQ160">
        <f>BQ50*(1+BQ111)</f>
        <v/>
      </c>
      <c r="BR160">
        <f>BR50*(1+BR111)</f>
        <v/>
      </c>
      <c r="BS160">
        <f>BS50*(1+BS111)</f>
        <v/>
      </c>
      <c r="BT160">
        <f>BT50*(1+BT111)</f>
        <v/>
      </c>
      <c r="BU160">
        <f>BU50*(1+BU111)</f>
        <v/>
      </c>
      <c r="BV160">
        <f>BV50*(1+BV111)</f>
        <v/>
      </c>
      <c r="BW160">
        <f>BW50*(1+BW111)</f>
        <v/>
      </c>
      <c r="BX160">
        <f>BX50*(1+BX111)</f>
        <v/>
      </c>
      <c r="BY160">
        <f>BY50*(1+BY111)</f>
        <v/>
      </c>
    </row>
    <row r="161" spans="1:77">
      <c r="A161">
        <f>CONCATENATE(A$151,B161)</f>
        <v/>
      </c>
      <c r="B161" t="s">
        <v>58</v>
      </c>
      <c r="D161" t="s">
        <v>35</v>
      </c>
      <c r="G161">
        <f>G51*(1+G111)</f>
        <v/>
      </c>
      <c r="H161">
        <f>H51*(1+H111)</f>
        <v/>
      </c>
      <c r="I161">
        <f>I51*(1+I111)</f>
        <v/>
      </c>
      <c r="J161">
        <f>J51*(1+J111)</f>
        <v/>
      </c>
      <c r="K161">
        <f>K51*(1+K111)</f>
        <v/>
      </c>
      <c r="L161">
        <f>L51*(1+L111)</f>
        <v/>
      </c>
      <c r="M161">
        <f>M51*(1+M111)</f>
        <v/>
      </c>
      <c r="N161">
        <f>N51*(1+N111)</f>
        <v/>
      </c>
      <c r="O161">
        <f>O51*(1+O111)</f>
        <v/>
      </c>
      <c r="P161">
        <f>P51*(1+P111)</f>
        <v/>
      </c>
      <c r="Q161">
        <f>Q51*(1+Q111)</f>
        <v/>
      </c>
      <c r="R161">
        <f>R51*(1+R111)</f>
        <v/>
      </c>
      <c r="S161">
        <f>S51*(1+S111)</f>
        <v/>
      </c>
      <c r="T161">
        <f>T51*(1+T111)</f>
        <v/>
      </c>
      <c r="U161">
        <f>U51*(1+U111)</f>
        <v/>
      </c>
      <c r="V161">
        <f>V51*(1+V111)</f>
        <v/>
      </c>
      <c r="W161">
        <f>W51*(1+W111)</f>
        <v/>
      </c>
      <c r="X161">
        <f>X51*(1+X111)</f>
        <v/>
      </c>
      <c r="Y161">
        <f>Y51*(1+Y111)</f>
        <v/>
      </c>
      <c r="Z161">
        <f>Z51*(1+Z111)</f>
        <v/>
      </c>
      <c r="AA161">
        <f>AA51*(1+AA111)</f>
        <v/>
      </c>
      <c r="AB161">
        <f>AB51*(1+AB111)</f>
        <v/>
      </c>
      <c r="AC161">
        <f>AC51*(1+AC111)</f>
        <v/>
      </c>
      <c r="AD161">
        <f>AD51*(1+AD111)</f>
        <v/>
      </c>
      <c r="AE161">
        <f>AE51*(1+AE111)</f>
        <v/>
      </c>
      <c r="AF161">
        <f>AF51*(1+AF111)</f>
        <v/>
      </c>
      <c r="AG161">
        <f>AG51*(1+AG111)</f>
        <v/>
      </c>
      <c r="AH161">
        <f>AH51*(1+AH111)</f>
        <v/>
      </c>
      <c r="AI161">
        <f>AI51*(1+AI111)</f>
        <v/>
      </c>
      <c r="AJ161">
        <f>AJ51*(1+AJ111)</f>
        <v/>
      </c>
      <c r="AK161">
        <f>AK51*(1+AK111)</f>
        <v/>
      </c>
      <c r="AL161">
        <f>AL51*(1+AL111)</f>
        <v/>
      </c>
      <c r="AM161">
        <f>AM51*(1+AM111)</f>
        <v/>
      </c>
      <c r="AN161">
        <f>AN51*(1+AN111)</f>
        <v/>
      </c>
      <c r="AO161">
        <f>AO51*(1+AO111)</f>
        <v/>
      </c>
      <c r="AP161">
        <f>AP51*(1+AP111)</f>
        <v/>
      </c>
      <c r="AQ161">
        <f>AQ51*(1+AQ111)</f>
        <v/>
      </c>
      <c r="AR161">
        <f>AR51*(1+AR111)</f>
        <v/>
      </c>
      <c r="AS161">
        <f>AS51*(1+AS111)</f>
        <v/>
      </c>
      <c r="AT161">
        <f>AT51*(1+AT111)</f>
        <v/>
      </c>
      <c r="AU161">
        <f>AU51*(1+AU111)</f>
        <v/>
      </c>
      <c r="AV161">
        <f>AV51*(1+AV111)</f>
        <v/>
      </c>
      <c r="AW161">
        <f>AW51*(1+AW111)</f>
        <v/>
      </c>
      <c r="AX161">
        <f>AX51*(1+AX111)</f>
        <v/>
      </c>
      <c r="AY161">
        <f>AY51*(1+AY111)</f>
        <v/>
      </c>
      <c r="AZ161">
        <f>AZ51*(1+AZ111)</f>
        <v/>
      </c>
      <c r="BA161">
        <f>BA51*(1+BA111)</f>
        <v/>
      </c>
      <c r="BB161">
        <f>BB51*(1+BB111)</f>
        <v/>
      </c>
      <c r="BC161">
        <f>BC51*(1+BC111)</f>
        <v/>
      </c>
      <c r="BD161">
        <f>BD51*(1+BD111)</f>
        <v/>
      </c>
      <c r="BE161">
        <f>BE51*(1+BE111)</f>
        <v/>
      </c>
      <c r="BF161">
        <f>BF51*(1+BF111)</f>
        <v/>
      </c>
      <c r="BG161">
        <f>BG51*(1+BG111)</f>
        <v/>
      </c>
      <c r="BH161">
        <f>BH51*(1+BH111)</f>
        <v/>
      </c>
      <c r="BI161">
        <f>BI51*(1+BI111)</f>
        <v/>
      </c>
      <c r="BJ161">
        <f>BJ51*(1+BJ111)</f>
        <v/>
      </c>
      <c r="BK161">
        <f>BK51*(1+BK111)</f>
        <v/>
      </c>
      <c r="BL161">
        <f>BL51*(1+BL111)</f>
        <v/>
      </c>
      <c r="BM161">
        <f>BM51*(1+BM111)</f>
        <v/>
      </c>
      <c r="BN161">
        <f>BN51*(1+BN111)</f>
        <v/>
      </c>
      <c r="BO161">
        <f>BO51*(1+BO111)</f>
        <v/>
      </c>
      <c r="BP161">
        <f>BP51*(1+BP111)</f>
        <v/>
      </c>
      <c r="BQ161">
        <f>BQ51*(1+BQ111)</f>
        <v/>
      </c>
      <c r="BR161">
        <f>BR51*(1+BR111)</f>
        <v/>
      </c>
      <c r="BS161">
        <f>BS51*(1+BS111)</f>
        <v/>
      </c>
      <c r="BT161">
        <f>BT51*(1+BT111)</f>
        <v/>
      </c>
      <c r="BU161">
        <f>BU51*(1+BU111)</f>
        <v/>
      </c>
      <c r="BV161">
        <f>BV51*(1+BV111)</f>
        <v/>
      </c>
      <c r="BW161">
        <f>BW51*(1+BW111)</f>
        <v/>
      </c>
      <c r="BX161">
        <f>BX51*(1+BX111)</f>
        <v/>
      </c>
      <c r="BY161">
        <f>BY51*(1+BY111)</f>
        <v/>
      </c>
    </row>
    <row r="162" spans="1:77">
      <c r="A162">
        <f>CONCATENATE(A$151,B162)</f>
        <v/>
      </c>
      <c r="B162" t="s">
        <v>86</v>
      </c>
      <c r="D162" t="s">
        <v>35</v>
      </c>
      <c r="G162">
        <f>G52*(1+G112)</f>
        <v/>
      </c>
      <c r="H162">
        <f>H52*(1+H112)</f>
        <v/>
      </c>
      <c r="I162">
        <f>I52*(1+I112)</f>
        <v/>
      </c>
      <c r="J162">
        <f>J52*(1+J112)</f>
        <v/>
      </c>
      <c r="K162">
        <f>K52*(1+K112)</f>
        <v/>
      </c>
      <c r="L162">
        <f>L52*(1+L112)</f>
        <v/>
      </c>
      <c r="M162">
        <f>M52*(1+M112)</f>
        <v/>
      </c>
      <c r="N162">
        <f>N52*(1+N112)</f>
        <v/>
      </c>
      <c r="O162">
        <f>O52*(1+O112)</f>
        <v/>
      </c>
      <c r="P162">
        <f>P52*(1+P112)</f>
        <v/>
      </c>
      <c r="Q162">
        <f>Q52*(1+Q112)</f>
        <v/>
      </c>
      <c r="R162">
        <f>R52*(1+R112)</f>
        <v/>
      </c>
      <c r="S162">
        <f>S52*(1+S112)</f>
        <v/>
      </c>
      <c r="T162">
        <f>T52*(1+T112)</f>
        <v/>
      </c>
      <c r="U162">
        <f>U52*(1+U112)</f>
        <v/>
      </c>
      <c r="V162">
        <f>V52*(1+V112)</f>
        <v/>
      </c>
      <c r="W162">
        <f>W52*(1+W112)</f>
        <v/>
      </c>
      <c r="X162">
        <f>X52*(1+X112)</f>
        <v/>
      </c>
      <c r="Y162">
        <f>Y52*(1+Y112)</f>
        <v/>
      </c>
      <c r="Z162">
        <f>Z52*(1+Z112)</f>
        <v/>
      </c>
      <c r="AA162">
        <f>AA52*(1+AA112)</f>
        <v/>
      </c>
      <c r="AB162">
        <f>AB52*(1+AB112)</f>
        <v/>
      </c>
      <c r="AC162">
        <f>AC52*(1+AC112)</f>
        <v/>
      </c>
      <c r="AD162">
        <f>AD52*(1+AD112)</f>
        <v/>
      </c>
      <c r="AE162">
        <f>AE52*(1+AE112)</f>
        <v/>
      </c>
      <c r="AF162">
        <f>AF52*(1+AF112)</f>
        <v/>
      </c>
      <c r="AG162">
        <f>AG52*(1+AG112)</f>
        <v/>
      </c>
      <c r="AH162">
        <f>AH52*(1+AH112)</f>
        <v/>
      </c>
      <c r="AI162">
        <f>AI52*(1+AI112)</f>
        <v/>
      </c>
      <c r="AJ162">
        <f>AJ52*(1+AJ112)</f>
        <v/>
      </c>
      <c r="AK162">
        <f>AK52*(1+AK112)</f>
        <v/>
      </c>
      <c r="AL162">
        <f>AL52*(1+AL112)</f>
        <v/>
      </c>
      <c r="AM162">
        <f>AM52*(1+AM112)</f>
        <v/>
      </c>
      <c r="AN162">
        <f>AN52*(1+AN112)</f>
        <v/>
      </c>
      <c r="AO162">
        <f>AO52*(1+AO112)</f>
        <v/>
      </c>
      <c r="AP162">
        <f>AP52*(1+AP112)</f>
        <v/>
      </c>
      <c r="AQ162">
        <f>AQ52*(1+AQ112)</f>
        <v/>
      </c>
      <c r="AR162">
        <f>AR52*(1+AR112)</f>
        <v/>
      </c>
      <c r="AS162">
        <f>AS52*(1+AS112)</f>
        <v/>
      </c>
      <c r="AT162">
        <f>AT52*(1+AT112)</f>
        <v/>
      </c>
      <c r="AU162">
        <f>AU52*(1+AU112)</f>
        <v/>
      </c>
      <c r="AV162">
        <f>AV52*(1+AV112)</f>
        <v/>
      </c>
      <c r="AW162">
        <f>AW52*(1+AW112)</f>
        <v/>
      </c>
      <c r="AX162">
        <f>AX52*(1+AX112)</f>
        <v/>
      </c>
      <c r="AY162">
        <f>AY52*(1+AY112)</f>
        <v/>
      </c>
      <c r="AZ162">
        <f>AZ52*(1+AZ112)</f>
        <v/>
      </c>
      <c r="BA162">
        <f>BA52*(1+BA112)</f>
        <v/>
      </c>
      <c r="BB162">
        <f>BB52*(1+BB112)</f>
        <v/>
      </c>
      <c r="BC162">
        <f>BC52*(1+BC112)</f>
        <v/>
      </c>
      <c r="BD162">
        <f>BD52*(1+BD112)</f>
        <v/>
      </c>
      <c r="BE162">
        <f>BE52*(1+BE112)</f>
        <v/>
      </c>
      <c r="BF162">
        <f>BF52*(1+BF112)</f>
        <v/>
      </c>
      <c r="BG162">
        <f>BG52*(1+BG112)</f>
        <v/>
      </c>
      <c r="BH162">
        <f>BH52*(1+BH112)</f>
        <v/>
      </c>
      <c r="BI162">
        <f>BI52*(1+BI112)</f>
        <v/>
      </c>
      <c r="BJ162">
        <f>BJ52*(1+BJ112)</f>
        <v/>
      </c>
      <c r="BK162">
        <f>BK52*(1+BK112)</f>
        <v/>
      </c>
      <c r="BL162">
        <f>BL52*(1+BL112)</f>
        <v/>
      </c>
      <c r="BM162">
        <f>BM52*(1+BM112)</f>
        <v/>
      </c>
      <c r="BN162">
        <f>BN52*(1+BN112)</f>
        <v/>
      </c>
      <c r="BO162">
        <f>BO52*(1+BO112)</f>
        <v/>
      </c>
      <c r="BP162">
        <f>BP52*(1+BP112)</f>
        <v/>
      </c>
      <c r="BQ162">
        <f>BQ52*(1+BQ112)</f>
        <v/>
      </c>
      <c r="BR162">
        <f>BR52*(1+BR112)</f>
        <v/>
      </c>
      <c r="BS162">
        <f>BS52*(1+BS112)</f>
        <v/>
      </c>
      <c r="BT162">
        <f>BT52*(1+BT112)</f>
        <v/>
      </c>
      <c r="BU162">
        <f>BU52*(1+BU112)</f>
        <v/>
      </c>
      <c r="BV162">
        <f>BV52*(1+BV112)</f>
        <v/>
      </c>
      <c r="BW162">
        <f>BW52*(1+BW112)</f>
        <v/>
      </c>
      <c r="BX162">
        <f>BX52*(1+BX112)</f>
        <v/>
      </c>
      <c r="BY162">
        <f>BY52*(1+BY112)</f>
        <v/>
      </c>
    </row>
    <row r="163" spans="1:77">
      <c r="A163">
        <f>CONCATENATE(A$151,B163)</f>
        <v/>
      </c>
      <c r="B163" t="s">
        <v>44</v>
      </c>
      <c r="D163">
        <f>D159</f>
        <v/>
      </c>
      <c r="G163">
        <f>SUM(G158:G159,G152,G162)</f>
        <v/>
      </c>
      <c r="H163">
        <f>SUM(H158:H159,H152,H162)</f>
        <v/>
      </c>
      <c r="I163">
        <f>SUM(I158:I159,I152,I162)</f>
        <v/>
      </c>
      <c r="J163">
        <f>SUM(J158:J159,J152,J162)</f>
        <v/>
      </c>
      <c r="K163">
        <f>SUM(K158:K159,K152,K162)</f>
        <v/>
      </c>
      <c r="L163">
        <f>SUM(L158:L159,L152,L162)</f>
        <v/>
      </c>
      <c r="M163">
        <f>SUM(M158:M159,M152,M162)</f>
        <v/>
      </c>
      <c r="N163">
        <f>SUM(N158:N159,N152,N162)</f>
        <v/>
      </c>
      <c r="O163">
        <f>SUM(O158:O159,O152,O162)</f>
        <v/>
      </c>
      <c r="P163">
        <f>SUM(P158:P159,P152,P162)</f>
        <v/>
      </c>
      <c r="Q163">
        <f>SUM(Q158:Q159,Q152,Q162)</f>
        <v/>
      </c>
      <c r="R163">
        <f>SUM(R158:R159,R152,R162)</f>
        <v/>
      </c>
      <c r="S163">
        <f>SUM(S158:S159,S152,S162)</f>
        <v/>
      </c>
      <c r="T163">
        <f>SUM(T158:T159,T152,T162)</f>
        <v/>
      </c>
      <c r="U163">
        <f>SUM(U158:U159,U152,U162)</f>
        <v/>
      </c>
      <c r="V163">
        <f>SUM(V158:V159,V152,V162)</f>
        <v/>
      </c>
      <c r="W163">
        <f>SUM(W158:W159,W152,W162)</f>
        <v/>
      </c>
      <c r="X163">
        <f>SUM(X158:X159,X152,X162)</f>
        <v/>
      </c>
      <c r="Y163">
        <f>SUM(Y158:Y159,Y152,Y162)</f>
        <v/>
      </c>
      <c r="Z163">
        <f>SUM(Z158:Z159,Z152,Z162)</f>
        <v/>
      </c>
      <c r="AA163">
        <f>SUM(AA158:AA159,AA152,AA162)</f>
        <v/>
      </c>
      <c r="AB163">
        <f>SUM(AB158:AB159,AB152,AB162)</f>
        <v/>
      </c>
      <c r="AC163">
        <f>SUM(AC158:AC159,AC152,AC162)</f>
        <v/>
      </c>
      <c r="AD163">
        <f>SUM(AD158:AD159,AD152,AD162)</f>
        <v/>
      </c>
      <c r="AE163">
        <f>SUM(AE158:AE159,AE152,AE162)</f>
        <v/>
      </c>
      <c r="AF163">
        <f>SUM(AF158:AF159,AF152,AF162)</f>
        <v/>
      </c>
      <c r="AG163">
        <f>SUM(AG158:AG159,AG152,AG162)</f>
        <v/>
      </c>
      <c r="AH163">
        <f>SUM(AH158:AH159,AH152,AH162)</f>
        <v/>
      </c>
      <c r="AI163">
        <f>SUM(AI158:AI159,AI152,AI162)</f>
        <v/>
      </c>
      <c r="AJ163">
        <f>SUM(AJ158:AJ159,AJ152,AJ162)</f>
        <v/>
      </c>
      <c r="AK163">
        <f>SUM(AK158:AK159,AK152,AK162)</f>
        <v/>
      </c>
      <c r="AL163">
        <f>SUM(AL158:AL159,AL152,AL162)</f>
        <v/>
      </c>
      <c r="AM163">
        <f>SUM(AM158:AM159,AM152,AM162)</f>
        <v/>
      </c>
      <c r="AN163">
        <f>SUM(AN158:AN159,AN152,AN162)</f>
        <v/>
      </c>
      <c r="AO163">
        <f>SUM(AO158:AO159,AO152,AO162)</f>
        <v/>
      </c>
      <c r="AP163">
        <f>SUM(AP158:AP159,AP152,AP162)</f>
        <v/>
      </c>
      <c r="AQ163">
        <f>SUM(AQ158:AQ159,AQ152,AQ162)</f>
        <v/>
      </c>
      <c r="AR163">
        <f>SUM(AR158:AR159,AR152,AR162)</f>
        <v/>
      </c>
      <c r="AS163">
        <f>SUM(AS158:AS159,AS152,AS162)</f>
        <v/>
      </c>
      <c r="AT163">
        <f>SUM(AT158:AT159,AT152,AT162)</f>
        <v/>
      </c>
      <c r="AU163">
        <f>SUM(AU158:AU159,AU152,AU162)</f>
        <v/>
      </c>
      <c r="AV163">
        <f>SUM(AV158:AV159,AV152,AV162)</f>
        <v/>
      </c>
      <c r="AW163">
        <f>SUM(AW158:AW159,AW152,AW162)</f>
        <v/>
      </c>
      <c r="AX163">
        <f>SUM(AX158:AX159,AX152,AX162)</f>
        <v/>
      </c>
      <c r="AY163">
        <f>SUM(AY158:AY159,AY152,AY162)</f>
        <v/>
      </c>
      <c r="AZ163">
        <f>SUM(AZ158:AZ159,AZ152,AZ162)</f>
        <v/>
      </c>
      <c r="BA163">
        <f>SUM(BA158:BA159,BA152,BA162)</f>
        <v/>
      </c>
      <c r="BB163">
        <f>SUM(BB158:BB159,BB152,BB162)</f>
        <v/>
      </c>
      <c r="BC163">
        <f>SUM(BC158:BC159,BC152,BC162)</f>
        <v/>
      </c>
      <c r="BD163">
        <f>SUM(BD158:BD159,BD152,BD162)</f>
        <v/>
      </c>
      <c r="BE163">
        <f>SUM(BE158:BE159,BE152,BE162)</f>
        <v/>
      </c>
      <c r="BF163">
        <f>SUM(BF158:BF159,BF152,BF162)</f>
        <v/>
      </c>
      <c r="BG163">
        <f>SUM(BG158:BG159,BG152,BG162)</f>
        <v/>
      </c>
      <c r="BH163">
        <f>SUM(BH158:BH159,BH152,BH162)</f>
        <v/>
      </c>
      <c r="BI163">
        <f>SUM(BI158:BI159,BI152,BI162)</f>
        <v/>
      </c>
      <c r="BJ163">
        <f>SUM(BJ158:BJ159,BJ152,BJ162)</f>
        <v/>
      </c>
      <c r="BK163">
        <f>SUM(BK158:BK159,BK152,BK162)</f>
        <v/>
      </c>
      <c r="BL163">
        <f>SUM(BL158:BL159,BL152,BL162)</f>
        <v/>
      </c>
      <c r="BM163">
        <f>SUM(BM158:BM159,BM152,BM162)</f>
        <v/>
      </c>
      <c r="BN163">
        <f>SUM(BN158:BN159,BN152,BN162)</f>
        <v/>
      </c>
      <c r="BO163">
        <f>SUM(BO158:BO159,BO152,BO162)</f>
        <v/>
      </c>
      <c r="BP163">
        <f>SUM(BP158:BP159,BP152,BP162)</f>
        <v/>
      </c>
      <c r="BQ163">
        <f>SUM(BQ158:BQ159,BQ152,BQ162)</f>
        <v/>
      </c>
      <c r="BR163">
        <f>SUM(BR158:BR159,BR152,BR162)</f>
        <v/>
      </c>
      <c r="BS163">
        <f>SUM(BS158:BS159,BS152,BS162)</f>
        <v/>
      </c>
      <c r="BT163">
        <f>SUM(BT158:BT159,BT152,BT162)</f>
        <v/>
      </c>
      <c r="BU163">
        <f>SUM(BU158:BU159,BU152,BU162)</f>
        <v/>
      </c>
      <c r="BV163">
        <f>SUM(BV158:BV159,BV152,BV162)</f>
        <v/>
      </c>
      <c r="BW163">
        <f>SUM(BW158:BW159,BW152,BW162)</f>
        <v/>
      </c>
      <c r="BX163">
        <f>SUM(BX158:BX159,BX152,BX162)</f>
        <v/>
      </c>
      <c r="BY163">
        <f>SUM(BY158:BY159,BY152,BY162)</f>
        <v/>
      </c>
    </row>
    <row r="164" spans="1:77">
      <c r="A164" t="s">
        <v>12</v>
      </c>
      <c r="F164" t="s">
        <v>75</v>
      </c>
      <c r="G164">
        <f>ABS((SUM(G166:G167)-G165)/G165)</f>
        <v/>
      </c>
      <c r="H164">
        <f>ABS((SUM(H166:H167)-H165)/H165)</f>
        <v/>
      </c>
      <c r="I164">
        <f>ABS((SUM(I166:I167)-I165)/I165)</f>
        <v/>
      </c>
      <c r="J164">
        <f>ABS((SUM(J166:J167)-J165)/J165)</f>
        <v/>
      </c>
      <c r="K164">
        <f>ABS((SUM(K166:K167)-K165)/K165)</f>
        <v/>
      </c>
      <c r="L164">
        <f>ABS((SUM(L166:L167)-L165)/L165)</f>
        <v/>
      </c>
      <c r="M164">
        <f>ABS((SUM(M166:M167)-M165)/M165)</f>
        <v/>
      </c>
      <c r="N164">
        <f>ABS((SUM(N166:N167)-N165)/N165)</f>
        <v/>
      </c>
      <c r="O164">
        <f>ABS((SUM(O166:O167)-O165)/O165)</f>
        <v/>
      </c>
      <c r="P164">
        <f>ABS((SUM(P166:P167)-P165)/P165)</f>
        <v/>
      </c>
      <c r="Q164">
        <f>ABS((SUM(Q166:Q167)-Q165)/Q165)</f>
        <v/>
      </c>
      <c r="R164">
        <f>ABS((SUM(R166:R167)-R165)/R165)</f>
        <v/>
      </c>
      <c r="S164">
        <f>ABS((SUM(S166:S167)-S165)/S165)</f>
        <v/>
      </c>
      <c r="T164">
        <f>ABS((SUM(T166:T167)-T165)/T165)</f>
        <v/>
      </c>
      <c r="U164">
        <f>ABS((SUM(U166:U167)-U165)/U165)</f>
        <v/>
      </c>
      <c r="V164">
        <f>ABS((SUM(V166:V167)-V165)/V165)</f>
        <v/>
      </c>
      <c r="W164">
        <f>ABS((SUM(W166:W167)-W165)/W165)</f>
        <v/>
      </c>
      <c r="X164">
        <f>ABS((SUM(X166:X167)-X165)/X165)</f>
        <v/>
      </c>
      <c r="Y164">
        <f>ABS((SUM(Y166:Y167)-Y165)/Y165)</f>
        <v/>
      </c>
      <c r="Z164">
        <f>ABS((SUM(Z166:Z167)-Z165)/Z165)</f>
        <v/>
      </c>
      <c r="AA164">
        <f>ABS((SUM(AA166:AA167)-AA165)/AA165)</f>
        <v/>
      </c>
      <c r="AB164">
        <f>ABS((SUM(AB166:AB167)-AB165)/AB165)</f>
        <v/>
      </c>
      <c r="AC164">
        <f>ABS((SUM(AC166:AC167)-AC165)/AC165)</f>
        <v/>
      </c>
      <c r="AD164">
        <f>ABS((SUM(AD166:AD167)-AD165)/AD165)</f>
        <v/>
      </c>
      <c r="AE164">
        <f>ABS((SUM(AE166:AE167)-AE165)/AE165)</f>
        <v/>
      </c>
      <c r="AF164">
        <f>ABS((SUM(AF166:AF167)-AF165)/AF165)</f>
        <v/>
      </c>
      <c r="AG164">
        <f>ABS((SUM(AG166:AG167)-AG165)/AG165)</f>
        <v/>
      </c>
      <c r="AH164">
        <f>ABS((SUM(AH166:AH167)-AH165)/AH165)</f>
        <v/>
      </c>
      <c r="AI164">
        <f>ABS((SUM(AI166:AI167)-AI165)/AI165)</f>
        <v/>
      </c>
      <c r="AJ164">
        <f>ABS((SUM(AJ166:AJ167)-AJ165)/AJ165)</f>
        <v/>
      </c>
      <c r="AK164">
        <f>ABS((SUM(AK166:AK167)-AK165)/AK165)</f>
        <v/>
      </c>
      <c r="AL164">
        <f>ABS((SUM(AL166:AL167)-AL165)/AL165)</f>
        <v/>
      </c>
      <c r="AM164">
        <f>ABS((SUM(AM166:AM167)-AM165)/AM165)</f>
        <v/>
      </c>
      <c r="AN164">
        <f>ABS((SUM(AN166:AN167)-AN165)/AN165)</f>
        <v/>
      </c>
      <c r="AO164">
        <f>ABS((SUM(AO166:AO167)-AO165)/AO165)</f>
        <v/>
      </c>
      <c r="AP164">
        <f>ABS((SUM(AP166:AP167)-AP165)/AP165)</f>
        <v/>
      </c>
      <c r="AQ164">
        <f>ABS((SUM(AQ166:AQ167)-AQ165)/AQ165)</f>
        <v/>
      </c>
      <c r="AR164">
        <f>ABS((SUM(AR166:AR167)-AR165)/AR165)</f>
        <v/>
      </c>
      <c r="AS164">
        <f>ABS((SUM(AS166:AS167)-AS165)/AS165)</f>
        <v/>
      </c>
      <c r="AT164">
        <f>ABS((SUM(AT166:AT167)-AT165)/AT165)</f>
        <v/>
      </c>
      <c r="AU164">
        <f>ABS((SUM(AU166:AU167)-AU165)/AU165)</f>
        <v/>
      </c>
      <c r="AV164">
        <f>ABS((SUM(AV166:AV167)-AV165)/AV165)</f>
        <v/>
      </c>
      <c r="AW164">
        <f>ABS((SUM(AW166:AW167)-AW165)/AW165)</f>
        <v/>
      </c>
      <c r="AX164">
        <f>ABS((SUM(AX166:AX167)-AX165)/AX165)</f>
        <v/>
      </c>
      <c r="AY164">
        <f>ABS((SUM(AY166:AY167)-AY165)/AY165)</f>
        <v/>
      </c>
      <c r="AZ164">
        <f>ABS((SUM(AZ166:AZ167)-AZ165)/AZ165)</f>
        <v/>
      </c>
      <c r="BA164">
        <f>ABS((SUM(BA166:BA167)-BA165)/BA165)</f>
        <v/>
      </c>
      <c r="BB164">
        <f>ABS((SUM(BB166:BB167)-BB165)/BB165)</f>
        <v/>
      </c>
      <c r="BC164">
        <f>ABS((SUM(BC166:BC167)-BC165)/BC165)</f>
        <v/>
      </c>
      <c r="BD164">
        <f>ABS((SUM(BD166:BD167)-BD165)/BD165)</f>
        <v/>
      </c>
      <c r="BE164">
        <f>ABS((SUM(BE166:BE167)-BE165)/BE165)</f>
        <v/>
      </c>
      <c r="BF164">
        <f>ABS((SUM(BF166:BF167)-BF165)/BF165)</f>
        <v/>
      </c>
      <c r="BG164">
        <f>ABS((SUM(BG166:BG167)-BG165)/BG165)</f>
        <v/>
      </c>
      <c r="BH164">
        <f>ABS((SUM(BH166:BH167)-BH165)/BH165)</f>
        <v/>
      </c>
      <c r="BI164">
        <f>ABS((SUM(BI166:BI167)-BI165)/BI165)</f>
        <v/>
      </c>
      <c r="BJ164">
        <f>ABS((SUM(BJ166:BJ167)-BJ165)/BJ165)</f>
        <v/>
      </c>
      <c r="BK164">
        <f>ABS((SUM(BK166:BK167)-BK165)/BK165)</f>
        <v/>
      </c>
      <c r="BL164">
        <f>ABS((SUM(BL166:BL167)-BL165)/BL165)</f>
        <v/>
      </c>
      <c r="BM164">
        <f>ABS((SUM(BM166:BM167)-BM165)/BM165)</f>
        <v/>
      </c>
      <c r="BN164">
        <f>ABS((SUM(BN166:BN167)-BN165)/BN165)</f>
        <v/>
      </c>
      <c r="BO164">
        <f>ABS((SUM(BO166:BO167)-BO165)/BO165)</f>
        <v/>
      </c>
      <c r="BP164">
        <f>ABS((SUM(BP166:BP167)-BP165)/BP165)</f>
        <v/>
      </c>
      <c r="BQ164">
        <f>ABS((SUM(BQ166:BQ167)-BQ165)/BQ165)</f>
        <v/>
      </c>
      <c r="BR164">
        <f>ABS((SUM(BR166:BR167)-BR165)/BR165)</f>
        <v/>
      </c>
      <c r="BS164">
        <f>ABS((SUM(BS166:BS167)-BS165)/BS165)</f>
        <v/>
      </c>
      <c r="BT164">
        <f>ABS((SUM(BT166:BT167)-BT165)/BT165)</f>
        <v/>
      </c>
      <c r="BU164">
        <f>ABS((SUM(BU166:BU167)-BU165)/BU165)</f>
        <v/>
      </c>
      <c r="BV164">
        <f>ABS((SUM(BV166:BV167)-BV165)/BV165)</f>
        <v/>
      </c>
      <c r="BW164">
        <f>ABS((SUM(BW166:BW167)-BW165)/BW165)</f>
        <v/>
      </c>
      <c r="BX164">
        <f>ABS((SUM(BX166:BX167)-BX165)/BX165)</f>
        <v/>
      </c>
      <c r="BY164">
        <f>ABS((SUM(BY166:BY167)-BY165)/BY165)</f>
        <v/>
      </c>
    </row>
    <row r="165" spans="1:77">
      <c r="A165">
        <f>CONCATENATE(A$151,B165)</f>
        <v/>
      </c>
      <c r="B165" t="s">
        <v>33</v>
      </c>
      <c r="D165" t="s">
        <v>35</v>
      </c>
      <c r="G165">
        <f>SUM(G166:G167)</f>
        <v/>
      </c>
      <c r="H165">
        <f>SUM(H166:H167)</f>
        <v/>
      </c>
      <c r="I165">
        <f>SUM(I166:I167)</f>
        <v/>
      </c>
      <c r="J165">
        <f>SUM(J166:J167)</f>
        <v/>
      </c>
      <c r="K165">
        <f>SUM(K166:K167)</f>
        <v/>
      </c>
      <c r="L165">
        <f>SUM(L166:L167)</f>
        <v/>
      </c>
      <c r="M165">
        <f>SUM(M166:M167)</f>
        <v/>
      </c>
      <c r="N165">
        <f>SUM(N166:N167)</f>
        <v/>
      </c>
      <c r="O165">
        <f>SUM(O166:O167)</f>
        <v/>
      </c>
      <c r="P165">
        <f>SUM(P166:P167)</f>
        <v/>
      </c>
      <c r="Q165">
        <f>SUM(Q166:Q167)</f>
        <v/>
      </c>
      <c r="R165">
        <f>SUM(R166:R167)</f>
        <v/>
      </c>
      <c r="S165">
        <f>SUM(S166:S167)</f>
        <v/>
      </c>
      <c r="T165">
        <f>SUM(T166:T167)</f>
        <v/>
      </c>
      <c r="U165">
        <f>SUM(U166:U167)</f>
        <v/>
      </c>
      <c r="V165">
        <f>SUM(V166:V167)</f>
        <v/>
      </c>
      <c r="W165">
        <f>SUM(W166:W167)</f>
        <v/>
      </c>
      <c r="X165">
        <f>SUM(X166:X167)</f>
        <v/>
      </c>
      <c r="Y165">
        <f>SUM(Y166:Y167)</f>
        <v/>
      </c>
      <c r="Z165">
        <f>SUM(Z166:Z167)</f>
        <v/>
      </c>
      <c r="AA165">
        <f>SUM(AA166:AA167)</f>
        <v/>
      </c>
      <c r="AB165">
        <f>SUM(AB166:AB167)</f>
        <v/>
      </c>
      <c r="AC165">
        <f>SUM(AC166:AC167)</f>
        <v/>
      </c>
      <c r="AD165">
        <f>SUM(AD166:AD167)</f>
        <v/>
      </c>
      <c r="AE165">
        <f>SUM(AE166:AE167)</f>
        <v/>
      </c>
      <c r="AF165">
        <f>SUM(AF166:AF167)</f>
        <v/>
      </c>
      <c r="AG165">
        <f>SUM(AG166:AG167)</f>
        <v/>
      </c>
      <c r="AH165">
        <f>SUM(AH166:AH167)</f>
        <v/>
      </c>
      <c r="AI165">
        <f>SUM(AI166:AI167)</f>
        <v/>
      </c>
      <c r="AJ165">
        <f>SUM(AJ166:AJ167)</f>
        <v/>
      </c>
      <c r="AK165">
        <f>SUM(AK166:AK167)</f>
        <v/>
      </c>
      <c r="AL165">
        <f>SUM(AL166:AL167)</f>
        <v/>
      </c>
      <c r="AM165">
        <f>SUM(AM166:AM167)</f>
        <v/>
      </c>
      <c r="AN165">
        <f>SUM(AN166:AN167)</f>
        <v/>
      </c>
      <c r="AO165">
        <f>SUM(AO166:AO167)</f>
        <v/>
      </c>
      <c r="AP165">
        <f>SUM(AP166:AP167)</f>
        <v/>
      </c>
      <c r="AQ165">
        <f>SUM(AQ166:AQ167)</f>
        <v/>
      </c>
      <c r="AR165">
        <f>SUM(AR166:AR167)</f>
        <v/>
      </c>
      <c r="AS165">
        <f>SUM(AS166:AS167)</f>
        <v/>
      </c>
      <c r="AT165">
        <f>SUM(AT166:AT167)</f>
        <v/>
      </c>
      <c r="AU165">
        <f>SUM(AU166:AU167)</f>
        <v/>
      </c>
      <c r="AV165">
        <f>SUM(AV166:AV167)</f>
        <v/>
      </c>
      <c r="AW165">
        <f>SUM(AW166:AW167)</f>
        <v/>
      </c>
      <c r="AX165">
        <f>SUM(AX166:AX167)</f>
        <v/>
      </c>
      <c r="AY165">
        <f>SUM(AY166:AY167)</f>
        <v/>
      </c>
      <c r="AZ165">
        <f>SUM(AZ166:AZ167)</f>
        <v/>
      </c>
      <c r="BA165">
        <f>SUM(BA166:BA167)</f>
        <v/>
      </c>
      <c r="BB165">
        <f>SUM(BB166:BB167)</f>
        <v/>
      </c>
      <c r="BC165">
        <f>SUM(BC166:BC167)</f>
        <v/>
      </c>
      <c r="BD165">
        <f>SUM(BD166:BD167)</f>
        <v/>
      </c>
      <c r="BE165">
        <f>SUM(BE166:BE167)</f>
        <v/>
      </c>
      <c r="BF165">
        <f>SUM(BF166:BF167)</f>
        <v/>
      </c>
      <c r="BG165">
        <f>SUM(BG166:BG167)</f>
        <v/>
      </c>
      <c r="BH165">
        <f>SUM(BH166:BH167)</f>
        <v/>
      </c>
      <c r="BI165">
        <f>SUM(BI166:BI167)</f>
        <v/>
      </c>
      <c r="BJ165">
        <f>SUM(BJ166:BJ167)</f>
        <v/>
      </c>
      <c r="BK165">
        <f>SUM(BK166:BK167)</f>
        <v/>
      </c>
      <c r="BL165">
        <f>SUM(BL166:BL167)</f>
        <v/>
      </c>
      <c r="BM165">
        <f>SUM(BM166:BM167)</f>
        <v/>
      </c>
      <c r="BN165">
        <f>SUM(BN166:BN167)</f>
        <v/>
      </c>
      <c r="BO165">
        <f>SUM(BO166:BO167)</f>
        <v/>
      </c>
      <c r="BP165">
        <f>SUM(BP166:BP167)</f>
        <v/>
      </c>
      <c r="BQ165">
        <f>SUM(BQ166:BQ167)</f>
        <v/>
      </c>
      <c r="BR165">
        <f>SUM(BR166:BR167)</f>
        <v/>
      </c>
      <c r="BS165">
        <f>SUM(BS166:BS167)</f>
        <v/>
      </c>
      <c r="BT165">
        <f>SUM(BT166:BT167)</f>
        <v/>
      </c>
      <c r="BU165">
        <f>SUM(BU166:BU167)</f>
        <v/>
      </c>
      <c r="BV165">
        <f>SUM(BV166:BV167)</f>
        <v/>
      </c>
      <c r="BW165">
        <f>SUM(BW166:BW167)</f>
        <v/>
      </c>
      <c r="BX165">
        <f>SUM(BX166:BX167)</f>
        <v/>
      </c>
      <c r="BY165">
        <f>SUM(BY166:BY167)</f>
        <v/>
      </c>
    </row>
    <row r="166" spans="1:77">
      <c r="A166">
        <f>CONCATENATE(A$164,B166)</f>
        <v/>
      </c>
      <c r="B166" t="s">
        <v>87</v>
      </c>
      <c r="D166" t="s">
        <v>35</v>
      </c>
      <c r="E166">
        <f>MATCH($B166,$B$97:$B$107,0)+ROW($B$97)-1</f>
        <v/>
      </c>
      <c r="G166">
        <f>G56*(1+INDEX($A:$BY,$E166,COLUMN(G166)))</f>
        <v/>
      </c>
      <c r="H166">
        <f>H56*(1+INDEX($A:$BY,$E166,COLUMN(H166)))</f>
        <v/>
      </c>
      <c r="I166">
        <f>I56*(1+INDEX($A:$BY,$E166,COLUMN(I166)))</f>
        <v/>
      </c>
      <c r="J166">
        <f>J56*(1+INDEX($A:$BY,$E166,COLUMN(J166)))</f>
        <v/>
      </c>
      <c r="K166">
        <f>K56*(1+INDEX($A:$BY,$E166,COLUMN(K166)))</f>
        <v/>
      </c>
      <c r="L166">
        <f>L56*(1+INDEX($A:$BY,$E166,COLUMN(L166)))</f>
        <v/>
      </c>
      <c r="M166">
        <f>M56*(1+INDEX($A:$BY,$E166,COLUMN(M166)))</f>
        <v/>
      </c>
      <c r="N166">
        <f>N56*(1+INDEX($A:$BY,$E166,COLUMN(N166)))</f>
        <v/>
      </c>
      <c r="O166">
        <f>O56*(1+INDEX($A:$BY,$E166,COLUMN(O166)))</f>
        <v/>
      </c>
      <c r="P166">
        <f>P56*(1+INDEX($A:$BY,$E166,COLUMN(P166)))</f>
        <v/>
      </c>
      <c r="Q166">
        <f>Q56*(1+INDEX($A:$BY,$E166,COLUMN(Q166)))</f>
        <v/>
      </c>
      <c r="R166">
        <f>R56*(1+INDEX($A:$BY,$E166,COLUMN(R166)))</f>
        <v/>
      </c>
      <c r="S166">
        <f>S56*(1+INDEX($A:$BY,$E166,COLUMN(S166)))</f>
        <v/>
      </c>
      <c r="T166">
        <f>T56*(1+INDEX($A:$BY,$E166,COLUMN(T166)))</f>
        <v/>
      </c>
      <c r="U166">
        <f>U56*(1+INDEX($A:$BY,$E166,COLUMN(U166)))</f>
        <v/>
      </c>
      <c r="V166">
        <f>V56*(1+INDEX($A:$BY,$E166,COLUMN(V166)))</f>
        <v/>
      </c>
      <c r="W166">
        <f>W56*(1+INDEX($A:$BY,$E166,COLUMN(W166)))</f>
        <v/>
      </c>
      <c r="X166">
        <f>X56*(1+INDEX($A:$BY,$E166,COLUMN(X166)))</f>
        <v/>
      </c>
      <c r="Y166">
        <f>Y56*(1+INDEX($A:$BY,$E166,COLUMN(Y166)))</f>
        <v/>
      </c>
      <c r="Z166">
        <f>Z56*(1+INDEX($A:$BY,$E166,COLUMN(Z166)))</f>
        <v/>
      </c>
      <c r="AA166">
        <f>AA56*(1+INDEX($A:$BY,$E166,COLUMN(AA166)))</f>
        <v/>
      </c>
      <c r="AB166">
        <f>AB56*(1+INDEX($A:$BY,$E166,COLUMN(AB166)))</f>
        <v/>
      </c>
      <c r="AC166">
        <f>AC56*(1+INDEX($A:$BY,$E166,COLUMN(AC166)))</f>
        <v/>
      </c>
      <c r="AD166">
        <f>AD56*(1+INDEX($A:$BY,$E166,COLUMN(AD166)))</f>
        <v/>
      </c>
      <c r="AE166">
        <f>AE56*(1+INDEX($A:$BY,$E166,COLUMN(AE166)))</f>
        <v/>
      </c>
      <c r="AF166">
        <f>AF56*(1+INDEX($A:$BY,$E166,COLUMN(AF166)))</f>
        <v/>
      </c>
      <c r="AG166">
        <f>AG56*(1+INDEX($A:$BY,$E166,COLUMN(AG166)))</f>
        <v/>
      </c>
      <c r="AH166">
        <f>AH56*(1+INDEX($A:$BY,$E166,COLUMN(AH166)))</f>
        <v/>
      </c>
      <c r="AI166">
        <f>AI56*(1+INDEX($A:$BY,$E166,COLUMN(AI166)))</f>
        <v/>
      </c>
      <c r="AJ166">
        <f>AJ56*(1+INDEX($A:$BY,$E166,COLUMN(AJ166)))</f>
        <v/>
      </c>
      <c r="AK166">
        <f>AK56*(1+INDEX($A:$BY,$E166,COLUMN(AK166)))</f>
        <v/>
      </c>
      <c r="AL166">
        <f>AL56*(1+INDEX($A:$BY,$E166,COLUMN(AL166)))</f>
        <v/>
      </c>
      <c r="AM166">
        <f>AM56*(1+INDEX($A:$BY,$E166,COLUMN(AM166)))</f>
        <v/>
      </c>
      <c r="AN166">
        <f>AN56*(1+INDEX($A:$BY,$E166,COLUMN(AN166)))</f>
        <v/>
      </c>
      <c r="AO166">
        <f>AO56*(1+INDEX($A:$BY,$E166,COLUMN(AO166)))</f>
        <v/>
      </c>
      <c r="AP166">
        <f>AP56*(1+INDEX($A:$BY,$E166,COLUMN(AP166)))</f>
        <v/>
      </c>
      <c r="AQ166">
        <f>AQ56*(1+INDEX($A:$BY,$E166,COLUMN(AQ166)))</f>
        <v/>
      </c>
      <c r="AR166">
        <f>AR56*(1+INDEX($A:$BY,$E166,COLUMN(AR166)))</f>
        <v/>
      </c>
      <c r="AS166">
        <f>AS56*(1+INDEX($A:$BY,$E166,COLUMN(AS166)))</f>
        <v/>
      </c>
      <c r="AT166">
        <f>AT56*(1+INDEX($A:$BY,$E166,COLUMN(AT166)))</f>
        <v/>
      </c>
      <c r="AU166">
        <f>AU56*(1+INDEX($A:$BY,$E166,COLUMN(AU166)))</f>
        <v/>
      </c>
      <c r="AV166">
        <f>AV56*(1+INDEX($A:$BY,$E166,COLUMN(AV166)))</f>
        <v/>
      </c>
      <c r="AW166">
        <f>AW56*(1+INDEX($A:$BY,$E166,COLUMN(AW166)))</f>
        <v/>
      </c>
      <c r="AX166">
        <f>AX56*(1+INDEX($A:$BY,$E166,COLUMN(AX166)))</f>
        <v/>
      </c>
      <c r="AY166">
        <f>AY56*(1+INDEX($A:$BY,$E166,COLUMN(AY166)))</f>
        <v/>
      </c>
      <c r="AZ166">
        <f>AZ56*(1+INDEX($A:$BY,$E166,COLUMN(AZ166)))</f>
        <v/>
      </c>
      <c r="BA166">
        <f>BA56*(1+INDEX($A:$BY,$E166,COLUMN(BA166)))</f>
        <v/>
      </c>
      <c r="BB166">
        <f>BB56*(1+INDEX($A:$BY,$E166,COLUMN(BB166)))</f>
        <v/>
      </c>
      <c r="BC166">
        <f>BC56*(1+INDEX($A:$BY,$E166,COLUMN(BC166)))</f>
        <v/>
      </c>
      <c r="BD166">
        <f>BD56*(1+INDEX($A:$BY,$E166,COLUMN(BD166)))</f>
        <v/>
      </c>
      <c r="BE166">
        <f>BE56*(1+INDEX($A:$BY,$E166,COLUMN(BE166)))</f>
        <v/>
      </c>
      <c r="BF166">
        <f>BF56*(1+INDEX($A:$BY,$E166,COLUMN(BF166)))</f>
        <v/>
      </c>
      <c r="BG166">
        <f>BG56*(1+INDEX($A:$BY,$E166,COLUMN(BG166)))</f>
        <v/>
      </c>
      <c r="BH166">
        <f>BH56*(1+INDEX($A:$BY,$E166,COLUMN(BH166)))</f>
        <v/>
      </c>
      <c r="BI166">
        <f>BI56*(1+INDEX($A:$BY,$E166,COLUMN(BI166)))</f>
        <v/>
      </c>
      <c r="BJ166">
        <f>BJ56*(1+INDEX($A:$BY,$E166,COLUMN(BJ166)))</f>
        <v/>
      </c>
      <c r="BK166">
        <f>BK56*(1+INDEX($A:$BY,$E166,COLUMN(BK166)))</f>
        <v/>
      </c>
      <c r="BL166">
        <f>BL56*(1+INDEX($A:$BY,$E166,COLUMN(BL166)))</f>
        <v/>
      </c>
      <c r="BM166">
        <f>BM56*(1+INDEX($A:$BY,$E166,COLUMN(BM166)))</f>
        <v/>
      </c>
      <c r="BN166">
        <f>BN56*(1+INDEX($A:$BY,$E166,COLUMN(BN166)))</f>
        <v/>
      </c>
      <c r="BO166">
        <f>BO56*(1+INDEX($A:$BY,$E166,COLUMN(BO166)))</f>
        <v/>
      </c>
      <c r="BP166">
        <f>BP56*(1+INDEX($A:$BY,$E166,COLUMN(BP166)))</f>
        <v/>
      </c>
      <c r="BQ166">
        <f>BQ56*(1+INDEX($A:$BY,$E166,COLUMN(BQ166)))</f>
        <v/>
      </c>
      <c r="BR166">
        <f>BR56*(1+INDEX($A:$BY,$E166,COLUMN(BR166)))</f>
        <v/>
      </c>
      <c r="BS166">
        <f>BS56*(1+INDEX($A:$BY,$E166,COLUMN(BS166)))</f>
        <v/>
      </c>
      <c r="BT166">
        <f>BT56*(1+INDEX($A:$BY,$E166,COLUMN(BT166)))</f>
        <v/>
      </c>
      <c r="BU166">
        <f>BU56*(1+INDEX($A:$BY,$E166,COLUMN(BU166)))</f>
        <v/>
      </c>
      <c r="BV166">
        <f>BV56*(1+INDEX($A:$BY,$E166,COLUMN(BV166)))</f>
        <v/>
      </c>
      <c r="BW166">
        <f>BW56*(1+INDEX($A:$BY,$E166,COLUMN(BW166)))</f>
        <v/>
      </c>
      <c r="BX166">
        <f>BX56*(1+INDEX($A:$BY,$E166,COLUMN(BX166)))</f>
        <v/>
      </c>
      <c r="BY166">
        <f>BY56*(1+INDEX($A:$BY,$E166,COLUMN(BY166)))</f>
        <v/>
      </c>
    </row>
    <row r="167" spans="1:77">
      <c r="A167">
        <f>CONCATENATE(A$164,B167)</f>
        <v/>
      </c>
      <c r="B167" t="s">
        <v>89</v>
      </c>
      <c r="D167" t="s">
        <v>35</v>
      </c>
      <c r="E167">
        <f>MATCH($B167,$B$97:$B$107,0)+ROW($B$97)-1</f>
        <v/>
      </c>
      <c r="G167">
        <f>G57*(1+INDEX($A:$BY,$E167,COLUMN(G167)))</f>
        <v/>
      </c>
      <c r="H167">
        <f>H57*(1+INDEX($A:$BY,$E167,COLUMN(H167)))</f>
        <v/>
      </c>
      <c r="I167">
        <f>I57*(1+INDEX($A:$BY,$E167,COLUMN(I167)))</f>
        <v/>
      </c>
      <c r="J167">
        <f>J57*(1+INDEX($A:$BY,$E167,COLUMN(J167)))</f>
        <v/>
      </c>
      <c r="K167">
        <f>K57*(1+INDEX($A:$BY,$E167,COLUMN(K167)))</f>
        <v/>
      </c>
      <c r="L167">
        <f>L57*(1+INDEX($A:$BY,$E167,COLUMN(L167)))</f>
        <v/>
      </c>
      <c r="M167">
        <f>M57*(1+INDEX($A:$BY,$E167,COLUMN(M167)))</f>
        <v/>
      </c>
      <c r="N167">
        <f>N57*(1+INDEX($A:$BY,$E167,COLUMN(N167)))</f>
        <v/>
      </c>
      <c r="O167">
        <f>O57*(1+INDEX($A:$BY,$E167,COLUMN(O167)))</f>
        <v/>
      </c>
      <c r="P167">
        <f>P57*(1+INDEX($A:$BY,$E167,COLUMN(P167)))</f>
        <v/>
      </c>
      <c r="Q167">
        <f>Q57*(1+INDEX($A:$BY,$E167,COLUMN(Q167)))</f>
        <v/>
      </c>
      <c r="R167">
        <f>R57*(1+INDEX($A:$BY,$E167,COLUMN(R167)))</f>
        <v/>
      </c>
      <c r="S167">
        <f>S57*(1+INDEX($A:$BY,$E167,COLUMN(S167)))</f>
        <v/>
      </c>
      <c r="T167">
        <f>T57*(1+INDEX($A:$BY,$E167,COLUMN(T167)))</f>
        <v/>
      </c>
      <c r="U167">
        <f>U57*(1+INDEX($A:$BY,$E167,COLUMN(U167)))</f>
        <v/>
      </c>
      <c r="V167">
        <f>V57*(1+INDEX($A:$BY,$E167,COLUMN(V167)))</f>
        <v/>
      </c>
      <c r="W167">
        <f>W57*(1+INDEX($A:$BY,$E167,COLUMN(W167)))</f>
        <v/>
      </c>
      <c r="X167">
        <f>X57*(1+INDEX($A:$BY,$E167,COLUMN(X167)))</f>
        <v/>
      </c>
      <c r="Y167">
        <f>Y57*(1+INDEX($A:$BY,$E167,COLUMN(Y167)))</f>
        <v/>
      </c>
      <c r="Z167">
        <f>Z57*(1+INDEX($A:$BY,$E167,COLUMN(Z167)))</f>
        <v/>
      </c>
      <c r="AA167">
        <f>AA57*(1+INDEX($A:$BY,$E167,COLUMN(AA167)))</f>
        <v/>
      </c>
      <c r="AB167">
        <f>AB57*(1+INDEX($A:$BY,$E167,COLUMN(AB167)))</f>
        <v/>
      </c>
      <c r="AC167">
        <f>AC57*(1+INDEX($A:$BY,$E167,COLUMN(AC167)))</f>
        <v/>
      </c>
      <c r="AD167">
        <f>AD57*(1+INDEX($A:$BY,$E167,COLUMN(AD167)))</f>
        <v/>
      </c>
      <c r="AE167">
        <f>AE57*(1+INDEX($A:$BY,$E167,COLUMN(AE167)))</f>
        <v/>
      </c>
      <c r="AF167">
        <f>AF57*(1+INDEX($A:$BY,$E167,COLUMN(AF167)))</f>
        <v/>
      </c>
      <c r="AG167">
        <f>AG57*(1+INDEX($A:$BY,$E167,COLUMN(AG167)))</f>
        <v/>
      </c>
      <c r="AH167">
        <f>AH57*(1+INDEX($A:$BY,$E167,COLUMN(AH167)))</f>
        <v/>
      </c>
      <c r="AI167">
        <f>AI57*(1+INDEX($A:$BY,$E167,COLUMN(AI167)))</f>
        <v/>
      </c>
      <c r="AJ167">
        <f>AJ57*(1+INDEX($A:$BY,$E167,COLUMN(AJ167)))</f>
        <v/>
      </c>
      <c r="AK167">
        <f>AK57*(1+INDEX($A:$BY,$E167,COLUMN(AK167)))</f>
        <v/>
      </c>
      <c r="AL167">
        <f>AL57*(1+INDEX($A:$BY,$E167,COLUMN(AL167)))</f>
        <v/>
      </c>
      <c r="AM167">
        <f>AM57*(1+INDEX($A:$BY,$E167,COLUMN(AM167)))</f>
        <v/>
      </c>
      <c r="AN167">
        <f>AN57*(1+INDEX($A:$BY,$E167,COLUMN(AN167)))</f>
        <v/>
      </c>
      <c r="AO167">
        <f>AO57*(1+INDEX($A:$BY,$E167,COLUMN(AO167)))</f>
        <v/>
      </c>
      <c r="AP167">
        <f>AP57*(1+INDEX($A:$BY,$E167,COLUMN(AP167)))</f>
        <v/>
      </c>
      <c r="AQ167">
        <f>AQ57*(1+INDEX($A:$BY,$E167,COLUMN(AQ167)))</f>
        <v/>
      </c>
      <c r="AR167">
        <f>AR57*(1+INDEX($A:$BY,$E167,COLUMN(AR167)))</f>
        <v/>
      </c>
      <c r="AS167">
        <f>AS57*(1+INDEX($A:$BY,$E167,COLUMN(AS167)))</f>
        <v/>
      </c>
      <c r="AT167">
        <f>AT57*(1+INDEX($A:$BY,$E167,COLUMN(AT167)))</f>
        <v/>
      </c>
      <c r="AU167">
        <f>AU57*(1+INDEX($A:$BY,$E167,COLUMN(AU167)))</f>
        <v/>
      </c>
      <c r="AV167">
        <f>AV57*(1+INDEX($A:$BY,$E167,COLUMN(AV167)))</f>
        <v/>
      </c>
      <c r="AW167">
        <f>AW57*(1+INDEX($A:$BY,$E167,COLUMN(AW167)))</f>
        <v/>
      </c>
      <c r="AX167">
        <f>AX57*(1+INDEX($A:$BY,$E167,COLUMN(AX167)))</f>
        <v/>
      </c>
      <c r="AY167">
        <f>AY57*(1+INDEX($A:$BY,$E167,COLUMN(AY167)))</f>
        <v/>
      </c>
      <c r="AZ167">
        <f>AZ57*(1+INDEX($A:$BY,$E167,COLUMN(AZ167)))</f>
        <v/>
      </c>
      <c r="BA167">
        <f>BA57*(1+INDEX($A:$BY,$E167,COLUMN(BA167)))</f>
        <v/>
      </c>
      <c r="BB167">
        <f>BB57*(1+INDEX($A:$BY,$E167,COLUMN(BB167)))</f>
        <v/>
      </c>
      <c r="BC167">
        <f>BC57*(1+INDEX($A:$BY,$E167,COLUMN(BC167)))</f>
        <v/>
      </c>
      <c r="BD167">
        <f>BD57*(1+INDEX($A:$BY,$E167,COLUMN(BD167)))</f>
        <v/>
      </c>
      <c r="BE167">
        <f>BE57*(1+INDEX($A:$BY,$E167,COLUMN(BE167)))</f>
        <v/>
      </c>
      <c r="BF167">
        <f>BF57*(1+INDEX($A:$BY,$E167,COLUMN(BF167)))</f>
        <v/>
      </c>
      <c r="BG167">
        <f>BG57*(1+INDEX($A:$BY,$E167,COLUMN(BG167)))</f>
        <v/>
      </c>
      <c r="BH167">
        <f>BH57*(1+INDEX($A:$BY,$E167,COLUMN(BH167)))</f>
        <v/>
      </c>
      <c r="BI167">
        <f>BI57*(1+INDEX($A:$BY,$E167,COLUMN(BI167)))</f>
        <v/>
      </c>
      <c r="BJ167">
        <f>BJ57*(1+INDEX($A:$BY,$E167,COLUMN(BJ167)))</f>
        <v/>
      </c>
      <c r="BK167">
        <f>BK57*(1+INDEX($A:$BY,$E167,COLUMN(BK167)))</f>
        <v/>
      </c>
      <c r="BL167">
        <f>BL57*(1+INDEX($A:$BY,$E167,COLUMN(BL167)))</f>
        <v/>
      </c>
      <c r="BM167">
        <f>BM57*(1+INDEX($A:$BY,$E167,COLUMN(BM167)))</f>
        <v/>
      </c>
      <c r="BN167">
        <f>BN57*(1+INDEX($A:$BY,$E167,COLUMN(BN167)))</f>
        <v/>
      </c>
      <c r="BO167">
        <f>BO57*(1+INDEX($A:$BY,$E167,COLUMN(BO167)))</f>
        <v/>
      </c>
      <c r="BP167">
        <f>BP57*(1+INDEX($A:$BY,$E167,COLUMN(BP167)))</f>
        <v/>
      </c>
      <c r="BQ167">
        <f>BQ57*(1+INDEX($A:$BY,$E167,COLUMN(BQ167)))</f>
        <v/>
      </c>
      <c r="BR167">
        <f>BR57*(1+INDEX($A:$BY,$E167,COLUMN(BR167)))</f>
        <v/>
      </c>
      <c r="BS167">
        <f>BS57*(1+INDEX($A:$BY,$E167,COLUMN(BS167)))</f>
        <v/>
      </c>
      <c r="BT167">
        <f>BT57*(1+INDEX($A:$BY,$E167,COLUMN(BT167)))</f>
        <v/>
      </c>
      <c r="BU167">
        <f>BU57*(1+INDEX($A:$BY,$E167,COLUMN(BU167)))</f>
        <v/>
      </c>
      <c r="BV167">
        <f>BV57*(1+INDEX($A:$BY,$E167,COLUMN(BV167)))</f>
        <v/>
      </c>
      <c r="BW167">
        <f>BW57*(1+INDEX($A:$BY,$E167,COLUMN(BW167)))</f>
        <v/>
      </c>
      <c r="BX167">
        <f>BX57*(1+INDEX($A:$BY,$E167,COLUMN(BX167)))</f>
        <v/>
      </c>
      <c r="BY167">
        <f>BY57*(1+INDEX($A:$BY,$E167,COLUMN(BY167)))</f>
        <v/>
      </c>
    </row>
    <row r="168" spans="1:77">
      <c r="A168">
        <f>CONCATENATE(A$164,B168)</f>
        <v/>
      </c>
      <c r="B168" t="s">
        <v>44</v>
      </c>
      <c r="D168">
        <f>D161</f>
        <v/>
      </c>
      <c r="G168">
        <f>SUM(G166:G167)</f>
        <v/>
      </c>
      <c r="H168">
        <f>SUM(H166:H167)</f>
        <v/>
      </c>
      <c r="I168">
        <f>SUM(I166:I167)</f>
        <v/>
      </c>
      <c r="J168">
        <f>SUM(J166:J167)</f>
        <v/>
      </c>
      <c r="K168">
        <f>SUM(K166:K167)</f>
        <v/>
      </c>
      <c r="L168">
        <f>SUM(L166:L167)</f>
        <v/>
      </c>
      <c r="M168">
        <f>SUM(M166:M167)</f>
        <v/>
      </c>
      <c r="N168">
        <f>SUM(N166:N167)</f>
        <v/>
      </c>
      <c r="O168">
        <f>SUM(O166:O167)</f>
        <v/>
      </c>
      <c r="P168">
        <f>SUM(P166:P167)</f>
        <v/>
      </c>
      <c r="Q168">
        <f>SUM(Q166:Q167)</f>
        <v/>
      </c>
      <c r="R168">
        <f>SUM(R166:R167)</f>
        <v/>
      </c>
      <c r="S168">
        <f>SUM(S166:S167)</f>
        <v/>
      </c>
      <c r="T168">
        <f>SUM(T166:T167)</f>
        <v/>
      </c>
      <c r="U168">
        <f>SUM(U166:U167)</f>
        <v/>
      </c>
      <c r="V168">
        <f>SUM(V166:V167)</f>
        <v/>
      </c>
      <c r="W168">
        <f>SUM(W166:W167)</f>
        <v/>
      </c>
      <c r="X168">
        <f>SUM(X166:X167)</f>
        <v/>
      </c>
      <c r="Y168">
        <f>SUM(Y166:Y167)</f>
        <v/>
      </c>
      <c r="Z168">
        <f>SUM(Z166:Z167)</f>
        <v/>
      </c>
      <c r="AA168">
        <f>SUM(AA166:AA167)</f>
        <v/>
      </c>
      <c r="AB168">
        <f>SUM(AB166:AB167)</f>
        <v/>
      </c>
      <c r="AC168">
        <f>SUM(AC166:AC167)</f>
        <v/>
      </c>
      <c r="AD168">
        <f>SUM(AD166:AD167)</f>
        <v/>
      </c>
      <c r="AE168">
        <f>SUM(AE166:AE167)</f>
        <v/>
      </c>
      <c r="AF168">
        <f>SUM(AF166:AF167)</f>
        <v/>
      </c>
      <c r="AG168">
        <f>SUM(AG166:AG167)</f>
        <v/>
      </c>
      <c r="AH168">
        <f>SUM(AH166:AH167)</f>
        <v/>
      </c>
      <c r="AI168">
        <f>SUM(AI166:AI167)</f>
        <v/>
      </c>
      <c r="AJ168">
        <f>SUM(AJ166:AJ167)</f>
        <v/>
      </c>
      <c r="AK168">
        <f>SUM(AK166:AK167)</f>
        <v/>
      </c>
      <c r="AL168">
        <f>SUM(AL166:AL167)</f>
        <v/>
      </c>
      <c r="AM168">
        <f>SUM(AM166:AM167)</f>
        <v/>
      </c>
      <c r="AN168">
        <f>SUM(AN166:AN167)</f>
        <v/>
      </c>
      <c r="AO168">
        <f>SUM(AO166:AO167)</f>
        <v/>
      </c>
      <c r="AP168">
        <f>SUM(AP166:AP167)</f>
        <v/>
      </c>
      <c r="AQ168">
        <f>SUM(AQ166:AQ167)</f>
        <v/>
      </c>
      <c r="AR168">
        <f>SUM(AR166:AR167)</f>
        <v/>
      </c>
      <c r="AS168">
        <f>SUM(AS166:AS167)</f>
        <v/>
      </c>
      <c r="AT168">
        <f>SUM(AT166:AT167)</f>
        <v/>
      </c>
      <c r="AU168">
        <f>SUM(AU166:AU167)</f>
        <v/>
      </c>
      <c r="AV168">
        <f>SUM(AV166:AV167)</f>
        <v/>
      </c>
      <c r="AW168">
        <f>SUM(AW166:AW167)</f>
        <v/>
      </c>
      <c r="AX168">
        <f>SUM(AX166:AX167)</f>
        <v/>
      </c>
      <c r="AY168">
        <f>SUM(AY166:AY167)</f>
        <v/>
      </c>
      <c r="AZ168">
        <f>SUM(AZ166:AZ167)</f>
        <v/>
      </c>
      <c r="BA168">
        <f>SUM(BA166:BA167)</f>
        <v/>
      </c>
      <c r="BB168">
        <f>SUM(BB166:BB167)</f>
        <v/>
      </c>
      <c r="BC168">
        <f>SUM(BC166:BC167)</f>
        <v/>
      </c>
      <c r="BD168">
        <f>SUM(BD166:BD167)</f>
        <v/>
      </c>
      <c r="BE168">
        <f>SUM(BE166:BE167)</f>
        <v/>
      </c>
      <c r="BF168">
        <f>SUM(BF166:BF167)</f>
        <v/>
      </c>
      <c r="BG168">
        <f>SUM(BG166:BG167)</f>
        <v/>
      </c>
      <c r="BH168">
        <f>SUM(BH166:BH167)</f>
        <v/>
      </c>
      <c r="BI168">
        <f>SUM(BI166:BI167)</f>
        <v/>
      </c>
      <c r="BJ168">
        <f>SUM(BJ166:BJ167)</f>
        <v/>
      </c>
      <c r="BK168">
        <f>SUM(BK166:BK167)</f>
        <v/>
      </c>
      <c r="BL168">
        <f>SUM(BL166:BL167)</f>
        <v/>
      </c>
      <c r="BM168">
        <f>SUM(BM166:BM167)</f>
        <v/>
      </c>
      <c r="BN168">
        <f>SUM(BN166:BN167)</f>
        <v/>
      </c>
      <c r="BO168">
        <f>SUM(BO166:BO167)</f>
        <v/>
      </c>
      <c r="BP168">
        <f>SUM(BP166:BP167)</f>
        <v/>
      </c>
      <c r="BQ168">
        <f>SUM(BQ166:BQ167)</f>
        <v/>
      </c>
      <c r="BR168">
        <f>SUM(BR166:BR167)</f>
        <v/>
      </c>
      <c r="BS168">
        <f>SUM(BS166:BS167)</f>
        <v/>
      </c>
      <c r="BT168">
        <f>SUM(BT166:BT167)</f>
        <v/>
      </c>
      <c r="BU168">
        <f>SUM(BU166:BU167)</f>
        <v/>
      </c>
      <c r="BV168">
        <f>SUM(BV166:BV167)</f>
        <v/>
      </c>
      <c r="BW168">
        <f>SUM(BW166:BW167)</f>
        <v/>
      </c>
      <c r="BX168">
        <f>SUM(BX166:BX167)</f>
        <v/>
      </c>
      <c r="BY168">
        <f>SUM(BY166:BY167)</f>
        <v/>
      </c>
    </row>
    <row r="169" spans="1:77">
      <c r="A169" t="s">
        <v>10</v>
      </c>
      <c r="F169" t="s">
        <v>75</v>
      </c>
      <c r="G169">
        <f>ABS((SUM(G171:G172)-G170)/G170)</f>
        <v/>
      </c>
      <c r="H169">
        <f>ABS((SUM(H171:H172)-H170)/H170)</f>
        <v/>
      </c>
      <c r="I169">
        <f>ABS((SUM(I171:I172)-I170)/I170)</f>
        <v/>
      </c>
      <c r="J169">
        <f>ABS((SUM(J171:J172)-J170)/J170)</f>
        <v/>
      </c>
      <c r="K169">
        <f>ABS((SUM(K171:K172)-K170)/K170)</f>
        <v/>
      </c>
      <c r="L169">
        <f>ABS((SUM(L171:L172)-L170)/L170)</f>
        <v/>
      </c>
      <c r="M169">
        <f>ABS((SUM(M171:M172)-M170)/M170)</f>
        <v/>
      </c>
      <c r="N169">
        <f>ABS((SUM(N171:N172)-N170)/N170)</f>
        <v/>
      </c>
      <c r="O169">
        <f>ABS((SUM(O171:O172)-O170)/O170)</f>
        <v/>
      </c>
      <c r="P169">
        <f>ABS((SUM(P171:P172)-P170)/P170)</f>
        <v/>
      </c>
      <c r="Q169">
        <f>ABS((SUM(Q171:Q172)-Q170)/Q170)</f>
        <v/>
      </c>
      <c r="R169">
        <f>ABS((SUM(R171:R172)-R170)/R170)</f>
        <v/>
      </c>
      <c r="S169">
        <f>ABS((SUM(S171:S172)-S170)/S170)</f>
        <v/>
      </c>
      <c r="T169">
        <f>ABS((SUM(T171:T172)-T170)/T170)</f>
        <v/>
      </c>
      <c r="U169">
        <f>ABS((SUM(U171:U172)-U170)/U170)</f>
        <v/>
      </c>
      <c r="V169">
        <f>ABS((SUM(V171:V172)-V170)/V170)</f>
        <v/>
      </c>
      <c r="W169">
        <f>ABS((SUM(W171:W172)-W170)/W170)</f>
        <v/>
      </c>
      <c r="X169">
        <f>ABS((SUM(X171:X172)-X170)/X170)</f>
        <v/>
      </c>
      <c r="Y169">
        <f>ABS((SUM(Y171:Y172)-Y170)/Y170)</f>
        <v/>
      </c>
      <c r="Z169">
        <f>ABS((SUM(Z171:Z172)-Z170)/Z170)</f>
        <v/>
      </c>
      <c r="AA169">
        <f>ABS((SUM(AA171:AA172)-AA170)/AA170)</f>
        <v/>
      </c>
      <c r="AB169">
        <f>ABS((SUM(AB171:AB172)-AB170)/AB170)</f>
        <v/>
      </c>
      <c r="AC169">
        <f>ABS((SUM(AC171:AC172)-AC170)/AC170)</f>
        <v/>
      </c>
      <c r="AD169">
        <f>ABS((SUM(AD171:AD172)-AD170)/AD170)</f>
        <v/>
      </c>
      <c r="AE169">
        <f>ABS((SUM(AE171:AE172)-AE170)/AE170)</f>
        <v/>
      </c>
      <c r="AF169">
        <f>ABS((SUM(AF171:AF172)-AF170)/AF170)</f>
        <v/>
      </c>
      <c r="AG169">
        <f>ABS((SUM(AG171:AG172)-AG170)/AG170)</f>
        <v/>
      </c>
      <c r="AH169">
        <f>ABS((SUM(AH171:AH172)-AH170)/AH170)</f>
        <v/>
      </c>
      <c r="AI169">
        <f>ABS((SUM(AI171:AI172)-AI170)/AI170)</f>
        <v/>
      </c>
      <c r="AJ169">
        <f>ABS((SUM(AJ171:AJ172)-AJ170)/AJ170)</f>
        <v/>
      </c>
      <c r="AK169">
        <f>ABS((SUM(AK171:AK172)-AK170)/AK170)</f>
        <v/>
      </c>
      <c r="AL169">
        <f>ABS((SUM(AL171:AL172)-AL170)/AL170)</f>
        <v/>
      </c>
      <c r="AM169">
        <f>ABS((SUM(AM171:AM172)-AM170)/AM170)</f>
        <v/>
      </c>
      <c r="AN169">
        <f>ABS((SUM(AN171:AN172)-AN170)/AN170)</f>
        <v/>
      </c>
      <c r="AO169">
        <f>ABS((SUM(AO171:AO172)-AO170)/AO170)</f>
        <v/>
      </c>
      <c r="AP169">
        <f>ABS((SUM(AP171:AP172)-AP170)/AP170)</f>
        <v/>
      </c>
      <c r="AQ169">
        <f>ABS((SUM(AQ171:AQ172)-AQ170)/AQ170)</f>
        <v/>
      </c>
      <c r="AR169">
        <f>ABS((SUM(AR171:AR172)-AR170)/AR170)</f>
        <v/>
      </c>
      <c r="AS169">
        <f>ABS((SUM(AS171:AS172)-AS170)/AS170)</f>
        <v/>
      </c>
      <c r="AT169">
        <f>ABS((SUM(AT171:AT172)-AT170)/AT170)</f>
        <v/>
      </c>
      <c r="AU169">
        <f>ABS((SUM(AU171:AU172)-AU170)/AU170)</f>
        <v/>
      </c>
      <c r="AV169">
        <f>ABS((SUM(AV171:AV172)-AV170)/AV170)</f>
        <v/>
      </c>
      <c r="AW169">
        <f>ABS((SUM(AW171:AW172)-AW170)/AW170)</f>
        <v/>
      </c>
      <c r="AX169">
        <f>ABS((SUM(AX171:AX172)-AX170)/AX170)</f>
        <v/>
      </c>
      <c r="AY169">
        <f>ABS((SUM(AY171:AY172)-AY170)/AY170)</f>
        <v/>
      </c>
      <c r="AZ169">
        <f>ABS((SUM(AZ171:AZ172)-AZ170)/AZ170)</f>
        <v/>
      </c>
      <c r="BA169">
        <f>ABS((SUM(BA171:BA172)-BA170)/BA170)</f>
        <v/>
      </c>
      <c r="BB169">
        <f>ABS((SUM(BB171:BB172)-BB170)/BB170)</f>
        <v/>
      </c>
      <c r="BC169">
        <f>ABS((SUM(BC171:BC172)-BC170)/BC170)</f>
        <v/>
      </c>
      <c r="BD169">
        <f>ABS((SUM(BD171:BD172)-BD170)/BD170)</f>
        <v/>
      </c>
      <c r="BE169">
        <f>ABS((SUM(BE171:BE172)-BE170)/BE170)</f>
        <v/>
      </c>
      <c r="BF169">
        <f>ABS((SUM(BF171:BF172)-BF170)/BF170)</f>
        <v/>
      </c>
      <c r="BG169">
        <f>ABS((SUM(BG171:BG172)-BG170)/BG170)</f>
        <v/>
      </c>
      <c r="BH169">
        <f>ABS((SUM(BH171:BH172)-BH170)/BH170)</f>
        <v/>
      </c>
      <c r="BI169">
        <f>ABS((SUM(BI171:BI172)-BI170)/BI170)</f>
        <v/>
      </c>
      <c r="BJ169">
        <f>ABS((SUM(BJ171:BJ172)-BJ170)/BJ170)</f>
        <v/>
      </c>
      <c r="BK169">
        <f>ABS((SUM(BK171:BK172)-BK170)/BK170)</f>
        <v/>
      </c>
      <c r="BL169">
        <f>ABS((SUM(BL171:BL172)-BL170)/BL170)</f>
        <v/>
      </c>
      <c r="BM169">
        <f>ABS((SUM(BM171:BM172)-BM170)/BM170)</f>
        <v/>
      </c>
      <c r="BN169">
        <f>ABS((SUM(BN171:BN172)-BN170)/BN170)</f>
        <v/>
      </c>
      <c r="BO169">
        <f>ABS((SUM(BO171:BO172)-BO170)/BO170)</f>
        <v/>
      </c>
      <c r="BP169">
        <f>ABS((SUM(BP171:BP172)-BP170)/BP170)</f>
        <v/>
      </c>
      <c r="BQ169">
        <f>ABS((SUM(BQ171:BQ172)-BQ170)/BQ170)</f>
        <v/>
      </c>
      <c r="BR169">
        <f>ABS((SUM(BR171:BR172)-BR170)/BR170)</f>
        <v/>
      </c>
      <c r="BS169">
        <f>ABS((SUM(BS171:BS172)-BS170)/BS170)</f>
        <v/>
      </c>
      <c r="BT169">
        <f>ABS((SUM(BT171:BT172)-BT170)/BT170)</f>
        <v/>
      </c>
      <c r="BU169">
        <f>ABS((SUM(BU171:BU172)-BU170)/BU170)</f>
        <v/>
      </c>
      <c r="BV169">
        <f>ABS((SUM(BV171:BV172)-BV170)/BV170)</f>
        <v/>
      </c>
      <c r="BW169">
        <f>ABS((SUM(BW171:BW172)-BW170)/BW170)</f>
        <v/>
      </c>
      <c r="BX169">
        <f>ABS((SUM(BX171:BX172)-BX170)/BX170)</f>
        <v/>
      </c>
      <c r="BY169">
        <f>ABS((SUM(BY171:BY172)-BY170)/BY170)</f>
        <v/>
      </c>
    </row>
    <row r="170" spans="1:77">
      <c r="A170">
        <f>CONCATENATE(A$169,B170)</f>
        <v/>
      </c>
      <c r="B170" t="s">
        <v>33</v>
      </c>
      <c r="D170" t="s">
        <v>35</v>
      </c>
      <c r="G170">
        <f>SUM(G171:G172)</f>
        <v/>
      </c>
      <c r="H170">
        <f>SUM(H171:H172)</f>
        <v/>
      </c>
      <c r="I170">
        <f>SUM(I171:I172)</f>
        <v/>
      </c>
      <c r="J170">
        <f>SUM(J171:J172)</f>
        <v/>
      </c>
      <c r="K170">
        <f>SUM(K171:K172)</f>
        <v/>
      </c>
      <c r="L170">
        <f>SUM(L171:L172)</f>
        <v/>
      </c>
      <c r="M170">
        <f>SUM(M171:M172)</f>
        <v/>
      </c>
      <c r="N170">
        <f>SUM(N171:N172)</f>
        <v/>
      </c>
      <c r="O170">
        <f>SUM(O171:O172)</f>
        <v/>
      </c>
      <c r="P170">
        <f>SUM(P171:P172)</f>
        <v/>
      </c>
      <c r="Q170">
        <f>SUM(Q171:Q172)</f>
        <v/>
      </c>
      <c r="R170">
        <f>SUM(R171:R172)</f>
        <v/>
      </c>
      <c r="S170">
        <f>SUM(S171:S172)</f>
        <v/>
      </c>
      <c r="T170">
        <f>SUM(T171:T172)</f>
        <v/>
      </c>
      <c r="U170">
        <f>SUM(U171:U172)</f>
        <v/>
      </c>
      <c r="V170">
        <f>SUM(V171:V172)</f>
        <v/>
      </c>
      <c r="W170">
        <f>SUM(W171:W172)</f>
        <v/>
      </c>
      <c r="X170">
        <f>SUM(X171:X172)</f>
        <v/>
      </c>
      <c r="Y170">
        <f>SUM(Y171:Y172)</f>
        <v/>
      </c>
      <c r="Z170">
        <f>SUM(Z171:Z172)</f>
        <v/>
      </c>
      <c r="AA170">
        <f>SUM(AA171:AA172)</f>
        <v/>
      </c>
      <c r="AB170">
        <f>SUM(AB171:AB172)</f>
        <v/>
      </c>
      <c r="AC170">
        <f>SUM(AC171:AC172)</f>
        <v/>
      </c>
      <c r="AD170">
        <f>SUM(AD171:AD172)</f>
        <v/>
      </c>
      <c r="AE170">
        <f>SUM(AE171:AE172)</f>
        <v/>
      </c>
      <c r="AF170">
        <f>SUM(AF171:AF172)</f>
        <v/>
      </c>
      <c r="AG170">
        <f>SUM(AG171:AG172)</f>
        <v/>
      </c>
      <c r="AH170">
        <f>SUM(AH171:AH172)</f>
        <v/>
      </c>
      <c r="AI170">
        <f>SUM(AI171:AI172)</f>
        <v/>
      </c>
      <c r="AJ170">
        <f>SUM(AJ171:AJ172)</f>
        <v/>
      </c>
      <c r="AK170">
        <f>SUM(AK171:AK172)</f>
        <v/>
      </c>
      <c r="AL170">
        <f>SUM(AL171:AL172)</f>
        <v/>
      </c>
      <c r="AM170">
        <f>SUM(AM171:AM172)</f>
        <v/>
      </c>
      <c r="AN170">
        <f>SUM(AN171:AN172)</f>
        <v/>
      </c>
      <c r="AO170">
        <f>SUM(AO171:AO172)</f>
        <v/>
      </c>
      <c r="AP170">
        <f>SUM(AP171:AP172)</f>
        <v/>
      </c>
      <c r="AQ170">
        <f>SUM(AQ171:AQ172)</f>
        <v/>
      </c>
      <c r="AR170">
        <f>SUM(AR171:AR172)</f>
        <v/>
      </c>
      <c r="AS170">
        <f>SUM(AS171:AS172)</f>
        <v/>
      </c>
      <c r="AT170">
        <f>SUM(AT171:AT172)</f>
        <v/>
      </c>
      <c r="AU170">
        <f>SUM(AU171:AU172)</f>
        <v/>
      </c>
      <c r="AV170">
        <f>SUM(AV171:AV172)</f>
        <v/>
      </c>
      <c r="AW170">
        <f>SUM(AW171:AW172)</f>
        <v/>
      </c>
      <c r="AX170">
        <f>SUM(AX171:AX172)</f>
        <v/>
      </c>
      <c r="AY170">
        <f>SUM(AY171:AY172)</f>
        <v/>
      </c>
      <c r="AZ170">
        <f>SUM(AZ171:AZ172)</f>
        <v/>
      </c>
      <c r="BA170">
        <f>SUM(BA171:BA172)</f>
        <v/>
      </c>
      <c r="BB170">
        <f>SUM(BB171:BB172)</f>
        <v/>
      </c>
      <c r="BC170">
        <f>SUM(BC171:BC172)</f>
        <v/>
      </c>
      <c r="BD170">
        <f>SUM(BD171:BD172)</f>
        <v/>
      </c>
      <c r="BE170">
        <f>SUM(BE171:BE172)</f>
        <v/>
      </c>
      <c r="BF170">
        <f>SUM(BF171:BF172)</f>
        <v/>
      </c>
      <c r="BG170">
        <f>SUM(BG171:BG172)</f>
        <v/>
      </c>
      <c r="BH170">
        <f>SUM(BH171:BH172)</f>
        <v/>
      </c>
      <c r="BI170">
        <f>SUM(BI171:BI172)</f>
        <v/>
      </c>
      <c r="BJ170">
        <f>SUM(BJ171:BJ172)</f>
        <v/>
      </c>
      <c r="BK170">
        <f>SUM(BK171:BK172)</f>
        <v/>
      </c>
      <c r="BL170">
        <f>SUM(BL171:BL172)</f>
        <v/>
      </c>
      <c r="BM170">
        <f>SUM(BM171:BM172)</f>
        <v/>
      </c>
      <c r="BN170">
        <f>SUM(BN171:BN172)</f>
        <v/>
      </c>
      <c r="BO170">
        <f>SUM(BO171:BO172)</f>
        <v/>
      </c>
      <c r="BP170">
        <f>SUM(BP171:BP172)</f>
        <v/>
      </c>
      <c r="BQ170">
        <f>SUM(BQ171:BQ172)</f>
        <v/>
      </c>
      <c r="BR170">
        <f>SUM(BR171:BR172)</f>
        <v/>
      </c>
      <c r="BS170">
        <f>SUM(BS171:BS172)</f>
        <v/>
      </c>
      <c r="BT170">
        <f>SUM(BT171:BT172)</f>
        <v/>
      </c>
      <c r="BU170">
        <f>SUM(BU171:BU172)</f>
        <v/>
      </c>
      <c r="BV170">
        <f>SUM(BV171:BV172)</f>
        <v/>
      </c>
      <c r="BW170">
        <f>SUM(BW171:BW172)</f>
        <v/>
      </c>
      <c r="BX170">
        <f>SUM(BX171:BX172)</f>
        <v/>
      </c>
      <c r="BY170">
        <f>SUM(BY171:BY172)</f>
        <v/>
      </c>
    </row>
    <row r="171" spans="1:77">
      <c r="A171">
        <f>CONCATENATE(A$169,B171)</f>
        <v/>
      </c>
      <c r="B171" t="s">
        <v>36</v>
      </c>
      <c r="D171" t="s">
        <v>35</v>
      </c>
      <c r="E171">
        <f>MATCH($B171,$B$97:$B$107,0)+ROW($B$97)-1</f>
        <v/>
      </c>
      <c r="G171">
        <f>G61*(1+INDEX($A:$BY,$E171,COLUMN(G171)))</f>
        <v/>
      </c>
      <c r="H171">
        <f>H61*(1+INDEX($A:$BY,$E171,COLUMN(H171)))</f>
        <v/>
      </c>
      <c r="I171">
        <f>I61*(1+INDEX($A:$BY,$E171,COLUMN(I171)))</f>
        <v/>
      </c>
      <c r="J171">
        <f>J61*(1+INDEX($A:$BY,$E171,COLUMN(J171)))</f>
        <v/>
      </c>
      <c r="K171">
        <f>K61*(1+INDEX($A:$BY,$E171,COLUMN(K171)))</f>
        <v/>
      </c>
      <c r="L171">
        <f>L61*(1+INDEX($A:$BY,$E171,COLUMN(L171)))</f>
        <v/>
      </c>
      <c r="M171">
        <f>M61*(1+INDEX($A:$BY,$E171,COLUMN(M171)))</f>
        <v/>
      </c>
      <c r="N171">
        <f>N61*(1+INDEX($A:$BY,$E171,COLUMN(N171)))</f>
        <v/>
      </c>
      <c r="O171">
        <f>O61*(1+INDEX($A:$BY,$E171,COLUMN(O171)))</f>
        <v/>
      </c>
      <c r="P171">
        <f>P61*(1+INDEX($A:$BY,$E171,COLUMN(P171)))</f>
        <v/>
      </c>
      <c r="Q171">
        <f>Q61*(1+INDEX($A:$BY,$E171,COLUMN(Q171)))</f>
        <v/>
      </c>
      <c r="R171">
        <f>R61*(1+INDEX($A:$BY,$E171,COLUMN(R171)))</f>
        <v/>
      </c>
      <c r="S171">
        <f>S61*(1+INDEX($A:$BY,$E171,COLUMN(S171)))</f>
        <v/>
      </c>
      <c r="T171">
        <f>T61*(1+INDEX($A:$BY,$E171,COLUMN(T171)))</f>
        <v/>
      </c>
      <c r="U171">
        <f>U61*(1+INDEX($A:$BY,$E171,COLUMN(U171)))</f>
        <v/>
      </c>
      <c r="V171">
        <f>V61*(1+INDEX($A:$BY,$E171,COLUMN(V171)))</f>
        <v/>
      </c>
      <c r="W171">
        <f>W61*(1+INDEX($A:$BY,$E171,COLUMN(W171)))</f>
        <v/>
      </c>
      <c r="X171">
        <f>X61*(1+INDEX($A:$BY,$E171,COLUMN(X171)))</f>
        <v/>
      </c>
      <c r="Y171">
        <f>Y61*(1+INDEX($A:$BY,$E171,COLUMN(Y171)))</f>
        <v/>
      </c>
      <c r="Z171">
        <f>Z61*(1+INDEX($A:$BY,$E171,COLUMN(Z171)))</f>
        <v/>
      </c>
      <c r="AA171">
        <f>AA61*(1+INDEX($A:$BY,$E171,COLUMN(AA171)))</f>
        <v/>
      </c>
      <c r="AB171">
        <f>AB61*(1+INDEX($A:$BY,$E171,COLUMN(AB171)))</f>
        <v/>
      </c>
      <c r="AC171">
        <f>AC61*(1+INDEX($A:$BY,$E171,COLUMN(AC171)))</f>
        <v/>
      </c>
      <c r="AD171">
        <f>AD61*(1+INDEX($A:$BY,$E171,COLUMN(AD171)))</f>
        <v/>
      </c>
      <c r="AE171">
        <f>AE61*(1+INDEX($A:$BY,$E171,COLUMN(AE171)))</f>
        <v/>
      </c>
      <c r="AF171">
        <f>AF61*(1+INDEX($A:$BY,$E171,COLUMN(AF171)))</f>
        <v/>
      </c>
      <c r="AG171">
        <f>AG61*(1+INDEX($A:$BY,$E171,COLUMN(AG171)))</f>
        <v/>
      </c>
      <c r="AH171">
        <f>AH61*(1+INDEX($A:$BY,$E171,COLUMN(AH171)))</f>
        <v/>
      </c>
      <c r="AI171">
        <f>AI61*(1+INDEX($A:$BY,$E171,COLUMN(AI171)))</f>
        <v/>
      </c>
      <c r="AJ171">
        <f>AJ61*(1+INDEX($A:$BY,$E171,COLUMN(AJ171)))</f>
        <v/>
      </c>
      <c r="AK171">
        <f>AK61*(1+INDEX($A:$BY,$E171,COLUMN(AK171)))</f>
        <v/>
      </c>
      <c r="AL171">
        <f>AL61*(1+INDEX($A:$BY,$E171,COLUMN(AL171)))</f>
        <v/>
      </c>
      <c r="AM171">
        <f>AM61*(1+INDEX($A:$BY,$E171,COLUMN(AM171)))</f>
        <v/>
      </c>
      <c r="AN171">
        <f>AN61*(1+INDEX($A:$BY,$E171,COLUMN(AN171)))</f>
        <v/>
      </c>
      <c r="AO171">
        <f>AO61*(1+INDEX($A:$BY,$E171,COLUMN(AO171)))</f>
        <v/>
      </c>
      <c r="AP171">
        <f>AP61*(1+INDEX($A:$BY,$E171,COLUMN(AP171)))</f>
        <v/>
      </c>
      <c r="AQ171">
        <f>AQ61*(1+INDEX($A:$BY,$E171,COLUMN(AQ171)))</f>
        <v/>
      </c>
      <c r="AR171">
        <f>AR61*(1+INDEX($A:$BY,$E171,COLUMN(AR171)))</f>
        <v/>
      </c>
      <c r="AS171">
        <f>AS61*(1+INDEX($A:$BY,$E171,COLUMN(AS171)))</f>
        <v/>
      </c>
      <c r="AT171">
        <f>AT61*(1+INDEX($A:$BY,$E171,COLUMN(AT171)))</f>
        <v/>
      </c>
      <c r="AU171">
        <f>AU61*(1+INDEX($A:$BY,$E171,COLUMN(AU171)))</f>
        <v/>
      </c>
      <c r="AV171">
        <f>AV61*(1+INDEX($A:$BY,$E171,COLUMN(AV171)))</f>
        <v/>
      </c>
      <c r="AW171">
        <f>AW61*(1+INDEX($A:$BY,$E171,COLUMN(AW171)))</f>
        <v/>
      </c>
      <c r="AX171">
        <f>AX61*(1+INDEX($A:$BY,$E171,COLUMN(AX171)))</f>
        <v/>
      </c>
      <c r="AY171">
        <f>AY61*(1+INDEX($A:$BY,$E171,COLUMN(AY171)))</f>
        <v/>
      </c>
      <c r="AZ171">
        <f>AZ61*(1+INDEX($A:$BY,$E171,COLUMN(AZ171)))</f>
        <v/>
      </c>
      <c r="BA171">
        <f>BA61*(1+INDEX($A:$BY,$E171,COLUMN(BA171)))</f>
        <v/>
      </c>
      <c r="BB171">
        <f>BB61*(1+INDEX($A:$BY,$E171,COLUMN(BB171)))</f>
        <v/>
      </c>
      <c r="BC171">
        <f>BC61*(1+INDEX($A:$BY,$E171,COLUMN(BC171)))</f>
        <v/>
      </c>
      <c r="BD171">
        <f>BD61*(1+INDEX($A:$BY,$E171,COLUMN(BD171)))</f>
        <v/>
      </c>
      <c r="BE171">
        <f>BE61*(1+INDEX($A:$BY,$E171,COLUMN(BE171)))</f>
        <v/>
      </c>
      <c r="BF171">
        <f>BF61*(1+INDEX($A:$BY,$E171,COLUMN(BF171)))</f>
        <v/>
      </c>
      <c r="BG171">
        <f>BG61*(1+INDEX($A:$BY,$E171,COLUMN(BG171)))</f>
        <v/>
      </c>
      <c r="BH171">
        <f>BH61*(1+INDEX($A:$BY,$E171,COLUMN(BH171)))</f>
        <v/>
      </c>
      <c r="BI171">
        <f>BI61*(1+INDEX($A:$BY,$E171,COLUMN(BI171)))</f>
        <v/>
      </c>
      <c r="BJ171">
        <f>BJ61*(1+INDEX($A:$BY,$E171,COLUMN(BJ171)))</f>
        <v/>
      </c>
      <c r="BK171">
        <f>BK61*(1+INDEX($A:$BY,$E171,COLUMN(BK171)))</f>
        <v/>
      </c>
      <c r="BL171">
        <f>BL61*(1+INDEX($A:$BY,$E171,COLUMN(BL171)))</f>
        <v/>
      </c>
      <c r="BM171">
        <f>BM61*(1+INDEX($A:$BY,$E171,COLUMN(BM171)))</f>
        <v/>
      </c>
      <c r="BN171">
        <f>BN61*(1+INDEX($A:$BY,$E171,COLUMN(BN171)))</f>
        <v/>
      </c>
      <c r="BO171">
        <f>BO61*(1+INDEX($A:$BY,$E171,COLUMN(BO171)))</f>
        <v/>
      </c>
      <c r="BP171">
        <f>BP61*(1+INDEX($A:$BY,$E171,COLUMN(BP171)))</f>
        <v/>
      </c>
      <c r="BQ171">
        <f>BQ61*(1+INDEX($A:$BY,$E171,COLUMN(BQ171)))</f>
        <v/>
      </c>
      <c r="BR171">
        <f>BR61*(1+INDEX($A:$BY,$E171,COLUMN(BR171)))</f>
        <v/>
      </c>
      <c r="BS171">
        <f>BS61*(1+INDEX($A:$BY,$E171,COLUMN(BS171)))</f>
        <v/>
      </c>
      <c r="BT171">
        <f>BT61*(1+INDEX($A:$BY,$E171,COLUMN(BT171)))</f>
        <v/>
      </c>
      <c r="BU171">
        <f>BU61*(1+INDEX($A:$BY,$E171,COLUMN(BU171)))</f>
        <v/>
      </c>
      <c r="BV171">
        <f>BV61*(1+INDEX($A:$BY,$E171,COLUMN(BV171)))</f>
        <v/>
      </c>
      <c r="BW171">
        <f>BW61*(1+INDEX($A:$BY,$E171,COLUMN(BW171)))</f>
        <v/>
      </c>
      <c r="BX171">
        <f>BX61*(1+INDEX($A:$BY,$E171,COLUMN(BX171)))</f>
        <v/>
      </c>
      <c r="BY171">
        <f>BY61*(1+INDEX($A:$BY,$E171,COLUMN(BY171)))</f>
        <v/>
      </c>
    </row>
    <row r="172" spans="1:77">
      <c r="A172">
        <f>CONCATENATE(A$169,B172)</f>
        <v/>
      </c>
      <c r="B172" t="s">
        <v>52</v>
      </c>
      <c r="D172" t="s">
        <v>35</v>
      </c>
      <c r="E172">
        <f>MATCH($B172,$B$97:$B$107,0)+ROW($B$97)-1</f>
        <v/>
      </c>
      <c r="G172">
        <f>G62*(1+INDEX($A:$BY,$E172,COLUMN(G172)))</f>
        <v/>
      </c>
      <c r="H172">
        <f>H62*(1+INDEX($A:$BY,$E172,COLUMN(H172)))</f>
        <v/>
      </c>
      <c r="I172">
        <f>I62*(1+INDEX($A:$BY,$E172,COLUMN(I172)))</f>
        <v/>
      </c>
      <c r="J172">
        <f>J62*(1+INDEX($A:$BY,$E172,COLUMN(J172)))</f>
        <v/>
      </c>
      <c r="K172">
        <f>K62*(1+INDEX($A:$BY,$E172,COLUMN(K172)))</f>
        <v/>
      </c>
      <c r="L172">
        <f>L62*(1+INDEX($A:$BY,$E172,COLUMN(L172)))</f>
        <v/>
      </c>
      <c r="M172">
        <f>M62*(1+INDEX($A:$BY,$E172,COLUMN(M172)))</f>
        <v/>
      </c>
      <c r="N172">
        <f>N62*(1+INDEX($A:$BY,$E172,COLUMN(N172)))</f>
        <v/>
      </c>
      <c r="O172">
        <f>O62*(1+INDEX($A:$BY,$E172,COLUMN(O172)))</f>
        <v/>
      </c>
      <c r="P172">
        <f>P62*(1+INDEX($A:$BY,$E172,COLUMN(P172)))</f>
        <v/>
      </c>
      <c r="Q172">
        <f>Q62*(1+INDEX($A:$BY,$E172,COLUMN(Q172)))</f>
        <v/>
      </c>
      <c r="R172">
        <f>R62*(1+INDEX($A:$BY,$E172,COLUMN(R172)))</f>
        <v/>
      </c>
      <c r="S172">
        <f>S62*(1+INDEX($A:$BY,$E172,COLUMN(S172)))</f>
        <v/>
      </c>
      <c r="T172">
        <f>T62*(1+INDEX($A:$BY,$E172,COLUMN(T172)))</f>
        <v/>
      </c>
      <c r="U172">
        <f>U62*(1+INDEX($A:$BY,$E172,COLUMN(U172)))</f>
        <v/>
      </c>
      <c r="V172">
        <f>V62*(1+INDEX($A:$BY,$E172,COLUMN(V172)))</f>
        <v/>
      </c>
      <c r="W172">
        <f>W62*(1+INDEX($A:$BY,$E172,COLUMN(W172)))</f>
        <v/>
      </c>
      <c r="X172">
        <f>X62*(1+INDEX($A:$BY,$E172,COLUMN(X172)))</f>
        <v/>
      </c>
      <c r="Y172">
        <f>Y62*(1+INDEX($A:$BY,$E172,COLUMN(Y172)))</f>
        <v/>
      </c>
      <c r="Z172">
        <f>Z62*(1+INDEX($A:$BY,$E172,COLUMN(Z172)))</f>
        <v/>
      </c>
      <c r="AA172">
        <f>AA62*(1+INDEX($A:$BY,$E172,COLUMN(AA172)))</f>
        <v/>
      </c>
      <c r="AB172">
        <f>AB62*(1+INDEX($A:$BY,$E172,COLUMN(AB172)))</f>
        <v/>
      </c>
      <c r="AC172">
        <f>AC62*(1+INDEX($A:$BY,$E172,COLUMN(AC172)))</f>
        <v/>
      </c>
      <c r="AD172">
        <f>AD62*(1+INDEX($A:$BY,$E172,COLUMN(AD172)))</f>
        <v/>
      </c>
      <c r="AE172">
        <f>AE62*(1+INDEX($A:$BY,$E172,COLUMN(AE172)))</f>
        <v/>
      </c>
      <c r="AF172">
        <f>AF62*(1+INDEX($A:$BY,$E172,COLUMN(AF172)))</f>
        <v/>
      </c>
      <c r="AG172">
        <f>AG62*(1+INDEX($A:$BY,$E172,COLUMN(AG172)))</f>
        <v/>
      </c>
      <c r="AH172">
        <f>AH62*(1+INDEX($A:$BY,$E172,COLUMN(AH172)))</f>
        <v/>
      </c>
      <c r="AI172">
        <f>AI62*(1+INDEX($A:$BY,$E172,COLUMN(AI172)))</f>
        <v/>
      </c>
      <c r="AJ172">
        <f>AJ62*(1+INDEX($A:$BY,$E172,COLUMN(AJ172)))</f>
        <v/>
      </c>
      <c r="AK172">
        <f>AK62*(1+INDEX($A:$BY,$E172,COLUMN(AK172)))</f>
        <v/>
      </c>
      <c r="AL172">
        <f>AL62*(1+INDEX($A:$BY,$E172,COLUMN(AL172)))</f>
        <v/>
      </c>
      <c r="AM172">
        <f>AM62*(1+INDEX($A:$BY,$E172,COLUMN(AM172)))</f>
        <v/>
      </c>
      <c r="AN172">
        <f>AN62*(1+INDEX($A:$BY,$E172,COLUMN(AN172)))</f>
        <v/>
      </c>
      <c r="AO172">
        <f>AO62*(1+INDEX($A:$BY,$E172,COLUMN(AO172)))</f>
        <v/>
      </c>
      <c r="AP172">
        <f>AP62*(1+INDEX($A:$BY,$E172,COLUMN(AP172)))</f>
        <v/>
      </c>
      <c r="AQ172">
        <f>AQ62*(1+INDEX($A:$BY,$E172,COLUMN(AQ172)))</f>
        <v/>
      </c>
      <c r="AR172">
        <f>AR62*(1+INDEX($A:$BY,$E172,COLUMN(AR172)))</f>
        <v/>
      </c>
      <c r="AS172">
        <f>AS62*(1+INDEX($A:$BY,$E172,COLUMN(AS172)))</f>
        <v/>
      </c>
      <c r="AT172">
        <f>AT62*(1+INDEX($A:$BY,$E172,COLUMN(AT172)))</f>
        <v/>
      </c>
      <c r="AU172">
        <f>AU62*(1+INDEX($A:$BY,$E172,COLUMN(AU172)))</f>
        <v/>
      </c>
      <c r="AV172">
        <f>AV62*(1+INDEX($A:$BY,$E172,COLUMN(AV172)))</f>
        <v/>
      </c>
      <c r="AW172">
        <f>AW62*(1+INDEX($A:$BY,$E172,COLUMN(AW172)))</f>
        <v/>
      </c>
      <c r="AX172">
        <f>AX62*(1+INDEX($A:$BY,$E172,COLUMN(AX172)))</f>
        <v/>
      </c>
      <c r="AY172">
        <f>AY62*(1+INDEX($A:$BY,$E172,COLUMN(AY172)))</f>
        <v/>
      </c>
      <c r="AZ172">
        <f>AZ62*(1+INDEX($A:$BY,$E172,COLUMN(AZ172)))</f>
        <v/>
      </c>
      <c r="BA172">
        <f>BA62*(1+INDEX($A:$BY,$E172,COLUMN(BA172)))</f>
        <v/>
      </c>
      <c r="BB172">
        <f>BB62*(1+INDEX($A:$BY,$E172,COLUMN(BB172)))</f>
        <v/>
      </c>
      <c r="BC172">
        <f>BC62*(1+INDEX($A:$BY,$E172,COLUMN(BC172)))</f>
        <v/>
      </c>
      <c r="BD172">
        <f>BD62*(1+INDEX($A:$BY,$E172,COLUMN(BD172)))</f>
        <v/>
      </c>
      <c r="BE172">
        <f>BE62*(1+INDEX($A:$BY,$E172,COLUMN(BE172)))</f>
        <v/>
      </c>
      <c r="BF172">
        <f>BF62*(1+INDEX($A:$BY,$E172,COLUMN(BF172)))</f>
        <v/>
      </c>
      <c r="BG172">
        <f>BG62*(1+INDEX($A:$BY,$E172,COLUMN(BG172)))</f>
        <v/>
      </c>
      <c r="BH172">
        <f>BH62*(1+INDEX($A:$BY,$E172,COLUMN(BH172)))</f>
        <v/>
      </c>
      <c r="BI172">
        <f>BI62*(1+INDEX($A:$BY,$E172,COLUMN(BI172)))</f>
        <v/>
      </c>
      <c r="BJ172">
        <f>BJ62*(1+INDEX($A:$BY,$E172,COLUMN(BJ172)))</f>
        <v/>
      </c>
      <c r="BK172">
        <f>BK62*(1+INDEX($A:$BY,$E172,COLUMN(BK172)))</f>
        <v/>
      </c>
      <c r="BL172">
        <f>BL62*(1+INDEX($A:$BY,$E172,COLUMN(BL172)))</f>
        <v/>
      </c>
      <c r="BM172">
        <f>BM62*(1+INDEX($A:$BY,$E172,COLUMN(BM172)))</f>
        <v/>
      </c>
      <c r="BN172">
        <f>BN62*(1+INDEX($A:$BY,$E172,COLUMN(BN172)))</f>
        <v/>
      </c>
      <c r="BO172">
        <f>BO62*(1+INDEX($A:$BY,$E172,COLUMN(BO172)))</f>
        <v/>
      </c>
      <c r="BP172">
        <f>BP62*(1+INDEX($A:$BY,$E172,COLUMN(BP172)))</f>
        <v/>
      </c>
      <c r="BQ172">
        <f>BQ62*(1+INDEX($A:$BY,$E172,COLUMN(BQ172)))</f>
        <v/>
      </c>
      <c r="BR172">
        <f>BR62*(1+INDEX($A:$BY,$E172,COLUMN(BR172)))</f>
        <v/>
      </c>
      <c r="BS172">
        <f>BS62*(1+INDEX($A:$BY,$E172,COLUMN(BS172)))</f>
        <v/>
      </c>
      <c r="BT172">
        <f>BT62*(1+INDEX($A:$BY,$E172,COLUMN(BT172)))</f>
        <v/>
      </c>
      <c r="BU172">
        <f>BU62*(1+INDEX($A:$BY,$E172,COLUMN(BU172)))</f>
        <v/>
      </c>
      <c r="BV172">
        <f>BV62*(1+INDEX($A:$BY,$E172,COLUMN(BV172)))</f>
        <v/>
      </c>
      <c r="BW172">
        <f>BW62*(1+INDEX($A:$BY,$E172,COLUMN(BW172)))</f>
        <v/>
      </c>
      <c r="BX172">
        <f>BX62*(1+INDEX($A:$BY,$E172,COLUMN(BX172)))</f>
        <v/>
      </c>
      <c r="BY172">
        <f>BY62*(1+INDEX($A:$BY,$E172,COLUMN(BY172)))</f>
        <v/>
      </c>
    </row>
    <row r="173" spans="1:77">
      <c r="A173">
        <f>CONCATENATE(A$169,B173)</f>
        <v/>
      </c>
      <c r="B173" t="s">
        <v>40</v>
      </c>
      <c r="D173" t="s">
        <v>35</v>
      </c>
      <c r="G173">
        <f>G63*(1+G108)</f>
        <v/>
      </c>
      <c r="H173">
        <f>H63*(1+H108)</f>
        <v/>
      </c>
      <c r="I173">
        <f>I63*(1+I108)</f>
        <v/>
      </c>
      <c r="J173">
        <f>J63*(1+J108)</f>
        <v/>
      </c>
      <c r="K173">
        <f>K63*(1+K108)</f>
        <v/>
      </c>
      <c r="L173">
        <f>L63*(1+L108)</f>
        <v/>
      </c>
      <c r="M173">
        <f>M63*(1+M108)</f>
        <v/>
      </c>
      <c r="N173">
        <f>N63*(1+N108)</f>
        <v/>
      </c>
      <c r="O173">
        <f>O63*(1+O108)</f>
        <v/>
      </c>
      <c r="P173">
        <f>P63*(1+P108)</f>
        <v/>
      </c>
      <c r="Q173">
        <f>Q63*(1+Q108)</f>
        <v/>
      </c>
      <c r="R173">
        <f>R63*(1+R108)</f>
        <v/>
      </c>
      <c r="S173">
        <f>S63*(1+S108)</f>
        <v/>
      </c>
      <c r="T173">
        <f>T63*(1+T108)</f>
        <v/>
      </c>
      <c r="U173">
        <f>U63*(1+U108)</f>
        <v/>
      </c>
      <c r="V173">
        <f>V63*(1+V108)</f>
        <v/>
      </c>
      <c r="W173">
        <f>W63*(1+W108)</f>
        <v/>
      </c>
      <c r="X173">
        <f>X63*(1+X108)</f>
        <v/>
      </c>
      <c r="Y173">
        <f>Y63*(1+Y108)</f>
        <v/>
      </c>
      <c r="Z173">
        <f>Z63*(1+Z108)</f>
        <v/>
      </c>
      <c r="AA173">
        <f>AA63*(1+AA108)</f>
        <v/>
      </c>
      <c r="AB173">
        <f>AB63*(1+AB108)</f>
        <v/>
      </c>
      <c r="AC173">
        <f>AC63*(1+AC108)</f>
        <v/>
      </c>
      <c r="AD173">
        <f>AD63*(1+AD108)</f>
        <v/>
      </c>
      <c r="AE173">
        <f>AE63*(1+AE108)</f>
        <v/>
      </c>
      <c r="AF173">
        <f>AF63*(1+AF108)</f>
        <v/>
      </c>
      <c r="AG173">
        <f>AG63*(1+AG108)</f>
        <v/>
      </c>
      <c r="AH173">
        <f>AH63*(1+AH108)</f>
        <v/>
      </c>
      <c r="AI173">
        <f>AI63*(1+AI108)</f>
        <v/>
      </c>
      <c r="AJ173">
        <f>AJ63*(1+AJ108)</f>
        <v/>
      </c>
      <c r="AK173">
        <f>AK63*(1+AK108)</f>
        <v/>
      </c>
      <c r="AL173">
        <f>AL63*(1+AL108)</f>
        <v/>
      </c>
      <c r="AM173">
        <f>AM63*(1+AM108)</f>
        <v/>
      </c>
      <c r="AN173">
        <f>AN63*(1+AN108)</f>
        <v/>
      </c>
      <c r="AO173">
        <f>AO63*(1+AO108)</f>
        <v/>
      </c>
      <c r="AP173">
        <f>AP63*(1+AP108)</f>
        <v/>
      </c>
      <c r="AQ173">
        <f>AQ63*(1+AQ108)</f>
        <v/>
      </c>
      <c r="AR173">
        <f>AR63*(1+AR108)</f>
        <v/>
      </c>
      <c r="AS173">
        <f>AS63*(1+AS108)</f>
        <v/>
      </c>
      <c r="AT173">
        <f>AT63*(1+AT108)</f>
        <v/>
      </c>
      <c r="AU173">
        <f>AU63*(1+AU108)</f>
        <v/>
      </c>
      <c r="AV173">
        <f>AV63*(1+AV108)</f>
        <v/>
      </c>
      <c r="AW173">
        <f>AW63*(1+AW108)</f>
        <v/>
      </c>
      <c r="AX173">
        <f>AX63*(1+AX108)</f>
        <v/>
      </c>
      <c r="AY173">
        <f>AY63*(1+AY108)</f>
        <v/>
      </c>
      <c r="AZ173">
        <f>AZ63*(1+AZ108)</f>
        <v/>
      </c>
      <c r="BA173">
        <f>BA63*(1+BA108)</f>
        <v/>
      </c>
      <c r="BB173">
        <f>BB63*(1+BB108)</f>
        <v/>
      </c>
      <c r="BC173">
        <f>BC63*(1+BC108)</f>
        <v/>
      </c>
      <c r="BD173">
        <f>BD63*(1+BD108)</f>
        <v/>
      </c>
      <c r="BE173">
        <f>BE63*(1+BE108)</f>
        <v/>
      </c>
      <c r="BF173">
        <f>BF63*(1+BF108)</f>
        <v/>
      </c>
      <c r="BG173">
        <f>BG63*(1+BG108)</f>
        <v/>
      </c>
      <c r="BH173">
        <f>BH63*(1+BH108)</f>
        <v/>
      </c>
      <c r="BI173">
        <f>BI63*(1+BI108)</f>
        <v/>
      </c>
      <c r="BJ173">
        <f>BJ63*(1+BJ108)</f>
        <v/>
      </c>
      <c r="BK173">
        <f>BK63*(1+BK108)</f>
        <v/>
      </c>
      <c r="BL173">
        <f>BL63*(1+BL108)</f>
        <v/>
      </c>
      <c r="BM173">
        <f>BM63*(1+BM108)</f>
        <v/>
      </c>
      <c r="BN173">
        <f>BN63*(1+BN108)</f>
        <v/>
      </c>
      <c r="BO173">
        <f>BO63*(1+BO108)</f>
        <v/>
      </c>
      <c r="BP173">
        <f>BP63*(1+BP108)</f>
        <v/>
      </c>
      <c r="BQ173">
        <f>BQ63*(1+BQ108)</f>
        <v/>
      </c>
      <c r="BR173">
        <f>BR63*(1+BR108)</f>
        <v/>
      </c>
      <c r="BS173">
        <f>BS63*(1+BS108)</f>
        <v/>
      </c>
      <c r="BT173">
        <f>BT63*(1+BT108)</f>
        <v/>
      </c>
      <c r="BU173">
        <f>BU63*(1+BU108)</f>
        <v/>
      </c>
      <c r="BV173">
        <f>BV63*(1+BV108)</f>
        <v/>
      </c>
      <c r="BW173">
        <f>BW63*(1+BW108)</f>
        <v/>
      </c>
      <c r="BX173">
        <f>BX63*(1+BX108)</f>
        <v/>
      </c>
      <c r="BY173">
        <f>BY63*(1+BY108)</f>
        <v/>
      </c>
    </row>
    <row r="174" spans="1:77">
      <c r="A174">
        <f>CONCATENATE(A$169,B174)</f>
        <v/>
      </c>
      <c r="B174" t="s">
        <v>42</v>
      </c>
      <c r="D174" t="s">
        <v>35</v>
      </c>
      <c r="G174">
        <f>G64*(1+G109)</f>
        <v/>
      </c>
      <c r="H174">
        <f>H64*(1+H109)</f>
        <v/>
      </c>
      <c r="I174">
        <f>I64*(1+I109)</f>
        <v/>
      </c>
      <c r="J174">
        <f>J64*(1+J109)</f>
        <v/>
      </c>
      <c r="K174">
        <f>K64*(1+K109)</f>
        <v/>
      </c>
      <c r="L174">
        <f>L64*(1+L109)</f>
        <v/>
      </c>
      <c r="M174">
        <f>M64*(1+M109)</f>
        <v/>
      </c>
      <c r="N174">
        <f>N64*(1+N109)</f>
        <v/>
      </c>
      <c r="O174">
        <f>O64*(1+O109)</f>
        <v/>
      </c>
      <c r="P174">
        <f>P64*(1+P109)</f>
        <v/>
      </c>
      <c r="Q174">
        <f>Q64*(1+Q109)</f>
        <v/>
      </c>
      <c r="R174">
        <f>R64*(1+R109)</f>
        <v/>
      </c>
      <c r="S174">
        <f>S64*(1+S109)</f>
        <v/>
      </c>
      <c r="T174">
        <f>T64*(1+T109)</f>
        <v/>
      </c>
      <c r="U174">
        <f>U64*(1+U109)</f>
        <v/>
      </c>
      <c r="V174">
        <f>V64*(1+V109)</f>
        <v/>
      </c>
      <c r="W174">
        <f>W64*(1+W109)</f>
        <v/>
      </c>
      <c r="X174">
        <f>X64*(1+X109)</f>
        <v/>
      </c>
      <c r="Y174">
        <f>Y64*(1+Y109)</f>
        <v/>
      </c>
      <c r="Z174">
        <f>Z64*(1+Z109)</f>
        <v/>
      </c>
      <c r="AA174">
        <f>AA64*(1+AA109)</f>
        <v/>
      </c>
      <c r="AB174">
        <f>AB64*(1+AB109)</f>
        <v/>
      </c>
      <c r="AC174">
        <f>AC64*(1+AC109)</f>
        <v/>
      </c>
      <c r="AD174">
        <f>AD64*(1+AD109)</f>
        <v/>
      </c>
      <c r="AE174">
        <f>AE64*(1+AE109)</f>
        <v/>
      </c>
      <c r="AF174">
        <f>AF64*(1+AF109)</f>
        <v/>
      </c>
      <c r="AG174">
        <f>AG64*(1+AG109)</f>
        <v/>
      </c>
      <c r="AH174">
        <f>AH64*(1+AH109)</f>
        <v/>
      </c>
      <c r="AI174">
        <f>AI64*(1+AI109)</f>
        <v/>
      </c>
      <c r="AJ174">
        <f>AJ64*(1+AJ109)</f>
        <v/>
      </c>
      <c r="AK174">
        <f>AK64*(1+AK109)</f>
        <v/>
      </c>
      <c r="AL174">
        <f>AL64*(1+AL109)</f>
        <v/>
      </c>
      <c r="AM174">
        <f>AM64*(1+AM109)</f>
        <v/>
      </c>
      <c r="AN174">
        <f>AN64*(1+AN109)</f>
        <v/>
      </c>
      <c r="AO174">
        <f>AO64*(1+AO109)</f>
        <v/>
      </c>
      <c r="AP174">
        <f>AP64*(1+AP109)</f>
        <v/>
      </c>
      <c r="AQ174">
        <f>AQ64*(1+AQ109)</f>
        <v/>
      </c>
      <c r="AR174">
        <f>AR64*(1+AR109)</f>
        <v/>
      </c>
      <c r="AS174">
        <f>AS64*(1+AS109)</f>
        <v/>
      </c>
      <c r="AT174">
        <f>AT64*(1+AT109)</f>
        <v/>
      </c>
      <c r="AU174">
        <f>AU64*(1+AU109)</f>
        <v/>
      </c>
      <c r="AV174">
        <f>AV64*(1+AV109)</f>
        <v/>
      </c>
      <c r="AW174">
        <f>AW64*(1+AW109)</f>
        <v/>
      </c>
      <c r="AX174">
        <f>AX64*(1+AX109)</f>
        <v/>
      </c>
      <c r="AY174">
        <f>AY64*(1+AY109)</f>
        <v/>
      </c>
      <c r="AZ174">
        <f>AZ64*(1+AZ109)</f>
        <v/>
      </c>
      <c r="BA174">
        <f>BA64*(1+BA109)</f>
        <v/>
      </c>
      <c r="BB174">
        <f>BB64*(1+BB109)</f>
        <v/>
      </c>
      <c r="BC174">
        <f>BC64*(1+BC109)</f>
        <v/>
      </c>
      <c r="BD174">
        <f>BD64*(1+BD109)</f>
        <v/>
      </c>
      <c r="BE174">
        <f>BE64*(1+BE109)</f>
        <v/>
      </c>
      <c r="BF174">
        <f>BF64*(1+BF109)</f>
        <v/>
      </c>
      <c r="BG174">
        <f>BG64*(1+BG109)</f>
        <v/>
      </c>
      <c r="BH174">
        <f>BH64*(1+BH109)</f>
        <v/>
      </c>
      <c r="BI174">
        <f>BI64*(1+BI109)</f>
        <v/>
      </c>
      <c r="BJ174">
        <f>BJ64*(1+BJ109)</f>
        <v/>
      </c>
      <c r="BK174">
        <f>BK64*(1+BK109)</f>
        <v/>
      </c>
      <c r="BL174">
        <f>BL64*(1+BL109)</f>
        <v/>
      </c>
      <c r="BM174">
        <f>BM64*(1+BM109)</f>
        <v/>
      </c>
      <c r="BN174">
        <f>BN64*(1+BN109)</f>
        <v/>
      </c>
      <c r="BO174">
        <f>BO64*(1+BO109)</f>
        <v/>
      </c>
      <c r="BP174">
        <f>BP64*(1+BP109)</f>
        <v/>
      </c>
      <c r="BQ174">
        <f>BQ64*(1+BQ109)</f>
        <v/>
      </c>
      <c r="BR174">
        <f>BR64*(1+BR109)</f>
        <v/>
      </c>
      <c r="BS174">
        <f>BS64*(1+BS109)</f>
        <v/>
      </c>
      <c r="BT174">
        <f>BT64*(1+BT109)</f>
        <v/>
      </c>
      <c r="BU174">
        <f>BU64*(1+BU109)</f>
        <v/>
      </c>
      <c r="BV174">
        <f>BV64*(1+BV109)</f>
        <v/>
      </c>
      <c r="BW174">
        <f>BW64*(1+BW109)</f>
        <v/>
      </c>
      <c r="BX174">
        <f>BX64*(1+BX109)</f>
        <v/>
      </c>
      <c r="BY174">
        <f>BY64*(1+BY109)</f>
        <v/>
      </c>
    </row>
    <row r="175" spans="1:77">
      <c r="A175">
        <f>CONCATENATE(A$169,B175)</f>
        <v/>
      </c>
      <c r="B175" t="s">
        <v>56</v>
      </c>
      <c r="D175" t="s">
        <v>35</v>
      </c>
      <c r="G175">
        <f>G176+G177</f>
        <v/>
      </c>
      <c r="H175">
        <f>H176+H177</f>
        <v/>
      </c>
      <c r="I175">
        <f>I176+I177</f>
        <v/>
      </c>
      <c r="J175">
        <f>J176+J177</f>
        <v/>
      </c>
      <c r="K175">
        <f>K176+K177</f>
        <v/>
      </c>
      <c r="L175">
        <f>L176+L177</f>
        <v/>
      </c>
      <c r="M175">
        <f>M176+M177</f>
        <v/>
      </c>
      <c r="N175">
        <f>N176+N177</f>
        <v/>
      </c>
      <c r="O175">
        <f>O176+O177</f>
        <v/>
      </c>
      <c r="P175">
        <f>P176+P177</f>
        <v/>
      </c>
      <c r="Q175">
        <f>Q176+Q177</f>
        <v/>
      </c>
      <c r="R175">
        <f>R176+R177</f>
        <v/>
      </c>
      <c r="S175">
        <f>S176+S177</f>
        <v/>
      </c>
      <c r="T175">
        <f>T176+T177</f>
        <v/>
      </c>
      <c r="U175">
        <f>U176+U177</f>
        <v/>
      </c>
      <c r="V175">
        <f>V176+V177</f>
        <v/>
      </c>
      <c r="W175">
        <f>W176+W177</f>
        <v/>
      </c>
      <c r="X175">
        <f>X176+X177</f>
        <v/>
      </c>
      <c r="Y175">
        <f>Y176+Y177</f>
        <v/>
      </c>
      <c r="Z175">
        <f>Z176+Z177</f>
        <v/>
      </c>
      <c r="AA175">
        <f>AA176+AA177</f>
        <v/>
      </c>
      <c r="AB175">
        <f>AB176+AB177</f>
        <v/>
      </c>
      <c r="AC175">
        <f>AC176+AC177</f>
        <v/>
      </c>
      <c r="AD175">
        <f>AD176+AD177</f>
        <v/>
      </c>
      <c r="AE175">
        <f>AE176+AE177</f>
        <v/>
      </c>
      <c r="AF175">
        <f>AF176+AF177</f>
        <v/>
      </c>
      <c r="AG175">
        <f>AG176+AG177</f>
        <v/>
      </c>
      <c r="AH175">
        <f>AH176+AH177</f>
        <v/>
      </c>
      <c r="AI175">
        <f>AI176+AI177</f>
        <v/>
      </c>
      <c r="AJ175">
        <f>AJ176+AJ177</f>
        <v/>
      </c>
      <c r="AK175">
        <f>AK176+AK177</f>
        <v/>
      </c>
      <c r="AL175">
        <f>AL176+AL177</f>
        <v/>
      </c>
      <c r="AM175">
        <f>AM176+AM177</f>
        <v/>
      </c>
      <c r="AN175">
        <f>AN176+AN177</f>
        <v/>
      </c>
      <c r="AO175">
        <f>AO176+AO177</f>
        <v/>
      </c>
      <c r="AP175">
        <f>AP176+AP177</f>
        <v/>
      </c>
      <c r="AQ175">
        <f>AQ176+AQ177</f>
        <v/>
      </c>
      <c r="AR175">
        <f>AR176+AR177</f>
        <v/>
      </c>
      <c r="AS175">
        <f>AS176+AS177</f>
        <v/>
      </c>
      <c r="AT175">
        <f>AT176+AT177</f>
        <v/>
      </c>
      <c r="AU175">
        <f>AU176+AU177</f>
        <v/>
      </c>
      <c r="AV175">
        <f>AV176+AV177</f>
        <v/>
      </c>
      <c r="AW175">
        <f>AW176+AW177</f>
        <v/>
      </c>
      <c r="AX175">
        <f>AX176+AX177</f>
        <v/>
      </c>
      <c r="AY175">
        <f>AY176+AY177</f>
        <v/>
      </c>
      <c r="AZ175">
        <f>AZ176+AZ177</f>
        <v/>
      </c>
      <c r="BA175">
        <f>BA176+BA177</f>
        <v/>
      </c>
      <c r="BB175">
        <f>BB176+BB177</f>
        <v/>
      </c>
      <c r="BC175">
        <f>BC176+BC177</f>
        <v/>
      </c>
      <c r="BD175">
        <f>BD176+BD177</f>
        <v/>
      </c>
      <c r="BE175">
        <f>BE176+BE177</f>
        <v/>
      </c>
      <c r="BF175">
        <f>BF176+BF177</f>
        <v/>
      </c>
      <c r="BG175">
        <f>BG176+BG177</f>
        <v/>
      </c>
      <c r="BH175">
        <f>BH176+BH177</f>
        <v/>
      </c>
      <c r="BI175">
        <f>BI176+BI177</f>
        <v/>
      </c>
      <c r="BJ175">
        <f>BJ176+BJ177</f>
        <v/>
      </c>
      <c r="BK175">
        <f>BK176+BK177</f>
        <v/>
      </c>
      <c r="BL175">
        <f>BL176+BL177</f>
        <v/>
      </c>
      <c r="BM175">
        <f>BM176+BM177</f>
        <v/>
      </c>
      <c r="BN175">
        <f>BN176+BN177</f>
        <v/>
      </c>
      <c r="BO175">
        <f>BO176+BO177</f>
        <v/>
      </c>
      <c r="BP175">
        <f>BP176+BP177</f>
        <v/>
      </c>
      <c r="BQ175">
        <f>BQ176+BQ177</f>
        <v/>
      </c>
      <c r="BR175">
        <f>BR176+BR177</f>
        <v/>
      </c>
      <c r="BS175">
        <f>BS176+BS177</f>
        <v/>
      </c>
      <c r="BT175">
        <f>BT176+BT177</f>
        <v/>
      </c>
      <c r="BU175">
        <f>BU176+BU177</f>
        <v/>
      </c>
      <c r="BV175">
        <f>BV176+BV177</f>
        <v/>
      </c>
      <c r="BW175">
        <f>BW176+BW177</f>
        <v/>
      </c>
      <c r="BX175">
        <f>BX176+BX177</f>
        <v/>
      </c>
      <c r="BY175">
        <f>BY176+BY177</f>
        <v/>
      </c>
    </row>
    <row r="176" spans="1:77">
      <c r="A176">
        <f>CONCATENATE(A$169,B176)</f>
        <v/>
      </c>
      <c r="B176" t="s">
        <v>58</v>
      </c>
      <c r="D176" t="s">
        <v>35</v>
      </c>
      <c r="G176">
        <f>G66*(1+G111)</f>
        <v/>
      </c>
      <c r="H176">
        <f>H66*(1+H111)</f>
        <v/>
      </c>
      <c r="I176">
        <f>I66*(1+I111)</f>
        <v/>
      </c>
      <c r="J176">
        <f>J66*(1+J111)</f>
        <v/>
      </c>
      <c r="K176">
        <f>K66*(1+K111)</f>
        <v/>
      </c>
      <c r="L176">
        <f>L66*(1+L111)</f>
        <v/>
      </c>
      <c r="M176">
        <f>M66*(1+M111)</f>
        <v/>
      </c>
      <c r="N176">
        <f>N66*(1+N111)</f>
        <v/>
      </c>
      <c r="O176">
        <f>O66*(1+O111)</f>
        <v/>
      </c>
      <c r="P176">
        <f>P66*(1+P111)</f>
        <v/>
      </c>
      <c r="Q176">
        <f>Q66*(1+Q111)</f>
        <v/>
      </c>
      <c r="R176">
        <f>R66*(1+R111)</f>
        <v/>
      </c>
      <c r="S176">
        <f>S66*(1+S111)</f>
        <v/>
      </c>
      <c r="T176">
        <f>T66*(1+T111)</f>
        <v/>
      </c>
      <c r="U176">
        <f>U66*(1+U111)</f>
        <v/>
      </c>
      <c r="V176">
        <f>V66*(1+V111)</f>
        <v/>
      </c>
      <c r="W176">
        <f>W66*(1+W111)</f>
        <v/>
      </c>
      <c r="X176">
        <f>X66*(1+X111)</f>
        <v/>
      </c>
      <c r="Y176">
        <f>Y66*(1+Y111)</f>
        <v/>
      </c>
      <c r="Z176">
        <f>Z66*(1+Z111)</f>
        <v/>
      </c>
      <c r="AA176">
        <f>AA66*(1+AA111)</f>
        <v/>
      </c>
      <c r="AB176">
        <f>AB66*(1+AB111)</f>
        <v/>
      </c>
      <c r="AC176">
        <f>AC66*(1+AC111)</f>
        <v/>
      </c>
      <c r="AD176">
        <f>AD66*(1+AD111)</f>
        <v/>
      </c>
      <c r="AE176">
        <f>AE66*(1+AE111)</f>
        <v/>
      </c>
      <c r="AF176">
        <f>AF66*(1+AF111)</f>
        <v/>
      </c>
      <c r="AG176">
        <f>AG66*(1+AG111)</f>
        <v/>
      </c>
      <c r="AH176">
        <f>AH66*(1+AH111)</f>
        <v/>
      </c>
      <c r="AI176">
        <f>AI66*(1+AI111)</f>
        <v/>
      </c>
      <c r="AJ176">
        <f>AJ66*(1+AJ111)</f>
        <v/>
      </c>
      <c r="AK176">
        <f>AK66*(1+AK111)</f>
        <v/>
      </c>
      <c r="AL176">
        <f>AL66*(1+AL111)</f>
        <v/>
      </c>
      <c r="AM176">
        <f>AM66*(1+AM111)</f>
        <v/>
      </c>
      <c r="AN176">
        <f>AN66*(1+AN111)</f>
        <v/>
      </c>
      <c r="AO176">
        <f>AO66*(1+AO111)</f>
        <v/>
      </c>
      <c r="AP176">
        <f>AP66*(1+AP111)</f>
        <v/>
      </c>
      <c r="AQ176">
        <f>AQ66*(1+AQ111)</f>
        <v/>
      </c>
      <c r="AR176">
        <f>AR66*(1+AR111)</f>
        <v/>
      </c>
      <c r="AS176">
        <f>AS66*(1+AS111)</f>
        <v/>
      </c>
      <c r="AT176">
        <f>AT66*(1+AT111)</f>
        <v/>
      </c>
      <c r="AU176">
        <f>AU66*(1+AU111)</f>
        <v/>
      </c>
      <c r="AV176">
        <f>AV66*(1+AV111)</f>
        <v/>
      </c>
      <c r="AW176">
        <f>AW66*(1+AW111)</f>
        <v/>
      </c>
      <c r="AX176">
        <f>AX66*(1+AX111)</f>
        <v/>
      </c>
      <c r="AY176">
        <f>AY66*(1+AY111)</f>
        <v/>
      </c>
      <c r="AZ176">
        <f>AZ66*(1+AZ111)</f>
        <v/>
      </c>
      <c r="BA176">
        <f>BA66*(1+BA111)</f>
        <v/>
      </c>
      <c r="BB176">
        <f>BB66*(1+BB111)</f>
        <v/>
      </c>
      <c r="BC176">
        <f>BC66*(1+BC111)</f>
        <v/>
      </c>
      <c r="BD176">
        <f>BD66*(1+BD111)</f>
        <v/>
      </c>
      <c r="BE176">
        <f>BE66*(1+BE111)</f>
        <v/>
      </c>
      <c r="BF176">
        <f>BF66*(1+BF111)</f>
        <v/>
      </c>
      <c r="BG176">
        <f>BG66*(1+BG111)</f>
        <v/>
      </c>
      <c r="BH176">
        <f>BH66*(1+BH111)</f>
        <v/>
      </c>
      <c r="BI176">
        <f>BI66*(1+BI111)</f>
        <v/>
      </c>
      <c r="BJ176">
        <f>BJ66*(1+BJ111)</f>
        <v/>
      </c>
      <c r="BK176">
        <f>BK66*(1+BK111)</f>
        <v/>
      </c>
      <c r="BL176">
        <f>BL66*(1+BL111)</f>
        <v/>
      </c>
      <c r="BM176">
        <f>BM66*(1+BM111)</f>
        <v/>
      </c>
      <c r="BN176">
        <f>BN66*(1+BN111)</f>
        <v/>
      </c>
      <c r="BO176">
        <f>BO66*(1+BO111)</f>
        <v/>
      </c>
      <c r="BP176">
        <f>BP66*(1+BP111)</f>
        <v/>
      </c>
      <c r="BQ176">
        <f>BQ66*(1+BQ111)</f>
        <v/>
      </c>
      <c r="BR176">
        <f>BR66*(1+BR111)</f>
        <v/>
      </c>
      <c r="BS176">
        <f>BS66*(1+BS111)</f>
        <v/>
      </c>
      <c r="BT176">
        <f>BT66*(1+BT111)</f>
        <v/>
      </c>
      <c r="BU176">
        <f>BU66*(1+BU111)</f>
        <v/>
      </c>
      <c r="BV176">
        <f>BV66*(1+BV111)</f>
        <v/>
      </c>
      <c r="BW176">
        <f>BW66*(1+BW111)</f>
        <v/>
      </c>
      <c r="BX176">
        <f>BX66*(1+BX111)</f>
        <v/>
      </c>
      <c r="BY176">
        <f>BY66*(1+BY111)</f>
        <v/>
      </c>
    </row>
    <row r="177" spans="1:77">
      <c r="A177">
        <f>CONCATENATE(A$169,B177)</f>
        <v/>
      </c>
      <c r="B177" t="s">
        <v>86</v>
      </c>
      <c r="D177" t="s">
        <v>35</v>
      </c>
      <c r="G177">
        <f>G67*(1+G112)</f>
        <v/>
      </c>
      <c r="H177">
        <f>H67*(1+H112)</f>
        <v/>
      </c>
      <c r="I177">
        <f>I67*(1+I112)</f>
        <v/>
      </c>
      <c r="J177">
        <f>J67*(1+J112)</f>
        <v/>
      </c>
      <c r="K177">
        <f>K67*(1+K112)</f>
        <v/>
      </c>
      <c r="L177">
        <f>L67*(1+L112)</f>
        <v/>
      </c>
      <c r="M177">
        <f>M67*(1+M112)</f>
        <v/>
      </c>
      <c r="N177">
        <f>N67*(1+N112)</f>
        <v/>
      </c>
      <c r="O177">
        <f>O67*(1+O112)</f>
        <v/>
      </c>
      <c r="P177">
        <f>P67*(1+P112)</f>
        <v/>
      </c>
      <c r="Q177">
        <f>Q67*(1+Q112)</f>
        <v/>
      </c>
      <c r="R177">
        <f>R67*(1+R112)</f>
        <v/>
      </c>
      <c r="S177">
        <f>S67*(1+S112)</f>
        <v/>
      </c>
      <c r="T177">
        <f>T67*(1+T112)</f>
        <v/>
      </c>
      <c r="U177">
        <f>U67*(1+U112)</f>
        <v/>
      </c>
      <c r="V177">
        <f>V67*(1+V112)</f>
        <v/>
      </c>
      <c r="W177">
        <f>W67*(1+W112)</f>
        <v/>
      </c>
      <c r="X177">
        <f>X67*(1+X112)</f>
        <v/>
      </c>
      <c r="Y177">
        <f>Y67*(1+Y112)</f>
        <v/>
      </c>
      <c r="Z177">
        <f>Z67*(1+Z112)</f>
        <v/>
      </c>
      <c r="AA177">
        <f>AA67*(1+AA112)</f>
        <v/>
      </c>
      <c r="AB177">
        <f>AB67*(1+AB112)</f>
        <v/>
      </c>
      <c r="AC177">
        <f>AC67*(1+AC112)</f>
        <v/>
      </c>
      <c r="AD177">
        <f>AD67*(1+AD112)</f>
        <v/>
      </c>
      <c r="AE177">
        <f>AE67*(1+AE112)</f>
        <v/>
      </c>
      <c r="AF177">
        <f>AF67*(1+AF112)</f>
        <v/>
      </c>
      <c r="AG177">
        <f>AG67*(1+AG112)</f>
        <v/>
      </c>
      <c r="AH177">
        <f>AH67*(1+AH112)</f>
        <v/>
      </c>
      <c r="AI177">
        <f>AI67*(1+AI112)</f>
        <v/>
      </c>
      <c r="AJ177">
        <f>AJ67*(1+AJ112)</f>
        <v/>
      </c>
      <c r="AK177">
        <f>AK67*(1+AK112)</f>
        <v/>
      </c>
      <c r="AL177">
        <f>AL67*(1+AL112)</f>
        <v/>
      </c>
      <c r="AM177">
        <f>AM67*(1+AM112)</f>
        <v/>
      </c>
      <c r="AN177">
        <f>AN67*(1+AN112)</f>
        <v/>
      </c>
      <c r="AO177">
        <f>AO67*(1+AO112)</f>
        <v/>
      </c>
      <c r="AP177">
        <f>AP67*(1+AP112)</f>
        <v/>
      </c>
      <c r="AQ177">
        <f>AQ67*(1+AQ112)</f>
        <v/>
      </c>
      <c r="AR177">
        <f>AR67*(1+AR112)</f>
        <v/>
      </c>
      <c r="AS177">
        <f>AS67*(1+AS112)</f>
        <v/>
      </c>
      <c r="AT177">
        <f>AT67*(1+AT112)</f>
        <v/>
      </c>
      <c r="AU177">
        <f>AU67*(1+AU112)</f>
        <v/>
      </c>
      <c r="AV177">
        <f>AV67*(1+AV112)</f>
        <v/>
      </c>
      <c r="AW177">
        <f>AW67*(1+AW112)</f>
        <v/>
      </c>
      <c r="AX177">
        <f>AX67*(1+AX112)</f>
        <v/>
      </c>
      <c r="AY177">
        <f>AY67*(1+AY112)</f>
        <v/>
      </c>
      <c r="AZ177">
        <f>AZ67*(1+AZ112)</f>
        <v/>
      </c>
      <c r="BA177">
        <f>BA67*(1+BA112)</f>
        <v/>
      </c>
      <c r="BB177">
        <f>BB67*(1+BB112)</f>
        <v/>
      </c>
      <c r="BC177">
        <f>BC67*(1+BC112)</f>
        <v/>
      </c>
      <c r="BD177">
        <f>BD67*(1+BD112)</f>
        <v/>
      </c>
      <c r="BE177">
        <f>BE67*(1+BE112)</f>
        <v/>
      </c>
      <c r="BF177">
        <f>BF67*(1+BF112)</f>
        <v/>
      </c>
      <c r="BG177">
        <f>BG67*(1+BG112)</f>
        <v/>
      </c>
      <c r="BH177">
        <f>BH67*(1+BH112)</f>
        <v/>
      </c>
      <c r="BI177">
        <f>BI67*(1+BI112)</f>
        <v/>
      </c>
      <c r="BJ177">
        <f>BJ67*(1+BJ112)</f>
        <v/>
      </c>
      <c r="BK177">
        <f>BK67*(1+BK112)</f>
        <v/>
      </c>
      <c r="BL177">
        <f>BL67*(1+BL112)</f>
        <v/>
      </c>
      <c r="BM177">
        <f>BM67*(1+BM112)</f>
        <v/>
      </c>
      <c r="BN177">
        <f>BN67*(1+BN112)</f>
        <v/>
      </c>
      <c r="BO177">
        <f>BO67*(1+BO112)</f>
        <v/>
      </c>
      <c r="BP177">
        <f>BP67*(1+BP112)</f>
        <v/>
      </c>
      <c r="BQ177">
        <f>BQ67*(1+BQ112)</f>
        <v/>
      </c>
      <c r="BR177">
        <f>BR67*(1+BR112)</f>
        <v/>
      </c>
      <c r="BS177">
        <f>BS67*(1+BS112)</f>
        <v/>
      </c>
      <c r="BT177">
        <f>BT67*(1+BT112)</f>
        <v/>
      </c>
      <c r="BU177">
        <f>BU67*(1+BU112)</f>
        <v/>
      </c>
      <c r="BV177">
        <f>BV67*(1+BV112)</f>
        <v/>
      </c>
      <c r="BW177">
        <f>BW67*(1+BW112)</f>
        <v/>
      </c>
      <c r="BX177">
        <f>BX67*(1+BX112)</f>
        <v/>
      </c>
      <c r="BY177">
        <f>BY67*(1+BY112)</f>
        <v/>
      </c>
    </row>
    <row r="178" spans="1:77">
      <c r="A178">
        <f>CONCATENATE(A$169,B178)</f>
        <v/>
      </c>
      <c r="B178" t="s">
        <v>44</v>
      </c>
      <c r="D178">
        <f>D174</f>
        <v/>
      </c>
      <c r="G178">
        <f>SUM(G173:G174,G170,G177)</f>
        <v/>
      </c>
      <c r="H178">
        <f>SUM(H173:H174,H170,H177)</f>
        <v/>
      </c>
      <c r="I178">
        <f>SUM(I173:I174,I170,I177)</f>
        <v/>
      </c>
      <c r="J178">
        <f>SUM(J173:J174,J170,J177)</f>
        <v/>
      </c>
      <c r="K178">
        <f>SUM(K173:K174,K170,K177)</f>
        <v/>
      </c>
      <c r="L178">
        <f>SUM(L173:L174,L170,L177)</f>
        <v/>
      </c>
      <c r="M178">
        <f>SUM(M173:M174,M170,M177)</f>
        <v/>
      </c>
      <c r="N178">
        <f>SUM(N173:N174,N170,N177)</f>
        <v/>
      </c>
      <c r="O178">
        <f>SUM(O173:O174,O170,O177)</f>
        <v/>
      </c>
      <c r="P178">
        <f>SUM(P173:P174,P170,P177)</f>
        <v/>
      </c>
      <c r="Q178">
        <f>SUM(Q173:Q174,Q170,Q177)</f>
        <v/>
      </c>
      <c r="R178">
        <f>SUM(R173:R174,R170,R177)</f>
        <v/>
      </c>
      <c r="S178">
        <f>SUM(S173:S174,S170,S177)</f>
        <v/>
      </c>
      <c r="T178">
        <f>SUM(T173:T174,T170,T177)</f>
        <v/>
      </c>
      <c r="U178">
        <f>SUM(U173:U174,U170,U177)</f>
        <v/>
      </c>
      <c r="V178">
        <f>SUM(V173:V174,V170,V177)</f>
        <v/>
      </c>
      <c r="W178">
        <f>SUM(W173:W174,W170,W177)</f>
        <v/>
      </c>
      <c r="X178">
        <f>SUM(X173:X174,X170,X177)</f>
        <v/>
      </c>
      <c r="Y178">
        <f>SUM(Y173:Y174,Y170,Y177)</f>
        <v/>
      </c>
      <c r="Z178">
        <f>SUM(Z173:Z174,Z170,Z177)</f>
        <v/>
      </c>
      <c r="AA178">
        <f>SUM(AA173:AA174,AA170,AA177)</f>
        <v/>
      </c>
      <c r="AB178">
        <f>SUM(AB173:AB174,AB170,AB177)</f>
        <v/>
      </c>
      <c r="AC178">
        <f>SUM(AC173:AC174,AC170,AC177)</f>
        <v/>
      </c>
      <c r="AD178">
        <f>SUM(AD173:AD174,AD170,AD177)</f>
        <v/>
      </c>
      <c r="AE178">
        <f>SUM(AE173:AE174,AE170,AE177)</f>
        <v/>
      </c>
      <c r="AF178">
        <f>SUM(AF173:AF174,AF170,AF177)</f>
        <v/>
      </c>
      <c r="AG178">
        <f>SUM(AG173:AG174,AG170,AG177)</f>
        <v/>
      </c>
      <c r="AH178">
        <f>SUM(AH173:AH174,AH170,AH177)</f>
        <v/>
      </c>
      <c r="AI178">
        <f>SUM(AI173:AI174,AI170,AI177)</f>
        <v/>
      </c>
      <c r="AJ178">
        <f>SUM(AJ173:AJ174,AJ170,AJ177)</f>
        <v/>
      </c>
      <c r="AK178">
        <f>SUM(AK173:AK174,AK170,AK177)</f>
        <v/>
      </c>
      <c r="AL178">
        <f>SUM(AL173:AL174,AL170,AL177)</f>
        <v/>
      </c>
      <c r="AM178">
        <f>SUM(AM173:AM174,AM170,AM177)</f>
        <v/>
      </c>
      <c r="AN178">
        <f>SUM(AN173:AN174,AN170,AN177)</f>
        <v/>
      </c>
      <c r="AO178">
        <f>SUM(AO173:AO174,AO170,AO177)</f>
        <v/>
      </c>
      <c r="AP178">
        <f>SUM(AP173:AP174,AP170,AP177)</f>
        <v/>
      </c>
      <c r="AQ178">
        <f>SUM(AQ173:AQ174,AQ170,AQ177)</f>
        <v/>
      </c>
      <c r="AR178">
        <f>SUM(AR173:AR174,AR170,AR177)</f>
        <v/>
      </c>
      <c r="AS178">
        <f>SUM(AS173:AS174,AS170,AS177)</f>
        <v/>
      </c>
      <c r="AT178">
        <f>SUM(AT173:AT174,AT170,AT177)</f>
        <v/>
      </c>
      <c r="AU178">
        <f>SUM(AU173:AU174,AU170,AU177)</f>
        <v/>
      </c>
      <c r="AV178">
        <f>SUM(AV173:AV174,AV170,AV177)</f>
        <v/>
      </c>
      <c r="AW178">
        <f>SUM(AW173:AW174,AW170,AW177)</f>
        <v/>
      </c>
      <c r="AX178">
        <f>SUM(AX173:AX174,AX170,AX177)</f>
        <v/>
      </c>
      <c r="AY178">
        <f>SUM(AY173:AY174,AY170,AY177)</f>
        <v/>
      </c>
      <c r="AZ178">
        <f>SUM(AZ173:AZ174,AZ170,AZ177)</f>
        <v/>
      </c>
      <c r="BA178">
        <f>SUM(BA173:BA174,BA170,BA177)</f>
        <v/>
      </c>
      <c r="BB178">
        <f>SUM(BB173:BB174,BB170,BB177)</f>
        <v/>
      </c>
      <c r="BC178">
        <f>SUM(BC173:BC174,BC170,BC177)</f>
        <v/>
      </c>
      <c r="BD178">
        <f>SUM(BD173:BD174,BD170,BD177)</f>
        <v/>
      </c>
      <c r="BE178">
        <f>SUM(BE173:BE174,BE170,BE177)</f>
        <v/>
      </c>
      <c r="BF178">
        <f>SUM(BF173:BF174,BF170,BF177)</f>
        <v/>
      </c>
      <c r="BG178">
        <f>SUM(BG173:BG174,BG170,BG177)</f>
        <v/>
      </c>
      <c r="BH178">
        <f>SUM(BH173:BH174,BH170,BH177)</f>
        <v/>
      </c>
      <c r="BI178">
        <f>SUM(BI173:BI174,BI170,BI177)</f>
        <v/>
      </c>
      <c r="BJ178">
        <f>SUM(BJ173:BJ174,BJ170,BJ177)</f>
        <v/>
      </c>
      <c r="BK178">
        <f>SUM(BK173:BK174,BK170,BK177)</f>
        <v/>
      </c>
      <c r="BL178">
        <f>SUM(BL173:BL174,BL170,BL177)</f>
        <v/>
      </c>
      <c r="BM178">
        <f>SUM(BM173:BM174,BM170,BM177)</f>
        <v/>
      </c>
      <c r="BN178">
        <f>SUM(BN173:BN174,BN170,BN177)</f>
        <v/>
      </c>
      <c r="BO178">
        <f>SUM(BO173:BO174,BO170,BO177)</f>
        <v/>
      </c>
      <c r="BP178">
        <f>SUM(BP173:BP174,BP170,BP177)</f>
        <v/>
      </c>
      <c r="BQ178">
        <f>SUM(BQ173:BQ174,BQ170,BQ177)</f>
        <v/>
      </c>
      <c r="BR178">
        <f>SUM(BR173:BR174,BR170,BR177)</f>
        <v/>
      </c>
      <c r="BS178">
        <f>SUM(BS173:BS174,BS170,BS177)</f>
        <v/>
      </c>
      <c r="BT178">
        <f>SUM(BT173:BT174,BT170,BT177)</f>
        <v/>
      </c>
      <c r="BU178">
        <f>SUM(BU173:BU174,BU170,BU177)</f>
        <v/>
      </c>
      <c r="BV178">
        <f>SUM(BV173:BV174,BV170,BV177)</f>
        <v/>
      </c>
      <c r="BW178">
        <f>SUM(BW173:BW174,BW170,BW177)</f>
        <v/>
      </c>
      <c r="BX178">
        <f>SUM(BX173:BX174,BX170,BX177)</f>
        <v/>
      </c>
      <c r="BY178">
        <f>SUM(BY173:BY174,BY170,BY177)</f>
        <v/>
      </c>
    </row>
    <row r="179" spans="1:77">
      <c r="A179" t="s">
        <v>96</v>
      </c>
      <c r="F179" t="s">
        <v>75</v>
      </c>
      <c r="G179">
        <f>ABS((SUM(G181:G190)-G180)/G180)</f>
        <v/>
      </c>
      <c r="H179">
        <f>ABS((SUM(H181:H190)-H180)/H180)</f>
        <v/>
      </c>
      <c r="I179">
        <f>ABS((SUM(I181:I190)-I180)/I180)</f>
        <v/>
      </c>
      <c r="J179">
        <f>ABS((SUM(J181:J190)-J180)/J180)</f>
        <v/>
      </c>
      <c r="K179">
        <f>ABS((SUM(K181:K190)-K180)/K180)</f>
        <v/>
      </c>
      <c r="L179">
        <f>ABS((SUM(L181:L190)-L180)/L180)</f>
        <v/>
      </c>
      <c r="M179">
        <f>ABS((SUM(M181:M190)-M180)/M180)</f>
        <v/>
      </c>
      <c r="N179">
        <f>ABS((SUM(N181:N190)-N180)/N180)</f>
        <v/>
      </c>
      <c r="O179">
        <f>ABS((SUM(O181:O190)-O180)/O180)</f>
        <v/>
      </c>
      <c r="P179">
        <f>ABS((SUM(P181:P190)-P180)/P180)</f>
        <v/>
      </c>
      <c r="Q179">
        <f>ABS((SUM(Q181:Q190)-Q180)/Q180)</f>
        <v/>
      </c>
      <c r="R179">
        <f>ABS((SUM(R181:R190)-R180)/R180)</f>
        <v/>
      </c>
      <c r="S179">
        <f>ABS((SUM(S181:S190)-S180)/S180)</f>
        <v/>
      </c>
      <c r="T179">
        <f>ABS((SUM(T181:T190)-T180)/T180)</f>
        <v/>
      </c>
      <c r="U179">
        <f>ABS((SUM(U181:U190)-U180)/U180)</f>
        <v/>
      </c>
      <c r="V179">
        <f>ABS((SUM(V181:V190)-V180)/V180)</f>
        <v/>
      </c>
      <c r="W179">
        <f>ABS((SUM(W181:W190)-W180)/W180)</f>
        <v/>
      </c>
      <c r="X179">
        <f>ABS((SUM(X181:X190)-X180)/X180)</f>
        <v/>
      </c>
      <c r="Y179">
        <f>ABS((SUM(Y181:Y190)-Y180)/Y180)</f>
        <v/>
      </c>
      <c r="Z179">
        <f>ABS((SUM(Z181:Z190)-Z180)/Z180)</f>
        <v/>
      </c>
      <c r="AA179">
        <f>ABS((SUM(AA181:AA190)-AA180)/AA180)</f>
        <v/>
      </c>
      <c r="AB179">
        <f>ABS((SUM(AB181:AB190)-AB180)/AB180)</f>
        <v/>
      </c>
      <c r="AC179">
        <f>ABS((SUM(AC181:AC190)-AC180)/AC180)</f>
        <v/>
      </c>
      <c r="AD179">
        <f>ABS((SUM(AD181:AD190)-AD180)/AD180)</f>
        <v/>
      </c>
      <c r="AE179">
        <f>ABS((SUM(AE181:AE190)-AE180)/AE180)</f>
        <v/>
      </c>
      <c r="AF179">
        <f>ABS((SUM(AF181:AF190)-AF180)/AF180)</f>
        <v/>
      </c>
      <c r="AG179">
        <f>ABS((SUM(AG181:AG190)-AG180)/AG180)</f>
        <v/>
      </c>
      <c r="AH179">
        <f>ABS((SUM(AH181:AH190)-AH180)/AH180)</f>
        <v/>
      </c>
      <c r="AI179">
        <f>ABS((SUM(AI181:AI190)-AI180)/AI180)</f>
        <v/>
      </c>
      <c r="AJ179">
        <f>ABS((SUM(AJ181:AJ190)-AJ180)/AJ180)</f>
        <v/>
      </c>
      <c r="AK179">
        <f>ABS((SUM(AK181:AK190)-AK180)/AK180)</f>
        <v/>
      </c>
      <c r="AL179">
        <f>ABS((SUM(AL181:AL190)-AL180)/AL180)</f>
        <v/>
      </c>
      <c r="AM179">
        <f>ABS((SUM(AM181:AM190)-AM180)/AM180)</f>
        <v/>
      </c>
      <c r="AN179">
        <f>ABS((SUM(AN181:AN190)-AN180)/AN180)</f>
        <v/>
      </c>
      <c r="AO179">
        <f>ABS((SUM(AO181:AO190)-AO180)/AO180)</f>
        <v/>
      </c>
      <c r="AP179">
        <f>ABS((SUM(AP181:AP190)-AP180)/AP180)</f>
        <v/>
      </c>
      <c r="AQ179">
        <f>ABS((SUM(AQ181:AQ190)-AQ180)/AQ180)</f>
        <v/>
      </c>
      <c r="AR179">
        <f>ABS((SUM(AR181:AR190)-AR180)/AR180)</f>
        <v/>
      </c>
      <c r="AS179">
        <f>ABS((SUM(AS181:AS190)-AS180)/AS180)</f>
        <v/>
      </c>
      <c r="AT179">
        <f>ABS((SUM(AT181:AT190)-AT180)/AT180)</f>
        <v/>
      </c>
      <c r="AU179">
        <f>ABS((SUM(AU181:AU190)-AU180)/AU180)</f>
        <v/>
      </c>
      <c r="AV179">
        <f>ABS((SUM(AV181:AV190)-AV180)/AV180)</f>
        <v/>
      </c>
      <c r="AW179">
        <f>ABS((SUM(AW181:AW190)-AW180)/AW180)</f>
        <v/>
      </c>
      <c r="AX179">
        <f>ABS((SUM(AX181:AX190)-AX180)/AX180)</f>
        <v/>
      </c>
      <c r="AY179">
        <f>ABS((SUM(AY181:AY190)-AY180)/AY180)</f>
        <v/>
      </c>
      <c r="AZ179">
        <f>ABS((SUM(AZ181:AZ190)-AZ180)/AZ180)</f>
        <v/>
      </c>
      <c r="BA179">
        <f>ABS((SUM(BA181:BA190)-BA180)/BA180)</f>
        <v/>
      </c>
      <c r="BB179">
        <f>ABS((SUM(BB181:BB190)-BB180)/BB180)</f>
        <v/>
      </c>
      <c r="BC179">
        <f>ABS((SUM(BC181:BC190)-BC180)/BC180)</f>
        <v/>
      </c>
      <c r="BD179">
        <f>ABS((SUM(BD181:BD190)-BD180)/BD180)</f>
        <v/>
      </c>
      <c r="BE179">
        <f>ABS((SUM(BE181:BE190)-BE180)/BE180)</f>
        <v/>
      </c>
      <c r="BF179">
        <f>ABS((SUM(BF181:BF190)-BF180)/BF180)</f>
        <v/>
      </c>
      <c r="BG179">
        <f>ABS((SUM(BG181:BG190)-BG180)/BG180)</f>
        <v/>
      </c>
      <c r="BH179">
        <f>ABS((SUM(BH181:BH190)-BH180)/BH180)</f>
        <v/>
      </c>
      <c r="BI179">
        <f>ABS((SUM(BI181:BI190)-BI180)/BI180)</f>
        <v/>
      </c>
      <c r="BJ179">
        <f>ABS((SUM(BJ181:BJ190)-BJ180)/BJ180)</f>
        <v/>
      </c>
      <c r="BK179">
        <f>ABS((SUM(BK181:BK190)-BK180)/BK180)</f>
        <v/>
      </c>
      <c r="BL179">
        <f>ABS((SUM(BL181:BL190)-BL180)/BL180)</f>
        <v/>
      </c>
      <c r="BM179">
        <f>ABS((SUM(BM181:BM190)-BM180)/BM180)</f>
        <v/>
      </c>
      <c r="BN179">
        <f>ABS((SUM(BN181:BN190)-BN180)/BN180)</f>
        <v/>
      </c>
      <c r="BO179">
        <f>ABS((SUM(BO181:BO190)-BO180)/BO180)</f>
        <v/>
      </c>
      <c r="BP179">
        <f>ABS((SUM(BP181:BP190)-BP180)/BP180)</f>
        <v/>
      </c>
      <c r="BQ179">
        <f>ABS((SUM(BQ181:BQ190)-BQ180)/BQ180)</f>
        <v/>
      </c>
      <c r="BR179">
        <f>ABS((SUM(BR181:BR190)-BR180)/BR180)</f>
        <v/>
      </c>
      <c r="BS179">
        <f>ABS((SUM(BS181:BS190)-BS180)/BS180)</f>
        <v/>
      </c>
      <c r="BT179">
        <f>ABS((SUM(BT181:BT190)-BT180)/BT180)</f>
        <v/>
      </c>
      <c r="BU179">
        <f>ABS((SUM(BU181:BU190)-BU180)/BU180)</f>
        <v/>
      </c>
      <c r="BV179">
        <f>ABS((SUM(BV181:BV190)-BV180)/BV180)</f>
        <v/>
      </c>
      <c r="BW179">
        <f>ABS((SUM(BW181:BW190)-BW180)/BW180)</f>
        <v/>
      </c>
      <c r="BX179">
        <f>ABS((SUM(BX181:BX190)-BX180)/BX180)</f>
        <v/>
      </c>
      <c r="BY179">
        <f>ABS((SUM(BY181:BY190)-BY180)/BY180)</f>
        <v/>
      </c>
    </row>
    <row r="180" spans="1:77">
      <c r="A180">
        <f>CONCATENATE(A$179,B180)</f>
        <v/>
      </c>
      <c r="B180" t="s">
        <v>33</v>
      </c>
      <c r="D180" t="s">
        <v>35</v>
      </c>
      <c r="G180">
        <f>SUM(G181:G190)</f>
        <v/>
      </c>
      <c r="H180">
        <f>SUM(H181:H190)</f>
        <v/>
      </c>
      <c r="I180">
        <f>SUM(I181:I190)</f>
        <v/>
      </c>
      <c r="J180">
        <f>SUM(J181:J190)</f>
        <v/>
      </c>
      <c r="K180">
        <f>SUM(K181:K190)</f>
        <v/>
      </c>
      <c r="L180">
        <f>SUM(L181:L190)</f>
        <v/>
      </c>
      <c r="M180">
        <f>SUM(M181:M190)</f>
        <v/>
      </c>
      <c r="N180">
        <f>SUM(N181:N190)</f>
        <v/>
      </c>
      <c r="O180">
        <f>SUM(O181:O190)</f>
        <v/>
      </c>
      <c r="P180">
        <f>SUM(P181:P190)</f>
        <v/>
      </c>
      <c r="Q180">
        <f>SUM(Q181:Q190)</f>
        <v/>
      </c>
      <c r="R180">
        <f>SUM(R181:R190)</f>
        <v/>
      </c>
      <c r="S180">
        <f>SUM(S181:S190)</f>
        <v/>
      </c>
      <c r="T180">
        <f>SUM(T181:T190)</f>
        <v/>
      </c>
      <c r="U180">
        <f>SUM(U181:U190)</f>
        <v/>
      </c>
      <c r="V180">
        <f>SUM(V181:V190)</f>
        <v/>
      </c>
      <c r="W180">
        <f>SUM(W181:W190)</f>
        <v/>
      </c>
      <c r="X180">
        <f>SUM(X181:X190)</f>
        <v/>
      </c>
      <c r="Y180">
        <f>SUM(Y181:Y190)</f>
        <v/>
      </c>
      <c r="Z180">
        <f>SUM(Z181:Z190)</f>
        <v/>
      </c>
      <c r="AA180">
        <f>SUM(AA181:AA190)</f>
        <v/>
      </c>
      <c r="AB180">
        <f>SUM(AB181:AB190)</f>
        <v/>
      </c>
      <c r="AC180">
        <f>SUM(AC181:AC190)</f>
        <v/>
      </c>
      <c r="AD180">
        <f>SUM(AD181:AD190)</f>
        <v/>
      </c>
      <c r="AE180">
        <f>SUM(AE181:AE190)</f>
        <v/>
      </c>
      <c r="AF180">
        <f>SUM(AF181:AF190)</f>
        <v/>
      </c>
      <c r="AG180">
        <f>SUM(AG181:AG190)</f>
        <v/>
      </c>
      <c r="AH180">
        <f>SUM(AH181:AH190)</f>
        <v/>
      </c>
      <c r="AI180">
        <f>SUM(AI181:AI190)</f>
        <v/>
      </c>
      <c r="AJ180">
        <f>SUM(AJ181:AJ190)</f>
        <v/>
      </c>
      <c r="AK180">
        <f>SUM(AK181:AK190)</f>
        <v/>
      </c>
      <c r="AL180">
        <f>SUM(AL181:AL190)</f>
        <v/>
      </c>
      <c r="AM180">
        <f>SUM(AM181:AM190)</f>
        <v/>
      </c>
      <c r="AN180">
        <f>SUM(AN181:AN190)</f>
        <v/>
      </c>
      <c r="AO180">
        <f>SUM(AO181:AO190)</f>
        <v/>
      </c>
      <c r="AP180">
        <f>SUM(AP181:AP190)</f>
        <v/>
      </c>
      <c r="AQ180">
        <f>SUM(AQ181:AQ190)</f>
        <v/>
      </c>
      <c r="AR180">
        <f>SUM(AR181:AR190)</f>
        <v/>
      </c>
      <c r="AS180">
        <f>SUM(AS181:AS190)</f>
        <v/>
      </c>
      <c r="AT180">
        <f>SUM(AT181:AT190)</f>
        <v/>
      </c>
      <c r="AU180">
        <f>SUM(AU181:AU190)</f>
        <v/>
      </c>
      <c r="AV180">
        <f>SUM(AV181:AV190)</f>
        <v/>
      </c>
      <c r="AW180">
        <f>SUM(AW181:AW190)</f>
        <v/>
      </c>
      <c r="AX180">
        <f>SUM(AX181:AX190)</f>
        <v/>
      </c>
      <c r="AY180">
        <f>SUM(AY181:AY190)</f>
        <v/>
      </c>
      <c r="AZ180">
        <f>SUM(AZ181:AZ190)</f>
        <v/>
      </c>
      <c r="BA180">
        <f>SUM(BA181:BA190)</f>
        <v/>
      </c>
      <c r="BB180">
        <f>SUM(BB181:BB190)</f>
        <v/>
      </c>
      <c r="BC180">
        <f>SUM(BC181:BC190)</f>
        <v/>
      </c>
      <c r="BD180">
        <f>SUM(BD181:BD190)</f>
        <v/>
      </c>
      <c r="BE180">
        <f>SUM(BE181:BE190)</f>
        <v/>
      </c>
      <c r="BF180">
        <f>SUM(BF181:BF190)</f>
        <v/>
      </c>
      <c r="BG180">
        <f>SUM(BG181:BG190)</f>
        <v/>
      </c>
      <c r="BH180">
        <f>SUM(BH181:BH190)</f>
        <v/>
      </c>
      <c r="BI180">
        <f>SUM(BI181:BI190)</f>
        <v/>
      </c>
      <c r="BJ180">
        <f>SUM(BJ181:BJ190)</f>
        <v/>
      </c>
      <c r="BK180">
        <f>SUM(BK181:BK190)</f>
        <v/>
      </c>
      <c r="BL180">
        <f>SUM(BL181:BL190)</f>
        <v/>
      </c>
      <c r="BM180">
        <f>SUM(BM181:BM190)</f>
        <v/>
      </c>
      <c r="BN180">
        <f>SUM(BN181:BN190)</f>
        <v/>
      </c>
      <c r="BO180">
        <f>SUM(BO181:BO190)</f>
        <v/>
      </c>
      <c r="BP180">
        <f>SUM(BP181:BP190)</f>
        <v/>
      </c>
      <c r="BQ180">
        <f>SUM(BQ181:BQ190)</f>
        <v/>
      </c>
      <c r="BR180">
        <f>SUM(BR181:BR190)</f>
        <v/>
      </c>
      <c r="BS180">
        <f>SUM(BS181:BS190)</f>
        <v/>
      </c>
      <c r="BT180">
        <f>SUM(BT181:BT190)</f>
        <v/>
      </c>
      <c r="BU180">
        <f>SUM(BU181:BU190)</f>
        <v/>
      </c>
      <c r="BV180">
        <f>SUM(BV181:BV190)</f>
        <v/>
      </c>
      <c r="BW180">
        <f>SUM(BW181:BW190)</f>
        <v/>
      </c>
      <c r="BX180">
        <f>SUM(BX181:BX190)</f>
        <v/>
      </c>
      <c r="BY180">
        <f>SUM(BY181:BY190)</f>
        <v/>
      </c>
    </row>
    <row r="181" spans="1:77">
      <c r="A181">
        <f>CONCATENATE(A$179,B181)</f>
        <v/>
      </c>
      <c r="B181" t="s">
        <v>87</v>
      </c>
      <c r="D181" t="s">
        <v>35</v>
      </c>
      <c r="E181">
        <f>MATCH($B181,$B$97:$B$107,0)+ROW($B$97)-1</f>
        <v/>
      </c>
      <c r="G181">
        <f>G71*(1+INDEX($A:$BY,$E181,COLUMN(G181)))</f>
        <v/>
      </c>
      <c r="H181">
        <f>H71*(1+INDEX($A:$BY,$E181,COLUMN(H181)))</f>
        <v/>
      </c>
      <c r="I181">
        <f>I71*(1+INDEX($A:$BY,$E181,COLUMN(I181)))</f>
        <v/>
      </c>
      <c r="J181">
        <f>J71*(1+INDEX($A:$BY,$E181,COLUMN(J181)))</f>
        <v/>
      </c>
      <c r="K181">
        <f>K71*(1+INDEX($A:$BY,$E181,COLUMN(K181)))</f>
        <v/>
      </c>
      <c r="L181">
        <f>L71*(1+INDEX($A:$BY,$E181,COLUMN(L181)))</f>
        <v/>
      </c>
      <c r="M181">
        <f>M71*(1+INDEX($A:$BY,$E181,COLUMN(M181)))</f>
        <v/>
      </c>
      <c r="N181">
        <f>N71*(1+INDEX($A:$BY,$E181,COLUMN(N181)))</f>
        <v/>
      </c>
      <c r="O181">
        <f>O71*(1+INDEX($A:$BY,$E181,COLUMN(O181)))</f>
        <v/>
      </c>
      <c r="P181">
        <f>P71*(1+INDEX($A:$BY,$E181,COLUMN(P181)))</f>
        <v/>
      </c>
      <c r="Q181">
        <f>Q71*(1+INDEX($A:$BY,$E181,COLUMN(Q181)))</f>
        <v/>
      </c>
      <c r="R181">
        <f>R71*(1+INDEX($A:$BY,$E181,COLUMN(R181)))</f>
        <v/>
      </c>
      <c r="S181">
        <f>S71*(1+INDEX($A:$BY,$E181,COLUMN(S181)))</f>
        <v/>
      </c>
      <c r="T181">
        <f>T71*(1+INDEX($A:$BY,$E181,COLUMN(T181)))</f>
        <v/>
      </c>
      <c r="U181">
        <f>U71*(1+INDEX($A:$BY,$E181,COLUMN(U181)))</f>
        <v/>
      </c>
      <c r="V181">
        <f>V71*(1+INDEX($A:$BY,$E181,COLUMN(V181)))</f>
        <v/>
      </c>
      <c r="W181">
        <f>W71*(1+INDEX($A:$BY,$E181,COLUMN(W181)))</f>
        <v/>
      </c>
      <c r="X181">
        <f>X71*(1+INDEX($A:$BY,$E181,COLUMN(X181)))</f>
        <v/>
      </c>
      <c r="Y181">
        <f>Y71*(1+INDEX($A:$BY,$E181,COLUMN(Y181)))</f>
        <v/>
      </c>
      <c r="Z181">
        <f>Z71*(1+INDEX($A:$BY,$E181,COLUMN(Z181)))</f>
        <v/>
      </c>
      <c r="AA181">
        <f>AA71*(1+INDEX($A:$BY,$E181,COLUMN(AA181)))</f>
        <v/>
      </c>
      <c r="AB181">
        <f>AB71*(1+INDEX($A:$BY,$E181,COLUMN(AB181)))</f>
        <v/>
      </c>
      <c r="AC181">
        <f>AC71*(1+INDEX($A:$BY,$E181,COLUMN(AC181)))</f>
        <v/>
      </c>
      <c r="AD181">
        <f>AD71*(1+INDEX($A:$BY,$E181,COLUMN(AD181)))</f>
        <v/>
      </c>
      <c r="AE181">
        <f>AE71*(1+INDEX($A:$BY,$E181,COLUMN(AE181)))</f>
        <v/>
      </c>
      <c r="AF181">
        <f>AF71*(1+INDEX($A:$BY,$E181,COLUMN(AF181)))</f>
        <v/>
      </c>
      <c r="AG181">
        <f>AG71*(1+INDEX($A:$BY,$E181,COLUMN(AG181)))</f>
        <v/>
      </c>
      <c r="AH181">
        <f>AH71*(1+INDEX($A:$BY,$E181,COLUMN(AH181)))</f>
        <v/>
      </c>
      <c r="AI181">
        <f>AI71*(1+INDEX($A:$BY,$E181,COLUMN(AI181)))</f>
        <v/>
      </c>
      <c r="AJ181">
        <f>AJ71*(1+INDEX($A:$BY,$E181,COLUMN(AJ181)))</f>
        <v/>
      </c>
      <c r="AK181">
        <f>AK71*(1+INDEX($A:$BY,$E181,COLUMN(AK181)))</f>
        <v/>
      </c>
      <c r="AL181">
        <f>AL71*(1+INDEX($A:$BY,$E181,COLUMN(AL181)))</f>
        <v/>
      </c>
      <c r="AM181">
        <f>AM71*(1+INDEX($A:$BY,$E181,COLUMN(AM181)))</f>
        <v/>
      </c>
      <c r="AN181">
        <f>AN71*(1+INDEX($A:$BY,$E181,COLUMN(AN181)))</f>
        <v/>
      </c>
      <c r="AO181">
        <f>AO71*(1+INDEX($A:$BY,$E181,COLUMN(AO181)))</f>
        <v/>
      </c>
      <c r="AP181">
        <f>AP71*(1+INDEX($A:$BY,$E181,COLUMN(AP181)))</f>
        <v/>
      </c>
      <c r="AQ181">
        <f>AQ71*(1+INDEX($A:$BY,$E181,COLUMN(AQ181)))</f>
        <v/>
      </c>
      <c r="AR181">
        <f>AR71*(1+INDEX($A:$BY,$E181,COLUMN(AR181)))</f>
        <v/>
      </c>
      <c r="AS181">
        <f>AS71*(1+INDEX($A:$BY,$E181,COLUMN(AS181)))</f>
        <v/>
      </c>
      <c r="AT181">
        <f>AT71*(1+INDEX($A:$BY,$E181,COLUMN(AT181)))</f>
        <v/>
      </c>
      <c r="AU181">
        <f>AU71*(1+INDEX($A:$BY,$E181,COLUMN(AU181)))</f>
        <v/>
      </c>
      <c r="AV181">
        <f>AV71*(1+INDEX($A:$BY,$E181,COLUMN(AV181)))</f>
        <v/>
      </c>
      <c r="AW181">
        <f>AW71*(1+INDEX($A:$BY,$E181,COLUMN(AW181)))</f>
        <v/>
      </c>
      <c r="AX181">
        <f>AX71*(1+INDEX($A:$BY,$E181,COLUMN(AX181)))</f>
        <v/>
      </c>
      <c r="AY181">
        <f>AY71*(1+INDEX($A:$BY,$E181,COLUMN(AY181)))</f>
        <v/>
      </c>
      <c r="AZ181">
        <f>AZ71*(1+INDEX($A:$BY,$E181,COLUMN(AZ181)))</f>
        <v/>
      </c>
      <c r="BA181">
        <f>BA71*(1+INDEX($A:$BY,$E181,COLUMN(BA181)))</f>
        <v/>
      </c>
      <c r="BB181">
        <f>BB71*(1+INDEX($A:$BY,$E181,COLUMN(BB181)))</f>
        <v/>
      </c>
      <c r="BC181">
        <f>BC71*(1+INDEX($A:$BY,$E181,COLUMN(BC181)))</f>
        <v/>
      </c>
      <c r="BD181">
        <f>BD71*(1+INDEX($A:$BY,$E181,COLUMN(BD181)))</f>
        <v/>
      </c>
      <c r="BE181">
        <f>BE71*(1+INDEX($A:$BY,$E181,COLUMN(BE181)))</f>
        <v/>
      </c>
      <c r="BF181">
        <f>BF71*(1+INDEX($A:$BY,$E181,COLUMN(BF181)))</f>
        <v/>
      </c>
      <c r="BG181">
        <f>BG71*(1+INDEX($A:$BY,$E181,COLUMN(BG181)))</f>
        <v/>
      </c>
      <c r="BH181">
        <f>BH71*(1+INDEX($A:$BY,$E181,COLUMN(BH181)))</f>
        <v/>
      </c>
      <c r="BI181">
        <f>BI71*(1+INDEX($A:$BY,$E181,COLUMN(BI181)))</f>
        <v/>
      </c>
      <c r="BJ181">
        <f>BJ71*(1+INDEX($A:$BY,$E181,COLUMN(BJ181)))</f>
        <v/>
      </c>
      <c r="BK181">
        <f>BK71*(1+INDEX($A:$BY,$E181,COLUMN(BK181)))</f>
        <v/>
      </c>
      <c r="BL181">
        <f>BL71*(1+INDEX($A:$BY,$E181,COLUMN(BL181)))</f>
        <v/>
      </c>
      <c r="BM181">
        <f>BM71*(1+INDEX($A:$BY,$E181,COLUMN(BM181)))</f>
        <v/>
      </c>
      <c r="BN181">
        <f>BN71*(1+INDEX($A:$BY,$E181,COLUMN(BN181)))</f>
        <v/>
      </c>
      <c r="BO181">
        <f>BO71*(1+INDEX($A:$BY,$E181,COLUMN(BO181)))</f>
        <v/>
      </c>
      <c r="BP181">
        <f>BP71*(1+INDEX($A:$BY,$E181,COLUMN(BP181)))</f>
        <v/>
      </c>
      <c r="BQ181">
        <f>BQ71*(1+INDEX($A:$BY,$E181,COLUMN(BQ181)))</f>
        <v/>
      </c>
      <c r="BR181">
        <f>BR71*(1+INDEX($A:$BY,$E181,COLUMN(BR181)))</f>
        <v/>
      </c>
      <c r="BS181">
        <f>BS71*(1+INDEX($A:$BY,$E181,COLUMN(BS181)))</f>
        <v/>
      </c>
      <c r="BT181">
        <f>BT71*(1+INDEX($A:$BY,$E181,COLUMN(BT181)))</f>
        <v/>
      </c>
      <c r="BU181">
        <f>BU71*(1+INDEX($A:$BY,$E181,COLUMN(BU181)))</f>
        <v/>
      </c>
      <c r="BV181">
        <f>BV71*(1+INDEX($A:$BY,$E181,COLUMN(BV181)))</f>
        <v/>
      </c>
      <c r="BW181">
        <f>BW71*(1+INDEX($A:$BY,$E181,COLUMN(BW181)))</f>
        <v/>
      </c>
      <c r="BX181">
        <f>BX71*(1+INDEX($A:$BY,$E181,COLUMN(BX181)))</f>
        <v/>
      </c>
      <c r="BY181">
        <f>BY71*(1+INDEX($A:$BY,$E181,COLUMN(BY181)))</f>
        <v/>
      </c>
    </row>
    <row r="182" spans="1:77">
      <c r="A182">
        <f>CONCATENATE(A$179,B182)</f>
        <v/>
      </c>
      <c r="B182" t="s">
        <v>61</v>
      </c>
      <c r="D182" t="s">
        <v>35</v>
      </c>
      <c r="E182">
        <f>MATCH($B182,$B$97:$B$107,0)+ROW($B$97)-1</f>
        <v/>
      </c>
      <c r="G182">
        <f>G72*(1+INDEX($A:$BY,$E182,COLUMN(G182)))</f>
        <v/>
      </c>
      <c r="H182">
        <f>H72*(1+INDEX($A:$BY,$E182,COLUMN(H182)))</f>
        <v/>
      </c>
      <c r="I182">
        <f>I72*(1+INDEX($A:$BY,$E182,COLUMN(I182)))</f>
        <v/>
      </c>
      <c r="J182">
        <f>J72*(1+INDEX($A:$BY,$E182,COLUMN(J182)))</f>
        <v/>
      </c>
      <c r="K182">
        <f>K72*(1+INDEX($A:$BY,$E182,COLUMN(K182)))</f>
        <v/>
      </c>
      <c r="L182">
        <f>L72*(1+INDEX($A:$BY,$E182,COLUMN(L182)))</f>
        <v/>
      </c>
      <c r="M182">
        <f>M72*(1+INDEX($A:$BY,$E182,COLUMN(M182)))</f>
        <v/>
      </c>
      <c r="N182">
        <f>N72*(1+INDEX($A:$BY,$E182,COLUMN(N182)))</f>
        <v/>
      </c>
      <c r="O182">
        <f>O72*(1+INDEX($A:$BY,$E182,COLUMN(O182)))</f>
        <v/>
      </c>
      <c r="P182">
        <f>P72*(1+INDEX($A:$BY,$E182,COLUMN(P182)))</f>
        <v/>
      </c>
      <c r="Q182">
        <f>Q72*(1+INDEX($A:$BY,$E182,COLUMN(Q182)))</f>
        <v/>
      </c>
      <c r="R182">
        <f>R72*(1+INDEX($A:$BY,$E182,COLUMN(R182)))</f>
        <v/>
      </c>
      <c r="S182">
        <f>S72*(1+INDEX($A:$BY,$E182,COLUMN(S182)))</f>
        <v/>
      </c>
      <c r="T182">
        <f>T72*(1+INDEX($A:$BY,$E182,COLUMN(T182)))</f>
        <v/>
      </c>
      <c r="U182">
        <f>U72*(1+INDEX($A:$BY,$E182,COLUMN(U182)))</f>
        <v/>
      </c>
      <c r="V182">
        <f>V72*(1+INDEX($A:$BY,$E182,COLUMN(V182)))</f>
        <v/>
      </c>
      <c r="W182">
        <f>W72*(1+INDEX($A:$BY,$E182,COLUMN(W182)))</f>
        <v/>
      </c>
      <c r="X182">
        <f>X72*(1+INDEX($A:$BY,$E182,COLUMN(X182)))</f>
        <v/>
      </c>
      <c r="Y182">
        <f>Y72*(1+INDEX($A:$BY,$E182,COLUMN(Y182)))</f>
        <v/>
      </c>
      <c r="Z182">
        <f>Z72*(1+INDEX($A:$BY,$E182,COLUMN(Z182)))</f>
        <v/>
      </c>
      <c r="AA182">
        <f>AA72*(1+INDEX($A:$BY,$E182,COLUMN(AA182)))</f>
        <v/>
      </c>
      <c r="AB182">
        <f>AB72*(1+INDEX($A:$BY,$E182,COLUMN(AB182)))</f>
        <v/>
      </c>
      <c r="AC182">
        <f>AC72*(1+INDEX($A:$BY,$E182,COLUMN(AC182)))</f>
        <v/>
      </c>
      <c r="AD182">
        <f>AD72*(1+INDEX($A:$BY,$E182,COLUMN(AD182)))</f>
        <v/>
      </c>
      <c r="AE182">
        <f>AE72*(1+INDEX($A:$BY,$E182,COLUMN(AE182)))</f>
        <v/>
      </c>
      <c r="AF182">
        <f>AF72*(1+INDEX($A:$BY,$E182,COLUMN(AF182)))</f>
        <v/>
      </c>
      <c r="AG182">
        <f>AG72*(1+INDEX($A:$BY,$E182,COLUMN(AG182)))</f>
        <v/>
      </c>
      <c r="AH182">
        <f>AH72*(1+INDEX($A:$BY,$E182,COLUMN(AH182)))</f>
        <v/>
      </c>
      <c r="AI182">
        <f>AI72*(1+INDEX($A:$BY,$E182,COLUMN(AI182)))</f>
        <v/>
      </c>
      <c r="AJ182">
        <f>AJ72*(1+INDEX($A:$BY,$E182,COLUMN(AJ182)))</f>
        <v/>
      </c>
      <c r="AK182">
        <f>AK72*(1+INDEX($A:$BY,$E182,COLUMN(AK182)))</f>
        <v/>
      </c>
      <c r="AL182">
        <f>AL72*(1+INDEX($A:$BY,$E182,COLUMN(AL182)))</f>
        <v/>
      </c>
      <c r="AM182">
        <f>AM72*(1+INDEX($A:$BY,$E182,COLUMN(AM182)))</f>
        <v/>
      </c>
      <c r="AN182">
        <f>AN72*(1+INDEX($A:$BY,$E182,COLUMN(AN182)))</f>
        <v/>
      </c>
      <c r="AO182">
        <f>AO72*(1+INDEX($A:$BY,$E182,COLUMN(AO182)))</f>
        <v/>
      </c>
      <c r="AP182">
        <f>AP72*(1+INDEX($A:$BY,$E182,COLUMN(AP182)))</f>
        <v/>
      </c>
      <c r="AQ182">
        <f>AQ72*(1+INDEX($A:$BY,$E182,COLUMN(AQ182)))</f>
        <v/>
      </c>
      <c r="AR182">
        <f>AR72*(1+INDEX($A:$BY,$E182,COLUMN(AR182)))</f>
        <v/>
      </c>
      <c r="AS182">
        <f>AS72*(1+INDEX($A:$BY,$E182,COLUMN(AS182)))</f>
        <v/>
      </c>
      <c r="AT182">
        <f>AT72*(1+INDEX($A:$BY,$E182,COLUMN(AT182)))</f>
        <v/>
      </c>
      <c r="AU182">
        <f>AU72*(1+INDEX($A:$BY,$E182,COLUMN(AU182)))</f>
        <v/>
      </c>
      <c r="AV182">
        <f>AV72*(1+INDEX($A:$BY,$E182,COLUMN(AV182)))</f>
        <v/>
      </c>
      <c r="AW182">
        <f>AW72*(1+INDEX($A:$BY,$E182,COLUMN(AW182)))</f>
        <v/>
      </c>
      <c r="AX182">
        <f>AX72*(1+INDEX($A:$BY,$E182,COLUMN(AX182)))</f>
        <v/>
      </c>
      <c r="AY182">
        <f>AY72*(1+INDEX($A:$BY,$E182,COLUMN(AY182)))</f>
        <v/>
      </c>
      <c r="AZ182">
        <f>AZ72*(1+INDEX($A:$BY,$E182,COLUMN(AZ182)))</f>
        <v/>
      </c>
      <c r="BA182">
        <f>BA72*(1+INDEX($A:$BY,$E182,COLUMN(BA182)))</f>
        <v/>
      </c>
      <c r="BB182">
        <f>BB72*(1+INDEX($A:$BY,$E182,COLUMN(BB182)))</f>
        <v/>
      </c>
      <c r="BC182">
        <f>BC72*(1+INDEX($A:$BY,$E182,COLUMN(BC182)))</f>
        <v/>
      </c>
      <c r="BD182">
        <f>BD72*(1+INDEX($A:$BY,$E182,COLUMN(BD182)))</f>
        <v/>
      </c>
      <c r="BE182">
        <f>BE72*(1+INDEX($A:$BY,$E182,COLUMN(BE182)))</f>
        <v/>
      </c>
      <c r="BF182">
        <f>BF72*(1+INDEX($A:$BY,$E182,COLUMN(BF182)))</f>
        <v/>
      </c>
      <c r="BG182">
        <f>BG72*(1+INDEX($A:$BY,$E182,COLUMN(BG182)))</f>
        <v/>
      </c>
      <c r="BH182">
        <f>BH72*(1+INDEX($A:$BY,$E182,COLUMN(BH182)))</f>
        <v/>
      </c>
      <c r="BI182">
        <f>BI72*(1+INDEX($A:$BY,$E182,COLUMN(BI182)))</f>
        <v/>
      </c>
      <c r="BJ182">
        <f>BJ72*(1+INDEX($A:$BY,$E182,COLUMN(BJ182)))</f>
        <v/>
      </c>
      <c r="BK182">
        <f>BK72*(1+INDEX($A:$BY,$E182,COLUMN(BK182)))</f>
        <v/>
      </c>
      <c r="BL182">
        <f>BL72*(1+INDEX($A:$BY,$E182,COLUMN(BL182)))</f>
        <v/>
      </c>
      <c r="BM182">
        <f>BM72*(1+INDEX($A:$BY,$E182,COLUMN(BM182)))</f>
        <v/>
      </c>
      <c r="BN182">
        <f>BN72*(1+INDEX($A:$BY,$E182,COLUMN(BN182)))</f>
        <v/>
      </c>
      <c r="BO182">
        <f>BO72*(1+INDEX($A:$BY,$E182,COLUMN(BO182)))</f>
        <v/>
      </c>
      <c r="BP182">
        <f>BP72*(1+INDEX($A:$BY,$E182,COLUMN(BP182)))</f>
        <v/>
      </c>
      <c r="BQ182">
        <f>BQ72*(1+INDEX($A:$BY,$E182,COLUMN(BQ182)))</f>
        <v/>
      </c>
      <c r="BR182">
        <f>BR72*(1+INDEX($A:$BY,$E182,COLUMN(BR182)))</f>
        <v/>
      </c>
      <c r="BS182">
        <f>BS72*(1+INDEX($A:$BY,$E182,COLUMN(BS182)))</f>
        <v/>
      </c>
      <c r="BT182">
        <f>BT72*(1+INDEX($A:$BY,$E182,COLUMN(BT182)))</f>
        <v/>
      </c>
      <c r="BU182">
        <f>BU72*(1+INDEX($A:$BY,$E182,COLUMN(BU182)))</f>
        <v/>
      </c>
      <c r="BV182">
        <f>BV72*(1+INDEX($A:$BY,$E182,COLUMN(BV182)))</f>
        <v/>
      </c>
      <c r="BW182">
        <f>BW72*(1+INDEX($A:$BY,$E182,COLUMN(BW182)))</f>
        <v/>
      </c>
      <c r="BX182">
        <f>BX72*(1+INDEX($A:$BY,$E182,COLUMN(BX182)))</f>
        <v/>
      </c>
      <c r="BY182">
        <f>BY72*(1+INDEX($A:$BY,$E182,COLUMN(BY182)))</f>
        <v/>
      </c>
    </row>
    <row r="183" spans="1:77">
      <c r="A183">
        <f>CONCATENATE(A$179,B183)</f>
        <v/>
      </c>
      <c r="B183" t="s">
        <v>36</v>
      </c>
      <c r="D183" t="s">
        <v>35</v>
      </c>
      <c r="E183">
        <f>MATCH($B183,$B$97:$B$107,0)+ROW($B$97)-1</f>
        <v/>
      </c>
      <c r="G183">
        <f>G73*(1+INDEX($A:$BY,$E183,COLUMN(G183)))</f>
        <v/>
      </c>
      <c r="H183">
        <f>H73*(1+INDEX($A:$BY,$E183,COLUMN(H183)))</f>
        <v/>
      </c>
      <c r="I183">
        <f>I73*(1+INDEX($A:$BY,$E183,COLUMN(I183)))</f>
        <v/>
      </c>
      <c r="J183">
        <f>J73*(1+INDEX($A:$BY,$E183,COLUMN(J183)))</f>
        <v/>
      </c>
      <c r="K183">
        <f>K73*(1+INDEX($A:$BY,$E183,COLUMN(K183)))</f>
        <v/>
      </c>
      <c r="L183">
        <f>L73*(1+INDEX($A:$BY,$E183,COLUMN(L183)))</f>
        <v/>
      </c>
      <c r="M183">
        <f>M73*(1+INDEX($A:$BY,$E183,COLUMN(M183)))</f>
        <v/>
      </c>
      <c r="N183">
        <f>N73*(1+INDEX($A:$BY,$E183,COLUMN(N183)))</f>
        <v/>
      </c>
      <c r="O183">
        <f>O73*(1+INDEX($A:$BY,$E183,COLUMN(O183)))</f>
        <v/>
      </c>
      <c r="P183">
        <f>P73*(1+INDEX($A:$BY,$E183,COLUMN(P183)))</f>
        <v/>
      </c>
      <c r="Q183">
        <f>Q73*(1+INDEX($A:$BY,$E183,COLUMN(Q183)))</f>
        <v/>
      </c>
      <c r="R183">
        <f>R73*(1+INDEX($A:$BY,$E183,COLUMN(R183)))</f>
        <v/>
      </c>
      <c r="S183">
        <f>S73*(1+INDEX($A:$BY,$E183,COLUMN(S183)))</f>
        <v/>
      </c>
      <c r="T183">
        <f>T73*(1+INDEX($A:$BY,$E183,COLUMN(T183)))</f>
        <v/>
      </c>
      <c r="U183">
        <f>U73*(1+INDEX($A:$BY,$E183,COLUMN(U183)))</f>
        <v/>
      </c>
      <c r="V183">
        <f>V73*(1+INDEX($A:$BY,$E183,COLUMN(V183)))</f>
        <v/>
      </c>
      <c r="W183">
        <f>W73*(1+INDEX($A:$BY,$E183,COLUMN(W183)))</f>
        <v/>
      </c>
      <c r="X183">
        <f>X73*(1+INDEX($A:$BY,$E183,COLUMN(X183)))</f>
        <v/>
      </c>
      <c r="Y183">
        <f>Y73*(1+INDEX($A:$BY,$E183,COLUMN(Y183)))</f>
        <v/>
      </c>
      <c r="Z183">
        <f>Z73*(1+INDEX($A:$BY,$E183,COLUMN(Z183)))</f>
        <v/>
      </c>
      <c r="AA183">
        <f>AA73*(1+INDEX($A:$BY,$E183,COLUMN(AA183)))</f>
        <v/>
      </c>
      <c r="AB183">
        <f>AB73*(1+INDEX($A:$BY,$E183,COLUMN(AB183)))</f>
        <v/>
      </c>
      <c r="AC183">
        <f>AC73*(1+INDEX($A:$BY,$E183,COLUMN(AC183)))</f>
        <v/>
      </c>
      <c r="AD183">
        <f>AD73*(1+INDEX($A:$BY,$E183,COLUMN(AD183)))</f>
        <v/>
      </c>
      <c r="AE183">
        <f>AE73*(1+INDEX($A:$BY,$E183,COLUMN(AE183)))</f>
        <v/>
      </c>
      <c r="AF183">
        <f>AF73*(1+INDEX($A:$BY,$E183,COLUMN(AF183)))</f>
        <v/>
      </c>
      <c r="AG183">
        <f>AG73*(1+INDEX($A:$BY,$E183,COLUMN(AG183)))</f>
        <v/>
      </c>
      <c r="AH183">
        <f>AH73*(1+INDEX($A:$BY,$E183,COLUMN(AH183)))</f>
        <v/>
      </c>
      <c r="AI183">
        <f>AI73*(1+INDEX($A:$BY,$E183,COLUMN(AI183)))</f>
        <v/>
      </c>
      <c r="AJ183">
        <f>AJ73*(1+INDEX($A:$BY,$E183,COLUMN(AJ183)))</f>
        <v/>
      </c>
      <c r="AK183">
        <f>AK73*(1+INDEX($A:$BY,$E183,COLUMN(AK183)))</f>
        <v/>
      </c>
      <c r="AL183">
        <f>AL73*(1+INDEX($A:$BY,$E183,COLUMN(AL183)))</f>
        <v/>
      </c>
      <c r="AM183">
        <f>AM73*(1+INDEX($A:$BY,$E183,COLUMN(AM183)))</f>
        <v/>
      </c>
      <c r="AN183">
        <f>AN73*(1+INDEX($A:$BY,$E183,COLUMN(AN183)))</f>
        <v/>
      </c>
      <c r="AO183">
        <f>AO73*(1+INDEX($A:$BY,$E183,COLUMN(AO183)))</f>
        <v/>
      </c>
      <c r="AP183">
        <f>AP73*(1+INDEX($A:$BY,$E183,COLUMN(AP183)))</f>
        <v/>
      </c>
      <c r="AQ183">
        <f>AQ73*(1+INDEX($A:$BY,$E183,COLUMN(AQ183)))</f>
        <v/>
      </c>
      <c r="AR183">
        <f>AR73*(1+INDEX($A:$BY,$E183,COLUMN(AR183)))</f>
        <v/>
      </c>
      <c r="AS183">
        <f>AS73*(1+INDEX($A:$BY,$E183,COLUMN(AS183)))</f>
        <v/>
      </c>
      <c r="AT183">
        <f>AT73*(1+INDEX($A:$BY,$E183,COLUMN(AT183)))</f>
        <v/>
      </c>
      <c r="AU183">
        <f>AU73*(1+INDEX($A:$BY,$E183,COLUMN(AU183)))</f>
        <v/>
      </c>
      <c r="AV183">
        <f>AV73*(1+INDEX($A:$BY,$E183,COLUMN(AV183)))</f>
        <v/>
      </c>
      <c r="AW183">
        <f>AW73*(1+INDEX($A:$BY,$E183,COLUMN(AW183)))</f>
        <v/>
      </c>
      <c r="AX183">
        <f>AX73*(1+INDEX($A:$BY,$E183,COLUMN(AX183)))</f>
        <v/>
      </c>
      <c r="AY183">
        <f>AY73*(1+INDEX($A:$BY,$E183,COLUMN(AY183)))</f>
        <v/>
      </c>
      <c r="AZ183">
        <f>AZ73*(1+INDEX($A:$BY,$E183,COLUMN(AZ183)))</f>
        <v/>
      </c>
      <c r="BA183">
        <f>BA73*(1+INDEX($A:$BY,$E183,COLUMN(BA183)))</f>
        <v/>
      </c>
      <c r="BB183">
        <f>BB73*(1+INDEX($A:$BY,$E183,COLUMN(BB183)))</f>
        <v/>
      </c>
      <c r="BC183">
        <f>BC73*(1+INDEX($A:$BY,$E183,COLUMN(BC183)))</f>
        <v/>
      </c>
      <c r="BD183">
        <f>BD73*(1+INDEX($A:$BY,$E183,COLUMN(BD183)))</f>
        <v/>
      </c>
      <c r="BE183">
        <f>BE73*(1+INDEX($A:$BY,$E183,COLUMN(BE183)))</f>
        <v/>
      </c>
      <c r="BF183">
        <f>BF73*(1+INDEX($A:$BY,$E183,COLUMN(BF183)))</f>
        <v/>
      </c>
      <c r="BG183">
        <f>BG73*(1+INDEX($A:$BY,$E183,COLUMN(BG183)))</f>
        <v/>
      </c>
      <c r="BH183">
        <f>BH73*(1+INDEX($A:$BY,$E183,COLUMN(BH183)))</f>
        <v/>
      </c>
      <c r="BI183">
        <f>BI73*(1+INDEX($A:$BY,$E183,COLUMN(BI183)))</f>
        <v/>
      </c>
      <c r="BJ183">
        <f>BJ73*(1+INDEX($A:$BY,$E183,COLUMN(BJ183)))</f>
        <v/>
      </c>
      <c r="BK183">
        <f>BK73*(1+INDEX($A:$BY,$E183,COLUMN(BK183)))</f>
        <v/>
      </c>
      <c r="BL183">
        <f>BL73*(1+INDEX($A:$BY,$E183,COLUMN(BL183)))</f>
        <v/>
      </c>
      <c r="BM183">
        <f>BM73*(1+INDEX($A:$BY,$E183,COLUMN(BM183)))</f>
        <v/>
      </c>
      <c r="BN183">
        <f>BN73*(1+INDEX($A:$BY,$E183,COLUMN(BN183)))</f>
        <v/>
      </c>
      <c r="BO183">
        <f>BO73*(1+INDEX($A:$BY,$E183,COLUMN(BO183)))</f>
        <v/>
      </c>
      <c r="BP183">
        <f>BP73*(1+INDEX($A:$BY,$E183,COLUMN(BP183)))</f>
        <v/>
      </c>
      <c r="BQ183">
        <f>BQ73*(1+INDEX($A:$BY,$E183,COLUMN(BQ183)))</f>
        <v/>
      </c>
      <c r="BR183">
        <f>BR73*(1+INDEX($A:$BY,$E183,COLUMN(BR183)))</f>
        <v/>
      </c>
      <c r="BS183">
        <f>BS73*(1+INDEX($A:$BY,$E183,COLUMN(BS183)))</f>
        <v/>
      </c>
      <c r="BT183">
        <f>BT73*(1+INDEX($A:$BY,$E183,COLUMN(BT183)))</f>
        <v/>
      </c>
      <c r="BU183">
        <f>BU73*(1+INDEX($A:$BY,$E183,COLUMN(BU183)))</f>
        <v/>
      </c>
      <c r="BV183">
        <f>BV73*(1+INDEX($A:$BY,$E183,COLUMN(BV183)))</f>
        <v/>
      </c>
      <c r="BW183">
        <f>BW73*(1+INDEX($A:$BY,$E183,COLUMN(BW183)))</f>
        <v/>
      </c>
      <c r="BX183">
        <f>BX73*(1+INDEX($A:$BY,$E183,COLUMN(BX183)))</f>
        <v/>
      </c>
      <c r="BY183">
        <f>BY73*(1+INDEX($A:$BY,$E183,COLUMN(BY183)))</f>
        <v/>
      </c>
    </row>
    <row r="184" spans="1:77">
      <c r="A184">
        <f>CONCATENATE(A$179,B184)</f>
        <v/>
      </c>
      <c r="B184" t="s">
        <v>89</v>
      </c>
      <c r="D184" t="s">
        <v>35</v>
      </c>
      <c r="E184">
        <f>MATCH($B184,$B$97:$B$107,0)+ROW($B$97)-1</f>
        <v/>
      </c>
      <c r="G184">
        <f>G74*(1+INDEX($A:$BY,$E184,COLUMN(G184)))</f>
        <v/>
      </c>
      <c r="H184">
        <f>H74*(1+INDEX($A:$BY,$E184,COLUMN(H184)))</f>
        <v/>
      </c>
      <c r="I184">
        <f>I74*(1+INDEX($A:$BY,$E184,COLUMN(I184)))</f>
        <v/>
      </c>
      <c r="J184">
        <f>J74*(1+INDEX($A:$BY,$E184,COLUMN(J184)))</f>
        <v/>
      </c>
      <c r="K184">
        <f>K74*(1+INDEX($A:$BY,$E184,COLUMN(K184)))</f>
        <v/>
      </c>
      <c r="L184">
        <f>L74*(1+INDEX($A:$BY,$E184,COLUMN(L184)))</f>
        <v/>
      </c>
      <c r="M184">
        <f>M74*(1+INDEX($A:$BY,$E184,COLUMN(M184)))</f>
        <v/>
      </c>
      <c r="N184">
        <f>N74*(1+INDEX($A:$BY,$E184,COLUMN(N184)))</f>
        <v/>
      </c>
      <c r="O184">
        <f>O74*(1+INDEX($A:$BY,$E184,COLUMN(O184)))</f>
        <v/>
      </c>
      <c r="P184">
        <f>P74*(1+INDEX($A:$BY,$E184,COLUMN(P184)))</f>
        <v/>
      </c>
      <c r="Q184">
        <f>Q74*(1+INDEX($A:$BY,$E184,COLUMN(Q184)))</f>
        <v/>
      </c>
      <c r="R184">
        <f>R74*(1+INDEX($A:$BY,$E184,COLUMN(R184)))</f>
        <v/>
      </c>
      <c r="S184">
        <f>S74*(1+INDEX($A:$BY,$E184,COLUMN(S184)))</f>
        <v/>
      </c>
      <c r="T184">
        <f>T74*(1+INDEX($A:$BY,$E184,COLUMN(T184)))</f>
        <v/>
      </c>
      <c r="U184">
        <f>U74*(1+INDEX($A:$BY,$E184,COLUMN(U184)))</f>
        <v/>
      </c>
      <c r="V184">
        <f>V74*(1+INDEX($A:$BY,$E184,COLUMN(V184)))</f>
        <v/>
      </c>
      <c r="W184">
        <f>W74*(1+INDEX($A:$BY,$E184,COLUMN(W184)))</f>
        <v/>
      </c>
      <c r="X184">
        <f>X74*(1+INDEX($A:$BY,$E184,COLUMN(X184)))</f>
        <v/>
      </c>
      <c r="Y184">
        <f>Y74*(1+INDEX($A:$BY,$E184,COLUMN(Y184)))</f>
        <v/>
      </c>
      <c r="Z184">
        <f>Z74*(1+INDEX($A:$BY,$E184,COLUMN(Z184)))</f>
        <v/>
      </c>
      <c r="AA184">
        <f>AA74*(1+INDEX($A:$BY,$E184,COLUMN(AA184)))</f>
        <v/>
      </c>
      <c r="AB184">
        <f>AB74*(1+INDEX($A:$BY,$E184,COLUMN(AB184)))</f>
        <v/>
      </c>
      <c r="AC184">
        <f>AC74*(1+INDEX($A:$BY,$E184,COLUMN(AC184)))</f>
        <v/>
      </c>
      <c r="AD184">
        <f>AD74*(1+INDEX($A:$BY,$E184,COLUMN(AD184)))</f>
        <v/>
      </c>
      <c r="AE184">
        <f>AE74*(1+INDEX($A:$BY,$E184,COLUMN(AE184)))</f>
        <v/>
      </c>
      <c r="AF184">
        <f>AF74*(1+INDEX($A:$BY,$E184,COLUMN(AF184)))</f>
        <v/>
      </c>
      <c r="AG184">
        <f>AG74*(1+INDEX($A:$BY,$E184,COLUMN(AG184)))</f>
        <v/>
      </c>
      <c r="AH184">
        <f>AH74*(1+INDEX($A:$BY,$E184,COLUMN(AH184)))</f>
        <v/>
      </c>
      <c r="AI184">
        <f>AI74*(1+INDEX($A:$BY,$E184,COLUMN(AI184)))</f>
        <v/>
      </c>
      <c r="AJ184">
        <f>AJ74*(1+INDEX($A:$BY,$E184,COLUMN(AJ184)))</f>
        <v/>
      </c>
      <c r="AK184">
        <f>AK74*(1+INDEX($A:$BY,$E184,COLUMN(AK184)))</f>
        <v/>
      </c>
      <c r="AL184">
        <f>AL74*(1+INDEX($A:$BY,$E184,COLUMN(AL184)))</f>
        <v/>
      </c>
      <c r="AM184">
        <f>AM74*(1+INDEX($A:$BY,$E184,COLUMN(AM184)))</f>
        <v/>
      </c>
      <c r="AN184">
        <f>AN74*(1+INDEX($A:$BY,$E184,COLUMN(AN184)))</f>
        <v/>
      </c>
      <c r="AO184">
        <f>AO74*(1+INDEX($A:$BY,$E184,COLUMN(AO184)))</f>
        <v/>
      </c>
      <c r="AP184">
        <f>AP74*(1+INDEX($A:$BY,$E184,COLUMN(AP184)))</f>
        <v/>
      </c>
      <c r="AQ184">
        <f>AQ74*(1+INDEX($A:$BY,$E184,COLUMN(AQ184)))</f>
        <v/>
      </c>
      <c r="AR184">
        <f>AR74*(1+INDEX($A:$BY,$E184,COLUMN(AR184)))</f>
        <v/>
      </c>
      <c r="AS184">
        <f>AS74*(1+INDEX($A:$BY,$E184,COLUMN(AS184)))</f>
        <v/>
      </c>
      <c r="AT184">
        <f>AT74*(1+INDEX($A:$BY,$E184,COLUMN(AT184)))</f>
        <v/>
      </c>
      <c r="AU184">
        <f>AU74*(1+INDEX($A:$BY,$E184,COLUMN(AU184)))</f>
        <v/>
      </c>
      <c r="AV184">
        <f>AV74*(1+INDEX($A:$BY,$E184,COLUMN(AV184)))</f>
        <v/>
      </c>
      <c r="AW184">
        <f>AW74*(1+INDEX($A:$BY,$E184,COLUMN(AW184)))</f>
        <v/>
      </c>
      <c r="AX184">
        <f>AX74*(1+INDEX($A:$BY,$E184,COLUMN(AX184)))</f>
        <v/>
      </c>
      <c r="AY184">
        <f>AY74*(1+INDEX($A:$BY,$E184,COLUMN(AY184)))</f>
        <v/>
      </c>
      <c r="AZ184">
        <f>AZ74*(1+INDEX($A:$BY,$E184,COLUMN(AZ184)))</f>
        <v/>
      </c>
      <c r="BA184">
        <f>BA74*(1+INDEX($A:$BY,$E184,COLUMN(BA184)))</f>
        <v/>
      </c>
      <c r="BB184">
        <f>BB74*(1+INDEX($A:$BY,$E184,COLUMN(BB184)))</f>
        <v/>
      </c>
      <c r="BC184">
        <f>BC74*(1+INDEX($A:$BY,$E184,COLUMN(BC184)))</f>
        <v/>
      </c>
      <c r="BD184">
        <f>BD74*(1+INDEX($A:$BY,$E184,COLUMN(BD184)))</f>
        <v/>
      </c>
      <c r="BE184">
        <f>BE74*(1+INDEX($A:$BY,$E184,COLUMN(BE184)))</f>
        <v/>
      </c>
      <c r="BF184">
        <f>BF74*(1+INDEX($A:$BY,$E184,COLUMN(BF184)))</f>
        <v/>
      </c>
      <c r="BG184">
        <f>BG74*(1+INDEX($A:$BY,$E184,COLUMN(BG184)))</f>
        <v/>
      </c>
      <c r="BH184">
        <f>BH74*(1+INDEX($A:$BY,$E184,COLUMN(BH184)))</f>
        <v/>
      </c>
      <c r="BI184">
        <f>BI74*(1+INDEX($A:$BY,$E184,COLUMN(BI184)))</f>
        <v/>
      </c>
      <c r="BJ184">
        <f>BJ74*(1+INDEX($A:$BY,$E184,COLUMN(BJ184)))</f>
        <v/>
      </c>
      <c r="BK184">
        <f>BK74*(1+INDEX($A:$BY,$E184,COLUMN(BK184)))</f>
        <v/>
      </c>
      <c r="BL184">
        <f>BL74*(1+INDEX($A:$BY,$E184,COLUMN(BL184)))</f>
        <v/>
      </c>
      <c r="BM184">
        <f>BM74*(1+INDEX($A:$BY,$E184,COLUMN(BM184)))</f>
        <v/>
      </c>
      <c r="BN184">
        <f>BN74*(1+INDEX($A:$BY,$E184,COLUMN(BN184)))</f>
        <v/>
      </c>
      <c r="BO184">
        <f>BO74*(1+INDEX($A:$BY,$E184,COLUMN(BO184)))</f>
        <v/>
      </c>
      <c r="BP184">
        <f>BP74*(1+INDEX($A:$BY,$E184,COLUMN(BP184)))</f>
        <v/>
      </c>
      <c r="BQ184">
        <f>BQ74*(1+INDEX($A:$BY,$E184,COLUMN(BQ184)))</f>
        <v/>
      </c>
      <c r="BR184">
        <f>BR74*(1+INDEX($A:$BY,$E184,COLUMN(BR184)))</f>
        <v/>
      </c>
      <c r="BS184">
        <f>BS74*(1+INDEX($A:$BY,$E184,COLUMN(BS184)))</f>
        <v/>
      </c>
      <c r="BT184">
        <f>BT74*(1+INDEX($A:$BY,$E184,COLUMN(BT184)))</f>
        <v/>
      </c>
      <c r="BU184">
        <f>BU74*(1+INDEX($A:$BY,$E184,COLUMN(BU184)))</f>
        <v/>
      </c>
      <c r="BV184">
        <f>BV74*(1+INDEX($A:$BY,$E184,COLUMN(BV184)))</f>
        <v/>
      </c>
      <c r="BW184">
        <f>BW74*(1+INDEX($A:$BY,$E184,COLUMN(BW184)))</f>
        <v/>
      </c>
      <c r="BX184">
        <f>BX74*(1+INDEX($A:$BY,$E184,COLUMN(BX184)))</f>
        <v/>
      </c>
      <c r="BY184">
        <f>BY74*(1+INDEX($A:$BY,$E184,COLUMN(BY184)))</f>
        <v/>
      </c>
    </row>
    <row r="185" spans="1:77">
      <c r="A185">
        <f>CONCATENATE(A$179,B185)</f>
        <v/>
      </c>
      <c r="B185" t="s">
        <v>47</v>
      </c>
      <c r="D185" t="s">
        <v>35</v>
      </c>
      <c r="E185">
        <f>MATCH($B185,$B$97:$B$107,0)+ROW($B$97)-1</f>
        <v/>
      </c>
      <c r="G185">
        <f>G75*(1+INDEX($A:$BY,$E185,COLUMN(G185)))</f>
        <v/>
      </c>
      <c r="H185">
        <f>H75*(1+INDEX($A:$BY,$E185,COLUMN(H185)))</f>
        <v/>
      </c>
      <c r="I185">
        <f>I75*(1+INDEX($A:$BY,$E185,COLUMN(I185)))</f>
        <v/>
      </c>
      <c r="J185">
        <f>J75*(1+INDEX($A:$BY,$E185,COLUMN(J185)))</f>
        <v/>
      </c>
      <c r="K185">
        <f>K75*(1+INDEX($A:$BY,$E185,COLUMN(K185)))</f>
        <v/>
      </c>
      <c r="L185">
        <f>L75*(1+INDEX($A:$BY,$E185,COLUMN(L185)))</f>
        <v/>
      </c>
      <c r="M185">
        <f>M75*(1+INDEX($A:$BY,$E185,COLUMN(M185)))</f>
        <v/>
      </c>
      <c r="N185">
        <f>N75*(1+INDEX($A:$BY,$E185,COLUMN(N185)))</f>
        <v/>
      </c>
      <c r="O185">
        <f>O75*(1+INDEX($A:$BY,$E185,COLUMN(O185)))</f>
        <v/>
      </c>
      <c r="P185">
        <f>P75*(1+INDEX($A:$BY,$E185,COLUMN(P185)))</f>
        <v/>
      </c>
      <c r="Q185">
        <f>Q75*(1+INDEX($A:$BY,$E185,COLUMN(Q185)))</f>
        <v/>
      </c>
      <c r="R185">
        <f>R75*(1+INDEX($A:$BY,$E185,COLUMN(R185)))</f>
        <v/>
      </c>
      <c r="S185">
        <f>S75*(1+INDEX($A:$BY,$E185,COLUMN(S185)))</f>
        <v/>
      </c>
      <c r="T185">
        <f>T75*(1+INDEX($A:$BY,$E185,COLUMN(T185)))</f>
        <v/>
      </c>
      <c r="U185">
        <f>U75*(1+INDEX($A:$BY,$E185,COLUMN(U185)))</f>
        <v/>
      </c>
      <c r="V185">
        <f>V75*(1+INDEX($A:$BY,$E185,COLUMN(V185)))</f>
        <v/>
      </c>
      <c r="W185">
        <f>W75*(1+INDEX($A:$BY,$E185,COLUMN(W185)))</f>
        <v/>
      </c>
      <c r="X185">
        <f>X75*(1+INDEX($A:$BY,$E185,COLUMN(X185)))</f>
        <v/>
      </c>
      <c r="Y185">
        <f>Y75*(1+INDEX($A:$BY,$E185,COLUMN(Y185)))</f>
        <v/>
      </c>
      <c r="Z185">
        <f>Z75*(1+INDEX($A:$BY,$E185,COLUMN(Z185)))</f>
        <v/>
      </c>
      <c r="AA185">
        <f>AA75*(1+INDEX($A:$BY,$E185,COLUMN(AA185)))</f>
        <v/>
      </c>
      <c r="AB185">
        <f>AB75*(1+INDEX($A:$BY,$E185,COLUMN(AB185)))</f>
        <v/>
      </c>
      <c r="AC185">
        <f>AC75*(1+INDEX($A:$BY,$E185,COLUMN(AC185)))</f>
        <v/>
      </c>
      <c r="AD185">
        <f>AD75*(1+INDEX($A:$BY,$E185,COLUMN(AD185)))</f>
        <v/>
      </c>
      <c r="AE185">
        <f>AE75*(1+INDEX($A:$BY,$E185,COLUMN(AE185)))</f>
        <v/>
      </c>
      <c r="AF185">
        <f>AF75*(1+INDEX($A:$BY,$E185,COLUMN(AF185)))</f>
        <v/>
      </c>
      <c r="AG185">
        <f>AG75*(1+INDEX($A:$BY,$E185,COLUMN(AG185)))</f>
        <v/>
      </c>
      <c r="AH185">
        <f>AH75*(1+INDEX($A:$BY,$E185,COLUMN(AH185)))</f>
        <v/>
      </c>
      <c r="AI185">
        <f>AI75*(1+INDEX($A:$BY,$E185,COLUMN(AI185)))</f>
        <v/>
      </c>
      <c r="AJ185">
        <f>AJ75*(1+INDEX($A:$BY,$E185,COLUMN(AJ185)))</f>
        <v/>
      </c>
      <c r="AK185">
        <f>AK75*(1+INDEX($A:$BY,$E185,COLUMN(AK185)))</f>
        <v/>
      </c>
      <c r="AL185">
        <f>AL75*(1+INDEX($A:$BY,$E185,COLUMN(AL185)))</f>
        <v/>
      </c>
      <c r="AM185">
        <f>AM75*(1+INDEX($A:$BY,$E185,COLUMN(AM185)))</f>
        <v/>
      </c>
      <c r="AN185">
        <f>AN75*(1+INDEX($A:$BY,$E185,COLUMN(AN185)))</f>
        <v/>
      </c>
      <c r="AO185">
        <f>AO75*(1+INDEX($A:$BY,$E185,COLUMN(AO185)))</f>
        <v/>
      </c>
      <c r="AP185">
        <f>AP75*(1+INDEX($A:$BY,$E185,COLUMN(AP185)))</f>
        <v/>
      </c>
      <c r="AQ185">
        <f>AQ75*(1+INDEX($A:$BY,$E185,COLUMN(AQ185)))</f>
        <v/>
      </c>
      <c r="AR185">
        <f>AR75*(1+INDEX($A:$BY,$E185,COLUMN(AR185)))</f>
        <v/>
      </c>
      <c r="AS185">
        <f>AS75*(1+INDEX($A:$BY,$E185,COLUMN(AS185)))</f>
        <v/>
      </c>
      <c r="AT185">
        <f>AT75*(1+INDEX($A:$BY,$E185,COLUMN(AT185)))</f>
        <v/>
      </c>
      <c r="AU185">
        <f>AU75*(1+INDEX($A:$BY,$E185,COLUMN(AU185)))</f>
        <v/>
      </c>
      <c r="AV185">
        <f>AV75*(1+INDEX($A:$BY,$E185,COLUMN(AV185)))</f>
        <v/>
      </c>
      <c r="AW185">
        <f>AW75*(1+INDEX($A:$BY,$E185,COLUMN(AW185)))</f>
        <v/>
      </c>
      <c r="AX185">
        <f>AX75*(1+INDEX($A:$BY,$E185,COLUMN(AX185)))</f>
        <v/>
      </c>
      <c r="AY185">
        <f>AY75*(1+INDEX($A:$BY,$E185,COLUMN(AY185)))</f>
        <v/>
      </c>
      <c r="AZ185">
        <f>AZ75*(1+INDEX($A:$BY,$E185,COLUMN(AZ185)))</f>
        <v/>
      </c>
      <c r="BA185">
        <f>BA75*(1+INDEX($A:$BY,$E185,COLUMN(BA185)))</f>
        <v/>
      </c>
      <c r="BB185">
        <f>BB75*(1+INDEX($A:$BY,$E185,COLUMN(BB185)))</f>
        <v/>
      </c>
      <c r="BC185">
        <f>BC75*(1+INDEX($A:$BY,$E185,COLUMN(BC185)))</f>
        <v/>
      </c>
      <c r="BD185">
        <f>BD75*(1+INDEX($A:$BY,$E185,COLUMN(BD185)))</f>
        <v/>
      </c>
      <c r="BE185">
        <f>BE75*(1+INDEX($A:$BY,$E185,COLUMN(BE185)))</f>
        <v/>
      </c>
      <c r="BF185">
        <f>BF75*(1+INDEX($A:$BY,$E185,COLUMN(BF185)))</f>
        <v/>
      </c>
      <c r="BG185">
        <f>BG75*(1+INDEX($A:$BY,$E185,COLUMN(BG185)))</f>
        <v/>
      </c>
      <c r="BH185">
        <f>BH75*(1+INDEX($A:$BY,$E185,COLUMN(BH185)))</f>
        <v/>
      </c>
      <c r="BI185">
        <f>BI75*(1+INDEX($A:$BY,$E185,COLUMN(BI185)))</f>
        <v/>
      </c>
      <c r="BJ185">
        <f>BJ75*(1+INDEX($A:$BY,$E185,COLUMN(BJ185)))</f>
        <v/>
      </c>
      <c r="BK185">
        <f>BK75*(1+INDEX($A:$BY,$E185,COLUMN(BK185)))</f>
        <v/>
      </c>
      <c r="BL185">
        <f>BL75*(1+INDEX($A:$BY,$E185,COLUMN(BL185)))</f>
        <v/>
      </c>
      <c r="BM185">
        <f>BM75*(1+INDEX($A:$BY,$E185,COLUMN(BM185)))</f>
        <v/>
      </c>
      <c r="BN185">
        <f>BN75*(1+INDEX($A:$BY,$E185,COLUMN(BN185)))</f>
        <v/>
      </c>
      <c r="BO185">
        <f>BO75*(1+INDEX($A:$BY,$E185,COLUMN(BO185)))</f>
        <v/>
      </c>
      <c r="BP185">
        <f>BP75*(1+INDEX($A:$BY,$E185,COLUMN(BP185)))</f>
        <v/>
      </c>
      <c r="BQ185">
        <f>BQ75*(1+INDEX($A:$BY,$E185,COLUMN(BQ185)))</f>
        <v/>
      </c>
      <c r="BR185">
        <f>BR75*(1+INDEX($A:$BY,$E185,COLUMN(BR185)))</f>
        <v/>
      </c>
      <c r="BS185">
        <f>BS75*(1+INDEX($A:$BY,$E185,COLUMN(BS185)))</f>
        <v/>
      </c>
      <c r="BT185">
        <f>BT75*(1+INDEX($A:$BY,$E185,COLUMN(BT185)))</f>
        <v/>
      </c>
      <c r="BU185">
        <f>BU75*(1+INDEX($A:$BY,$E185,COLUMN(BU185)))</f>
        <v/>
      </c>
      <c r="BV185">
        <f>BV75*(1+INDEX($A:$BY,$E185,COLUMN(BV185)))</f>
        <v/>
      </c>
      <c r="BW185">
        <f>BW75*(1+INDEX($A:$BY,$E185,COLUMN(BW185)))</f>
        <v/>
      </c>
      <c r="BX185">
        <f>BX75*(1+INDEX($A:$BY,$E185,COLUMN(BX185)))</f>
        <v/>
      </c>
      <c r="BY185">
        <f>BY75*(1+INDEX($A:$BY,$E185,COLUMN(BY185)))</f>
        <v/>
      </c>
    </row>
    <row r="186" spans="1:77">
      <c r="A186">
        <f>CONCATENATE(A$179,B186)</f>
        <v/>
      </c>
      <c r="B186" t="s">
        <v>38</v>
      </c>
      <c r="D186" t="s">
        <v>35</v>
      </c>
      <c r="E186">
        <f>MATCH($B186,$B$97:$B$107,0)+ROW($B$97)-1</f>
        <v/>
      </c>
      <c r="G186">
        <f>G76*(1+INDEX($A:$BY,$E186,COLUMN(G186)))</f>
        <v/>
      </c>
      <c r="H186">
        <f>H76*(1+INDEX($A:$BY,$E186,COLUMN(H186)))</f>
        <v/>
      </c>
      <c r="I186">
        <f>I76*(1+INDEX($A:$BY,$E186,COLUMN(I186)))</f>
        <v/>
      </c>
      <c r="J186">
        <f>J76*(1+INDEX($A:$BY,$E186,COLUMN(J186)))</f>
        <v/>
      </c>
      <c r="K186">
        <f>K76*(1+INDEX($A:$BY,$E186,COLUMN(K186)))</f>
        <v/>
      </c>
      <c r="L186">
        <f>L76*(1+INDEX($A:$BY,$E186,COLUMN(L186)))</f>
        <v/>
      </c>
      <c r="M186">
        <f>M76*(1+INDEX($A:$BY,$E186,COLUMN(M186)))</f>
        <v/>
      </c>
      <c r="N186">
        <f>N76*(1+INDEX($A:$BY,$E186,COLUMN(N186)))</f>
        <v/>
      </c>
      <c r="O186">
        <f>O76*(1+INDEX($A:$BY,$E186,COLUMN(O186)))</f>
        <v/>
      </c>
      <c r="P186">
        <f>P76*(1+INDEX($A:$BY,$E186,COLUMN(P186)))</f>
        <v/>
      </c>
      <c r="Q186">
        <f>Q76*(1+INDEX($A:$BY,$E186,COLUMN(Q186)))</f>
        <v/>
      </c>
      <c r="R186">
        <f>R76*(1+INDEX($A:$BY,$E186,COLUMN(R186)))</f>
        <v/>
      </c>
      <c r="S186">
        <f>S76*(1+INDEX($A:$BY,$E186,COLUMN(S186)))</f>
        <v/>
      </c>
      <c r="T186">
        <f>T76*(1+INDEX($A:$BY,$E186,COLUMN(T186)))</f>
        <v/>
      </c>
      <c r="U186">
        <f>U76*(1+INDEX($A:$BY,$E186,COLUMN(U186)))</f>
        <v/>
      </c>
      <c r="V186">
        <f>V76*(1+INDEX($A:$BY,$E186,COLUMN(V186)))</f>
        <v/>
      </c>
      <c r="W186">
        <f>W76*(1+INDEX($A:$BY,$E186,COLUMN(W186)))</f>
        <v/>
      </c>
      <c r="X186">
        <f>X76*(1+INDEX($A:$BY,$E186,COLUMN(X186)))</f>
        <v/>
      </c>
      <c r="Y186">
        <f>Y76*(1+INDEX($A:$BY,$E186,COLUMN(Y186)))</f>
        <v/>
      </c>
      <c r="Z186">
        <f>Z76*(1+INDEX($A:$BY,$E186,COLUMN(Z186)))</f>
        <v/>
      </c>
      <c r="AA186">
        <f>AA76*(1+INDEX($A:$BY,$E186,COLUMN(AA186)))</f>
        <v/>
      </c>
      <c r="AB186">
        <f>AB76*(1+INDEX($A:$BY,$E186,COLUMN(AB186)))</f>
        <v/>
      </c>
      <c r="AC186">
        <f>AC76*(1+INDEX($A:$BY,$E186,COLUMN(AC186)))</f>
        <v/>
      </c>
      <c r="AD186">
        <f>AD76*(1+INDEX($A:$BY,$E186,COLUMN(AD186)))</f>
        <v/>
      </c>
      <c r="AE186">
        <f>AE76*(1+INDEX($A:$BY,$E186,COLUMN(AE186)))</f>
        <v/>
      </c>
      <c r="AF186">
        <f>AF76*(1+INDEX($A:$BY,$E186,COLUMN(AF186)))</f>
        <v/>
      </c>
      <c r="AG186">
        <f>AG76*(1+INDEX($A:$BY,$E186,COLUMN(AG186)))</f>
        <v/>
      </c>
      <c r="AH186">
        <f>AH76*(1+INDEX($A:$BY,$E186,COLUMN(AH186)))</f>
        <v/>
      </c>
      <c r="AI186">
        <f>AI76*(1+INDEX($A:$BY,$E186,COLUMN(AI186)))</f>
        <v/>
      </c>
      <c r="AJ186">
        <f>AJ76*(1+INDEX($A:$BY,$E186,COLUMN(AJ186)))</f>
        <v/>
      </c>
      <c r="AK186">
        <f>AK76*(1+INDEX($A:$BY,$E186,COLUMN(AK186)))</f>
        <v/>
      </c>
      <c r="AL186">
        <f>AL76*(1+INDEX($A:$BY,$E186,COLUMN(AL186)))</f>
        <v/>
      </c>
      <c r="AM186">
        <f>AM76*(1+INDEX($A:$BY,$E186,COLUMN(AM186)))</f>
        <v/>
      </c>
      <c r="AN186">
        <f>AN76*(1+INDEX($A:$BY,$E186,COLUMN(AN186)))</f>
        <v/>
      </c>
      <c r="AO186">
        <f>AO76*(1+INDEX($A:$BY,$E186,COLUMN(AO186)))</f>
        <v/>
      </c>
      <c r="AP186">
        <f>AP76*(1+INDEX($A:$BY,$E186,COLUMN(AP186)))</f>
        <v/>
      </c>
      <c r="AQ186">
        <f>AQ76*(1+INDEX($A:$BY,$E186,COLUMN(AQ186)))</f>
        <v/>
      </c>
      <c r="AR186">
        <f>AR76*(1+INDEX($A:$BY,$E186,COLUMN(AR186)))</f>
        <v/>
      </c>
      <c r="AS186">
        <f>AS76*(1+INDEX($A:$BY,$E186,COLUMN(AS186)))</f>
        <v/>
      </c>
      <c r="AT186">
        <f>AT76*(1+INDEX($A:$BY,$E186,COLUMN(AT186)))</f>
        <v/>
      </c>
      <c r="AU186">
        <f>AU76*(1+INDEX($A:$BY,$E186,COLUMN(AU186)))</f>
        <v/>
      </c>
      <c r="AV186">
        <f>AV76*(1+INDEX($A:$BY,$E186,COLUMN(AV186)))</f>
        <v/>
      </c>
      <c r="AW186">
        <f>AW76*(1+INDEX($A:$BY,$E186,COLUMN(AW186)))</f>
        <v/>
      </c>
      <c r="AX186">
        <f>AX76*(1+INDEX($A:$BY,$E186,COLUMN(AX186)))</f>
        <v/>
      </c>
      <c r="AY186">
        <f>AY76*(1+INDEX($A:$BY,$E186,COLUMN(AY186)))</f>
        <v/>
      </c>
      <c r="AZ186">
        <f>AZ76*(1+INDEX($A:$BY,$E186,COLUMN(AZ186)))</f>
        <v/>
      </c>
      <c r="BA186">
        <f>BA76*(1+INDEX($A:$BY,$E186,COLUMN(BA186)))</f>
        <v/>
      </c>
      <c r="BB186">
        <f>BB76*(1+INDEX($A:$BY,$E186,COLUMN(BB186)))</f>
        <v/>
      </c>
      <c r="BC186">
        <f>BC76*(1+INDEX($A:$BY,$E186,COLUMN(BC186)))</f>
        <v/>
      </c>
      <c r="BD186">
        <f>BD76*(1+INDEX($A:$BY,$E186,COLUMN(BD186)))</f>
        <v/>
      </c>
      <c r="BE186">
        <f>BE76*(1+INDEX($A:$BY,$E186,COLUMN(BE186)))</f>
        <v/>
      </c>
      <c r="BF186">
        <f>BF76*(1+INDEX($A:$BY,$E186,COLUMN(BF186)))</f>
        <v/>
      </c>
      <c r="BG186">
        <f>BG76*(1+INDEX($A:$BY,$E186,COLUMN(BG186)))</f>
        <v/>
      </c>
      <c r="BH186">
        <f>BH76*(1+INDEX($A:$BY,$E186,COLUMN(BH186)))</f>
        <v/>
      </c>
      <c r="BI186">
        <f>BI76*(1+INDEX($A:$BY,$E186,COLUMN(BI186)))</f>
        <v/>
      </c>
      <c r="BJ186">
        <f>BJ76*(1+INDEX($A:$BY,$E186,COLUMN(BJ186)))</f>
        <v/>
      </c>
      <c r="BK186">
        <f>BK76*(1+INDEX($A:$BY,$E186,COLUMN(BK186)))</f>
        <v/>
      </c>
      <c r="BL186">
        <f>BL76*(1+INDEX($A:$BY,$E186,COLUMN(BL186)))</f>
        <v/>
      </c>
      <c r="BM186">
        <f>BM76*(1+INDEX($A:$BY,$E186,COLUMN(BM186)))</f>
        <v/>
      </c>
      <c r="BN186">
        <f>BN76*(1+INDEX($A:$BY,$E186,COLUMN(BN186)))</f>
        <v/>
      </c>
      <c r="BO186">
        <f>BO76*(1+INDEX($A:$BY,$E186,COLUMN(BO186)))</f>
        <v/>
      </c>
      <c r="BP186">
        <f>BP76*(1+INDEX($A:$BY,$E186,COLUMN(BP186)))</f>
        <v/>
      </c>
      <c r="BQ186">
        <f>BQ76*(1+INDEX($A:$BY,$E186,COLUMN(BQ186)))</f>
        <v/>
      </c>
      <c r="BR186">
        <f>BR76*(1+INDEX($A:$BY,$E186,COLUMN(BR186)))</f>
        <v/>
      </c>
      <c r="BS186">
        <f>BS76*(1+INDEX($A:$BY,$E186,COLUMN(BS186)))</f>
        <v/>
      </c>
      <c r="BT186">
        <f>BT76*(1+INDEX($A:$BY,$E186,COLUMN(BT186)))</f>
        <v/>
      </c>
      <c r="BU186">
        <f>BU76*(1+INDEX($A:$BY,$E186,COLUMN(BU186)))</f>
        <v/>
      </c>
      <c r="BV186">
        <f>BV76*(1+INDEX($A:$BY,$E186,COLUMN(BV186)))</f>
        <v/>
      </c>
      <c r="BW186">
        <f>BW76*(1+INDEX($A:$BY,$E186,COLUMN(BW186)))</f>
        <v/>
      </c>
      <c r="BX186">
        <f>BX76*(1+INDEX($A:$BY,$E186,COLUMN(BX186)))</f>
        <v/>
      </c>
      <c r="BY186">
        <f>BY76*(1+INDEX($A:$BY,$E186,COLUMN(BY186)))</f>
        <v/>
      </c>
    </row>
    <row r="187" spans="1:77">
      <c r="A187">
        <f>CONCATENATE(A$179,B187)</f>
        <v/>
      </c>
      <c r="B187" t="s">
        <v>66</v>
      </c>
      <c r="D187" t="s">
        <v>35</v>
      </c>
      <c r="E187">
        <f>MATCH($B187,$B$97:$B$107,0)+ROW($B$97)-1</f>
        <v/>
      </c>
      <c r="G187">
        <f>G77*(1+INDEX($A:$BY,$E187,COLUMN(G187)))</f>
        <v/>
      </c>
      <c r="H187">
        <f>H77*(1+INDEX($A:$BY,$E187,COLUMN(H187)))</f>
        <v/>
      </c>
      <c r="I187">
        <f>I77*(1+INDEX($A:$BY,$E187,COLUMN(I187)))</f>
        <v/>
      </c>
      <c r="J187">
        <f>J77*(1+INDEX($A:$BY,$E187,COLUMN(J187)))</f>
        <v/>
      </c>
      <c r="K187">
        <f>K77*(1+INDEX($A:$BY,$E187,COLUMN(K187)))</f>
        <v/>
      </c>
      <c r="L187">
        <f>L77*(1+INDEX($A:$BY,$E187,COLUMN(L187)))</f>
        <v/>
      </c>
      <c r="M187">
        <f>M77*(1+INDEX($A:$BY,$E187,COLUMN(M187)))</f>
        <v/>
      </c>
      <c r="N187">
        <f>N77*(1+INDEX($A:$BY,$E187,COLUMN(N187)))</f>
        <v/>
      </c>
      <c r="O187">
        <f>O77*(1+INDEX($A:$BY,$E187,COLUMN(O187)))</f>
        <v/>
      </c>
      <c r="P187">
        <f>P77*(1+INDEX($A:$BY,$E187,COLUMN(P187)))</f>
        <v/>
      </c>
      <c r="Q187">
        <f>Q77*(1+INDEX($A:$BY,$E187,COLUMN(Q187)))</f>
        <v/>
      </c>
      <c r="R187">
        <f>R77*(1+INDEX($A:$BY,$E187,COLUMN(R187)))</f>
        <v/>
      </c>
      <c r="S187">
        <f>S77*(1+INDEX($A:$BY,$E187,COLUMN(S187)))</f>
        <v/>
      </c>
      <c r="T187">
        <f>T77*(1+INDEX($A:$BY,$E187,COLUMN(T187)))</f>
        <v/>
      </c>
      <c r="U187">
        <f>U77*(1+INDEX($A:$BY,$E187,COLUMN(U187)))</f>
        <v/>
      </c>
      <c r="V187">
        <f>V77*(1+INDEX($A:$BY,$E187,COLUMN(V187)))</f>
        <v/>
      </c>
      <c r="W187">
        <f>W77*(1+INDEX($A:$BY,$E187,COLUMN(W187)))</f>
        <v/>
      </c>
      <c r="X187">
        <f>X77*(1+INDEX($A:$BY,$E187,COLUMN(X187)))</f>
        <v/>
      </c>
      <c r="Y187">
        <f>Y77*(1+INDEX($A:$BY,$E187,COLUMN(Y187)))</f>
        <v/>
      </c>
      <c r="Z187">
        <f>Z77*(1+INDEX($A:$BY,$E187,COLUMN(Z187)))</f>
        <v/>
      </c>
      <c r="AA187">
        <f>AA77*(1+INDEX($A:$BY,$E187,COLUMN(AA187)))</f>
        <v/>
      </c>
      <c r="AB187">
        <f>AB77*(1+INDEX($A:$BY,$E187,COLUMN(AB187)))</f>
        <v/>
      </c>
      <c r="AC187">
        <f>AC77*(1+INDEX($A:$BY,$E187,COLUMN(AC187)))</f>
        <v/>
      </c>
      <c r="AD187">
        <f>AD77*(1+INDEX($A:$BY,$E187,COLUMN(AD187)))</f>
        <v/>
      </c>
      <c r="AE187">
        <f>AE77*(1+INDEX($A:$BY,$E187,COLUMN(AE187)))</f>
        <v/>
      </c>
      <c r="AF187">
        <f>AF77*(1+INDEX($A:$BY,$E187,COLUMN(AF187)))</f>
        <v/>
      </c>
      <c r="AG187">
        <f>AG77*(1+INDEX($A:$BY,$E187,COLUMN(AG187)))</f>
        <v/>
      </c>
      <c r="AH187">
        <f>AH77*(1+INDEX($A:$BY,$E187,COLUMN(AH187)))</f>
        <v/>
      </c>
      <c r="AI187">
        <f>AI77*(1+INDEX($A:$BY,$E187,COLUMN(AI187)))</f>
        <v/>
      </c>
      <c r="AJ187">
        <f>AJ77*(1+INDEX($A:$BY,$E187,COLUMN(AJ187)))</f>
        <v/>
      </c>
      <c r="AK187">
        <f>AK77*(1+INDEX($A:$BY,$E187,COLUMN(AK187)))</f>
        <v/>
      </c>
      <c r="AL187">
        <f>AL77*(1+INDEX($A:$BY,$E187,COLUMN(AL187)))</f>
        <v/>
      </c>
      <c r="AM187">
        <f>AM77*(1+INDEX($A:$BY,$E187,COLUMN(AM187)))</f>
        <v/>
      </c>
      <c r="AN187">
        <f>AN77*(1+INDEX($A:$BY,$E187,COLUMN(AN187)))</f>
        <v/>
      </c>
      <c r="AO187">
        <f>AO77*(1+INDEX($A:$BY,$E187,COLUMN(AO187)))</f>
        <v/>
      </c>
      <c r="AP187">
        <f>AP77*(1+INDEX($A:$BY,$E187,COLUMN(AP187)))</f>
        <v/>
      </c>
      <c r="AQ187">
        <f>AQ77*(1+INDEX($A:$BY,$E187,COLUMN(AQ187)))</f>
        <v/>
      </c>
      <c r="AR187">
        <f>AR77*(1+INDEX($A:$BY,$E187,COLUMN(AR187)))</f>
        <v/>
      </c>
      <c r="AS187">
        <f>AS77*(1+INDEX($A:$BY,$E187,COLUMN(AS187)))</f>
        <v/>
      </c>
      <c r="AT187">
        <f>AT77*(1+INDEX($A:$BY,$E187,COLUMN(AT187)))</f>
        <v/>
      </c>
      <c r="AU187">
        <f>AU77*(1+INDEX($A:$BY,$E187,COLUMN(AU187)))</f>
        <v/>
      </c>
      <c r="AV187">
        <f>AV77*(1+INDEX($A:$BY,$E187,COLUMN(AV187)))</f>
        <v/>
      </c>
      <c r="AW187">
        <f>AW77*(1+INDEX($A:$BY,$E187,COLUMN(AW187)))</f>
        <v/>
      </c>
      <c r="AX187">
        <f>AX77*(1+INDEX($A:$BY,$E187,COLUMN(AX187)))</f>
        <v/>
      </c>
      <c r="AY187">
        <f>AY77*(1+INDEX($A:$BY,$E187,COLUMN(AY187)))</f>
        <v/>
      </c>
      <c r="AZ187">
        <f>AZ77*(1+INDEX($A:$BY,$E187,COLUMN(AZ187)))</f>
        <v/>
      </c>
      <c r="BA187">
        <f>BA77*(1+INDEX($A:$BY,$E187,COLUMN(BA187)))</f>
        <v/>
      </c>
      <c r="BB187">
        <f>BB77*(1+INDEX($A:$BY,$E187,COLUMN(BB187)))</f>
        <v/>
      </c>
      <c r="BC187">
        <f>BC77*(1+INDEX($A:$BY,$E187,COLUMN(BC187)))</f>
        <v/>
      </c>
      <c r="BD187">
        <f>BD77*(1+INDEX($A:$BY,$E187,COLUMN(BD187)))</f>
        <v/>
      </c>
      <c r="BE187">
        <f>BE77*(1+INDEX($A:$BY,$E187,COLUMN(BE187)))</f>
        <v/>
      </c>
      <c r="BF187">
        <f>BF77*(1+INDEX($A:$BY,$E187,COLUMN(BF187)))</f>
        <v/>
      </c>
      <c r="BG187">
        <f>BG77*(1+INDEX($A:$BY,$E187,COLUMN(BG187)))</f>
        <v/>
      </c>
      <c r="BH187">
        <f>BH77*(1+INDEX($A:$BY,$E187,COLUMN(BH187)))</f>
        <v/>
      </c>
      <c r="BI187">
        <f>BI77*(1+INDEX($A:$BY,$E187,COLUMN(BI187)))</f>
        <v/>
      </c>
      <c r="BJ187">
        <f>BJ77*(1+INDEX($A:$BY,$E187,COLUMN(BJ187)))</f>
        <v/>
      </c>
      <c r="BK187">
        <f>BK77*(1+INDEX($A:$BY,$E187,COLUMN(BK187)))</f>
        <v/>
      </c>
      <c r="BL187">
        <f>BL77*(1+INDEX($A:$BY,$E187,COLUMN(BL187)))</f>
        <v/>
      </c>
      <c r="BM187">
        <f>BM77*(1+INDEX($A:$BY,$E187,COLUMN(BM187)))</f>
        <v/>
      </c>
      <c r="BN187">
        <f>BN77*(1+INDEX($A:$BY,$E187,COLUMN(BN187)))</f>
        <v/>
      </c>
      <c r="BO187">
        <f>BO77*(1+INDEX($A:$BY,$E187,COLUMN(BO187)))</f>
        <v/>
      </c>
      <c r="BP187">
        <f>BP77*(1+INDEX($A:$BY,$E187,COLUMN(BP187)))</f>
        <v/>
      </c>
      <c r="BQ187">
        <f>BQ77*(1+INDEX($A:$BY,$E187,COLUMN(BQ187)))</f>
        <v/>
      </c>
      <c r="BR187">
        <f>BR77*(1+INDEX($A:$BY,$E187,COLUMN(BR187)))</f>
        <v/>
      </c>
      <c r="BS187">
        <f>BS77*(1+INDEX($A:$BY,$E187,COLUMN(BS187)))</f>
        <v/>
      </c>
      <c r="BT187">
        <f>BT77*(1+INDEX($A:$BY,$E187,COLUMN(BT187)))</f>
        <v/>
      </c>
      <c r="BU187">
        <f>BU77*(1+INDEX($A:$BY,$E187,COLUMN(BU187)))</f>
        <v/>
      </c>
      <c r="BV187">
        <f>BV77*(1+INDEX($A:$BY,$E187,COLUMN(BV187)))</f>
        <v/>
      </c>
      <c r="BW187">
        <f>BW77*(1+INDEX($A:$BY,$E187,COLUMN(BW187)))</f>
        <v/>
      </c>
      <c r="BX187">
        <f>BX77*(1+INDEX($A:$BY,$E187,COLUMN(BX187)))</f>
        <v/>
      </c>
      <c r="BY187">
        <f>BY77*(1+INDEX($A:$BY,$E187,COLUMN(BY187)))</f>
        <v/>
      </c>
    </row>
    <row r="188" spans="1:77">
      <c r="A188">
        <f>CONCATENATE(A$179,B188)</f>
        <v/>
      </c>
      <c r="B188" t="s">
        <v>80</v>
      </c>
      <c r="D188" t="s">
        <v>35</v>
      </c>
      <c r="E188">
        <f>MATCH($B188,$B$97:$B$107,0)+ROW($B$97)-1</f>
        <v/>
      </c>
      <c r="G188">
        <f>G78*(1+INDEX($A:$BY,$E188,COLUMN(G188)))</f>
        <v/>
      </c>
      <c r="H188">
        <f>H78*(1+INDEX($A:$BY,$E188,COLUMN(H188)))</f>
        <v/>
      </c>
      <c r="I188">
        <f>I78*(1+INDEX($A:$BY,$E188,COLUMN(I188)))</f>
        <v/>
      </c>
      <c r="J188">
        <f>J78*(1+INDEX($A:$BY,$E188,COLUMN(J188)))</f>
        <v/>
      </c>
      <c r="K188">
        <f>K78*(1+INDEX($A:$BY,$E188,COLUMN(K188)))</f>
        <v/>
      </c>
      <c r="L188">
        <f>L78*(1+INDEX($A:$BY,$E188,COLUMN(L188)))</f>
        <v/>
      </c>
      <c r="M188">
        <f>M78*(1+INDEX($A:$BY,$E188,COLUMN(M188)))</f>
        <v/>
      </c>
      <c r="N188">
        <f>N78*(1+INDEX($A:$BY,$E188,COLUMN(N188)))</f>
        <v/>
      </c>
      <c r="O188">
        <f>O78*(1+INDEX($A:$BY,$E188,COLUMN(O188)))</f>
        <v/>
      </c>
      <c r="P188">
        <f>P78*(1+INDEX($A:$BY,$E188,COLUMN(P188)))</f>
        <v/>
      </c>
      <c r="Q188">
        <f>Q78*(1+INDEX($A:$BY,$E188,COLUMN(Q188)))</f>
        <v/>
      </c>
      <c r="R188">
        <f>R78*(1+INDEX($A:$BY,$E188,COLUMN(R188)))</f>
        <v/>
      </c>
      <c r="S188">
        <f>S78*(1+INDEX($A:$BY,$E188,COLUMN(S188)))</f>
        <v/>
      </c>
      <c r="T188">
        <f>T78*(1+INDEX($A:$BY,$E188,COLUMN(T188)))</f>
        <v/>
      </c>
      <c r="U188">
        <f>U78*(1+INDEX($A:$BY,$E188,COLUMN(U188)))</f>
        <v/>
      </c>
      <c r="V188">
        <f>V78*(1+INDEX($A:$BY,$E188,COLUMN(V188)))</f>
        <v/>
      </c>
      <c r="W188">
        <f>W78*(1+INDEX($A:$BY,$E188,COLUMN(W188)))</f>
        <v/>
      </c>
      <c r="X188">
        <f>X78*(1+INDEX($A:$BY,$E188,COLUMN(X188)))</f>
        <v/>
      </c>
      <c r="Y188">
        <f>Y78*(1+INDEX($A:$BY,$E188,COLUMN(Y188)))</f>
        <v/>
      </c>
      <c r="Z188">
        <f>Z78*(1+INDEX($A:$BY,$E188,COLUMN(Z188)))</f>
        <v/>
      </c>
      <c r="AA188">
        <f>AA78*(1+INDEX($A:$BY,$E188,COLUMN(AA188)))</f>
        <v/>
      </c>
      <c r="AB188">
        <f>AB78*(1+INDEX($A:$BY,$E188,COLUMN(AB188)))</f>
        <v/>
      </c>
      <c r="AC188">
        <f>AC78*(1+INDEX($A:$BY,$E188,COLUMN(AC188)))</f>
        <v/>
      </c>
      <c r="AD188">
        <f>AD78*(1+INDEX($A:$BY,$E188,COLUMN(AD188)))</f>
        <v/>
      </c>
      <c r="AE188">
        <f>AE78*(1+INDEX($A:$BY,$E188,COLUMN(AE188)))</f>
        <v/>
      </c>
      <c r="AF188">
        <f>AF78*(1+INDEX($A:$BY,$E188,COLUMN(AF188)))</f>
        <v/>
      </c>
      <c r="AG188">
        <f>AG78*(1+INDEX($A:$BY,$E188,COLUMN(AG188)))</f>
        <v/>
      </c>
      <c r="AH188">
        <f>AH78*(1+INDEX($A:$BY,$E188,COLUMN(AH188)))</f>
        <v/>
      </c>
      <c r="AI188">
        <f>AI78*(1+INDEX($A:$BY,$E188,COLUMN(AI188)))</f>
        <v/>
      </c>
      <c r="AJ188">
        <f>AJ78*(1+INDEX($A:$BY,$E188,COLUMN(AJ188)))</f>
        <v/>
      </c>
      <c r="AK188">
        <f>AK78*(1+INDEX($A:$BY,$E188,COLUMN(AK188)))</f>
        <v/>
      </c>
      <c r="AL188">
        <f>AL78*(1+INDEX($A:$BY,$E188,COLUMN(AL188)))</f>
        <v/>
      </c>
      <c r="AM188">
        <f>AM78*(1+INDEX($A:$BY,$E188,COLUMN(AM188)))</f>
        <v/>
      </c>
      <c r="AN188">
        <f>AN78*(1+INDEX($A:$BY,$E188,COLUMN(AN188)))</f>
        <v/>
      </c>
      <c r="AO188">
        <f>AO78*(1+INDEX($A:$BY,$E188,COLUMN(AO188)))</f>
        <v/>
      </c>
      <c r="AP188">
        <f>AP78*(1+INDEX($A:$BY,$E188,COLUMN(AP188)))</f>
        <v/>
      </c>
      <c r="AQ188">
        <f>AQ78*(1+INDEX($A:$BY,$E188,COLUMN(AQ188)))</f>
        <v/>
      </c>
      <c r="AR188">
        <f>AR78*(1+INDEX($A:$BY,$E188,COLUMN(AR188)))</f>
        <v/>
      </c>
      <c r="AS188">
        <f>AS78*(1+INDEX($A:$BY,$E188,COLUMN(AS188)))</f>
        <v/>
      </c>
      <c r="AT188">
        <f>AT78*(1+INDEX($A:$BY,$E188,COLUMN(AT188)))</f>
        <v/>
      </c>
      <c r="AU188">
        <f>AU78*(1+INDEX($A:$BY,$E188,COLUMN(AU188)))</f>
        <v/>
      </c>
      <c r="AV188">
        <f>AV78*(1+INDEX($A:$BY,$E188,COLUMN(AV188)))</f>
        <v/>
      </c>
      <c r="AW188">
        <f>AW78*(1+INDEX($A:$BY,$E188,COLUMN(AW188)))</f>
        <v/>
      </c>
      <c r="AX188">
        <f>AX78*(1+INDEX($A:$BY,$E188,COLUMN(AX188)))</f>
        <v/>
      </c>
      <c r="AY188">
        <f>AY78*(1+INDEX($A:$BY,$E188,COLUMN(AY188)))</f>
        <v/>
      </c>
      <c r="AZ188">
        <f>AZ78*(1+INDEX($A:$BY,$E188,COLUMN(AZ188)))</f>
        <v/>
      </c>
      <c r="BA188">
        <f>BA78*(1+INDEX($A:$BY,$E188,COLUMN(BA188)))</f>
        <v/>
      </c>
      <c r="BB188">
        <f>BB78*(1+INDEX($A:$BY,$E188,COLUMN(BB188)))</f>
        <v/>
      </c>
      <c r="BC188">
        <f>BC78*(1+INDEX($A:$BY,$E188,COLUMN(BC188)))</f>
        <v/>
      </c>
      <c r="BD188">
        <f>BD78*(1+INDEX($A:$BY,$E188,COLUMN(BD188)))</f>
        <v/>
      </c>
      <c r="BE188">
        <f>BE78*(1+INDEX($A:$BY,$E188,COLUMN(BE188)))</f>
        <v/>
      </c>
      <c r="BF188">
        <f>BF78*(1+INDEX($A:$BY,$E188,COLUMN(BF188)))</f>
        <v/>
      </c>
      <c r="BG188">
        <f>BG78*(1+INDEX($A:$BY,$E188,COLUMN(BG188)))</f>
        <v/>
      </c>
      <c r="BH188">
        <f>BH78*(1+INDEX($A:$BY,$E188,COLUMN(BH188)))</f>
        <v/>
      </c>
      <c r="BI188">
        <f>BI78*(1+INDEX($A:$BY,$E188,COLUMN(BI188)))</f>
        <v/>
      </c>
      <c r="BJ188">
        <f>BJ78*(1+INDEX($A:$BY,$E188,COLUMN(BJ188)))</f>
        <v/>
      </c>
      <c r="BK188">
        <f>BK78*(1+INDEX($A:$BY,$E188,COLUMN(BK188)))</f>
        <v/>
      </c>
      <c r="BL188">
        <f>BL78*(1+INDEX($A:$BY,$E188,COLUMN(BL188)))</f>
        <v/>
      </c>
      <c r="BM188">
        <f>BM78*(1+INDEX($A:$BY,$E188,COLUMN(BM188)))</f>
        <v/>
      </c>
      <c r="BN188">
        <f>BN78*(1+INDEX($A:$BY,$E188,COLUMN(BN188)))</f>
        <v/>
      </c>
      <c r="BO188">
        <f>BO78*(1+INDEX($A:$BY,$E188,COLUMN(BO188)))</f>
        <v/>
      </c>
      <c r="BP188">
        <f>BP78*(1+INDEX($A:$BY,$E188,COLUMN(BP188)))</f>
        <v/>
      </c>
      <c r="BQ188">
        <f>BQ78*(1+INDEX($A:$BY,$E188,COLUMN(BQ188)))</f>
        <v/>
      </c>
      <c r="BR188">
        <f>BR78*(1+INDEX($A:$BY,$E188,COLUMN(BR188)))</f>
        <v/>
      </c>
      <c r="BS188">
        <f>BS78*(1+INDEX($A:$BY,$E188,COLUMN(BS188)))</f>
        <v/>
      </c>
      <c r="BT188">
        <f>BT78*(1+INDEX($A:$BY,$E188,COLUMN(BT188)))</f>
        <v/>
      </c>
      <c r="BU188">
        <f>BU78*(1+INDEX($A:$BY,$E188,COLUMN(BU188)))</f>
        <v/>
      </c>
      <c r="BV188">
        <f>BV78*(1+INDEX($A:$BY,$E188,COLUMN(BV188)))</f>
        <v/>
      </c>
      <c r="BW188">
        <f>BW78*(1+INDEX($A:$BY,$E188,COLUMN(BW188)))</f>
        <v/>
      </c>
      <c r="BX188">
        <f>BX78*(1+INDEX($A:$BY,$E188,COLUMN(BX188)))</f>
        <v/>
      </c>
      <c r="BY188">
        <f>BY78*(1+INDEX($A:$BY,$E188,COLUMN(BY188)))</f>
        <v/>
      </c>
    </row>
    <row r="189" spans="1:77">
      <c r="A189">
        <f>CONCATENATE(A$179,B189)</f>
        <v/>
      </c>
      <c r="B189" t="s">
        <v>69</v>
      </c>
      <c r="D189" t="s">
        <v>35</v>
      </c>
      <c r="E189">
        <f>MATCH($B189,$B$97:$B$107,0)+ROW($B$97)-1</f>
        <v/>
      </c>
      <c r="G189">
        <f>G79*(1+INDEX($A:$BY,$E189,COLUMN(G189)))</f>
        <v/>
      </c>
      <c r="H189">
        <f>H79*(1+INDEX($A:$BY,$E189,COLUMN(H189)))</f>
        <v/>
      </c>
      <c r="I189">
        <f>I79*(1+INDEX($A:$BY,$E189,COLUMN(I189)))</f>
        <v/>
      </c>
      <c r="J189">
        <f>J79*(1+INDEX($A:$BY,$E189,COLUMN(J189)))</f>
        <v/>
      </c>
      <c r="K189">
        <f>K79*(1+INDEX($A:$BY,$E189,COLUMN(K189)))</f>
        <v/>
      </c>
      <c r="L189">
        <f>L79*(1+INDEX($A:$BY,$E189,COLUMN(L189)))</f>
        <v/>
      </c>
      <c r="M189">
        <f>M79*(1+INDEX($A:$BY,$E189,COLUMN(M189)))</f>
        <v/>
      </c>
      <c r="N189">
        <f>N79*(1+INDEX($A:$BY,$E189,COLUMN(N189)))</f>
        <v/>
      </c>
      <c r="O189">
        <f>O79*(1+INDEX($A:$BY,$E189,COLUMN(O189)))</f>
        <v/>
      </c>
      <c r="P189">
        <f>P79*(1+INDEX($A:$BY,$E189,COLUMN(P189)))</f>
        <v/>
      </c>
      <c r="Q189">
        <f>Q79*(1+INDEX($A:$BY,$E189,COLUMN(Q189)))</f>
        <v/>
      </c>
      <c r="R189">
        <f>R79*(1+INDEX($A:$BY,$E189,COLUMN(R189)))</f>
        <v/>
      </c>
      <c r="S189">
        <f>S79*(1+INDEX($A:$BY,$E189,COLUMN(S189)))</f>
        <v/>
      </c>
      <c r="T189">
        <f>T79*(1+INDEX($A:$BY,$E189,COLUMN(T189)))</f>
        <v/>
      </c>
      <c r="U189">
        <f>U79*(1+INDEX($A:$BY,$E189,COLUMN(U189)))</f>
        <v/>
      </c>
      <c r="V189">
        <f>V79*(1+INDEX($A:$BY,$E189,COLUMN(V189)))</f>
        <v/>
      </c>
      <c r="W189">
        <f>W79*(1+INDEX($A:$BY,$E189,COLUMN(W189)))</f>
        <v/>
      </c>
      <c r="X189">
        <f>X79*(1+INDEX($A:$BY,$E189,COLUMN(X189)))</f>
        <v/>
      </c>
      <c r="Y189">
        <f>Y79*(1+INDEX($A:$BY,$E189,COLUMN(Y189)))</f>
        <v/>
      </c>
      <c r="Z189">
        <f>Z79*(1+INDEX($A:$BY,$E189,COLUMN(Z189)))</f>
        <v/>
      </c>
      <c r="AA189">
        <f>AA79*(1+INDEX($A:$BY,$E189,COLUMN(AA189)))</f>
        <v/>
      </c>
      <c r="AB189">
        <f>AB79*(1+INDEX($A:$BY,$E189,COLUMN(AB189)))</f>
        <v/>
      </c>
      <c r="AC189">
        <f>AC79*(1+INDEX($A:$BY,$E189,COLUMN(AC189)))</f>
        <v/>
      </c>
      <c r="AD189">
        <f>AD79*(1+INDEX($A:$BY,$E189,COLUMN(AD189)))</f>
        <v/>
      </c>
      <c r="AE189">
        <f>AE79*(1+INDEX($A:$BY,$E189,COLUMN(AE189)))</f>
        <v/>
      </c>
      <c r="AF189">
        <f>AF79*(1+INDEX($A:$BY,$E189,COLUMN(AF189)))</f>
        <v/>
      </c>
      <c r="AG189">
        <f>AG79*(1+INDEX($A:$BY,$E189,COLUMN(AG189)))</f>
        <v/>
      </c>
      <c r="AH189">
        <f>AH79*(1+INDEX($A:$BY,$E189,COLUMN(AH189)))</f>
        <v/>
      </c>
      <c r="AI189">
        <f>AI79*(1+INDEX($A:$BY,$E189,COLUMN(AI189)))</f>
        <v/>
      </c>
      <c r="AJ189">
        <f>AJ79*(1+INDEX($A:$BY,$E189,COLUMN(AJ189)))</f>
        <v/>
      </c>
      <c r="AK189">
        <f>AK79*(1+INDEX($A:$BY,$E189,COLUMN(AK189)))</f>
        <v/>
      </c>
      <c r="AL189">
        <f>AL79*(1+INDEX($A:$BY,$E189,COLUMN(AL189)))</f>
        <v/>
      </c>
      <c r="AM189">
        <f>AM79*(1+INDEX($A:$BY,$E189,COLUMN(AM189)))</f>
        <v/>
      </c>
      <c r="AN189">
        <f>AN79*(1+INDEX($A:$BY,$E189,COLUMN(AN189)))</f>
        <v/>
      </c>
      <c r="AO189">
        <f>AO79*(1+INDEX($A:$BY,$E189,COLUMN(AO189)))</f>
        <v/>
      </c>
      <c r="AP189">
        <f>AP79*(1+INDEX($A:$BY,$E189,COLUMN(AP189)))</f>
        <v/>
      </c>
      <c r="AQ189">
        <f>AQ79*(1+INDEX($A:$BY,$E189,COLUMN(AQ189)))</f>
        <v/>
      </c>
      <c r="AR189">
        <f>AR79*(1+INDEX($A:$BY,$E189,COLUMN(AR189)))</f>
        <v/>
      </c>
      <c r="AS189">
        <f>AS79*(1+INDEX($A:$BY,$E189,COLUMN(AS189)))</f>
        <v/>
      </c>
      <c r="AT189">
        <f>AT79*(1+INDEX($A:$BY,$E189,COLUMN(AT189)))</f>
        <v/>
      </c>
      <c r="AU189">
        <f>AU79*(1+INDEX($A:$BY,$E189,COLUMN(AU189)))</f>
        <v/>
      </c>
      <c r="AV189">
        <f>AV79*(1+INDEX($A:$BY,$E189,COLUMN(AV189)))</f>
        <v/>
      </c>
      <c r="AW189">
        <f>AW79*(1+INDEX($A:$BY,$E189,COLUMN(AW189)))</f>
        <v/>
      </c>
      <c r="AX189">
        <f>AX79*(1+INDEX($A:$BY,$E189,COLUMN(AX189)))</f>
        <v/>
      </c>
      <c r="AY189">
        <f>AY79*(1+INDEX($A:$BY,$E189,COLUMN(AY189)))</f>
        <v/>
      </c>
      <c r="AZ189">
        <f>AZ79*(1+INDEX($A:$BY,$E189,COLUMN(AZ189)))</f>
        <v/>
      </c>
      <c r="BA189">
        <f>BA79*(1+INDEX($A:$BY,$E189,COLUMN(BA189)))</f>
        <v/>
      </c>
      <c r="BB189">
        <f>BB79*(1+INDEX($A:$BY,$E189,COLUMN(BB189)))</f>
        <v/>
      </c>
      <c r="BC189">
        <f>BC79*(1+INDEX($A:$BY,$E189,COLUMN(BC189)))</f>
        <v/>
      </c>
      <c r="BD189">
        <f>BD79*(1+INDEX($A:$BY,$E189,COLUMN(BD189)))</f>
        <v/>
      </c>
      <c r="BE189">
        <f>BE79*(1+INDEX($A:$BY,$E189,COLUMN(BE189)))</f>
        <v/>
      </c>
      <c r="BF189">
        <f>BF79*(1+INDEX($A:$BY,$E189,COLUMN(BF189)))</f>
        <v/>
      </c>
      <c r="BG189">
        <f>BG79*(1+INDEX($A:$BY,$E189,COLUMN(BG189)))</f>
        <v/>
      </c>
      <c r="BH189">
        <f>BH79*(1+INDEX($A:$BY,$E189,COLUMN(BH189)))</f>
        <v/>
      </c>
      <c r="BI189">
        <f>BI79*(1+INDEX($A:$BY,$E189,COLUMN(BI189)))</f>
        <v/>
      </c>
      <c r="BJ189">
        <f>BJ79*(1+INDEX($A:$BY,$E189,COLUMN(BJ189)))</f>
        <v/>
      </c>
      <c r="BK189">
        <f>BK79*(1+INDEX($A:$BY,$E189,COLUMN(BK189)))</f>
        <v/>
      </c>
      <c r="BL189">
        <f>BL79*(1+INDEX($A:$BY,$E189,COLUMN(BL189)))</f>
        <v/>
      </c>
      <c r="BM189">
        <f>BM79*(1+INDEX($A:$BY,$E189,COLUMN(BM189)))</f>
        <v/>
      </c>
      <c r="BN189">
        <f>BN79*(1+INDEX($A:$BY,$E189,COLUMN(BN189)))</f>
        <v/>
      </c>
      <c r="BO189">
        <f>BO79*(1+INDEX($A:$BY,$E189,COLUMN(BO189)))</f>
        <v/>
      </c>
      <c r="BP189">
        <f>BP79*(1+INDEX($A:$BY,$E189,COLUMN(BP189)))</f>
        <v/>
      </c>
      <c r="BQ189">
        <f>BQ79*(1+INDEX($A:$BY,$E189,COLUMN(BQ189)))</f>
        <v/>
      </c>
      <c r="BR189">
        <f>BR79*(1+INDEX($A:$BY,$E189,COLUMN(BR189)))</f>
        <v/>
      </c>
      <c r="BS189">
        <f>BS79*(1+INDEX($A:$BY,$E189,COLUMN(BS189)))</f>
        <v/>
      </c>
      <c r="BT189">
        <f>BT79*(1+INDEX($A:$BY,$E189,COLUMN(BT189)))</f>
        <v/>
      </c>
      <c r="BU189">
        <f>BU79*(1+INDEX($A:$BY,$E189,COLUMN(BU189)))</f>
        <v/>
      </c>
      <c r="BV189">
        <f>BV79*(1+INDEX($A:$BY,$E189,COLUMN(BV189)))</f>
        <v/>
      </c>
      <c r="BW189">
        <f>BW79*(1+INDEX($A:$BY,$E189,COLUMN(BW189)))</f>
        <v/>
      </c>
      <c r="BX189">
        <f>BX79*(1+INDEX($A:$BY,$E189,COLUMN(BX189)))</f>
        <v/>
      </c>
      <c r="BY189">
        <f>BY79*(1+INDEX($A:$BY,$E189,COLUMN(BY189)))</f>
        <v/>
      </c>
    </row>
    <row r="190" spans="1:77">
      <c r="A190">
        <f>CONCATENATE(A$179,B190)</f>
        <v/>
      </c>
      <c r="B190" t="s">
        <v>52</v>
      </c>
      <c r="D190" t="s">
        <v>35</v>
      </c>
      <c r="E190">
        <f>MATCH($B190,$B$97:$B$107,0)+ROW($B$97)-1</f>
        <v/>
      </c>
      <c r="G190">
        <f>G80*(1+INDEX($A:$BY,$E190,COLUMN(G190)))</f>
        <v/>
      </c>
      <c r="H190">
        <f>H80*(1+INDEX($A:$BY,$E190,COLUMN(H190)))</f>
        <v/>
      </c>
      <c r="I190">
        <f>I80*(1+INDEX($A:$BY,$E190,COLUMN(I190)))</f>
        <v/>
      </c>
      <c r="J190">
        <f>J80*(1+INDEX($A:$BY,$E190,COLUMN(J190)))</f>
        <v/>
      </c>
      <c r="K190">
        <f>K80*(1+INDEX($A:$BY,$E190,COLUMN(K190)))</f>
        <v/>
      </c>
      <c r="L190">
        <f>L80*(1+INDEX($A:$BY,$E190,COLUMN(L190)))</f>
        <v/>
      </c>
      <c r="M190">
        <f>M80*(1+INDEX($A:$BY,$E190,COLUMN(M190)))</f>
        <v/>
      </c>
      <c r="N190">
        <f>N80*(1+INDEX($A:$BY,$E190,COLUMN(N190)))</f>
        <v/>
      </c>
      <c r="O190">
        <f>O80*(1+INDEX($A:$BY,$E190,COLUMN(O190)))</f>
        <v/>
      </c>
      <c r="P190">
        <f>P80*(1+INDEX($A:$BY,$E190,COLUMN(P190)))</f>
        <v/>
      </c>
      <c r="Q190">
        <f>Q80*(1+INDEX($A:$BY,$E190,COLUMN(Q190)))</f>
        <v/>
      </c>
      <c r="R190">
        <f>R80*(1+INDEX($A:$BY,$E190,COLUMN(R190)))</f>
        <v/>
      </c>
      <c r="S190">
        <f>S80*(1+INDEX($A:$BY,$E190,COLUMN(S190)))</f>
        <v/>
      </c>
      <c r="T190">
        <f>T80*(1+INDEX($A:$BY,$E190,COLUMN(T190)))</f>
        <v/>
      </c>
      <c r="U190">
        <f>U80*(1+INDEX($A:$BY,$E190,COLUMN(U190)))</f>
        <v/>
      </c>
      <c r="V190">
        <f>V80*(1+INDEX($A:$BY,$E190,COLUMN(V190)))</f>
        <v/>
      </c>
      <c r="W190">
        <f>W80*(1+INDEX($A:$BY,$E190,COLUMN(W190)))</f>
        <v/>
      </c>
      <c r="X190">
        <f>X80*(1+INDEX($A:$BY,$E190,COLUMN(X190)))</f>
        <v/>
      </c>
      <c r="Y190">
        <f>Y80*(1+INDEX($A:$BY,$E190,COLUMN(Y190)))</f>
        <v/>
      </c>
      <c r="Z190">
        <f>Z80*(1+INDEX($A:$BY,$E190,COLUMN(Z190)))</f>
        <v/>
      </c>
      <c r="AA190">
        <f>AA80*(1+INDEX($A:$BY,$E190,COLUMN(AA190)))</f>
        <v/>
      </c>
      <c r="AB190">
        <f>AB80*(1+INDEX($A:$BY,$E190,COLUMN(AB190)))</f>
        <v/>
      </c>
      <c r="AC190">
        <f>AC80*(1+INDEX($A:$BY,$E190,COLUMN(AC190)))</f>
        <v/>
      </c>
      <c r="AD190">
        <f>AD80*(1+INDEX($A:$BY,$E190,COLUMN(AD190)))</f>
        <v/>
      </c>
      <c r="AE190">
        <f>AE80*(1+INDEX($A:$BY,$E190,COLUMN(AE190)))</f>
        <v/>
      </c>
      <c r="AF190">
        <f>AF80*(1+INDEX($A:$BY,$E190,COLUMN(AF190)))</f>
        <v/>
      </c>
      <c r="AG190">
        <f>AG80*(1+INDEX($A:$BY,$E190,COLUMN(AG190)))</f>
        <v/>
      </c>
      <c r="AH190">
        <f>AH80*(1+INDEX($A:$BY,$E190,COLUMN(AH190)))</f>
        <v/>
      </c>
      <c r="AI190">
        <f>AI80*(1+INDEX($A:$BY,$E190,COLUMN(AI190)))</f>
        <v/>
      </c>
      <c r="AJ190">
        <f>AJ80*(1+INDEX($A:$BY,$E190,COLUMN(AJ190)))</f>
        <v/>
      </c>
      <c r="AK190">
        <f>AK80*(1+INDEX($A:$BY,$E190,COLUMN(AK190)))</f>
        <v/>
      </c>
      <c r="AL190">
        <f>AL80*(1+INDEX($A:$BY,$E190,COLUMN(AL190)))</f>
        <v/>
      </c>
      <c r="AM190">
        <f>AM80*(1+INDEX($A:$BY,$E190,COLUMN(AM190)))</f>
        <v/>
      </c>
      <c r="AN190">
        <f>AN80*(1+INDEX($A:$BY,$E190,COLUMN(AN190)))</f>
        <v/>
      </c>
      <c r="AO190">
        <f>AO80*(1+INDEX($A:$BY,$E190,COLUMN(AO190)))</f>
        <v/>
      </c>
      <c r="AP190">
        <f>AP80*(1+INDEX($A:$BY,$E190,COLUMN(AP190)))</f>
        <v/>
      </c>
      <c r="AQ190">
        <f>AQ80*(1+INDEX($A:$BY,$E190,COLUMN(AQ190)))</f>
        <v/>
      </c>
      <c r="AR190">
        <f>AR80*(1+INDEX($A:$BY,$E190,COLUMN(AR190)))</f>
        <v/>
      </c>
      <c r="AS190">
        <f>AS80*(1+INDEX($A:$BY,$E190,COLUMN(AS190)))</f>
        <v/>
      </c>
      <c r="AT190">
        <f>AT80*(1+INDEX($A:$BY,$E190,COLUMN(AT190)))</f>
        <v/>
      </c>
      <c r="AU190">
        <f>AU80*(1+INDEX($A:$BY,$E190,COLUMN(AU190)))</f>
        <v/>
      </c>
      <c r="AV190">
        <f>AV80*(1+INDEX($A:$BY,$E190,COLUMN(AV190)))</f>
        <v/>
      </c>
      <c r="AW190">
        <f>AW80*(1+INDEX($A:$BY,$E190,COLUMN(AW190)))</f>
        <v/>
      </c>
      <c r="AX190">
        <f>AX80*(1+INDEX($A:$BY,$E190,COLUMN(AX190)))</f>
        <v/>
      </c>
      <c r="AY190">
        <f>AY80*(1+INDEX($A:$BY,$E190,COLUMN(AY190)))</f>
        <v/>
      </c>
      <c r="AZ190">
        <f>AZ80*(1+INDEX($A:$BY,$E190,COLUMN(AZ190)))</f>
        <v/>
      </c>
      <c r="BA190">
        <f>BA80*(1+INDEX($A:$BY,$E190,COLUMN(BA190)))</f>
        <v/>
      </c>
      <c r="BB190">
        <f>BB80*(1+INDEX($A:$BY,$E190,COLUMN(BB190)))</f>
        <v/>
      </c>
      <c r="BC190">
        <f>BC80*(1+INDEX($A:$BY,$E190,COLUMN(BC190)))</f>
        <v/>
      </c>
      <c r="BD190">
        <f>BD80*(1+INDEX($A:$BY,$E190,COLUMN(BD190)))</f>
        <v/>
      </c>
      <c r="BE190">
        <f>BE80*(1+INDEX($A:$BY,$E190,COLUMN(BE190)))</f>
        <v/>
      </c>
      <c r="BF190">
        <f>BF80*(1+INDEX($A:$BY,$E190,COLUMN(BF190)))</f>
        <v/>
      </c>
      <c r="BG190">
        <f>BG80*(1+INDEX($A:$BY,$E190,COLUMN(BG190)))</f>
        <v/>
      </c>
      <c r="BH190">
        <f>BH80*(1+INDEX($A:$BY,$E190,COLUMN(BH190)))</f>
        <v/>
      </c>
      <c r="BI190">
        <f>BI80*(1+INDEX($A:$BY,$E190,COLUMN(BI190)))</f>
        <v/>
      </c>
      <c r="BJ190">
        <f>BJ80*(1+INDEX($A:$BY,$E190,COLUMN(BJ190)))</f>
        <v/>
      </c>
      <c r="BK190">
        <f>BK80*(1+INDEX($A:$BY,$E190,COLUMN(BK190)))</f>
        <v/>
      </c>
      <c r="BL190">
        <f>BL80*(1+INDEX($A:$BY,$E190,COLUMN(BL190)))</f>
        <v/>
      </c>
      <c r="BM190">
        <f>BM80*(1+INDEX($A:$BY,$E190,COLUMN(BM190)))</f>
        <v/>
      </c>
      <c r="BN190">
        <f>BN80*(1+INDEX($A:$BY,$E190,COLUMN(BN190)))</f>
        <v/>
      </c>
      <c r="BO190">
        <f>BO80*(1+INDEX($A:$BY,$E190,COLUMN(BO190)))</f>
        <v/>
      </c>
      <c r="BP190">
        <f>BP80*(1+INDEX($A:$BY,$E190,COLUMN(BP190)))</f>
        <v/>
      </c>
      <c r="BQ190">
        <f>BQ80*(1+INDEX($A:$BY,$E190,COLUMN(BQ190)))</f>
        <v/>
      </c>
      <c r="BR190">
        <f>BR80*(1+INDEX($A:$BY,$E190,COLUMN(BR190)))</f>
        <v/>
      </c>
      <c r="BS190">
        <f>BS80*(1+INDEX($A:$BY,$E190,COLUMN(BS190)))</f>
        <v/>
      </c>
      <c r="BT190">
        <f>BT80*(1+INDEX($A:$BY,$E190,COLUMN(BT190)))</f>
        <v/>
      </c>
      <c r="BU190">
        <f>BU80*(1+INDEX($A:$BY,$E190,COLUMN(BU190)))</f>
        <v/>
      </c>
      <c r="BV190">
        <f>BV80*(1+INDEX($A:$BY,$E190,COLUMN(BV190)))</f>
        <v/>
      </c>
      <c r="BW190">
        <f>BW80*(1+INDEX($A:$BY,$E190,COLUMN(BW190)))</f>
        <v/>
      </c>
      <c r="BX190">
        <f>BX80*(1+INDEX($A:$BY,$E190,COLUMN(BX190)))</f>
        <v/>
      </c>
      <c r="BY190">
        <f>BY80*(1+INDEX($A:$BY,$E190,COLUMN(BY190)))</f>
        <v/>
      </c>
    </row>
    <row r="191" spans="1:77">
      <c r="A191">
        <f>CONCATENATE(A$179,B191)</f>
        <v/>
      </c>
      <c r="B191" t="s">
        <v>40</v>
      </c>
      <c r="D191" t="s">
        <v>35</v>
      </c>
      <c r="G191">
        <f>SUM(G121,G131,G146,G158,G173)</f>
        <v/>
      </c>
      <c r="H191">
        <f>SUM(H121,H131,H146,H158,H173)</f>
        <v/>
      </c>
      <c r="I191">
        <f>SUM(I121,I131,I146,I158,I173)</f>
        <v/>
      </c>
      <c r="J191">
        <f>SUM(J121,J131,J146,J158,J173)</f>
        <v/>
      </c>
      <c r="K191">
        <f>SUM(K121,K131,K146,K158,K173)</f>
        <v/>
      </c>
      <c r="L191">
        <f>SUM(L121,L131,L146,L158,L173)</f>
        <v/>
      </c>
      <c r="M191">
        <f>SUM(M121,M131,M146,M158,M173)</f>
        <v/>
      </c>
      <c r="N191">
        <f>SUM(N121,N131,N146,N158,N173)</f>
        <v/>
      </c>
      <c r="O191">
        <f>SUM(O121,O131,O146,O158,O173)</f>
        <v/>
      </c>
      <c r="P191">
        <f>SUM(P121,P131,P146,P158,P173)</f>
        <v/>
      </c>
      <c r="Q191">
        <f>SUM(Q121,Q131,Q146,Q158,Q173)</f>
        <v/>
      </c>
      <c r="R191">
        <f>SUM(R121,R131,R146,R158,R173)</f>
        <v/>
      </c>
      <c r="S191">
        <f>SUM(S121,S131,S146,S158,S173)</f>
        <v/>
      </c>
      <c r="T191">
        <f>SUM(T121,T131,T146,T158,T173)</f>
        <v/>
      </c>
      <c r="U191">
        <f>SUM(U121,U131,U146,U158,U173)</f>
        <v/>
      </c>
      <c r="V191">
        <f>SUM(V121,V131,V146,V158,V173)</f>
        <v/>
      </c>
      <c r="W191">
        <f>SUM(W121,W131,W146,W158,W173)</f>
        <v/>
      </c>
      <c r="X191">
        <f>SUM(X121,X131,X146,X158,X173)</f>
        <v/>
      </c>
      <c r="Y191">
        <f>SUM(Y121,Y131,Y146,Y158,Y173)</f>
        <v/>
      </c>
      <c r="Z191">
        <f>SUM(Z121,Z131,Z146,Z158,Z173)</f>
        <v/>
      </c>
      <c r="AA191">
        <f>SUM(AA121,AA131,AA146,AA158,AA173)</f>
        <v/>
      </c>
      <c r="AB191">
        <f>SUM(AB121,AB131,AB146,AB158,AB173)</f>
        <v/>
      </c>
      <c r="AC191">
        <f>SUM(AC121,AC131,AC146,AC158,AC173)</f>
        <v/>
      </c>
      <c r="AD191">
        <f>SUM(AD121,AD131,AD146,AD158,AD173)</f>
        <v/>
      </c>
      <c r="AE191">
        <f>SUM(AE121,AE131,AE146,AE158,AE173)</f>
        <v/>
      </c>
      <c r="AF191">
        <f>SUM(AF121,AF131,AF146,AF158,AF173)</f>
        <v/>
      </c>
      <c r="AG191">
        <f>SUM(AG121,AG131,AG146,AG158,AG173)</f>
        <v/>
      </c>
      <c r="AH191">
        <f>SUM(AH121,AH131,AH146,AH158,AH173)</f>
        <v/>
      </c>
      <c r="AI191">
        <f>SUM(AI121,AI131,AI146,AI158,AI173)</f>
        <v/>
      </c>
      <c r="AJ191">
        <f>SUM(AJ121,AJ131,AJ146,AJ158,AJ173)</f>
        <v/>
      </c>
      <c r="AK191">
        <f>SUM(AK121,AK131,AK146,AK158,AK173)</f>
        <v/>
      </c>
      <c r="AL191">
        <f>SUM(AL121,AL131,AL146,AL158,AL173)</f>
        <v/>
      </c>
      <c r="AM191">
        <f>SUM(AM121,AM131,AM146,AM158,AM173)</f>
        <v/>
      </c>
      <c r="AN191">
        <f>SUM(AN121,AN131,AN146,AN158,AN173)</f>
        <v/>
      </c>
      <c r="AO191">
        <f>SUM(AO121,AO131,AO146,AO158,AO173)</f>
        <v/>
      </c>
      <c r="AP191">
        <f>SUM(AP121,AP131,AP146,AP158,AP173)</f>
        <v/>
      </c>
      <c r="AQ191">
        <f>SUM(AQ121,AQ131,AQ146,AQ158,AQ173)</f>
        <v/>
      </c>
      <c r="AR191">
        <f>SUM(AR121,AR131,AR146,AR158,AR173)</f>
        <v/>
      </c>
      <c r="AS191">
        <f>SUM(AS121,AS131,AS146,AS158,AS173)</f>
        <v/>
      </c>
      <c r="AT191">
        <f>SUM(AT121,AT131,AT146,AT158,AT173)</f>
        <v/>
      </c>
      <c r="AU191">
        <f>SUM(AU121,AU131,AU146,AU158,AU173)</f>
        <v/>
      </c>
      <c r="AV191">
        <f>SUM(AV121,AV131,AV146,AV158,AV173)</f>
        <v/>
      </c>
      <c r="AW191">
        <f>SUM(AW121,AW131,AW146,AW158,AW173)</f>
        <v/>
      </c>
      <c r="AX191">
        <f>SUM(AX121,AX131,AX146,AX158,AX173)</f>
        <v/>
      </c>
      <c r="AY191">
        <f>SUM(AY121,AY131,AY146,AY158,AY173)</f>
        <v/>
      </c>
      <c r="AZ191">
        <f>SUM(AZ121,AZ131,AZ146,AZ158,AZ173)</f>
        <v/>
      </c>
      <c r="BA191">
        <f>SUM(BA121,BA131,BA146,BA158,BA173)</f>
        <v/>
      </c>
      <c r="BB191">
        <f>SUM(BB121,BB131,BB146,BB158,BB173)</f>
        <v/>
      </c>
      <c r="BC191">
        <f>SUM(BC121,BC131,BC146,BC158,BC173)</f>
        <v/>
      </c>
      <c r="BD191">
        <f>SUM(BD121,BD131,BD146,BD158,BD173)</f>
        <v/>
      </c>
      <c r="BE191">
        <f>SUM(BE121,BE131,BE146,BE158,BE173)</f>
        <v/>
      </c>
      <c r="BF191">
        <f>SUM(BF121,BF131,BF146,BF158,BF173)</f>
        <v/>
      </c>
      <c r="BG191">
        <f>SUM(BG121,BG131,BG146,BG158,BG173)</f>
        <v/>
      </c>
      <c r="BH191">
        <f>SUM(BH121,BH131,BH146,BH158,BH173)</f>
        <v/>
      </c>
      <c r="BI191">
        <f>SUM(BI121,BI131,BI146,BI158,BI173)</f>
        <v/>
      </c>
      <c r="BJ191">
        <f>SUM(BJ121,BJ131,BJ146,BJ158,BJ173)</f>
        <v/>
      </c>
      <c r="BK191">
        <f>SUM(BK121,BK131,BK146,BK158,BK173)</f>
        <v/>
      </c>
      <c r="BL191">
        <f>SUM(BL121,BL131,BL146,BL158,BL173)</f>
        <v/>
      </c>
      <c r="BM191">
        <f>SUM(BM121,BM131,BM146,BM158,BM173)</f>
        <v/>
      </c>
      <c r="BN191">
        <f>SUM(BN121,BN131,BN146,BN158,BN173)</f>
        <v/>
      </c>
      <c r="BO191">
        <f>SUM(BO121,BO131,BO146,BO158,BO173)</f>
        <v/>
      </c>
      <c r="BP191">
        <f>SUM(BP121,BP131,BP146,BP158,BP173)</f>
        <v/>
      </c>
      <c r="BQ191">
        <f>SUM(BQ121,BQ131,BQ146,BQ158,BQ173)</f>
        <v/>
      </c>
      <c r="BR191">
        <f>SUM(BR121,BR131,BR146,BR158,BR173)</f>
        <v/>
      </c>
      <c r="BS191">
        <f>SUM(BS121,BS131,BS146,BS158,BS173)</f>
        <v/>
      </c>
      <c r="BT191">
        <f>SUM(BT121,BT131,BT146,BT158,BT173)</f>
        <v/>
      </c>
      <c r="BU191">
        <f>SUM(BU121,BU131,BU146,BU158,BU173)</f>
        <v/>
      </c>
      <c r="BV191">
        <f>SUM(BV121,BV131,BV146,BV158,BV173)</f>
        <v/>
      </c>
      <c r="BW191">
        <f>SUM(BW121,BW131,BW146,BW158,BW173)</f>
        <v/>
      </c>
      <c r="BX191">
        <f>SUM(BX121,BX131,BX146,BX158,BX173)</f>
        <v/>
      </c>
      <c r="BY191">
        <f>SUM(BY121,BY131,BY146,BY158,BY173)</f>
        <v/>
      </c>
    </row>
    <row r="192" spans="1:77">
      <c r="A192">
        <f>CONCATENATE(A$179,B192)</f>
        <v/>
      </c>
      <c r="B192" t="s">
        <v>42</v>
      </c>
      <c r="D192" t="s">
        <v>35</v>
      </c>
      <c r="G192">
        <f>SUM(G122,G132,G147,G159,G174)</f>
        <v/>
      </c>
      <c r="H192">
        <f>SUM(H122,H132,H147,H159,H174)</f>
        <v/>
      </c>
      <c r="I192">
        <f>SUM(I122,I132,I147,I159,I174)</f>
        <v/>
      </c>
      <c r="J192">
        <f>SUM(J122,J132,J147,J159,J174)</f>
        <v/>
      </c>
      <c r="K192">
        <f>SUM(K122,K132,K147,K159,K174)</f>
        <v/>
      </c>
      <c r="L192">
        <f>SUM(L122,L132,L147,L159,L174)</f>
        <v/>
      </c>
      <c r="M192">
        <f>SUM(M122,M132,M147,M159,M174)</f>
        <v/>
      </c>
      <c r="N192">
        <f>SUM(N122,N132,N147,N159,N174)</f>
        <v/>
      </c>
      <c r="O192">
        <f>SUM(O122,O132,O147,O159,O174)</f>
        <v/>
      </c>
      <c r="P192">
        <f>SUM(P122,P132,P147,P159,P174)</f>
        <v/>
      </c>
      <c r="Q192">
        <f>SUM(Q122,Q132,Q147,Q159,Q174)</f>
        <v/>
      </c>
      <c r="R192">
        <f>SUM(R122,R132,R147,R159,R174)</f>
        <v/>
      </c>
      <c r="S192">
        <f>SUM(S122,S132,S147,S159,S174)</f>
        <v/>
      </c>
      <c r="T192">
        <f>SUM(T122,T132,T147,T159,T174)</f>
        <v/>
      </c>
      <c r="U192">
        <f>SUM(U122,U132,U147,U159,U174)</f>
        <v/>
      </c>
      <c r="V192">
        <f>SUM(V122,V132,V147,V159,V174)</f>
        <v/>
      </c>
      <c r="W192">
        <f>SUM(W122,W132,W147,W159,W174)</f>
        <v/>
      </c>
      <c r="X192">
        <f>SUM(X122,X132,X147,X159,X174)</f>
        <v/>
      </c>
      <c r="Y192">
        <f>SUM(Y122,Y132,Y147,Y159,Y174)</f>
        <v/>
      </c>
      <c r="Z192">
        <f>SUM(Z122,Z132,Z147,Z159,Z174)</f>
        <v/>
      </c>
      <c r="AA192">
        <f>SUM(AA122,AA132,AA147,AA159,AA174)</f>
        <v/>
      </c>
      <c r="AB192">
        <f>SUM(AB122,AB132,AB147,AB159,AB174)</f>
        <v/>
      </c>
      <c r="AC192">
        <f>SUM(AC122,AC132,AC147,AC159,AC174)</f>
        <v/>
      </c>
      <c r="AD192">
        <f>SUM(AD122,AD132,AD147,AD159,AD174)</f>
        <v/>
      </c>
      <c r="AE192">
        <f>SUM(AE122,AE132,AE147,AE159,AE174)</f>
        <v/>
      </c>
      <c r="AF192">
        <f>SUM(AF122,AF132,AF147,AF159,AF174)</f>
        <v/>
      </c>
      <c r="AG192">
        <f>SUM(AG122,AG132,AG147,AG159,AG174)</f>
        <v/>
      </c>
      <c r="AH192">
        <f>SUM(AH122,AH132,AH147,AH159,AH174)</f>
        <v/>
      </c>
      <c r="AI192">
        <f>SUM(AI122,AI132,AI147,AI159,AI174)</f>
        <v/>
      </c>
      <c r="AJ192">
        <f>SUM(AJ122,AJ132,AJ147,AJ159,AJ174)</f>
        <v/>
      </c>
      <c r="AK192">
        <f>SUM(AK122,AK132,AK147,AK159,AK174)</f>
        <v/>
      </c>
      <c r="AL192">
        <f>SUM(AL122,AL132,AL147,AL159,AL174)</f>
        <v/>
      </c>
      <c r="AM192">
        <f>SUM(AM122,AM132,AM147,AM159,AM174)</f>
        <v/>
      </c>
      <c r="AN192">
        <f>SUM(AN122,AN132,AN147,AN159,AN174)</f>
        <v/>
      </c>
      <c r="AO192">
        <f>SUM(AO122,AO132,AO147,AO159,AO174)</f>
        <v/>
      </c>
      <c r="AP192">
        <f>SUM(AP122,AP132,AP147,AP159,AP174)</f>
        <v/>
      </c>
      <c r="AQ192">
        <f>SUM(AQ122,AQ132,AQ147,AQ159,AQ174)</f>
        <v/>
      </c>
      <c r="AR192">
        <f>SUM(AR122,AR132,AR147,AR159,AR174)</f>
        <v/>
      </c>
      <c r="AS192">
        <f>SUM(AS122,AS132,AS147,AS159,AS174)</f>
        <v/>
      </c>
      <c r="AT192">
        <f>SUM(AT122,AT132,AT147,AT159,AT174)</f>
        <v/>
      </c>
      <c r="AU192">
        <f>SUM(AU122,AU132,AU147,AU159,AU174)</f>
        <v/>
      </c>
      <c r="AV192">
        <f>SUM(AV122,AV132,AV147,AV159,AV174)</f>
        <v/>
      </c>
      <c r="AW192">
        <f>SUM(AW122,AW132,AW147,AW159,AW174)</f>
        <v/>
      </c>
      <c r="AX192">
        <f>SUM(AX122,AX132,AX147,AX159,AX174)</f>
        <v/>
      </c>
      <c r="AY192">
        <f>SUM(AY122,AY132,AY147,AY159,AY174)</f>
        <v/>
      </c>
      <c r="AZ192">
        <f>SUM(AZ122,AZ132,AZ147,AZ159,AZ174)</f>
        <v/>
      </c>
      <c r="BA192">
        <f>SUM(BA122,BA132,BA147,BA159,BA174)</f>
        <v/>
      </c>
      <c r="BB192">
        <f>SUM(BB122,BB132,BB147,BB159,BB174)</f>
        <v/>
      </c>
      <c r="BC192">
        <f>SUM(BC122,BC132,BC147,BC159,BC174)</f>
        <v/>
      </c>
      <c r="BD192">
        <f>SUM(BD122,BD132,BD147,BD159,BD174)</f>
        <v/>
      </c>
      <c r="BE192">
        <f>SUM(BE122,BE132,BE147,BE159,BE174)</f>
        <v/>
      </c>
      <c r="BF192">
        <f>SUM(BF122,BF132,BF147,BF159,BF174)</f>
        <v/>
      </c>
      <c r="BG192">
        <f>SUM(BG122,BG132,BG147,BG159,BG174)</f>
        <v/>
      </c>
      <c r="BH192">
        <f>SUM(BH122,BH132,BH147,BH159,BH174)</f>
        <v/>
      </c>
      <c r="BI192">
        <f>SUM(BI122,BI132,BI147,BI159,BI174)</f>
        <v/>
      </c>
      <c r="BJ192">
        <f>SUM(BJ122,BJ132,BJ147,BJ159,BJ174)</f>
        <v/>
      </c>
      <c r="BK192">
        <f>SUM(BK122,BK132,BK147,BK159,BK174)</f>
        <v/>
      </c>
      <c r="BL192">
        <f>SUM(BL122,BL132,BL147,BL159,BL174)</f>
        <v/>
      </c>
      <c r="BM192">
        <f>SUM(BM122,BM132,BM147,BM159,BM174)</f>
        <v/>
      </c>
      <c r="BN192">
        <f>SUM(BN122,BN132,BN147,BN159,BN174)</f>
        <v/>
      </c>
      <c r="BO192">
        <f>SUM(BO122,BO132,BO147,BO159,BO174)</f>
        <v/>
      </c>
      <c r="BP192">
        <f>SUM(BP122,BP132,BP147,BP159,BP174)</f>
        <v/>
      </c>
      <c r="BQ192">
        <f>SUM(BQ122,BQ132,BQ147,BQ159,BQ174)</f>
        <v/>
      </c>
      <c r="BR192">
        <f>SUM(BR122,BR132,BR147,BR159,BR174)</f>
        <v/>
      </c>
      <c r="BS192">
        <f>SUM(BS122,BS132,BS147,BS159,BS174)</f>
        <v/>
      </c>
      <c r="BT192">
        <f>SUM(BT122,BT132,BT147,BT159,BT174)</f>
        <v/>
      </c>
      <c r="BU192">
        <f>SUM(BU122,BU132,BU147,BU159,BU174)</f>
        <v/>
      </c>
      <c r="BV192">
        <f>SUM(BV122,BV132,BV147,BV159,BV174)</f>
        <v/>
      </c>
      <c r="BW192">
        <f>SUM(BW122,BW132,BW147,BW159,BW174)</f>
        <v/>
      </c>
      <c r="BX192">
        <f>SUM(BX122,BX132,BX147,BX159,BX174)</f>
        <v/>
      </c>
      <c r="BY192">
        <f>SUM(BY122,BY132,BY147,BY159,BY174)</f>
        <v/>
      </c>
    </row>
    <row r="193" spans="1:77">
      <c r="A193">
        <f>CONCATENATE(A$179,B193)</f>
        <v/>
      </c>
      <c r="B193" t="s">
        <v>56</v>
      </c>
      <c r="D193" t="s">
        <v>35</v>
      </c>
      <c r="G193">
        <f>SUM(G133,G149,G160,G175)</f>
        <v/>
      </c>
      <c r="H193">
        <f>SUM(H133,H149,H160,H175)</f>
        <v/>
      </c>
      <c r="I193">
        <f>SUM(I133,I149,I160,I175)</f>
        <v/>
      </c>
      <c r="J193">
        <f>SUM(J133,J149,J160,J175)</f>
        <v/>
      </c>
      <c r="K193">
        <f>SUM(K133,K149,K160,K175)</f>
        <v/>
      </c>
      <c r="L193">
        <f>SUM(L133,L149,L160,L175)</f>
        <v/>
      </c>
      <c r="M193">
        <f>SUM(M133,M149,M160,M175)</f>
        <v/>
      </c>
      <c r="N193">
        <f>SUM(N133,N149,N160,N175)</f>
        <v/>
      </c>
      <c r="O193">
        <f>SUM(O133,O149,O160,O175)</f>
        <v/>
      </c>
      <c r="P193">
        <f>SUM(P133,P149,P160,P175)</f>
        <v/>
      </c>
      <c r="Q193">
        <f>SUM(Q133,Q149,Q160,Q175)</f>
        <v/>
      </c>
      <c r="R193">
        <f>SUM(R133,R149,R160,R175)</f>
        <v/>
      </c>
      <c r="S193">
        <f>SUM(S133,S149,S160,S175)</f>
        <v/>
      </c>
      <c r="T193">
        <f>SUM(T133,T149,T160,T175)</f>
        <v/>
      </c>
      <c r="U193">
        <f>SUM(U133,U149,U160,U175)</f>
        <v/>
      </c>
      <c r="V193">
        <f>SUM(V133,V149,V160,V175)</f>
        <v/>
      </c>
      <c r="W193">
        <f>SUM(W133,W149,W160,W175)</f>
        <v/>
      </c>
      <c r="X193">
        <f>SUM(X133,X149,X160,X175)</f>
        <v/>
      </c>
      <c r="Y193">
        <f>SUM(Y133,Y149,Y160,Y175)</f>
        <v/>
      </c>
      <c r="Z193">
        <f>SUM(Z133,Z149,Z160,Z175)</f>
        <v/>
      </c>
      <c r="AA193">
        <f>SUM(AA133,AA149,AA160,AA175)</f>
        <v/>
      </c>
      <c r="AB193">
        <f>SUM(AB133,AB149,AB160,AB175)</f>
        <v/>
      </c>
      <c r="AC193">
        <f>SUM(AC133,AC149,AC160,AC175)</f>
        <v/>
      </c>
      <c r="AD193">
        <f>SUM(AD133,AD149,AD160,AD175)</f>
        <v/>
      </c>
      <c r="AE193">
        <f>SUM(AE133,AE149,AE160,AE175)</f>
        <v/>
      </c>
      <c r="AF193">
        <f>SUM(AF133,AF149,AF160,AF175)</f>
        <v/>
      </c>
      <c r="AG193">
        <f>SUM(AG133,AG149,AG160,AG175)</f>
        <v/>
      </c>
      <c r="AH193">
        <f>SUM(AH133,AH149,AH160,AH175)</f>
        <v/>
      </c>
      <c r="AI193">
        <f>SUM(AI133,AI149,AI160,AI175)</f>
        <v/>
      </c>
      <c r="AJ193">
        <f>SUM(AJ133,AJ149,AJ160,AJ175)</f>
        <v/>
      </c>
      <c r="AK193">
        <f>SUM(AK133,AK149,AK160,AK175)</f>
        <v/>
      </c>
      <c r="AL193">
        <f>SUM(AL133,AL149,AL160,AL175)</f>
        <v/>
      </c>
      <c r="AM193">
        <f>SUM(AM133,AM149,AM160,AM175)</f>
        <v/>
      </c>
      <c r="AN193">
        <f>SUM(AN133,AN149,AN160,AN175)</f>
        <v/>
      </c>
      <c r="AO193">
        <f>SUM(AO133,AO149,AO160,AO175)</f>
        <v/>
      </c>
      <c r="AP193">
        <f>SUM(AP133,AP149,AP160,AP175)</f>
        <v/>
      </c>
      <c r="AQ193">
        <f>SUM(AQ133,AQ149,AQ160,AQ175)</f>
        <v/>
      </c>
      <c r="AR193">
        <f>SUM(AR133,AR149,AR160,AR175)</f>
        <v/>
      </c>
      <c r="AS193">
        <f>SUM(AS133,AS149,AS160,AS175)</f>
        <v/>
      </c>
      <c r="AT193">
        <f>SUM(AT133,AT149,AT160,AT175)</f>
        <v/>
      </c>
      <c r="AU193">
        <f>SUM(AU133,AU149,AU160,AU175)</f>
        <v/>
      </c>
      <c r="AV193">
        <f>SUM(AV133,AV149,AV160,AV175)</f>
        <v/>
      </c>
      <c r="AW193">
        <f>SUM(AW133,AW149,AW160,AW175)</f>
        <v/>
      </c>
      <c r="AX193">
        <f>SUM(AX133,AX149,AX160,AX175)</f>
        <v/>
      </c>
      <c r="AY193">
        <f>SUM(AY133,AY149,AY160,AY175)</f>
        <v/>
      </c>
      <c r="AZ193">
        <f>SUM(AZ133,AZ149,AZ160,AZ175)</f>
        <v/>
      </c>
      <c r="BA193">
        <f>SUM(BA133,BA149,BA160,BA175)</f>
        <v/>
      </c>
      <c r="BB193">
        <f>SUM(BB133,BB149,BB160,BB175)</f>
        <v/>
      </c>
      <c r="BC193">
        <f>SUM(BC133,BC149,BC160,BC175)</f>
        <v/>
      </c>
      <c r="BD193">
        <f>SUM(BD133,BD149,BD160,BD175)</f>
        <v/>
      </c>
      <c r="BE193">
        <f>SUM(BE133,BE149,BE160,BE175)</f>
        <v/>
      </c>
      <c r="BF193">
        <f>SUM(BF133,BF149,BF160,BF175)</f>
        <v/>
      </c>
      <c r="BG193">
        <f>SUM(BG133,BG149,BG160,BG175)</f>
        <v/>
      </c>
      <c r="BH193">
        <f>SUM(BH133,BH149,BH160,BH175)</f>
        <v/>
      </c>
      <c r="BI193">
        <f>SUM(BI133,BI149,BI160,BI175)</f>
        <v/>
      </c>
      <c r="BJ193">
        <f>SUM(BJ133,BJ149,BJ160,BJ175)</f>
        <v/>
      </c>
      <c r="BK193">
        <f>SUM(BK133,BK149,BK160,BK175)</f>
        <v/>
      </c>
      <c r="BL193">
        <f>SUM(BL133,BL149,BL160,BL175)</f>
        <v/>
      </c>
      <c r="BM193">
        <f>SUM(BM133,BM149,BM160,BM175)</f>
        <v/>
      </c>
      <c r="BN193">
        <f>SUM(BN133,BN149,BN160,BN175)</f>
        <v/>
      </c>
      <c r="BO193">
        <f>SUM(BO133,BO149,BO160,BO175)</f>
        <v/>
      </c>
      <c r="BP193">
        <f>SUM(BP133,BP149,BP160,BP175)</f>
        <v/>
      </c>
      <c r="BQ193">
        <f>SUM(BQ133,BQ149,BQ160,BQ175)</f>
        <v/>
      </c>
      <c r="BR193">
        <f>SUM(BR133,BR149,BR160,BR175)</f>
        <v/>
      </c>
      <c r="BS193">
        <f>SUM(BS133,BS149,BS160,BS175)</f>
        <v/>
      </c>
      <c r="BT193">
        <f>SUM(BT133,BT149,BT160,BT175)</f>
        <v/>
      </c>
      <c r="BU193">
        <f>SUM(BU133,BU149,BU160,BU175)</f>
        <v/>
      </c>
      <c r="BV193">
        <f>SUM(BV133,BV149,BV160,BV175)</f>
        <v/>
      </c>
      <c r="BW193">
        <f>SUM(BW133,BW149,BW160,BW175)</f>
        <v/>
      </c>
      <c r="BX193">
        <f>SUM(BX133,BX149,BX160,BX175)</f>
        <v/>
      </c>
      <c r="BY193">
        <f>SUM(BY133,BY149,BY160,BY175)</f>
        <v/>
      </c>
    </row>
    <row r="194" spans="1:77">
      <c r="B194" t="s">
        <v>58</v>
      </c>
      <c r="D194" t="s">
        <v>35</v>
      </c>
      <c r="G194">
        <f>G176+G161+G149+G134</f>
        <v/>
      </c>
      <c r="H194">
        <f>H176+H161+H149+H134</f>
        <v/>
      </c>
      <c r="I194">
        <f>I176+I161+I149+I134</f>
        <v/>
      </c>
      <c r="J194">
        <f>J176+J161+J149+J134</f>
        <v/>
      </c>
      <c r="K194">
        <f>K176+K161+K149+K134</f>
        <v/>
      </c>
      <c r="L194">
        <f>L176+L161+L149+L134</f>
        <v/>
      </c>
      <c r="M194">
        <f>M176+M161+M149+M134</f>
        <v/>
      </c>
      <c r="N194">
        <f>N176+N161+N149+N134</f>
        <v/>
      </c>
      <c r="O194">
        <f>O176+O161+O149+O134</f>
        <v/>
      </c>
      <c r="P194">
        <f>P176+P161+P149+P134</f>
        <v/>
      </c>
      <c r="Q194">
        <f>Q176+Q161+Q149+Q134</f>
        <v/>
      </c>
      <c r="R194">
        <f>R176+R161+R149+R134</f>
        <v/>
      </c>
      <c r="S194">
        <f>S176+S161+S149+S134</f>
        <v/>
      </c>
      <c r="T194">
        <f>T176+T161+T149+T134</f>
        <v/>
      </c>
      <c r="U194">
        <f>U176+U161+U149+U134</f>
        <v/>
      </c>
      <c r="V194">
        <f>V176+V161+V149+V134</f>
        <v/>
      </c>
      <c r="W194">
        <f>W176+W161+W149+W134</f>
        <v/>
      </c>
      <c r="X194">
        <f>X176+X161+X149+X134</f>
        <v/>
      </c>
      <c r="Y194">
        <f>Y176+Y161+Y149+Y134</f>
        <v/>
      </c>
      <c r="Z194">
        <f>Z176+Z161+Z149+Z134</f>
        <v/>
      </c>
      <c r="AA194">
        <f>AA176+AA161+AA149+AA134</f>
        <v/>
      </c>
      <c r="AB194">
        <f>AB176+AB161+AB149+AB134</f>
        <v/>
      </c>
      <c r="AC194">
        <f>AC176+AC161+AC149+AC134</f>
        <v/>
      </c>
      <c r="AD194">
        <f>AD176+AD161+AD149+AD134</f>
        <v/>
      </c>
      <c r="AE194">
        <f>AE176+AE161+AE149+AE134</f>
        <v/>
      </c>
      <c r="AF194">
        <f>AF176+AF161+AF149+AF134</f>
        <v/>
      </c>
      <c r="AG194">
        <f>AG176+AG161+AG149+AG134</f>
        <v/>
      </c>
      <c r="AH194">
        <f>AH176+AH161+AH149+AH134</f>
        <v/>
      </c>
      <c r="AI194">
        <f>AI176+AI161+AI149+AI134</f>
        <v/>
      </c>
      <c r="AJ194">
        <f>AJ176+AJ161+AJ149+AJ134</f>
        <v/>
      </c>
      <c r="AK194">
        <f>AK176+AK161+AK149+AK134</f>
        <v/>
      </c>
      <c r="AL194">
        <f>AL176+AL161+AL149+AL134</f>
        <v/>
      </c>
      <c r="AM194">
        <f>AM176+AM161+AM149+AM134</f>
        <v/>
      </c>
      <c r="AN194">
        <f>AN176+AN161+AN149+AN134</f>
        <v/>
      </c>
      <c r="AO194">
        <f>AO176+AO161+AO149+AO134</f>
        <v/>
      </c>
      <c r="AP194">
        <f>AP176+AP161+AP149+AP134</f>
        <v/>
      </c>
      <c r="AQ194">
        <f>AQ176+AQ161+AQ149+AQ134</f>
        <v/>
      </c>
      <c r="AR194">
        <f>AR176+AR161+AR149+AR134</f>
        <v/>
      </c>
      <c r="AS194">
        <f>AS176+AS161+AS149+AS134</f>
        <v/>
      </c>
      <c r="AT194">
        <f>AT176+AT161+AT149+AT134</f>
        <v/>
      </c>
      <c r="AU194">
        <f>AU176+AU161+AU149+AU134</f>
        <v/>
      </c>
      <c r="AV194">
        <f>AV176+AV161+AV149+AV134</f>
        <v/>
      </c>
      <c r="AW194">
        <f>AW176+AW161+AW149+AW134</f>
        <v/>
      </c>
      <c r="AX194">
        <f>AX176+AX161+AX149+AX134</f>
        <v/>
      </c>
      <c r="AY194">
        <f>AY176+AY161+AY149+AY134</f>
        <v/>
      </c>
      <c r="AZ194">
        <f>AZ176+AZ161+AZ149+AZ134</f>
        <v/>
      </c>
      <c r="BA194">
        <f>BA176+BA161+BA149+BA134</f>
        <v/>
      </c>
      <c r="BB194">
        <f>BB176+BB161+BB149+BB134</f>
        <v/>
      </c>
      <c r="BC194">
        <f>BC176+BC161+BC149+BC134</f>
        <v/>
      </c>
      <c r="BD194">
        <f>BD176+BD161+BD149+BD134</f>
        <v/>
      </c>
      <c r="BE194">
        <f>BE176+BE161+BE149+BE134</f>
        <v/>
      </c>
      <c r="BF194">
        <f>BF176+BF161+BF149+BF134</f>
        <v/>
      </c>
      <c r="BG194">
        <f>BG176+BG161+BG149+BG134</f>
        <v/>
      </c>
      <c r="BH194">
        <f>BH176+BH161+BH149+BH134</f>
        <v/>
      </c>
      <c r="BI194">
        <f>BI176+BI161+BI149+BI134</f>
        <v/>
      </c>
      <c r="BJ194">
        <f>BJ176+BJ161+BJ149+BJ134</f>
        <v/>
      </c>
      <c r="BK194">
        <f>BK176+BK161+BK149+BK134</f>
        <v/>
      </c>
      <c r="BL194">
        <f>BL176+BL161+BL149+BL134</f>
        <v/>
      </c>
      <c r="BM194">
        <f>BM176+BM161+BM149+BM134</f>
        <v/>
      </c>
      <c r="BN194">
        <f>BN176+BN161+BN149+BN134</f>
        <v/>
      </c>
      <c r="BO194">
        <f>BO176+BO161+BO149+BO134</f>
        <v/>
      </c>
      <c r="BP194">
        <f>BP176+BP161+BP149+BP134</f>
        <v/>
      </c>
      <c r="BQ194">
        <f>BQ176+BQ161+BQ149+BQ134</f>
        <v/>
      </c>
      <c r="BR194">
        <f>BR176+BR161+BR149+BR134</f>
        <v/>
      </c>
      <c r="BS194">
        <f>BS176+BS161+BS149+BS134</f>
        <v/>
      </c>
      <c r="BT194">
        <f>BT176+BT161+BT149+BT134</f>
        <v/>
      </c>
      <c r="BU194">
        <f>BU176+BU161+BU149+BU134</f>
        <v/>
      </c>
      <c r="BV194">
        <f>BV176+BV161+BV149+BV134</f>
        <v/>
      </c>
      <c r="BW194">
        <f>BW176+BW161+BW149+BW134</f>
        <v/>
      </c>
      <c r="BX194">
        <f>BX176+BX161+BX149+BX134</f>
        <v/>
      </c>
      <c r="BY194">
        <f>BY176+BY161+BY149+BY134</f>
        <v/>
      </c>
    </row>
    <row r="195" spans="1:77">
      <c r="B195" t="s">
        <v>86</v>
      </c>
      <c r="D195" t="s">
        <v>35</v>
      </c>
      <c r="G195">
        <f>G177+G162</f>
        <v/>
      </c>
      <c r="H195">
        <f>H177+H162</f>
        <v/>
      </c>
      <c r="I195">
        <f>I177+I162</f>
        <v/>
      </c>
      <c r="J195">
        <f>J177+J162</f>
        <v/>
      </c>
      <c r="K195">
        <f>K177+K162</f>
        <v/>
      </c>
      <c r="L195">
        <f>L177+L162</f>
        <v/>
      </c>
      <c r="M195">
        <f>M177+M162</f>
        <v/>
      </c>
      <c r="N195">
        <f>N177+N162</f>
        <v/>
      </c>
      <c r="O195">
        <f>O177+O162</f>
        <v/>
      </c>
      <c r="P195">
        <f>P177+P162</f>
        <v/>
      </c>
      <c r="Q195">
        <f>Q177+Q162</f>
        <v/>
      </c>
      <c r="R195">
        <f>R177+R162</f>
        <v/>
      </c>
      <c r="S195">
        <f>S177+S162</f>
        <v/>
      </c>
      <c r="T195">
        <f>T177+T162</f>
        <v/>
      </c>
      <c r="U195">
        <f>U177+U162</f>
        <v/>
      </c>
      <c r="V195">
        <f>V177+V162</f>
        <v/>
      </c>
      <c r="W195">
        <f>W177+W162</f>
        <v/>
      </c>
      <c r="X195">
        <f>X177+X162</f>
        <v/>
      </c>
      <c r="Y195">
        <f>Y177+Y162</f>
        <v/>
      </c>
      <c r="Z195">
        <f>Z177+Z162</f>
        <v/>
      </c>
      <c r="AA195">
        <f>AA177+AA162</f>
        <v/>
      </c>
      <c r="AB195">
        <f>AB177+AB162</f>
        <v/>
      </c>
      <c r="AC195">
        <f>AC177+AC162</f>
        <v/>
      </c>
      <c r="AD195">
        <f>AD177+AD162</f>
        <v/>
      </c>
      <c r="AE195">
        <f>AE177+AE162</f>
        <v/>
      </c>
      <c r="AF195">
        <f>AF177+AF162</f>
        <v/>
      </c>
      <c r="AG195">
        <f>AG177+AG162</f>
        <v/>
      </c>
      <c r="AH195">
        <f>AH177+AH162</f>
        <v/>
      </c>
      <c r="AI195">
        <f>AI177+AI162</f>
        <v/>
      </c>
      <c r="AJ195">
        <f>AJ177+AJ162</f>
        <v/>
      </c>
      <c r="AK195">
        <f>AK177+AK162</f>
        <v/>
      </c>
      <c r="AL195">
        <f>AL177+AL162</f>
        <v/>
      </c>
      <c r="AM195">
        <f>AM177+AM162</f>
        <v/>
      </c>
      <c r="AN195">
        <f>AN177+AN162</f>
        <v/>
      </c>
      <c r="AO195">
        <f>AO177+AO162</f>
        <v/>
      </c>
      <c r="AP195">
        <f>AP177+AP162</f>
        <v/>
      </c>
      <c r="AQ195">
        <f>AQ177+AQ162</f>
        <v/>
      </c>
      <c r="AR195">
        <f>AR177+AR162</f>
        <v/>
      </c>
      <c r="AS195">
        <f>AS177+AS162</f>
        <v/>
      </c>
      <c r="AT195">
        <f>AT177+AT162</f>
        <v/>
      </c>
      <c r="AU195">
        <f>AU177+AU162</f>
        <v/>
      </c>
      <c r="AV195">
        <f>AV177+AV162</f>
        <v/>
      </c>
      <c r="AW195">
        <f>AW177+AW162</f>
        <v/>
      </c>
      <c r="AX195">
        <f>AX177+AX162</f>
        <v/>
      </c>
      <c r="AY195">
        <f>AY177+AY162</f>
        <v/>
      </c>
      <c r="AZ195">
        <f>AZ177+AZ162</f>
        <v/>
      </c>
      <c r="BA195">
        <f>BA177+BA162</f>
        <v/>
      </c>
      <c r="BB195">
        <f>BB177+BB162</f>
        <v/>
      </c>
      <c r="BC195">
        <f>BC177+BC162</f>
        <v/>
      </c>
      <c r="BD195">
        <f>BD177+BD162</f>
        <v/>
      </c>
      <c r="BE195">
        <f>BE177+BE162</f>
        <v/>
      </c>
      <c r="BF195">
        <f>BF177+BF162</f>
        <v/>
      </c>
      <c r="BG195">
        <f>BG177+BG162</f>
        <v/>
      </c>
      <c r="BH195">
        <f>BH177+BH162</f>
        <v/>
      </c>
      <c r="BI195">
        <f>BI177+BI162</f>
        <v/>
      </c>
      <c r="BJ195">
        <f>BJ177+BJ162</f>
        <v/>
      </c>
      <c r="BK195">
        <f>BK177+BK162</f>
        <v/>
      </c>
      <c r="BL195">
        <f>BL177+BL162</f>
        <v/>
      </c>
      <c r="BM195">
        <f>BM177+BM162</f>
        <v/>
      </c>
      <c r="BN195">
        <f>BN177+BN162</f>
        <v/>
      </c>
      <c r="BO195">
        <f>BO177+BO162</f>
        <v/>
      </c>
      <c r="BP195">
        <f>BP177+BP162</f>
        <v/>
      </c>
      <c r="BQ195">
        <f>BQ177+BQ162</f>
        <v/>
      </c>
      <c r="BR195">
        <f>BR177+BR162</f>
        <v/>
      </c>
      <c r="BS195">
        <f>BS177+BS162</f>
        <v/>
      </c>
      <c r="BT195">
        <f>BT177+BT162</f>
        <v/>
      </c>
      <c r="BU195">
        <f>BU177+BU162</f>
        <v/>
      </c>
      <c r="BV195">
        <f>BV177+BV162</f>
        <v/>
      </c>
      <c r="BW195">
        <f>BW177+BW162</f>
        <v/>
      </c>
      <c r="BX195">
        <f>BX177+BX162</f>
        <v/>
      </c>
      <c r="BY195">
        <f>BY177+BY162</f>
        <v/>
      </c>
    </row>
    <row r="196" spans="1:77">
      <c r="A196">
        <f>CONCATENATE(A$179,B196)</f>
        <v/>
      </c>
      <c r="B196" t="s">
        <v>44</v>
      </c>
      <c r="D196" t="s">
        <v>35</v>
      </c>
      <c r="G196">
        <f>SUM(G178,G168,G163,G150,G135,G123)</f>
        <v/>
      </c>
      <c r="H196">
        <f>SUM(H178,H168,H163,H150,H135,H123)</f>
        <v/>
      </c>
      <c r="I196">
        <f>SUM(I178,I168,I163,I150,I135,I123)</f>
        <v/>
      </c>
      <c r="J196">
        <f>SUM(J178,J168,J163,J150,J135,J123)</f>
        <v/>
      </c>
      <c r="K196">
        <f>SUM(K178,K168,K163,K150,K135,K123)</f>
        <v/>
      </c>
      <c r="L196">
        <f>SUM(L178,L168,L163,L150,L135,L123)</f>
        <v/>
      </c>
      <c r="M196">
        <f>SUM(M178,M168,M163,M150,M135,M123)</f>
        <v/>
      </c>
      <c r="N196">
        <f>SUM(N178,N168,N163,N150,N135,N123)</f>
        <v/>
      </c>
      <c r="O196">
        <f>SUM(O178,O168,O163,O150,O135,O123)</f>
        <v/>
      </c>
      <c r="P196">
        <f>SUM(P178,P168,P163,P150,P135,P123)</f>
        <v/>
      </c>
      <c r="Q196">
        <f>SUM(Q178,Q168,Q163,Q150,Q135,Q123)</f>
        <v/>
      </c>
      <c r="R196">
        <f>SUM(R178,R168,R163,R150,R135,R123)</f>
        <v/>
      </c>
      <c r="S196">
        <f>SUM(S178,S168,S163,S150,S135,S123)</f>
        <v/>
      </c>
      <c r="T196">
        <f>SUM(T178,T168,T163,T150,T135,T123)</f>
        <v/>
      </c>
      <c r="U196">
        <f>SUM(U178,U168,U163,U150,U135,U123)</f>
        <v/>
      </c>
      <c r="V196">
        <f>SUM(V178,V168,V163,V150,V135,V123)</f>
        <v/>
      </c>
      <c r="W196">
        <f>SUM(W178,W168,W163,W150,W135,W123)</f>
        <v/>
      </c>
      <c r="X196">
        <f>SUM(X178,X168,X163,X150,X135,X123)</f>
        <v/>
      </c>
      <c r="Y196">
        <f>SUM(Y178,Y168,Y163,Y150,Y135,Y123)</f>
        <v/>
      </c>
      <c r="Z196">
        <f>SUM(Z178,Z168,Z163,Z150,Z135,Z123)</f>
        <v/>
      </c>
      <c r="AA196">
        <f>SUM(AA178,AA168,AA163,AA150,AA135,AA123)</f>
        <v/>
      </c>
      <c r="AB196">
        <f>SUM(AB178,AB168,AB163,AB150,AB135,AB123)</f>
        <v/>
      </c>
      <c r="AC196">
        <f>SUM(AC178,AC168,AC163,AC150,AC135,AC123)</f>
        <v/>
      </c>
      <c r="AD196">
        <f>SUM(AD178,AD168,AD163,AD150,AD135,AD123)</f>
        <v/>
      </c>
      <c r="AE196">
        <f>SUM(AE178,AE168,AE163,AE150,AE135,AE123)</f>
        <v/>
      </c>
      <c r="AF196">
        <f>SUM(AF178,AF168,AF163,AF150,AF135,AF123)</f>
        <v/>
      </c>
      <c r="AG196">
        <f>SUM(AG178,AG168,AG163,AG150,AG135,AG123)</f>
        <v/>
      </c>
      <c r="AH196">
        <f>SUM(AH178,AH168,AH163,AH150,AH135,AH123)</f>
        <v/>
      </c>
      <c r="AI196">
        <f>SUM(AI178,AI168,AI163,AI150,AI135,AI123)</f>
        <v/>
      </c>
      <c r="AJ196">
        <f>SUM(AJ178,AJ168,AJ163,AJ150,AJ135,AJ123)</f>
        <v/>
      </c>
      <c r="AK196">
        <f>SUM(AK178,AK168,AK163,AK150,AK135,AK123)</f>
        <v/>
      </c>
      <c r="AL196">
        <f>SUM(AL178,AL168,AL163,AL150,AL135,AL123)</f>
        <v/>
      </c>
      <c r="AM196">
        <f>SUM(AM178,AM168,AM163,AM150,AM135,AM123)</f>
        <v/>
      </c>
      <c r="AN196">
        <f>SUM(AN178,AN168,AN163,AN150,AN135,AN123)</f>
        <v/>
      </c>
      <c r="AO196">
        <f>SUM(AO178,AO168,AO163,AO150,AO135,AO123)</f>
        <v/>
      </c>
      <c r="AP196">
        <f>SUM(AP178,AP168,AP163,AP150,AP135,AP123)</f>
        <v/>
      </c>
      <c r="AQ196">
        <f>SUM(AQ178,AQ168,AQ163,AQ150,AQ135,AQ123)</f>
        <v/>
      </c>
      <c r="AR196">
        <f>SUM(AR178,AR168,AR163,AR150,AR135,AR123)</f>
        <v/>
      </c>
      <c r="AS196">
        <f>SUM(AS178,AS168,AS163,AS150,AS135,AS123)</f>
        <v/>
      </c>
      <c r="AT196">
        <f>SUM(AT178,AT168,AT163,AT150,AT135,AT123)</f>
        <v/>
      </c>
      <c r="AU196">
        <f>SUM(AU178,AU168,AU163,AU150,AU135,AU123)</f>
        <v/>
      </c>
      <c r="AV196">
        <f>SUM(AV178,AV168,AV163,AV150,AV135,AV123)</f>
        <v/>
      </c>
      <c r="AW196">
        <f>SUM(AW178,AW168,AW163,AW150,AW135,AW123)</f>
        <v/>
      </c>
      <c r="AX196">
        <f>SUM(AX178,AX168,AX163,AX150,AX135,AX123)</f>
        <v/>
      </c>
      <c r="AY196">
        <f>SUM(AY178,AY168,AY163,AY150,AY135,AY123)</f>
        <v/>
      </c>
      <c r="AZ196">
        <f>SUM(AZ178,AZ168,AZ163,AZ150,AZ135,AZ123)</f>
        <v/>
      </c>
      <c r="BA196">
        <f>SUM(BA178,BA168,BA163,BA150,BA135,BA123)</f>
        <v/>
      </c>
      <c r="BB196">
        <f>SUM(BB178,BB168,BB163,BB150,BB135,BB123)</f>
        <v/>
      </c>
      <c r="BC196">
        <f>SUM(BC178,BC168,BC163,BC150,BC135,BC123)</f>
        <v/>
      </c>
      <c r="BD196">
        <f>SUM(BD178,BD168,BD163,BD150,BD135,BD123)</f>
        <v/>
      </c>
      <c r="BE196">
        <f>SUM(BE178,BE168,BE163,BE150,BE135,BE123)</f>
        <v/>
      </c>
      <c r="BF196">
        <f>SUM(BF178,BF168,BF163,BF150,BF135,BF123)</f>
        <v/>
      </c>
      <c r="BG196">
        <f>SUM(BG178,BG168,BG163,BG150,BG135,BG123)</f>
        <v/>
      </c>
      <c r="BH196">
        <f>SUM(BH178,BH168,BH163,BH150,BH135,BH123)</f>
        <v/>
      </c>
      <c r="BI196">
        <f>SUM(BI178,BI168,BI163,BI150,BI135,BI123)</f>
        <v/>
      </c>
      <c r="BJ196">
        <f>SUM(BJ178,BJ168,BJ163,BJ150,BJ135,BJ123)</f>
        <v/>
      </c>
      <c r="BK196">
        <f>SUM(BK178,BK168,BK163,BK150,BK135,BK123)</f>
        <v/>
      </c>
      <c r="BL196">
        <f>SUM(BL178,BL168,BL163,BL150,BL135,BL123)</f>
        <v/>
      </c>
      <c r="BM196">
        <f>SUM(BM178,BM168,BM163,BM150,BM135,BM123)</f>
        <v/>
      </c>
      <c r="BN196">
        <f>SUM(BN178,BN168,BN163,BN150,BN135,BN123)</f>
        <v/>
      </c>
      <c r="BO196">
        <f>SUM(BO178,BO168,BO163,BO150,BO135,BO123)</f>
        <v/>
      </c>
      <c r="BP196">
        <f>SUM(BP178,BP168,BP163,BP150,BP135,BP123)</f>
        <v/>
      </c>
      <c r="BQ196">
        <f>SUM(BQ178,BQ168,BQ163,BQ150,BQ135,BQ123)</f>
        <v/>
      </c>
      <c r="BR196">
        <f>SUM(BR178,BR168,BR163,BR150,BR135,BR123)</f>
        <v/>
      </c>
      <c r="BS196">
        <f>SUM(BS178,BS168,BS163,BS150,BS135,BS123)</f>
        <v/>
      </c>
      <c r="BT196">
        <f>SUM(BT178,BT168,BT163,BT150,BT135,BT123)</f>
        <v/>
      </c>
      <c r="BU196">
        <f>SUM(BU178,BU168,BU163,BU150,BU135,BU123)</f>
        <v/>
      </c>
      <c r="BV196">
        <f>SUM(BV178,BV168,BV163,BV150,BV135,BV123)</f>
        <v/>
      </c>
      <c r="BW196">
        <f>SUM(BW178,BW168,BW163,BW150,BW135,BW123)</f>
        <v/>
      </c>
      <c r="BX196">
        <f>SUM(BX178,BX168,BX163,BX150,BX135,BX123)</f>
        <v/>
      </c>
      <c r="BY196">
        <f>SUM(BY178,BY168,BY163,BY150,BY135,BY123)</f>
        <v/>
      </c>
    </row>
    <row r="198" spans="1:77">
      <c r="A198" t="s">
        <v>0</v>
      </c>
    </row>
    <row r="199" spans="1:77">
      <c r="A199" t="s">
        <v>115</v>
      </c>
    </row>
    <row r="200" spans="1:77">
      <c r="A200" t="s">
        <v>116</v>
      </c>
    </row>
    <row r="201" spans="1:77">
      <c r="A201" t="s">
        <v>117</v>
      </c>
    </row>
  </sheetData>
  <pageMargins bottom="1" footer="0.5" header="0.5" left="0.75" right="0.75" top="1"/>
</worksheet>
</file>

<file path=xl/worksheets/sheet3.xml><?xml version="1.0" encoding="utf-8"?>
<worksheet xmlns="http://schemas.openxmlformats.org/spreadsheetml/2006/main">
  <sheetPr>
    <tabColor rgb="00FF0000"/>
    <outlinePr summaryBelow="1" summaryRight="1"/>
    <pageSetUpPr/>
  </sheetPr>
  <dimension ref="B1:S21"/>
  <sheetViews>
    <sheetView workbookViewId="0">
      <selection activeCell="A1" sqref="A1"/>
    </sheetView>
  </sheetViews>
  <sheetFormatPr baseColWidth="10" defaultRowHeight="15"/>
  <sheetData>
    <row r="1" spans="1:19">
      <c r="B1" t="n">
        <v>1</v>
      </c>
    </row>
    <row r="2" spans="1:19">
      <c r="B2" t="n">
        <v>5</v>
      </c>
      <c r="D2" t="s">
        <v>31</v>
      </c>
      <c r="S2" t="s">
        <v>118</v>
      </c>
    </row>
    <row r="3" spans="1:19">
      <c r="B3" t="n">
        <v>1</v>
      </c>
    </row>
    <row r="4" spans="1:19">
      <c r="B4" t="n">
        <v>53</v>
      </c>
    </row>
    <row r="5" spans="1:19">
      <c r="D5" t="s">
        <v>119</v>
      </c>
    </row>
    <row r="8" spans="1:19">
      <c r="B8">
        <f>'Charts Data M1'!$C$20</f>
        <v/>
      </c>
      <c r="O8">
        <f>'Charts Data M1'!$C$23</f>
        <v/>
      </c>
    </row>
    <row r="21" spans="1:19">
      <c r="B21">
        <f>'Charts Data M1'!$C$21</f>
        <v/>
      </c>
    </row>
  </sheetData>
  <pageMargins bottom="1" footer="0.5" header="0.5" left="0.75" right="0.75" top="1"/>
</worksheet>
</file>

<file path=xl/worksheets/sheet4.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120</v>
      </c>
      <c r="B1" t="s">
        <v>121</v>
      </c>
    </row>
    <row r="2" spans="1:302">
      <c r="A2" t="s">
        <v>122</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123</v>
      </c>
      <c r="B4" t="s">
        <v>124</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6" spans="1:302">
      <c r="A6" t="s">
        <v>125</v>
      </c>
    </row>
    <row r="7" spans="1:302">
      <c r="A7" t="s">
        <v>126</v>
      </c>
      <c r="B7" t="s">
        <v>127</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41.9235</v>
      </c>
      <c r="AN7" t="n">
        <v>39.2584210526</v>
      </c>
      <c r="AO7" t="n">
        <v>48.0618181818</v>
      </c>
      <c r="AP7" t="n">
        <v>49.9495238095</v>
      </c>
      <c r="AQ7" t="n">
        <v>59.2125</v>
      </c>
      <c r="AR7" t="n">
        <v>69.6954545455</v>
      </c>
      <c r="AS7" t="n">
        <v>64.2931818182</v>
      </c>
      <c r="AT7" t="n">
        <v>71.1385714286</v>
      </c>
      <c r="AU7" t="n">
        <v>69.46809523810001</v>
      </c>
      <c r="AV7" t="n">
        <v>75.8236363636</v>
      </c>
      <c r="AW7" t="n">
        <v>78.145</v>
      </c>
      <c r="AX7" t="n">
        <v>74.6031818182</v>
      </c>
      <c r="AY7" t="n">
        <v>78.4026315789</v>
      </c>
      <c r="AZ7" t="n">
        <v>76.4526315789</v>
      </c>
      <c r="BA7" t="n">
        <v>81.29000000000001</v>
      </c>
      <c r="BB7" t="n">
        <v>84.57523809520001</v>
      </c>
      <c r="BC7" t="n">
        <v>74.11750000000001</v>
      </c>
      <c r="BD7" t="n">
        <v>75.4045454545</v>
      </c>
      <c r="BE7" t="n">
        <v>76.38285714289999</v>
      </c>
      <c r="BF7" t="n">
        <v>76.6668181818</v>
      </c>
      <c r="BG7" t="n">
        <v>75.5485714286</v>
      </c>
      <c r="BH7" t="n">
        <v>81.9747619048</v>
      </c>
      <c r="BI7" t="n">
        <v>84.31476190479999</v>
      </c>
      <c r="BJ7" t="n">
        <v>89.23318181819999</v>
      </c>
      <c r="BK7" t="n">
        <v>89.57850000000001</v>
      </c>
      <c r="BL7" t="n">
        <v>89.7431578947</v>
      </c>
      <c r="BM7" t="n">
        <v>102.981304348</v>
      </c>
      <c r="BN7" t="n">
        <v>110.0385</v>
      </c>
      <c r="BO7" t="n">
        <v>101.356666667</v>
      </c>
      <c r="BP7" t="n">
        <v>96.28863636360001</v>
      </c>
      <c r="BQ7" t="n">
        <v>97.34050000000001</v>
      </c>
      <c r="BR7" t="n">
        <v>86.34086956519999</v>
      </c>
      <c r="BS7" t="n">
        <v>85.61</v>
      </c>
      <c r="BT7" t="n">
        <v>86.4280952381</v>
      </c>
      <c r="BU7" t="n">
        <v>97.16285714289999</v>
      </c>
      <c r="BV7" t="n">
        <v>98.5757142857</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95.4472222222</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c r="DR7" t="n">
        <v>37.3272727273</v>
      </c>
      <c r="DS7" t="n">
        <v>31.7757894737</v>
      </c>
      <c r="DT7" t="n">
        <v>30.6165</v>
      </c>
      <c r="DU7" t="n">
        <v>38.1223809524</v>
      </c>
      <c r="DV7" t="n">
        <v>41.1247619048</v>
      </c>
      <c r="DW7" t="n">
        <v>46.7966666667</v>
      </c>
      <c r="DX7" t="n">
        <v>48.8531818182</v>
      </c>
      <c r="DY7" t="n">
        <v>44.7995</v>
      </c>
      <c r="DZ7" t="n">
        <v>44.7181818182</v>
      </c>
      <c r="EA7" t="n">
        <v>45.2257142857</v>
      </c>
      <c r="EB7" t="n">
        <v>49.94</v>
      </c>
      <c r="EC7" t="n">
        <v>45.7642857143</v>
      </c>
      <c r="ED7" t="n">
        <v>52.1657142857</v>
      </c>
      <c r="EE7" t="n">
        <v>52.6085</v>
      </c>
      <c r="EF7" t="n">
        <v>53.4621052632</v>
      </c>
      <c r="EG7" t="n">
        <v>49.6739130435</v>
      </c>
      <c r="EH7" t="n">
        <v>51.1173684211</v>
      </c>
      <c r="EI7" t="n">
        <v>48.5395454545</v>
      </c>
      <c r="EJ7" t="n">
        <v>45.1959090909</v>
      </c>
      <c r="EK7" t="n">
        <v>46.702</v>
      </c>
      <c r="EL7" t="n">
        <v>48.057826087</v>
      </c>
      <c r="EM7" t="n">
        <v>49.877</v>
      </c>
      <c r="EN7" t="n">
        <v>51.4757142857</v>
      </c>
      <c r="EO7" t="n">
        <v>56.659</v>
      </c>
      <c r="EP7" t="n">
        <v>57.8905555556</v>
      </c>
      <c r="EQ7" t="n">
        <v>63.7142857143</v>
      </c>
      <c r="ER7" t="n">
        <v>62.3258823529</v>
      </c>
      <c r="ES7" t="n">
        <v>62.7719047619</v>
      </c>
      <c r="ET7" t="n">
        <v>66.32523809520001</v>
      </c>
      <c r="EU7" t="n">
        <v>69.98318181819999</v>
      </c>
      <c r="EV7" t="n">
        <v>67.32285714290001</v>
      </c>
      <c r="EW7" t="n">
        <v>70.5419047619</v>
      </c>
      <c r="EX7" t="n">
        <v>68.0790909091</v>
      </c>
      <c r="EY7" t="n">
        <v>70.0847368421</v>
      </c>
    </row>
    <row r="8" spans="1:302">
      <c r="A8" t="s">
        <v>128</v>
      </c>
      <c r="B8" t="s">
        <v>127</v>
      </c>
      <c r="C8" t="n">
        <v>62.99</v>
      </c>
      <c r="D8" t="n">
        <v>60.21</v>
      </c>
      <c r="E8" t="n">
        <v>62.06</v>
      </c>
      <c r="F8" t="n">
        <v>70.26000000000001</v>
      </c>
      <c r="G8" t="n">
        <v>69.78</v>
      </c>
      <c r="H8" t="n">
        <v>68.56</v>
      </c>
      <c r="I8" t="n">
        <v>73.67</v>
      </c>
      <c r="J8" t="n">
        <v>73.23</v>
      </c>
      <c r="K8" t="n">
        <v>61.96</v>
      </c>
      <c r="L8" t="n">
        <v>57.81</v>
      </c>
      <c r="M8" t="n">
        <v>58.76</v>
      </c>
      <c r="N8" t="n">
        <v>62.47</v>
      </c>
      <c r="O8" t="n">
        <v>53.68</v>
      </c>
      <c r="P8" t="n">
        <v>57.56</v>
      </c>
      <c r="Q8" t="n">
        <v>62.05</v>
      </c>
      <c r="R8" t="n">
        <v>67.48999999999999</v>
      </c>
      <c r="S8" t="n">
        <v>67.20999999999999</v>
      </c>
      <c r="T8" t="n">
        <v>71.05</v>
      </c>
      <c r="U8" t="n">
        <v>76.93000000000001</v>
      </c>
      <c r="V8" t="n">
        <v>70.76000000000001</v>
      </c>
      <c r="W8" t="n">
        <v>77.17</v>
      </c>
      <c r="X8" t="n">
        <v>82.34</v>
      </c>
      <c r="Y8" t="n">
        <v>92.41</v>
      </c>
      <c r="Z8" t="n">
        <v>90.93000000000001</v>
      </c>
      <c r="AA8" t="n">
        <v>92.18000000000001</v>
      </c>
      <c r="AB8" t="n">
        <v>94.98999999999999</v>
      </c>
      <c r="AC8" t="n">
        <v>103.64</v>
      </c>
      <c r="AD8" t="n">
        <v>109.07</v>
      </c>
      <c r="AE8" t="n">
        <v>122.8</v>
      </c>
      <c r="AF8" t="n">
        <v>132.32</v>
      </c>
      <c r="AG8" t="n">
        <v>132.72</v>
      </c>
      <c r="AH8" t="n">
        <v>113.24</v>
      </c>
      <c r="AI8" t="n">
        <v>97.23</v>
      </c>
      <c r="AJ8" t="n">
        <v>71.58</v>
      </c>
      <c r="AK8" t="n">
        <v>52.45</v>
      </c>
      <c r="AL8" t="n">
        <v>39.95</v>
      </c>
      <c r="AM8" t="n">
        <v>43.44</v>
      </c>
      <c r="AN8" t="n">
        <v>43.32</v>
      </c>
      <c r="AO8" t="n">
        <v>46.54</v>
      </c>
      <c r="AP8" t="n">
        <v>50.18</v>
      </c>
      <c r="AQ8" t="n">
        <v>57.3</v>
      </c>
      <c r="AR8" t="n">
        <v>68.61</v>
      </c>
      <c r="AS8" t="n">
        <v>64.44</v>
      </c>
      <c r="AT8" t="n">
        <v>72.51000000000001</v>
      </c>
      <c r="AU8" t="n">
        <v>67.65000000000001</v>
      </c>
      <c r="AV8" t="n">
        <v>72.77</v>
      </c>
      <c r="AW8" t="n">
        <v>76.66</v>
      </c>
      <c r="AX8" t="n">
        <v>74.45999999999999</v>
      </c>
      <c r="AY8" t="n">
        <v>76.17</v>
      </c>
      <c r="AZ8" t="n">
        <v>73.75</v>
      </c>
      <c r="BA8" t="n">
        <v>78.83</v>
      </c>
      <c r="BB8" t="n">
        <v>84.81999999999999</v>
      </c>
      <c r="BC8" t="n">
        <v>75.95</v>
      </c>
      <c r="BD8" t="n">
        <v>74.76000000000001</v>
      </c>
      <c r="BE8" t="n">
        <v>75.58</v>
      </c>
      <c r="BF8" t="n">
        <v>77.04000000000001</v>
      </c>
      <c r="BG8" t="n">
        <v>77.84</v>
      </c>
      <c r="BH8" t="n">
        <v>82.67</v>
      </c>
      <c r="BI8" t="n">
        <v>85.28</v>
      </c>
      <c r="BJ8" t="n">
        <v>91.45</v>
      </c>
      <c r="BK8" t="n">
        <v>96.52</v>
      </c>
      <c r="BL8" t="n">
        <v>103.72</v>
      </c>
      <c r="BM8" t="n">
        <v>114.64</v>
      </c>
      <c r="BN8" t="n">
        <v>123.26</v>
      </c>
      <c r="BO8" t="n">
        <v>114.99</v>
      </c>
      <c r="BP8" t="n">
        <v>113.83</v>
      </c>
      <c r="BQ8" t="n">
        <v>116.97</v>
      </c>
      <c r="BR8" t="n">
        <v>110.22</v>
      </c>
      <c r="BS8" t="n">
        <v>112.83</v>
      </c>
      <c r="BT8" t="n">
        <v>109.55</v>
      </c>
      <c r="BU8" t="n">
        <v>110.77</v>
      </c>
      <c r="BV8" t="n">
        <v>107.87</v>
      </c>
      <c r="BW8" t="n">
        <v>110.69</v>
      </c>
      <c r="BX8" t="n">
        <v>119.33</v>
      </c>
      <c r="BY8" t="n">
        <v>125.45</v>
      </c>
      <c r="BZ8" t="n">
        <v>119.75</v>
      </c>
      <c r="CA8" t="n">
        <v>110.34</v>
      </c>
      <c r="CB8" t="n">
        <v>95.16</v>
      </c>
      <c r="CC8" t="n">
        <v>102.62</v>
      </c>
      <c r="CD8" t="n">
        <v>113.36</v>
      </c>
      <c r="CE8" t="n">
        <v>112.86</v>
      </c>
      <c r="CF8" t="n">
        <v>111.71</v>
      </c>
      <c r="CG8" t="n">
        <v>109.06</v>
      </c>
      <c r="CH8" t="n">
        <v>109.49</v>
      </c>
      <c r="CI8" t="n">
        <v>112.96</v>
      </c>
      <c r="CJ8" t="n">
        <v>116.05</v>
      </c>
      <c r="CK8" t="n">
        <v>108.47</v>
      </c>
      <c r="CL8" t="n">
        <v>102.25</v>
      </c>
      <c r="CM8" t="n">
        <v>102.56</v>
      </c>
      <c r="CN8" t="n">
        <v>102.92</v>
      </c>
      <c r="CO8" t="n">
        <v>107.93</v>
      </c>
      <c r="CP8" t="n">
        <v>111.28</v>
      </c>
      <c r="CQ8" t="n">
        <v>111.6</v>
      </c>
      <c r="CR8" t="n">
        <v>109.08</v>
      </c>
      <c r="CS8" t="n">
        <v>107.79</v>
      </c>
      <c r="CT8" t="n">
        <v>110.76</v>
      </c>
      <c r="CU8" t="n">
        <v>108.12</v>
      </c>
      <c r="CV8" t="n">
        <v>108.9</v>
      </c>
      <c r="CW8" t="n">
        <v>107.48</v>
      </c>
      <c r="CX8" t="n">
        <v>107.76</v>
      </c>
      <c r="CY8" t="n">
        <v>109.54</v>
      </c>
      <c r="CZ8" t="n">
        <v>111.8</v>
      </c>
      <c r="DA8" t="n">
        <v>106.77</v>
      </c>
      <c r="DB8" t="n">
        <v>101.61</v>
      </c>
      <c r="DC8" t="n">
        <v>97.09</v>
      </c>
      <c r="DD8" t="n">
        <v>87.43000000000001</v>
      </c>
      <c r="DE8" t="n">
        <v>79.44</v>
      </c>
      <c r="DF8" t="n">
        <v>62.34</v>
      </c>
      <c r="DG8" t="n">
        <v>47.76</v>
      </c>
      <c r="DH8" t="n">
        <v>58.1</v>
      </c>
      <c r="DI8" t="n">
        <v>55.89</v>
      </c>
      <c r="DJ8" t="n">
        <v>59.52</v>
      </c>
      <c r="DK8" t="n">
        <v>64.08</v>
      </c>
      <c r="DL8" t="n">
        <v>61.48</v>
      </c>
      <c r="DM8" t="n">
        <v>56.56</v>
      </c>
      <c r="DN8" t="n">
        <v>46.52</v>
      </c>
      <c r="DO8" t="n">
        <v>47.62</v>
      </c>
      <c r="DP8" t="n">
        <v>48.43</v>
      </c>
      <c r="DQ8" t="n">
        <v>44.27</v>
      </c>
      <c r="DR8" t="n">
        <v>38.01</v>
      </c>
      <c r="DS8" t="n">
        <v>30.7</v>
      </c>
      <c r="DT8" t="n">
        <v>32.18</v>
      </c>
      <c r="DU8" t="n">
        <v>38.21</v>
      </c>
      <c r="DV8" t="n">
        <v>41.58</v>
      </c>
      <c r="DW8" t="n">
        <v>46.74</v>
      </c>
      <c r="DX8" t="n">
        <v>48.25</v>
      </c>
      <c r="DY8" t="n">
        <v>44.95</v>
      </c>
      <c r="DZ8" t="n">
        <v>45.84</v>
      </c>
      <c r="EA8" t="n">
        <v>46.57</v>
      </c>
      <c r="EB8" t="n">
        <v>49.52</v>
      </c>
      <c r="EC8" t="n">
        <v>44.73</v>
      </c>
      <c r="ED8" t="n">
        <v>53.31</v>
      </c>
      <c r="EE8" t="n">
        <v>54.58</v>
      </c>
      <c r="EF8" t="n">
        <v>54.87</v>
      </c>
      <c r="EG8" t="n">
        <v>51.59</v>
      </c>
      <c r="EH8" t="n">
        <v>52.31</v>
      </c>
      <c r="EI8" t="n">
        <v>50.33</v>
      </c>
      <c r="EJ8" t="n">
        <v>46.37</v>
      </c>
      <c r="EK8" t="n">
        <v>48.48</v>
      </c>
      <c r="EL8" t="n">
        <v>51.7</v>
      </c>
      <c r="EM8" t="n">
        <v>56.15</v>
      </c>
      <c r="EN8" t="n">
        <v>57.51</v>
      </c>
      <c r="EO8" t="n">
        <v>62.71</v>
      </c>
      <c r="EP8" t="n">
        <v>64.37</v>
      </c>
      <c r="EQ8" t="n">
        <v>69.08</v>
      </c>
      <c r="ER8" t="n">
        <v>65.31999999999999</v>
      </c>
      <c r="ES8" t="n">
        <v>66.02</v>
      </c>
      <c r="ET8" t="n">
        <v>72.11</v>
      </c>
      <c r="EU8" t="n">
        <v>76.98</v>
      </c>
      <c r="EV8" t="n">
        <v>74.41</v>
      </c>
      <c r="EW8" t="n">
        <v>74.25</v>
      </c>
      <c r="EX8" t="n">
        <v>72.53</v>
      </c>
    </row>
    <row r="10" spans="1:302">
      <c r="A10" t="s">
        <v>129</v>
      </c>
    </row>
    <row r="11" spans="1:302">
      <c r="A11" t="s">
        <v>130</v>
      </c>
      <c r="B11" t="s">
        <v>131</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2.29903225806</v>
      </c>
      <c r="AR11" t="n">
        <v>2.64193333333</v>
      </c>
      <c r="AS11" t="n">
        <v>2.52790322581</v>
      </c>
      <c r="AT11" t="n">
        <v>2.61970967742</v>
      </c>
      <c r="AU11" t="n">
        <v>2.55113333333</v>
      </c>
      <c r="AV11" t="n">
        <v>2.5574516129</v>
      </c>
      <c r="AW11" t="n">
        <v>2.64843333333</v>
      </c>
      <c r="AX11" t="n">
        <v>2.61132258065</v>
      </c>
      <c r="AY11" t="n">
        <v>2.71390322581</v>
      </c>
      <c r="AZ11" t="n">
        <v>2.65142857143</v>
      </c>
      <c r="BA11" t="n">
        <v>2.78148387097</v>
      </c>
      <c r="BB11" t="n">
        <v>2.85466666667</v>
      </c>
      <c r="BC11" t="n">
        <v>2.84387096774</v>
      </c>
      <c r="BD11" t="n">
        <v>2.727</v>
      </c>
      <c r="BE11" t="n">
        <v>2.72674193548</v>
      </c>
      <c r="BF11" t="n">
        <v>2.73174193548</v>
      </c>
      <c r="BG11" t="n">
        <v>2.70253333333</v>
      </c>
      <c r="BH11" t="n">
        <v>2.79925806452</v>
      </c>
      <c r="BI11" t="n">
        <v>2.86106666667</v>
      </c>
      <c r="BJ11" t="n">
        <v>2.9914516129</v>
      </c>
      <c r="BK11" t="n">
        <v>3.09612903226</v>
      </c>
      <c r="BL11" t="n">
        <v>3.17664285714</v>
      </c>
      <c r="BM11" t="n">
        <v>3.5404516129</v>
      </c>
      <c r="BN11" t="n">
        <v>3.80456666667</v>
      </c>
      <c r="BO11" t="n">
        <v>3.90164516129</v>
      </c>
      <c r="BP11" t="n">
        <v>3.6695</v>
      </c>
      <c r="BQ11" t="n">
        <v>3.65367741935</v>
      </c>
      <c r="BR11" t="n">
        <v>3.61935483871</v>
      </c>
      <c r="BS11" t="n">
        <v>3.5852</v>
      </c>
      <c r="BT11" t="n">
        <v>3.43432258065</v>
      </c>
      <c r="BU11" t="n">
        <v>3.37503333333</v>
      </c>
      <c r="BV11" t="n">
        <v>3.25590322581</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3.29716666667</v>
      </c>
      <c r="CI11" t="n">
        <v>3.32509090909</v>
      </c>
      <c r="CJ11" t="n">
        <v>3.65947058824</v>
      </c>
      <c r="CK11" t="n">
        <v>3.69370588235</v>
      </c>
      <c r="CL11" t="n">
        <v>3.55166666667</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2.14321428571</v>
      </c>
      <c r="DR11" t="n">
        <v>2.01645833333</v>
      </c>
      <c r="DS11" t="n">
        <v>1.88776923077</v>
      </c>
      <c r="DT11" t="n">
        <v>1.72970833333</v>
      </c>
      <c r="DU11" t="n">
        <v>1.93220689655</v>
      </c>
      <c r="DV11" t="n">
        <v>2.09612</v>
      </c>
      <c r="DW11" t="n">
        <v>2.24905</v>
      </c>
      <c r="DX11" t="n">
        <v>2.33285</v>
      </c>
      <c r="DY11" t="n">
        <v>2.20338095238</v>
      </c>
      <c r="DZ11" t="n">
        <v>2.15722727273</v>
      </c>
      <c r="EA11" t="n">
        <v>2.19821052632</v>
      </c>
      <c r="EB11" t="n">
        <v>2.23486363636</v>
      </c>
      <c r="EC11" t="n">
        <v>2.16704761905</v>
      </c>
      <c r="ED11" t="n">
        <v>2.23666666667</v>
      </c>
      <c r="EE11" t="n">
        <v>2.3273</v>
      </c>
      <c r="EF11" t="n">
        <v>2.27933333333</v>
      </c>
      <c r="EG11" t="n">
        <v>2.29813636364</v>
      </c>
      <c r="EH11" t="n">
        <v>2.3940952381</v>
      </c>
      <c r="EI11" t="n">
        <v>2.35856521739</v>
      </c>
      <c r="EJ11" t="n">
        <v>2.30838095238</v>
      </c>
      <c r="EK11" t="n">
        <v>2.26781818182</v>
      </c>
      <c r="EL11" t="n">
        <v>2.3635</v>
      </c>
      <c r="EM11" t="n">
        <v>2.61894444444</v>
      </c>
      <c r="EN11" t="n">
        <v>2.48322727273</v>
      </c>
      <c r="EO11" t="n">
        <v>2.53136363636</v>
      </c>
      <c r="EP11" t="n">
        <v>2.45368421053</v>
      </c>
      <c r="EQ11" t="n">
        <v>2.538</v>
      </c>
      <c r="ER11" t="n">
        <v>2.5577</v>
      </c>
      <c r="ES11" t="n">
        <v>2.56323809524</v>
      </c>
      <c r="ET11" t="n">
        <v>2.71847619048</v>
      </c>
      <c r="EU11" t="n">
        <v>2.89617391304</v>
      </c>
      <c r="EV11" t="n">
        <v>2.89861111111</v>
      </c>
      <c r="EW11" t="n">
        <v>2.86247619048</v>
      </c>
      <c r="EX11" t="n">
        <v>2.85184210526</v>
      </c>
      <c r="EY11" t="n">
        <v>2.85157142857</v>
      </c>
    </row>
    <row r="12" spans="1:302">
      <c r="A12" t="s">
        <v>132</v>
      </c>
      <c r="B12" t="s">
        <v>131</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2.44106451613</v>
      </c>
      <c r="AR12" t="n">
        <v>2.80513333333</v>
      </c>
      <c r="AS12" t="n">
        <v>2.68429032258</v>
      </c>
      <c r="AT12" t="n">
        <v>2.78151612903</v>
      </c>
      <c r="AU12" t="n">
        <v>2.70893333333</v>
      </c>
      <c r="AV12" t="n">
        <v>2.71538709677</v>
      </c>
      <c r="AW12" t="n">
        <v>2.81216666667</v>
      </c>
      <c r="AX12" t="n">
        <v>2.77303225806</v>
      </c>
      <c r="AY12" t="n">
        <v>2.882</v>
      </c>
      <c r="AZ12" t="n">
        <v>2.81560714286</v>
      </c>
      <c r="BA12" t="n">
        <v>2.95325806452</v>
      </c>
      <c r="BB12" t="n">
        <v>3.03076666667</v>
      </c>
      <c r="BC12" t="n">
        <v>3.01938709677</v>
      </c>
      <c r="BD12" t="n">
        <v>2.89533333333</v>
      </c>
      <c r="BE12" t="n">
        <v>2.89490322581</v>
      </c>
      <c r="BF12" t="n">
        <v>2.90032258065</v>
      </c>
      <c r="BG12" t="n">
        <v>2.8694</v>
      </c>
      <c r="BH12" t="n">
        <v>2.9724516129</v>
      </c>
      <c r="BI12" t="n">
        <v>3.03833333333</v>
      </c>
      <c r="BJ12" t="n">
        <v>3.17703225806</v>
      </c>
      <c r="BK12" t="n">
        <v>3.28822580645</v>
      </c>
      <c r="BL12" t="n">
        <v>3.30889285714</v>
      </c>
      <c r="BM12" t="n">
        <v>3.67441935484</v>
      </c>
      <c r="BN12" t="n">
        <v>3.94053333333</v>
      </c>
      <c r="BO12" t="n">
        <v>4.04312903226</v>
      </c>
      <c r="BP12" t="n">
        <v>3.8104</v>
      </c>
      <c r="BQ12" t="n">
        <v>3.77883870968</v>
      </c>
      <c r="BR12" t="n">
        <v>3.74687096774</v>
      </c>
      <c r="BS12" t="n">
        <v>3.7242</v>
      </c>
      <c r="BT12" t="n">
        <v>3.57541935484</v>
      </c>
      <c r="BU12" t="n">
        <v>3.52076666667</v>
      </c>
      <c r="BV12" t="n">
        <v>3.40012903226</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3.45955555556</v>
      </c>
      <c r="CI12" t="n">
        <v>3.47836363636</v>
      </c>
      <c r="CJ12" t="n">
        <v>3.81476470588</v>
      </c>
      <c r="CK12" t="n">
        <v>3.85829411765</v>
      </c>
      <c r="CL12" t="n">
        <v>3.72327777778</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2.41392857143</v>
      </c>
      <c r="DR12" t="n">
        <v>2.29133333333</v>
      </c>
      <c r="DS12" t="n">
        <v>2.17173076923</v>
      </c>
      <c r="DT12" t="n">
        <v>2.00595833333</v>
      </c>
      <c r="DU12" t="n">
        <v>2.17855172414</v>
      </c>
      <c r="DV12" t="n">
        <v>2.34052</v>
      </c>
      <c r="DW12" t="n">
        <v>2.48955</v>
      </c>
      <c r="DX12" t="n">
        <v>2.58445</v>
      </c>
      <c r="DY12" t="n">
        <v>2.476</v>
      </c>
      <c r="DZ12" t="n">
        <v>2.42372727273</v>
      </c>
      <c r="EA12" t="n">
        <v>2.46057894737</v>
      </c>
      <c r="EB12" t="n">
        <v>2.49586363636</v>
      </c>
      <c r="EC12" t="n">
        <v>2.443</v>
      </c>
      <c r="ED12" t="n">
        <v>2.491</v>
      </c>
      <c r="EE12" t="n">
        <v>2.5841</v>
      </c>
      <c r="EF12" t="n">
        <v>2.55183333333</v>
      </c>
      <c r="EG12" t="n">
        <v>2.57463636364</v>
      </c>
      <c r="EH12" t="n">
        <v>2.65780952381</v>
      </c>
      <c r="EI12" t="n">
        <v>2.63856521739</v>
      </c>
      <c r="EJ12" t="n">
        <v>2.60228571429</v>
      </c>
      <c r="EK12" t="n">
        <v>2.55763636364</v>
      </c>
      <c r="EL12" t="n">
        <v>2.63319565217</v>
      </c>
      <c r="EM12" t="n">
        <v>2.88055555556</v>
      </c>
      <c r="EN12" t="n">
        <v>2.76913636364</v>
      </c>
      <c r="EO12" t="n">
        <v>2.81659090909</v>
      </c>
      <c r="EP12" t="n">
        <v>2.74926315789</v>
      </c>
      <c r="EQ12" t="n">
        <v>2.8155</v>
      </c>
      <c r="ER12" t="n">
        <v>2.8455</v>
      </c>
      <c r="ES12" t="n">
        <v>2.8499047619</v>
      </c>
      <c r="ET12" t="n">
        <v>2.99628571429</v>
      </c>
      <c r="EU12" t="n">
        <v>3.17230434783</v>
      </c>
      <c r="EV12" t="n">
        <v>3.1955</v>
      </c>
      <c r="EW12" t="n">
        <v>3.15638095238</v>
      </c>
      <c r="EX12" t="n">
        <v>3.14652631579</v>
      </c>
      <c r="EY12" t="n">
        <v>3.14628571429</v>
      </c>
    </row>
    <row r="13" spans="1:302">
      <c r="A13" t="s">
        <v>133</v>
      </c>
      <c r="B13" t="s">
        <v>131</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2.52832258065</v>
      </c>
      <c r="AR13" t="n">
        <v>2.90573333333</v>
      </c>
      <c r="AS13" t="n">
        <v>2.78035483871</v>
      </c>
      <c r="AT13" t="n">
        <v>2.88119354839</v>
      </c>
      <c r="AU13" t="n">
        <v>2.80563333333</v>
      </c>
      <c r="AV13" t="n">
        <v>2.8124516129</v>
      </c>
      <c r="AW13" t="n">
        <v>2.91316666667</v>
      </c>
      <c r="AX13" t="n">
        <v>2.8724516129</v>
      </c>
      <c r="AY13" t="n">
        <v>2.98532258065</v>
      </c>
      <c r="AZ13" t="n">
        <v>2.91685714286</v>
      </c>
      <c r="BA13" t="n">
        <v>3.05967741935</v>
      </c>
      <c r="BB13" t="n">
        <v>3.1402</v>
      </c>
      <c r="BC13" t="n">
        <v>3.12835483871</v>
      </c>
      <c r="BD13" t="n">
        <v>2.9996</v>
      </c>
      <c r="BE13" t="n">
        <v>2.99903225806</v>
      </c>
      <c r="BF13" t="n">
        <v>3.00461290323</v>
      </c>
      <c r="BG13" t="n">
        <v>2.97286666667</v>
      </c>
      <c r="BH13" t="n">
        <v>3.07912903226</v>
      </c>
      <c r="BI13" t="n">
        <v>3.1473</v>
      </c>
      <c r="BJ13" t="n">
        <v>3.29061290323</v>
      </c>
      <c r="BK13" t="n">
        <v>3.40574193548</v>
      </c>
      <c r="BL13" t="n">
        <v>3.43903571429</v>
      </c>
      <c r="BM13" t="n">
        <v>3.8054516129</v>
      </c>
      <c r="BN13" t="n">
        <v>4.0693</v>
      </c>
      <c r="BO13" t="n">
        <v>4.17019354839</v>
      </c>
      <c r="BP13" t="n">
        <v>3.94016666667</v>
      </c>
      <c r="BQ13" t="n">
        <v>3.90648387097</v>
      </c>
      <c r="BR13" t="n">
        <v>3.87503225806</v>
      </c>
      <c r="BS13" t="n">
        <v>3.85253333333</v>
      </c>
      <c r="BT13" t="n">
        <v>3.70732258065</v>
      </c>
      <c r="BU13" t="n">
        <v>3.65506666667</v>
      </c>
      <c r="BV13" t="n">
        <v>3.53577419355</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3.61183333333</v>
      </c>
      <c r="CI13" t="n">
        <v>3.63477272727</v>
      </c>
      <c r="CJ13" t="n">
        <v>3.96517647059</v>
      </c>
      <c r="CK13" t="n">
        <v>4.01217647059</v>
      </c>
      <c r="CL13" t="n">
        <v>3.88155555556</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2.64028571429</v>
      </c>
      <c r="DR13" t="n">
        <v>2.52041666667</v>
      </c>
      <c r="DS13" t="n">
        <v>2.40461538462</v>
      </c>
      <c r="DT13" t="n">
        <v>2.23554166667</v>
      </c>
      <c r="DU13" t="n">
        <v>2.39648275862</v>
      </c>
      <c r="DV13" t="n">
        <v>2.56504</v>
      </c>
      <c r="DW13" t="n">
        <v>2.7162</v>
      </c>
      <c r="DX13" t="n">
        <v>2.81535</v>
      </c>
      <c r="DY13" t="n">
        <v>2.71447619048</v>
      </c>
      <c r="DZ13" t="n">
        <v>2.662</v>
      </c>
      <c r="EA13" t="n">
        <v>2.70031578947</v>
      </c>
      <c r="EB13" t="n">
        <v>2.73681818182</v>
      </c>
      <c r="EC13" t="n">
        <v>2.68771428571</v>
      </c>
      <c r="ED13" t="n">
        <v>2.73285714286</v>
      </c>
      <c r="EE13" t="n">
        <v>2.82445</v>
      </c>
      <c r="EF13" t="n">
        <v>2.79583333333</v>
      </c>
      <c r="EG13" t="n">
        <v>2.81840909091</v>
      </c>
      <c r="EH13" t="n">
        <v>2.89957142857</v>
      </c>
      <c r="EI13" t="n">
        <v>2.88273913043</v>
      </c>
      <c r="EJ13" t="n">
        <v>2.84785714286</v>
      </c>
      <c r="EK13" t="n">
        <v>2.80390909091</v>
      </c>
      <c r="EL13" t="n">
        <v>2.87926086957</v>
      </c>
      <c r="EM13" t="n">
        <v>3.12338888889</v>
      </c>
      <c r="EN13" t="n">
        <v>3.01536363636</v>
      </c>
      <c r="EO13" t="n">
        <v>3.06190909091</v>
      </c>
      <c r="EP13" t="n">
        <v>2.99568421053</v>
      </c>
      <c r="EQ13" t="n">
        <v>3.06416666667</v>
      </c>
      <c r="ER13" t="n">
        <v>3.09415</v>
      </c>
      <c r="ES13" t="n">
        <v>3.09804761905</v>
      </c>
      <c r="ET13" t="n">
        <v>3.24238095238</v>
      </c>
      <c r="EU13" t="n">
        <v>3.42008695652</v>
      </c>
      <c r="EV13" t="n">
        <v>3.4445</v>
      </c>
      <c r="EW13" t="n">
        <v>3.40666666667</v>
      </c>
      <c r="EX13" t="n">
        <v>3.39736842105</v>
      </c>
      <c r="EY13" t="n">
        <v>3.39833333333</v>
      </c>
    </row>
    <row r="14" spans="1:302">
      <c r="A14" t="s">
        <v>134</v>
      </c>
      <c r="B14" t="s">
        <v>131</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2.29719354839</v>
      </c>
      <c r="AR14" t="n">
        <v>2.57153333333</v>
      </c>
      <c r="AS14" t="n">
        <v>2.57409677419</v>
      </c>
      <c r="AT14" t="n">
        <v>2.66677419355</v>
      </c>
      <c r="AU14" t="n">
        <v>2.66366666667</v>
      </c>
      <c r="AV14" t="n">
        <v>2.70596774194</v>
      </c>
      <c r="AW14" t="n">
        <v>2.82443333333</v>
      </c>
      <c r="AX14" t="n">
        <v>2.80061290323</v>
      </c>
      <c r="AY14" t="n">
        <v>2.88696774194</v>
      </c>
      <c r="AZ14" t="n">
        <v>2.84421428571</v>
      </c>
      <c r="BA14" t="n">
        <v>2.92183870968</v>
      </c>
      <c r="BB14" t="n">
        <v>3.04706666667</v>
      </c>
      <c r="BC14" t="n">
        <v>3.08061290323</v>
      </c>
      <c r="BD14" t="n">
        <v>2.97853333333</v>
      </c>
      <c r="BE14" t="n">
        <v>2.95435483871</v>
      </c>
      <c r="BF14" t="n">
        <v>2.974</v>
      </c>
      <c r="BG14" t="n">
        <v>2.96303333333</v>
      </c>
      <c r="BH14" t="n">
        <v>3.07667741935</v>
      </c>
      <c r="BI14" t="n">
        <v>3.1629</v>
      </c>
      <c r="BJ14" t="n">
        <v>3.25687096774</v>
      </c>
      <c r="BK14" t="n">
        <v>3.37896774194</v>
      </c>
      <c r="BL14" t="n">
        <v>3.55160714286</v>
      </c>
      <c r="BM14" t="n">
        <v>3.91293548387</v>
      </c>
      <c r="BN14" t="n">
        <v>4.09376666667</v>
      </c>
      <c r="BO14" t="n">
        <v>4.09816129032</v>
      </c>
      <c r="BP14" t="n">
        <v>3.969</v>
      </c>
      <c r="BQ14" t="n">
        <v>3.93290322581</v>
      </c>
      <c r="BR14" t="n">
        <v>3.907</v>
      </c>
      <c r="BS14" t="n">
        <v>3.8872</v>
      </c>
      <c r="BT14" t="n">
        <v>3.83006451613</v>
      </c>
      <c r="BU14" t="n">
        <v>3.95023333333</v>
      </c>
      <c r="BV14" t="n">
        <v>3.87503225806</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3.95283333333</v>
      </c>
      <c r="CI14" t="n">
        <v>3.90918181818</v>
      </c>
      <c r="CJ14" t="n">
        <v>4.07841176471</v>
      </c>
      <c r="CK14" t="n">
        <v>4.06711764706</v>
      </c>
      <c r="CL14" t="n">
        <v>3.94961111111</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2.46217857143</v>
      </c>
      <c r="DR14" t="n">
        <v>2.34325</v>
      </c>
      <c r="DS14" t="n">
        <v>2.13907692308</v>
      </c>
      <c r="DT14" t="n">
        <v>1.9975</v>
      </c>
      <c r="DU14" t="n">
        <v>2.05386206897</v>
      </c>
      <c r="DV14" t="n">
        <v>2.11676</v>
      </c>
      <c r="DW14" t="n">
        <v>2.25165</v>
      </c>
      <c r="DX14" t="n">
        <v>2.36605</v>
      </c>
      <c r="DY14" t="n">
        <v>2.35219047619</v>
      </c>
      <c r="DZ14" t="n">
        <v>2.32190909091</v>
      </c>
      <c r="EA14" t="n">
        <v>2.35794736842</v>
      </c>
      <c r="EB14" t="n">
        <v>2.40613636364</v>
      </c>
      <c r="EC14" t="n">
        <v>2.3990952381</v>
      </c>
      <c r="ED14" t="n">
        <v>2.44171428571</v>
      </c>
      <c r="EE14" t="n">
        <v>2.52085</v>
      </c>
      <c r="EF14" t="n">
        <v>2.512</v>
      </c>
      <c r="EG14" t="n">
        <v>2.51413636364</v>
      </c>
      <c r="EH14" t="n">
        <v>2.52619047619</v>
      </c>
      <c r="EI14" t="n">
        <v>2.50960869565</v>
      </c>
      <c r="EJ14" t="n">
        <v>2.47880952381</v>
      </c>
      <c r="EK14" t="n">
        <v>2.4495</v>
      </c>
      <c r="EL14" t="n">
        <v>2.52765217391</v>
      </c>
      <c r="EM14" t="n">
        <v>2.71383333333</v>
      </c>
      <c r="EN14" t="n">
        <v>2.73245454545</v>
      </c>
      <c r="EO14" t="n">
        <v>2.8225</v>
      </c>
      <c r="EP14" t="n">
        <v>2.83673684211</v>
      </c>
      <c r="EQ14" t="n">
        <v>2.93855555556</v>
      </c>
      <c r="ER14" t="n">
        <v>2.97705</v>
      </c>
      <c r="ES14" t="n">
        <v>2.94052380952</v>
      </c>
      <c r="ET14" t="n">
        <v>3.00766666667</v>
      </c>
      <c r="EU14" t="n">
        <v>3.15017391304</v>
      </c>
      <c r="EV14" t="n">
        <v>3.18822222222</v>
      </c>
      <c r="EW14" t="n">
        <v>3.16314285714</v>
      </c>
      <c r="EX14" t="n">
        <v>3.15068421053</v>
      </c>
      <c r="EY14" t="n">
        <v>3.18257142857</v>
      </c>
    </row>
    <row r="15" spans="1:302">
      <c r="A15" t="s">
        <v>135</v>
      </c>
      <c r="B15" t="s">
        <v>131</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2.61312903226</v>
      </c>
      <c r="AR15" t="n">
        <v>2.99423333333</v>
      </c>
      <c r="AS15" t="n">
        <v>3.21170967742</v>
      </c>
      <c r="AT15" t="n">
        <v>3.23409677419</v>
      </c>
      <c r="AU15" t="n">
        <v>3.34926666667</v>
      </c>
      <c r="AV15" t="n">
        <v>3.26170967742</v>
      </c>
      <c r="AW15" t="n">
        <v>3.33266666667</v>
      </c>
      <c r="AX15" t="n">
        <v>3.33329032258</v>
      </c>
      <c r="AY15" t="n">
        <v>3.3815483871</v>
      </c>
      <c r="AZ15" t="n">
        <v>3.42860714286</v>
      </c>
      <c r="BA15" t="n">
        <v>3.46716129032</v>
      </c>
      <c r="BB15" t="n">
        <v>3.54436666667</v>
      </c>
      <c r="BC15" t="n">
        <v>3.56290322581</v>
      </c>
      <c r="BD15" t="n">
        <v>3.47493333333</v>
      </c>
      <c r="BE15" t="n">
        <v>3.46109677419</v>
      </c>
      <c r="BF15" t="n">
        <v>3.48619354839</v>
      </c>
      <c r="BG15" t="n">
        <v>3.44756666667</v>
      </c>
      <c r="BH15" t="n">
        <v>3.48132258065</v>
      </c>
      <c r="BI15" t="n">
        <v>3.51903333333</v>
      </c>
      <c r="BJ15" t="n">
        <v>3.59432258065</v>
      </c>
      <c r="BK15" t="n">
        <v>3.69380645161</v>
      </c>
      <c r="BL15" t="n">
        <v>3.74610714286</v>
      </c>
      <c r="BM15" t="n">
        <v>4.04719354839</v>
      </c>
      <c r="BN15" t="n">
        <v>4.46056666667</v>
      </c>
      <c r="BO15" t="n">
        <v>4.37741935484</v>
      </c>
      <c r="BP15" t="n">
        <v>4.04683333333</v>
      </c>
      <c r="BQ15" t="n">
        <v>4.06274193548</v>
      </c>
      <c r="BR15" t="n">
        <v>4.11564516129</v>
      </c>
      <c r="BS15" t="n">
        <v>4.19013333333</v>
      </c>
      <c r="BT15" t="n">
        <v>4.21209677419</v>
      </c>
      <c r="BU15" t="n">
        <v>4.14913333333</v>
      </c>
      <c r="BV15" t="n">
        <v>4.0475483871</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3.99761111111</v>
      </c>
      <c r="CI15" t="n">
        <v>4.06018181818</v>
      </c>
      <c r="CJ15" t="n">
        <v>4.26594117647</v>
      </c>
      <c r="CK15" t="n">
        <v>4.39435294118</v>
      </c>
      <c r="CL15" t="n">
        <v>4.37805555556</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2.85271428571</v>
      </c>
      <c r="DR15" t="n">
        <v>2.75120833333</v>
      </c>
      <c r="DS15" t="n">
        <v>2.64846153846</v>
      </c>
      <c r="DT15" t="n">
        <v>2.601625</v>
      </c>
      <c r="DU15" t="n">
        <v>2.55693103448</v>
      </c>
      <c r="DV15" t="n">
        <v>2.59996</v>
      </c>
      <c r="DW15" t="n">
        <v>2.65395</v>
      </c>
      <c r="DX15" t="n">
        <v>2.7561</v>
      </c>
      <c r="DY15" t="n">
        <v>2.81119047619</v>
      </c>
      <c r="DZ15" t="n">
        <v>2.72727272727</v>
      </c>
      <c r="EA15" t="n">
        <v>2.79157894737</v>
      </c>
      <c r="EB15" t="n">
        <v>2.86381818182</v>
      </c>
      <c r="EC15" t="n">
        <v>2.88214285714</v>
      </c>
      <c r="ED15" t="n">
        <v>2.93138095238</v>
      </c>
      <c r="EE15" t="n">
        <v>3.05065</v>
      </c>
      <c r="EF15" t="n">
        <v>3.10183333333</v>
      </c>
      <c r="EG15" t="n">
        <v>3.07386363636</v>
      </c>
      <c r="EH15" t="n">
        <v>3.05771428571</v>
      </c>
      <c r="EI15" t="n">
        <v>3.05869565217</v>
      </c>
      <c r="EJ15" t="n">
        <v>3.05704761905</v>
      </c>
      <c r="EK15" t="n">
        <v>3.05081818182</v>
      </c>
      <c r="EL15" t="n">
        <v>3.07876086957</v>
      </c>
      <c r="EM15" t="n">
        <v>3.11144444444</v>
      </c>
      <c r="EN15" t="n">
        <v>3.12013636364</v>
      </c>
      <c r="EO15" t="n">
        <v>3.22077272727</v>
      </c>
      <c r="EP15" t="n">
        <v>3.28947368421</v>
      </c>
      <c r="EQ15" t="n">
        <v>3.34188888889</v>
      </c>
      <c r="ER15" t="n">
        <v>3.4494</v>
      </c>
      <c r="ES15" t="n">
        <v>3.50614285714</v>
      </c>
      <c r="ET15" t="n">
        <v>3.56271428571</v>
      </c>
      <c r="EU15" t="n">
        <v>3.67330434783</v>
      </c>
      <c r="EV15" t="n">
        <v>3.727</v>
      </c>
      <c r="EW15" t="n">
        <v>3.76719047619</v>
      </c>
      <c r="EX15" t="n">
        <v>3.77005263158</v>
      </c>
      <c r="EY15" t="n">
        <v>3.78180952381</v>
      </c>
    </row>
    <row r="16" spans="1:302">
      <c r="A16" t="s">
        <v>136</v>
      </c>
      <c r="B16" t="s">
        <v>131</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2.76341935484</v>
      </c>
      <c r="AR16" t="n">
        <v>3.16646666667</v>
      </c>
      <c r="AS16" t="n">
        <v>3.39632258065</v>
      </c>
      <c r="AT16" t="n">
        <v>3.41993548387</v>
      </c>
      <c r="AU16" t="n">
        <v>3.5418</v>
      </c>
      <c r="AV16" t="n">
        <v>3.44922580645</v>
      </c>
      <c r="AW16" t="n">
        <v>3.52423333333</v>
      </c>
      <c r="AX16" t="n">
        <v>3.52493548387</v>
      </c>
      <c r="AY16" t="n">
        <v>3.57609677419</v>
      </c>
      <c r="AZ16" t="n">
        <v>3.62596428571</v>
      </c>
      <c r="BA16" t="n">
        <v>3.6664516129</v>
      </c>
      <c r="BB16" t="n">
        <v>3.74816666667</v>
      </c>
      <c r="BC16" t="n">
        <v>3.76777419355</v>
      </c>
      <c r="BD16" t="n">
        <v>3.67483333333</v>
      </c>
      <c r="BE16" t="n">
        <v>3.65993548387</v>
      </c>
      <c r="BF16" t="n">
        <v>3.68648387097</v>
      </c>
      <c r="BG16" t="n">
        <v>3.6457</v>
      </c>
      <c r="BH16" t="n">
        <v>3.68151612903</v>
      </c>
      <c r="BI16" t="n">
        <v>3.7213</v>
      </c>
      <c r="BJ16" t="n">
        <v>3.80096774194</v>
      </c>
      <c r="BK16" t="n">
        <v>3.90632258065</v>
      </c>
      <c r="BL16" t="n">
        <v>3.82839285714</v>
      </c>
      <c r="BM16" t="n">
        <v>4.12651612903</v>
      </c>
      <c r="BN16" t="n">
        <v>4.5475</v>
      </c>
      <c r="BO16" t="n">
        <v>4.4524516129</v>
      </c>
      <c r="BP16" t="n">
        <v>4.11066666667</v>
      </c>
      <c r="BQ16" t="n">
        <v>4.13841935484</v>
      </c>
      <c r="BR16" t="n">
        <v>4.18941935484</v>
      </c>
      <c r="BS16" t="n">
        <v>4.26736666667</v>
      </c>
      <c r="BT16" t="n">
        <v>4.28119354839</v>
      </c>
      <c r="BU16" t="n">
        <v>4.21473333333</v>
      </c>
      <c r="BV16" t="n">
        <v>4.12193548387</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4.08294444444</v>
      </c>
      <c r="CI16" t="n">
        <v>4.14763636364</v>
      </c>
      <c r="CJ16" t="n">
        <v>4.35541176471</v>
      </c>
      <c r="CK16" t="n">
        <v>4.48182352941</v>
      </c>
      <c r="CL16" t="n">
        <v>4.46844444444</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2.96035714286</v>
      </c>
      <c r="DR16" t="n">
        <v>2.86508333333</v>
      </c>
      <c r="DS16" t="n">
        <v>2.77369230769</v>
      </c>
      <c r="DT16" t="n">
        <v>2.72720833333</v>
      </c>
      <c r="DU16" t="n">
        <v>2.66448275862</v>
      </c>
      <c r="DV16" t="n">
        <v>2.6982</v>
      </c>
      <c r="DW16" t="n">
        <v>2.7536</v>
      </c>
      <c r="DX16" t="n">
        <v>2.8475</v>
      </c>
      <c r="DY16" t="n">
        <v>2.90514285714</v>
      </c>
      <c r="DZ16" t="n">
        <v>2.81831818182</v>
      </c>
      <c r="EA16" t="n">
        <v>2.88852631579</v>
      </c>
      <c r="EB16" t="n">
        <v>2.967</v>
      </c>
      <c r="EC16" t="n">
        <v>2.98528571429</v>
      </c>
      <c r="ED16" t="n">
        <v>3.02338095238</v>
      </c>
      <c r="EE16" t="n">
        <v>3.15565</v>
      </c>
      <c r="EF16" t="n">
        <v>3.20611111111</v>
      </c>
      <c r="EG16" t="n">
        <v>3.17831818182</v>
      </c>
      <c r="EH16" t="n">
        <v>3.16738095238</v>
      </c>
      <c r="EI16" t="n">
        <v>3.17647826087</v>
      </c>
      <c r="EJ16" t="n">
        <v>3.17395238095</v>
      </c>
      <c r="EK16" t="n">
        <v>3.17486363636</v>
      </c>
      <c r="EL16" t="n">
        <v>3.193</v>
      </c>
      <c r="EM16" t="n">
        <v>3.24122222222</v>
      </c>
      <c r="EN16" t="n">
        <v>3.24831818182</v>
      </c>
      <c r="EO16" t="n">
        <v>3.33527272727</v>
      </c>
      <c r="EP16" t="n">
        <v>3.39415789474</v>
      </c>
      <c r="EQ16" t="n">
        <v>3.44333333333</v>
      </c>
      <c r="ER16" t="n">
        <v>3.54485</v>
      </c>
      <c r="ES16" t="n">
        <v>3.61628571429</v>
      </c>
      <c r="ET16" t="n">
        <v>3.67323809524</v>
      </c>
      <c r="EU16" t="n">
        <v>3.804</v>
      </c>
      <c r="EV16" t="n">
        <v>3.85988888889</v>
      </c>
      <c r="EW16" t="n">
        <v>3.89185714286</v>
      </c>
      <c r="EX16" t="n">
        <v>3.91242105263</v>
      </c>
      <c r="EY16" t="n">
        <v>3.91719047619</v>
      </c>
    </row>
    <row r="17" spans="1:302">
      <c r="A17" t="s">
        <v>137</v>
      </c>
      <c r="B17" t="s">
        <v>131</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2.81487096774</v>
      </c>
      <c r="AR17" t="n">
        <v>3.2256</v>
      </c>
      <c r="AS17" t="n">
        <v>3.4595483871</v>
      </c>
      <c r="AT17" t="n">
        <v>3.48374193548</v>
      </c>
      <c r="AU17" t="n">
        <v>3.60776666667</v>
      </c>
      <c r="AV17" t="n">
        <v>3.5135483871</v>
      </c>
      <c r="AW17" t="n">
        <v>3.5899</v>
      </c>
      <c r="AX17" t="n">
        <v>3.59058064516</v>
      </c>
      <c r="AY17" t="n">
        <v>3.64277419355</v>
      </c>
      <c r="AZ17" t="n">
        <v>3.69332142857</v>
      </c>
      <c r="BA17" t="n">
        <v>3.73474193548</v>
      </c>
      <c r="BB17" t="n">
        <v>3.81796666667</v>
      </c>
      <c r="BC17" t="n">
        <v>3.83787096774</v>
      </c>
      <c r="BD17" t="n">
        <v>3.74323333333</v>
      </c>
      <c r="BE17" t="n">
        <v>3.72829032258</v>
      </c>
      <c r="BF17" t="n">
        <v>3.75529032258</v>
      </c>
      <c r="BG17" t="n">
        <v>3.7138</v>
      </c>
      <c r="BH17" t="n">
        <v>3.75006451613</v>
      </c>
      <c r="BI17" t="n">
        <v>3.79066666667</v>
      </c>
      <c r="BJ17" t="n">
        <v>3.87187096774</v>
      </c>
      <c r="BK17" t="n">
        <v>3.97906451613</v>
      </c>
      <c r="BL17" t="n">
        <v>3.90642857143</v>
      </c>
      <c r="BM17" t="n">
        <v>4.21216129032</v>
      </c>
      <c r="BN17" t="n">
        <v>4.6282</v>
      </c>
      <c r="BO17" t="n">
        <v>4.5434516129</v>
      </c>
      <c r="BP17" t="n">
        <v>4.19986666667</v>
      </c>
      <c r="BQ17" t="n">
        <v>4.22429032258</v>
      </c>
      <c r="BR17" t="n">
        <v>4.27925806452</v>
      </c>
      <c r="BS17" t="n">
        <v>4.35793333333</v>
      </c>
      <c r="BT17" t="n">
        <v>4.37093548387</v>
      </c>
      <c r="BU17" t="n">
        <v>4.30716666667</v>
      </c>
      <c r="BV17" t="n">
        <v>4.20780645161</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4.17827777778</v>
      </c>
      <c r="CI17" t="n">
        <v>4.24086363636</v>
      </c>
      <c r="CJ17" t="n">
        <v>4.45005882353</v>
      </c>
      <c r="CK17" t="n">
        <v>4.57152941176</v>
      </c>
      <c r="CL17" t="n">
        <v>4.55855555556</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3.04964285714</v>
      </c>
      <c r="DR17" t="n">
        <v>2.95483333333</v>
      </c>
      <c r="DS17" t="n">
        <v>2.86538461538</v>
      </c>
      <c r="DT17" t="n">
        <v>2.81083333333</v>
      </c>
      <c r="DU17" t="n">
        <v>2.75003448276</v>
      </c>
      <c r="DV17" t="n">
        <v>2.79316</v>
      </c>
      <c r="DW17" t="n">
        <v>2.8462</v>
      </c>
      <c r="DX17" t="n">
        <v>2.94915</v>
      </c>
      <c r="DY17" t="n">
        <v>2.99728571429</v>
      </c>
      <c r="DZ17" t="n">
        <v>2.91177272727</v>
      </c>
      <c r="EA17" t="n">
        <v>2.99857894737</v>
      </c>
      <c r="EB17" t="n">
        <v>3.07390909091</v>
      </c>
      <c r="EC17" t="n">
        <v>3.08461904762</v>
      </c>
      <c r="ED17" t="n">
        <v>3.14176190476</v>
      </c>
      <c r="EE17" t="n">
        <v>3.29145</v>
      </c>
      <c r="EF17" t="n">
        <v>3.34561111111</v>
      </c>
      <c r="EG17" t="n">
        <v>3.30577272727</v>
      </c>
      <c r="EH17" t="n">
        <v>3.29504761905</v>
      </c>
      <c r="EI17" t="n">
        <v>3.3017826087</v>
      </c>
      <c r="EJ17" t="n">
        <v>3.30071428571</v>
      </c>
      <c r="EK17" t="n">
        <v>3.29636363636</v>
      </c>
      <c r="EL17" t="n">
        <v>3.31589130435</v>
      </c>
      <c r="EM17" t="n">
        <v>3.36888888889</v>
      </c>
      <c r="EN17" t="n">
        <v>3.37772727273</v>
      </c>
      <c r="EO17" t="n">
        <v>3.46836363636</v>
      </c>
      <c r="EP17" t="n">
        <v>3.53436842105</v>
      </c>
      <c r="EQ17" t="n">
        <v>3.58105555556</v>
      </c>
      <c r="ER17" t="n">
        <v>3.6794</v>
      </c>
      <c r="ES17" t="n">
        <v>3.74823809524</v>
      </c>
      <c r="ET17" t="n">
        <v>3.8010952381</v>
      </c>
      <c r="EU17" t="n">
        <v>3.93230434783</v>
      </c>
      <c r="EV17" t="n">
        <v>3.98811111111</v>
      </c>
      <c r="EW17" t="n">
        <v>4.01480952381</v>
      </c>
      <c r="EX17" t="n">
        <v>4.03547368421</v>
      </c>
      <c r="EY17" t="n">
        <v>4.03261904762</v>
      </c>
    </row>
    <row r="18" spans="1:302">
      <c r="A18" t="s">
        <v>138</v>
      </c>
      <c r="B18" t="s">
        <v>131</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3.80987096774</v>
      </c>
      <c r="AR18" t="n">
        <v>3.87393333333</v>
      </c>
      <c r="AS18" t="n">
        <v>3.89119354839</v>
      </c>
      <c r="AT18" t="n">
        <v>3.92374193548</v>
      </c>
      <c r="AU18" t="n">
        <v>3.92446666667</v>
      </c>
      <c r="AV18" t="n">
        <v>3.89477419355</v>
      </c>
      <c r="AW18" t="n">
        <v>3.91523333333</v>
      </c>
      <c r="AX18" t="n">
        <v>3.91064516129</v>
      </c>
      <c r="AY18" t="n">
        <v>3.9325483871</v>
      </c>
      <c r="AZ18" t="n">
        <v>3.92457142857</v>
      </c>
      <c r="BA18" t="n">
        <v>3.93435483871</v>
      </c>
      <c r="BB18" t="n">
        <v>3.96363333333</v>
      </c>
      <c r="BC18" t="n">
        <v>3.99335483871</v>
      </c>
      <c r="BD18" t="n">
        <v>3.95926666667</v>
      </c>
      <c r="BE18" t="n">
        <v>3.97670967742</v>
      </c>
      <c r="BF18" t="n">
        <v>3.98864516129</v>
      </c>
      <c r="BG18" t="n">
        <v>3.9777</v>
      </c>
      <c r="BH18" t="n">
        <v>4.04296774194</v>
      </c>
      <c r="BI18" t="n">
        <v>4.06706666667</v>
      </c>
      <c r="BJ18" t="n">
        <v>4.08722580645</v>
      </c>
      <c r="BK18" t="n">
        <v>4.1144516129</v>
      </c>
      <c r="BL18" t="n">
        <v>4.17264285714</v>
      </c>
      <c r="BM18" t="n">
        <v>4.45474193548</v>
      </c>
      <c r="BN18" t="n">
        <v>4.7827</v>
      </c>
      <c r="BO18" t="n">
        <v>4.84558064516</v>
      </c>
      <c r="BP18" t="n">
        <v>4.76446666667</v>
      </c>
      <c r="BQ18" t="n">
        <v>4.727</v>
      </c>
      <c r="BR18" t="n">
        <v>4.71251612903</v>
      </c>
      <c r="BS18" t="n">
        <v>4.7516</v>
      </c>
      <c r="BT18" t="n">
        <v>4.75035483871</v>
      </c>
      <c r="BU18" t="n">
        <v>4.8141</v>
      </c>
      <c r="BV18" t="n">
        <v>4.78825806452</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4.87727777778</v>
      </c>
      <c r="CI18" t="n">
        <v>4.89213636364</v>
      </c>
      <c r="CJ18" t="n">
        <v>4.92570588235</v>
      </c>
      <c r="CK18" t="n">
        <v>4.94176470588</v>
      </c>
      <c r="CL18" t="n">
        <v>4.9365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4.39507142857</v>
      </c>
      <c r="DR18" t="n">
        <v>4.34525</v>
      </c>
      <c r="DS18" t="n">
        <v>4.33638461538</v>
      </c>
      <c r="DT18" t="n">
        <v>4.22158333333</v>
      </c>
      <c r="DU18" t="n">
        <v>4.13117241379</v>
      </c>
      <c r="DV18" t="n">
        <v>4.086</v>
      </c>
      <c r="DW18" t="n">
        <v>4.05995</v>
      </c>
      <c r="DX18" t="n">
        <v>4.0526</v>
      </c>
      <c r="DY18" t="n">
        <v>4.0580952381</v>
      </c>
      <c r="DZ18" t="n">
        <v>4.06872727273</v>
      </c>
      <c r="EA18" t="n">
        <v>4.04584210526</v>
      </c>
      <c r="EB18" t="n">
        <v>4.03663636364</v>
      </c>
      <c r="EC18" t="n">
        <v>4.02004761905</v>
      </c>
      <c r="ED18" t="n">
        <v>4.03576190476</v>
      </c>
      <c r="EE18" t="n">
        <v>4.0822</v>
      </c>
      <c r="EF18" t="n">
        <v>4.08277777778</v>
      </c>
      <c r="EG18" t="n">
        <v>4.05836363636</v>
      </c>
      <c r="EH18" t="n">
        <v>4.05285714286</v>
      </c>
      <c r="EI18" t="n">
        <v>4.03873913043</v>
      </c>
      <c r="EJ18" t="n">
        <v>4.02857142857</v>
      </c>
      <c r="EK18" t="n">
        <v>4.01659090909</v>
      </c>
      <c r="EL18" t="n">
        <v>4.02341304348</v>
      </c>
      <c r="EM18" t="n">
        <v>4.01133333333</v>
      </c>
      <c r="EN18" t="n">
        <v>4.02172727273</v>
      </c>
      <c r="EO18" t="n">
        <v>4.03845454545</v>
      </c>
      <c r="EP18" t="n">
        <v>4.04163157895</v>
      </c>
      <c r="EQ18" t="n">
        <v>4.04694444444</v>
      </c>
      <c r="ER18" t="n">
        <v>4.05635</v>
      </c>
      <c r="ES18" t="n">
        <v>4.06661904762</v>
      </c>
      <c r="ET18" t="n">
        <v>4.12419047619</v>
      </c>
      <c r="EU18" t="n">
        <v>4.15082608696</v>
      </c>
      <c r="EV18" t="n">
        <v>4.15655555556</v>
      </c>
      <c r="EW18" t="n">
        <v>4.16004761905</v>
      </c>
      <c r="EX18" t="n">
        <v>4.16963157895</v>
      </c>
      <c r="EY18" t="n">
        <v>4.18895238095</v>
      </c>
    </row>
    <row r="20" spans="1:302">
      <c r="A20" t="s">
        <v>139</v>
      </c>
    </row>
    <row r="21" spans="1:302">
      <c r="A21" t="s">
        <v>140</v>
      </c>
      <c r="B21" t="s">
        <v>141</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0.243064516129</v>
      </c>
      <c r="DO21" t="n">
        <v>0.225</v>
      </c>
      <c r="DP21" t="n">
        <v>0.207580645161</v>
      </c>
      <c r="DQ21" t="n">
        <v>0.203666666667</v>
      </c>
      <c r="DR21" t="n">
        <v>0.185</v>
      </c>
      <c r="DS21" t="n">
        <v>0.185</v>
      </c>
      <c r="DT21" t="n">
        <v>0.17</v>
      </c>
      <c r="DU21" t="n">
        <v>0.165</v>
      </c>
      <c r="DV21" t="n">
        <v>0.165</v>
      </c>
      <c r="DW21" t="n">
        <v>0.165</v>
      </c>
      <c r="DX21" t="n">
        <v>0.165</v>
      </c>
      <c r="DY21" t="n">
        <v>0.175161290323</v>
      </c>
      <c r="DZ21" t="n">
        <v>0.18</v>
      </c>
      <c r="EA21" t="n">
        <v>0.18</v>
      </c>
      <c r="EB21" t="n">
        <v>0.18</v>
      </c>
      <c r="EC21" t="n">
        <v>0.18</v>
      </c>
      <c r="ED21" t="n">
        <v>0.18</v>
      </c>
      <c r="EE21" t="n">
        <v>0.194516129032</v>
      </c>
      <c r="EF21" t="n">
        <v>0.23</v>
      </c>
      <c r="EG21" t="n">
        <v>0.23</v>
      </c>
      <c r="EH21" t="n">
        <v>0.249833333333</v>
      </c>
      <c r="EI21" t="n">
        <v>0.2725</v>
      </c>
      <c r="EJ21" t="n">
        <v>0.2725</v>
      </c>
      <c r="EK21" t="n">
        <v>0.2725</v>
      </c>
      <c r="EL21" t="n">
        <v>0.2725</v>
      </c>
      <c r="EM21" t="n">
        <v>0.2725</v>
      </c>
      <c r="EN21" t="n">
        <v>0.2725</v>
      </c>
      <c r="EO21" t="n">
        <v>0.2725</v>
      </c>
      <c r="EP21" t="n">
        <v>0.2725</v>
      </c>
      <c r="EQ21" t="n">
        <v>0.278548387097</v>
      </c>
      <c r="ER21" t="n">
        <v>0.285</v>
      </c>
      <c r="ES21" t="n">
        <v>0.291290322581</v>
      </c>
      <c r="ET21" t="n">
        <v>0.3</v>
      </c>
      <c r="EU21" t="n">
        <v>0.3</v>
      </c>
      <c r="EV21" t="n">
        <v>0.3225</v>
      </c>
      <c r="EW21" t="n">
        <v>0.343064516129</v>
      </c>
      <c r="EX21" t="n">
        <v>0.36</v>
      </c>
      <c r="EY21" t="n">
        <v>0.36</v>
      </c>
    </row>
    <row r="23" spans="1:302">
      <c r="A23" t="s">
        <v>142</v>
      </c>
    </row>
    <row r="24" spans="1:302">
      <c r="A24" t="s">
        <v>143</v>
      </c>
      <c r="B24" t="s">
        <v>144</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c r="DP24" t="n">
        <v>3719</v>
      </c>
      <c r="DQ24" t="n">
        <v>2367</v>
      </c>
      <c r="DR24" t="n">
        <v>2404</v>
      </c>
      <c r="DS24" t="n">
        <v>1955</v>
      </c>
      <c r="DT24" t="n">
        <v>2295</v>
      </c>
      <c r="DU24" t="n">
        <v>2009</v>
      </c>
      <c r="DV24" t="n">
        <v>2684</v>
      </c>
      <c r="DW24" t="n">
        <v>4245</v>
      </c>
      <c r="DX24" t="n">
        <v>3332</v>
      </c>
      <c r="DY24" t="n">
        <v>2016</v>
      </c>
      <c r="DZ24" t="n">
        <v>2374</v>
      </c>
      <c r="EA24" t="n">
        <v>2966</v>
      </c>
      <c r="EB24" t="n">
        <v>1946</v>
      </c>
      <c r="EC24" t="n">
        <v>1454</v>
      </c>
      <c r="ED24" t="n">
        <v>1733</v>
      </c>
      <c r="EE24" t="n">
        <v>0</v>
      </c>
      <c r="EF24" t="n">
        <v>1673</v>
      </c>
      <c r="EG24" t="n">
        <v>1730</v>
      </c>
      <c r="EH24" t="n">
        <v>1743</v>
      </c>
      <c r="EI24" t="n">
        <v>2030</v>
      </c>
      <c r="EJ24" t="n">
        <v>1755</v>
      </c>
      <c r="EK24" t="n">
        <v>1952</v>
      </c>
      <c r="EL24" t="n">
        <v>2668</v>
      </c>
      <c r="EM24" t="n">
        <v>3071</v>
      </c>
      <c r="EN24" t="n">
        <v>3360</v>
      </c>
      <c r="EO24" t="n">
        <v>2312</v>
      </c>
      <c r="EP24" t="n">
        <v>3654</v>
      </c>
      <c r="EQ24" t="n">
        <v>2008</v>
      </c>
      <c r="ER24" t="n">
        <v>3373</v>
      </c>
      <c r="ES24" t="n">
        <v>3741</v>
      </c>
      <c r="ET24" t="n">
        <v>3095</v>
      </c>
      <c r="EU24" t="n">
        <v>2097</v>
      </c>
      <c r="EV24" t="n">
        <v>4045</v>
      </c>
      <c r="EW24" t="n">
        <v>3040</v>
      </c>
    </row>
    <row r="25" spans="1:302">
      <c r="A25" t="s">
        <v>145</v>
      </c>
      <c r="B25" t="s">
        <v>144</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c r="DP25" t="n">
        <v>40</v>
      </c>
      <c r="DQ25" t="n">
        <v>58</v>
      </c>
      <c r="DR25" t="n">
        <v>47</v>
      </c>
      <c r="DS25" t="n">
        <v>124</v>
      </c>
      <c r="DT25" t="n">
        <v>47</v>
      </c>
      <c r="DU25" t="n">
        <v>65</v>
      </c>
      <c r="DV25" t="n">
        <v>45</v>
      </c>
      <c r="DW25" t="n">
        <v>154</v>
      </c>
      <c r="DX25" t="n">
        <v>21</v>
      </c>
      <c r="DY25" t="n">
        <v>47</v>
      </c>
      <c r="DZ25" t="n">
        <v>102</v>
      </c>
      <c r="EA25" t="n">
        <v>47</v>
      </c>
      <c r="EB25" t="n">
        <v>46</v>
      </c>
      <c r="EC25" t="n">
        <v>70</v>
      </c>
      <c r="ED25" t="n">
        <v>0</v>
      </c>
      <c r="EE25" t="n">
        <v>0</v>
      </c>
      <c r="EF25" t="n">
        <v>0</v>
      </c>
      <c r="EG25" t="n">
        <v>0</v>
      </c>
      <c r="EH25" t="n">
        <v>0</v>
      </c>
      <c r="EI25" t="n">
        <v>0</v>
      </c>
      <c r="EJ25" t="n">
        <v>0</v>
      </c>
      <c r="EK25" t="n">
        <v>0</v>
      </c>
      <c r="EL25" t="n">
        <v>0</v>
      </c>
      <c r="EM25" t="n">
        <v>62</v>
      </c>
      <c r="EN25" t="n">
        <v>0</v>
      </c>
      <c r="EO25" t="n">
        <v>0</v>
      </c>
      <c r="EP25" t="n">
        <v>0</v>
      </c>
      <c r="EQ25" t="n">
        <v>0</v>
      </c>
      <c r="ER25" t="n">
        <v>0</v>
      </c>
      <c r="ES25" t="n">
        <v>0</v>
      </c>
      <c r="ET25" t="n">
        <v>0</v>
      </c>
      <c r="EU25" t="n">
        <v>0</v>
      </c>
      <c r="EV25" t="n">
        <v>0</v>
      </c>
      <c r="EW25" t="n">
        <v>0</v>
      </c>
    </row>
    <row r="26" spans="1:302">
      <c r="A26" t="s">
        <v>146</v>
      </c>
      <c r="B26" t="s">
        <v>144</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553</v>
      </c>
      <c r="T26" t="n">
        <v>306</v>
      </c>
      <c r="U26" t="n">
        <v>895</v>
      </c>
      <c r="V26" t="n">
        <v>151</v>
      </c>
      <c r="W26" t="n">
        <v>304</v>
      </c>
      <c r="X26" t="n">
        <v>619</v>
      </c>
      <c r="Y26" t="n">
        <v>200</v>
      </c>
      <c r="Z26" t="n">
        <v>333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0</v>
      </c>
      <c r="BR26" t="n">
        <v>0</v>
      </c>
      <c r="BS26" t="n">
        <v>0</v>
      </c>
      <c r="BT26" t="n">
        <v>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c r="DP26" t="n">
        <v>415</v>
      </c>
      <c r="DQ26" t="n">
        <v>453</v>
      </c>
      <c r="DR26" t="n">
        <v>446</v>
      </c>
      <c r="DS26" t="n">
        <v>738</v>
      </c>
      <c r="DT26" t="n">
        <v>415</v>
      </c>
      <c r="DU26" t="n">
        <v>515</v>
      </c>
      <c r="DV26" t="n">
        <v>432</v>
      </c>
      <c r="DW26" t="n">
        <v>455</v>
      </c>
      <c r="DX26" t="n">
        <v>655</v>
      </c>
      <c r="DY26" t="n">
        <v>1047</v>
      </c>
      <c r="DZ26" t="n">
        <v>1065</v>
      </c>
      <c r="EA26" t="n">
        <v>638</v>
      </c>
      <c r="EB26" t="n">
        <v>790</v>
      </c>
      <c r="EC26" t="n">
        <v>605</v>
      </c>
      <c r="ED26" t="n">
        <v>169</v>
      </c>
      <c r="EE26" t="n">
        <v>847</v>
      </c>
      <c r="EF26" t="n">
        <v>630</v>
      </c>
      <c r="EG26" t="n">
        <v>418</v>
      </c>
      <c r="EH26" t="n">
        <v>1028</v>
      </c>
      <c r="EI26" t="n">
        <v>300</v>
      </c>
      <c r="EJ26" t="n">
        <v>376</v>
      </c>
      <c r="EK26" t="n">
        <v>508</v>
      </c>
      <c r="EL26" t="n">
        <v>1166</v>
      </c>
      <c r="EM26" t="n">
        <v>281</v>
      </c>
      <c r="EN26" t="n">
        <v>134</v>
      </c>
      <c r="EO26" t="n">
        <v>99</v>
      </c>
      <c r="EP26" t="n">
        <v>624</v>
      </c>
      <c r="EQ26" t="n">
        <v>953</v>
      </c>
      <c r="ER26" t="n">
        <v>130</v>
      </c>
      <c r="ES26" t="n">
        <v>938</v>
      </c>
      <c r="ET26" t="n">
        <v>311</v>
      </c>
      <c r="EU26" t="n">
        <v>680</v>
      </c>
      <c r="EV26" t="n">
        <v>834</v>
      </c>
      <c r="EW26" t="n">
        <v>770</v>
      </c>
    </row>
    <row r="27" spans="1:302">
      <c r="A27" t="s">
        <v>147</v>
      </c>
      <c r="B27" t="s">
        <v>144</v>
      </c>
      <c r="C27" t="n">
        <v>0</v>
      </c>
      <c r="D27" t="n">
        <v>0</v>
      </c>
      <c r="E27" t="n">
        <v>0</v>
      </c>
      <c r="F27" t="n">
        <v>0</v>
      </c>
      <c r="G27" t="n">
        <v>0</v>
      </c>
      <c r="H27" t="n">
        <v>0</v>
      </c>
      <c r="I27" t="n">
        <v>367</v>
      </c>
      <c r="J27" t="n">
        <v>0</v>
      </c>
      <c r="K27" t="n">
        <v>217</v>
      </c>
      <c r="L27" t="n">
        <v>0</v>
      </c>
      <c r="M27" t="n">
        <v>0</v>
      </c>
      <c r="N27" t="n">
        <v>0</v>
      </c>
      <c r="O27" t="n">
        <v>64</v>
      </c>
      <c r="P27" t="n">
        <v>0</v>
      </c>
      <c r="Q27" t="n">
        <v>0</v>
      </c>
      <c r="R27" t="n">
        <v>0</v>
      </c>
      <c r="S27" t="n">
        <v>300</v>
      </c>
      <c r="T27" t="n">
        <v>203</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c r="DP27" t="n">
        <v>68</v>
      </c>
      <c r="DQ27" t="n">
        <v>97</v>
      </c>
      <c r="DR27" t="n">
        <v>80</v>
      </c>
      <c r="DS27" t="n">
        <v>168</v>
      </c>
      <c r="DT27" t="n">
        <v>114</v>
      </c>
      <c r="DU27" t="n">
        <v>107</v>
      </c>
      <c r="DV27" t="n">
        <v>29</v>
      </c>
      <c r="DW27" t="n">
        <v>85</v>
      </c>
      <c r="DX27" t="n">
        <v>0</v>
      </c>
      <c r="DY27" t="n">
        <v>101</v>
      </c>
      <c r="DZ27" t="n">
        <v>83</v>
      </c>
      <c r="EA27" t="n">
        <v>185</v>
      </c>
      <c r="EB27" t="n">
        <v>96</v>
      </c>
      <c r="EC27" t="n">
        <v>65</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c r="EW27" t="n">
        <v>0</v>
      </c>
    </row>
    <row r="28" spans="1:302">
      <c r="A28" t="s">
        <v>148</v>
      </c>
      <c r="B28" t="s">
        <v>144</v>
      </c>
      <c r="C28" t="n">
        <v>0</v>
      </c>
      <c r="D28" t="n">
        <v>0</v>
      </c>
      <c r="E28" t="n">
        <v>45</v>
      </c>
      <c r="F28" t="n">
        <v>0</v>
      </c>
      <c r="G28" t="n">
        <v>11</v>
      </c>
      <c r="H28" t="n">
        <v>34</v>
      </c>
      <c r="I28" t="n">
        <v>0</v>
      </c>
      <c r="J28" t="n">
        <v>0</v>
      </c>
      <c r="K28" t="n">
        <v>0</v>
      </c>
      <c r="L28" t="n">
        <v>0</v>
      </c>
      <c r="M28" t="n">
        <v>0</v>
      </c>
      <c r="N28" t="n">
        <v>44</v>
      </c>
      <c r="O28" t="n">
        <v>0</v>
      </c>
      <c r="P28" t="n">
        <v>0</v>
      </c>
      <c r="Q28" t="n">
        <v>0</v>
      </c>
      <c r="R28" t="n">
        <v>20</v>
      </c>
      <c r="S28" t="n">
        <v>0</v>
      </c>
      <c r="T28" t="n">
        <v>20</v>
      </c>
      <c r="U28" t="n">
        <v>20</v>
      </c>
      <c r="V28" t="n">
        <v>0</v>
      </c>
      <c r="W28" t="n">
        <v>0</v>
      </c>
      <c r="X28" t="n">
        <v>0</v>
      </c>
      <c r="Y28" t="n">
        <v>0</v>
      </c>
      <c r="Z28" t="n">
        <v>0</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0</v>
      </c>
      <c r="BR28" t="n">
        <v>0</v>
      </c>
      <c r="BS28" t="n">
        <v>0</v>
      </c>
      <c r="BT28" t="n">
        <v>0</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c r="DP28" t="n">
        <v>57</v>
      </c>
      <c r="DQ28" t="n">
        <v>54</v>
      </c>
      <c r="DR28" t="n">
        <v>54</v>
      </c>
      <c r="DS28" t="n">
        <v>61</v>
      </c>
      <c r="DT28" t="n">
        <v>56</v>
      </c>
      <c r="DU28" t="n">
        <v>59</v>
      </c>
      <c r="DV28" t="n">
        <v>57</v>
      </c>
      <c r="DW28" t="n">
        <v>76</v>
      </c>
      <c r="DX28" t="n">
        <v>59</v>
      </c>
      <c r="DY28" t="n">
        <v>59</v>
      </c>
      <c r="DZ28" t="n">
        <v>60</v>
      </c>
      <c r="EA28" t="n">
        <v>60</v>
      </c>
      <c r="EB28" t="n">
        <v>59</v>
      </c>
      <c r="EC28" t="n">
        <v>68</v>
      </c>
      <c r="ED28" t="n">
        <v>65</v>
      </c>
      <c r="EE28" t="n">
        <v>79</v>
      </c>
      <c r="EF28" t="n">
        <v>78</v>
      </c>
      <c r="EG28" t="n">
        <v>59</v>
      </c>
      <c r="EH28" t="n">
        <v>55</v>
      </c>
      <c r="EI28" t="n">
        <v>59</v>
      </c>
      <c r="EJ28" t="n">
        <v>72</v>
      </c>
      <c r="EK28" t="n">
        <v>40</v>
      </c>
      <c r="EL28" t="n">
        <v>55</v>
      </c>
      <c r="EM28" t="n">
        <v>55</v>
      </c>
      <c r="EN28" t="n">
        <v>56</v>
      </c>
      <c r="EO28" t="n">
        <v>56</v>
      </c>
      <c r="EP28" t="n">
        <v>58</v>
      </c>
      <c r="EQ28" t="n">
        <v>55</v>
      </c>
      <c r="ER28" t="n">
        <v>56</v>
      </c>
      <c r="ES28" t="n">
        <v>112</v>
      </c>
      <c r="ET28" t="n">
        <v>55</v>
      </c>
      <c r="EU28" t="n">
        <v>56</v>
      </c>
      <c r="EV28" t="n">
        <v>55</v>
      </c>
      <c r="EW28" t="n">
        <v>55</v>
      </c>
    </row>
    <row r="29" spans="1:302">
      <c r="A29" t="s">
        <v>149</v>
      </c>
      <c r="B29" t="s">
        <v>144</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c r="EW29" t="n">
        <v>0</v>
      </c>
    </row>
    <row r="30" spans="1:302">
      <c r="A30" t="s">
        <v>150</v>
      </c>
      <c r="B30" t="s">
        <v>144</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c r="DP30" t="n">
        <v>0</v>
      </c>
      <c r="DQ30" t="n">
        <v>0</v>
      </c>
      <c r="DR30" t="n">
        <v>0</v>
      </c>
      <c r="DS30" t="n">
        <v>0</v>
      </c>
      <c r="DT30" t="n">
        <v>0</v>
      </c>
      <c r="DU30" t="n">
        <v>73</v>
      </c>
      <c r="DV30" t="n">
        <v>0</v>
      </c>
      <c r="DW30" t="n">
        <v>85</v>
      </c>
      <c r="DX30" t="n">
        <v>0</v>
      </c>
      <c r="DY30" t="n">
        <v>43</v>
      </c>
      <c r="DZ30" t="n">
        <v>0</v>
      </c>
      <c r="EA30" t="n">
        <v>40</v>
      </c>
      <c r="EB30" t="n">
        <v>0</v>
      </c>
      <c r="EC30" t="n">
        <v>0</v>
      </c>
      <c r="ED30" t="n">
        <v>0</v>
      </c>
      <c r="EE30" t="n">
        <v>0</v>
      </c>
      <c r="EF30" t="n">
        <v>70</v>
      </c>
      <c r="EG30" t="n">
        <v>0</v>
      </c>
      <c r="EH30" t="n">
        <v>0</v>
      </c>
      <c r="EI30" t="n">
        <v>0</v>
      </c>
      <c r="EJ30" t="n">
        <v>65</v>
      </c>
      <c r="EK30" t="n">
        <v>74</v>
      </c>
      <c r="EL30" t="n">
        <v>0</v>
      </c>
      <c r="EM30" t="n">
        <v>221</v>
      </c>
      <c r="EN30" t="n">
        <v>220</v>
      </c>
      <c r="EO30" t="n">
        <v>220</v>
      </c>
      <c r="EP30" t="n">
        <v>316</v>
      </c>
      <c r="EQ30" t="n">
        <v>0</v>
      </c>
      <c r="ER30" t="n">
        <v>0</v>
      </c>
      <c r="ES30" t="n">
        <v>0</v>
      </c>
      <c r="ET30" t="n">
        <v>0</v>
      </c>
      <c r="EU30" t="n">
        <v>0</v>
      </c>
      <c r="EV30" t="n">
        <v>0</v>
      </c>
      <c r="EW30" t="n">
        <v>0</v>
      </c>
    </row>
    <row r="32" spans="1:302">
      <c r="A32" t="s">
        <v>151</v>
      </c>
    </row>
    <row r="33" spans="1:302">
      <c r="A33" t="s">
        <v>152</v>
      </c>
      <c r="B33" t="s">
        <v>153</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34673688.98</v>
      </c>
      <c r="AQ33" t="n">
        <v>40371283.17</v>
      </c>
      <c r="AR33" t="n">
        <v>22976239.14</v>
      </c>
      <c r="AS33" t="n">
        <v>45226316.24</v>
      </c>
      <c r="AT33" t="n">
        <v>38657098.43</v>
      </c>
      <c r="AU33" t="n">
        <v>42639792.35</v>
      </c>
      <c r="AV33" t="n">
        <v>34338995.07</v>
      </c>
      <c r="AW33" t="n">
        <v>39018267.76</v>
      </c>
      <c r="AX33" t="n">
        <v>36329905.19</v>
      </c>
      <c r="AY33" t="n">
        <v>34348063.08</v>
      </c>
      <c r="AZ33" t="n">
        <v>33224709.48</v>
      </c>
      <c r="BA33" t="n">
        <v>32727769.06</v>
      </c>
      <c r="BB33" t="n">
        <v>32563069.56</v>
      </c>
      <c r="BC33" t="n">
        <v>19368698.11</v>
      </c>
      <c r="BD33" t="n">
        <v>39658609.48</v>
      </c>
      <c r="BE33" t="n">
        <v>38928912.49</v>
      </c>
      <c r="BF33" t="n">
        <v>45490104.51</v>
      </c>
      <c r="BG33" t="n">
        <v>30315835.92</v>
      </c>
      <c r="BH33" t="n">
        <v>37178506.47</v>
      </c>
      <c r="BI33" t="n">
        <v>35999874.04</v>
      </c>
      <c r="BJ33" t="n">
        <v>34862003.06</v>
      </c>
      <c r="BK33" t="n">
        <v>38271731.84</v>
      </c>
      <c r="BL33" t="n">
        <v>42734170.71</v>
      </c>
      <c r="BM33" t="n">
        <v>49805565.94</v>
      </c>
      <c r="BN33" t="n">
        <v>35025880.45</v>
      </c>
      <c r="BO33" t="n">
        <v>30379979.41</v>
      </c>
      <c r="BP33" t="n">
        <v>43565165.78</v>
      </c>
      <c r="BQ33" t="n">
        <v>38152464.72</v>
      </c>
      <c r="BR33" t="n">
        <v>38901358.05</v>
      </c>
      <c r="BS33" t="n">
        <v>37101301.09</v>
      </c>
      <c r="BT33" t="n">
        <v>37718264.09</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c r="DP33" t="n">
        <v>39144563.35</v>
      </c>
      <c r="DQ33" t="n">
        <v>37145649.82</v>
      </c>
      <c r="DR33" t="n">
        <v>39689708.86</v>
      </c>
      <c r="DS33" t="n">
        <v>17374197.4</v>
      </c>
      <c r="DT33" t="n">
        <v>58143514.28</v>
      </c>
      <c r="DU33" t="n">
        <v>38745744.04</v>
      </c>
      <c r="DV33" t="n">
        <v>40948018.92</v>
      </c>
      <c r="DW33" t="n">
        <v>40179787.04</v>
      </c>
      <c r="DX33" t="n">
        <v>38777874.08</v>
      </c>
      <c r="DY33" t="n">
        <v>39917148.21</v>
      </c>
      <c r="DZ33" t="n">
        <v>39232992.17</v>
      </c>
      <c r="EA33" t="n">
        <v>41150282.35</v>
      </c>
      <c r="EB33" t="n">
        <v>18722555.09</v>
      </c>
      <c r="EC33" t="n">
        <v>48836825.47</v>
      </c>
      <c r="ED33" t="n">
        <v>48174966.94</v>
      </c>
      <c r="EE33" t="n">
        <v>38932437.03</v>
      </c>
      <c r="EF33" t="n">
        <v>35721335.88</v>
      </c>
      <c r="EG33" t="n">
        <v>39766136.91</v>
      </c>
      <c r="EH33" t="n">
        <v>39283800.05</v>
      </c>
      <c r="EI33" t="n">
        <v>39492990.41</v>
      </c>
      <c r="EJ33" t="n">
        <v>39405723.84</v>
      </c>
      <c r="EK33" t="n">
        <v>39555906.5</v>
      </c>
      <c r="EL33" t="n">
        <v>41101707.37</v>
      </c>
      <c r="EM33" t="n">
        <v>38536810.73</v>
      </c>
      <c r="EN33" t="n">
        <v>39508563.54</v>
      </c>
      <c r="EO33" t="n">
        <v>37420758.18</v>
      </c>
      <c r="EP33" t="n">
        <v>38908149.9</v>
      </c>
      <c r="EQ33" t="n">
        <v>38458778.56</v>
      </c>
      <c r="ER33" t="n">
        <v>34741937.05</v>
      </c>
      <c r="ES33" t="n">
        <v>39427967.02</v>
      </c>
      <c r="ET33" t="n">
        <v>38786913.85</v>
      </c>
      <c r="EU33" t="n">
        <v>40120223.05</v>
      </c>
      <c r="EV33" t="n">
        <v>38760302.8</v>
      </c>
      <c r="EW33" t="n">
        <v>39970866.63</v>
      </c>
    </row>
    <row r="34" spans="1:302">
      <c r="A34" t="s">
        <v>154</v>
      </c>
      <c r="B34" t="s">
        <v>153</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13159348.5</v>
      </c>
      <c r="AR34" t="n">
        <v>8864443.5</v>
      </c>
      <c r="AS34" t="n">
        <v>20635000.5</v>
      </c>
      <c r="AT34" t="n">
        <v>20479477.5</v>
      </c>
      <c r="AU34" t="n">
        <v>13520710.2</v>
      </c>
      <c r="AV34" t="n">
        <v>13823929.8</v>
      </c>
      <c r="AW34" t="n">
        <v>12994703.5</v>
      </c>
      <c r="AX34" t="n">
        <v>14669361.5</v>
      </c>
      <c r="AY34" t="n">
        <v>11903085.5</v>
      </c>
      <c r="AZ34" t="n">
        <v>12067553</v>
      </c>
      <c r="BA34" t="n">
        <v>9128793.5</v>
      </c>
      <c r="BB34" t="n">
        <v>10712835</v>
      </c>
      <c r="BC34" t="n">
        <v>3318072.5</v>
      </c>
      <c r="BD34" t="n">
        <v>12718366.05</v>
      </c>
      <c r="BE34" t="n">
        <v>10290111.5</v>
      </c>
      <c r="BF34" t="n">
        <v>15574595.4</v>
      </c>
      <c r="BG34" t="n">
        <v>12032437</v>
      </c>
      <c r="BH34" t="n">
        <v>7779409.5</v>
      </c>
      <c r="BI34" t="n">
        <v>12256084.8</v>
      </c>
      <c r="BJ34" t="n">
        <v>8713760.5</v>
      </c>
      <c r="BK34" t="n">
        <v>22245770.5</v>
      </c>
      <c r="BL34" t="n">
        <v>2863846</v>
      </c>
      <c r="BM34" t="n">
        <v>18087271.5</v>
      </c>
      <c r="BN34" t="n">
        <v>10742309.5</v>
      </c>
      <c r="BO34" t="n">
        <v>11511325.5</v>
      </c>
      <c r="BP34" t="n">
        <v>15189502</v>
      </c>
      <c r="BQ34" t="n">
        <v>9133317.5</v>
      </c>
      <c r="BR34" t="n">
        <v>10374480.5</v>
      </c>
      <c r="BS34" t="n">
        <v>6138609</v>
      </c>
      <c r="BT34" t="n">
        <v>12550914.25</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c r="DP34" t="n">
        <v>15402199.2</v>
      </c>
      <c r="DQ34" t="n">
        <v>-138061632.02</v>
      </c>
      <c r="DR34" t="n">
        <v>15109896</v>
      </c>
      <c r="DS34" t="n">
        <v>7388199.5</v>
      </c>
      <c r="DT34" t="n">
        <v>25233259</v>
      </c>
      <c r="DU34" t="n">
        <v>9893544</v>
      </c>
      <c r="DV34" t="n">
        <v>7170121</v>
      </c>
      <c r="DW34" t="n">
        <v>11307498</v>
      </c>
      <c r="DX34" t="n">
        <v>9710050</v>
      </c>
      <c r="DY34" t="n">
        <v>11383979.5</v>
      </c>
      <c r="DZ34" t="n">
        <v>9538031</v>
      </c>
      <c r="EA34" t="n">
        <v>13150382</v>
      </c>
      <c r="EB34" t="n">
        <v>4428020</v>
      </c>
      <c r="EC34" t="n">
        <v>11935863</v>
      </c>
      <c r="ED34" t="n">
        <v>14825047.5</v>
      </c>
      <c r="EE34" t="n">
        <v>10721069</v>
      </c>
      <c r="EF34" t="n">
        <v>9368348</v>
      </c>
      <c r="EG34" t="n">
        <v>12759696</v>
      </c>
      <c r="EH34" t="n">
        <v>17028736</v>
      </c>
      <c r="EI34" t="n">
        <v>8575812</v>
      </c>
      <c r="EJ34" t="n">
        <v>9661220.5</v>
      </c>
      <c r="EK34" t="n">
        <v>12323025</v>
      </c>
      <c r="EL34" t="n">
        <v>10739262</v>
      </c>
      <c r="EM34" t="n">
        <v>-11354937</v>
      </c>
      <c r="EN34" t="n">
        <v>11629491.5</v>
      </c>
      <c r="EO34" t="n">
        <v>32956056</v>
      </c>
      <c r="EP34" t="n">
        <v>10085361.49</v>
      </c>
      <c r="EQ34" t="n">
        <v>8887440</v>
      </c>
      <c r="ER34" t="n">
        <v>-10315842</v>
      </c>
      <c r="ES34" t="n">
        <v>11646659</v>
      </c>
      <c r="ET34" t="n">
        <v>13546214</v>
      </c>
      <c r="EU34" t="n">
        <v>9807633</v>
      </c>
      <c r="EV34" t="n">
        <v>11154458</v>
      </c>
      <c r="EW34" t="n">
        <v>11699135</v>
      </c>
    </row>
    <row r="35" spans="1:302">
      <c r="A35" t="s">
        <v>155</v>
      </c>
      <c r="B35" t="s">
        <v>153</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10847537.8</v>
      </c>
      <c r="AQ35" t="n">
        <v>4857856.41</v>
      </c>
      <c r="AR35" t="n">
        <v>2017069.23</v>
      </c>
      <c r="AS35" t="n">
        <v>3557951.88</v>
      </c>
      <c r="AT35" t="n">
        <v>2367970.94</v>
      </c>
      <c r="AU35" t="n">
        <v>5496133.14</v>
      </c>
      <c r="AV35" t="n">
        <v>3925114.51</v>
      </c>
      <c r="AW35" t="n">
        <v>3228989.18</v>
      </c>
      <c r="AX35" t="n">
        <v>6085941.88</v>
      </c>
      <c r="AY35" t="n">
        <v>2207400.16</v>
      </c>
      <c r="AZ35" t="n">
        <v>4144460.73</v>
      </c>
      <c r="BA35" t="n">
        <v>8531978.41</v>
      </c>
      <c r="BB35" t="n">
        <v>3676357.5</v>
      </c>
      <c r="BC35" t="n">
        <v>2366587.7</v>
      </c>
      <c r="BD35" t="n">
        <v>4840178.08</v>
      </c>
      <c r="BE35" t="n">
        <v>4097522.01</v>
      </c>
      <c r="BF35" t="n">
        <v>4953561.25</v>
      </c>
      <c r="BG35" t="n">
        <v>2895608.26</v>
      </c>
      <c r="BH35" t="n">
        <v>3618254.01</v>
      </c>
      <c r="BI35" t="n">
        <v>4094059.25</v>
      </c>
      <c r="BJ35" t="n">
        <v>4761191.3</v>
      </c>
      <c r="BK35" t="n">
        <v>3985487.7</v>
      </c>
      <c r="BL35" t="n">
        <v>4798933.71</v>
      </c>
      <c r="BM35" t="n">
        <v>6031658.94</v>
      </c>
      <c r="BN35" t="n">
        <v>3630152.19</v>
      </c>
      <c r="BO35" t="n">
        <v>3539338.02</v>
      </c>
      <c r="BP35" t="n">
        <v>3479540.34</v>
      </c>
      <c r="BQ35" t="n">
        <v>3526852.14</v>
      </c>
      <c r="BR35" t="n">
        <v>3787741.96</v>
      </c>
      <c r="BS35" t="n">
        <v>3909313.45</v>
      </c>
      <c r="BT35" t="n">
        <v>2544747.2</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c r="DP35" t="n">
        <v>4165141.06</v>
      </c>
      <c r="DQ35" t="n">
        <v>3894188.05</v>
      </c>
      <c r="DR35" t="n">
        <v>4052972.13</v>
      </c>
      <c r="DS35" t="n">
        <v>3281965.04</v>
      </c>
      <c r="DT35" t="n">
        <v>4521886.05</v>
      </c>
      <c r="DU35" t="n">
        <v>3831628.99</v>
      </c>
      <c r="DV35" t="n">
        <v>4372455.04</v>
      </c>
      <c r="DW35" t="n">
        <v>3919239.08</v>
      </c>
      <c r="DX35" t="n">
        <v>3464554.05</v>
      </c>
      <c r="DY35" t="n">
        <v>3943969.97</v>
      </c>
      <c r="DZ35" t="n">
        <v>3174141.06</v>
      </c>
      <c r="EA35" t="n">
        <v>4940755.13</v>
      </c>
      <c r="EB35" t="n">
        <v>1867628.35</v>
      </c>
      <c r="EC35" t="n">
        <v>4873571.06</v>
      </c>
      <c r="ED35" t="n">
        <v>3559031.04</v>
      </c>
      <c r="EE35" t="n">
        <v>4182032.09</v>
      </c>
      <c r="EF35" t="n">
        <v>3685388.07</v>
      </c>
      <c r="EG35" t="n">
        <v>2778302.14</v>
      </c>
      <c r="EH35" t="n">
        <v>3922299.06</v>
      </c>
      <c r="EI35" t="n">
        <v>4354965</v>
      </c>
      <c r="EJ35" t="n">
        <v>4911592.11</v>
      </c>
      <c r="EK35" t="n">
        <v>4051242.01</v>
      </c>
      <c r="EL35" t="n">
        <v>4477223.06</v>
      </c>
      <c r="EM35" t="n">
        <v>4075880.23</v>
      </c>
      <c r="EN35" t="n">
        <v>4150016.05</v>
      </c>
      <c r="EO35" t="n">
        <v>3943608.03</v>
      </c>
      <c r="EP35" t="n">
        <v>3592186.08</v>
      </c>
      <c r="EQ35" t="n">
        <v>3580832.03</v>
      </c>
      <c r="ER35" t="n">
        <v>3948632.05</v>
      </c>
      <c r="ES35" t="n">
        <v>4016002.09</v>
      </c>
      <c r="ET35" t="n">
        <v>4246313.94</v>
      </c>
      <c r="EU35" t="n">
        <v>4114105.05</v>
      </c>
      <c r="EV35" t="n">
        <v>4120560.06</v>
      </c>
      <c r="EW35" t="n">
        <v>4095972.06</v>
      </c>
    </row>
    <row r="36" spans="1:302">
      <c r="A36" t="s">
        <v>156</v>
      </c>
      <c r="B36" t="s">
        <v>153</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c r="EW36" t="n">
        <v>0</v>
      </c>
    </row>
    <row r="37" spans="1:302">
      <c r="A37" t="s">
        <v>157</v>
      </c>
      <c r="B37" t="s">
        <v>153</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10998.74</v>
      </c>
      <c r="AR37" t="n">
        <v>7168.22</v>
      </c>
      <c r="AS37" t="n">
        <v>4582.99</v>
      </c>
      <c r="AT37" t="n">
        <v>5177.55</v>
      </c>
      <c r="AU37" t="n">
        <v>0</v>
      </c>
      <c r="AV37" t="n">
        <v>12309.88</v>
      </c>
      <c r="AW37" t="n">
        <v>39.34</v>
      </c>
      <c r="AX37" t="n">
        <v>9445.18</v>
      </c>
      <c r="AY37" t="n">
        <v>293.3</v>
      </c>
      <c r="AZ37" t="n">
        <v>9888.76</v>
      </c>
      <c r="BA37" t="n">
        <v>5375.17</v>
      </c>
      <c r="BB37" t="n">
        <v>735.8</v>
      </c>
      <c r="BC37" t="n">
        <v>10045.6</v>
      </c>
      <c r="BD37" t="n">
        <v>4757.07</v>
      </c>
      <c r="BE37" t="n">
        <v>5690.03</v>
      </c>
      <c r="BF37" t="n">
        <v>4305.76</v>
      </c>
      <c r="BG37" t="n">
        <v>3869.7</v>
      </c>
      <c r="BH37" t="n">
        <v>4244.86</v>
      </c>
      <c r="BI37" t="n">
        <v>3789.48</v>
      </c>
      <c r="BJ37" t="n">
        <v>0</v>
      </c>
      <c r="BK37" t="n">
        <v>3904.27</v>
      </c>
      <c r="BL37" t="n">
        <v>8972.01</v>
      </c>
      <c r="BM37" t="n">
        <v>3507.97</v>
      </c>
      <c r="BN37" t="n">
        <v>6035.81</v>
      </c>
      <c r="BO37" t="n">
        <v>3861.04</v>
      </c>
      <c r="BP37" t="n">
        <v>3143.94</v>
      </c>
      <c r="BQ37" t="n">
        <v>3769.31</v>
      </c>
      <c r="BR37" t="n">
        <v>3906.23</v>
      </c>
      <c r="BS37" t="n">
        <v>4206.02</v>
      </c>
      <c r="BT37" t="n">
        <v>3891.98</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c r="DP37" t="n">
        <v>1314.47</v>
      </c>
      <c r="DQ37" t="n">
        <v>1853.69</v>
      </c>
      <c r="DR37" t="n">
        <v>1467.54</v>
      </c>
      <c r="DS37" t="n">
        <v>575.2</v>
      </c>
      <c r="DT37" t="n">
        <v>386.56</v>
      </c>
      <c r="DU37" t="n">
        <v>931.38</v>
      </c>
      <c r="DV37" t="n">
        <v>2382.39</v>
      </c>
      <c r="DW37" t="n">
        <v>675.15</v>
      </c>
      <c r="DX37" t="n">
        <v>1439.66</v>
      </c>
      <c r="DY37" t="n">
        <v>831.54</v>
      </c>
      <c r="DZ37" t="n">
        <v>734.02</v>
      </c>
      <c r="EA37" t="n">
        <v>327.7</v>
      </c>
      <c r="EB37" t="n">
        <v>1165.38</v>
      </c>
      <c r="EC37" t="n">
        <v>755.04</v>
      </c>
      <c r="ED37" t="n">
        <v>1050.02</v>
      </c>
      <c r="EE37" t="n">
        <v>150.96</v>
      </c>
      <c r="EF37" t="n">
        <v>1579.28</v>
      </c>
      <c r="EG37" t="n">
        <v>140.02</v>
      </c>
      <c r="EH37" t="n">
        <v>215.86</v>
      </c>
      <c r="EI37" t="n">
        <v>389.92</v>
      </c>
      <c r="EJ37" t="n">
        <v>261.62</v>
      </c>
      <c r="EK37" t="n">
        <v>419.49</v>
      </c>
      <c r="EL37" t="n">
        <v>1357.55</v>
      </c>
      <c r="EM37" t="n">
        <v>1329.61</v>
      </c>
      <c r="EN37" t="n">
        <v>193.76</v>
      </c>
      <c r="EO37" t="n">
        <v>180.82</v>
      </c>
      <c r="EP37" t="n">
        <v>1388.3</v>
      </c>
      <c r="EQ37" t="n">
        <v>318.77</v>
      </c>
      <c r="ER37" t="n">
        <v>76.98</v>
      </c>
      <c r="ES37" t="n">
        <v>19227</v>
      </c>
      <c r="ET37" t="n">
        <v>121.92</v>
      </c>
      <c r="EU37" t="n">
        <v>1318.47</v>
      </c>
      <c r="EV37" t="n">
        <v>68.69</v>
      </c>
      <c r="EW37" t="n">
        <v>71.98</v>
      </c>
    </row>
    <row r="38" spans="1:302">
      <c r="A38" t="s">
        <v>158</v>
      </c>
      <c r="B38" t="s">
        <v>153</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26454.34</v>
      </c>
      <c r="AQ38" t="n">
        <v>39224.89</v>
      </c>
      <c r="AR38" t="n">
        <v>202041.11</v>
      </c>
      <c r="AS38" t="n">
        <v>731178.88</v>
      </c>
      <c r="AT38" t="n">
        <v>29410.95</v>
      </c>
      <c r="AU38" t="n">
        <v>26506.5</v>
      </c>
      <c r="AV38" t="n">
        <v>24884.72</v>
      </c>
      <c r="AW38" t="n">
        <v>21395.98</v>
      </c>
      <c r="AX38" t="n">
        <v>27236.21</v>
      </c>
      <c r="AY38" t="n">
        <v>59431.89</v>
      </c>
      <c r="AZ38" t="n">
        <v>59171.83</v>
      </c>
      <c r="BA38" t="n">
        <v>65664.28999999999</v>
      </c>
      <c r="BB38" t="n">
        <v>69418.57000000001</v>
      </c>
      <c r="BC38" t="n">
        <v>73212</v>
      </c>
      <c r="BD38" t="n">
        <v>70003.53</v>
      </c>
      <c r="BE38" t="n">
        <v>78047.89999999999</v>
      </c>
      <c r="BF38" t="n">
        <v>75588.64</v>
      </c>
      <c r="BG38" t="n">
        <v>71574.00999999999</v>
      </c>
      <c r="BH38" t="n">
        <v>74396.41</v>
      </c>
      <c r="BI38" t="n">
        <v>63359.59</v>
      </c>
      <c r="BJ38" t="n">
        <v>70288</v>
      </c>
      <c r="BK38" t="n">
        <v>77778.89</v>
      </c>
      <c r="BL38" t="n">
        <v>82381.02</v>
      </c>
      <c r="BM38" t="n">
        <v>92263.31</v>
      </c>
      <c r="BN38" t="n">
        <v>106328.03</v>
      </c>
      <c r="BO38" t="n">
        <v>101822.5</v>
      </c>
      <c r="BP38" t="n">
        <v>110230.79</v>
      </c>
      <c r="BQ38" t="n">
        <v>114276.04</v>
      </c>
      <c r="BR38" t="n">
        <v>99821.73</v>
      </c>
      <c r="BS38" t="n">
        <v>91632.39999999999</v>
      </c>
      <c r="BT38" t="n">
        <v>84905.5</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c r="DP38" t="n">
        <v>138109.89</v>
      </c>
      <c r="DQ38" t="n">
        <v>116498.02</v>
      </c>
      <c r="DR38" t="n">
        <v>134416.01</v>
      </c>
      <c r="DS38" t="n">
        <v>161.02</v>
      </c>
      <c r="DT38" t="n">
        <v>268595.05</v>
      </c>
      <c r="DU38" t="n">
        <v>144807.13</v>
      </c>
      <c r="DV38" t="n">
        <v>-906.04</v>
      </c>
      <c r="DW38" t="n">
        <v>-1009.98</v>
      </c>
      <c r="DX38" t="n">
        <v>-1015.01</v>
      </c>
      <c r="DY38" t="n">
        <v>-974.02</v>
      </c>
      <c r="DZ38" t="n">
        <v>-970.02</v>
      </c>
      <c r="EA38" t="n">
        <v>-875.02</v>
      </c>
      <c r="EB38" t="n">
        <v>202.4</v>
      </c>
      <c r="EC38" t="n">
        <v>-1676.05</v>
      </c>
      <c r="ED38" t="n">
        <v>0</v>
      </c>
      <c r="EE38" t="n">
        <v>4</v>
      </c>
      <c r="EF38" t="n">
        <v>63.02</v>
      </c>
      <c r="EG38" t="n">
        <v>106340.47</v>
      </c>
      <c r="EH38" t="n">
        <v>157460.87</v>
      </c>
      <c r="EI38" t="n">
        <v>117793.22</v>
      </c>
      <c r="EJ38" t="n">
        <v>107816.81</v>
      </c>
      <c r="EK38" t="n">
        <v>110146.72</v>
      </c>
      <c r="EL38" t="n">
        <v>106939.59</v>
      </c>
      <c r="EM38" t="n">
        <v>111508.54</v>
      </c>
      <c r="EN38" t="n">
        <v>106230.45</v>
      </c>
      <c r="EO38" t="n">
        <v>110067.77</v>
      </c>
      <c r="EP38" t="n">
        <v>116638.3</v>
      </c>
      <c r="EQ38" t="n">
        <v>121182.93</v>
      </c>
      <c r="ER38" t="n">
        <v>111954.32</v>
      </c>
      <c r="ES38" t="n">
        <v>124782.87</v>
      </c>
      <c r="ET38" t="n">
        <v>130842.48</v>
      </c>
      <c r="EU38" t="n">
        <v>145345.46</v>
      </c>
      <c r="EV38" t="n">
        <v>142766.03</v>
      </c>
      <c r="EW38" t="n">
        <v>145132.99</v>
      </c>
    </row>
    <row r="39" spans="1:302">
      <c r="A39" t="s">
        <v>159</v>
      </c>
      <c r="B39" t="s">
        <v>153</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531334.5</v>
      </c>
      <c r="AQ39" t="n">
        <v>103427.5</v>
      </c>
      <c r="AR39" t="n">
        <v>46189.5</v>
      </c>
      <c r="AS39" t="n">
        <v>122325.5</v>
      </c>
      <c r="AT39" t="n">
        <v>97636.5</v>
      </c>
      <c r="AU39" t="n">
        <v>39630</v>
      </c>
      <c r="AV39" t="n">
        <v>137992.5</v>
      </c>
      <c r="AW39" t="n">
        <v>39087.5</v>
      </c>
      <c r="AX39" t="n">
        <v>77099.5</v>
      </c>
      <c r="AY39" t="n">
        <v>92921.5</v>
      </c>
      <c r="AZ39" t="n">
        <v>62570.5</v>
      </c>
      <c r="BA39" t="n">
        <v>51577.5</v>
      </c>
      <c r="BB39" t="n">
        <v>101540.5</v>
      </c>
      <c r="BC39" t="n">
        <v>132529</v>
      </c>
      <c r="BD39" t="n">
        <v>46140</v>
      </c>
      <c r="BE39" t="n">
        <v>191192.5</v>
      </c>
      <c r="BF39" t="n">
        <v>70621.5</v>
      </c>
      <c r="BG39" t="n">
        <v>28207.5</v>
      </c>
      <c r="BH39" t="n">
        <v>41803</v>
      </c>
      <c r="BI39" t="n">
        <v>51294</v>
      </c>
      <c r="BJ39" t="n">
        <v>177819.5</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c r="DP39" t="n">
        <v>267395</v>
      </c>
      <c r="DQ39" t="n">
        <v>123577</v>
      </c>
      <c r="DR39" t="n">
        <v>81618</v>
      </c>
      <c r="DS39" t="n">
        <v>355953</v>
      </c>
      <c r="DT39" t="n">
        <v>167686</v>
      </c>
      <c r="DU39" t="n">
        <v>204598</v>
      </c>
      <c r="DV39" t="n">
        <v>169915</v>
      </c>
      <c r="DW39" t="n">
        <v>355098</v>
      </c>
      <c r="DX39" t="n">
        <v>266766</v>
      </c>
      <c r="DY39" t="n">
        <v>244209</v>
      </c>
      <c r="DZ39" t="n">
        <v>400299</v>
      </c>
      <c r="EA39" t="n">
        <v>351439</v>
      </c>
      <c r="EB39" t="n">
        <v>120</v>
      </c>
      <c r="EC39" t="n">
        <v>623521</v>
      </c>
      <c r="ED39" t="n">
        <v>0</v>
      </c>
      <c r="EE39" t="n">
        <v>440727</v>
      </c>
      <c r="EF39" t="n">
        <v>228925</v>
      </c>
      <c r="EG39" t="n">
        <v>297569</v>
      </c>
      <c r="EH39" t="n">
        <v>190250</v>
      </c>
      <c r="EI39" t="n">
        <v>282612</v>
      </c>
      <c r="EJ39" t="n">
        <v>442092</v>
      </c>
      <c r="EK39" t="n">
        <v>219764</v>
      </c>
      <c r="EL39" t="n">
        <v>342552</v>
      </c>
      <c r="EM39" t="n">
        <v>174196</v>
      </c>
      <c r="EN39" t="n">
        <v>464762</v>
      </c>
      <c r="EO39" t="n">
        <v>338642</v>
      </c>
      <c r="EP39" t="n">
        <v>0</v>
      </c>
      <c r="EQ39" t="n">
        <v>383055</v>
      </c>
      <c r="ER39" t="n">
        <v>220356</v>
      </c>
      <c r="ES39" t="n">
        <v>136751</v>
      </c>
      <c r="ET39" t="n">
        <v>0</v>
      </c>
      <c r="EU39" t="n">
        <v>278396</v>
      </c>
      <c r="EV39" t="n">
        <v>307599</v>
      </c>
      <c r="EW39" t="n">
        <v>290799</v>
      </c>
    </row>
    <row r="40" spans="1:302">
      <c r="A40" t="s">
        <v>160</v>
      </c>
      <c r="B40" t="s">
        <v>153</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10435296.5</v>
      </c>
      <c r="AQ40" t="n">
        <v>20346247.5</v>
      </c>
      <c r="AR40" t="n">
        <v>13402602</v>
      </c>
      <c r="AS40" t="n">
        <v>18351008.5</v>
      </c>
      <c r="AT40" t="n">
        <v>23133324</v>
      </c>
      <c r="AU40" t="n">
        <v>8286528.5</v>
      </c>
      <c r="AV40" t="n">
        <v>20461105</v>
      </c>
      <c r="AW40" t="n">
        <v>13422966</v>
      </c>
      <c r="AX40" t="n">
        <v>16325178.5</v>
      </c>
      <c r="AY40" t="n">
        <v>14164304</v>
      </c>
      <c r="AZ40" t="n">
        <v>14063606.5</v>
      </c>
      <c r="BA40" t="n">
        <v>16092279</v>
      </c>
      <c r="BB40" t="n">
        <v>11051429</v>
      </c>
      <c r="BC40" t="n">
        <v>10854751</v>
      </c>
      <c r="BD40" t="n">
        <v>15448286.5</v>
      </c>
      <c r="BE40" t="n">
        <v>18410720</v>
      </c>
      <c r="BF40" t="n">
        <v>25086373</v>
      </c>
      <c r="BG40" t="n">
        <v>9101871</v>
      </c>
      <c r="BH40" t="n">
        <v>14351357</v>
      </c>
      <c r="BI40" t="n">
        <v>17017993.5</v>
      </c>
      <c r="BJ40" t="n">
        <v>9636503.5</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c r="DP40" t="n">
        <v>12621992.5</v>
      </c>
      <c r="DQ40" t="n">
        <v>13021223</v>
      </c>
      <c r="DR40" t="n">
        <v>16201680</v>
      </c>
      <c r="DS40" t="n">
        <v>9937404</v>
      </c>
      <c r="DT40" t="n">
        <v>18927174</v>
      </c>
      <c r="DU40" t="n">
        <v>15274822</v>
      </c>
      <c r="DV40" t="n">
        <v>13982846</v>
      </c>
      <c r="DW40" t="n">
        <v>14066094</v>
      </c>
      <c r="DX40" t="n">
        <v>15682257</v>
      </c>
      <c r="DY40" t="n">
        <v>16474937</v>
      </c>
      <c r="DZ40" t="n">
        <v>15211485</v>
      </c>
      <c r="EA40" t="n">
        <v>13207047</v>
      </c>
      <c r="EB40" t="n">
        <v>8305072</v>
      </c>
      <c r="EC40" t="n">
        <v>15212605</v>
      </c>
      <c r="ED40" t="n">
        <v>20006687</v>
      </c>
      <c r="EE40" t="n">
        <v>20095284</v>
      </c>
      <c r="EF40" t="n">
        <v>17733050</v>
      </c>
      <c r="EG40" t="n">
        <v>19600903</v>
      </c>
      <c r="EH40" t="n">
        <v>23020973</v>
      </c>
      <c r="EI40" t="n">
        <v>21359811</v>
      </c>
      <c r="EJ40" t="n">
        <v>25373809</v>
      </c>
      <c r="EK40" t="n">
        <v>24545297</v>
      </c>
      <c r="EL40" t="n">
        <v>22126151</v>
      </c>
      <c r="EM40" t="n">
        <v>18051123</v>
      </c>
      <c r="EN40" t="n">
        <v>17157196</v>
      </c>
      <c r="EO40" t="n">
        <v>18990886</v>
      </c>
      <c r="EP40" t="n">
        <v>22705956</v>
      </c>
      <c r="EQ40" t="n">
        <v>23804588</v>
      </c>
      <c r="ER40" t="n">
        <v>21240158</v>
      </c>
      <c r="ES40" t="n">
        <v>24456413</v>
      </c>
      <c r="ET40" t="n">
        <v>22881546</v>
      </c>
      <c r="EU40" t="n">
        <v>21858476</v>
      </c>
      <c r="EV40" t="n">
        <v>23525518</v>
      </c>
      <c r="EW40" t="n">
        <v>23547036</v>
      </c>
    </row>
    <row r="41" spans="1:302">
      <c r="A41" t="s">
        <v>161</v>
      </c>
      <c r="B41" t="s">
        <v>153</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3163392.58</v>
      </c>
      <c r="AQ41" t="n">
        <v>3341999.99</v>
      </c>
      <c r="AR41" t="n">
        <v>1598244.72</v>
      </c>
      <c r="AS41" t="n">
        <v>11519375.13</v>
      </c>
      <c r="AT41" t="n">
        <v>7608244.18</v>
      </c>
      <c r="AU41" t="n">
        <v>6393111.07</v>
      </c>
      <c r="AV41" t="n">
        <v>3291667.98</v>
      </c>
      <c r="AW41" t="n">
        <v>2740534.91</v>
      </c>
      <c r="AX41" t="n">
        <v>3735317.48</v>
      </c>
      <c r="AY41" t="n">
        <v>3440371.85</v>
      </c>
      <c r="AZ41" t="n">
        <v>3604143.33</v>
      </c>
      <c r="BA41" t="n">
        <v>3573729.06</v>
      </c>
      <c r="BB41" t="n">
        <v>3693521.8</v>
      </c>
      <c r="BC41" t="n">
        <v>178338.98</v>
      </c>
      <c r="BD41" t="n">
        <v>2506542.32</v>
      </c>
      <c r="BE41" t="n">
        <v>2761493.68</v>
      </c>
      <c r="BF41" t="n">
        <v>4850993.25</v>
      </c>
      <c r="BG41" t="n">
        <v>1611892.55</v>
      </c>
      <c r="BH41" t="n">
        <v>3340462.17</v>
      </c>
      <c r="BI41" t="n">
        <v>3133026.41</v>
      </c>
      <c r="BJ41" t="n">
        <v>3386592.08</v>
      </c>
      <c r="BK41" t="n">
        <v>1961104.03</v>
      </c>
      <c r="BL41" t="n">
        <v>3646519.51</v>
      </c>
      <c r="BM41" t="n">
        <v>4733185.03</v>
      </c>
      <c r="BN41" t="n">
        <v>2327643.45</v>
      </c>
      <c r="BO41" t="n">
        <v>510222.81</v>
      </c>
      <c r="BP41" t="n">
        <v>3671048.52</v>
      </c>
      <c r="BQ41" t="n">
        <v>3081443.25</v>
      </c>
      <c r="BR41" t="n">
        <v>3564879.41</v>
      </c>
      <c r="BS41" t="n">
        <v>2872423.17</v>
      </c>
      <c r="BT41" t="n">
        <v>2870248.97</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c r="DP41" t="n">
        <v>2162238.07</v>
      </c>
      <c r="DQ41" t="n">
        <v>2918712.78</v>
      </c>
      <c r="DR41" t="n">
        <v>2771568.07</v>
      </c>
      <c r="DS41" t="n">
        <v>79556.25</v>
      </c>
      <c r="DT41" t="n">
        <v>280433.8</v>
      </c>
      <c r="DU41" t="n">
        <v>207986.23</v>
      </c>
      <c r="DV41" t="n">
        <v>179034.82</v>
      </c>
      <c r="DW41" t="n">
        <v>1363380.45</v>
      </c>
      <c r="DX41" t="n">
        <v>4062806.81</v>
      </c>
      <c r="DY41" t="n">
        <v>6287096.23</v>
      </c>
      <c r="DZ41" t="n">
        <v>3517960.91</v>
      </c>
      <c r="EA41" t="n">
        <v>2749965.06</v>
      </c>
      <c r="EB41" t="n">
        <v>77457.75</v>
      </c>
      <c r="EC41" t="n">
        <v>2188047.02</v>
      </c>
      <c r="ED41" t="n">
        <v>2946397.74</v>
      </c>
      <c r="EE41" t="n">
        <v>2044699.22</v>
      </c>
      <c r="EF41" t="n">
        <v>1465867.26</v>
      </c>
      <c r="EG41" t="n">
        <v>1333364.91</v>
      </c>
      <c r="EH41" t="n">
        <v>2287519.73</v>
      </c>
      <c r="EI41" t="n">
        <v>2639956.46</v>
      </c>
      <c r="EJ41" t="n">
        <v>2875106.54</v>
      </c>
      <c r="EK41" t="n">
        <v>1897660.55</v>
      </c>
      <c r="EL41" t="n">
        <v>3810880.07</v>
      </c>
      <c r="EM41" t="n">
        <v>2505042.76</v>
      </c>
      <c r="EN41" t="n">
        <v>1845253.76</v>
      </c>
      <c r="EO41" t="n">
        <v>3004100</v>
      </c>
      <c r="EP41" t="n">
        <v>1859413.16</v>
      </c>
      <c r="EQ41" t="n">
        <v>2037786.27</v>
      </c>
      <c r="ER41" t="n">
        <v>1570859.05</v>
      </c>
      <c r="ES41" t="n">
        <v>2201577.98</v>
      </c>
      <c r="ET41" t="n">
        <v>1207839.74</v>
      </c>
      <c r="EU41" t="n">
        <v>3356297.05</v>
      </c>
      <c r="EV41" t="n">
        <v>3582077.98</v>
      </c>
      <c r="EW41" t="n">
        <v>3021697.57</v>
      </c>
    </row>
    <row r="42" spans="1:302">
      <c r="A42" t="s">
        <v>162</v>
      </c>
      <c r="B42" t="s">
        <v>153</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92291.23</v>
      </c>
      <c r="AQ42" t="n">
        <v>0</v>
      </c>
      <c r="AR42" t="n">
        <v>17814.98</v>
      </c>
      <c r="AS42" t="n">
        <v>40795.29</v>
      </c>
      <c r="AT42" t="n">
        <v>0</v>
      </c>
      <c r="AU42" t="n">
        <v>0</v>
      </c>
      <c r="AV42" t="n">
        <v>22339.07</v>
      </c>
      <c r="AW42" t="n">
        <v>33526.46</v>
      </c>
      <c r="AX42" t="n">
        <v>7915.02</v>
      </c>
      <c r="AY42" t="n">
        <v>14470.01</v>
      </c>
      <c r="AZ42" t="n">
        <v>3632.68</v>
      </c>
      <c r="BA42" t="n">
        <v>191116.34</v>
      </c>
      <c r="BB42" t="n">
        <v>15959.54</v>
      </c>
      <c r="BC42" t="n">
        <v>0</v>
      </c>
      <c r="BD42" t="n">
        <v>0</v>
      </c>
      <c r="BE42" t="n">
        <v>117491.552785</v>
      </c>
      <c r="BF42" t="n">
        <v>41577.2952586</v>
      </c>
      <c r="BG42" t="n">
        <v>0</v>
      </c>
      <c r="BH42" t="n">
        <v>0</v>
      </c>
      <c r="BI42" t="n">
        <v>2955</v>
      </c>
      <c r="BJ42" t="n">
        <v>0</v>
      </c>
      <c r="BK42" t="n">
        <v>33049</v>
      </c>
      <c r="BL42" t="n">
        <v>124794.42</v>
      </c>
      <c r="BM42" t="n">
        <v>58169.88</v>
      </c>
      <c r="BN42" t="n">
        <v>37462.1461538</v>
      </c>
      <c r="BO42" t="n">
        <v>0</v>
      </c>
      <c r="BP42" t="n">
        <v>0</v>
      </c>
      <c r="BQ42" t="n">
        <v>212651.135865</v>
      </c>
      <c r="BR42" t="n">
        <v>45979.7538462</v>
      </c>
      <c r="BS42" t="n">
        <v>11000.8275862</v>
      </c>
      <c r="BT42" t="n">
        <v>21509.7039788</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c r="DP42" t="n">
        <v>80495.9728507</v>
      </c>
      <c r="DQ42" t="n">
        <v>0</v>
      </c>
      <c r="DR42" t="n">
        <v>33256.9230769</v>
      </c>
      <c r="DS42" t="n">
        <v>152351.870639</v>
      </c>
      <c r="DT42" t="n">
        <v>7531.1875</v>
      </c>
      <c r="DU42" t="n">
        <v>1813</v>
      </c>
      <c r="DV42" t="n">
        <v>114778.658263</v>
      </c>
      <c r="DW42" t="n">
        <v>4576.31746032</v>
      </c>
      <c r="DX42" t="n">
        <v>0</v>
      </c>
      <c r="DY42" t="n">
        <v>28473.968254</v>
      </c>
      <c r="DZ42" t="n">
        <v>14381.125</v>
      </c>
      <c r="EA42" t="n">
        <v>8834</v>
      </c>
      <c r="EB42" t="n">
        <v>59035.3053467</v>
      </c>
      <c r="EC42" t="n">
        <v>11055.015873</v>
      </c>
      <c r="ED42" t="n">
        <v>24465.3968254</v>
      </c>
      <c r="EE42" t="n">
        <v>61562.1895425</v>
      </c>
      <c r="EF42" t="n">
        <v>10689.3650794</v>
      </c>
      <c r="EG42" t="n">
        <v>0</v>
      </c>
      <c r="EH42" t="n">
        <v>1735</v>
      </c>
      <c r="EI42" t="n">
        <v>19495.8095238</v>
      </c>
      <c r="EJ42" t="n">
        <v>91022.1848739</v>
      </c>
      <c r="EK42" t="n">
        <v>21448.5714286</v>
      </c>
      <c r="EL42" t="n">
        <v>0</v>
      </c>
      <c r="EM42" t="n">
        <v>0</v>
      </c>
      <c r="EN42" t="n">
        <v>25792.7936508</v>
      </c>
      <c r="EO42" t="n">
        <v>0</v>
      </c>
      <c r="EP42" t="n">
        <v>111750.7</v>
      </c>
      <c r="EQ42" t="n">
        <v>96005.647619</v>
      </c>
      <c r="ER42" t="n">
        <v>521.75</v>
      </c>
      <c r="ES42" t="n">
        <v>5368.98412698</v>
      </c>
      <c r="ET42" t="n">
        <v>154383.759733</v>
      </c>
      <c r="EU42" t="n">
        <v>4465.01587302</v>
      </c>
      <c r="EV42" t="n">
        <v>45215.7142857</v>
      </c>
      <c r="EW42" t="n">
        <v>2664</v>
      </c>
    </row>
    <row r="44" spans="1:302">
      <c r="A44" t="s">
        <v>163</v>
      </c>
      <c r="DS44" t="n">
        <v>1110368</v>
      </c>
      <c r="DT44" t="n">
        <v>1113687</v>
      </c>
      <c r="DU44" t="n">
        <v>1116028</v>
      </c>
      <c r="DV44" t="n">
        <v>1118305</v>
      </c>
      <c r="DW44" t="n">
        <v>1119456</v>
      </c>
      <c r="DX44" t="n">
        <v>1100288</v>
      </c>
      <c r="DY44" t="n">
        <v>1102502</v>
      </c>
      <c r="DZ44" t="n">
        <v>1106784</v>
      </c>
      <c r="EA44" t="n">
        <v>1109104</v>
      </c>
      <c r="EB44" t="n">
        <v>1110147</v>
      </c>
      <c r="EC44" t="n">
        <v>1111112</v>
      </c>
      <c r="ED44" t="n">
        <v>1113590</v>
      </c>
    </row>
    <row r="45" spans="1:302">
      <c r="A45" t="s">
        <v>164</v>
      </c>
      <c r="B45" t="s">
        <v>165</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c r="DR45" t="n">
        <v>3990</v>
      </c>
      <c r="DS45" t="n">
        <v>4073</v>
      </c>
      <c r="DT45" t="n">
        <v>4209</v>
      </c>
      <c r="DU45" t="n">
        <v>4266</v>
      </c>
      <c r="DV45" t="n">
        <v>4310</v>
      </c>
      <c r="DW45" t="n">
        <v>4418</v>
      </c>
      <c r="DX45" t="n">
        <v>4472</v>
      </c>
      <c r="DY45" t="n">
        <v>4536</v>
      </c>
      <c r="DZ45" t="n">
        <v>4632</v>
      </c>
      <c r="EA45" t="n">
        <v>4755</v>
      </c>
      <c r="EB45" t="n">
        <v>4866</v>
      </c>
      <c r="EC45" t="n">
        <v>5009</v>
      </c>
      <c r="ED45" t="n">
        <v>5126</v>
      </c>
      <c r="EE45" t="n">
        <v>5202</v>
      </c>
      <c r="EF45" t="n">
        <v>5357</v>
      </c>
      <c r="EG45" t="n">
        <v>5502</v>
      </c>
      <c r="EH45" t="n">
        <v>5639</v>
      </c>
      <c r="EI45" t="n">
        <v>5789</v>
      </c>
      <c r="EJ45" t="n">
        <v>5926</v>
      </c>
      <c r="EK45" t="n">
        <v>6084</v>
      </c>
      <c r="EL45" t="n">
        <v>6216</v>
      </c>
      <c r="EM45" t="n">
        <v>6345</v>
      </c>
      <c r="EN45" t="n">
        <v>6490</v>
      </c>
      <c r="EO45" t="n">
        <v>6607</v>
      </c>
      <c r="EP45" t="n">
        <v>6687</v>
      </c>
      <c r="EQ45" t="n">
        <v>6748</v>
      </c>
      <c r="ER45" t="n">
        <v>6890</v>
      </c>
      <c r="ES45" t="n">
        <v>6937</v>
      </c>
      <c r="ET45" t="n">
        <v>7059</v>
      </c>
      <c r="EU45" t="n">
        <v>7238</v>
      </c>
      <c r="EV45" t="n">
        <v>7349</v>
      </c>
      <c r="EW45" t="n">
        <v>7497</v>
      </c>
      <c r="EX45" t="n">
        <v>7650</v>
      </c>
      <c r="EY45" t="n">
        <v>7798</v>
      </c>
    </row>
    <row r="46" spans="1:302">
      <c r="A46" t="s">
        <v>166</v>
      </c>
      <c r="B46" t="s">
        <v>165</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c r="DR46" t="n">
        <v>9208</v>
      </c>
      <c r="DS46" t="n">
        <v>9193</v>
      </c>
      <c r="DT46" t="n">
        <v>9201</v>
      </c>
      <c r="DU46" t="n">
        <v>9187</v>
      </c>
      <c r="DV46" t="n">
        <v>9177</v>
      </c>
      <c r="DW46" t="n">
        <v>9182</v>
      </c>
      <c r="DX46" t="n">
        <v>9015</v>
      </c>
      <c r="DY46" t="n">
        <v>9016</v>
      </c>
      <c r="DZ46" t="n">
        <v>9003</v>
      </c>
      <c r="EA46" t="n">
        <v>9018</v>
      </c>
      <c r="EB46" t="n">
        <v>9021</v>
      </c>
      <c r="EC46" t="n">
        <v>9015</v>
      </c>
      <c r="ED46" t="n">
        <v>9001</v>
      </c>
      <c r="EE46" t="n">
        <v>8986</v>
      </c>
      <c r="EF46" t="n">
        <v>8961</v>
      </c>
      <c r="EG46" t="n">
        <v>8967</v>
      </c>
      <c r="EH46" t="n">
        <v>8950</v>
      </c>
      <c r="EI46" t="n">
        <v>8929</v>
      </c>
      <c r="EJ46" t="n">
        <v>8912</v>
      </c>
      <c r="EK46" t="n">
        <v>8988</v>
      </c>
      <c r="EL46" t="n">
        <v>8964</v>
      </c>
      <c r="EM46" t="n">
        <v>8934</v>
      </c>
      <c r="EN46" t="n">
        <v>8892</v>
      </c>
      <c r="EO46" t="n">
        <v>8868</v>
      </c>
      <c r="EP46" t="n">
        <v>8809</v>
      </c>
      <c r="EQ46" t="n">
        <v>8794</v>
      </c>
      <c r="ER46" t="n">
        <v>8766</v>
      </c>
      <c r="ES46" t="n">
        <v>8711</v>
      </c>
      <c r="ET46" t="n">
        <v>8678</v>
      </c>
      <c r="EU46" t="n">
        <v>8645</v>
      </c>
      <c r="EV46" t="n">
        <v>8587</v>
      </c>
      <c r="EW46" t="n">
        <v>8447</v>
      </c>
      <c r="EX46" t="n">
        <v>8375</v>
      </c>
      <c r="EY46" t="n">
        <v>8340</v>
      </c>
    </row>
    <row r="47" spans="1:302">
      <c r="A47" t="s">
        <v>167</v>
      </c>
      <c r="B47" t="s">
        <v>165</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c r="DR47" t="n">
        <v>1005737</v>
      </c>
      <c r="DS47" t="n">
        <v>1008017</v>
      </c>
      <c r="DT47" t="n">
        <v>1010735</v>
      </c>
      <c r="DU47" t="n">
        <v>1012751</v>
      </c>
      <c r="DV47" t="n">
        <v>1014654</v>
      </c>
      <c r="DW47" t="n">
        <v>1015384</v>
      </c>
      <c r="DX47" t="n">
        <v>996793</v>
      </c>
      <c r="DY47" t="n">
        <v>998721</v>
      </c>
      <c r="DZ47" t="n">
        <v>1002407</v>
      </c>
      <c r="EA47" t="n">
        <v>1004291</v>
      </c>
      <c r="EB47" t="n">
        <v>1004805</v>
      </c>
      <c r="EC47" t="n">
        <v>1005073</v>
      </c>
      <c r="ED47" t="n">
        <v>1006722</v>
      </c>
      <c r="EE47" t="n">
        <v>1006978</v>
      </c>
      <c r="EF47" t="n">
        <v>1007384</v>
      </c>
      <c r="EG47" t="n">
        <v>1007754</v>
      </c>
      <c r="EH47" t="n">
        <v>1008666</v>
      </c>
      <c r="EI47" t="n">
        <v>1009269</v>
      </c>
      <c r="EJ47" t="n">
        <v>1009267</v>
      </c>
      <c r="EK47" t="n">
        <v>1015364</v>
      </c>
      <c r="EL47" t="n">
        <v>1016778</v>
      </c>
      <c r="EM47" t="n">
        <v>1017378</v>
      </c>
      <c r="EN47" t="n">
        <v>1018960</v>
      </c>
      <c r="EO47" t="n">
        <v>1018176</v>
      </c>
      <c r="EP47" t="n">
        <v>1019106</v>
      </c>
      <c r="EQ47" t="n">
        <v>1020687</v>
      </c>
      <c r="ER47" t="n">
        <v>1021991</v>
      </c>
      <c r="ES47" t="n">
        <v>1023800</v>
      </c>
      <c r="ET47" t="n">
        <v>1026240</v>
      </c>
      <c r="EU47" t="n">
        <v>1027691</v>
      </c>
      <c r="EV47" t="n">
        <v>1028934</v>
      </c>
      <c r="EW47" t="n">
        <v>1027219</v>
      </c>
      <c r="EX47" t="n">
        <v>1028517</v>
      </c>
      <c r="EY47" t="n">
        <v>1028796</v>
      </c>
    </row>
    <row r="48" spans="1:302">
      <c r="A48" t="s">
        <v>168</v>
      </c>
      <c r="B48" t="s">
        <v>165</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c r="DR48" t="n">
        <v>21124</v>
      </c>
      <c r="DS48" t="n">
        <v>21256</v>
      </c>
      <c r="DT48" t="n">
        <v>21429</v>
      </c>
      <c r="DU48" t="n">
        <v>21566</v>
      </c>
      <c r="DV48" t="n">
        <v>21647</v>
      </c>
      <c r="DW48" t="n">
        <v>21753</v>
      </c>
      <c r="DX48" t="n">
        <v>21703</v>
      </c>
      <c r="DY48" t="n">
        <v>21820</v>
      </c>
      <c r="DZ48" t="n">
        <v>22066</v>
      </c>
      <c r="EA48" t="n">
        <v>22189</v>
      </c>
      <c r="EB48" t="n">
        <v>22408</v>
      </c>
      <c r="EC48" t="n">
        <v>22844</v>
      </c>
      <c r="ED48" t="n">
        <v>23323</v>
      </c>
      <c r="EE48" t="n">
        <v>23598</v>
      </c>
      <c r="EF48" t="n">
        <v>23816</v>
      </c>
      <c r="EG48" t="n">
        <v>23982</v>
      </c>
      <c r="EH48" t="n">
        <v>24064</v>
      </c>
      <c r="EI48" t="n">
        <v>24166</v>
      </c>
      <c r="EJ48" t="n">
        <v>24249</v>
      </c>
      <c r="EK48" t="n">
        <v>24378</v>
      </c>
      <c r="EL48" t="n">
        <v>24507</v>
      </c>
      <c r="EM48" t="n">
        <v>24632</v>
      </c>
      <c r="EN48" t="n">
        <v>24770</v>
      </c>
      <c r="EO48" t="n">
        <v>24804</v>
      </c>
      <c r="EP48" t="n">
        <v>24918</v>
      </c>
      <c r="EQ48" t="n">
        <v>25001</v>
      </c>
      <c r="ER48" t="n">
        <v>25053</v>
      </c>
      <c r="ES48" t="n">
        <v>25051</v>
      </c>
      <c r="ET48" t="n">
        <v>25090</v>
      </c>
      <c r="EU48" t="n">
        <v>25083</v>
      </c>
      <c r="EV48" t="n">
        <v>25103</v>
      </c>
      <c r="EW48" t="n">
        <v>25016</v>
      </c>
      <c r="EX48" t="n">
        <v>25032</v>
      </c>
      <c r="EY48" t="n">
        <v>25066</v>
      </c>
    </row>
    <row r="49" spans="1:302">
      <c r="A49" t="s">
        <v>169</v>
      </c>
      <c r="B49" t="s">
        <v>165</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c r="DR49" t="n">
        <v>200</v>
      </c>
      <c r="DS49" t="n">
        <v>198</v>
      </c>
      <c r="DT49" t="n">
        <v>192</v>
      </c>
      <c r="DU49" t="n">
        <v>192</v>
      </c>
      <c r="DV49" t="n">
        <v>187</v>
      </c>
      <c r="DW49" t="n">
        <v>186</v>
      </c>
      <c r="DX49" t="n">
        <v>182</v>
      </c>
      <c r="DY49" t="n">
        <v>182</v>
      </c>
      <c r="DZ49" t="n">
        <v>182</v>
      </c>
      <c r="EA49" t="n">
        <v>181</v>
      </c>
      <c r="EB49" t="n">
        <v>180</v>
      </c>
      <c r="EC49" t="n">
        <v>180</v>
      </c>
      <c r="ED49" t="n">
        <v>179</v>
      </c>
      <c r="EE49" t="n">
        <v>1297</v>
      </c>
      <c r="EF49" t="n">
        <v>1289</v>
      </c>
      <c r="EG49" t="n">
        <v>1284</v>
      </c>
      <c r="EH49" t="n">
        <v>1287</v>
      </c>
      <c r="EI49" t="n">
        <v>1281</v>
      </c>
      <c r="EJ49" t="n">
        <v>1284</v>
      </c>
      <c r="EK49" t="n">
        <v>1289</v>
      </c>
      <c r="EL49" t="n">
        <v>1293</v>
      </c>
      <c r="EM49" t="n">
        <v>1291</v>
      </c>
      <c r="EN49" t="n">
        <v>1289</v>
      </c>
      <c r="EO49" t="n">
        <v>1285</v>
      </c>
      <c r="EP49" t="n">
        <v>1284</v>
      </c>
      <c r="EQ49" t="n">
        <v>1288</v>
      </c>
      <c r="ER49" t="n">
        <v>1283</v>
      </c>
      <c r="ES49" t="n">
        <v>1285</v>
      </c>
      <c r="ET49" t="n">
        <v>1288</v>
      </c>
      <c r="EU49" t="n">
        <v>1289</v>
      </c>
      <c r="EV49" t="n">
        <v>1291</v>
      </c>
      <c r="EW49" t="n">
        <v>1294</v>
      </c>
      <c r="EX49" t="n">
        <v>1294</v>
      </c>
      <c r="EY49" t="n">
        <v>1301</v>
      </c>
    </row>
    <row r="50" spans="1:302">
      <c r="A50" t="s">
        <v>170</v>
      </c>
      <c r="B50" t="s">
        <v>165</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c r="DR50" t="n">
        <v>3</v>
      </c>
      <c r="DS50" t="n">
        <v>3</v>
      </c>
      <c r="DT50" t="n">
        <v>3</v>
      </c>
      <c r="DU50" t="n">
        <v>6</v>
      </c>
      <c r="DV50" t="n">
        <v>6</v>
      </c>
      <c r="DW50" t="n">
        <v>5</v>
      </c>
      <c r="DX50" t="n">
        <v>6</v>
      </c>
      <c r="DY50" t="n">
        <v>6</v>
      </c>
      <c r="DZ50" t="n">
        <v>6</v>
      </c>
      <c r="EA50" t="n">
        <v>6</v>
      </c>
      <c r="EB50" t="n">
        <v>6</v>
      </c>
      <c r="EC50" t="n">
        <v>6</v>
      </c>
      <c r="ED50" t="n">
        <v>6</v>
      </c>
      <c r="EE50" t="n">
        <v>6</v>
      </c>
      <c r="EF50" t="n">
        <v>7</v>
      </c>
      <c r="EG50" t="n">
        <v>7</v>
      </c>
      <c r="EH50" t="n">
        <v>7</v>
      </c>
      <c r="EI50" t="n">
        <v>7</v>
      </c>
      <c r="EJ50" t="n">
        <v>7</v>
      </c>
      <c r="EK50" t="n">
        <v>7</v>
      </c>
      <c r="EL50" t="n">
        <v>8</v>
      </c>
      <c r="EM50" t="n">
        <v>8</v>
      </c>
      <c r="EN50" t="n">
        <v>8</v>
      </c>
      <c r="EO50" t="n">
        <v>8</v>
      </c>
      <c r="EP50" t="n">
        <v>10</v>
      </c>
      <c r="EQ50" t="n">
        <v>10</v>
      </c>
      <c r="ER50" t="n">
        <v>12</v>
      </c>
      <c r="ES50" t="n">
        <v>12</v>
      </c>
      <c r="ET50" t="n">
        <v>12</v>
      </c>
      <c r="EU50" t="n">
        <v>12</v>
      </c>
      <c r="EV50" t="n">
        <v>12</v>
      </c>
      <c r="EW50" t="n">
        <v>11</v>
      </c>
      <c r="EX50" t="n">
        <v>12</v>
      </c>
      <c r="EY50" t="n">
        <v>13</v>
      </c>
    </row>
    <row r="51" spans="1:302">
      <c r="A51" t="s">
        <v>171</v>
      </c>
      <c r="B51" t="s">
        <v>165</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c r="DR51" t="n">
        <v>23079</v>
      </c>
      <c r="DS51" t="n">
        <v>23099</v>
      </c>
      <c r="DT51" t="n">
        <v>23165</v>
      </c>
      <c r="DU51" t="n">
        <v>23212</v>
      </c>
      <c r="DV51" t="n">
        <v>23264</v>
      </c>
      <c r="DW51" t="n">
        <v>23313</v>
      </c>
      <c r="DX51" t="n">
        <v>23203</v>
      </c>
      <c r="DY51" t="n">
        <v>23271</v>
      </c>
      <c r="DZ51" t="n">
        <v>23351</v>
      </c>
      <c r="EA51" t="n">
        <v>23407</v>
      </c>
      <c r="EB51" t="n">
        <v>23458</v>
      </c>
      <c r="EC51" t="n">
        <v>23500</v>
      </c>
      <c r="ED51" t="n">
        <v>23570</v>
      </c>
      <c r="EE51" t="n">
        <v>23588</v>
      </c>
      <c r="EF51" t="n">
        <v>22693</v>
      </c>
      <c r="EG51" t="n">
        <v>23763</v>
      </c>
      <c r="EH51" t="n">
        <v>23813</v>
      </c>
      <c r="EI51" t="n">
        <v>23867</v>
      </c>
      <c r="EJ51" t="n">
        <v>23902</v>
      </c>
      <c r="EK51" t="n">
        <v>23980</v>
      </c>
      <c r="EL51" t="n">
        <v>24042</v>
      </c>
      <c r="EM51" t="n">
        <v>24046</v>
      </c>
      <c r="EN51" t="n">
        <v>24104</v>
      </c>
      <c r="EO51" t="n">
        <v>24128</v>
      </c>
      <c r="EP51" t="n">
        <v>24152</v>
      </c>
      <c r="EQ51" t="n">
        <v>24140</v>
      </c>
      <c r="ER51" t="n">
        <v>24184</v>
      </c>
      <c r="ES51" t="n">
        <v>24190</v>
      </c>
      <c r="ET51" t="n">
        <v>24159</v>
      </c>
      <c r="EU51" t="n">
        <v>24164</v>
      </c>
      <c r="EV51" t="n">
        <v>24168</v>
      </c>
      <c r="EW51" t="n">
        <v>24136</v>
      </c>
      <c r="EX51" t="n">
        <v>24165</v>
      </c>
      <c r="EY51" t="n">
        <v>24146</v>
      </c>
    </row>
    <row r="52" spans="1:302">
      <c r="A52" t="s">
        <v>172</v>
      </c>
      <c r="B52" t="s">
        <v>165</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c r="DR52" t="n">
        <v>44261</v>
      </c>
      <c r="DS52" t="n">
        <v>44330</v>
      </c>
      <c r="DT52" t="n">
        <v>44552</v>
      </c>
      <c r="DU52" t="n">
        <v>44643</v>
      </c>
      <c r="DV52" t="n">
        <v>44855</v>
      </c>
      <c r="DW52" t="n">
        <v>45013</v>
      </c>
      <c r="DX52" t="n">
        <v>44713</v>
      </c>
      <c r="DY52" t="n">
        <v>44748</v>
      </c>
      <c r="DZ52" t="n">
        <v>44931</v>
      </c>
      <c r="EA52" t="n">
        <v>45051</v>
      </c>
      <c r="EB52" t="n">
        <v>45196</v>
      </c>
      <c r="EC52" t="n">
        <v>45281</v>
      </c>
      <c r="ED52" t="n">
        <v>45458</v>
      </c>
      <c r="EE52" t="n">
        <v>45559</v>
      </c>
      <c r="EF52" t="n">
        <v>45707</v>
      </c>
      <c r="EG52" t="n">
        <v>45691</v>
      </c>
      <c r="EH52" t="n">
        <v>45892</v>
      </c>
      <c r="EI52" t="n">
        <v>45876</v>
      </c>
      <c r="EJ52" t="n">
        <v>46007</v>
      </c>
      <c r="EK52" t="n">
        <v>46200</v>
      </c>
      <c r="EL52" t="n">
        <v>46338</v>
      </c>
      <c r="EM52" t="n">
        <v>46527</v>
      </c>
      <c r="EN52" t="n">
        <v>46726</v>
      </c>
      <c r="EO52" t="n">
        <v>46888</v>
      </c>
      <c r="EP52" t="n">
        <v>47071</v>
      </c>
      <c r="EQ52" t="n">
        <v>47412</v>
      </c>
      <c r="ER52" t="n">
        <v>47551</v>
      </c>
      <c r="ES52" t="n">
        <v>47584</v>
      </c>
      <c r="ET52" t="n">
        <v>47647</v>
      </c>
      <c r="EU52" t="n">
        <v>47748</v>
      </c>
      <c r="EV52" t="n">
        <v>47786</v>
      </c>
      <c r="EW52" t="n">
        <v>47748</v>
      </c>
      <c r="EX52" t="n">
        <v>47962</v>
      </c>
      <c r="EY52" t="n">
        <v>48065</v>
      </c>
    </row>
    <row r="53" spans="1:302">
      <c r="A53" t="s">
        <v>173</v>
      </c>
      <c r="B53" t="s">
        <v>165</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c r="DR53" t="n">
        <v>90</v>
      </c>
      <c r="DS53" t="n">
        <v>90</v>
      </c>
      <c r="DT53" t="n">
        <v>93</v>
      </c>
      <c r="DU53" t="n">
        <v>96</v>
      </c>
      <c r="DV53" t="n">
        <v>98</v>
      </c>
      <c r="DW53" t="n">
        <v>98</v>
      </c>
      <c r="DX53" t="n">
        <v>98</v>
      </c>
      <c r="DY53" t="n">
        <v>99</v>
      </c>
      <c r="DZ53" t="n">
        <v>102</v>
      </c>
      <c r="EA53" t="n">
        <v>102</v>
      </c>
      <c r="EB53" t="n">
        <v>103</v>
      </c>
      <c r="EC53" t="n">
        <v>101</v>
      </c>
      <c r="ED53" t="n">
        <v>103</v>
      </c>
      <c r="EE53" t="n">
        <v>100</v>
      </c>
      <c r="EF53" t="n">
        <v>98</v>
      </c>
      <c r="EG53" t="n">
        <v>100</v>
      </c>
      <c r="EH53" t="n">
        <v>98</v>
      </c>
      <c r="EI53" t="n">
        <v>96</v>
      </c>
      <c r="EJ53" t="n">
        <v>95</v>
      </c>
      <c r="EK53" t="n">
        <v>96</v>
      </c>
      <c r="EL53" t="n">
        <v>95</v>
      </c>
      <c r="EM53" t="n">
        <v>94</v>
      </c>
      <c r="EN53" t="n">
        <v>93</v>
      </c>
      <c r="EO53" t="n">
        <v>93</v>
      </c>
      <c r="EP53" t="n">
        <v>92</v>
      </c>
      <c r="EQ53" t="n">
        <v>91</v>
      </c>
      <c r="ER53" t="n">
        <v>89</v>
      </c>
      <c r="ES53" t="n">
        <v>89</v>
      </c>
      <c r="ET53" t="n">
        <v>86</v>
      </c>
      <c r="EU53" t="n">
        <v>86</v>
      </c>
      <c r="EV53" t="n">
        <v>85</v>
      </c>
      <c r="EW53" t="n">
        <v>83</v>
      </c>
      <c r="EX53" t="n">
        <v>84</v>
      </c>
      <c r="EY53" t="n">
        <v>85</v>
      </c>
    </row>
    <row r="54" spans="1:302">
      <c r="A54" t="s">
        <v>174</v>
      </c>
      <c r="B54" t="s">
        <v>165</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c r="DR54" t="n">
        <v>109</v>
      </c>
      <c r="DS54" t="n">
        <v>109</v>
      </c>
      <c r="DT54" t="n">
        <v>108</v>
      </c>
      <c r="DU54" t="n">
        <v>109</v>
      </c>
      <c r="DV54" t="n">
        <v>107</v>
      </c>
      <c r="DW54" t="n">
        <v>104</v>
      </c>
      <c r="DX54" t="n">
        <v>103</v>
      </c>
      <c r="DY54" t="n">
        <v>103</v>
      </c>
      <c r="DZ54" t="n">
        <v>104</v>
      </c>
      <c r="EA54" t="n">
        <v>104</v>
      </c>
      <c r="EB54" t="n">
        <v>104</v>
      </c>
      <c r="EC54" t="n">
        <v>103</v>
      </c>
      <c r="ED54" t="n">
        <v>102</v>
      </c>
      <c r="EE54" t="n">
        <v>102</v>
      </c>
      <c r="EF54" t="n">
        <v>101</v>
      </c>
      <c r="EG54" t="n">
        <v>101</v>
      </c>
      <c r="EH54" t="n">
        <v>101</v>
      </c>
      <c r="EI54" t="n">
        <v>100</v>
      </c>
      <c r="EJ54" t="n">
        <v>99</v>
      </c>
      <c r="EK54" t="n">
        <v>100</v>
      </c>
      <c r="EL54" t="n">
        <v>100</v>
      </c>
      <c r="EM54" t="n">
        <v>100</v>
      </c>
      <c r="EN54" t="n">
        <v>100</v>
      </c>
      <c r="EO54" t="n">
        <v>100</v>
      </c>
      <c r="EP54" t="n">
        <v>99</v>
      </c>
      <c r="EQ54" t="n">
        <v>100</v>
      </c>
      <c r="ER54" t="n">
        <v>102</v>
      </c>
      <c r="ES54" t="n">
        <v>103</v>
      </c>
      <c r="ET54" t="n">
        <v>106</v>
      </c>
      <c r="EU54" t="n">
        <v>107</v>
      </c>
      <c r="EV54" t="n">
        <v>106</v>
      </c>
      <c r="EW54" t="n">
        <v>105</v>
      </c>
      <c r="EX54" t="n">
        <v>105</v>
      </c>
      <c r="EY54" t="n">
        <v>105</v>
      </c>
    </row>
    <row r="56" spans="1:302">
      <c r="A56" t="s">
        <v>175</v>
      </c>
    </row>
    <row r="57" spans="1:302">
      <c r="A57" t="s">
        <v>176</v>
      </c>
    </row>
    <row r="58" spans="1:302">
      <c r="A58" t="s">
        <v>96</v>
      </c>
      <c r="B58" t="s">
        <v>177</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c r="DP58" t="n">
        <v>494028</v>
      </c>
      <c r="DQ58" t="n">
        <v>494214</v>
      </c>
      <c r="DR58" t="n">
        <v>494632</v>
      </c>
      <c r="DS58" t="n">
        <v>494528</v>
      </c>
      <c r="DT58" t="n">
        <v>495006</v>
      </c>
      <c r="DU58" t="n">
        <v>495343</v>
      </c>
      <c r="DV58" t="n">
        <v>495640</v>
      </c>
      <c r="DW58" t="n">
        <v>495780</v>
      </c>
      <c r="DX58" t="n">
        <v>495863</v>
      </c>
      <c r="DY58" t="n">
        <v>495989</v>
      </c>
      <c r="DZ58" t="n">
        <v>496492</v>
      </c>
      <c r="EA58" t="n">
        <v>496630</v>
      </c>
      <c r="EB58" t="n">
        <v>496822</v>
      </c>
      <c r="EC58" t="n">
        <v>497197</v>
      </c>
      <c r="ED58" t="n">
        <v>497292</v>
      </c>
      <c r="EE58" t="n">
        <v>497480</v>
      </c>
      <c r="EF58" t="n">
        <v>497438</v>
      </c>
      <c r="EG58" t="n">
        <v>497960</v>
      </c>
      <c r="EH58" t="n">
        <v>497964</v>
      </c>
      <c r="EI58" t="n">
        <v>498186</v>
      </c>
      <c r="EJ58" t="n">
        <v>498121</v>
      </c>
      <c r="EK58" t="n">
        <v>498313</v>
      </c>
      <c r="EL58" t="n">
        <v>498676</v>
      </c>
      <c r="EM58" t="n">
        <v>498791</v>
      </c>
      <c r="EN58" t="n">
        <v>499034</v>
      </c>
      <c r="EO58" t="n">
        <v>499207</v>
      </c>
      <c r="EP58" t="n">
        <v>499664</v>
      </c>
      <c r="EQ58" t="n">
        <v>503007</v>
      </c>
      <c r="ER58" t="n">
        <v>500000</v>
      </c>
      <c r="ES58" t="n">
        <v>500310</v>
      </c>
      <c r="ET58" t="n">
        <v>500028</v>
      </c>
      <c r="EU58" t="n">
        <v>500657</v>
      </c>
      <c r="EV58" t="n">
        <v>500638</v>
      </c>
    </row>
    <row r="59" spans="1:302">
      <c r="A59" t="s">
        <v>7</v>
      </c>
      <c r="B59" t="s">
        <v>177</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c r="DP59" t="n">
        <v>428694</v>
      </c>
      <c r="DQ59" t="n">
        <v>428838</v>
      </c>
      <c r="DR59" t="n">
        <v>429085</v>
      </c>
      <c r="DS59" t="n">
        <v>429136</v>
      </c>
      <c r="DT59" t="n">
        <v>429564</v>
      </c>
      <c r="DU59" t="n">
        <v>429779</v>
      </c>
      <c r="DV59" t="n">
        <v>429682</v>
      </c>
      <c r="DW59" t="n">
        <v>429904</v>
      </c>
      <c r="DX59" t="n">
        <v>430355</v>
      </c>
      <c r="DY59" t="n">
        <v>430333</v>
      </c>
      <c r="DZ59" t="n">
        <v>430842</v>
      </c>
      <c r="EA59" t="n">
        <v>430945</v>
      </c>
      <c r="EB59" t="n">
        <v>431032</v>
      </c>
      <c r="EC59" t="n">
        <v>431362</v>
      </c>
      <c r="ED59" t="n">
        <v>431496</v>
      </c>
      <c r="EE59" t="n">
        <v>431679</v>
      </c>
      <c r="EF59" t="n">
        <v>431756</v>
      </c>
      <c r="EG59" t="n">
        <v>432123</v>
      </c>
      <c r="EH59" t="n">
        <v>432132</v>
      </c>
      <c r="EI59" t="n">
        <v>432361</v>
      </c>
      <c r="EJ59" t="n">
        <v>432199</v>
      </c>
      <c r="EK59" t="n">
        <v>432363</v>
      </c>
      <c r="EL59" t="n">
        <v>432684</v>
      </c>
      <c r="EM59" t="n">
        <v>432982</v>
      </c>
      <c r="EN59" t="n">
        <v>433454</v>
      </c>
      <c r="EO59" t="n">
        <v>434150</v>
      </c>
      <c r="EP59" t="n">
        <v>435104</v>
      </c>
      <c r="EQ59" t="n">
        <v>435516</v>
      </c>
      <c r="ER59" t="n">
        <v>435617</v>
      </c>
      <c r="ES59" t="n">
        <v>435968</v>
      </c>
      <c r="ET59" t="n">
        <v>435688</v>
      </c>
      <c r="EU59" t="n">
        <v>436324</v>
      </c>
      <c r="EV59" t="n">
        <v>436316</v>
      </c>
    </row>
    <row r="60" spans="1:302">
      <c r="A60" t="s">
        <v>8</v>
      </c>
      <c r="B60" t="s">
        <v>177</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c r="DP60" t="n">
        <v>60862</v>
      </c>
      <c r="DQ60" t="n">
        <v>60901</v>
      </c>
      <c r="DR60" t="n">
        <v>61064</v>
      </c>
      <c r="DS60" t="n">
        <v>60907</v>
      </c>
      <c r="DT60" t="n">
        <v>60964</v>
      </c>
      <c r="DU60" t="n">
        <v>61086</v>
      </c>
      <c r="DV60" t="n">
        <v>61481</v>
      </c>
      <c r="DW60" t="n">
        <v>61419</v>
      </c>
      <c r="DX60" t="n">
        <v>61050</v>
      </c>
      <c r="DY60" t="n">
        <v>61198</v>
      </c>
      <c r="DZ60" t="n">
        <v>61190</v>
      </c>
      <c r="EA60" t="n">
        <v>61223</v>
      </c>
      <c r="EB60" t="n">
        <v>61297</v>
      </c>
      <c r="EC60" t="n">
        <v>61342</v>
      </c>
      <c r="ED60" t="n">
        <v>61301</v>
      </c>
      <c r="EE60" t="n">
        <v>61342</v>
      </c>
      <c r="EF60" t="n">
        <v>61236</v>
      </c>
      <c r="EG60" t="n">
        <v>61314</v>
      </c>
      <c r="EH60" t="n">
        <v>61310</v>
      </c>
      <c r="EI60" t="n">
        <v>61303</v>
      </c>
      <c r="EJ60" t="n">
        <v>61400</v>
      </c>
      <c r="EK60" t="n">
        <v>61427</v>
      </c>
      <c r="EL60" t="n">
        <v>61468</v>
      </c>
      <c r="EM60" t="n">
        <v>61281</v>
      </c>
      <c r="EN60" t="n">
        <v>61049</v>
      </c>
      <c r="EO60" t="n">
        <v>60523</v>
      </c>
      <c r="EP60" t="n">
        <v>60021</v>
      </c>
      <c r="EQ60" t="n">
        <v>62948</v>
      </c>
      <c r="ER60" t="n">
        <v>59835</v>
      </c>
      <c r="ES60" t="n">
        <v>59803</v>
      </c>
      <c r="ET60" t="n">
        <v>59820</v>
      </c>
      <c r="EU60" t="n">
        <v>59815</v>
      </c>
      <c r="EV60" t="n">
        <v>59803</v>
      </c>
    </row>
    <row r="61" spans="1:302">
      <c r="A61" t="s">
        <v>178</v>
      </c>
      <c r="B61" t="s">
        <v>177</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c r="DP61" t="n">
        <v>4472</v>
      </c>
      <c r="DQ61" t="n">
        <v>4475</v>
      </c>
      <c r="DR61" t="n">
        <v>4483</v>
      </c>
      <c r="DS61" t="n">
        <v>4485</v>
      </c>
      <c r="DT61" t="n">
        <v>4478</v>
      </c>
      <c r="DU61" t="n">
        <v>4478</v>
      </c>
      <c r="DV61" t="n">
        <v>4477</v>
      </c>
      <c r="DW61" t="n">
        <v>4457</v>
      </c>
      <c r="DX61" t="n">
        <v>4458</v>
      </c>
      <c r="DY61" t="n">
        <v>4458</v>
      </c>
      <c r="DZ61" t="n">
        <v>4460</v>
      </c>
      <c r="EA61" t="n">
        <v>4462</v>
      </c>
      <c r="EB61" t="n">
        <v>4493</v>
      </c>
      <c r="EC61" t="n">
        <v>4493</v>
      </c>
      <c r="ED61" t="n">
        <v>4495</v>
      </c>
      <c r="EE61" t="n">
        <v>4459</v>
      </c>
      <c r="EF61" t="n">
        <v>4446</v>
      </c>
      <c r="EG61" t="n">
        <v>4523</v>
      </c>
      <c r="EH61" t="n">
        <v>4522</v>
      </c>
      <c r="EI61" t="n">
        <v>4522</v>
      </c>
      <c r="EJ61" t="n">
        <v>4522</v>
      </c>
      <c r="EK61" t="n">
        <v>4523</v>
      </c>
      <c r="EL61" t="n">
        <v>4524</v>
      </c>
      <c r="EM61" t="n">
        <v>4528</v>
      </c>
      <c r="EN61" t="n">
        <v>4531</v>
      </c>
      <c r="EO61" t="n">
        <v>4534</v>
      </c>
      <c r="EP61" t="n">
        <v>4539</v>
      </c>
      <c r="EQ61" t="n">
        <v>4543</v>
      </c>
      <c r="ER61" t="n">
        <v>4548</v>
      </c>
      <c r="ES61" t="n">
        <v>4539</v>
      </c>
      <c r="ET61" t="n">
        <v>4520</v>
      </c>
      <c r="EU61" t="n">
        <v>4518</v>
      </c>
      <c r="EV61" t="n">
        <v>4519</v>
      </c>
    </row>
    <row r="63" spans="1:302">
      <c r="A63" t="s">
        <v>179</v>
      </c>
    </row>
    <row r="64" spans="1:302">
      <c r="A64" t="s">
        <v>180</v>
      </c>
      <c r="B64" t="s">
        <v>181</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482302</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c r="DP64" t="n">
        <v>493045</v>
      </c>
      <c r="DQ64" t="n">
        <v>493250</v>
      </c>
      <c r="DR64" t="n">
        <v>493672</v>
      </c>
      <c r="DS64" t="n">
        <v>493535</v>
      </c>
      <c r="DT64" t="n">
        <v>494045</v>
      </c>
      <c r="DU64" t="n">
        <v>494370</v>
      </c>
      <c r="DV64" t="n">
        <v>494675</v>
      </c>
      <c r="DW64" t="n">
        <v>494843</v>
      </c>
      <c r="DX64" t="n">
        <v>494924</v>
      </c>
      <c r="DY64" t="n">
        <v>495049</v>
      </c>
      <c r="DZ64" t="n">
        <v>495550</v>
      </c>
      <c r="EA64" t="n">
        <v>495693</v>
      </c>
      <c r="EB64" t="n">
        <v>495886</v>
      </c>
      <c r="EC64" t="n">
        <v>496261</v>
      </c>
      <c r="ED64" t="n">
        <v>496368</v>
      </c>
      <c r="EE64" t="n">
        <v>496552</v>
      </c>
      <c r="EF64" t="n">
        <v>496507</v>
      </c>
      <c r="EG64" t="n">
        <v>497030</v>
      </c>
      <c r="EH64" t="n">
        <v>497042</v>
      </c>
      <c r="EI64" t="n">
        <v>497266</v>
      </c>
      <c r="EJ64" t="n">
        <v>497211</v>
      </c>
      <c r="EK64" t="n">
        <v>497418</v>
      </c>
      <c r="EL64" t="n">
        <v>497750</v>
      </c>
      <c r="EM64" t="n">
        <v>497856</v>
      </c>
      <c r="EN64" t="n">
        <v>498111</v>
      </c>
      <c r="EO64" t="n">
        <v>498275</v>
      </c>
      <c r="EP64" t="n">
        <v>498738</v>
      </c>
      <c r="EQ64" t="n">
        <v>499094</v>
      </c>
      <c r="ER64" t="n">
        <v>499087</v>
      </c>
      <c r="ES64" t="n">
        <v>499398</v>
      </c>
      <c r="ET64" t="n">
        <v>499199</v>
      </c>
      <c r="EU64" t="n">
        <v>499779</v>
      </c>
      <c r="EV64" t="n">
        <v>499749</v>
      </c>
    </row>
    <row r="65" spans="1:302">
      <c r="A65" t="s">
        <v>7</v>
      </c>
      <c r="B65" t="s">
        <v>181</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418895</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c r="DP65" t="n">
        <v>428698</v>
      </c>
      <c r="DQ65" t="n">
        <v>428853</v>
      </c>
      <c r="DR65" t="n">
        <v>429112</v>
      </c>
      <c r="DS65" t="n">
        <v>429056</v>
      </c>
      <c r="DT65" t="n">
        <v>429581</v>
      </c>
      <c r="DU65" t="n">
        <v>429786</v>
      </c>
      <c r="DV65" t="n">
        <v>429691</v>
      </c>
      <c r="DW65" t="n">
        <v>429920</v>
      </c>
      <c r="DX65" t="n">
        <v>430366</v>
      </c>
      <c r="DY65" t="n">
        <v>430343</v>
      </c>
      <c r="DZ65" t="n">
        <v>430851</v>
      </c>
      <c r="EA65" t="n">
        <v>430955</v>
      </c>
      <c r="EB65" t="n">
        <v>431040</v>
      </c>
      <c r="EC65" t="n">
        <v>431367</v>
      </c>
      <c r="ED65" t="n">
        <v>431513</v>
      </c>
      <c r="EE65" t="n">
        <v>431693</v>
      </c>
      <c r="EF65" t="n">
        <v>431763</v>
      </c>
      <c r="EG65" t="n">
        <v>432128</v>
      </c>
      <c r="EH65" t="n">
        <v>432144</v>
      </c>
      <c r="EI65" t="n">
        <v>432373</v>
      </c>
      <c r="EJ65" t="n">
        <v>432223</v>
      </c>
      <c r="EK65" t="n">
        <v>432397</v>
      </c>
      <c r="EL65" t="n">
        <v>432692</v>
      </c>
      <c r="EM65" t="n">
        <v>432992</v>
      </c>
      <c r="EN65" t="n">
        <v>433466</v>
      </c>
      <c r="EO65" t="n">
        <v>434157</v>
      </c>
      <c r="EP65" t="n">
        <v>435119</v>
      </c>
      <c r="EQ65" t="n">
        <v>435529</v>
      </c>
      <c r="ER65" t="n">
        <v>435627</v>
      </c>
      <c r="ES65" t="n">
        <v>435970</v>
      </c>
      <c r="ET65" t="n">
        <v>435771</v>
      </c>
      <c r="EU65" t="n">
        <v>436334</v>
      </c>
      <c r="EV65" t="n">
        <v>436323</v>
      </c>
    </row>
    <row r="66" spans="1:302">
      <c r="A66" t="s">
        <v>8</v>
      </c>
      <c r="B66" t="s">
        <v>181</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59655</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c r="DP66" t="n">
        <v>60549</v>
      </c>
      <c r="DQ66" t="n">
        <v>60596</v>
      </c>
      <c r="DR66" t="n">
        <v>60756</v>
      </c>
      <c r="DS66" t="n">
        <v>60675</v>
      </c>
      <c r="DT66" t="n">
        <v>60660</v>
      </c>
      <c r="DU66" t="n">
        <v>60780</v>
      </c>
      <c r="DV66" t="n">
        <v>61179</v>
      </c>
      <c r="DW66" t="n">
        <v>61118</v>
      </c>
      <c r="DX66" t="n">
        <v>60751</v>
      </c>
      <c r="DY66" t="n">
        <v>60897</v>
      </c>
      <c r="DZ66" t="n">
        <v>60890</v>
      </c>
      <c r="EA66" t="n">
        <v>60927</v>
      </c>
      <c r="EB66" t="n">
        <v>61002</v>
      </c>
      <c r="EC66" t="n">
        <v>61049</v>
      </c>
      <c r="ED66" t="n">
        <v>61009</v>
      </c>
      <c r="EE66" t="n">
        <v>61048</v>
      </c>
      <c r="EF66" t="n">
        <v>60942</v>
      </c>
      <c r="EG66" t="n">
        <v>61026</v>
      </c>
      <c r="EH66" t="n">
        <v>61021</v>
      </c>
      <c r="EI66" t="n">
        <v>61016</v>
      </c>
      <c r="EJ66" t="n">
        <v>61111</v>
      </c>
      <c r="EK66" t="n">
        <v>61144</v>
      </c>
      <c r="EL66" t="n">
        <v>61181</v>
      </c>
      <c r="EM66" t="n">
        <v>60987</v>
      </c>
      <c r="EN66" t="n">
        <v>60768</v>
      </c>
      <c r="EO66" t="n">
        <v>60241</v>
      </c>
      <c r="EP66" t="n">
        <v>59741</v>
      </c>
      <c r="EQ66" t="n">
        <v>59678</v>
      </c>
      <c r="ER66" t="n">
        <v>59571</v>
      </c>
      <c r="ES66" t="n">
        <v>59539</v>
      </c>
      <c r="ET66" t="n">
        <v>59536</v>
      </c>
      <c r="EU66" t="n">
        <v>59553</v>
      </c>
      <c r="EV66" t="n">
        <v>59536</v>
      </c>
    </row>
    <row r="67" spans="1:302">
      <c r="A67" t="s">
        <v>178</v>
      </c>
      <c r="B67" t="s">
        <v>181</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3752</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c r="DP67" t="n">
        <v>3798</v>
      </c>
      <c r="DQ67" t="n">
        <v>3801</v>
      </c>
      <c r="DR67" t="n">
        <v>3804</v>
      </c>
      <c r="DS67" t="n">
        <v>3804</v>
      </c>
      <c r="DT67" t="n">
        <v>3804</v>
      </c>
      <c r="DU67" t="n">
        <v>3804</v>
      </c>
      <c r="DV67" t="n">
        <v>3805</v>
      </c>
      <c r="DW67" t="n">
        <v>3805</v>
      </c>
      <c r="DX67" t="n">
        <v>3807</v>
      </c>
      <c r="DY67" t="n">
        <v>3809</v>
      </c>
      <c r="DZ67" t="n">
        <v>3809</v>
      </c>
      <c r="EA67" t="n">
        <v>3811</v>
      </c>
      <c r="EB67" t="n">
        <v>3844</v>
      </c>
      <c r="EC67" t="n">
        <v>3845</v>
      </c>
      <c r="ED67" t="n">
        <v>3846</v>
      </c>
      <c r="EE67" t="n">
        <v>3811</v>
      </c>
      <c r="EF67" t="n">
        <v>3802</v>
      </c>
      <c r="EG67" t="n">
        <v>3876</v>
      </c>
      <c r="EH67" t="n">
        <v>3877</v>
      </c>
      <c r="EI67" t="n">
        <v>3877</v>
      </c>
      <c r="EJ67" t="n">
        <v>3877</v>
      </c>
      <c r="EK67" t="n">
        <v>3877</v>
      </c>
      <c r="EL67" t="n">
        <v>3877</v>
      </c>
      <c r="EM67" t="n">
        <v>3877</v>
      </c>
      <c r="EN67" t="n">
        <v>3877</v>
      </c>
      <c r="EO67" t="n">
        <v>3877</v>
      </c>
      <c r="EP67" t="n">
        <v>3878</v>
      </c>
      <c r="EQ67" t="n">
        <v>3887</v>
      </c>
      <c r="ER67" t="n">
        <v>3889</v>
      </c>
      <c r="ES67" t="n">
        <v>3889</v>
      </c>
      <c r="ET67" t="n">
        <v>3892</v>
      </c>
      <c r="EU67" t="n">
        <v>3892</v>
      </c>
      <c r="EV67" t="n">
        <v>3890</v>
      </c>
    </row>
    <row r="69" spans="1:302">
      <c r="A69" t="s">
        <v>182</v>
      </c>
    </row>
    <row r="70" spans="1:302">
      <c r="A70" t="s">
        <v>96</v>
      </c>
      <c r="B70" t="s">
        <v>183</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c r="DP70" t="n">
        <v>820583297</v>
      </c>
      <c r="DQ70" t="n">
        <v>808369316</v>
      </c>
      <c r="DR70" t="n">
        <v>783150796</v>
      </c>
      <c r="DS70" t="n">
        <v>751217775</v>
      </c>
      <c r="DT70" t="n">
        <v>704166213</v>
      </c>
      <c r="DU70" t="n">
        <v>729373927</v>
      </c>
      <c r="DV70" t="n">
        <v>737028940</v>
      </c>
      <c r="DW70" t="n">
        <v>767392834</v>
      </c>
      <c r="DX70" t="n">
        <v>759043677</v>
      </c>
      <c r="DY70" t="n">
        <v>819421165</v>
      </c>
      <c r="DZ70" t="n">
        <v>858155272</v>
      </c>
      <c r="EA70" t="n">
        <v>810946706</v>
      </c>
      <c r="EB70" t="n">
        <v>822331515</v>
      </c>
      <c r="EC70" t="n">
        <v>747722937</v>
      </c>
      <c r="ED70" t="n">
        <v>777622674</v>
      </c>
      <c r="EE70" t="n">
        <v>729012912</v>
      </c>
      <c r="EF70" t="n">
        <v>660514730</v>
      </c>
      <c r="EG70" t="n">
        <v>752913071</v>
      </c>
      <c r="EH70" t="n">
        <v>732257341</v>
      </c>
      <c r="EI70" t="n">
        <v>765911456</v>
      </c>
      <c r="EJ70" t="n">
        <v>761888778</v>
      </c>
      <c r="EK70" t="n">
        <v>816510016</v>
      </c>
      <c r="EL70" t="n">
        <v>839507008</v>
      </c>
      <c r="EM70" t="n">
        <v>804515891</v>
      </c>
      <c r="EN70" t="n">
        <v>815020512</v>
      </c>
      <c r="EO70" t="n">
        <v>742353517</v>
      </c>
      <c r="EP70" t="n">
        <v>715123993</v>
      </c>
      <c r="EQ70" t="n">
        <v>732895196</v>
      </c>
      <c r="ER70" t="n">
        <v>667198619</v>
      </c>
      <c r="ES70" t="n">
        <v>718827586</v>
      </c>
      <c r="ET70" t="n">
        <v>736042365</v>
      </c>
      <c r="EU70" t="n">
        <v>737364511</v>
      </c>
      <c r="EV70" t="n">
        <v>765628103</v>
      </c>
    </row>
    <row r="71" spans="1:302">
      <c r="A71" t="s">
        <v>7</v>
      </c>
      <c r="B71" t="s">
        <v>183</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c r="DP71" t="n">
        <v>222626986</v>
      </c>
      <c r="DQ71" t="n">
        <v>220277022</v>
      </c>
      <c r="DR71" t="n">
        <v>220805154</v>
      </c>
      <c r="DS71" t="n">
        <v>214235331</v>
      </c>
      <c r="DT71" t="n">
        <v>183056043</v>
      </c>
      <c r="DU71" t="n">
        <v>188085043</v>
      </c>
      <c r="DV71" t="n">
        <v>190816167</v>
      </c>
      <c r="DW71" t="n">
        <v>194546045</v>
      </c>
      <c r="DX71" t="n">
        <v>202128625</v>
      </c>
      <c r="DY71" t="n">
        <v>219483291</v>
      </c>
      <c r="DZ71" t="n">
        <v>237571562</v>
      </c>
      <c r="EA71" t="n">
        <v>221048331</v>
      </c>
      <c r="EB71" t="n">
        <v>219619545</v>
      </c>
      <c r="EC71" t="n">
        <v>200638509</v>
      </c>
      <c r="ED71" t="n">
        <v>225465812</v>
      </c>
      <c r="EE71" t="n">
        <v>212868995</v>
      </c>
      <c r="EF71" t="n">
        <v>176967685</v>
      </c>
      <c r="EG71" t="n">
        <v>203228177</v>
      </c>
      <c r="EH71" t="n">
        <v>187371028</v>
      </c>
      <c r="EI71" t="n">
        <v>203450166</v>
      </c>
      <c r="EJ71" t="n">
        <v>202159156</v>
      </c>
      <c r="EK71" t="n">
        <v>225081561</v>
      </c>
      <c r="EL71" t="n">
        <v>232234042</v>
      </c>
      <c r="EM71" t="n">
        <v>219174955</v>
      </c>
      <c r="EN71" t="n">
        <v>223986166</v>
      </c>
      <c r="EO71" t="n">
        <v>209520018</v>
      </c>
      <c r="EP71" t="n">
        <v>207788737</v>
      </c>
      <c r="EQ71" t="n">
        <v>216391906</v>
      </c>
      <c r="ER71" t="n">
        <v>186434330</v>
      </c>
      <c r="ES71" t="n">
        <v>206806986</v>
      </c>
      <c r="ET71" t="n">
        <v>205035081</v>
      </c>
      <c r="EU71" t="n">
        <v>199285937</v>
      </c>
      <c r="EV71" t="n">
        <v>209770851</v>
      </c>
    </row>
    <row r="72" spans="1:302">
      <c r="A72" t="s">
        <v>8</v>
      </c>
      <c r="B72" t="s">
        <v>183</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c r="DP72" t="n">
        <v>593911692</v>
      </c>
      <c r="DQ72" t="n">
        <v>584061977</v>
      </c>
      <c r="DR72" t="n">
        <v>557805044</v>
      </c>
      <c r="DS72" t="n">
        <v>533073757</v>
      </c>
      <c r="DT72" t="n">
        <v>517231679</v>
      </c>
      <c r="DU72" t="n">
        <v>536921752</v>
      </c>
      <c r="DV72" t="n">
        <v>542403491</v>
      </c>
      <c r="DW72" t="n">
        <v>568926179</v>
      </c>
      <c r="DX72" t="n">
        <v>553673726</v>
      </c>
      <c r="DY72" t="n">
        <v>596057199</v>
      </c>
      <c r="DZ72" t="n">
        <v>616683366</v>
      </c>
      <c r="EA72" t="n">
        <v>586272911</v>
      </c>
      <c r="EB72" t="n">
        <v>598815510</v>
      </c>
      <c r="EC72" t="n">
        <v>543250707</v>
      </c>
      <c r="ED72" t="n">
        <v>548443387</v>
      </c>
      <c r="EE72" t="n">
        <v>512512859</v>
      </c>
      <c r="EF72" t="n">
        <v>480290439</v>
      </c>
      <c r="EG72" t="n">
        <v>545795072</v>
      </c>
      <c r="EH72" t="n">
        <v>541419573</v>
      </c>
      <c r="EI72" t="n">
        <v>558716452</v>
      </c>
      <c r="EJ72" t="n">
        <v>556371681</v>
      </c>
      <c r="EK72" t="n">
        <v>587793346</v>
      </c>
      <c r="EL72" t="n">
        <v>603507228</v>
      </c>
      <c r="EM72" t="n">
        <v>581904318</v>
      </c>
      <c r="EN72" t="n">
        <v>587297536</v>
      </c>
      <c r="EO72" t="n">
        <v>529342324</v>
      </c>
      <c r="EP72" t="n">
        <v>503581949</v>
      </c>
      <c r="EQ72" t="n">
        <v>512648488</v>
      </c>
      <c r="ER72" t="n">
        <v>477604518</v>
      </c>
      <c r="ES72" t="n">
        <v>508162118</v>
      </c>
      <c r="ET72" t="n">
        <v>527514185</v>
      </c>
      <c r="EU72" t="n">
        <v>534251532</v>
      </c>
      <c r="EV72" t="n">
        <v>552599993</v>
      </c>
    </row>
    <row r="73" spans="1:302">
      <c r="A73" t="s">
        <v>178</v>
      </c>
      <c r="B73" t="s">
        <v>183</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c r="DP73" t="n">
        <v>4044619</v>
      </c>
      <c r="DQ73" t="n">
        <v>4030317</v>
      </c>
      <c r="DR73" t="n">
        <v>4540598</v>
      </c>
      <c r="DS73" t="n">
        <v>3908687</v>
      </c>
      <c r="DT73" t="n">
        <v>3878491</v>
      </c>
      <c r="DU73" t="n">
        <v>4367132</v>
      </c>
      <c r="DV73" t="n">
        <v>3809282</v>
      </c>
      <c r="DW73" t="n">
        <v>3920610</v>
      </c>
      <c r="DX73" t="n">
        <v>3241326</v>
      </c>
      <c r="DY73" t="n">
        <v>3880675</v>
      </c>
      <c r="DZ73" t="n">
        <v>3900344</v>
      </c>
      <c r="EA73" t="n">
        <v>3625464</v>
      </c>
      <c r="EB73" t="n">
        <v>3896460</v>
      </c>
      <c r="EC73" t="n">
        <v>3833721</v>
      </c>
      <c r="ED73" t="n">
        <v>3713475</v>
      </c>
      <c r="EE73" t="n">
        <v>3631058</v>
      </c>
      <c r="EF73" t="n">
        <v>3256606</v>
      </c>
      <c r="EG73" t="n">
        <v>3889822</v>
      </c>
      <c r="EH73" t="n">
        <v>3466740</v>
      </c>
      <c r="EI73" t="n">
        <v>3744838</v>
      </c>
      <c r="EJ73" t="n">
        <v>3357941</v>
      </c>
      <c r="EK73" t="n">
        <v>3635109</v>
      </c>
      <c r="EL73" t="n">
        <v>3765738</v>
      </c>
      <c r="EM73" t="n">
        <v>3436618</v>
      </c>
      <c r="EN73" t="n">
        <v>3736810</v>
      </c>
      <c r="EO73" t="n">
        <v>3491175</v>
      </c>
      <c r="EP73" t="n">
        <v>3753307</v>
      </c>
      <c r="EQ73" t="n">
        <v>3854802</v>
      </c>
      <c r="ER73" t="n">
        <v>3159771</v>
      </c>
      <c r="ES73" t="n">
        <v>3858482</v>
      </c>
      <c r="ET73" t="n">
        <v>3493099</v>
      </c>
      <c r="EU73" t="n">
        <v>3827042</v>
      </c>
      <c r="EV73" t="n">
        <v>3257259</v>
      </c>
    </row>
    <row r="75" spans="1:302">
      <c r="A75" t="s">
        <v>184</v>
      </c>
    </row>
    <row r="76" spans="1:302">
      <c r="A76" t="s">
        <v>96</v>
      </c>
      <c r="B76" t="s">
        <v>185</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218636395</v>
      </c>
      <c r="DH76" t="n">
        <v>185522878</v>
      </c>
      <c r="DI76" t="n">
        <v>198735482</v>
      </c>
      <c r="DJ76" t="n">
        <v>195460464</v>
      </c>
      <c r="DK76" t="n">
        <v>194126898</v>
      </c>
      <c r="DL76" t="n">
        <v>202256117</v>
      </c>
      <c r="DM76" t="n">
        <v>226343027</v>
      </c>
      <c r="DN76" t="n">
        <v>237354606</v>
      </c>
      <c r="DO76" t="n">
        <v>220255576</v>
      </c>
      <c r="DP76" t="n">
        <v>206750456</v>
      </c>
      <c r="DQ76" t="n">
        <v>192936769</v>
      </c>
      <c r="DR76" t="n">
        <v>188380272</v>
      </c>
      <c r="DS76" t="n">
        <v>179683274</v>
      </c>
      <c r="DT76" t="n">
        <v>161937876</v>
      </c>
      <c r="DU76" t="n">
        <v>170321342</v>
      </c>
      <c r="DV76" t="n">
        <v>167901124</v>
      </c>
      <c r="DW76" t="n">
        <v>176963717</v>
      </c>
      <c r="DX76" t="n">
        <v>182415919</v>
      </c>
      <c r="DY76" t="n">
        <v>199402243</v>
      </c>
      <c r="DZ76" t="n">
        <v>208782081</v>
      </c>
      <c r="EA76" t="n">
        <v>199426239</v>
      </c>
      <c r="EB76" t="n">
        <v>198100410</v>
      </c>
      <c r="EC76" t="n">
        <v>187711788</v>
      </c>
      <c r="ED76" t="n">
        <v>192873980</v>
      </c>
      <c r="EE76" t="n">
        <v>185603718</v>
      </c>
      <c r="EF76" t="n">
        <v>171691861</v>
      </c>
      <c r="EG76" t="n">
        <v>193939782</v>
      </c>
      <c r="EH76" t="n">
        <v>191050160</v>
      </c>
      <c r="EI76" t="n">
        <v>197247912</v>
      </c>
      <c r="EJ76" t="n">
        <v>202148349</v>
      </c>
      <c r="EK76" t="n">
        <v>211996263</v>
      </c>
      <c r="EL76" t="n">
        <v>215466866</v>
      </c>
      <c r="EM76" t="n">
        <v>207563490</v>
      </c>
      <c r="EN76" t="n">
        <v>212459363</v>
      </c>
      <c r="EO76" t="n">
        <v>204907262</v>
      </c>
      <c r="EP76" t="n">
        <v>200895782</v>
      </c>
      <c r="EQ76" t="n">
        <v>206630360</v>
      </c>
      <c r="ER76" t="n">
        <v>188429870</v>
      </c>
      <c r="ES76" t="n">
        <v>210370183</v>
      </c>
      <c r="ET76" t="n">
        <v>210818099</v>
      </c>
      <c r="EU76" t="n">
        <v>213124757</v>
      </c>
      <c r="EV76" t="n">
        <v>220186286</v>
      </c>
    </row>
    <row r="77" spans="1:302">
      <c r="A77" t="s">
        <v>7</v>
      </c>
      <c r="B77" t="s">
        <v>185</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70335102</v>
      </c>
      <c r="DH77" t="n">
        <v>56518809</v>
      </c>
      <c r="DI77" t="n">
        <v>60591187</v>
      </c>
      <c r="DJ77" t="n">
        <v>58936332</v>
      </c>
      <c r="DK77" t="n">
        <v>57457869</v>
      </c>
      <c r="DL77" t="n">
        <v>61451124</v>
      </c>
      <c r="DM77" t="n">
        <v>71238193</v>
      </c>
      <c r="DN77" t="n">
        <v>74480625</v>
      </c>
      <c r="DO77" t="n">
        <v>71234191</v>
      </c>
      <c r="DP77" t="n">
        <v>63438829</v>
      </c>
      <c r="DQ77" t="n">
        <v>60074607</v>
      </c>
      <c r="DR77" t="n">
        <v>59641960</v>
      </c>
      <c r="DS77" t="n">
        <v>58116517</v>
      </c>
      <c r="DT77" t="n">
        <v>49547360</v>
      </c>
      <c r="DU77" t="n">
        <v>52258725</v>
      </c>
      <c r="DV77" t="n">
        <v>52182823</v>
      </c>
      <c r="DW77" t="n">
        <v>53206471</v>
      </c>
      <c r="DX77" t="n">
        <v>56500134</v>
      </c>
      <c r="DY77" t="n">
        <v>62626641</v>
      </c>
      <c r="DZ77" t="n">
        <v>66217186</v>
      </c>
      <c r="EA77" t="n">
        <v>62406482</v>
      </c>
      <c r="EB77" t="n">
        <v>61204422</v>
      </c>
      <c r="EC77" t="n">
        <v>57655859</v>
      </c>
      <c r="ED77" t="n">
        <v>62641481</v>
      </c>
      <c r="EE77" t="n">
        <v>60896882</v>
      </c>
      <c r="EF77" t="n">
        <v>52606167</v>
      </c>
      <c r="EG77" t="n">
        <v>60177732</v>
      </c>
      <c r="EH77" t="n">
        <v>57962361</v>
      </c>
      <c r="EI77" t="n">
        <v>60466495</v>
      </c>
      <c r="EJ77" t="n">
        <v>62684000</v>
      </c>
      <c r="EK77" t="n">
        <v>67116943</v>
      </c>
      <c r="EL77" t="n">
        <v>68065464</v>
      </c>
      <c r="EM77" t="n">
        <v>64776966</v>
      </c>
      <c r="EN77" t="n">
        <v>66422876</v>
      </c>
      <c r="EO77" t="n">
        <v>64669559</v>
      </c>
      <c r="EP77" t="n">
        <v>64470850</v>
      </c>
      <c r="EQ77" t="n">
        <v>68076350</v>
      </c>
      <c r="ER77" t="n">
        <v>59281229</v>
      </c>
      <c r="ES77" t="n">
        <v>67559226</v>
      </c>
      <c r="ET77" t="n">
        <v>66243642</v>
      </c>
      <c r="EU77" t="n">
        <v>65067074</v>
      </c>
      <c r="EV77" t="n">
        <v>69131618</v>
      </c>
    </row>
    <row r="78" spans="1:302">
      <c r="A78" t="s">
        <v>8</v>
      </c>
      <c r="B78" t="s">
        <v>185</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c r="DP78" t="n">
        <v>142212220</v>
      </c>
      <c r="DQ78" t="n">
        <v>131822816</v>
      </c>
      <c r="DR78" t="n">
        <v>127562773</v>
      </c>
      <c r="DS78" t="n">
        <v>120567465</v>
      </c>
      <c r="DT78" t="n">
        <v>111462586</v>
      </c>
      <c r="DU78" t="n">
        <v>117026940</v>
      </c>
      <c r="DV78" t="n">
        <v>114808715</v>
      </c>
      <c r="DW78" t="n">
        <v>122799986</v>
      </c>
      <c r="DX78" t="n">
        <v>125071384</v>
      </c>
      <c r="DY78" t="n">
        <v>135758248</v>
      </c>
      <c r="DZ78" t="n">
        <v>141538100</v>
      </c>
      <c r="EA78" t="n">
        <v>136044579</v>
      </c>
      <c r="EB78" t="n">
        <v>135881094</v>
      </c>
      <c r="EC78" t="n">
        <v>129040727</v>
      </c>
      <c r="ED78" t="n">
        <v>129257961</v>
      </c>
      <c r="EE78" t="n">
        <v>123755675</v>
      </c>
      <c r="EF78" t="n">
        <v>118226195</v>
      </c>
      <c r="EG78" t="n">
        <v>132739791</v>
      </c>
      <c r="EH78" t="n">
        <v>132152805</v>
      </c>
      <c r="EI78" t="n">
        <v>135780698</v>
      </c>
      <c r="EJ78" t="n">
        <v>138525236</v>
      </c>
      <c r="EK78" t="n">
        <v>143874945</v>
      </c>
      <c r="EL78" t="n">
        <v>146406324</v>
      </c>
      <c r="EM78" t="n">
        <v>141836340</v>
      </c>
      <c r="EN78" t="n">
        <v>145003809</v>
      </c>
      <c r="EO78" t="n">
        <v>139224031</v>
      </c>
      <c r="EP78" t="n">
        <v>135336585</v>
      </c>
      <c r="EQ78" t="n">
        <v>137448515</v>
      </c>
      <c r="ER78" t="n">
        <v>128233554</v>
      </c>
      <c r="ES78" t="n">
        <v>141665905</v>
      </c>
      <c r="ET78" t="n">
        <v>143553685</v>
      </c>
      <c r="EU78" t="n">
        <v>146923705</v>
      </c>
      <c r="EV78" t="n">
        <v>150064582</v>
      </c>
    </row>
    <row r="79" spans="1:302">
      <c r="A79" t="s">
        <v>178</v>
      </c>
      <c r="B79" t="s">
        <v>185</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c r="DP79" t="n">
        <v>1099407</v>
      </c>
      <c r="DQ79" t="n">
        <v>1039346</v>
      </c>
      <c r="DR79" t="n">
        <v>1175539</v>
      </c>
      <c r="DS79" t="n">
        <v>999292</v>
      </c>
      <c r="DT79" t="n">
        <v>927930</v>
      </c>
      <c r="DU79" t="n">
        <v>1035677</v>
      </c>
      <c r="DV79" t="n">
        <v>909586</v>
      </c>
      <c r="DW79" t="n">
        <v>957260</v>
      </c>
      <c r="DX79" t="n">
        <v>844401</v>
      </c>
      <c r="DY79" t="n">
        <v>1017354</v>
      </c>
      <c r="DZ79" t="n">
        <v>1026795</v>
      </c>
      <c r="EA79" t="n">
        <v>975178</v>
      </c>
      <c r="EB79" t="n">
        <v>1014894</v>
      </c>
      <c r="EC79" t="n">
        <v>1015202</v>
      </c>
      <c r="ED79" t="n">
        <v>974538</v>
      </c>
      <c r="EE79" t="n">
        <v>951161</v>
      </c>
      <c r="EF79" t="n">
        <v>859499</v>
      </c>
      <c r="EG79" t="n">
        <v>1022259</v>
      </c>
      <c r="EH79" t="n">
        <v>934994</v>
      </c>
      <c r="EI79" t="n">
        <v>1000719</v>
      </c>
      <c r="EJ79" t="n">
        <v>939113</v>
      </c>
      <c r="EK79" t="n">
        <v>1004375</v>
      </c>
      <c r="EL79" t="n">
        <v>995078</v>
      </c>
      <c r="EM79" t="n">
        <v>950184</v>
      </c>
      <c r="EN79" t="n">
        <v>1032678</v>
      </c>
      <c r="EO79" t="n">
        <v>1013672</v>
      </c>
      <c r="EP79" t="n">
        <v>1088347</v>
      </c>
      <c r="EQ79" t="n">
        <v>1105495</v>
      </c>
      <c r="ER79" t="n">
        <v>915087</v>
      </c>
      <c r="ES79" t="n">
        <v>1145052</v>
      </c>
      <c r="ET79" t="n">
        <v>1020772</v>
      </c>
      <c r="EU79" t="n">
        <v>1133978</v>
      </c>
      <c r="EV79" t="n">
        <v>990086</v>
      </c>
    </row>
    <row r="81" spans="1:302">
      <c r="A81" t="s">
        <v>186</v>
      </c>
    </row>
    <row r="82" spans="1:302">
      <c r="A82" t="s">
        <v>96</v>
      </c>
      <c r="B82" t="s">
        <v>187</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30.0365691092</v>
      </c>
      <c r="DH82" t="n">
        <v>27.0306137423</v>
      </c>
      <c r="DI82" t="n">
        <v>27.234909127</v>
      </c>
      <c r="DJ82" t="n">
        <v>26.3766724</v>
      </c>
      <c r="DK82" t="n">
        <v>26.0283400285</v>
      </c>
      <c r="DL82" t="n">
        <v>26.604461166</v>
      </c>
      <c r="DM82" t="n">
        <v>26.7449028231</v>
      </c>
      <c r="DN82" t="n">
        <v>26.842165508</v>
      </c>
      <c r="DO82" t="n">
        <v>25.7651530926</v>
      </c>
      <c r="DP82" t="n">
        <v>25.1955476983</v>
      </c>
      <c r="DQ82" t="n">
        <v>23.8674038192</v>
      </c>
      <c r="DR82" t="n">
        <v>24.0541506134</v>
      </c>
      <c r="DS82" t="n">
        <v>23.9189326956</v>
      </c>
      <c r="DT82" t="n">
        <v>22.9971096327</v>
      </c>
      <c r="DU82" t="n">
        <v>23.3517179179</v>
      </c>
      <c r="DV82" t="n">
        <v>22.7808047809</v>
      </c>
      <c r="DW82" t="n">
        <v>23.0603817445</v>
      </c>
      <c r="DX82" t="n">
        <v>24.0323349667</v>
      </c>
      <c r="DY82" t="n">
        <v>24.334524359</v>
      </c>
      <c r="DZ82" t="n">
        <v>24.3291730311</v>
      </c>
      <c r="EA82" t="n">
        <v>24.5917811275</v>
      </c>
      <c r="EB82" t="n">
        <v>24.0900909653</v>
      </c>
      <c r="EC82" t="n">
        <v>25.1044576422</v>
      </c>
      <c r="ED82" t="n">
        <v>24.8030293417</v>
      </c>
      <c r="EE82" t="n">
        <v>25.4595926828</v>
      </c>
      <c r="EF82" t="n">
        <v>25.9936460463</v>
      </c>
      <c r="EG82" t="n">
        <v>25.7585888026</v>
      </c>
      <c r="EH82" t="n">
        <v>26.0905762637</v>
      </c>
      <c r="EI82" t="n">
        <v>25.7533570565</v>
      </c>
      <c r="EJ82" t="n">
        <v>26.5325274288</v>
      </c>
      <c r="EK82" t="n">
        <v>25.9637063656</v>
      </c>
      <c r="EL82" t="n">
        <v>25.665880564</v>
      </c>
      <c r="EM82" t="n">
        <v>25.7997998948</v>
      </c>
      <c r="EN82" t="n">
        <v>26.0679774155</v>
      </c>
      <c r="EO82" t="n">
        <v>27.6023831379</v>
      </c>
      <c r="EP82" t="n">
        <v>28.0924404672</v>
      </c>
      <c r="EQ82" t="n">
        <v>28.1937118878</v>
      </c>
      <c r="ER82" t="n">
        <v>28.2419454468</v>
      </c>
      <c r="ES82" t="n">
        <v>29.2657359146</v>
      </c>
      <c r="ET82" t="n">
        <v>28.6421147783</v>
      </c>
      <c r="EU82" t="n">
        <v>28.9035821253</v>
      </c>
      <c r="EV82" t="n">
        <v>28.7589085533</v>
      </c>
    </row>
    <row r="83" spans="1:302">
      <c r="A83" t="s">
        <v>7</v>
      </c>
      <c r="B83" t="s">
        <v>187</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33.3424777915</v>
      </c>
      <c r="DH83" t="n">
        <v>30.8514186801</v>
      </c>
      <c r="DI83" t="n">
        <v>31.1950248334</v>
      </c>
      <c r="DJ83" t="n">
        <v>30.8769090749</v>
      </c>
      <c r="DK83" t="n">
        <v>30.5418500019</v>
      </c>
      <c r="DL83" t="n">
        <v>30.8707578245</v>
      </c>
      <c r="DM83" t="n">
        <v>30.4509794162</v>
      </c>
      <c r="DN83" t="n">
        <v>30.208775729</v>
      </c>
      <c r="DO83" t="n">
        <v>28.7654131324</v>
      </c>
      <c r="DP83" t="n">
        <v>28.4955701642</v>
      </c>
      <c r="DQ83" t="n">
        <v>27.2722985151</v>
      </c>
      <c r="DR83" t="n">
        <v>27.0111267421</v>
      </c>
      <c r="DS83" t="n">
        <v>27.1274195198</v>
      </c>
      <c r="DT83" t="n">
        <v>27.0667710216</v>
      </c>
      <c r="DU83" t="n">
        <v>27.7846255962</v>
      </c>
      <c r="DV83" t="n">
        <v>27.3471707458</v>
      </c>
      <c r="DW83" t="n">
        <v>27.3490376019</v>
      </c>
      <c r="DX83" t="n">
        <v>27.9525643634</v>
      </c>
      <c r="DY83" t="n">
        <v>28.5336713855</v>
      </c>
      <c r="DZ83" t="n">
        <v>27.8725220487</v>
      </c>
      <c r="EA83" t="n">
        <v>28.2320530165</v>
      </c>
      <c r="EB83" t="n">
        <v>27.8683857577</v>
      </c>
      <c r="EC83" t="n">
        <v>28.7361879269</v>
      </c>
      <c r="ED83" t="n">
        <v>27.7831394677</v>
      </c>
      <c r="EE83" t="n">
        <v>28.6076805126</v>
      </c>
      <c r="EF83" t="n">
        <v>29.7264254771</v>
      </c>
      <c r="EG83" t="n">
        <v>29.6109195528</v>
      </c>
      <c r="EH83" t="n">
        <v>30.9345375423</v>
      </c>
      <c r="EI83" t="n">
        <v>29.7205434573</v>
      </c>
      <c r="EJ83" t="n">
        <v>31.0072525234</v>
      </c>
      <c r="EK83" t="n">
        <v>29.8189432763</v>
      </c>
      <c r="EL83" t="n">
        <v>29.3089951042</v>
      </c>
      <c r="EM83" t="n">
        <v>29.5549124214</v>
      </c>
      <c r="EN83" t="n">
        <v>29.6549010978</v>
      </c>
      <c r="EO83" t="n">
        <v>30.8655753361</v>
      </c>
      <c r="EP83" t="n">
        <v>31.0271148142</v>
      </c>
      <c r="EQ83" t="n">
        <v>31.4597487764</v>
      </c>
      <c r="ER83" t="n">
        <v>31.7973781975</v>
      </c>
      <c r="ES83" t="n">
        <v>32.6677678094</v>
      </c>
      <c r="ET83" t="n">
        <v>32.3084428659</v>
      </c>
      <c r="EU83" t="n">
        <v>32.650108171</v>
      </c>
      <c r="EV83" t="n">
        <v>32.9557789705</v>
      </c>
    </row>
    <row r="84" spans="1:302">
      <c r="A84" t="s">
        <v>8</v>
      </c>
      <c r="B84" t="s">
        <v>187</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c r="DP84" t="n">
        <v>23.9450110034</v>
      </c>
      <c r="DQ84" t="n">
        <v>22.5700047582</v>
      </c>
      <c r="DR84" t="n">
        <v>22.8687019546</v>
      </c>
      <c r="DS84" t="n">
        <v>22.6174077071</v>
      </c>
      <c r="DT84" t="n">
        <v>21.5498374375</v>
      </c>
      <c r="DU84" t="n">
        <v>21.7959022081</v>
      </c>
      <c r="DV84" t="n">
        <v>21.1666622551</v>
      </c>
      <c r="DW84" t="n">
        <v>21.5845201948</v>
      </c>
      <c r="DX84" t="n">
        <v>22.5893659256</v>
      </c>
      <c r="DY84" t="n">
        <v>22.7760436797</v>
      </c>
      <c r="DZ84" t="n">
        <v>22.9515027976</v>
      </c>
      <c r="EA84" t="n">
        <v>23.204991472</v>
      </c>
      <c r="EB84" t="n">
        <v>22.6916457124</v>
      </c>
      <c r="EC84" t="n">
        <v>23.7534393121</v>
      </c>
      <c r="ED84" t="n">
        <v>23.5681501617</v>
      </c>
      <c r="EE84" t="n">
        <v>24.1468429185</v>
      </c>
      <c r="EF84" t="n">
        <v>24.6155628761</v>
      </c>
      <c r="EG84" t="n">
        <v>24.3204451285</v>
      </c>
      <c r="EH84" t="n">
        <v>24.4085754543</v>
      </c>
      <c r="EI84" t="n">
        <v>24.3022551983</v>
      </c>
      <c r="EJ84" t="n">
        <v>24.8979667245</v>
      </c>
      <c r="EK84" t="n">
        <v>24.4771306071</v>
      </c>
      <c r="EL84" t="n">
        <v>24.2592494683</v>
      </c>
      <c r="EM84" t="n">
        <v>24.3745123747</v>
      </c>
      <c r="EN84" t="n">
        <v>24.6900080643</v>
      </c>
      <c r="EO84" t="n">
        <v>26.3013223556</v>
      </c>
      <c r="EP84" t="n">
        <v>26.8747887546</v>
      </c>
      <c r="EQ84" t="n">
        <v>26.8114542844</v>
      </c>
      <c r="ER84" t="n">
        <v>26.8493176189</v>
      </c>
      <c r="ES84" t="n">
        <v>27.8780924398</v>
      </c>
      <c r="ET84" t="n">
        <v>27.2132369294</v>
      </c>
      <c r="EU84" t="n">
        <v>27.5008486078</v>
      </c>
      <c r="EV84" t="n">
        <v>27.1560955304</v>
      </c>
    </row>
    <row r="85" spans="1:302">
      <c r="A85" t="s">
        <v>178</v>
      </c>
      <c r="B85" t="s">
        <v>187</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c r="DP85" t="n">
        <v>27.1819669541</v>
      </c>
      <c r="DQ85" t="n">
        <v>25.7881948244</v>
      </c>
      <c r="DR85" t="n">
        <v>25.8895193981</v>
      </c>
      <c r="DS85" t="n">
        <v>25.565925335</v>
      </c>
      <c r="DT85" t="n">
        <v>23.9250265116</v>
      </c>
      <c r="DU85" t="n">
        <v>23.7152666785</v>
      </c>
      <c r="DV85" t="n">
        <v>23.8781481655</v>
      </c>
      <c r="DW85" t="n">
        <v>24.4160985153</v>
      </c>
      <c r="DX85" t="n">
        <v>26.0510976063</v>
      </c>
      <c r="DY85" t="n">
        <v>26.2159031612</v>
      </c>
      <c r="DZ85" t="n">
        <v>26.3257548565</v>
      </c>
      <c r="EA85" t="n">
        <v>26.8980191225</v>
      </c>
      <c r="EB85" t="n">
        <v>26.0465653439</v>
      </c>
      <c r="EC85" t="n">
        <v>26.4808524147</v>
      </c>
      <c r="ED85" t="n">
        <v>26.2432896411</v>
      </c>
      <c r="EE85" t="n">
        <v>26.19514753</v>
      </c>
      <c r="EF85" t="n">
        <v>26.3924773215</v>
      </c>
      <c r="EG85" t="n">
        <v>26.2803542167</v>
      </c>
      <c r="EH85" t="n">
        <v>26.9704102413</v>
      </c>
      <c r="EI85" t="n">
        <v>26.7226245835</v>
      </c>
      <c r="EJ85" t="n">
        <v>27.9669297346</v>
      </c>
      <c r="EK85" t="n">
        <v>27.6298454874</v>
      </c>
      <c r="EL85" t="n">
        <v>26.4245149291</v>
      </c>
      <c r="EM85" t="n">
        <v>27.6488105457</v>
      </c>
      <c r="EN85" t="n">
        <v>27.6352825003</v>
      </c>
      <c r="EO85" t="n">
        <v>29.0352674959</v>
      </c>
      <c r="EP85" t="n">
        <v>28.9970151656</v>
      </c>
      <c r="EQ85" t="n">
        <v>28.6783860753</v>
      </c>
      <c r="ER85" t="n">
        <v>28.9605480904</v>
      </c>
      <c r="ES85" t="n">
        <v>29.6762301859</v>
      </c>
      <c r="ET85" t="n">
        <v>29.222532771</v>
      </c>
      <c r="EU85" t="n">
        <v>29.6306651456</v>
      </c>
      <c r="EV85" t="n">
        <v>30.3962933252</v>
      </c>
    </row>
    <row r="87" spans="1:302">
      <c r="A87" t="s">
        <v>188</v>
      </c>
    </row>
    <row r="88" spans="1:302">
      <c r="A88" t="s">
        <v>189</v>
      </c>
      <c r="B88" t="s">
        <v>183</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c r="DP88" t="n">
        <v>876569406</v>
      </c>
      <c r="DQ88" t="n">
        <v>844082380</v>
      </c>
      <c r="DR88" t="n">
        <v>831090139</v>
      </c>
      <c r="DS88" t="n">
        <v>791788130</v>
      </c>
      <c r="DT88" t="n">
        <v>729504121</v>
      </c>
      <c r="DU88" t="n">
        <v>775857275</v>
      </c>
      <c r="DV88" t="n">
        <v>773300965</v>
      </c>
      <c r="DW88" t="n">
        <v>801790808</v>
      </c>
      <c r="DX88" t="n">
        <v>800418971</v>
      </c>
      <c r="DY88" t="n">
        <v>866398886</v>
      </c>
      <c r="DZ88" t="n">
        <v>894445436</v>
      </c>
      <c r="EA88" t="n">
        <v>848368905</v>
      </c>
      <c r="EB88" t="n">
        <v>849520093</v>
      </c>
      <c r="EC88" t="n">
        <v>795929032</v>
      </c>
      <c r="ED88" t="n">
        <v>812971946</v>
      </c>
      <c r="EE88" t="n">
        <v>766481129</v>
      </c>
      <c r="EF88" t="n">
        <v>692727084</v>
      </c>
      <c r="EG88" t="n">
        <v>792760841</v>
      </c>
      <c r="EH88" t="n">
        <v>770903935</v>
      </c>
      <c r="EI88" t="n">
        <v>797798630</v>
      </c>
      <c r="EJ88" t="n">
        <v>812178652</v>
      </c>
      <c r="EK88" t="n">
        <v>856711545</v>
      </c>
      <c r="EL88" t="n">
        <v>878321025</v>
      </c>
      <c r="EM88" t="n">
        <v>841464799</v>
      </c>
      <c r="EN88" t="n">
        <v>849414043</v>
      </c>
      <c r="EO88" t="n">
        <v>780552938</v>
      </c>
      <c r="EP88" t="n">
        <v>759950111</v>
      </c>
      <c r="EQ88" t="n">
        <v>773029444</v>
      </c>
      <c r="ER88" t="n">
        <v>697603280</v>
      </c>
      <c r="ES88" t="n">
        <v>753984258</v>
      </c>
      <c r="ET88" t="n">
        <v>762600412</v>
      </c>
      <c r="EU88" t="n">
        <v>791503141</v>
      </c>
      <c r="EV88" t="n">
        <v>793953875</v>
      </c>
    </row>
    <row r="89" spans="1:302">
      <c r="A89" t="s">
        <v>190</v>
      </c>
      <c r="B89" t="s">
        <v>183</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c r="DP89" t="n">
        <v>511893343</v>
      </c>
      <c r="DQ89" t="n">
        <v>479482735</v>
      </c>
      <c r="DR89" t="n">
        <v>467879960</v>
      </c>
      <c r="DS89" t="n">
        <v>483391136</v>
      </c>
      <c r="DT89" t="n">
        <v>477139780</v>
      </c>
      <c r="DU89" t="n">
        <v>436303835</v>
      </c>
      <c r="DV89" t="n">
        <v>419050949</v>
      </c>
      <c r="DW89" t="n">
        <v>472478080</v>
      </c>
      <c r="DX89" t="n">
        <v>437653014</v>
      </c>
      <c r="DY89" t="n">
        <v>495134540</v>
      </c>
      <c r="DZ89" t="n">
        <v>496828845</v>
      </c>
      <c r="EA89" t="n">
        <v>468628745</v>
      </c>
      <c r="EB89" t="n">
        <v>459602808</v>
      </c>
      <c r="EC89" t="n">
        <v>434081863</v>
      </c>
      <c r="ED89" t="n">
        <v>467284735</v>
      </c>
      <c r="EE89" t="n">
        <v>496622751</v>
      </c>
      <c r="EF89" t="n">
        <v>413306165</v>
      </c>
      <c r="EG89" t="n">
        <v>506908166</v>
      </c>
      <c r="EH89" t="n">
        <v>430077901</v>
      </c>
      <c r="EI89" t="n">
        <v>427184133</v>
      </c>
      <c r="EJ89" t="n">
        <v>432877705</v>
      </c>
      <c r="EK89" t="n">
        <v>456155753</v>
      </c>
      <c r="EL89" t="n">
        <v>471870066</v>
      </c>
      <c r="EM89" t="n">
        <v>471925147</v>
      </c>
      <c r="EN89" t="n">
        <v>504776050</v>
      </c>
      <c r="EO89" t="n">
        <v>422842057</v>
      </c>
      <c r="EP89" t="n">
        <v>451742903</v>
      </c>
      <c r="EQ89" t="n">
        <v>469041427</v>
      </c>
      <c r="ER89" t="n">
        <v>453152494</v>
      </c>
      <c r="ES89" t="n">
        <v>410695331</v>
      </c>
      <c r="ET89" t="n">
        <v>433180320</v>
      </c>
      <c r="EU89" t="n">
        <v>488384510</v>
      </c>
      <c r="EV89" t="n">
        <v>435839717</v>
      </c>
    </row>
    <row r="90" spans="1:302">
      <c r="A90" t="s">
        <v>191</v>
      </c>
      <c r="B90" t="s">
        <v>183</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c r="DP90" t="n">
        <v>366505548</v>
      </c>
      <c r="DQ90" t="n">
        <v>348236896</v>
      </c>
      <c r="DR90" t="n">
        <v>346344024</v>
      </c>
      <c r="DS90" t="n">
        <v>345316998</v>
      </c>
      <c r="DT90" t="n">
        <v>347622672</v>
      </c>
      <c r="DU90" t="n">
        <v>303609058</v>
      </c>
      <c r="DV90" t="n">
        <v>308586068</v>
      </c>
      <c r="DW90" t="n">
        <v>336878520</v>
      </c>
      <c r="DX90" t="n">
        <v>333628884</v>
      </c>
      <c r="DY90" t="n">
        <v>360570469</v>
      </c>
      <c r="DZ90" t="n">
        <v>362532664</v>
      </c>
      <c r="EA90" t="n">
        <v>346915602</v>
      </c>
      <c r="EB90" t="n">
        <v>340088780</v>
      </c>
      <c r="EC90" t="n">
        <v>315005010</v>
      </c>
      <c r="ED90" t="n">
        <v>341449592</v>
      </c>
      <c r="EE90" t="n">
        <v>368358510</v>
      </c>
      <c r="EF90" t="n">
        <v>295233448</v>
      </c>
      <c r="EG90" t="n">
        <v>364756676</v>
      </c>
      <c r="EH90" t="n">
        <v>293634630</v>
      </c>
      <c r="EI90" t="n">
        <v>295698624</v>
      </c>
      <c r="EJ90" t="n">
        <v>320737708</v>
      </c>
      <c r="EK90" t="n">
        <v>325876368</v>
      </c>
      <c r="EL90" t="n">
        <v>339324226</v>
      </c>
      <c r="EM90" t="n">
        <v>335389012</v>
      </c>
      <c r="EN90" t="n">
        <v>369865844</v>
      </c>
      <c r="EO90" t="n">
        <v>318594400</v>
      </c>
      <c r="EP90" t="n">
        <v>322367850</v>
      </c>
      <c r="EQ90" t="n">
        <v>339994154</v>
      </c>
      <c r="ER90" t="n">
        <v>325778565</v>
      </c>
      <c r="ES90" t="n">
        <v>287396475</v>
      </c>
      <c r="ET90" t="n">
        <v>310182494</v>
      </c>
      <c r="EU90" t="n">
        <v>363434638</v>
      </c>
      <c r="EV90" t="n">
        <v>318490644</v>
      </c>
    </row>
    <row r="91" spans="1:302">
      <c r="A91" t="s">
        <v>192</v>
      </c>
      <c r="B91" t="s">
        <v>183</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129590800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c r="DP91" t="n">
        <v>137658220</v>
      </c>
      <c r="DQ91" t="n">
        <v>124858950</v>
      </c>
      <c r="DR91" t="n">
        <v>115899751</v>
      </c>
      <c r="DS91" t="n">
        <v>131169776</v>
      </c>
      <c r="DT91" t="n">
        <v>124064190</v>
      </c>
      <c r="DU91" t="n">
        <v>130856262</v>
      </c>
      <c r="DV91" t="n">
        <v>106757577</v>
      </c>
      <c r="DW91" t="n">
        <v>127890844</v>
      </c>
      <c r="DX91" t="n">
        <v>97969392</v>
      </c>
      <c r="DY91" t="n">
        <v>129890328</v>
      </c>
      <c r="DZ91" t="n">
        <v>125005997</v>
      </c>
      <c r="EA91" t="n">
        <v>115745304</v>
      </c>
      <c r="EB91" t="n">
        <v>115319064</v>
      </c>
      <c r="EC91" t="n">
        <v>112374027</v>
      </c>
      <c r="ED91" t="n">
        <v>122014716</v>
      </c>
      <c r="EE91" t="n">
        <v>124475898</v>
      </c>
      <c r="EF91" t="n">
        <v>109968706</v>
      </c>
      <c r="EG91" t="n">
        <v>134421174</v>
      </c>
      <c r="EH91" t="n">
        <v>130861832</v>
      </c>
      <c r="EI91" t="n">
        <v>125093088</v>
      </c>
      <c r="EJ91" t="n">
        <v>105460494</v>
      </c>
      <c r="EK91" t="n">
        <v>125326849</v>
      </c>
      <c r="EL91" t="n">
        <v>125128584</v>
      </c>
      <c r="EM91" t="n">
        <v>128704494</v>
      </c>
      <c r="EN91" t="n">
        <v>129091043</v>
      </c>
      <c r="EO91" t="n">
        <v>100334417</v>
      </c>
      <c r="EP91" t="n">
        <v>121922764</v>
      </c>
      <c r="EQ91" t="n">
        <v>119757816</v>
      </c>
      <c r="ER91" t="n">
        <v>121275167</v>
      </c>
      <c r="ES91" t="n">
        <v>116288427</v>
      </c>
      <c r="ET91" t="n">
        <v>111718799</v>
      </c>
      <c r="EU91" t="n">
        <v>114690401</v>
      </c>
      <c r="EV91" t="n">
        <v>112507196</v>
      </c>
    </row>
    <row r="92" spans="1:302">
      <c r="A92" t="s">
        <v>193</v>
      </c>
      <c r="B92" t="s">
        <v>183</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c r="DP92" t="n">
        <v>5047877</v>
      </c>
      <c r="DQ92" t="n">
        <v>3219870</v>
      </c>
      <c r="DR92" t="n">
        <v>2801450</v>
      </c>
      <c r="DS92" t="n">
        <v>5130195</v>
      </c>
      <c r="DT92" t="n">
        <v>5033326</v>
      </c>
      <c r="DU92" t="n">
        <v>1343684</v>
      </c>
      <c r="DV92" t="n">
        <v>1135462</v>
      </c>
      <c r="DW92" t="n">
        <v>5283747</v>
      </c>
      <c r="DX92" t="n">
        <v>3073157</v>
      </c>
      <c r="DY92" t="n">
        <v>1737516</v>
      </c>
      <c r="DZ92" t="n">
        <v>6741897</v>
      </c>
      <c r="EA92" t="n">
        <v>3682570</v>
      </c>
      <c r="EB92" t="n">
        <v>2407604</v>
      </c>
      <c r="EC92" t="n">
        <v>4872678</v>
      </c>
      <c r="ED92" t="n">
        <v>1710304</v>
      </c>
      <c r="EE92" t="n">
        <v>1197391</v>
      </c>
      <c r="EF92" t="n">
        <v>6845622</v>
      </c>
      <c r="EG92" t="n">
        <v>3988224</v>
      </c>
      <c r="EH92" t="n">
        <v>4271333</v>
      </c>
      <c r="EI92" t="n">
        <v>4969000</v>
      </c>
      <c r="EJ92" t="n">
        <v>5325424</v>
      </c>
      <c r="EK92" t="n">
        <v>4265266</v>
      </c>
      <c r="EL92" t="n">
        <v>6314222</v>
      </c>
      <c r="EM92" t="n">
        <v>6506812</v>
      </c>
      <c r="EN92" t="n">
        <v>3672677</v>
      </c>
      <c r="EO92" t="n">
        <v>2576926</v>
      </c>
      <c r="EP92" t="n">
        <v>6093381</v>
      </c>
      <c r="EQ92" t="n">
        <v>8215854</v>
      </c>
      <c r="ER92" t="n">
        <v>3769681</v>
      </c>
      <c r="ES92" t="n">
        <v>3420979</v>
      </c>
      <c r="ET92" t="n">
        <v>8554881</v>
      </c>
      <c r="EU92" t="n">
        <v>7367376</v>
      </c>
      <c r="EV92" t="n">
        <v>2315458</v>
      </c>
    </row>
    <row r="93" spans="1:302">
      <c r="A93" t="s">
        <v>194</v>
      </c>
      <c r="B93" t="s">
        <v>183</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c r="DP93" t="n">
        <v>2681698</v>
      </c>
      <c r="DQ93" t="n">
        <v>3167019</v>
      </c>
      <c r="DR93" t="n">
        <v>2834735</v>
      </c>
      <c r="DS93" t="n">
        <v>1774167</v>
      </c>
      <c r="DT93" t="n">
        <v>419592</v>
      </c>
      <c r="DU93" t="n">
        <v>494831</v>
      </c>
      <c r="DV93" t="n">
        <v>2571842</v>
      </c>
      <c r="DW93" t="n">
        <v>2424969</v>
      </c>
      <c r="DX93" t="n">
        <v>2981581</v>
      </c>
      <c r="DY93" t="n">
        <v>2936227</v>
      </c>
      <c r="DZ93" t="n">
        <v>2548287</v>
      </c>
      <c r="EA93" t="n">
        <v>2285269</v>
      </c>
      <c r="EB93" t="n">
        <v>1787360</v>
      </c>
      <c r="EC93" t="n">
        <v>1830148</v>
      </c>
      <c r="ED93" t="n">
        <v>2110123</v>
      </c>
      <c r="EE93" t="n">
        <v>2590952</v>
      </c>
      <c r="EF93" t="n">
        <v>1258389</v>
      </c>
      <c r="EG93" t="n">
        <v>742092</v>
      </c>
      <c r="EH93" t="n">
        <v>1310106</v>
      </c>
      <c r="EI93" t="n">
        <v>1423421</v>
      </c>
      <c r="EJ93" t="n">
        <v>1354079</v>
      </c>
      <c r="EK93" t="n">
        <v>687270</v>
      </c>
      <c r="EL93" t="n">
        <v>1103034</v>
      </c>
      <c r="EM93" t="n">
        <v>1324829</v>
      </c>
      <c r="EN93" t="n">
        <v>2146486</v>
      </c>
      <c r="EO93" t="n">
        <v>1336314</v>
      </c>
      <c r="EP93" t="n">
        <v>1358908</v>
      </c>
      <c r="EQ93" t="n">
        <v>1073603</v>
      </c>
      <c r="ER93" t="n">
        <v>2329081</v>
      </c>
      <c r="ES93" t="n">
        <v>3589450</v>
      </c>
      <c r="ET93" t="n">
        <v>2724146</v>
      </c>
      <c r="EU93" t="n">
        <v>2892095</v>
      </c>
      <c r="EV93" t="n">
        <v>2526419</v>
      </c>
    </row>
    <row r="94" spans="1:302">
      <c r="A94" t="s">
        <v>195</v>
      </c>
      <c r="B94" t="s">
        <v>183</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c r="DP94" t="n">
        <v>392262433</v>
      </c>
      <c r="DQ94" t="n">
        <v>390542484</v>
      </c>
      <c r="DR94" t="n">
        <v>389339891</v>
      </c>
      <c r="DS94" t="n">
        <v>334217390</v>
      </c>
      <c r="DT94" t="n">
        <v>278069579</v>
      </c>
      <c r="DU94" t="n">
        <v>363783858</v>
      </c>
      <c r="DV94" t="n">
        <v>376871507</v>
      </c>
      <c r="DW94" t="n">
        <v>354252602</v>
      </c>
      <c r="DX94" t="n">
        <v>387720200</v>
      </c>
      <c r="DY94" t="n">
        <v>398465075</v>
      </c>
      <c r="DZ94" t="n">
        <v>425114880</v>
      </c>
      <c r="EA94" t="n">
        <v>405716227</v>
      </c>
      <c r="EB94" t="n">
        <v>415733408</v>
      </c>
      <c r="EC94" t="n">
        <v>386091925</v>
      </c>
      <c r="ED94" t="n">
        <v>371664376</v>
      </c>
      <c r="EE94" t="n">
        <v>297120172</v>
      </c>
      <c r="EF94" t="n">
        <v>303043786</v>
      </c>
      <c r="EG94" t="n">
        <v>313082416</v>
      </c>
      <c r="EH94" t="n">
        <v>363923470</v>
      </c>
      <c r="EI94" t="n">
        <v>394345629</v>
      </c>
      <c r="EJ94" t="n">
        <v>403313243</v>
      </c>
      <c r="EK94" t="n">
        <v>425509893</v>
      </c>
      <c r="EL94" t="n">
        <v>431802946</v>
      </c>
      <c r="EM94" t="n">
        <v>394613993</v>
      </c>
      <c r="EN94" t="n">
        <v>372948204</v>
      </c>
      <c r="EO94" t="n">
        <v>382331263</v>
      </c>
      <c r="EP94" t="n">
        <v>334124617</v>
      </c>
      <c r="EQ94" t="n">
        <v>329955220</v>
      </c>
      <c r="ER94" t="n">
        <v>269461340</v>
      </c>
      <c r="ES94" t="n">
        <v>367280644</v>
      </c>
      <c r="ET94" t="n">
        <v>353925492</v>
      </c>
      <c r="EU94" t="n">
        <v>330892132</v>
      </c>
      <c r="EV94" t="n">
        <v>383914622</v>
      </c>
    </row>
    <row r="95" spans="1:302">
      <c r="A95" t="s">
        <v>196</v>
      </c>
      <c r="B95" t="s">
        <v>183</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c r="DP95" t="n">
        <v>27586370</v>
      </c>
      <c r="DQ95" t="n">
        <v>25942839</v>
      </c>
      <c r="DR95" t="n">
        <v>26129712</v>
      </c>
      <c r="DS95" t="n">
        <v>25820395</v>
      </c>
      <c r="DT95" t="n">
        <v>25705238</v>
      </c>
      <c r="DU95" t="n">
        <v>24230418</v>
      </c>
      <c r="DV95" t="n">
        <v>22561491</v>
      </c>
      <c r="DW95" t="n">
        <v>24939874</v>
      </c>
      <c r="DX95" t="n">
        <v>24954243</v>
      </c>
      <c r="DY95" t="n">
        <v>27200729</v>
      </c>
      <c r="DZ95" t="n">
        <v>27498589</v>
      </c>
      <c r="EA95" t="n">
        <v>25976067</v>
      </c>
      <c r="EB95" t="n">
        <v>25816123</v>
      </c>
      <c r="EC95" t="n">
        <v>24244756</v>
      </c>
      <c r="ED95" t="n">
        <v>25977165</v>
      </c>
      <c r="EE95" t="n">
        <v>27261794</v>
      </c>
      <c r="EF95" t="n">
        <v>23622867</v>
      </c>
      <c r="EG95" t="n">
        <v>27229741</v>
      </c>
      <c r="EH95" t="n">
        <v>23097436</v>
      </c>
      <c r="EI95" t="n">
        <v>23731132</v>
      </c>
      <c r="EJ95" t="n">
        <v>24012296</v>
      </c>
      <c r="EK95" t="n">
        <v>24954101</v>
      </c>
      <c r="EL95" t="n">
        <v>25351987</v>
      </c>
      <c r="EM95" t="n">
        <v>25074418</v>
      </c>
      <c r="EN95" t="n">
        <v>28310211</v>
      </c>
      <c r="EO95" t="n">
        <v>24620382</v>
      </c>
      <c r="EP95" t="n">
        <v>25917409</v>
      </c>
      <c r="EQ95" t="n">
        <v>25967203</v>
      </c>
      <c r="ER95" t="n">
        <v>25010554</v>
      </c>
      <c r="ES95" t="n">
        <v>23991717</v>
      </c>
      <c r="ET95" t="n">
        <v>24505400</v>
      </c>
      <c r="EU95" t="n">
        <v>27773501</v>
      </c>
      <c r="EV95" t="n">
        <v>25800464</v>
      </c>
    </row>
    <row r="97" spans="1:302">
      <c r="A97" t="s">
        <v>197</v>
      </c>
    </row>
    <row r="98" spans="1:302">
      <c r="A98" t="s">
        <v>198</v>
      </c>
      <c r="B98" t="s">
        <v>199</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c r="DP98" t="n">
        <v>588478</v>
      </c>
      <c r="DQ98" t="n">
        <v>563254</v>
      </c>
      <c r="DR98" t="n">
        <v>558366</v>
      </c>
      <c r="DS98" t="n">
        <v>561455</v>
      </c>
      <c r="DT98" t="n">
        <v>563807</v>
      </c>
      <c r="DU98" t="n">
        <v>494438</v>
      </c>
      <c r="DV98" t="n">
        <v>501982</v>
      </c>
      <c r="DW98" t="n">
        <v>562455</v>
      </c>
      <c r="DX98" t="n">
        <v>544007</v>
      </c>
      <c r="DY98" t="n">
        <v>582823</v>
      </c>
      <c r="DZ98" t="n">
        <v>586447</v>
      </c>
      <c r="EA98" t="n">
        <v>558279</v>
      </c>
      <c r="EB98" t="n">
        <v>552452</v>
      </c>
      <c r="EC98" t="n">
        <v>511112</v>
      </c>
      <c r="ED98" t="n">
        <v>554066</v>
      </c>
      <c r="EE98" t="n">
        <v>596068</v>
      </c>
      <c r="EF98" t="n">
        <v>481545</v>
      </c>
      <c r="EG98" t="n">
        <v>596055</v>
      </c>
      <c r="EH98" t="n">
        <v>488792</v>
      </c>
      <c r="EI98" t="n">
        <v>488274</v>
      </c>
      <c r="EJ98" t="n">
        <v>528371</v>
      </c>
      <c r="EK98" t="n">
        <v>538587</v>
      </c>
      <c r="EL98" t="n">
        <v>559940</v>
      </c>
      <c r="EM98" t="n">
        <v>553001</v>
      </c>
      <c r="EN98" t="n">
        <v>603979</v>
      </c>
      <c r="EO98" t="n">
        <v>521548</v>
      </c>
      <c r="EP98" t="n">
        <v>529427</v>
      </c>
      <c r="EQ98" t="n">
        <v>560872</v>
      </c>
      <c r="ER98" t="n">
        <v>532157</v>
      </c>
      <c r="ES98" t="n">
        <v>467955</v>
      </c>
      <c r="ET98" t="n">
        <v>512027</v>
      </c>
      <c r="EU98" t="n">
        <v>588497</v>
      </c>
      <c r="EV98" t="n">
        <v>521947</v>
      </c>
    </row>
    <row r="99" spans="1:302">
      <c r="A99" t="s">
        <v>200</v>
      </c>
      <c r="B99" t="s">
        <v>185</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c r="DP99" t="n">
        <v>36135409</v>
      </c>
      <c r="DQ99" t="n">
        <v>28774093</v>
      </c>
      <c r="DR99" t="n">
        <v>29183941</v>
      </c>
      <c r="DS99" t="n">
        <v>28653955</v>
      </c>
      <c r="DT99" t="n">
        <v>27069292</v>
      </c>
      <c r="DU99" t="n">
        <v>19356726</v>
      </c>
      <c r="DV99" t="n">
        <v>18140992</v>
      </c>
      <c r="DW99" t="n">
        <v>22063493</v>
      </c>
      <c r="DX99" t="n">
        <v>24596586</v>
      </c>
      <c r="DY99" t="n">
        <v>29907768</v>
      </c>
      <c r="DZ99" t="n">
        <v>33857747</v>
      </c>
      <c r="EA99" t="n">
        <v>31352161</v>
      </c>
      <c r="EB99" t="n">
        <v>28702907</v>
      </c>
      <c r="EC99" t="n">
        <v>27128565</v>
      </c>
      <c r="ED99" t="n">
        <v>31683237</v>
      </c>
      <c r="EE99" t="n">
        <v>34889691</v>
      </c>
      <c r="EF99" t="n">
        <v>30334467</v>
      </c>
      <c r="EG99" t="n">
        <v>38377544</v>
      </c>
      <c r="EH99" t="n">
        <v>33520079</v>
      </c>
      <c r="EI99" t="n">
        <v>31824774</v>
      </c>
      <c r="EJ99" t="n">
        <v>34066897</v>
      </c>
      <c r="EK99" t="n">
        <v>34971395</v>
      </c>
      <c r="EL99" t="n">
        <v>34488602</v>
      </c>
      <c r="EM99" t="n">
        <v>34227899</v>
      </c>
      <c r="EN99" t="n">
        <v>38212537</v>
      </c>
      <c r="EO99" t="n">
        <v>36027203</v>
      </c>
      <c r="EP99" t="n">
        <v>36768865</v>
      </c>
      <c r="EQ99" t="n">
        <v>40262036</v>
      </c>
      <c r="ER99" t="n">
        <v>40242259</v>
      </c>
      <c r="ES99" t="n">
        <v>36837931</v>
      </c>
      <c r="ET99" t="n">
        <v>38372975</v>
      </c>
      <c r="EU99" t="n">
        <v>44344471</v>
      </c>
      <c r="EV99" t="n">
        <v>42360983</v>
      </c>
    </row>
    <row r="100" spans="1:302">
      <c r="A100" t="s">
        <v>201</v>
      </c>
      <c r="B100" t="s">
        <v>185</v>
      </c>
      <c r="C100" t="n">
        <v>58.8097829113</v>
      </c>
      <c r="D100" t="n">
        <v>57.7475723384</v>
      </c>
      <c r="E100" t="n">
        <v>59.8343715327</v>
      </c>
      <c r="F100" t="n">
        <v>61.8111493118</v>
      </c>
      <c r="G100" t="n">
        <v>63.5820758064</v>
      </c>
      <c r="H100" t="n">
        <v>66.21524903789999</v>
      </c>
      <c r="I100" t="n">
        <v>68.2623452909</v>
      </c>
      <c r="J100" t="n">
        <v>68.0000605032</v>
      </c>
      <c r="K100" t="n">
        <v>66.77670560430001</v>
      </c>
      <c r="L100" t="n">
        <v>63.4238842147</v>
      </c>
      <c r="M100" t="n">
        <v>57.165437487</v>
      </c>
      <c r="N100" t="n">
        <v>53.6565367439</v>
      </c>
      <c r="O100" t="n">
        <v>51.2068758924</v>
      </c>
      <c r="P100" t="n">
        <v>52.3017483735</v>
      </c>
      <c r="Q100" t="n">
        <v>51.4954970847</v>
      </c>
      <c r="R100" t="n">
        <v>53.5825381277</v>
      </c>
      <c r="S100" t="n">
        <v>54.5621262129</v>
      </c>
      <c r="T100" t="n">
        <v>60.2661908439</v>
      </c>
      <c r="U100" t="n">
        <v>64.2299636275</v>
      </c>
      <c r="V100" t="n">
        <v>69.86514430840001</v>
      </c>
      <c r="W100" t="n">
        <v>74.1085438251</v>
      </c>
      <c r="X100" t="n">
        <v>74.506265016</v>
      </c>
      <c r="Y100" t="n">
        <v>73.86695636499999</v>
      </c>
      <c r="Z100" t="n">
        <v>75.63406013700001</v>
      </c>
      <c r="AA100" t="n">
        <v>82.30295500930001</v>
      </c>
      <c r="AB100" t="n">
        <v>92.07648718519999</v>
      </c>
      <c r="AC100" t="n">
        <v>91.694114833</v>
      </c>
      <c r="AD100" t="n">
        <v>90.39147431230001</v>
      </c>
      <c r="AE100" t="n">
        <v>98.46720520460001</v>
      </c>
      <c r="AF100" t="n">
        <v>104.900497819</v>
      </c>
      <c r="AG100" t="n">
        <v>117.04112031</v>
      </c>
      <c r="AH100" t="n">
        <v>127.676315615</v>
      </c>
      <c r="AI100" t="n">
        <v>138.71588633</v>
      </c>
      <c r="AJ100" t="n">
        <v>133.264320153</v>
      </c>
      <c r="AK100" t="n">
        <v>125.020629284</v>
      </c>
      <c r="AL100" t="n">
        <v>101.470715113</v>
      </c>
      <c r="AM100" t="n">
        <v>71.12685336769999</v>
      </c>
      <c r="AN100" t="n">
        <v>49.3905126197</v>
      </c>
      <c r="AO100" t="n">
        <v>47.5784241848</v>
      </c>
      <c r="AP100" t="n">
        <v>46.2403365661</v>
      </c>
      <c r="AQ100" t="n">
        <v>45.5252752055</v>
      </c>
      <c r="AR100" t="n">
        <v>47.9927904756</v>
      </c>
      <c r="AS100" t="n">
        <v>53.4148449454</v>
      </c>
      <c r="AT100" t="n">
        <v>65.40382837040001</v>
      </c>
      <c r="AU100" t="n">
        <v>71.771947903</v>
      </c>
      <c r="AV100" t="n">
        <v>75.9630942566</v>
      </c>
      <c r="AW100" t="n">
        <v>73.8825536535</v>
      </c>
      <c r="AX100" t="n">
        <v>74.1238858113</v>
      </c>
      <c r="AY100" t="n">
        <v>76.1477309791</v>
      </c>
      <c r="AZ100" t="n">
        <v>76.02554404590001</v>
      </c>
      <c r="BA100" t="n">
        <v>84.40889127680001</v>
      </c>
      <c r="BB100" t="n">
        <v>81.424735857</v>
      </c>
      <c r="BC100" t="n">
        <v>83.1329110667</v>
      </c>
      <c r="BD100" t="n">
        <v>87.43923346930001</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c r="DP100" t="n">
        <v>61.4048596549</v>
      </c>
      <c r="DQ100" t="n">
        <v>51.0854658822</v>
      </c>
      <c r="DR100" t="n">
        <v>52.2666870834</v>
      </c>
      <c r="DS100" t="n">
        <v>51.0351764612</v>
      </c>
      <c r="DT100" t="n">
        <v>48.0116280926</v>
      </c>
      <c r="DU100" t="n">
        <v>39.1489448627</v>
      </c>
      <c r="DV100" t="n">
        <v>36.138730074</v>
      </c>
      <c r="DW100" t="n">
        <v>39.2271257256</v>
      </c>
      <c r="DX100" t="n">
        <v>45.2137307057</v>
      </c>
      <c r="DY100" t="n">
        <v>51.3153530317</v>
      </c>
      <c r="DZ100" t="n">
        <v>57.733686079</v>
      </c>
      <c r="EA100" t="n">
        <v>56.1585891642</v>
      </c>
      <c r="EB100" t="n">
        <v>51.9554766749</v>
      </c>
      <c r="EC100" t="n">
        <v>53.0775348652</v>
      </c>
      <c r="ED100" t="n">
        <v>57.1831460512</v>
      </c>
      <c r="EE100" t="n">
        <v>58.5330717301</v>
      </c>
      <c r="EF100" t="n">
        <v>62.9940441703</v>
      </c>
      <c r="EG100" t="n">
        <v>64.3859106962</v>
      </c>
      <c r="EH100" t="n">
        <v>68.5773887461</v>
      </c>
      <c r="EI100" t="n">
        <v>65.1781049165</v>
      </c>
      <c r="EJ100" t="n">
        <v>64.4753345661</v>
      </c>
      <c r="EK100" t="n">
        <v>64.9317473314</v>
      </c>
      <c r="EL100" t="n">
        <v>61.5933885773</v>
      </c>
      <c r="EM100" t="n">
        <v>61.894822975</v>
      </c>
      <c r="EN100" t="n">
        <v>63.26798945</v>
      </c>
      <c r="EO100" t="n">
        <v>69.0774444538</v>
      </c>
      <c r="EP100" t="n">
        <v>69.4503019302</v>
      </c>
      <c r="EQ100" t="n">
        <v>71.7847138028</v>
      </c>
      <c r="ER100" t="n">
        <v>75.6210272532</v>
      </c>
      <c r="ES100" t="n">
        <v>78.721097114</v>
      </c>
      <c r="ET100" t="n">
        <v>74.94326471070001</v>
      </c>
      <c r="EU100" t="n">
        <v>75.35207656110001</v>
      </c>
      <c r="EV100" t="n">
        <v>81.15954876639999</v>
      </c>
    </row>
    <row r="101" spans="1:302">
      <c r="A101" t="s">
        <v>202</v>
      </c>
      <c r="B101" t="s">
        <v>185</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93.2433333333</v>
      </c>
      <c r="AL101" t="n">
        <v>65.83</v>
      </c>
      <c r="AM101" t="n">
        <v>44.32</v>
      </c>
      <c r="AN101" t="n">
        <v>48.2566666667</v>
      </c>
      <c r="AO101" t="n">
        <v>45.8633333333</v>
      </c>
      <c r="AP101" t="n">
        <v>45.4766666667</v>
      </c>
      <c r="AQ101" t="n">
        <v>47.2166666667</v>
      </c>
      <c r="AR101" t="n">
        <v>56.24</v>
      </c>
      <c r="AS101" t="n">
        <v>65.69</v>
      </c>
      <c r="AT101" t="n">
        <v>69.74666666669999</v>
      </c>
      <c r="AU101" t="n">
        <v>74.2566666667</v>
      </c>
      <c r="AV101" t="n">
        <v>74.36</v>
      </c>
      <c r="AW101" t="n">
        <v>74.2666666667</v>
      </c>
      <c r="AX101" t="n">
        <v>79.4066666667</v>
      </c>
      <c r="AY101" t="n">
        <v>79.8</v>
      </c>
      <c r="AZ101" t="n">
        <v>82.52</v>
      </c>
      <c r="BA101" t="n">
        <v>79.63</v>
      </c>
      <c r="BB101" t="n">
        <v>79.90000000000001</v>
      </c>
      <c r="BC101" t="n">
        <v>84.9266666667</v>
      </c>
      <c r="BD101" t="n">
        <v>83.78333333330001</v>
      </c>
      <c r="BE101" t="n">
        <v>82.75333333330001</v>
      </c>
      <c r="BF101" t="n">
        <v>77.94</v>
      </c>
      <c r="BG101" t="n">
        <v>83.48</v>
      </c>
      <c r="BH101" t="n">
        <v>81.45</v>
      </c>
      <c r="BI101" t="n">
        <v>83.25</v>
      </c>
      <c r="BJ101" t="n">
        <v>87.8066666667</v>
      </c>
      <c r="BK101" t="n">
        <v>92.14333333330001</v>
      </c>
      <c r="BL101" t="n">
        <v>96.2233333333</v>
      </c>
      <c r="BM101" t="n">
        <v>101.41</v>
      </c>
      <c r="BN101" t="n">
        <v>110.1</v>
      </c>
      <c r="BO101" t="n">
        <v>119.476666667</v>
      </c>
      <c r="BP101" t="n">
        <v>121.676666667</v>
      </c>
      <c r="BQ101" t="n">
        <v>119.5</v>
      </c>
      <c r="BR101" t="n">
        <v>130.843333333</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c r="DP101" t="n">
        <v>49.64</v>
      </c>
      <c r="DQ101" t="n">
        <v>47.2666666667</v>
      </c>
      <c r="DR101" t="n">
        <v>46.0066666667</v>
      </c>
      <c r="DS101" t="n">
        <v>41.92</v>
      </c>
      <c r="DT101" t="n">
        <v>36.2933333333</v>
      </c>
      <c r="DU101" t="n">
        <v>32.5966666667</v>
      </c>
      <c r="DV101" t="n">
        <v>32.9733333333</v>
      </c>
      <c r="DW101" t="n">
        <v>35.28</v>
      </c>
      <c r="DX101" t="n">
        <v>39.44</v>
      </c>
      <c r="DY101" t="n">
        <v>44.4966666667</v>
      </c>
      <c r="DZ101" t="n">
        <v>46.0033333333</v>
      </c>
      <c r="EA101" t="n">
        <v>42.82</v>
      </c>
      <c r="EB101" t="n">
        <v>45.2733333333</v>
      </c>
      <c r="EC101" t="n">
        <v>49.41</v>
      </c>
      <c r="ED101" t="n">
        <v>53.92</v>
      </c>
      <c r="EE101" t="n">
        <v>55.1566666667</v>
      </c>
      <c r="EF101" t="n">
        <v>56.3833333333</v>
      </c>
      <c r="EG101" t="n">
        <v>57.66</v>
      </c>
      <c r="EH101" t="n">
        <v>53.99</v>
      </c>
      <c r="EI101" t="n">
        <v>51.9433333333</v>
      </c>
      <c r="EJ101" t="n">
        <v>56.3066666667</v>
      </c>
      <c r="EK101" t="n">
        <v>51.86</v>
      </c>
      <c r="EL101" t="n">
        <v>51.0833333333</v>
      </c>
      <c r="EM101" t="n">
        <v>54.8366666667</v>
      </c>
      <c r="EN101" t="n">
        <v>58.1733333333</v>
      </c>
      <c r="EO101" t="n">
        <v>59.8566666667</v>
      </c>
      <c r="EP101" t="n">
        <v>63.2033333333</v>
      </c>
      <c r="EQ101" t="n">
        <v>63.9633333333</v>
      </c>
      <c r="ER101" t="n">
        <v>68.07666666670001</v>
      </c>
      <c r="ES101" t="n">
        <v>67.0833333333</v>
      </c>
      <c r="ET101" t="n">
        <v>67.4933333333</v>
      </c>
      <c r="EU101" t="n">
        <v>69.86333333330001</v>
      </c>
      <c r="EV101" t="n">
        <v>74.0733333333</v>
      </c>
    </row>
    <row r="102" spans="1:302">
      <c r="A102" t="s">
        <v>203</v>
      </c>
      <c r="B102" t="s">
        <v>204</v>
      </c>
      <c r="C102" t="n">
        <v>0.102035367656</v>
      </c>
      <c r="D102" t="n">
        <v>0.0998835927409</v>
      </c>
      <c r="E102" t="n">
        <v>0.104190970456</v>
      </c>
      <c r="F102" t="n">
        <v>0.106010055299</v>
      </c>
      <c r="G102" t="n">
        <v>0.108950526193</v>
      </c>
      <c r="H102" t="n">
        <v>0.112994635439</v>
      </c>
      <c r="I102" t="n">
        <v>0.116871694518</v>
      </c>
      <c r="J102" t="n">
        <v>0.117285517889</v>
      </c>
      <c r="K102" t="n">
        <v>0.116401337595</v>
      </c>
      <c r="L102" t="n">
        <v>0.109972711385</v>
      </c>
      <c r="M102" t="n">
        <v>0.0996403618333</v>
      </c>
      <c r="N102" t="n">
        <v>0.0925347470449</v>
      </c>
      <c r="O102" t="n">
        <v>0.0891212562016</v>
      </c>
      <c r="P102" t="n">
        <v>0.09059241642510001</v>
      </c>
      <c r="Q102" t="n">
        <v>0.08921379719770001</v>
      </c>
      <c r="R102" t="n">
        <v>0.0933635715413</v>
      </c>
      <c r="S102" t="n">
        <v>0.0941355509464</v>
      </c>
      <c r="T102" t="n">
        <v>0.105735226581</v>
      </c>
      <c r="U102" t="n">
        <v>0.111846070497</v>
      </c>
      <c r="V102" t="n">
        <v>0.120373007913</v>
      </c>
      <c r="W102" t="n">
        <v>0.128018781555</v>
      </c>
      <c r="X102" t="n">
        <v>0.1271528218</v>
      </c>
      <c r="Y102" t="n">
        <v>0.1268905519</v>
      </c>
      <c r="Z102" t="n">
        <v>0.129457403381</v>
      </c>
      <c r="AA102" t="n">
        <v>0.140337476057</v>
      </c>
      <c r="AB102" t="n">
        <v>0.156771691683</v>
      </c>
      <c r="AC102" t="n">
        <v>0.15761105512</v>
      </c>
      <c r="AD102" t="n">
        <v>0.154767169807</v>
      </c>
      <c r="AE102" t="n">
        <v>0.160194675867</v>
      </c>
      <c r="AF102" t="n">
        <v>0.178243832892</v>
      </c>
      <c r="AG102" t="n">
        <v>0.20043933669</v>
      </c>
      <c r="AH102" t="n">
        <v>0.21903071951</v>
      </c>
      <c r="AI102" t="n">
        <v>0.239200922929</v>
      </c>
      <c r="AJ102" t="n">
        <v>0.229348518276</v>
      </c>
      <c r="AK102" t="n">
        <v>0.217337642046</v>
      </c>
      <c r="AL102" t="n">
        <v>0.176506143616</v>
      </c>
      <c r="AM102" t="n">
        <v>0.123140858057</v>
      </c>
      <c r="AN102" t="n">
        <v>0.0853570630808</v>
      </c>
      <c r="AO102" t="n">
        <v>0.0816135006444</v>
      </c>
      <c r="AP102" t="n">
        <v>0.0795754707226</v>
      </c>
      <c r="AQ102" t="n">
        <v>0.0791726478709</v>
      </c>
      <c r="AR102" t="n">
        <v>0.0829682152503</v>
      </c>
      <c r="AS102" t="n">
        <v>0.0923103050205</v>
      </c>
      <c r="AT102" t="n">
        <v>0.112574193653</v>
      </c>
      <c r="AU102" t="n">
        <v>0.12335246756</v>
      </c>
      <c r="AV102" t="n">
        <v>0.130493351707</v>
      </c>
      <c r="AW102" t="n">
        <v>0.125790589334</v>
      </c>
      <c r="AX102" t="n">
        <v>0.126176260678</v>
      </c>
      <c r="AY102" t="n">
        <v>0.130253975056</v>
      </c>
      <c r="AZ102" t="n">
        <v>0.128874203662</v>
      </c>
      <c r="BA102" t="n">
        <v>0.142784628518</v>
      </c>
      <c r="BB102" t="n">
        <v>0.139575296947</v>
      </c>
      <c r="BC102" t="n">
        <v>0.142013376605</v>
      </c>
      <c r="BD102" t="n">
        <v>0.148438936572</v>
      </c>
      <c r="BE102" t="n">
        <v>0.153235220621</v>
      </c>
      <c r="BF102" t="n">
        <v>0.147503553844</v>
      </c>
      <c r="BG102" t="n">
        <v>0.146860844708</v>
      </c>
      <c r="BH102" t="n">
        <v>0.148600938234</v>
      </c>
      <c r="BI102" t="n">
        <v>0.149321680697</v>
      </c>
      <c r="BJ102" t="n">
        <v>0.153649152204</v>
      </c>
      <c r="BK102" t="n">
        <v>0.163284516797</v>
      </c>
      <c r="BL102" t="n">
        <v>0.173502323965</v>
      </c>
      <c r="BM102" t="n">
        <v>0.161757794308</v>
      </c>
      <c r="BN102" t="n">
        <v>0.194484296463</v>
      </c>
      <c r="BO102" t="n">
        <v>0.204781821476</v>
      </c>
      <c r="BP102" t="n">
        <v>0.216291737816</v>
      </c>
      <c r="BQ102" t="n">
        <v>0.231964876809</v>
      </c>
      <c r="BR102" t="n">
        <v>0.223144132085</v>
      </c>
      <c r="BS102" t="n">
        <v>0.225545529302</v>
      </c>
      <c r="BT102" t="n">
        <v>0.223505750402</v>
      </c>
      <c r="BU102" t="n">
        <v>0.222476948687</v>
      </c>
      <c r="BV102" t="n">
        <v>0.217217885563</v>
      </c>
      <c r="BW102" t="n">
        <v>0.22349469478</v>
      </c>
      <c r="BX102" t="n">
        <v>0.220243807938</v>
      </c>
      <c r="BY102" t="n">
        <v>0.221526002643</v>
      </c>
      <c r="BZ102" t="n">
        <v>0.231926528406</v>
      </c>
      <c r="CA102" t="n">
        <v>0.241187595155</v>
      </c>
      <c r="CB102" t="n">
        <v>0.249300456748</v>
      </c>
      <c r="CC102" t="n">
        <v>0.246848080628</v>
      </c>
      <c r="CD102" t="n">
        <v>0.229531005119</v>
      </c>
      <c r="CE102" t="n">
        <v>0.219819657957</v>
      </c>
      <c r="CF102" t="n">
        <v>0.218051320008</v>
      </c>
      <c r="CG102" t="n">
        <v>0.21756084413</v>
      </c>
      <c r="CH102" t="n">
        <v>0.214172239605</v>
      </c>
      <c r="CI102" t="n">
        <v>0.21399742134</v>
      </c>
      <c r="CJ102" t="n">
        <v>0.210996882153</v>
      </c>
      <c r="CK102" t="n">
        <v>0.210513441989</v>
      </c>
      <c r="CL102" t="n">
        <v>0.219070450003</v>
      </c>
      <c r="CM102" t="n">
        <v>0.218743369801</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c r="DP102" t="n">
        <v>0.104733160486</v>
      </c>
      <c r="DQ102" t="n">
        <v>0.08746563707750001</v>
      </c>
      <c r="DR102" t="n">
        <v>0.0894967102604</v>
      </c>
      <c r="DS102" t="n">
        <v>0.0879515827422</v>
      </c>
      <c r="DT102" t="n">
        <v>0.08242068646</v>
      </c>
      <c r="DU102" t="n">
        <v>0.0676630285973</v>
      </c>
      <c r="DV102" t="n">
        <v>0.0621085792984</v>
      </c>
      <c r="DW102" t="n">
        <v>0.0681166071299</v>
      </c>
      <c r="DX102" t="n">
        <v>0.0781419903456</v>
      </c>
      <c r="DY102" t="n">
        <v>0.08782001493200001</v>
      </c>
      <c r="DZ102" t="n">
        <v>0.09900172781780001</v>
      </c>
      <c r="EA102" t="n">
        <v>0.0957371991108</v>
      </c>
      <c r="EB102" t="n">
        <v>0.08934263258190001</v>
      </c>
      <c r="EC102" t="n">
        <v>0.091221484747</v>
      </c>
      <c r="ED102" t="n">
        <v>0.0983150955219</v>
      </c>
      <c r="EE102" t="n">
        <v>0.100242783136</v>
      </c>
      <c r="EF102" t="n">
        <v>0.109202909697</v>
      </c>
      <c r="EG102" t="n">
        <v>0.11163879937</v>
      </c>
      <c r="EH102" t="n">
        <v>0.120821993985</v>
      </c>
      <c r="EI102" t="n">
        <v>0.114340018348</v>
      </c>
      <c r="EJ102" t="n">
        <v>0.112412934067</v>
      </c>
      <c r="EK102" t="n">
        <v>0.113479314208</v>
      </c>
      <c r="EL102" t="n">
        <v>0.107457453908</v>
      </c>
      <c r="EM102" t="n">
        <v>0.107805026071</v>
      </c>
      <c r="EN102" t="n">
        <v>0.109620121979</v>
      </c>
      <c r="EO102" t="n">
        <v>0.119965370399</v>
      </c>
      <c r="EP102" t="n">
        <v>0.121115286793</v>
      </c>
      <c r="EQ102" t="n">
        <v>0.125311952489</v>
      </c>
      <c r="ER102" t="n">
        <v>0.13095372722</v>
      </c>
      <c r="ES102" t="n">
        <v>0.136533276407</v>
      </c>
      <c r="ET102" t="n">
        <v>0.131847828209</v>
      </c>
      <c r="EU102" t="n">
        <v>0.12950067776</v>
      </c>
      <c r="EV102" t="n">
        <v>0.141536464961</v>
      </c>
    </row>
    <row r="104" spans="1:302">
      <c r="A104" t="s">
        <v>205</v>
      </c>
    </row>
    <row r="105" spans="1:302">
      <c r="A105" t="s">
        <v>198</v>
      </c>
      <c r="B105" t="s">
        <v>199</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c r="DP105" t="n">
        <v>225410</v>
      </c>
      <c r="DQ105" t="n">
        <v>202550</v>
      </c>
      <c r="DR105" t="n">
        <v>192346</v>
      </c>
      <c r="DS105" t="n">
        <v>210165</v>
      </c>
      <c r="DT105" t="n">
        <v>198611</v>
      </c>
      <c r="DU105" t="n">
        <v>208004</v>
      </c>
      <c r="DV105" t="n">
        <v>177820</v>
      </c>
      <c r="DW105" t="n">
        <v>194404</v>
      </c>
      <c r="DX105" t="n">
        <v>161984</v>
      </c>
      <c r="DY105" t="n">
        <v>210672</v>
      </c>
      <c r="DZ105" t="n">
        <v>205567</v>
      </c>
      <c r="EA105" t="n">
        <v>190166</v>
      </c>
      <c r="EB105" t="n">
        <v>189888</v>
      </c>
      <c r="EC105" t="n">
        <v>183232</v>
      </c>
      <c r="ED105" t="n">
        <v>195264</v>
      </c>
      <c r="EE105" t="n">
        <v>197896</v>
      </c>
      <c r="EF105" t="n">
        <v>178107</v>
      </c>
      <c r="EG105" t="n">
        <v>222485</v>
      </c>
      <c r="EH105" t="n">
        <v>213474</v>
      </c>
      <c r="EI105" t="n">
        <v>204168</v>
      </c>
      <c r="EJ105" t="n">
        <v>176873</v>
      </c>
      <c r="EK105" t="n">
        <v>203597</v>
      </c>
      <c r="EL105" t="n">
        <v>205383</v>
      </c>
      <c r="EM105" t="n">
        <v>214900</v>
      </c>
      <c r="EN105" t="n">
        <v>209912</v>
      </c>
      <c r="EO105" t="n">
        <v>167864</v>
      </c>
      <c r="EP105" t="n">
        <v>199794</v>
      </c>
      <c r="EQ105" t="n">
        <v>197975</v>
      </c>
      <c r="ER105" t="n">
        <v>199793</v>
      </c>
      <c r="ES105" t="n">
        <v>191254</v>
      </c>
      <c r="ET105" t="n">
        <v>193571</v>
      </c>
      <c r="EU105" t="n">
        <v>186888</v>
      </c>
      <c r="EV105" t="n">
        <v>183824</v>
      </c>
    </row>
    <row r="106" spans="1:302">
      <c r="A106" t="s">
        <v>200</v>
      </c>
      <c r="B106" t="s">
        <v>185</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c r="DP106" t="n">
        <v>17873872</v>
      </c>
      <c r="DQ106" t="n">
        <v>15414156</v>
      </c>
      <c r="DR106" t="n">
        <v>14810500</v>
      </c>
      <c r="DS106" t="n">
        <v>15337902.891</v>
      </c>
      <c r="DT106" t="n">
        <v>13030668</v>
      </c>
      <c r="DU106" t="n">
        <v>12239117</v>
      </c>
      <c r="DV106" t="n">
        <v>10056831</v>
      </c>
      <c r="DW106" t="n">
        <v>11646931</v>
      </c>
      <c r="DX106" t="n">
        <v>10466526</v>
      </c>
      <c r="DY106" t="n">
        <v>14505127</v>
      </c>
      <c r="DZ106" t="n">
        <v>15195530</v>
      </c>
      <c r="EA106" t="n">
        <v>13629256</v>
      </c>
      <c r="EB106" t="n">
        <v>13107438</v>
      </c>
      <c r="EC106" t="n">
        <v>13269579</v>
      </c>
      <c r="ED106" t="n">
        <v>15129659</v>
      </c>
      <c r="EE106" t="n">
        <v>15177368</v>
      </c>
      <c r="EF106" t="n">
        <v>13798766</v>
      </c>
      <c r="EG106" t="n">
        <v>17376270</v>
      </c>
      <c r="EH106" t="n">
        <v>16547135</v>
      </c>
      <c r="EI106" t="n">
        <v>15346816</v>
      </c>
      <c r="EJ106" t="n">
        <v>13322555</v>
      </c>
      <c r="EK106" t="n">
        <v>14814663</v>
      </c>
      <c r="EL106" t="n">
        <v>13971455</v>
      </c>
      <c r="EM106" t="n">
        <v>15606876</v>
      </c>
      <c r="EN106" t="n">
        <v>16822267</v>
      </c>
      <c r="EO106" t="n">
        <v>15466568</v>
      </c>
      <c r="EP106" t="n">
        <v>17428934</v>
      </c>
      <c r="EQ106" t="n">
        <v>17806728</v>
      </c>
      <c r="ER106" t="n">
        <v>17562422</v>
      </c>
      <c r="ES106" t="n">
        <v>18439318</v>
      </c>
      <c r="ET106" t="n">
        <v>17895473</v>
      </c>
      <c r="EU106" t="n">
        <v>17654206</v>
      </c>
      <c r="EV106" t="n">
        <v>18630703</v>
      </c>
    </row>
    <row r="107" spans="1:302">
      <c r="A107" t="s">
        <v>201</v>
      </c>
      <c r="B107" t="s">
        <v>185</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119.027826598</v>
      </c>
      <c r="AB107" t="n">
        <v>117.343302998</v>
      </c>
      <c r="AC107" t="n">
        <v>117.815434065</v>
      </c>
      <c r="AD107" t="n">
        <v>122.471830105</v>
      </c>
      <c r="AE107" t="n">
        <v>136.298874024</v>
      </c>
      <c r="AF107" t="n">
        <v>147.255080192</v>
      </c>
      <c r="AG107" t="n">
        <v>158.193477886</v>
      </c>
      <c r="AH107" t="n">
        <v>166.156690562</v>
      </c>
      <c r="AI107" t="n">
        <v>160.461607197</v>
      </c>
      <c r="AJ107" t="n">
        <v>145.298317153</v>
      </c>
      <c r="AK107" t="n">
        <v>133.403576565</v>
      </c>
      <c r="AL107" t="n">
        <v>109.21059592</v>
      </c>
      <c r="AM107" t="n">
        <v>82.5085980579</v>
      </c>
      <c r="AN107" t="n">
        <v>69.5495307547</v>
      </c>
      <c r="AO107" t="n">
        <v>70.6574824149</v>
      </c>
      <c r="AP107" t="n">
        <v>66.64965549759999</v>
      </c>
      <c r="AQ107" t="n">
        <v>66.4050936836</v>
      </c>
      <c r="AR107" t="n">
        <v>70.9537113057</v>
      </c>
      <c r="AS107" t="n">
        <v>74.04682780100001</v>
      </c>
      <c r="AT107" t="n">
        <v>81.4717710625</v>
      </c>
      <c r="AU107" t="n">
        <v>81.8258912994</v>
      </c>
      <c r="AV107" t="n">
        <v>86.8157774224</v>
      </c>
      <c r="AW107" t="n">
        <v>86.88490751090001</v>
      </c>
      <c r="AX107" t="n">
        <v>89.56439374910001</v>
      </c>
      <c r="AY107" t="n">
        <v>95.8148293229</v>
      </c>
      <c r="AZ107" t="n">
        <v>94.02292168210001</v>
      </c>
      <c r="BA107" t="n">
        <v>95.1674870797</v>
      </c>
      <c r="BB107" t="n">
        <v>94.80968866649999</v>
      </c>
      <c r="BC107" t="n">
        <v>98.5949750178</v>
      </c>
      <c r="BD107" t="n">
        <v>103.235803156</v>
      </c>
      <c r="BE107" t="n">
        <v>101.773608137</v>
      </c>
      <c r="BF107" t="n">
        <v>96.8195709267</v>
      </c>
      <c r="BG107" t="n">
        <v>92.87233339070001</v>
      </c>
      <c r="BH107" t="n">
        <v>99.6411527474</v>
      </c>
      <c r="BI107" t="n">
        <v>101.930270599</v>
      </c>
      <c r="BJ107" t="n">
        <v>106.274413184</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c r="DP107" t="n">
        <v>79.2949381128</v>
      </c>
      <c r="DQ107" t="n">
        <v>76.1004986423</v>
      </c>
      <c r="DR107" t="n">
        <v>76.99926174709999</v>
      </c>
      <c r="DS107" t="n">
        <v>72.98029115689999</v>
      </c>
      <c r="DT107" t="n">
        <v>65.6089944666</v>
      </c>
      <c r="DU107" t="n">
        <v>58.8407771004</v>
      </c>
      <c r="DV107" t="n">
        <v>56.5562422675</v>
      </c>
      <c r="DW107" t="n">
        <v>59.9109637662</v>
      </c>
      <c r="DX107" t="n">
        <v>64.6145668708</v>
      </c>
      <c r="DY107" t="n">
        <v>68.85170786819999</v>
      </c>
      <c r="DZ107" t="n">
        <v>73.92008444939999</v>
      </c>
      <c r="EA107" t="n">
        <v>71.6703090984</v>
      </c>
      <c r="EB107" t="n">
        <v>69.0272055106</v>
      </c>
      <c r="EC107" t="n">
        <v>72.4195500786</v>
      </c>
      <c r="ED107" t="n">
        <v>77.4830946821</v>
      </c>
      <c r="EE107" t="n">
        <v>76.6936572745</v>
      </c>
      <c r="EF107" t="n">
        <v>77.474585502</v>
      </c>
      <c r="EG107" t="n">
        <v>78.1008607322</v>
      </c>
      <c r="EH107" t="n">
        <v>77.5135847925</v>
      </c>
      <c r="EI107" t="n">
        <v>75.167587477</v>
      </c>
      <c r="EJ107" t="n">
        <v>75.32271743</v>
      </c>
      <c r="EK107" t="n">
        <v>72.7646428975</v>
      </c>
      <c r="EL107" t="n">
        <v>68.0263459001</v>
      </c>
      <c r="EM107" t="n">
        <v>72.62389948809999</v>
      </c>
      <c r="EN107" t="n">
        <v>80.1396156485</v>
      </c>
      <c r="EO107" t="n">
        <v>92.13749225559999</v>
      </c>
      <c r="EP107" t="n">
        <v>87.2345215572</v>
      </c>
      <c r="EQ107" t="n">
        <v>89.9443263038</v>
      </c>
      <c r="ER107" t="n">
        <v>87.9030896978</v>
      </c>
      <c r="ES107" t="n">
        <v>96.41271816539999</v>
      </c>
      <c r="ET107" t="n">
        <v>92.44914269180001</v>
      </c>
      <c r="EU107" t="n">
        <v>94.46409614309999</v>
      </c>
      <c r="EV107" t="n">
        <v>101.350764862</v>
      </c>
    </row>
    <row r="108" spans="1:302">
      <c r="A108" t="s">
        <v>202</v>
      </c>
      <c r="B108" t="s">
        <v>185</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120.183333333</v>
      </c>
      <c r="AC108" t="n">
        <v>121.968333333</v>
      </c>
      <c r="AD108" t="n">
        <v>132.815</v>
      </c>
      <c r="AE108" t="n">
        <v>140.97</v>
      </c>
      <c r="AF108" t="n">
        <v>153.278333333</v>
      </c>
      <c r="AG108" t="n">
        <v>163.785</v>
      </c>
      <c r="AH108" t="n">
        <v>164.871666667</v>
      </c>
      <c r="AI108" t="n">
        <v>155.506666667</v>
      </c>
      <c r="AJ108" t="n">
        <v>147.631666667</v>
      </c>
      <c r="AK108" t="n">
        <v>134.486666667</v>
      </c>
      <c r="AL108" t="n">
        <v>109.393333333</v>
      </c>
      <c r="AM108" t="n">
        <v>90.3616666667</v>
      </c>
      <c r="AN108" t="n">
        <v>86.1466666667</v>
      </c>
      <c r="AO108" t="n">
        <v>80.43833333329999</v>
      </c>
      <c r="AP108" t="n">
        <v>75.5083333333</v>
      </c>
      <c r="AQ108" t="n">
        <v>79.2633333333</v>
      </c>
      <c r="AR108" t="n">
        <v>79.7216666667</v>
      </c>
      <c r="AS108" t="n">
        <v>86.66500000000001</v>
      </c>
      <c r="AT108" t="n">
        <v>85.4933333333</v>
      </c>
      <c r="AU108" t="n">
        <v>91.4583333333</v>
      </c>
      <c r="AV108" t="n">
        <v>91.48166666669999</v>
      </c>
      <c r="AW108" t="n">
        <v>92.05</v>
      </c>
      <c r="AX108" t="n">
        <v>97.315</v>
      </c>
      <c r="AY108" t="n">
        <v>96.5866666667</v>
      </c>
      <c r="AZ108" t="n">
        <v>99.745</v>
      </c>
      <c r="BA108" t="n">
        <v>98.4266666667</v>
      </c>
      <c r="BB108" t="n">
        <v>102.188333333</v>
      </c>
      <c r="BC108" t="n">
        <v>106.485</v>
      </c>
      <c r="BD108" t="n">
        <v>106.346666667</v>
      </c>
      <c r="BE108" t="n">
        <v>103.16</v>
      </c>
      <c r="BF108" t="n">
        <v>101.295</v>
      </c>
      <c r="BG108" t="n">
        <v>105.043333333</v>
      </c>
      <c r="BH108" t="n">
        <v>105.01</v>
      </c>
      <c r="BI108" t="n">
        <v>109.595</v>
      </c>
      <c r="BJ108" t="n">
        <v>113.98</v>
      </c>
      <c r="BK108" t="n">
        <v>117.37</v>
      </c>
      <c r="BL108" t="n">
        <v>120.978333333</v>
      </c>
      <c r="BM108" t="n">
        <v>127.71</v>
      </c>
      <c r="BN108" t="n">
        <v>140.381666667</v>
      </c>
      <c r="BO108" t="n">
        <v>147.805</v>
      </c>
      <c r="BP108" t="n">
        <v>145.551666667</v>
      </c>
      <c r="BQ108" t="n">
        <v>143.616666667</v>
      </c>
      <c r="BR108" t="n">
        <v>141.916666667</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c r="DP108" t="n">
        <v>79.7433333333</v>
      </c>
      <c r="DQ108" t="n">
        <v>80.6516666667</v>
      </c>
      <c r="DR108" t="n">
        <v>77.27500000000001</v>
      </c>
      <c r="DS108" t="n">
        <v>70.8983333333</v>
      </c>
      <c r="DT108" t="n">
        <v>65.18666666670001</v>
      </c>
      <c r="DU108" t="n">
        <v>61.3566666667</v>
      </c>
      <c r="DV108" t="n">
        <v>63.6266666667</v>
      </c>
      <c r="DW108" t="n">
        <v>65.5433333333</v>
      </c>
      <c r="DX108" t="n">
        <v>69.9766666667</v>
      </c>
      <c r="DY108" t="n">
        <v>75.935</v>
      </c>
      <c r="DZ108" t="n">
        <v>75.27500000000001</v>
      </c>
      <c r="EA108" t="n">
        <v>72.39</v>
      </c>
      <c r="EB108" t="n">
        <v>74.54833333329999</v>
      </c>
      <c r="EC108" t="n">
        <v>78.995</v>
      </c>
      <c r="ED108" t="n">
        <v>79.0216666667</v>
      </c>
      <c r="EE108" t="n">
        <v>79.4983333333</v>
      </c>
      <c r="EF108" t="n">
        <v>80.4833333333</v>
      </c>
      <c r="EG108" t="n">
        <v>81.5083333333</v>
      </c>
      <c r="EH108" t="n">
        <v>77.515</v>
      </c>
      <c r="EI108" t="n">
        <v>80.0316666667</v>
      </c>
      <c r="EJ108" t="n">
        <v>81.45999999999999</v>
      </c>
      <c r="EK108" t="n">
        <v>74.7483333333</v>
      </c>
      <c r="EL108" t="n">
        <v>75.1983333333</v>
      </c>
      <c r="EM108" t="n">
        <v>83.15000000000001</v>
      </c>
      <c r="EN108" t="n">
        <v>94.8366666667</v>
      </c>
      <c r="EO108" t="n">
        <v>93.5666666667</v>
      </c>
      <c r="EP108" t="n">
        <v>94.37166666669999</v>
      </c>
      <c r="EQ108" t="n">
        <v>92.48166666669999</v>
      </c>
      <c r="ER108" t="n">
        <v>99.1333333333</v>
      </c>
      <c r="ES108" t="n">
        <v>95.34999999999999</v>
      </c>
      <c r="ET108" t="n">
        <v>101.845</v>
      </c>
      <c r="EU108" t="n">
        <v>106.64</v>
      </c>
      <c r="EV108" t="n">
        <v>109.178333333</v>
      </c>
    </row>
    <row r="109" spans="1:302">
      <c r="A109" t="s">
        <v>203</v>
      </c>
      <c r="B109" t="s">
        <v>204</v>
      </c>
      <c r="C109" t="n">
        <v>0.146727991429</v>
      </c>
      <c r="D109" t="n">
        <v>0.138620612434</v>
      </c>
      <c r="E109" t="n">
        <v>0.139946063921</v>
      </c>
      <c r="F109" t="n">
        <v>0.147079664044</v>
      </c>
      <c r="G109" t="n">
        <v>0.148047307578</v>
      </c>
      <c r="H109" t="n">
        <v>0.163722940322</v>
      </c>
      <c r="I109" t="n">
        <v>0.191220820625</v>
      </c>
      <c r="J109" t="n">
        <v>0.182899714572</v>
      </c>
      <c r="K109" t="n">
        <v>0.173069309157</v>
      </c>
      <c r="L109" t="n">
        <v>0.175488785452</v>
      </c>
      <c r="M109" t="n">
        <v>0.161381999453</v>
      </c>
      <c r="N109" t="n">
        <v>0.137438494204</v>
      </c>
      <c r="O109" t="n">
        <v>0.143246399568</v>
      </c>
      <c r="P109" t="n">
        <v>0.144151479123</v>
      </c>
      <c r="Q109" t="n">
        <v>0.147108937715</v>
      </c>
      <c r="R109" t="n">
        <v>0.151196022632</v>
      </c>
      <c r="S109" t="n">
        <v>0.157190414975</v>
      </c>
      <c r="T109" t="n">
        <v>0.1755055037</v>
      </c>
      <c r="U109" t="n">
        <v>0.176512186284</v>
      </c>
      <c r="V109" t="n">
        <v>0.173930027027</v>
      </c>
      <c r="W109" t="n">
        <v>0.174663552011</v>
      </c>
      <c r="X109" t="n">
        <v>0.170151836829</v>
      </c>
      <c r="Y109" t="n">
        <v>0.170655058046</v>
      </c>
      <c r="Z109" t="n">
        <v>0.186302210392</v>
      </c>
      <c r="AA109" t="n">
        <v>0.202533030906</v>
      </c>
      <c r="AB109" t="n">
        <v>0.194673722707</v>
      </c>
      <c r="AC109" t="n">
        <v>0.195390499392</v>
      </c>
      <c r="AD109" t="n">
        <v>0.199600477975</v>
      </c>
      <c r="AE109" t="n">
        <v>0.220844169193</v>
      </c>
      <c r="AF109" t="n">
        <v>0.245201486559</v>
      </c>
      <c r="AG109" t="n">
        <v>0.261289954874</v>
      </c>
      <c r="AH109" t="n">
        <v>0.283190322426</v>
      </c>
      <c r="AI109" t="n">
        <v>0.275042721977</v>
      </c>
      <c r="AJ109" t="n">
        <v>0.247618026787</v>
      </c>
      <c r="AK109" t="n">
        <v>0.232221770562</v>
      </c>
      <c r="AL109" t="n">
        <v>0.188711620315</v>
      </c>
      <c r="AM109" t="n">
        <v>0.138740206002</v>
      </c>
      <c r="AN109" t="n">
        <v>0.118190797344</v>
      </c>
      <c r="AO109" t="n">
        <v>0.118394034379</v>
      </c>
      <c r="AP109" t="n">
        <v>0.109146550321</v>
      </c>
      <c r="AQ109" t="n">
        <v>0.112370013003</v>
      </c>
      <c r="AR109" t="n">
        <v>0.120884358909</v>
      </c>
      <c r="AS109" t="n">
        <v>0.126427461667</v>
      </c>
      <c r="AT109" t="n">
        <v>0.140137991046</v>
      </c>
      <c r="AU109" t="n">
        <v>0.144781826718</v>
      </c>
      <c r="AV109" t="n">
        <v>0.152138021894</v>
      </c>
      <c r="AW109" t="n">
        <v>0.149559141633</v>
      </c>
      <c r="AX109" t="n">
        <v>0.152384606162</v>
      </c>
      <c r="AY109" t="n">
        <v>0.156361693168</v>
      </c>
      <c r="AZ109" t="n">
        <v>0.157612255533</v>
      </c>
      <c r="BA109" t="n">
        <v>0.162706470837</v>
      </c>
      <c r="BB109" t="n">
        <v>0.161665964403</v>
      </c>
      <c r="BC109" t="n">
        <v>0.166813773807</v>
      </c>
      <c r="BD109" t="n">
        <v>0.176701091765</v>
      </c>
      <c r="BE109" t="n">
        <v>0.169346987139</v>
      </c>
      <c r="BF109" t="n">
        <v>0.16504044448</v>
      </c>
      <c r="BG109" t="n">
        <v>0.158123398187</v>
      </c>
      <c r="BH109" t="n">
        <v>0.16579141576</v>
      </c>
      <c r="BI109" t="n">
        <v>0.171690767055</v>
      </c>
      <c r="BJ109" t="n">
        <v>0.179084372922</v>
      </c>
      <c r="BK109" t="n">
        <v>0.183627691488</v>
      </c>
      <c r="BL109" t="n">
        <v>0.193128037504</v>
      </c>
      <c r="BM109" t="n">
        <v>0.197492124268</v>
      </c>
      <c r="BN109" t="n">
        <v>0.210427987825</v>
      </c>
      <c r="BO109" t="n">
        <v>0.229789186086</v>
      </c>
      <c r="BP109" t="n">
        <v>0.252691579208</v>
      </c>
      <c r="BQ109" t="n">
        <v>0.5030634188999999</v>
      </c>
      <c r="BR109" t="n">
        <v>0.215583019006</v>
      </c>
      <c r="BS109" t="n">
        <v>0.231743175607</v>
      </c>
      <c r="BT109" t="n">
        <v>0.22759190082</v>
      </c>
      <c r="BU109" t="n">
        <v>0.232149661128</v>
      </c>
      <c r="BV109" t="n">
        <v>0.226660200226</v>
      </c>
      <c r="BW109" t="n">
        <v>0.230196860922</v>
      </c>
      <c r="BX109" t="n">
        <v>0.216862346701</v>
      </c>
      <c r="BY109" t="n">
        <v>0.228668771101</v>
      </c>
      <c r="BZ109" t="n">
        <v>0.240457755345</v>
      </c>
      <c r="CA109" t="n">
        <v>0.249566541561</v>
      </c>
      <c r="CB109" t="n">
        <v>0.245333762586</v>
      </c>
      <c r="CC109" t="n">
        <v>0.233301543127</v>
      </c>
      <c r="CD109" t="n">
        <v>0.225863370356</v>
      </c>
      <c r="CE109" t="n">
        <v>0.220423737732</v>
      </c>
      <c r="CF109" t="n">
        <v>0.234963825657</v>
      </c>
      <c r="CG109" t="n">
        <v>0.24880573601</v>
      </c>
      <c r="CH109" t="n">
        <v>0.244145328936</v>
      </c>
      <c r="CI109" t="n">
        <v>0.241045174582</v>
      </c>
      <c r="CJ109" t="n">
        <v>0.231964672007</v>
      </c>
      <c r="CK109" t="n">
        <v>0.237029729094</v>
      </c>
      <c r="CL109" t="n">
        <v>0.243947669027</v>
      </c>
      <c r="CM109" t="n">
        <v>0.235100165381</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c r="DP109" t="n">
        <v>0.136714559075</v>
      </c>
      <c r="DQ109" t="n">
        <v>0.129401116479</v>
      </c>
      <c r="DR109" t="n">
        <v>0.130987703557</v>
      </c>
      <c r="DS109" t="n">
        <v>0.12358536328</v>
      </c>
      <c r="DT109" t="n">
        <v>0.110766969549</v>
      </c>
      <c r="DU109" t="n">
        <v>0.099036723816</v>
      </c>
      <c r="DV109" t="n">
        <v>0.0996488827919</v>
      </c>
      <c r="DW109" t="n">
        <v>0.103103391415</v>
      </c>
      <c r="DX109" t="n">
        <v>0.111173361891</v>
      </c>
      <c r="DY109" t="n">
        <v>0.118594489188</v>
      </c>
      <c r="DZ109" t="n">
        <v>0.128142978423</v>
      </c>
      <c r="EA109" t="n">
        <v>0.123930403527</v>
      </c>
      <c r="EB109" t="n">
        <v>0.119554501319</v>
      </c>
      <c r="EC109" t="n">
        <v>0.124909958964</v>
      </c>
      <c r="ED109" t="n">
        <v>0.130495394546</v>
      </c>
      <c r="EE109" t="n">
        <v>0.129186929725</v>
      </c>
      <c r="EF109" t="n">
        <v>0.133196313735</v>
      </c>
      <c r="EG109" t="n">
        <v>0.136779823702</v>
      </c>
      <c r="EH109" t="n">
        <v>0.133420167467</v>
      </c>
      <c r="EI109" t="n">
        <v>0.130177354396</v>
      </c>
      <c r="EJ109" t="n">
        <v>0.130768468788</v>
      </c>
      <c r="EK109" t="n">
        <v>0.125725433562</v>
      </c>
      <c r="EL109" t="n">
        <v>0.119095749722</v>
      </c>
      <c r="EM109" t="n">
        <v>0.127646381382</v>
      </c>
      <c r="EN109" t="n">
        <v>0.136485162405</v>
      </c>
      <c r="EO109" t="n">
        <v>0.158091868464</v>
      </c>
      <c r="EP109" t="n">
        <v>0.151559956207</v>
      </c>
      <c r="EQ109" t="n">
        <v>0.156980809673</v>
      </c>
      <c r="ER109" t="n">
        <v>0.152715831262</v>
      </c>
      <c r="ES109" t="n">
        <v>0.169137903479</v>
      </c>
      <c r="ET109" t="n">
        <v>0.170210727626</v>
      </c>
      <c r="EU109" t="n">
        <v>0.161180832406</v>
      </c>
      <c r="EV109" t="n">
        <v>0.175064240399</v>
      </c>
    </row>
    <row r="111" spans="1:302">
      <c r="A111" t="s">
        <v>206</v>
      </c>
    </row>
    <row r="112" spans="1:302">
      <c r="A112" t="s">
        <v>198</v>
      </c>
      <c r="B112" t="s">
        <v>199</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c r="DP112" t="n">
        <v>14468</v>
      </c>
      <c r="DQ112" t="n">
        <v>9434</v>
      </c>
      <c r="DR112" t="n">
        <v>8316</v>
      </c>
      <c r="DS112" t="n">
        <v>15015</v>
      </c>
      <c r="DT112" t="n">
        <v>14736</v>
      </c>
      <c r="DU112" t="n">
        <v>3518</v>
      </c>
      <c r="DV112" t="n">
        <v>3355</v>
      </c>
      <c r="DW112" t="n">
        <v>13164</v>
      </c>
      <c r="DX112" t="n">
        <v>8882</v>
      </c>
      <c r="DY112" t="n">
        <v>5083</v>
      </c>
      <c r="DZ112" t="n">
        <v>19242</v>
      </c>
      <c r="EA112" t="n">
        <v>10786</v>
      </c>
      <c r="EB112" t="n">
        <v>7129</v>
      </c>
      <c r="EC112" t="n">
        <v>14090</v>
      </c>
      <c r="ED112" t="n">
        <v>5032</v>
      </c>
      <c r="EE112" t="n">
        <v>3618</v>
      </c>
      <c r="EF112" t="n">
        <v>19629</v>
      </c>
      <c r="EG112" t="n">
        <v>20309</v>
      </c>
      <c r="EH112" t="n">
        <v>12407</v>
      </c>
      <c r="EI112" t="n">
        <v>13384</v>
      </c>
      <c r="EJ112" t="n">
        <v>15261</v>
      </c>
      <c r="EK112" t="n">
        <v>12268</v>
      </c>
      <c r="EL112" t="n">
        <v>18043</v>
      </c>
      <c r="EM112" t="n">
        <v>18703</v>
      </c>
      <c r="EN112" t="n">
        <v>10601</v>
      </c>
      <c r="EO112" t="n">
        <v>7572</v>
      </c>
      <c r="EP112" t="n">
        <v>17486</v>
      </c>
      <c r="EQ112" t="n">
        <v>23618</v>
      </c>
      <c r="ER112" t="n">
        <v>10889</v>
      </c>
      <c r="ES112" t="n">
        <v>8654</v>
      </c>
      <c r="ET112" t="n">
        <v>21804</v>
      </c>
      <c r="EU112" t="n">
        <v>13720</v>
      </c>
      <c r="EV112" t="n">
        <v>4189</v>
      </c>
    </row>
    <row r="113" spans="1:302">
      <c r="A113" t="s">
        <v>200</v>
      </c>
      <c r="B113" t="s">
        <v>185</v>
      </c>
      <c r="BH113" t="n">
        <v>53449</v>
      </c>
      <c r="BJ113" t="n">
        <v>1644652</v>
      </c>
      <c r="BK113" t="n">
        <v>1967005</v>
      </c>
      <c r="BL113" t="n">
        <v>627276</v>
      </c>
      <c r="BM113" t="n">
        <v>1899899</v>
      </c>
      <c r="BN113" t="n">
        <v>1026533</v>
      </c>
      <c r="BO113" t="n">
        <v>1107870</v>
      </c>
      <c r="BP113" t="n">
        <v>2375995</v>
      </c>
      <c r="BQ113" t="n">
        <v>1991105</v>
      </c>
      <c r="BR113" t="n">
        <v>5196727</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c r="DP113" t="n">
        <v>2242992</v>
      </c>
      <c r="DQ113" t="n">
        <v>1590339</v>
      </c>
      <c r="DR113" t="n">
        <v>1418740</v>
      </c>
      <c r="DS113" t="n">
        <v>2462602</v>
      </c>
      <c r="DT113" t="n">
        <v>2266764</v>
      </c>
      <c r="DU113" t="n">
        <v>511244</v>
      </c>
      <c r="DV113" t="n">
        <v>469533</v>
      </c>
      <c r="DW113" t="n">
        <v>1516202</v>
      </c>
      <c r="DX113" t="n">
        <v>1075528</v>
      </c>
      <c r="DY113" t="n">
        <v>606990</v>
      </c>
      <c r="DZ113" t="n">
        <v>-1202111</v>
      </c>
      <c r="EA113" t="n">
        <v>263065</v>
      </c>
      <c r="EB113" t="n">
        <v>132334</v>
      </c>
      <c r="EC113" t="n">
        <v>469246</v>
      </c>
      <c r="ED113" t="n">
        <v>252712</v>
      </c>
      <c r="EE113" t="n">
        <v>241757</v>
      </c>
      <c r="EF113" t="n">
        <v>1510023</v>
      </c>
      <c r="EG113" t="n">
        <v>1781153</v>
      </c>
      <c r="EH113" t="n">
        <v>1307847</v>
      </c>
      <c r="EI113" t="n">
        <v>1637283</v>
      </c>
      <c r="EJ113" t="n">
        <v>2006349</v>
      </c>
      <c r="EK113" t="n">
        <v>1683112</v>
      </c>
      <c r="EL113" t="n">
        <v>2543034</v>
      </c>
      <c r="EM113" t="n">
        <v>2678361</v>
      </c>
      <c r="EN113" t="n">
        <v>1543072</v>
      </c>
      <c r="EO113" t="n">
        <v>1124727</v>
      </c>
      <c r="EP113" t="n">
        <v>2594441</v>
      </c>
      <c r="EQ113" t="n">
        <v>3419592</v>
      </c>
      <c r="ER113" t="n">
        <v>1669442</v>
      </c>
      <c r="ES113" t="n">
        <v>1096224</v>
      </c>
      <c r="ET113" t="n">
        <v>2777662</v>
      </c>
      <c r="EU113" t="n">
        <v>544685</v>
      </c>
      <c r="EV113" t="n">
        <v>613808</v>
      </c>
    </row>
    <row r="114" spans="1:302">
      <c r="A114" t="s">
        <v>201</v>
      </c>
      <c r="B114" t="s">
        <v>185</v>
      </c>
      <c r="BH114" t="n">
        <v>220.863636364</v>
      </c>
      <c r="BJ114" t="n">
        <v>231.21777028</v>
      </c>
      <c r="BK114" t="n">
        <v>224.211216232</v>
      </c>
      <c r="BL114" t="n">
        <v>168.170509383</v>
      </c>
      <c r="BM114" t="n">
        <v>168.520400922</v>
      </c>
      <c r="BN114" t="n">
        <v>192.198651938</v>
      </c>
      <c r="BO114" t="n">
        <v>101.341931943</v>
      </c>
      <c r="BP114" t="n">
        <v>159.773720664</v>
      </c>
      <c r="BQ114" t="n">
        <v>175.861596891</v>
      </c>
      <c r="BR114" t="n">
        <v>318.954581722</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c r="DP114" t="n">
        <v>155.03124136</v>
      </c>
      <c r="DQ114" t="n">
        <v>168.575259699</v>
      </c>
      <c r="DR114" t="n">
        <v>170.603655604</v>
      </c>
      <c r="DS114" t="n">
        <v>164.009457209</v>
      </c>
      <c r="DT114" t="n">
        <v>153.824918567</v>
      </c>
      <c r="DU114" t="n">
        <v>145.32234224</v>
      </c>
      <c r="DV114" t="n">
        <v>139.950223547</v>
      </c>
      <c r="DW114" t="n">
        <v>115.17790945</v>
      </c>
      <c r="DX114" t="n">
        <v>121.090745328</v>
      </c>
      <c r="DY114" t="n">
        <v>119.41569939</v>
      </c>
      <c r="DZ114" t="n">
        <v>-62.4732876</v>
      </c>
      <c r="EA114" t="n">
        <v>24.3894863712</v>
      </c>
      <c r="EB114" t="n">
        <v>18.5627717772</v>
      </c>
      <c r="EC114" t="n">
        <v>33.3034776437</v>
      </c>
      <c r="ED114" t="n">
        <v>50.2209856916</v>
      </c>
      <c r="EE114" t="n">
        <v>66.82061912659999</v>
      </c>
      <c r="EF114" t="n">
        <v>76.9281675073</v>
      </c>
      <c r="EG114" t="n">
        <v>87.7026441479</v>
      </c>
      <c r="EH114" t="n">
        <v>105.412025469</v>
      </c>
      <c r="EI114" t="n">
        <v>122.33136581</v>
      </c>
      <c r="EJ114" t="n">
        <v>131.469038726</v>
      </c>
      <c r="EK114" t="n">
        <v>137.195304858</v>
      </c>
      <c r="EL114" t="n">
        <v>140.942969573</v>
      </c>
      <c r="EM114" t="n">
        <v>143.204886917</v>
      </c>
      <c r="EN114" t="n">
        <v>145.559098198</v>
      </c>
      <c r="EO114" t="n">
        <v>148.537638669</v>
      </c>
      <c r="EP114" t="n">
        <v>148.372469404</v>
      </c>
      <c r="EQ114" t="n">
        <v>144.787534931</v>
      </c>
      <c r="ER114" t="n">
        <v>153.314537607</v>
      </c>
      <c r="ES114" t="n">
        <v>126.672521377</v>
      </c>
      <c r="ET114" t="n">
        <v>127.392313337</v>
      </c>
      <c r="EU114" t="n">
        <v>39.7000728863</v>
      </c>
      <c r="EV114" t="n">
        <v>146.528527095</v>
      </c>
    </row>
    <row r="115" spans="1:302">
      <c r="A115" t="s">
        <v>202</v>
      </c>
      <c r="B115" t="s">
        <v>185</v>
      </c>
      <c r="BH115" t="n">
        <v>221.52</v>
      </c>
      <c r="BJ115" t="n">
        <v>223.31</v>
      </c>
      <c r="BK115" t="n">
        <v>161.11</v>
      </c>
      <c r="BL115" t="n">
        <v>167.69</v>
      </c>
      <c r="BM115" t="n">
        <v>178.02</v>
      </c>
      <c r="BN115" t="n">
        <v>417.75</v>
      </c>
      <c r="BO115" t="n">
        <v>430.63</v>
      </c>
      <c r="BP115" t="n">
        <v>440.59</v>
      </c>
      <c r="BQ115" t="n">
        <v>449.89</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c r="DP115" t="n">
        <v>166.27</v>
      </c>
      <c r="DQ115" t="n">
        <v>167.05</v>
      </c>
      <c r="DR115" t="n">
        <v>161.56</v>
      </c>
      <c r="DS115" t="n">
        <v>151.5</v>
      </c>
      <c r="DT115" t="n">
        <v>140.53</v>
      </c>
      <c r="DU115" t="n">
        <v>168.68</v>
      </c>
      <c r="DV115" t="n">
        <v>121.35</v>
      </c>
      <c r="DW115" t="n">
        <v>119.86</v>
      </c>
      <c r="DX115" t="n">
        <v>119.14</v>
      </c>
      <c r="DY115" t="n">
        <v>11.35</v>
      </c>
      <c r="DZ115" t="n">
        <v>24.44</v>
      </c>
      <c r="EA115" t="n">
        <v>17.84</v>
      </c>
      <c r="EB115" t="n">
        <v>32.85</v>
      </c>
      <c r="EC115" t="n">
        <v>48.49</v>
      </c>
      <c r="ED115" t="n">
        <v>64.29000000000001</v>
      </c>
      <c r="EE115" t="n">
        <v>76.59</v>
      </c>
      <c r="EF115" t="n">
        <v>87.34</v>
      </c>
      <c r="EG115" t="n">
        <v>104.71</v>
      </c>
      <c r="EH115" t="n">
        <v>121.78</v>
      </c>
      <c r="EI115" t="n">
        <v>130.57</v>
      </c>
      <c r="EJ115" t="n">
        <v>136.7</v>
      </c>
      <c r="EK115" t="n">
        <v>140.19</v>
      </c>
      <c r="EL115" t="n">
        <v>143.15</v>
      </c>
      <c r="EM115" t="n">
        <v>145.18</v>
      </c>
      <c r="EN115" t="n">
        <v>148.18</v>
      </c>
      <c r="EO115" t="n">
        <v>148.28</v>
      </c>
      <c r="EP115" t="n">
        <v>144.67</v>
      </c>
      <c r="EQ115" t="n">
        <v>151.76</v>
      </c>
      <c r="ER115" t="n">
        <v>157.27</v>
      </c>
      <c r="ES115" t="n">
        <v>154.13</v>
      </c>
      <c r="ET115" t="n">
        <v>150.39</v>
      </c>
      <c r="EU115" t="n">
        <v>149.06</v>
      </c>
      <c r="EV115" t="n">
        <v>166.29</v>
      </c>
    </row>
    <row r="116" spans="1:302">
      <c r="A116" t="s">
        <v>203</v>
      </c>
      <c r="B116" t="s">
        <v>204</v>
      </c>
      <c r="BH116" t="n">
        <v>3.8533</v>
      </c>
      <c r="BJ116" t="n">
        <v>0.8358</v>
      </c>
      <c r="BK116" t="n">
        <v>0.7673</v>
      </c>
      <c r="BL116" t="n">
        <v>1.8041</v>
      </c>
      <c r="BM116" t="n">
        <v>0.4778</v>
      </c>
      <c r="BN116" t="n">
        <v>0.7386</v>
      </c>
      <c r="BO116" t="n">
        <v>0.8711</v>
      </c>
      <c r="BP116" t="n">
        <v>0.6298</v>
      </c>
      <c r="BQ116" t="n">
        <v>0.7795</v>
      </c>
      <c r="BR116" t="n">
        <v>0.6493</v>
      </c>
      <c r="BS116" t="n">
        <v>0.6051</v>
      </c>
      <c r="BT116" t="n">
        <v>1.7347</v>
      </c>
      <c r="BU116" t="n">
        <v>1.0928</v>
      </c>
      <c r="BV116" t="n">
        <v>1.0858</v>
      </c>
      <c r="BW116" t="n">
        <v>1.0423</v>
      </c>
      <c r="BX116" t="n">
        <v>5.0675</v>
      </c>
      <c r="BY116" t="n">
        <v>0.8859</v>
      </c>
      <c r="BZ116" t="n">
        <v>2.1158</v>
      </c>
      <c r="CA116" t="n">
        <v>1.1825</v>
      </c>
      <c r="CB116" t="n">
        <v>0.7407</v>
      </c>
      <c r="CC116" t="n">
        <v>0.9945000000000001</v>
      </c>
      <c r="CD116" t="n">
        <v>1.5795</v>
      </c>
      <c r="CE116" t="n">
        <v>0.6747</v>
      </c>
      <c r="CF116" t="n">
        <v>1.588</v>
      </c>
      <c r="CG116" t="n">
        <v>1.0783</v>
      </c>
      <c r="CH116" t="n">
        <v>1.0749</v>
      </c>
      <c r="CI116" t="n">
        <v>0.8088</v>
      </c>
      <c r="CJ116" t="n">
        <v>0.956</v>
      </c>
      <c r="CK116" t="n">
        <v>1.0257</v>
      </c>
      <c r="CL116" t="n">
        <v>0.989</v>
      </c>
      <c r="CM116" t="n">
        <v>0.6233</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-0.0563</v>
      </c>
      <c r="DD116" t="n">
        <v>0.6622</v>
      </c>
      <c r="DE116" t="n">
        <v>0.7143</v>
      </c>
      <c r="DF116" t="n">
        <v>0.6365</v>
      </c>
      <c r="DG116" t="n">
        <v>0.6404</v>
      </c>
      <c r="DH116" t="n">
        <v>0.5915</v>
      </c>
      <c r="DI116" t="n">
        <v>0.6244</v>
      </c>
      <c r="DJ116" t="n">
        <v>0.6323</v>
      </c>
      <c r="DK116" t="n">
        <v>0.4735</v>
      </c>
      <c r="DL116" t="n">
        <v>0.3918</v>
      </c>
      <c r="DM116" t="n">
        <v>0.321</v>
      </c>
      <c r="DN116" t="n">
        <v>0.3205</v>
      </c>
      <c r="DO116" t="n">
        <v>0.3841</v>
      </c>
      <c r="DP116" t="n">
        <v>0.4844</v>
      </c>
      <c r="DQ116" t="n">
        <v>0.5603</v>
      </c>
      <c r="DR116" t="n">
        <v>0.5883</v>
      </c>
      <c r="DS116" t="n">
        <v>0.5256</v>
      </c>
      <c r="DT116" t="n">
        <v>0.4905</v>
      </c>
      <c r="DU116" t="n">
        <v>0.1529</v>
      </c>
      <c r="DV116" t="n">
        <v>0.5943000000000001</v>
      </c>
      <c r="DW116" t="n">
        <v>0.3092</v>
      </c>
      <c r="DX116" t="n">
        <v>0.3967</v>
      </c>
      <c r="DY116" t="n">
        <v>0.4438</v>
      </c>
      <c r="DZ116" t="n">
        <v>-0.1913</v>
      </c>
      <c r="EA116" t="n">
        <v>0.08</v>
      </c>
      <c r="EB116" t="n">
        <v>0.0653</v>
      </c>
      <c r="EC116" t="n">
        <v>0.1049</v>
      </c>
      <c r="ED116" t="n">
        <v>0.1881</v>
      </c>
      <c r="EE116" t="n">
        <v>0.2838</v>
      </c>
      <c r="EF116" t="n">
        <v>0.2344</v>
      </c>
      <c r="EG116" t="n">
        <v>0.2724</v>
      </c>
      <c r="EH116" t="n">
        <v>0.3364</v>
      </c>
      <c r="EI116" t="n">
        <v>0.3555</v>
      </c>
      <c r="EJ116" t="n">
        <v>0.4056</v>
      </c>
      <c r="EK116" t="n">
        <v>0.4328</v>
      </c>
      <c r="EL116" t="n">
        <v>0.4309</v>
      </c>
      <c r="EM116" t="n">
        <v>0.4415</v>
      </c>
      <c r="EN116" t="n">
        <v>0.4687</v>
      </c>
      <c r="EO116" t="n">
        <v>0.5046</v>
      </c>
      <c r="EP116" t="n">
        <v>0.4575</v>
      </c>
      <c r="EQ116" t="n">
        <v>0.441</v>
      </c>
      <c r="ER116" t="n">
        <v>0.4864</v>
      </c>
      <c r="ES116" t="n">
        <v>0.3548</v>
      </c>
      <c r="ET116" t="n">
        <v>0.3374</v>
      </c>
      <c r="EU116" t="n">
        <v>0.0071</v>
      </c>
      <c r="EV116" t="n">
        <v>0.2887</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F80"/>
  <sheetViews>
    <sheetView workbookViewId="0">
      <selection activeCell="A1" sqref="A1"/>
    </sheetView>
  </sheetViews>
  <sheetFormatPr baseColWidth="10" defaultRowHeight="15"/>
  <sheetData>
    <row r="1" spans="1:6">
      <c r="A1" t="s">
        <v>207</v>
      </c>
      <c r="B1" t="s">
        <v>208</v>
      </c>
      <c r="C1" t="s">
        <v>209</v>
      </c>
      <c r="D1" t="s">
        <v>210</v>
      </c>
      <c r="E1" t="s">
        <v>211</v>
      </c>
      <c r="F1" t="s">
        <v>212</v>
      </c>
    </row>
    <row r="2" spans="1:6">
      <c r="A2" s="1" t="n">
        <v>21367</v>
      </c>
      <c r="B2" t="n">
        <v>605400</v>
      </c>
      <c r="C2" t="n">
        <v>2000</v>
      </c>
      <c r="D2" t="n">
        <v>611800</v>
      </c>
      <c r="E2" t="n">
        <v>8400</v>
      </c>
      <c r="F2" t="n">
        <v>1.01057152296</v>
      </c>
    </row>
    <row r="3" spans="1:6">
      <c r="A3" s="1" t="n">
        <v>21732</v>
      </c>
      <c r="B3" t="n">
        <v>622100</v>
      </c>
      <c r="C3" t="n">
        <v>2000</v>
      </c>
      <c r="D3" t="n">
        <v>630500</v>
      </c>
      <c r="E3" t="n">
        <v>10400</v>
      </c>
      <c r="F3" t="n">
        <v>1.01350265231</v>
      </c>
    </row>
    <row r="4" spans="1:6">
      <c r="A4" s="1" t="n">
        <v>22007</v>
      </c>
      <c r="B4" t="n">
        <v>632772</v>
      </c>
      <c r="C4" t="n">
        <v>2100</v>
      </c>
      <c r="D4" t="n">
        <v>641500</v>
      </c>
      <c r="E4" t="n">
        <v>10800</v>
      </c>
      <c r="F4" t="n">
        <v>1.01379327783</v>
      </c>
    </row>
    <row r="5" spans="1:6">
      <c r="A5" s="1" t="n">
        <v>22098</v>
      </c>
      <c r="B5" t="n">
        <v>641500</v>
      </c>
      <c r="C5" t="n">
        <v>2100</v>
      </c>
      <c r="D5" t="n">
        <v>651200</v>
      </c>
      <c r="E5" t="n">
        <v>11800</v>
      </c>
      <c r="F5" t="n">
        <v>1.0151208106</v>
      </c>
    </row>
    <row r="6" spans="1:6">
      <c r="A6" s="1" t="n">
        <v>22463</v>
      </c>
      <c r="B6" t="n">
        <v>658700</v>
      </c>
      <c r="C6" t="n">
        <v>2400</v>
      </c>
      <c r="D6" t="n">
        <v>668200</v>
      </c>
      <c r="E6" t="n">
        <v>12000</v>
      </c>
      <c r="F6" t="n">
        <v>1.01442234705</v>
      </c>
    </row>
    <row r="7" spans="1:6">
      <c r="A7" s="1" t="n">
        <v>22828</v>
      </c>
      <c r="B7" t="n">
        <v>683500</v>
      </c>
      <c r="C7" t="n">
        <v>3000</v>
      </c>
      <c r="D7" t="n">
        <v>693600</v>
      </c>
      <c r="E7" t="n">
        <v>13100</v>
      </c>
      <c r="F7" t="n">
        <v>1.01477688369</v>
      </c>
    </row>
    <row r="8" spans="1:6">
      <c r="A8" s="1" t="n">
        <v>23193</v>
      </c>
      <c r="B8" t="n">
        <v>682200</v>
      </c>
      <c r="C8" t="n">
        <v>3100</v>
      </c>
      <c r="D8" t="n">
        <v>694500</v>
      </c>
      <c r="E8" t="n">
        <v>15300</v>
      </c>
      <c r="F8" t="n">
        <v>1.01802990325</v>
      </c>
    </row>
    <row r="9" spans="1:6">
      <c r="A9" s="1" t="n">
        <v>23559</v>
      </c>
      <c r="B9" t="n">
        <v>699900</v>
      </c>
      <c r="C9" t="n">
        <v>4700</v>
      </c>
      <c r="D9" t="n">
        <v>711200</v>
      </c>
      <c r="E9" t="n">
        <v>16000</v>
      </c>
      <c r="F9" t="n">
        <v>1.01614516359</v>
      </c>
    </row>
    <row r="10" spans="1:6">
      <c r="A10" s="1" t="n">
        <v>23924</v>
      </c>
      <c r="B10" t="n">
        <v>703800</v>
      </c>
      <c r="C10" t="n">
        <v>5700</v>
      </c>
      <c r="D10" t="n">
        <v>715400</v>
      </c>
      <c r="E10" t="n">
        <v>17300</v>
      </c>
      <c r="F10" t="n">
        <v>1.0164819551</v>
      </c>
    </row>
    <row r="11" spans="1:6">
      <c r="A11" s="1" t="n">
        <v>24289</v>
      </c>
      <c r="B11" t="n">
        <v>710300</v>
      </c>
      <c r="C11" t="n">
        <v>6800</v>
      </c>
      <c r="D11" t="n">
        <v>724600</v>
      </c>
      <c r="E11" t="n">
        <v>21000</v>
      </c>
      <c r="F11" t="n">
        <v>1.02013233845</v>
      </c>
    </row>
    <row r="12" spans="1:6">
      <c r="A12" s="1" t="n">
        <v>24654</v>
      </c>
      <c r="B12" t="n">
        <v>722500</v>
      </c>
      <c r="C12" t="n">
        <v>7600</v>
      </c>
      <c r="D12" t="n">
        <v>742600</v>
      </c>
      <c r="E12" t="n">
        <v>27700</v>
      </c>
      <c r="F12" t="n">
        <v>1.0278200692</v>
      </c>
    </row>
    <row r="13" spans="1:6">
      <c r="A13" s="1" t="n">
        <v>25020</v>
      </c>
      <c r="B13" t="n">
        <v>734500</v>
      </c>
      <c r="C13" t="n">
        <v>8100</v>
      </c>
      <c r="D13" t="n">
        <v>758800</v>
      </c>
      <c r="E13" t="n">
        <v>32500</v>
      </c>
      <c r="F13" t="n">
        <v>1.03308373043</v>
      </c>
    </row>
    <row r="14" spans="1:6">
      <c r="A14" s="1" t="n">
        <v>25385</v>
      </c>
      <c r="B14" t="n">
        <v>750200</v>
      </c>
      <c r="C14" t="n">
        <v>8800</v>
      </c>
      <c r="D14" t="n">
        <v>778800</v>
      </c>
      <c r="E14" t="n">
        <v>37400</v>
      </c>
      <c r="F14" t="n">
        <v>1.03812316716</v>
      </c>
    </row>
    <row r="15" spans="1:6">
      <c r="A15" s="1" t="n">
        <v>25659</v>
      </c>
      <c r="B15" t="n">
        <v>769913</v>
      </c>
      <c r="C15" t="n">
        <v>10300</v>
      </c>
      <c r="D15" t="n">
        <v>796500</v>
      </c>
      <c r="E15" t="n">
        <v>36900</v>
      </c>
      <c r="F15" t="n">
        <v>1.03453247315</v>
      </c>
    </row>
    <row r="16" spans="1:6">
      <c r="A16" s="1" t="n">
        <v>25750</v>
      </c>
      <c r="B16" t="n">
        <v>771600</v>
      </c>
      <c r="C16" t="n">
        <v>10000</v>
      </c>
      <c r="D16" t="n">
        <v>798600</v>
      </c>
      <c r="E16" t="n">
        <v>36900</v>
      </c>
      <c r="F16" t="n">
        <v>1.03499222395</v>
      </c>
    </row>
    <row r="17" spans="1:6">
      <c r="A17" s="1" t="n">
        <v>26115</v>
      </c>
      <c r="B17" t="n">
        <v>801600</v>
      </c>
      <c r="C17" t="n">
        <v>9400</v>
      </c>
      <c r="D17" t="n">
        <v>833100</v>
      </c>
      <c r="E17" t="n">
        <v>40900</v>
      </c>
      <c r="F17" t="n">
        <v>1.03929640719</v>
      </c>
    </row>
    <row r="18" spans="1:6">
      <c r="A18" s="1" t="n">
        <v>26481</v>
      </c>
      <c r="B18" t="n">
        <v>828300</v>
      </c>
      <c r="C18" t="n">
        <v>8600</v>
      </c>
      <c r="D18" t="n">
        <v>869800</v>
      </c>
      <c r="E18" t="n">
        <v>50100</v>
      </c>
      <c r="F18" t="n">
        <v>1.05010261982</v>
      </c>
    </row>
    <row r="19" spans="1:6">
      <c r="A19" s="1" t="n">
        <v>26846</v>
      </c>
      <c r="B19" t="n">
        <v>851600</v>
      </c>
      <c r="C19" t="n">
        <v>9800</v>
      </c>
      <c r="D19" t="n">
        <v>901300</v>
      </c>
      <c r="E19" t="n">
        <v>59600</v>
      </c>
      <c r="F19" t="n">
        <v>1.05836073274</v>
      </c>
    </row>
    <row r="20" spans="1:6">
      <c r="A20" s="1" t="n">
        <v>27211</v>
      </c>
      <c r="B20" t="n">
        <v>868000</v>
      </c>
      <c r="C20" t="n">
        <v>7800</v>
      </c>
      <c r="D20" t="n">
        <v>923700</v>
      </c>
      <c r="E20" t="n">
        <v>63500</v>
      </c>
      <c r="F20" t="n">
        <v>1.06417050691</v>
      </c>
    </row>
    <row r="21" spans="1:6">
      <c r="A21" s="1" t="n">
        <v>27576</v>
      </c>
      <c r="B21" t="n">
        <v>886200</v>
      </c>
      <c r="C21" t="n">
        <v>9000</v>
      </c>
      <c r="D21" t="n">
        <v>943500</v>
      </c>
      <c r="E21" t="n">
        <v>66300</v>
      </c>
      <c r="F21" t="n">
        <v>1.06465809072</v>
      </c>
    </row>
    <row r="22" spans="1:6">
      <c r="A22" s="1" t="n">
        <v>27942</v>
      </c>
      <c r="B22" t="n">
        <v>904200</v>
      </c>
      <c r="C22" t="n">
        <v>9400</v>
      </c>
      <c r="D22" t="n">
        <v>970300</v>
      </c>
      <c r="E22" t="n">
        <v>75500</v>
      </c>
      <c r="F22" t="n">
        <v>1.07310329573</v>
      </c>
    </row>
    <row r="23" spans="1:6">
      <c r="A23" s="1" t="n">
        <v>28307</v>
      </c>
      <c r="B23" t="n">
        <v>918300</v>
      </c>
      <c r="C23" t="n">
        <v>9000</v>
      </c>
      <c r="D23" t="n">
        <v>992300</v>
      </c>
      <c r="E23" t="n">
        <v>83000</v>
      </c>
      <c r="F23" t="n">
        <v>1.08058368725</v>
      </c>
    </row>
    <row r="24" spans="1:6">
      <c r="A24" s="1" t="n">
        <v>28672</v>
      </c>
      <c r="B24" t="n">
        <v>931600</v>
      </c>
      <c r="C24" t="n">
        <v>9300</v>
      </c>
      <c r="D24" t="n">
        <v>1014300</v>
      </c>
      <c r="E24" t="n">
        <v>92000</v>
      </c>
      <c r="F24" t="n">
        <v>1.08877200515</v>
      </c>
    </row>
    <row r="25" spans="1:6">
      <c r="A25" s="1" t="n">
        <v>29037</v>
      </c>
      <c r="B25" t="n">
        <v>953300</v>
      </c>
      <c r="C25" t="n">
        <v>9300</v>
      </c>
      <c r="D25" t="n">
        <v>1042700</v>
      </c>
      <c r="E25" t="n">
        <v>98700</v>
      </c>
      <c r="F25" t="n">
        <v>1.09377950278</v>
      </c>
    </row>
    <row r="26" spans="1:6">
      <c r="A26" s="1" t="n">
        <v>29312</v>
      </c>
      <c r="B26" t="n">
        <v>964691</v>
      </c>
      <c r="C26" t="n">
        <v>10688</v>
      </c>
      <c r="D26" t="n">
        <v>1051508</v>
      </c>
      <c r="E26" t="n">
        <v>97504</v>
      </c>
      <c r="F26" t="n">
        <v>1.09</v>
      </c>
    </row>
    <row r="27" spans="1:6">
      <c r="A27" s="1" t="n">
        <v>29403</v>
      </c>
      <c r="B27" t="n">
        <v>968500</v>
      </c>
      <c r="C27" t="n">
        <v>10688</v>
      </c>
      <c r="D27" t="n">
        <v>1054218</v>
      </c>
      <c r="E27" t="n">
        <v>96406</v>
      </c>
      <c r="F27" t="n">
        <v>1.089</v>
      </c>
    </row>
    <row r="28" spans="1:6">
      <c r="A28" s="1" t="n">
        <v>29768</v>
      </c>
      <c r="B28" t="n">
        <v>978195</v>
      </c>
      <c r="C28" t="n">
        <v>12482</v>
      </c>
      <c r="D28" t="n">
        <v>1061588</v>
      </c>
      <c r="E28" t="n">
        <v>95874</v>
      </c>
      <c r="F28" t="n">
        <v>1.085</v>
      </c>
    </row>
    <row r="29" spans="1:6">
      <c r="A29" s="1" t="n">
        <v>30133</v>
      </c>
      <c r="B29" t="n">
        <v>993780</v>
      </c>
      <c r="C29" t="n">
        <v>16544</v>
      </c>
      <c r="D29" t="n">
        <v>1082311</v>
      </c>
      <c r="E29" t="n">
        <v>105075</v>
      </c>
      <c r="F29" t="n">
        <v>1.089</v>
      </c>
    </row>
    <row r="30" spans="1:6">
      <c r="A30" s="1" t="n">
        <v>30498</v>
      </c>
      <c r="B30" t="n">
        <v>1012717</v>
      </c>
      <c r="C30" t="n">
        <v>13014</v>
      </c>
      <c r="D30" t="n">
        <v>1107563</v>
      </c>
      <c r="E30" t="n">
        <v>107860</v>
      </c>
      <c r="F30" t="n">
        <v>1.094</v>
      </c>
    </row>
    <row r="31" spans="1:6">
      <c r="A31" s="1" t="n">
        <v>30864</v>
      </c>
      <c r="B31" t="n">
        <v>1027922</v>
      </c>
      <c r="C31" t="n">
        <v>17086</v>
      </c>
      <c r="D31" t="n">
        <v>1129088</v>
      </c>
      <c r="E31" t="n">
        <v>118252</v>
      </c>
      <c r="F31" t="n">
        <v>1.098</v>
      </c>
    </row>
    <row r="32" spans="1:6">
      <c r="A32" s="1" t="n">
        <v>31229</v>
      </c>
      <c r="B32" t="n">
        <v>1039698</v>
      </c>
      <c r="C32" t="n">
        <v>19645</v>
      </c>
      <c r="D32" t="n">
        <v>1136160</v>
      </c>
      <c r="E32" t="n">
        <v>116107</v>
      </c>
      <c r="F32" t="n">
        <v>1.093</v>
      </c>
    </row>
    <row r="33" spans="1:6">
      <c r="A33" s="1" t="n">
        <v>31594</v>
      </c>
      <c r="B33" t="n">
        <v>1051762</v>
      </c>
      <c r="C33" t="n">
        <v>18291</v>
      </c>
      <c r="D33" t="n">
        <v>1165826</v>
      </c>
      <c r="E33" t="n">
        <v>132355</v>
      </c>
      <c r="F33" t="n">
        <v>1.108</v>
      </c>
    </row>
    <row r="34" spans="1:6">
      <c r="A34" s="1" t="n">
        <v>31959</v>
      </c>
      <c r="B34" t="n">
        <v>1067917</v>
      </c>
      <c r="C34" t="n">
        <v>16358</v>
      </c>
      <c r="D34" t="n">
        <v>1185394</v>
      </c>
      <c r="E34" t="n">
        <v>133835</v>
      </c>
      <c r="F34" t="n">
        <v>1.11</v>
      </c>
    </row>
    <row r="35" spans="1:6">
      <c r="A35" s="1" t="n">
        <v>32325</v>
      </c>
      <c r="B35" t="n">
        <v>1079827</v>
      </c>
      <c r="C35" t="n">
        <v>21988</v>
      </c>
      <c r="D35" t="n">
        <v>1198637</v>
      </c>
      <c r="E35" t="n">
        <v>140798</v>
      </c>
      <c r="F35" t="n">
        <v>1.11</v>
      </c>
    </row>
    <row r="36" spans="1:6">
      <c r="A36" s="1" t="n">
        <v>32690</v>
      </c>
      <c r="B36" t="n">
        <v>1094588</v>
      </c>
      <c r="C36" t="n">
        <v>25006</v>
      </c>
      <c r="D36" t="n">
        <v>1234640</v>
      </c>
      <c r="E36" t="n">
        <v>165058</v>
      </c>
      <c r="F36" t="n">
        <v>1.128</v>
      </c>
    </row>
    <row r="37" spans="1:6">
      <c r="A37" s="1" t="n">
        <v>32964</v>
      </c>
      <c r="B37" t="n">
        <v>1108229</v>
      </c>
      <c r="C37" t="n">
        <v>28602.0050724</v>
      </c>
      <c r="D37" t="n">
        <v>1230731.31292</v>
      </c>
      <c r="E37" t="n">
        <v>151104.317988</v>
      </c>
      <c r="F37" t="n">
        <v>1.11053880824</v>
      </c>
    </row>
    <row r="38" spans="1:6">
      <c r="A38" s="1" t="n">
        <v>33055</v>
      </c>
      <c r="B38" t="n">
        <v>1113491</v>
      </c>
      <c r="C38" t="n">
        <v>27994.4461412</v>
      </c>
      <c r="D38" t="n">
        <v>1240013</v>
      </c>
      <c r="E38" t="n">
        <v>154516</v>
      </c>
      <c r="F38" t="n">
        <v>1.114</v>
      </c>
    </row>
    <row r="39" spans="1:6">
      <c r="A39" s="1" t="n">
        <v>33420</v>
      </c>
      <c r="B39" t="n">
        <v>1136754</v>
      </c>
      <c r="C39" t="n">
        <v>31812.1390838</v>
      </c>
      <c r="D39" t="n">
        <v>1252265</v>
      </c>
      <c r="E39" t="n">
        <v>147322.741665</v>
      </c>
      <c r="F39" t="n">
        <v>1.10161477329</v>
      </c>
    </row>
    <row r="40" spans="1:6">
      <c r="A40" s="1" t="n">
        <v>33786</v>
      </c>
      <c r="B40" t="n">
        <v>1158613</v>
      </c>
      <c r="C40" t="n">
        <v>39200.0311529</v>
      </c>
      <c r="D40" t="n">
        <v>1271662</v>
      </c>
      <c r="E40" t="n">
        <v>152248.501708</v>
      </c>
      <c r="F40" t="n">
        <v>1.09757270115</v>
      </c>
    </row>
    <row r="41" spans="1:6">
      <c r="A41" s="1" t="n">
        <v>34151</v>
      </c>
      <c r="B41" t="n">
        <v>1172838</v>
      </c>
      <c r="C41" t="n">
        <v>52486.9486609</v>
      </c>
      <c r="D41" t="n">
        <v>1267849</v>
      </c>
      <c r="E41" t="n">
        <v>147497.788877</v>
      </c>
      <c r="F41" t="n">
        <v>1.08100948298</v>
      </c>
    </row>
    <row r="42" spans="1:6">
      <c r="A42" s="1" t="n">
        <v>34516</v>
      </c>
      <c r="B42" t="n">
        <v>1187536</v>
      </c>
      <c r="C42" t="n">
        <v>54361.9407511</v>
      </c>
      <c r="D42" t="n">
        <v>1289804</v>
      </c>
      <c r="E42" t="n">
        <v>156629.628589</v>
      </c>
      <c r="F42" t="n">
        <v>1.08611781032</v>
      </c>
    </row>
    <row r="43" spans="1:6">
      <c r="A43" s="1" t="n">
        <v>34881</v>
      </c>
      <c r="B43" t="n">
        <v>1196854</v>
      </c>
      <c r="C43" t="n">
        <v>55855.8821595</v>
      </c>
      <c r="D43" t="n">
        <v>1298096</v>
      </c>
      <c r="E43" t="n">
        <v>157098.300479</v>
      </c>
      <c r="F43" t="n">
        <v>1.08459010038</v>
      </c>
    </row>
    <row r="44" spans="1:6">
      <c r="A44" s="1" t="n">
        <v>35247</v>
      </c>
      <c r="B44" t="n">
        <v>1203755</v>
      </c>
      <c r="C44" t="n">
        <v>58136.6770432</v>
      </c>
      <c r="D44" t="n">
        <v>1303915</v>
      </c>
      <c r="E44" t="n">
        <v>158296.530229</v>
      </c>
      <c r="F44" t="n">
        <v>1.08320630029</v>
      </c>
    </row>
    <row r="45" spans="1:6">
      <c r="A45" s="1" t="n">
        <v>35612</v>
      </c>
      <c r="B45" t="n">
        <v>1211640</v>
      </c>
      <c r="C45" t="n">
        <v>40898.3472684</v>
      </c>
      <c r="D45" t="n">
        <v>1327930</v>
      </c>
      <c r="E45" t="n">
        <v>157187.291008</v>
      </c>
      <c r="F45" t="n">
        <v>1.09597735301</v>
      </c>
    </row>
    <row r="46" spans="1:6">
      <c r="A46" s="1" t="n">
        <v>35977</v>
      </c>
      <c r="B46" t="n">
        <v>1215233</v>
      </c>
      <c r="C46" t="n">
        <v>38494.6266027</v>
      </c>
      <c r="D46" t="n">
        <v>1334125</v>
      </c>
      <c r="E46" t="n">
        <v>157388</v>
      </c>
      <c r="F46" t="n">
        <v>1.09783473622</v>
      </c>
    </row>
    <row r="47" spans="1:6">
      <c r="A47" s="1" t="n">
        <v>36342</v>
      </c>
      <c r="B47" t="n">
        <v>1210300</v>
      </c>
      <c r="C47" t="n">
        <v>42296.6384658</v>
      </c>
      <c r="D47" t="n">
        <v>1332442</v>
      </c>
      <c r="E47" t="n">
        <v>164439</v>
      </c>
      <c r="F47" t="n">
        <v>1.10091878047</v>
      </c>
    </row>
    <row r="48" spans="1:6">
      <c r="A48" s="1" t="n">
        <v>36617</v>
      </c>
      <c r="B48" t="n">
        <v>1211537</v>
      </c>
      <c r="C48" t="n">
        <v>42021</v>
      </c>
      <c r="D48" t="n">
        <v>1337991</v>
      </c>
      <c r="E48" t="n">
        <v>168475</v>
      </c>
      <c r="F48" t="n">
        <v>1.10437476992</v>
      </c>
    </row>
    <row r="49" spans="1:6">
      <c r="A49" s="1" t="n">
        <v>36708</v>
      </c>
      <c r="B49" t="n">
        <v>1213519</v>
      </c>
      <c r="C49" t="n">
        <v>46151</v>
      </c>
      <c r="D49" t="n">
        <v>1336005</v>
      </c>
      <c r="E49" t="n">
        <v>168637</v>
      </c>
      <c r="F49" t="n">
        <v>1.10093455479</v>
      </c>
    </row>
    <row r="50" spans="1:6">
      <c r="A50" s="1" t="n">
        <v>37073</v>
      </c>
      <c r="B50" t="n">
        <v>1225948</v>
      </c>
      <c r="C50" t="n">
        <v>46566</v>
      </c>
      <c r="D50" t="n">
        <v>1337629</v>
      </c>
      <c r="E50" t="n">
        <v>158247</v>
      </c>
      <c r="F50" t="n">
        <v>1.09109766483</v>
      </c>
    </row>
    <row r="51" spans="1:6">
      <c r="A51" s="1" t="n">
        <v>37438</v>
      </c>
      <c r="B51" t="n">
        <v>1239613</v>
      </c>
      <c r="C51" t="n">
        <v>46757</v>
      </c>
      <c r="D51" t="n">
        <v>1353051</v>
      </c>
      <c r="E51" t="n">
        <v>160195</v>
      </c>
      <c r="F51" t="n">
        <v>1.0915108183</v>
      </c>
    </row>
    <row r="52" spans="1:6">
      <c r="A52" s="1" t="n">
        <v>37803</v>
      </c>
      <c r="B52" t="n">
        <v>1251154</v>
      </c>
      <c r="C52" t="n">
        <v>53447</v>
      </c>
      <c r="D52" t="n">
        <v>1358755</v>
      </c>
      <c r="E52" t="n">
        <v>161048</v>
      </c>
      <c r="F52" t="n">
        <v>1.0860014035</v>
      </c>
    </row>
    <row r="53" spans="1:6">
      <c r="A53" s="1" t="n">
        <v>38169</v>
      </c>
      <c r="B53" t="n">
        <v>1273569</v>
      </c>
      <c r="C53" t="n">
        <v>57481</v>
      </c>
      <c r="D53" t="n">
        <v>1387569</v>
      </c>
      <c r="E53" t="n">
        <v>171481</v>
      </c>
      <c r="F53" t="n">
        <v>1.08951222902</v>
      </c>
    </row>
    <row r="54" spans="1:6">
      <c r="A54" s="1" t="n">
        <v>38534</v>
      </c>
      <c r="B54" t="n">
        <v>1292729</v>
      </c>
      <c r="C54" t="n">
        <v>65674</v>
      </c>
      <c r="D54" t="n">
        <v>1412500</v>
      </c>
      <c r="E54" t="n">
        <v>185445</v>
      </c>
      <c r="F54" t="n">
        <v>1.09264973556</v>
      </c>
    </row>
    <row r="55" spans="1:6">
      <c r="A55" s="1" t="n">
        <v>38899</v>
      </c>
      <c r="B55" t="n">
        <v>1309731</v>
      </c>
      <c r="C55" t="n">
        <v>68656</v>
      </c>
      <c r="D55" t="n">
        <v>1430516</v>
      </c>
      <c r="E55" t="n">
        <v>189441</v>
      </c>
      <c r="F55" t="n">
        <v>1.09222122711</v>
      </c>
    </row>
    <row r="56" spans="1:6">
      <c r="A56" s="1" t="n">
        <v>39264</v>
      </c>
      <c r="B56" t="n">
        <v>1315675</v>
      </c>
      <c r="C56" t="n">
        <v>71626</v>
      </c>
      <c r="D56" t="n">
        <v>1433461</v>
      </c>
      <c r="E56" t="n">
        <v>189412</v>
      </c>
      <c r="F56" t="n">
        <v>1.08952514869</v>
      </c>
    </row>
    <row r="57" spans="1:6">
      <c r="A57" s="1" t="n">
        <v>39630</v>
      </c>
      <c r="B57" t="n">
        <v>1332213</v>
      </c>
      <c r="C57" t="n">
        <v>72080</v>
      </c>
      <c r="D57" t="n">
        <v>1432620</v>
      </c>
      <c r="E57" t="n">
        <v>172487</v>
      </c>
      <c r="F57" t="n">
        <v>1.07536857845</v>
      </c>
    </row>
    <row r="58" spans="1:6">
      <c r="A58" s="1" t="n">
        <v>39995</v>
      </c>
      <c r="B58" t="n">
        <v>1346717</v>
      </c>
      <c r="C58" t="n">
        <v>69243</v>
      </c>
      <c r="D58" t="n">
        <v>1442556</v>
      </c>
      <c r="E58" t="n">
        <v>165082</v>
      </c>
      <c r="F58" t="n">
        <v>1.07116491438</v>
      </c>
    </row>
    <row r="59" spans="1:6">
      <c r="A59" s="1" t="n">
        <v>40360</v>
      </c>
      <c r="B59" t="n">
        <v>1363817</v>
      </c>
      <c r="C59" t="n">
        <v>73217</v>
      </c>
      <c r="D59" t="n">
        <v>1468549</v>
      </c>
      <c r="E59" t="n">
        <v>177949</v>
      </c>
      <c r="F59" t="n">
        <v>1.07679329411</v>
      </c>
    </row>
    <row r="60" spans="1:6">
      <c r="A60" s="1" t="n">
        <v>40725</v>
      </c>
      <c r="B60" t="n">
        <v>1378323</v>
      </c>
      <c r="C60" t="n">
        <v>73863.040721</v>
      </c>
      <c r="D60" t="n">
        <v>1490284.26389</v>
      </c>
      <c r="E60" t="n">
        <v>185824.304609</v>
      </c>
      <c r="F60" t="n">
        <v>1.08123006283</v>
      </c>
    </row>
    <row r="61" spans="1:6">
      <c r="A61" s="1" t="n">
        <v>41091</v>
      </c>
      <c r="B61" t="n">
        <v>1392772</v>
      </c>
      <c r="C61" t="n">
        <v>75985</v>
      </c>
      <c r="D61" t="n">
        <v>1518054</v>
      </c>
      <c r="E61" t="n">
        <v>201267</v>
      </c>
      <c r="F61" t="n">
        <v>1.08995154986</v>
      </c>
    </row>
    <row r="62" spans="1:6">
      <c r="A62" s="1" t="n">
        <v>41456</v>
      </c>
      <c r="B62" t="n">
        <v>1408038</v>
      </c>
      <c r="C62" t="n">
        <v>68946</v>
      </c>
      <c r="D62" t="n">
        <v>1541968</v>
      </c>
      <c r="E62" t="n">
        <v>202876</v>
      </c>
      <c r="F62" t="n">
        <v>1.09511817153</v>
      </c>
    </row>
    <row r="63" spans="1:6">
      <c r="A63" s="1" t="n">
        <v>41821</v>
      </c>
      <c r="B63" t="n">
        <v>1417710</v>
      </c>
      <c r="C63" t="n">
        <v>64898</v>
      </c>
      <c r="D63" t="n">
        <v>1559029</v>
      </c>
      <c r="E63" t="n">
        <v>206217</v>
      </c>
      <c r="F63" t="n">
        <v>1.09968117598</v>
      </c>
    </row>
    <row r="64" spans="1:6">
      <c r="A64" s="1" t="n">
        <v>42186</v>
      </c>
      <c r="B64" t="n">
        <v>1426320</v>
      </c>
      <c r="C64" t="n">
        <v>62389</v>
      </c>
      <c r="D64" t="n">
        <v>1577865</v>
      </c>
      <c r="E64" t="n">
        <v>213934</v>
      </c>
      <c r="F64" t="n">
        <v>1.10624894834</v>
      </c>
    </row>
    <row r="65" spans="1:6">
      <c r="A65" s="1" t="n">
        <v>42552</v>
      </c>
      <c r="B65" t="n">
        <v>1428683</v>
      </c>
      <c r="C65" t="n">
        <v>63093</v>
      </c>
      <c r="D65" t="n">
        <v>1583265</v>
      </c>
      <c r="E65" t="n">
        <v>217675</v>
      </c>
      <c r="F65" t="n">
        <v>1.10819894966</v>
      </c>
    </row>
    <row r="66" spans="1:6">
      <c r="A66" t="s">
        <v>213</v>
      </c>
    </row>
    <row r="67" spans="1:6">
      <c r="A67" t="s">
        <v>214</v>
      </c>
    </row>
    <row r="68" spans="1:6">
      <c r="A68" t="s">
        <v>215</v>
      </c>
    </row>
    <row r="69" spans="1:6">
      <c r="A69" t="s">
        <v>216</v>
      </c>
    </row>
    <row r="70" spans="1:6">
      <c r="A70" t="s">
        <v>217</v>
      </c>
    </row>
    <row r="71" spans="1:6">
      <c r="A71" t="s">
        <v>218</v>
      </c>
    </row>
    <row r="72" spans="1:6">
      <c r="A72" t="s">
        <v>219</v>
      </c>
    </row>
    <row r="73" spans="1:6">
      <c r="A73" t="s">
        <v>220</v>
      </c>
    </row>
    <row r="74" spans="1:6">
      <c r="A74" t="s">
        <v>221</v>
      </c>
    </row>
    <row r="75" spans="1:6">
      <c r="A75" t="s">
        <v>222</v>
      </c>
    </row>
    <row r="76" spans="1:6">
      <c r="A76" t="s">
        <v>223</v>
      </c>
    </row>
    <row r="77" spans="1:6">
      <c r="A77" t="s">
        <v>224</v>
      </c>
    </row>
    <row r="78" spans="1:6">
      <c r="A78" t="s">
        <v>225</v>
      </c>
    </row>
    <row r="79" spans="1:6">
      <c r="A79" t="s">
        <v>226</v>
      </c>
    </row>
    <row r="80" spans="1:6">
      <c r="A80" t="s">
        <v>227</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T4489"/>
  <sheetViews>
    <sheetView workbookViewId="0">
      <selection activeCell="A1" sqref="A1"/>
    </sheetView>
  </sheetViews>
  <sheetFormatPr baseColWidth="10" defaultRowHeight="15"/>
  <sheetData>
    <row r="1" spans="1:20">
      <c r="A1" t="s">
        <v>228</v>
      </c>
      <c r="B1" t="s">
        <v>229</v>
      </c>
      <c r="C1" t="s">
        <v>230</v>
      </c>
      <c r="D1" t="s">
        <v>231</v>
      </c>
      <c r="E1" t="s">
        <v>232</v>
      </c>
      <c r="F1" t="s">
        <v>233</v>
      </c>
      <c r="G1" t="s">
        <v>234</v>
      </c>
      <c r="H1" t="s">
        <v>235</v>
      </c>
      <c r="I1" t="s">
        <v>236</v>
      </c>
      <c r="J1" t="s">
        <v>237</v>
      </c>
      <c r="K1" t="s">
        <v>238</v>
      </c>
      <c r="L1" t="s">
        <v>239</v>
      </c>
      <c r="M1" t="s">
        <v>240</v>
      </c>
      <c r="N1" t="s">
        <v>241</v>
      </c>
      <c r="O1" t="s">
        <v>242</v>
      </c>
      <c r="P1" t="s">
        <v>243</v>
      </c>
      <c r="Q1" t="s">
        <v>244</v>
      </c>
      <c r="R1" t="s">
        <v>245</v>
      </c>
      <c r="S1" t="s">
        <v>246</v>
      </c>
      <c r="T1" t="s">
        <v>247</v>
      </c>
    </row>
    <row r="2" spans="1:20">
      <c r="A2" s="1" t="n">
        <v>31443</v>
      </c>
      <c r="B2" t="s">
        <v>248</v>
      </c>
      <c r="C2" t="n">
        <v>1</v>
      </c>
      <c r="D2" t="n">
        <v>20</v>
      </c>
      <c r="E2" t="s">
        <v>249</v>
      </c>
      <c r="F2" t="n">
        <v>3201</v>
      </c>
      <c r="G2" t="s">
        <v>250</v>
      </c>
      <c r="H2" t="s">
        <v>251</v>
      </c>
      <c r="I2" t="n">
        <v>5</v>
      </c>
      <c r="J2" t="n">
        <v>458</v>
      </c>
      <c r="K2" t="s">
        <v>252</v>
      </c>
      <c r="L2" t="n">
        <v>584</v>
      </c>
      <c r="M2" t="n">
        <v>0.1</v>
      </c>
      <c r="N2" t="n">
        <v>25</v>
      </c>
      <c r="O2" t="s">
        <v>253</v>
      </c>
      <c r="P2" t="s">
        <v>254</v>
      </c>
      <c r="Q2" t="s">
        <v>254</v>
      </c>
      <c r="R2" t="s">
        <v>255</v>
      </c>
      <c r="S2" t="s">
        <v>251</v>
      </c>
      <c r="T2" t="n">
        <v>5</v>
      </c>
    </row>
    <row r="3" spans="1:20">
      <c r="A3" s="1" t="n">
        <v>31471</v>
      </c>
      <c r="B3" t="s">
        <v>248</v>
      </c>
      <c r="C3" t="n">
        <v>1</v>
      </c>
      <c r="D3" t="n">
        <v>213</v>
      </c>
      <c r="E3" t="s">
        <v>256</v>
      </c>
      <c r="F3" t="n">
        <v>3201</v>
      </c>
      <c r="G3" t="s">
        <v>250</v>
      </c>
      <c r="H3" t="s">
        <v>251</v>
      </c>
      <c r="I3" t="n">
        <v>5</v>
      </c>
      <c r="J3" t="n">
        <v>940</v>
      </c>
      <c r="K3" t="s">
        <v>257</v>
      </c>
      <c r="L3" t="n">
        <v>37</v>
      </c>
      <c r="M3" t="n">
        <v>0</v>
      </c>
      <c r="N3" t="n">
        <v>0</v>
      </c>
    </row>
    <row r="4" spans="1:20">
      <c r="A4" s="1" t="n">
        <v>31471</v>
      </c>
      <c r="B4" t="s">
        <v>248</v>
      </c>
      <c r="C4" t="n">
        <v>2</v>
      </c>
      <c r="D4" t="n">
        <v>20</v>
      </c>
      <c r="E4" t="s">
        <v>249</v>
      </c>
      <c r="F4" t="n">
        <v>3201</v>
      </c>
      <c r="G4" t="s">
        <v>250</v>
      </c>
      <c r="H4" t="s">
        <v>251</v>
      </c>
      <c r="I4" t="n">
        <v>5</v>
      </c>
      <c r="J4" t="n">
        <v>458</v>
      </c>
      <c r="K4" t="s">
        <v>252</v>
      </c>
      <c r="L4" t="n">
        <v>704</v>
      </c>
      <c r="M4" t="n">
        <v>0.1</v>
      </c>
      <c r="N4" t="n">
        <v>36.2</v>
      </c>
      <c r="O4" t="s">
        <v>253</v>
      </c>
      <c r="P4" t="s">
        <v>254</v>
      </c>
      <c r="Q4" t="s">
        <v>254</v>
      </c>
      <c r="R4" t="s">
        <v>255</v>
      </c>
      <c r="S4" t="s">
        <v>251</v>
      </c>
      <c r="T4" t="n">
        <v>5</v>
      </c>
    </row>
    <row r="5" spans="1:20">
      <c r="A5" s="1" t="n">
        <v>31471</v>
      </c>
      <c r="B5" t="s">
        <v>248</v>
      </c>
      <c r="C5" t="n">
        <v>3</v>
      </c>
      <c r="D5" t="n">
        <v>20</v>
      </c>
      <c r="E5" t="s">
        <v>249</v>
      </c>
      <c r="F5" t="n">
        <v>3201</v>
      </c>
      <c r="G5" t="s">
        <v>250</v>
      </c>
      <c r="H5" t="s">
        <v>251</v>
      </c>
      <c r="I5" t="n">
        <v>5</v>
      </c>
      <c r="J5" t="n">
        <v>458</v>
      </c>
      <c r="K5" t="s">
        <v>252</v>
      </c>
      <c r="L5" t="n">
        <v>1037</v>
      </c>
      <c r="M5" t="n">
        <v>0.1</v>
      </c>
      <c r="N5" t="n">
        <v>36.3</v>
      </c>
      <c r="O5" t="s">
        <v>253</v>
      </c>
      <c r="P5" t="s">
        <v>254</v>
      </c>
      <c r="Q5" t="s">
        <v>254</v>
      </c>
      <c r="R5" t="s">
        <v>255</v>
      </c>
      <c r="S5" t="s">
        <v>251</v>
      </c>
      <c r="T5" t="n">
        <v>5</v>
      </c>
    </row>
    <row r="6" spans="1:20">
      <c r="A6" s="1" t="n">
        <v>31471</v>
      </c>
      <c r="B6" t="s">
        <v>258</v>
      </c>
      <c r="C6" t="n">
        <v>1</v>
      </c>
      <c r="D6" t="n">
        <v>213</v>
      </c>
      <c r="E6" t="s">
        <v>256</v>
      </c>
      <c r="F6" t="n">
        <v>3201</v>
      </c>
      <c r="G6" t="s">
        <v>250</v>
      </c>
      <c r="H6" t="s">
        <v>251</v>
      </c>
      <c r="I6" t="n">
        <v>5</v>
      </c>
      <c r="J6" t="n">
        <v>940</v>
      </c>
      <c r="K6" t="s">
        <v>257</v>
      </c>
      <c r="L6" t="n">
        <v>37</v>
      </c>
      <c r="M6" t="n">
        <v>0</v>
      </c>
      <c r="N6" t="n">
        <v>0</v>
      </c>
    </row>
    <row r="7" spans="1:20">
      <c r="A7" s="1" t="n">
        <v>31471</v>
      </c>
      <c r="B7" t="s">
        <v>259</v>
      </c>
      <c r="C7" t="n">
        <v>1</v>
      </c>
      <c r="D7" t="n">
        <v>888</v>
      </c>
      <c r="E7" t="s">
        <v>260</v>
      </c>
      <c r="F7" t="n">
        <v>3201</v>
      </c>
      <c r="G7" t="s">
        <v>250</v>
      </c>
      <c r="H7" t="s">
        <v>251</v>
      </c>
      <c r="I7" t="n">
        <v>5</v>
      </c>
      <c r="J7" t="n">
        <v>515</v>
      </c>
      <c r="K7" t="s">
        <v>261</v>
      </c>
      <c r="L7" t="n">
        <v>28</v>
      </c>
      <c r="M7" t="n">
        <v>0</v>
      </c>
      <c r="N7" t="n">
        <v>0</v>
      </c>
    </row>
    <row r="8" spans="1:20">
      <c r="A8" s="1" t="n">
        <v>31502</v>
      </c>
      <c r="B8" t="s">
        <v>248</v>
      </c>
      <c r="C8" t="n">
        <v>1</v>
      </c>
      <c r="D8" t="n">
        <v>213</v>
      </c>
      <c r="E8" t="s">
        <v>256</v>
      </c>
      <c r="F8" t="n">
        <v>3201</v>
      </c>
      <c r="G8" t="s">
        <v>250</v>
      </c>
      <c r="H8" t="s">
        <v>251</v>
      </c>
      <c r="I8" t="n">
        <v>5</v>
      </c>
      <c r="J8" t="n">
        <v>795</v>
      </c>
      <c r="K8" t="s">
        <v>262</v>
      </c>
      <c r="L8" t="n">
        <v>9</v>
      </c>
      <c r="M8" t="n">
        <v>0</v>
      </c>
      <c r="N8" t="n">
        <v>0</v>
      </c>
    </row>
    <row r="9" spans="1:20">
      <c r="A9" s="1" t="n">
        <v>31502</v>
      </c>
      <c r="B9" t="s">
        <v>248</v>
      </c>
      <c r="C9" t="n">
        <v>2</v>
      </c>
      <c r="D9" t="n">
        <v>20</v>
      </c>
      <c r="E9" t="s">
        <v>249</v>
      </c>
      <c r="F9" t="n">
        <v>3201</v>
      </c>
      <c r="G9" t="s">
        <v>250</v>
      </c>
      <c r="H9" t="s">
        <v>251</v>
      </c>
      <c r="I9" t="n">
        <v>5</v>
      </c>
      <c r="J9" t="n">
        <v>458</v>
      </c>
      <c r="K9" t="s">
        <v>252</v>
      </c>
      <c r="L9" t="n">
        <v>1023</v>
      </c>
      <c r="M9" t="n">
        <v>0.1</v>
      </c>
      <c r="N9" t="n">
        <v>36.4</v>
      </c>
      <c r="O9" t="s">
        <v>253</v>
      </c>
      <c r="P9" t="s">
        <v>254</v>
      </c>
      <c r="Q9" t="s">
        <v>254</v>
      </c>
      <c r="R9" t="s">
        <v>255</v>
      </c>
      <c r="S9" t="s">
        <v>251</v>
      </c>
      <c r="T9" t="n">
        <v>5</v>
      </c>
    </row>
    <row r="10" spans="1:20">
      <c r="A10" s="1" t="n">
        <v>31532</v>
      </c>
      <c r="B10" t="s">
        <v>248</v>
      </c>
      <c r="C10" t="n">
        <v>1</v>
      </c>
      <c r="D10" t="n">
        <v>20</v>
      </c>
      <c r="E10" t="s">
        <v>249</v>
      </c>
      <c r="F10" t="n">
        <v>3201</v>
      </c>
      <c r="G10" t="s">
        <v>250</v>
      </c>
      <c r="H10" t="s">
        <v>251</v>
      </c>
      <c r="I10" t="n">
        <v>5</v>
      </c>
      <c r="J10" t="n">
        <v>458</v>
      </c>
      <c r="K10" t="s">
        <v>252</v>
      </c>
      <c r="L10" t="n">
        <v>1077</v>
      </c>
      <c r="M10" t="n">
        <v>0.1</v>
      </c>
      <c r="N10" t="n">
        <v>36.4</v>
      </c>
      <c r="O10" t="s">
        <v>253</v>
      </c>
      <c r="P10" t="s">
        <v>254</v>
      </c>
      <c r="Q10" t="s">
        <v>254</v>
      </c>
      <c r="R10" t="s">
        <v>255</v>
      </c>
      <c r="S10" t="s">
        <v>251</v>
      </c>
      <c r="T10" t="n">
        <v>5</v>
      </c>
    </row>
    <row r="11" spans="1:20">
      <c r="A11" s="1" t="n">
        <v>31532</v>
      </c>
      <c r="B11" t="s">
        <v>263</v>
      </c>
      <c r="C11" t="n">
        <v>1</v>
      </c>
      <c r="D11" t="n">
        <v>213</v>
      </c>
      <c r="E11" t="s">
        <v>256</v>
      </c>
      <c r="F11" t="n">
        <v>3201</v>
      </c>
      <c r="G11" t="s">
        <v>250</v>
      </c>
      <c r="H11" t="s">
        <v>251</v>
      </c>
      <c r="I11" t="n">
        <v>5</v>
      </c>
      <c r="J11" t="n">
        <v>795</v>
      </c>
      <c r="K11" t="s">
        <v>262</v>
      </c>
      <c r="L11" t="n">
        <v>20</v>
      </c>
      <c r="M11" t="n">
        <v>0</v>
      </c>
      <c r="N11" t="n">
        <v>0</v>
      </c>
    </row>
    <row r="12" spans="1:20">
      <c r="A12" s="1" t="n">
        <v>31563</v>
      </c>
      <c r="B12" t="s">
        <v>248</v>
      </c>
      <c r="C12" t="n">
        <v>1</v>
      </c>
      <c r="D12" t="n">
        <v>20</v>
      </c>
      <c r="E12" t="s">
        <v>249</v>
      </c>
      <c r="F12" t="n">
        <v>3201</v>
      </c>
      <c r="G12" t="s">
        <v>250</v>
      </c>
      <c r="H12" t="s">
        <v>251</v>
      </c>
      <c r="I12" t="n">
        <v>5</v>
      </c>
      <c r="J12" t="n">
        <v>458</v>
      </c>
      <c r="K12" t="s">
        <v>252</v>
      </c>
      <c r="L12" t="n">
        <v>1065</v>
      </c>
      <c r="M12" t="n">
        <v>0.1</v>
      </c>
      <c r="N12" t="n">
        <v>36.2</v>
      </c>
      <c r="O12" t="s">
        <v>253</v>
      </c>
      <c r="P12" t="s">
        <v>254</v>
      </c>
      <c r="Q12" t="s">
        <v>254</v>
      </c>
      <c r="R12" t="s">
        <v>255</v>
      </c>
      <c r="S12" t="s">
        <v>251</v>
      </c>
      <c r="T12" t="n">
        <v>5</v>
      </c>
    </row>
    <row r="13" spans="1:20">
      <c r="A13" s="1" t="n">
        <v>31563</v>
      </c>
      <c r="B13" t="s">
        <v>258</v>
      </c>
      <c r="C13" t="n">
        <v>1</v>
      </c>
      <c r="D13" t="n">
        <v>213</v>
      </c>
      <c r="E13" t="s">
        <v>256</v>
      </c>
      <c r="F13" t="n">
        <v>3201</v>
      </c>
      <c r="G13" t="s">
        <v>250</v>
      </c>
      <c r="H13" t="s">
        <v>251</v>
      </c>
      <c r="I13" t="n">
        <v>5</v>
      </c>
      <c r="J13" t="n">
        <v>795</v>
      </c>
      <c r="K13" t="s">
        <v>262</v>
      </c>
      <c r="L13" t="n">
        <v>80</v>
      </c>
      <c r="M13" t="n">
        <v>0</v>
      </c>
      <c r="N13" t="n">
        <v>0</v>
      </c>
    </row>
    <row r="14" spans="1:20">
      <c r="A14" s="1" t="n">
        <v>31593</v>
      </c>
      <c r="B14" t="s">
        <v>248</v>
      </c>
      <c r="C14" t="n">
        <v>1</v>
      </c>
      <c r="D14" t="n">
        <v>213</v>
      </c>
      <c r="E14" t="s">
        <v>256</v>
      </c>
      <c r="F14" t="n">
        <v>3201</v>
      </c>
      <c r="G14" t="s">
        <v>250</v>
      </c>
      <c r="H14" t="s">
        <v>251</v>
      </c>
      <c r="I14" t="n">
        <v>5</v>
      </c>
      <c r="J14" t="n">
        <v>795</v>
      </c>
      <c r="K14" t="s">
        <v>262</v>
      </c>
      <c r="L14" t="n">
        <v>79</v>
      </c>
      <c r="M14" t="n">
        <v>0</v>
      </c>
      <c r="N14" t="n">
        <v>0</v>
      </c>
    </row>
    <row r="15" spans="1:20">
      <c r="A15" s="1" t="n">
        <v>31593</v>
      </c>
      <c r="B15" t="s">
        <v>248</v>
      </c>
      <c r="C15" t="n">
        <v>2</v>
      </c>
      <c r="D15" t="n">
        <v>213</v>
      </c>
      <c r="E15" t="s">
        <v>256</v>
      </c>
      <c r="F15" t="n">
        <v>3201</v>
      </c>
      <c r="G15" t="s">
        <v>250</v>
      </c>
      <c r="H15" t="s">
        <v>251</v>
      </c>
      <c r="I15" t="n">
        <v>5</v>
      </c>
      <c r="J15" t="n">
        <v>795</v>
      </c>
      <c r="K15" t="s">
        <v>262</v>
      </c>
      <c r="L15" t="n">
        <v>114</v>
      </c>
      <c r="M15" t="n">
        <v>0</v>
      </c>
      <c r="N15" t="n">
        <v>0</v>
      </c>
    </row>
    <row r="16" spans="1:20">
      <c r="A16" s="1" t="n">
        <v>31593</v>
      </c>
      <c r="B16" t="s">
        <v>248</v>
      </c>
      <c r="C16" t="n">
        <v>3</v>
      </c>
      <c r="D16" t="n">
        <v>20</v>
      </c>
      <c r="E16" t="s">
        <v>249</v>
      </c>
      <c r="F16" t="n">
        <v>3201</v>
      </c>
      <c r="G16" t="s">
        <v>250</v>
      </c>
      <c r="H16" t="s">
        <v>251</v>
      </c>
      <c r="I16" t="n">
        <v>5</v>
      </c>
      <c r="J16" t="n">
        <v>458</v>
      </c>
      <c r="K16" t="s">
        <v>252</v>
      </c>
      <c r="L16" t="n">
        <v>582</v>
      </c>
      <c r="M16" t="n">
        <v>0.1</v>
      </c>
      <c r="N16" t="n">
        <v>34.8</v>
      </c>
      <c r="O16" t="s">
        <v>253</v>
      </c>
      <c r="P16" t="s">
        <v>254</v>
      </c>
      <c r="Q16" t="s">
        <v>254</v>
      </c>
      <c r="R16" t="s">
        <v>255</v>
      </c>
      <c r="S16" t="s">
        <v>251</v>
      </c>
      <c r="T16" t="n">
        <v>5</v>
      </c>
    </row>
    <row r="17" spans="1:20">
      <c r="A17" s="1" t="n">
        <v>31624</v>
      </c>
      <c r="B17" t="s">
        <v>264</v>
      </c>
      <c r="C17" t="n">
        <v>1</v>
      </c>
      <c r="D17" t="n">
        <v>213</v>
      </c>
      <c r="E17" t="s">
        <v>256</v>
      </c>
      <c r="F17" t="n">
        <v>3201</v>
      </c>
      <c r="G17" t="s">
        <v>250</v>
      </c>
      <c r="H17" t="s">
        <v>251</v>
      </c>
      <c r="I17" t="n">
        <v>5</v>
      </c>
      <c r="J17" t="n">
        <v>795</v>
      </c>
      <c r="K17" t="s">
        <v>262</v>
      </c>
      <c r="L17" t="n">
        <v>228</v>
      </c>
      <c r="M17" t="n">
        <v>0</v>
      </c>
      <c r="N17" t="n">
        <v>0</v>
      </c>
    </row>
    <row r="18" spans="1:20">
      <c r="A18" s="1" t="n">
        <v>31624</v>
      </c>
      <c r="B18" t="s">
        <v>248</v>
      </c>
      <c r="C18" t="n">
        <v>1</v>
      </c>
      <c r="D18" t="n">
        <v>20</v>
      </c>
      <c r="E18" t="s">
        <v>249</v>
      </c>
      <c r="F18" t="n">
        <v>3201</v>
      </c>
      <c r="G18" t="s">
        <v>250</v>
      </c>
      <c r="H18" t="s">
        <v>251</v>
      </c>
      <c r="I18" t="n">
        <v>5</v>
      </c>
      <c r="J18" t="n">
        <v>458</v>
      </c>
      <c r="K18" t="s">
        <v>252</v>
      </c>
      <c r="L18" t="n">
        <v>1106</v>
      </c>
      <c r="M18" t="n">
        <v>0.1</v>
      </c>
      <c r="N18" t="n">
        <v>34.8</v>
      </c>
      <c r="O18" t="s">
        <v>253</v>
      </c>
      <c r="P18" t="s">
        <v>254</v>
      </c>
      <c r="Q18" t="s">
        <v>254</v>
      </c>
      <c r="R18" t="s">
        <v>255</v>
      </c>
      <c r="S18" t="s">
        <v>251</v>
      </c>
      <c r="T18" t="n">
        <v>5</v>
      </c>
    </row>
    <row r="19" spans="1:20">
      <c r="A19" s="1" t="n">
        <v>31624</v>
      </c>
      <c r="B19" t="s">
        <v>248</v>
      </c>
      <c r="C19" t="n">
        <v>2</v>
      </c>
      <c r="D19" t="n">
        <v>20</v>
      </c>
      <c r="E19" t="s">
        <v>249</v>
      </c>
      <c r="F19" t="n">
        <v>3201</v>
      </c>
      <c r="G19" t="s">
        <v>250</v>
      </c>
      <c r="H19" t="s">
        <v>251</v>
      </c>
      <c r="I19" t="n">
        <v>5</v>
      </c>
      <c r="J19" t="n">
        <v>458</v>
      </c>
      <c r="K19" t="s">
        <v>252</v>
      </c>
      <c r="L19" t="n">
        <v>195</v>
      </c>
      <c r="M19" t="n">
        <v>0.1</v>
      </c>
      <c r="N19" t="n">
        <v>34.8</v>
      </c>
      <c r="O19" t="s">
        <v>253</v>
      </c>
      <c r="P19" t="s">
        <v>254</v>
      </c>
      <c r="Q19" t="s">
        <v>254</v>
      </c>
      <c r="R19" t="s">
        <v>255</v>
      </c>
      <c r="S19" t="s">
        <v>251</v>
      </c>
      <c r="T19" t="n">
        <v>5</v>
      </c>
    </row>
    <row r="20" spans="1:20">
      <c r="A20" s="1" t="n">
        <v>31624</v>
      </c>
      <c r="B20" t="s">
        <v>263</v>
      </c>
      <c r="C20" t="n">
        <v>1</v>
      </c>
      <c r="D20" t="n">
        <v>213</v>
      </c>
      <c r="E20" t="s">
        <v>256</v>
      </c>
      <c r="F20" t="n">
        <v>3201</v>
      </c>
      <c r="G20" t="s">
        <v>250</v>
      </c>
      <c r="H20" t="s">
        <v>251</v>
      </c>
      <c r="I20" t="n">
        <v>5</v>
      </c>
      <c r="J20" t="n">
        <v>515</v>
      </c>
      <c r="K20" t="s">
        <v>261</v>
      </c>
      <c r="L20" t="n">
        <v>40</v>
      </c>
      <c r="M20" t="n">
        <v>0</v>
      </c>
      <c r="N20" t="n">
        <v>0</v>
      </c>
    </row>
    <row r="21" spans="1:20">
      <c r="A21" s="1" t="n">
        <v>31624</v>
      </c>
      <c r="B21" t="s">
        <v>259</v>
      </c>
      <c r="C21" t="n">
        <v>1</v>
      </c>
      <c r="D21" t="n">
        <v>134</v>
      </c>
      <c r="E21" t="s">
        <v>265</v>
      </c>
      <c r="F21" t="n">
        <v>3201</v>
      </c>
      <c r="G21" t="s">
        <v>250</v>
      </c>
      <c r="H21" t="s">
        <v>251</v>
      </c>
      <c r="I21" t="n">
        <v>5</v>
      </c>
      <c r="J21" t="n">
        <v>515</v>
      </c>
      <c r="K21" t="s">
        <v>261</v>
      </c>
      <c r="L21" t="n">
        <v>28</v>
      </c>
      <c r="M21" t="n">
        <v>0</v>
      </c>
      <c r="N21" t="n">
        <v>0</v>
      </c>
      <c r="O21" t="s">
        <v>253</v>
      </c>
      <c r="P21" t="s">
        <v>254</v>
      </c>
      <c r="Q21" t="s">
        <v>254</v>
      </c>
      <c r="R21" t="s">
        <v>255</v>
      </c>
      <c r="S21" t="s">
        <v>251</v>
      </c>
      <c r="T21" t="n">
        <v>5</v>
      </c>
    </row>
    <row r="22" spans="1:20">
      <c r="A22" s="1" t="n">
        <v>31655</v>
      </c>
      <c r="B22" t="s">
        <v>248</v>
      </c>
      <c r="C22" t="n">
        <v>1</v>
      </c>
      <c r="D22" t="n">
        <v>20</v>
      </c>
      <c r="E22" t="s">
        <v>249</v>
      </c>
      <c r="F22" t="n">
        <v>3201</v>
      </c>
      <c r="G22" t="s">
        <v>250</v>
      </c>
      <c r="H22" t="s">
        <v>251</v>
      </c>
      <c r="I22" t="n">
        <v>5</v>
      </c>
      <c r="J22" t="n">
        <v>458</v>
      </c>
      <c r="K22" t="s">
        <v>252</v>
      </c>
      <c r="L22" t="n">
        <v>1078</v>
      </c>
      <c r="M22" t="n">
        <v>0.1</v>
      </c>
      <c r="N22" t="n">
        <v>36.1</v>
      </c>
      <c r="O22" t="s">
        <v>253</v>
      </c>
      <c r="P22" t="s">
        <v>254</v>
      </c>
      <c r="Q22" t="s">
        <v>254</v>
      </c>
      <c r="R22" t="s">
        <v>255</v>
      </c>
      <c r="S22" t="s">
        <v>251</v>
      </c>
      <c r="T22" t="n">
        <v>5</v>
      </c>
    </row>
    <row r="23" spans="1:20">
      <c r="A23" s="1" t="n">
        <v>31655</v>
      </c>
      <c r="B23" t="s">
        <v>248</v>
      </c>
      <c r="C23" t="n">
        <v>2</v>
      </c>
      <c r="D23" t="n">
        <v>20</v>
      </c>
      <c r="E23" t="s">
        <v>249</v>
      </c>
      <c r="F23" t="n">
        <v>3201</v>
      </c>
      <c r="G23" t="s">
        <v>250</v>
      </c>
      <c r="H23" t="s">
        <v>251</v>
      </c>
      <c r="I23" t="n">
        <v>5</v>
      </c>
      <c r="J23" t="n">
        <v>458</v>
      </c>
      <c r="K23" t="s">
        <v>252</v>
      </c>
      <c r="L23" t="n">
        <v>575</v>
      </c>
      <c r="M23" t="n">
        <v>0.1</v>
      </c>
      <c r="N23" t="n">
        <v>36.1</v>
      </c>
      <c r="O23" t="s">
        <v>253</v>
      </c>
      <c r="P23" t="s">
        <v>254</v>
      </c>
      <c r="Q23" t="s">
        <v>254</v>
      </c>
      <c r="R23" t="s">
        <v>255</v>
      </c>
      <c r="S23" t="s">
        <v>251</v>
      </c>
      <c r="T23" t="n">
        <v>5</v>
      </c>
    </row>
    <row r="24" spans="1:20">
      <c r="A24" s="1" t="n">
        <v>31655</v>
      </c>
      <c r="B24" t="s">
        <v>259</v>
      </c>
      <c r="C24" t="n">
        <v>1</v>
      </c>
      <c r="D24" t="n">
        <v>134</v>
      </c>
      <c r="E24" t="s">
        <v>265</v>
      </c>
      <c r="F24" t="n">
        <v>3201</v>
      </c>
      <c r="G24" t="s">
        <v>250</v>
      </c>
      <c r="H24" t="s">
        <v>251</v>
      </c>
      <c r="I24" t="n">
        <v>5</v>
      </c>
      <c r="J24" t="n">
        <v>490</v>
      </c>
      <c r="K24" t="s">
        <v>266</v>
      </c>
      <c r="L24" t="n">
        <v>36</v>
      </c>
      <c r="M24" t="n">
        <v>0</v>
      </c>
      <c r="N24" t="n">
        <v>0</v>
      </c>
      <c r="O24" t="s">
        <v>253</v>
      </c>
      <c r="P24" t="s">
        <v>254</v>
      </c>
      <c r="Q24" t="s">
        <v>254</v>
      </c>
      <c r="R24" t="s">
        <v>255</v>
      </c>
      <c r="S24" t="s">
        <v>251</v>
      </c>
      <c r="T24" t="n">
        <v>5</v>
      </c>
    </row>
    <row r="25" spans="1:20">
      <c r="A25" s="1" t="n">
        <v>31685</v>
      </c>
      <c r="B25" t="s">
        <v>248</v>
      </c>
      <c r="C25" t="n">
        <v>1</v>
      </c>
      <c r="D25" t="n">
        <v>213</v>
      </c>
      <c r="E25" t="s">
        <v>256</v>
      </c>
      <c r="F25" t="n">
        <v>3201</v>
      </c>
      <c r="G25" t="s">
        <v>250</v>
      </c>
      <c r="H25" t="s">
        <v>251</v>
      </c>
      <c r="I25" t="n">
        <v>5</v>
      </c>
      <c r="J25" t="n">
        <v>490</v>
      </c>
      <c r="K25" t="s">
        <v>266</v>
      </c>
      <c r="L25" t="n">
        <v>103</v>
      </c>
      <c r="M25" t="n">
        <v>0</v>
      </c>
      <c r="N25" t="n">
        <v>0</v>
      </c>
    </row>
    <row r="26" spans="1:20">
      <c r="A26" s="1" t="n">
        <v>31685</v>
      </c>
      <c r="B26" t="s">
        <v>263</v>
      </c>
      <c r="C26" t="n">
        <v>1</v>
      </c>
      <c r="D26" t="n">
        <v>213</v>
      </c>
      <c r="E26" t="s">
        <v>256</v>
      </c>
      <c r="F26" t="n">
        <v>3201</v>
      </c>
      <c r="G26" t="s">
        <v>250</v>
      </c>
      <c r="H26" t="s">
        <v>251</v>
      </c>
      <c r="I26" t="n">
        <v>5</v>
      </c>
      <c r="J26" t="n">
        <v>515</v>
      </c>
      <c r="K26" t="s">
        <v>261</v>
      </c>
      <c r="L26" t="n">
        <v>65</v>
      </c>
      <c r="M26" t="n">
        <v>0</v>
      </c>
      <c r="N26" t="n">
        <v>0</v>
      </c>
    </row>
    <row r="27" spans="1:20">
      <c r="A27" s="1" t="n">
        <v>31685</v>
      </c>
      <c r="B27" t="s">
        <v>267</v>
      </c>
      <c r="C27" t="n">
        <v>1</v>
      </c>
      <c r="D27" t="n">
        <v>508</v>
      </c>
      <c r="E27" t="s">
        <v>268</v>
      </c>
      <c r="F27" t="n">
        <v>3201</v>
      </c>
      <c r="G27" t="s">
        <v>250</v>
      </c>
      <c r="H27" t="s">
        <v>251</v>
      </c>
      <c r="I27" t="n">
        <v>5</v>
      </c>
      <c r="J27" t="n">
        <v>458</v>
      </c>
      <c r="K27" t="s">
        <v>252</v>
      </c>
      <c r="L27" t="n">
        <v>460</v>
      </c>
      <c r="M27" t="n">
        <v>0.11</v>
      </c>
      <c r="N27" t="n">
        <v>0</v>
      </c>
    </row>
    <row r="28" spans="1:20">
      <c r="A28" s="1" t="n">
        <v>31716</v>
      </c>
      <c r="B28" t="s">
        <v>248</v>
      </c>
      <c r="C28" t="n">
        <v>1</v>
      </c>
      <c r="D28" t="n">
        <v>20</v>
      </c>
      <c r="E28" t="s">
        <v>249</v>
      </c>
      <c r="F28" t="n">
        <v>3201</v>
      </c>
      <c r="G28" t="s">
        <v>250</v>
      </c>
      <c r="H28" t="s">
        <v>251</v>
      </c>
      <c r="I28" t="n">
        <v>5</v>
      </c>
      <c r="J28" t="n">
        <v>458</v>
      </c>
      <c r="K28" t="s">
        <v>252</v>
      </c>
      <c r="L28" t="n">
        <v>732</v>
      </c>
      <c r="M28" t="n">
        <v>0.1</v>
      </c>
      <c r="N28" t="n">
        <v>36.3</v>
      </c>
      <c r="O28" t="s">
        <v>253</v>
      </c>
      <c r="P28" t="s">
        <v>254</v>
      </c>
      <c r="Q28" t="s">
        <v>254</v>
      </c>
      <c r="R28" t="s">
        <v>255</v>
      </c>
      <c r="S28" t="s">
        <v>251</v>
      </c>
      <c r="T28" t="n">
        <v>5</v>
      </c>
    </row>
    <row r="29" spans="1:20">
      <c r="A29" s="1" t="n">
        <v>31716</v>
      </c>
      <c r="B29" t="s">
        <v>248</v>
      </c>
      <c r="C29" t="n">
        <v>2</v>
      </c>
      <c r="D29" t="n">
        <v>509</v>
      </c>
      <c r="E29" t="s">
        <v>269</v>
      </c>
      <c r="F29" t="n">
        <v>3201</v>
      </c>
      <c r="G29" t="s">
        <v>250</v>
      </c>
      <c r="H29" t="s">
        <v>251</v>
      </c>
      <c r="I29" t="n">
        <v>5</v>
      </c>
      <c r="J29" t="n">
        <v>580</v>
      </c>
      <c r="K29" t="s">
        <v>270</v>
      </c>
      <c r="L29" t="n">
        <v>265</v>
      </c>
      <c r="M29" t="n">
        <v>1</v>
      </c>
      <c r="N29" t="n">
        <v>0</v>
      </c>
    </row>
    <row r="30" spans="1:20">
      <c r="A30" s="1" t="n">
        <v>31716</v>
      </c>
      <c r="B30" t="s">
        <v>263</v>
      </c>
      <c r="C30" t="n">
        <v>1</v>
      </c>
      <c r="D30" t="n">
        <v>213</v>
      </c>
      <c r="E30" t="s">
        <v>256</v>
      </c>
      <c r="F30" t="n">
        <v>3201</v>
      </c>
      <c r="G30" t="s">
        <v>250</v>
      </c>
      <c r="H30" t="s">
        <v>251</v>
      </c>
      <c r="I30" t="n">
        <v>5</v>
      </c>
      <c r="J30" t="n">
        <v>78</v>
      </c>
      <c r="K30" t="s">
        <v>271</v>
      </c>
      <c r="L30" t="n">
        <v>63</v>
      </c>
      <c r="M30" t="n">
        <v>0</v>
      </c>
      <c r="N30" t="n">
        <v>0</v>
      </c>
    </row>
    <row r="31" spans="1:20">
      <c r="A31" s="1" t="n">
        <v>31716</v>
      </c>
      <c r="B31" t="s">
        <v>259</v>
      </c>
      <c r="C31" t="n">
        <v>1</v>
      </c>
      <c r="D31" t="n">
        <v>134</v>
      </c>
      <c r="E31" t="s">
        <v>265</v>
      </c>
      <c r="F31" t="n">
        <v>3201</v>
      </c>
      <c r="G31" t="s">
        <v>250</v>
      </c>
      <c r="H31" t="s">
        <v>251</v>
      </c>
      <c r="I31" t="n">
        <v>5</v>
      </c>
      <c r="J31" t="n">
        <v>515</v>
      </c>
      <c r="K31" t="s">
        <v>261</v>
      </c>
      <c r="L31" t="n">
        <v>30</v>
      </c>
      <c r="M31" t="n">
        <v>0</v>
      </c>
      <c r="N31" t="n">
        <v>0</v>
      </c>
      <c r="O31" t="s">
        <v>253</v>
      </c>
      <c r="P31" t="s">
        <v>254</v>
      </c>
      <c r="Q31" t="s">
        <v>254</v>
      </c>
      <c r="R31" t="s">
        <v>255</v>
      </c>
      <c r="S31" t="s">
        <v>251</v>
      </c>
      <c r="T31" t="n">
        <v>5</v>
      </c>
    </row>
    <row r="32" spans="1:20">
      <c r="A32" s="1" t="n">
        <v>31746</v>
      </c>
      <c r="B32" t="s">
        <v>248</v>
      </c>
      <c r="C32" t="n">
        <v>1</v>
      </c>
      <c r="D32" t="n">
        <v>213</v>
      </c>
      <c r="E32" t="s">
        <v>256</v>
      </c>
      <c r="F32" t="n">
        <v>3201</v>
      </c>
      <c r="G32" t="s">
        <v>250</v>
      </c>
      <c r="H32" t="s">
        <v>251</v>
      </c>
      <c r="I32" t="n">
        <v>5</v>
      </c>
      <c r="J32" t="n">
        <v>940</v>
      </c>
      <c r="K32" t="s">
        <v>257</v>
      </c>
      <c r="L32" t="n">
        <v>40</v>
      </c>
      <c r="M32" t="n">
        <v>0</v>
      </c>
      <c r="N32" t="n">
        <v>0</v>
      </c>
    </row>
    <row r="33" spans="1:20">
      <c r="A33" s="1" t="n">
        <v>31746</v>
      </c>
      <c r="B33" t="s">
        <v>248</v>
      </c>
      <c r="C33" t="n">
        <v>2</v>
      </c>
      <c r="D33" t="n">
        <v>20</v>
      </c>
      <c r="E33" t="s">
        <v>249</v>
      </c>
      <c r="F33" t="n">
        <v>3201</v>
      </c>
      <c r="G33" t="s">
        <v>250</v>
      </c>
      <c r="H33" t="s">
        <v>251</v>
      </c>
      <c r="I33" t="n">
        <v>5</v>
      </c>
      <c r="J33" t="n">
        <v>458</v>
      </c>
      <c r="K33" t="s">
        <v>252</v>
      </c>
      <c r="L33" t="n">
        <v>1105</v>
      </c>
      <c r="M33" t="n">
        <v>0.1</v>
      </c>
      <c r="N33" t="n">
        <v>35.1</v>
      </c>
      <c r="O33" t="s">
        <v>253</v>
      </c>
      <c r="P33" t="s">
        <v>254</v>
      </c>
      <c r="Q33" t="s">
        <v>254</v>
      </c>
      <c r="R33" t="s">
        <v>255</v>
      </c>
      <c r="S33" t="s">
        <v>251</v>
      </c>
      <c r="T33" t="n">
        <v>5</v>
      </c>
    </row>
    <row r="34" spans="1:20">
      <c r="A34" s="1" t="n">
        <v>31746</v>
      </c>
      <c r="B34" t="s">
        <v>248</v>
      </c>
      <c r="C34" t="n">
        <v>3</v>
      </c>
      <c r="D34" t="n">
        <v>20</v>
      </c>
      <c r="E34" t="s">
        <v>249</v>
      </c>
      <c r="F34" t="n">
        <v>3201</v>
      </c>
      <c r="G34" t="s">
        <v>250</v>
      </c>
      <c r="H34" t="s">
        <v>251</v>
      </c>
      <c r="I34" t="n">
        <v>5</v>
      </c>
      <c r="J34" t="n">
        <v>458</v>
      </c>
      <c r="K34" t="s">
        <v>252</v>
      </c>
      <c r="L34" t="n">
        <v>255</v>
      </c>
      <c r="M34" t="n">
        <v>0.1</v>
      </c>
      <c r="N34" t="n">
        <v>21.9</v>
      </c>
      <c r="O34" t="s">
        <v>253</v>
      </c>
      <c r="P34" t="s">
        <v>254</v>
      </c>
      <c r="Q34" t="s">
        <v>254</v>
      </c>
      <c r="R34" t="s">
        <v>255</v>
      </c>
      <c r="S34" t="s">
        <v>251</v>
      </c>
      <c r="T34" t="n">
        <v>5</v>
      </c>
    </row>
    <row r="35" spans="1:20">
      <c r="A35" s="1" t="n">
        <v>31777</v>
      </c>
      <c r="B35" t="s">
        <v>248</v>
      </c>
      <c r="C35" t="n">
        <v>1</v>
      </c>
      <c r="D35" t="n">
        <v>20</v>
      </c>
      <c r="E35" t="s">
        <v>249</v>
      </c>
      <c r="F35" t="n">
        <v>3201</v>
      </c>
      <c r="G35" t="s">
        <v>250</v>
      </c>
      <c r="H35" t="s">
        <v>251</v>
      </c>
      <c r="I35" t="n">
        <v>5</v>
      </c>
      <c r="J35" t="n">
        <v>458</v>
      </c>
      <c r="K35" t="s">
        <v>252</v>
      </c>
      <c r="L35" t="n">
        <v>574</v>
      </c>
      <c r="M35" t="n">
        <v>0.1</v>
      </c>
      <c r="N35" t="n">
        <v>35.7</v>
      </c>
      <c r="O35" t="s">
        <v>253</v>
      </c>
      <c r="P35" t="s">
        <v>254</v>
      </c>
      <c r="Q35" t="s">
        <v>254</v>
      </c>
      <c r="R35" t="s">
        <v>255</v>
      </c>
      <c r="S35" t="s">
        <v>251</v>
      </c>
      <c r="T35" t="n">
        <v>5</v>
      </c>
    </row>
    <row r="36" spans="1:20">
      <c r="A36" s="1" t="n">
        <v>31777</v>
      </c>
      <c r="B36" t="s">
        <v>258</v>
      </c>
      <c r="C36" t="n">
        <v>1</v>
      </c>
      <c r="D36" t="n">
        <v>213</v>
      </c>
      <c r="E36" t="s">
        <v>256</v>
      </c>
      <c r="F36" t="n">
        <v>3201</v>
      </c>
      <c r="G36" t="s">
        <v>250</v>
      </c>
      <c r="H36" t="s">
        <v>251</v>
      </c>
      <c r="I36" t="n">
        <v>5</v>
      </c>
      <c r="J36" t="n">
        <v>260</v>
      </c>
      <c r="K36" t="s">
        <v>272</v>
      </c>
      <c r="L36" t="n">
        <v>3</v>
      </c>
      <c r="M36" t="n">
        <v>0</v>
      </c>
      <c r="N36" t="n">
        <v>0</v>
      </c>
    </row>
    <row r="37" spans="1:20">
      <c r="A37" s="1" t="n">
        <v>31808</v>
      </c>
      <c r="B37" t="s">
        <v>248</v>
      </c>
      <c r="C37" t="n">
        <v>1</v>
      </c>
      <c r="D37" t="n">
        <v>20</v>
      </c>
      <c r="E37" t="s">
        <v>249</v>
      </c>
      <c r="F37" t="n">
        <v>3201</v>
      </c>
      <c r="G37" t="s">
        <v>250</v>
      </c>
      <c r="H37" t="s">
        <v>251</v>
      </c>
      <c r="I37" t="n">
        <v>5</v>
      </c>
      <c r="J37" t="n">
        <v>458</v>
      </c>
      <c r="K37" t="s">
        <v>252</v>
      </c>
      <c r="L37" t="n">
        <v>757</v>
      </c>
      <c r="M37" t="n">
        <v>0.1</v>
      </c>
      <c r="N37" t="n">
        <v>35.5</v>
      </c>
      <c r="O37" t="s">
        <v>253</v>
      </c>
      <c r="P37" t="s">
        <v>254</v>
      </c>
      <c r="Q37" t="s">
        <v>254</v>
      </c>
      <c r="R37" t="s">
        <v>255</v>
      </c>
      <c r="S37" t="s">
        <v>251</v>
      </c>
      <c r="T37" t="n">
        <v>5</v>
      </c>
    </row>
    <row r="38" spans="1:20">
      <c r="A38" s="1" t="n">
        <v>31808</v>
      </c>
      <c r="B38" t="s">
        <v>248</v>
      </c>
      <c r="C38" t="n">
        <v>2</v>
      </c>
      <c r="D38" t="n">
        <v>508</v>
      </c>
      <c r="E38" t="s">
        <v>268</v>
      </c>
      <c r="F38" t="n">
        <v>3201</v>
      </c>
      <c r="G38" t="s">
        <v>250</v>
      </c>
      <c r="H38" t="s">
        <v>251</v>
      </c>
      <c r="I38" t="n">
        <v>5</v>
      </c>
      <c r="J38" t="n">
        <v>795</v>
      </c>
      <c r="K38" t="s">
        <v>262</v>
      </c>
      <c r="L38" t="n">
        <v>104</v>
      </c>
      <c r="M38" t="n">
        <v>0.17</v>
      </c>
      <c r="N38" t="n">
        <v>0</v>
      </c>
    </row>
    <row r="39" spans="1:20">
      <c r="A39" s="1" t="n">
        <v>31808</v>
      </c>
      <c r="B39" t="s">
        <v>258</v>
      </c>
      <c r="C39" t="n">
        <v>1</v>
      </c>
      <c r="D39" t="n">
        <v>20</v>
      </c>
      <c r="E39" t="s">
        <v>249</v>
      </c>
      <c r="F39" t="n">
        <v>3201</v>
      </c>
      <c r="G39" t="s">
        <v>250</v>
      </c>
      <c r="H39" t="s">
        <v>251</v>
      </c>
      <c r="I39" t="n">
        <v>5</v>
      </c>
      <c r="J39" t="n">
        <v>280</v>
      </c>
      <c r="K39" t="s">
        <v>273</v>
      </c>
      <c r="L39" t="n">
        <v>2</v>
      </c>
      <c r="M39" t="n">
        <v>0.08</v>
      </c>
      <c r="N39" t="n">
        <v>32.3</v>
      </c>
      <c r="O39" t="s">
        <v>274</v>
      </c>
      <c r="P39" t="s">
        <v>275</v>
      </c>
      <c r="Q39" t="s">
        <v>275</v>
      </c>
      <c r="R39" t="s">
        <v>255</v>
      </c>
      <c r="S39" t="s">
        <v>251</v>
      </c>
      <c r="T39" t="n">
        <v>5</v>
      </c>
    </row>
    <row r="40" spans="1:20">
      <c r="A40" s="1" t="n">
        <v>31808</v>
      </c>
      <c r="B40" t="s">
        <v>276</v>
      </c>
      <c r="C40" t="n">
        <v>1</v>
      </c>
      <c r="D40" t="n">
        <v>20</v>
      </c>
      <c r="E40" t="s">
        <v>249</v>
      </c>
      <c r="F40" t="n">
        <v>3201</v>
      </c>
      <c r="G40" t="s">
        <v>250</v>
      </c>
      <c r="H40" t="s">
        <v>251</v>
      </c>
      <c r="I40" t="n">
        <v>5</v>
      </c>
      <c r="J40" t="n">
        <v>458</v>
      </c>
      <c r="K40" t="s">
        <v>252</v>
      </c>
      <c r="L40" t="n">
        <v>251</v>
      </c>
      <c r="M40" t="n">
        <v>0.18</v>
      </c>
      <c r="N40" t="n">
        <v>21.6</v>
      </c>
      <c r="O40" t="s">
        <v>274</v>
      </c>
      <c r="P40" t="s">
        <v>275</v>
      </c>
      <c r="Q40" t="s">
        <v>275</v>
      </c>
      <c r="R40" t="s">
        <v>255</v>
      </c>
      <c r="S40" t="s">
        <v>251</v>
      </c>
      <c r="T40" t="n">
        <v>5</v>
      </c>
    </row>
    <row r="41" spans="1:20">
      <c r="A41" s="1" t="n">
        <v>31808</v>
      </c>
      <c r="B41" t="s">
        <v>276</v>
      </c>
      <c r="C41" t="n">
        <v>2</v>
      </c>
      <c r="D41" t="n">
        <v>20</v>
      </c>
      <c r="E41" t="s">
        <v>249</v>
      </c>
      <c r="F41" t="n">
        <v>3201</v>
      </c>
      <c r="G41" t="s">
        <v>250</v>
      </c>
      <c r="H41" t="s">
        <v>251</v>
      </c>
      <c r="I41" t="n">
        <v>5</v>
      </c>
      <c r="J41" t="n">
        <v>458</v>
      </c>
      <c r="K41" t="s">
        <v>252</v>
      </c>
      <c r="L41" t="n">
        <v>296</v>
      </c>
      <c r="M41" t="n">
        <v>0.04</v>
      </c>
      <c r="N41" t="n">
        <v>42.9</v>
      </c>
      <c r="O41" t="s">
        <v>274</v>
      </c>
      <c r="P41" t="s">
        <v>275</v>
      </c>
      <c r="Q41" t="s">
        <v>275</v>
      </c>
      <c r="R41" t="s">
        <v>255</v>
      </c>
      <c r="S41" t="s">
        <v>251</v>
      </c>
      <c r="T41" t="n">
        <v>5</v>
      </c>
    </row>
    <row r="42" spans="1:20">
      <c r="A42" s="1" t="n">
        <v>31808</v>
      </c>
      <c r="B42" t="s">
        <v>276</v>
      </c>
      <c r="C42" t="n">
        <v>3</v>
      </c>
      <c r="D42" t="n">
        <v>20</v>
      </c>
      <c r="E42" t="s">
        <v>249</v>
      </c>
      <c r="F42" t="n">
        <v>3201</v>
      </c>
      <c r="G42" t="s">
        <v>250</v>
      </c>
      <c r="H42" t="s">
        <v>251</v>
      </c>
      <c r="I42" t="n">
        <v>5</v>
      </c>
      <c r="J42" t="n">
        <v>580</v>
      </c>
      <c r="K42" t="s">
        <v>270</v>
      </c>
      <c r="L42" t="n">
        <v>658</v>
      </c>
      <c r="M42" t="n">
        <v>0.03</v>
      </c>
      <c r="N42" t="n">
        <v>46.5</v>
      </c>
      <c r="O42" t="s">
        <v>274</v>
      </c>
      <c r="P42" t="s">
        <v>275</v>
      </c>
      <c r="Q42" t="s">
        <v>275</v>
      </c>
      <c r="R42" t="s">
        <v>255</v>
      </c>
      <c r="S42" t="s">
        <v>251</v>
      </c>
      <c r="T42" t="n">
        <v>5</v>
      </c>
    </row>
    <row r="43" spans="1:20">
      <c r="A43" s="1" t="n">
        <v>31836</v>
      </c>
      <c r="B43" t="s">
        <v>248</v>
      </c>
      <c r="C43" t="n">
        <v>1</v>
      </c>
      <c r="D43" t="n">
        <v>510</v>
      </c>
      <c r="E43" t="s">
        <v>277</v>
      </c>
      <c r="F43" t="n">
        <v>3201</v>
      </c>
      <c r="G43" t="s">
        <v>250</v>
      </c>
      <c r="H43" t="s">
        <v>251</v>
      </c>
      <c r="I43" t="n">
        <v>5</v>
      </c>
      <c r="J43" t="n">
        <v>795</v>
      </c>
      <c r="K43" t="s">
        <v>262</v>
      </c>
      <c r="L43" t="n">
        <v>242</v>
      </c>
      <c r="M43" t="n">
        <v>1.12</v>
      </c>
      <c r="N43" t="n">
        <v>0</v>
      </c>
    </row>
    <row r="44" spans="1:20">
      <c r="A44" s="1" t="n">
        <v>31836</v>
      </c>
      <c r="B44" t="s">
        <v>248</v>
      </c>
      <c r="C44" t="n">
        <v>2</v>
      </c>
      <c r="D44" t="n">
        <v>20</v>
      </c>
      <c r="E44" t="s">
        <v>249</v>
      </c>
      <c r="F44" t="n">
        <v>3201</v>
      </c>
      <c r="G44" t="s">
        <v>250</v>
      </c>
      <c r="H44" t="s">
        <v>251</v>
      </c>
      <c r="I44" t="n">
        <v>5</v>
      </c>
      <c r="J44" t="n">
        <v>458</v>
      </c>
      <c r="K44" t="s">
        <v>252</v>
      </c>
      <c r="L44" t="n">
        <v>375</v>
      </c>
      <c r="M44" t="n">
        <v>0.1</v>
      </c>
      <c r="N44" t="n">
        <v>35.6</v>
      </c>
      <c r="O44" t="s">
        <v>253</v>
      </c>
      <c r="P44" t="s">
        <v>254</v>
      </c>
      <c r="Q44" t="s">
        <v>254</v>
      </c>
      <c r="R44" t="s">
        <v>255</v>
      </c>
      <c r="S44" t="s">
        <v>251</v>
      </c>
      <c r="T44" t="n">
        <v>5</v>
      </c>
    </row>
    <row r="45" spans="1:20">
      <c r="A45" s="1" t="n">
        <v>31836</v>
      </c>
      <c r="B45" t="s">
        <v>248</v>
      </c>
      <c r="C45" t="n">
        <v>3</v>
      </c>
      <c r="D45" t="n">
        <v>20</v>
      </c>
      <c r="E45" t="s">
        <v>249</v>
      </c>
      <c r="F45" t="n">
        <v>3201</v>
      </c>
      <c r="G45" t="s">
        <v>250</v>
      </c>
      <c r="H45" t="s">
        <v>251</v>
      </c>
      <c r="I45" t="n">
        <v>5</v>
      </c>
      <c r="J45" t="n">
        <v>458</v>
      </c>
      <c r="K45" t="s">
        <v>252</v>
      </c>
      <c r="L45" t="n">
        <v>184</v>
      </c>
      <c r="M45" t="n">
        <v>0.2</v>
      </c>
      <c r="N45" t="n">
        <v>22.4</v>
      </c>
      <c r="O45" t="s">
        <v>253</v>
      </c>
      <c r="P45" t="s">
        <v>254</v>
      </c>
      <c r="Q45" t="s">
        <v>254</v>
      </c>
      <c r="R45" t="s">
        <v>255</v>
      </c>
      <c r="S45" t="s">
        <v>251</v>
      </c>
      <c r="T45" t="n">
        <v>5</v>
      </c>
    </row>
    <row r="46" spans="1:20">
      <c r="A46" s="1" t="n">
        <v>31836</v>
      </c>
      <c r="B46" t="s">
        <v>248</v>
      </c>
      <c r="C46" t="n">
        <v>4</v>
      </c>
      <c r="D46" t="n">
        <v>20</v>
      </c>
      <c r="E46" t="s">
        <v>249</v>
      </c>
      <c r="F46" t="n">
        <v>3201</v>
      </c>
      <c r="G46" t="s">
        <v>250</v>
      </c>
      <c r="H46" t="s">
        <v>251</v>
      </c>
      <c r="I46" t="n">
        <v>5</v>
      </c>
      <c r="J46" t="n">
        <v>458</v>
      </c>
      <c r="K46" t="s">
        <v>252</v>
      </c>
      <c r="L46" t="n">
        <v>1019</v>
      </c>
      <c r="M46" t="n">
        <v>0.1</v>
      </c>
      <c r="N46" t="n">
        <v>35.7</v>
      </c>
      <c r="O46" t="s">
        <v>253</v>
      </c>
      <c r="P46" t="s">
        <v>254</v>
      </c>
      <c r="Q46" t="s">
        <v>254</v>
      </c>
      <c r="R46" t="s">
        <v>255</v>
      </c>
      <c r="S46" t="s">
        <v>251</v>
      </c>
      <c r="T46" t="n">
        <v>5</v>
      </c>
    </row>
    <row r="47" spans="1:20">
      <c r="A47" s="1" t="n">
        <v>31836</v>
      </c>
      <c r="B47" t="s">
        <v>278</v>
      </c>
      <c r="C47" t="n">
        <v>1</v>
      </c>
      <c r="D47" t="n">
        <v>510</v>
      </c>
      <c r="E47" t="s">
        <v>277</v>
      </c>
      <c r="F47" t="n">
        <v>3201</v>
      </c>
      <c r="G47" t="s">
        <v>250</v>
      </c>
      <c r="H47" t="s">
        <v>251</v>
      </c>
      <c r="I47" t="n">
        <v>5</v>
      </c>
      <c r="J47" t="n">
        <v>400</v>
      </c>
      <c r="K47" t="s">
        <v>279</v>
      </c>
      <c r="L47" t="n">
        <v>7</v>
      </c>
      <c r="M47" t="n">
        <v>2.2</v>
      </c>
      <c r="N47" t="n">
        <v>0</v>
      </c>
    </row>
    <row r="48" spans="1:20">
      <c r="A48" s="1" t="n">
        <v>31836</v>
      </c>
      <c r="B48" t="s">
        <v>276</v>
      </c>
      <c r="C48" t="n">
        <v>1</v>
      </c>
      <c r="D48" t="n">
        <v>20</v>
      </c>
      <c r="E48" t="s">
        <v>249</v>
      </c>
      <c r="F48" t="n">
        <v>3201</v>
      </c>
      <c r="G48" t="s">
        <v>250</v>
      </c>
      <c r="H48" t="s">
        <v>251</v>
      </c>
      <c r="I48" t="n">
        <v>5</v>
      </c>
      <c r="J48" t="n">
        <v>458</v>
      </c>
      <c r="K48" t="s">
        <v>252</v>
      </c>
      <c r="L48" t="n">
        <v>283</v>
      </c>
      <c r="M48" t="n">
        <v>0.2</v>
      </c>
      <c r="N48" t="n">
        <v>21.8</v>
      </c>
      <c r="O48" t="s">
        <v>274</v>
      </c>
      <c r="P48" t="s">
        <v>275</v>
      </c>
      <c r="Q48" t="s">
        <v>275</v>
      </c>
      <c r="R48" t="s">
        <v>255</v>
      </c>
      <c r="S48" t="s">
        <v>251</v>
      </c>
      <c r="T48" t="n">
        <v>5</v>
      </c>
    </row>
    <row r="49" spans="1:20">
      <c r="A49" s="1" t="n">
        <v>31836</v>
      </c>
      <c r="B49" t="s">
        <v>276</v>
      </c>
      <c r="C49" t="n">
        <v>2</v>
      </c>
      <c r="D49" t="n">
        <v>20</v>
      </c>
      <c r="E49" t="s">
        <v>249</v>
      </c>
      <c r="F49" t="n">
        <v>3201</v>
      </c>
      <c r="G49" t="s">
        <v>250</v>
      </c>
      <c r="H49" t="s">
        <v>251</v>
      </c>
      <c r="I49" t="n">
        <v>5</v>
      </c>
      <c r="J49" t="n">
        <v>458</v>
      </c>
      <c r="K49" t="s">
        <v>252</v>
      </c>
      <c r="L49" t="n">
        <v>300</v>
      </c>
      <c r="M49" t="n">
        <v>0</v>
      </c>
      <c r="N49" t="n">
        <v>46.2</v>
      </c>
      <c r="O49" t="s">
        <v>274</v>
      </c>
      <c r="P49" t="s">
        <v>275</v>
      </c>
      <c r="Q49" t="s">
        <v>275</v>
      </c>
      <c r="R49" t="s">
        <v>255</v>
      </c>
      <c r="S49" t="s">
        <v>251</v>
      </c>
      <c r="T49" t="n">
        <v>5</v>
      </c>
    </row>
    <row r="50" spans="1:20">
      <c r="A50" s="1" t="n">
        <v>31836</v>
      </c>
      <c r="B50" t="s">
        <v>276</v>
      </c>
      <c r="C50" t="n">
        <v>3</v>
      </c>
      <c r="D50" t="n">
        <v>20</v>
      </c>
      <c r="E50" t="s">
        <v>249</v>
      </c>
      <c r="F50" t="n">
        <v>3201</v>
      </c>
      <c r="G50" t="s">
        <v>250</v>
      </c>
      <c r="H50" t="s">
        <v>251</v>
      </c>
      <c r="I50" t="n">
        <v>5</v>
      </c>
      <c r="J50" t="n">
        <v>458</v>
      </c>
      <c r="K50" t="s">
        <v>252</v>
      </c>
      <c r="L50" t="n">
        <v>589</v>
      </c>
      <c r="M50" t="n">
        <v>0.13</v>
      </c>
      <c r="N50" t="n">
        <v>37.2</v>
      </c>
      <c r="O50" t="s">
        <v>274</v>
      </c>
      <c r="P50" t="s">
        <v>275</v>
      </c>
      <c r="Q50" t="s">
        <v>275</v>
      </c>
      <c r="R50" t="s">
        <v>255</v>
      </c>
      <c r="S50" t="s">
        <v>251</v>
      </c>
      <c r="T50" t="n">
        <v>5</v>
      </c>
    </row>
    <row r="51" spans="1:20">
      <c r="A51" s="1" t="n">
        <v>31867</v>
      </c>
      <c r="B51" t="s">
        <v>248</v>
      </c>
      <c r="C51" t="n">
        <v>1</v>
      </c>
      <c r="D51" t="n">
        <v>508</v>
      </c>
      <c r="E51" t="s">
        <v>268</v>
      </c>
      <c r="F51" t="n">
        <v>3201</v>
      </c>
      <c r="G51" t="s">
        <v>250</v>
      </c>
      <c r="H51" t="s">
        <v>251</v>
      </c>
      <c r="I51" t="n">
        <v>5</v>
      </c>
      <c r="J51" t="n">
        <v>795</v>
      </c>
      <c r="K51" t="s">
        <v>262</v>
      </c>
      <c r="L51" t="n">
        <v>151</v>
      </c>
      <c r="M51" t="n">
        <v>0.18</v>
      </c>
      <c r="N51" t="n">
        <v>0</v>
      </c>
    </row>
    <row r="52" spans="1:20">
      <c r="A52" s="1" t="n">
        <v>31867</v>
      </c>
      <c r="B52" t="s">
        <v>248</v>
      </c>
      <c r="C52" t="n">
        <v>2</v>
      </c>
      <c r="D52" t="n">
        <v>508</v>
      </c>
      <c r="E52" t="s">
        <v>268</v>
      </c>
      <c r="F52" t="n">
        <v>3201</v>
      </c>
      <c r="G52" t="s">
        <v>250</v>
      </c>
      <c r="H52" t="s">
        <v>251</v>
      </c>
      <c r="I52" t="n">
        <v>5</v>
      </c>
      <c r="J52" t="n">
        <v>795</v>
      </c>
      <c r="K52" t="s">
        <v>262</v>
      </c>
      <c r="L52" t="n">
        <v>131</v>
      </c>
      <c r="M52" t="n">
        <v>0.19</v>
      </c>
      <c r="N52" t="n">
        <v>0</v>
      </c>
    </row>
    <row r="53" spans="1:20">
      <c r="A53" s="1" t="n">
        <v>31867</v>
      </c>
      <c r="B53" t="s">
        <v>248</v>
      </c>
      <c r="C53" t="n">
        <v>3</v>
      </c>
      <c r="D53" t="n">
        <v>20</v>
      </c>
      <c r="E53" t="s">
        <v>249</v>
      </c>
      <c r="F53" t="n">
        <v>3201</v>
      </c>
      <c r="G53" t="s">
        <v>250</v>
      </c>
      <c r="H53" t="s">
        <v>251</v>
      </c>
      <c r="I53" t="n">
        <v>5</v>
      </c>
      <c r="J53" t="n">
        <v>458</v>
      </c>
      <c r="K53" t="s">
        <v>252</v>
      </c>
      <c r="L53" t="n">
        <v>388</v>
      </c>
      <c r="M53" t="n">
        <v>0.1</v>
      </c>
      <c r="N53" t="n">
        <v>34</v>
      </c>
      <c r="O53" t="s">
        <v>253</v>
      </c>
      <c r="P53" t="s">
        <v>254</v>
      </c>
      <c r="Q53" t="s">
        <v>254</v>
      </c>
      <c r="R53" t="s">
        <v>255</v>
      </c>
      <c r="S53" t="s">
        <v>251</v>
      </c>
      <c r="T53" t="n">
        <v>5</v>
      </c>
    </row>
    <row r="54" spans="1:20">
      <c r="A54" s="1" t="n">
        <v>31867</v>
      </c>
      <c r="B54" t="s">
        <v>248</v>
      </c>
      <c r="C54" t="n">
        <v>4</v>
      </c>
      <c r="D54" t="n">
        <v>20</v>
      </c>
      <c r="E54" t="s">
        <v>249</v>
      </c>
      <c r="F54" t="n">
        <v>3201</v>
      </c>
      <c r="G54" t="s">
        <v>250</v>
      </c>
      <c r="H54" t="s">
        <v>251</v>
      </c>
      <c r="I54" t="n">
        <v>5</v>
      </c>
      <c r="J54" t="n">
        <v>458</v>
      </c>
      <c r="K54" t="s">
        <v>252</v>
      </c>
      <c r="L54" t="n">
        <v>100</v>
      </c>
      <c r="M54" t="n">
        <v>0.2</v>
      </c>
      <c r="N54" t="n">
        <v>31.6</v>
      </c>
      <c r="O54" t="s">
        <v>253</v>
      </c>
      <c r="P54" t="s">
        <v>254</v>
      </c>
      <c r="Q54" t="s">
        <v>254</v>
      </c>
      <c r="R54" t="s">
        <v>255</v>
      </c>
      <c r="S54" t="s">
        <v>251</v>
      </c>
      <c r="T54" t="n">
        <v>5</v>
      </c>
    </row>
    <row r="55" spans="1:20">
      <c r="A55" s="1" t="n">
        <v>31867</v>
      </c>
      <c r="B55" t="s">
        <v>258</v>
      </c>
      <c r="C55" t="n">
        <v>1</v>
      </c>
      <c r="D55" t="n">
        <v>213</v>
      </c>
      <c r="E55" t="s">
        <v>256</v>
      </c>
      <c r="F55" t="n">
        <v>3201</v>
      </c>
      <c r="G55" t="s">
        <v>250</v>
      </c>
      <c r="H55" t="s">
        <v>251</v>
      </c>
      <c r="I55" t="n">
        <v>5</v>
      </c>
      <c r="J55" t="n">
        <v>795</v>
      </c>
      <c r="K55" t="s">
        <v>262</v>
      </c>
      <c r="L55" t="n">
        <v>2</v>
      </c>
      <c r="M55" t="n">
        <v>0</v>
      </c>
      <c r="N55" t="n">
        <v>0</v>
      </c>
    </row>
    <row r="56" spans="1:20">
      <c r="A56" s="1" t="n">
        <v>31867</v>
      </c>
      <c r="B56" t="s">
        <v>276</v>
      </c>
      <c r="C56" t="n">
        <v>1</v>
      </c>
      <c r="D56" t="n">
        <v>509</v>
      </c>
      <c r="E56" t="s">
        <v>269</v>
      </c>
      <c r="F56" t="n">
        <v>3201</v>
      </c>
      <c r="G56" t="s">
        <v>250</v>
      </c>
      <c r="H56" t="s">
        <v>251</v>
      </c>
      <c r="I56" t="n">
        <v>5</v>
      </c>
      <c r="J56" t="n">
        <v>160</v>
      </c>
      <c r="K56" t="s">
        <v>280</v>
      </c>
      <c r="L56" t="n">
        <v>52</v>
      </c>
      <c r="M56" t="n">
        <v>0.35</v>
      </c>
      <c r="N56" t="n">
        <v>0</v>
      </c>
    </row>
    <row r="57" spans="1:20">
      <c r="A57" s="1" t="n">
        <v>31867</v>
      </c>
      <c r="B57" t="s">
        <v>276</v>
      </c>
      <c r="C57" t="n">
        <v>2</v>
      </c>
      <c r="D57" t="n">
        <v>20</v>
      </c>
      <c r="E57" t="s">
        <v>249</v>
      </c>
      <c r="F57" t="n">
        <v>3201</v>
      </c>
      <c r="G57" t="s">
        <v>250</v>
      </c>
      <c r="H57" t="s">
        <v>251</v>
      </c>
      <c r="I57" t="n">
        <v>5</v>
      </c>
      <c r="J57" t="n">
        <v>160</v>
      </c>
      <c r="K57" t="s">
        <v>280</v>
      </c>
      <c r="L57" t="n">
        <v>872</v>
      </c>
      <c r="M57" t="n">
        <v>0.1</v>
      </c>
      <c r="N57" t="n">
        <v>44.8</v>
      </c>
      <c r="O57" t="s">
        <v>274</v>
      </c>
      <c r="P57" t="s">
        <v>275</v>
      </c>
      <c r="Q57" t="s">
        <v>275</v>
      </c>
      <c r="R57" t="s">
        <v>255</v>
      </c>
      <c r="S57" t="s">
        <v>251</v>
      </c>
      <c r="T57" t="n">
        <v>5</v>
      </c>
    </row>
    <row r="58" spans="1:20">
      <c r="A58" s="1" t="n">
        <v>31867</v>
      </c>
      <c r="B58" t="s">
        <v>276</v>
      </c>
      <c r="C58" t="n">
        <v>3</v>
      </c>
      <c r="D58" t="n">
        <v>20</v>
      </c>
      <c r="E58" t="s">
        <v>249</v>
      </c>
      <c r="F58" t="n">
        <v>3201</v>
      </c>
      <c r="G58" t="s">
        <v>250</v>
      </c>
      <c r="H58" t="s">
        <v>251</v>
      </c>
      <c r="I58" t="n">
        <v>5</v>
      </c>
      <c r="J58" t="n">
        <v>160</v>
      </c>
      <c r="K58" t="s">
        <v>280</v>
      </c>
      <c r="L58" t="n">
        <v>590</v>
      </c>
      <c r="M58" t="n">
        <v>0.08</v>
      </c>
      <c r="N58" t="n">
        <v>44.4</v>
      </c>
      <c r="O58" t="s">
        <v>274</v>
      </c>
      <c r="P58" t="s">
        <v>275</v>
      </c>
      <c r="Q58" t="s">
        <v>275</v>
      </c>
      <c r="R58" t="s">
        <v>255</v>
      </c>
      <c r="S58" t="s">
        <v>251</v>
      </c>
      <c r="T58" t="n">
        <v>5</v>
      </c>
    </row>
    <row r="59" spans="1:20">
      <c r="A59" s="1" t="n">
        <v>31867</v>
      </c>
      <c r="B59" t="s">
        <v>276</v>
      </c>
      <c r="C59" t="n">
        <v>4</v>
      </c>
      <c r="D59" t="n">
        <v>20</v>
      </c>
      <c r="E59" t="s">
        <v>249</v>
      </c>
      <c r="F59" t="n">
        <v>3201</v>
      </c>
      <c r="G59" t="s">
        <v>250</v>
      </c>
      <c r="H59" t="s">
        <v>251</v>
      </c>
      <c r="I59" t="n">
        <v>5</v>
      </c>
      <c r="J59" t="n">
        <v>160</v>
      </c>
      <c r="K59" t="s">
        <v>280</v>
      </c>
      <c r="L59" t="n">
        <v>113</v>
      </c>
      <c r="M59" t="n">
        <v>0.08</v>
      </c>
      <c r="N59" t="n">
        <v>43.2</v>
      </c>
      <c r="O59" t="s">
        <v>274</v>
      </c>
      <c r="P59" t="s">
        <v>275</v>
      </c>
      <c r="Q59" t="s">
        <v>275</v>
      </c>
      <c r="R59" t="s">
        <v>255</v>
      </c>
      <c r="S59" t="s">
        <v>251</v>
      </c>
      <c r="T59" t="n">
        <v>5</v>
      </c>
    </row>
    <row r="60" spans="1:20">
      <c r="A60" s="1" t="n">
        <v>31897</v>
      </c>
      <c r="B60" t="s">
        <v>248</v>
      </c>
      <c r="C60" t="n">
        <v>1</v>
      </c>
      <c r="D60" t="n">
        <v>213</v>
      </c>
      <c r="E60" t="s">
        <v>256</v>
      </c>
      <c r="F60" t="n">
        <v>3201</v>
      </c>
      <c r="G60" t="s">
        <v>250</v>
      </c>
      <c r="H60" t="s">
        <v>251</v>
      </c>
      <c r="I60" t="n">
        <v>5</v>
      </c>
      <c r="J60" t="n">
        <v>785</v>
      </c>
      <c r="K60" t="s">
        <v>281</v>
      </c>
      <c r="L60" t="n">
        <v>101</v>
      </c>
      <c r="M60" t="n">
        <v>0</v>
      </c>
      <c r="N60" t="n">
        <v>0</v>
      </c>
    </row>
    <row r="61" spans="1:20">
      <c r="A61" s="1" t="n">
        <v>31897</v>
      </c>
      <c r="B61" t="s">
        <v>248</v>
      </c>
      <c r="C61" t="n">
        <v>2</v>
      </c>
      <c r="D61" t="n">
        <v>508</v>
      </c>
      <c r="E61" t="s">
        <v>268</v>
      </c>
      <c r="F61" t="n">
        <v>3201</v>
      </c>
      <c r="G61" t="s">
        <v>250</v>
      </c>
      <c r="H61" t="s">
        <v>251</v>
      </c>
      <c r="I61" t="n">
        <v>5</v>
      </c>
      <c r="J61" t="n">
        <v>795</v>
      </c>
      <c r="K61" t="s">
        <v>262</v>
      </c>
      <c r="L61" t="n">
        <v>148</v>
      </c>
      <c r="M61" t="n">
        <v>0.11</v>
      </c>
      <c r="N61" t="n">
        <v>0</v>
      </c>
    </row>
    <row r="62" spans="1:20">
      <c r="A62" s="1" t="n">
        <v>31897</v>
      </c>
      <c r="B62" t="s">
        <v>248</v>
      </c>
      <c r="C62" t="n">
        <v>3</v>
      </c>
      <c r="D62" t="n">
        <v>508</v>
      </c>
      <c r="E62" t="s">
        <v>268</v>
      </c>
      <c r="F62" t="n">
        <v>3201</v>
      </c>
      <c r="G62" t="s">
        <v>250</v>
      </c>
      <c r="H62" t="s">
        <v>251</v>
      </c>
      <c r="I62" t="n">
        <v>5</v>
      </c>
      <c r="J62" t="n">
        <v>795</v>
      </c>
      <c r="K62" t="s">
        <v>262</v>
      </c>
      <c r="L62" t="n">
        <v>198</v>
      </c>
      <c r="M62" t="n">
        <v>0.2</v>
      </c>
      <c r="N62" t="n">
        <v>0</v>
      </c>
    </row>
    <row r="63" spans="1:20">
      <c r="A63" s="1" t="n">
        <v>31897</v>
      </c>
      <c r="B63" t="s">
        <v>248</v>
      </c>
      <c r="C63" t="n">
        <v>4</v>
      </c>
      <c r="D63" t="n">
        <v>20</v>
      </c>
      <c r="E63" t="s">
        <v>249</v>
      </c>
      <c r="F63" t="n">
        <v>3201</v>
      </c>
      <c r="G63" t="s">
        <v>250</v>
      </c>
      <c r="H63" t="s">
        <v>251</v>
      </c>
      <c r="I63" t="n">
        <v>5</v>
      </c>
      <c r="J63" t="n">
        <v>458</v>
      </c>
      <c r="K63" t="s">
        <v>252</v>
      </c>
      <c r="L63" t="n">
        <v>231</v>
      </c>
      <c r="M63" t="n">
        <v>0.2</v>
      </c>
      <c r="N63" t="n">
        <v>21.8</v>
      </c>
      <c r="O63" t="s">
        <v>253</v>
      </c>
      <c r="P63" t="s">
        <v>254</v>
      </c>
      <c r="Q63" t="s">
        <v>254</v>
      </c>
      <c r="R63" t="s">
        <v>255</v>
      </c>
      <c r="S63" t="s">
        <v>251</v>
      </c>
      <c r="T63" t="n">
        <v>5</v>
      </c>
    </row>
    <row r="64" spans="1:20">
      <c r="A64" s="1" t="n">
        <v>31897</v>
      </c>
      <c r="B64" t="s">
        <v>248</v>
      </c>
      <c r="C64" t="n">
        <v>5</v>
      </c>
      <c r="D64" t="n">
        <v>20</v>
      </c>
      <c r="E64" t="s">
        <v>249</v>
      </c>
      <c r="F64" t="n">
        <v>3201</v>
      </c>
      <c r="G64" t="s">
        <v>250</v>
      </c>
      <c r="H64" t="s">
        <v>251</v>
      </c>
      <c r="I64" t="n">
        <v>5</v>
      </c>
      <c r="J64" t="n">
        <v>458</v>
      </c>
      <c r="K64" t="s">
        <v>252</v>
      </c>
      <c r="L64" t="n">
        <v>273</v>
      </c>
      <c r="M64" t="n">
        <v>0.1</v>
      </c>
      <c r="N64" t="n">
        <v>36.1</v>
      </c>
      <c r="O64" t="s">
        <v>253</v>
      </c>
      <c r="P64" t="s">
        <v>254</v>
      </c>
      <c r="Q64" t="s">
        <v>254</v>
      </c>
      <c r="R64" t="s">
        <v>255</v>
      </c>
      <c r="S64" t="s">
        <v>251</v>
      </c>
      <c r="T64" t="n">
        <v>5</v>
      </c>
    </row>
    <row r="65" spans="1:20">
      <c r="A65" s="1" t="n">
        <v>31897</v>
      </c>
      <c r="B65" t="s">
        <v>248</v>
      </c>
      <c r="C65" t="n">
        <v>6</v>
      </c>
      <c r="D65" t="n">
        <v>20</v>
      </c>
      <c r="E65" t="s">
        <v>249</v>
      </c>
      <c r="F65" t="n">
        <v>3201</v>
      </c>
      <c r="G65" t="s">
        <v>250</v>
      </c>
      <c r="H65" t="s">
        <v>251</v>
      </c>
      <c r="I65" t="n">
        <v>5</v>
      </c>
      <c r="J65" t="n">
        <v>458</v>
      </c>
      <c r="K65" t="s">
        <v>252</v>
      </c>
      <c r="L65" t="n">
        <v>596</v>
      </c>
      <c r="M65" t="n">
        <v>0.1</v>
      </c>
      <c r="N65" t="n">
        <v>35.2</v>
      </c>
      <c r="O65" t="s">
        <v>253</v>
      </c>
      <c r="P65" t="s">
        <v>254</v>
      </c>
      <c r="Q65" t="s">
        <v>254</v>
      </c>
      <c r="R65" t="s">
        <v>255</v>
      </c>
      <c r="S65" t="s">
        <v>251</v>
      </c>
      <c r="T65" t="n">
        <v>5</v>
      </c>
    </row>
    <row r="66" spans="1:20">
      <c r="A66" s="1" t="n">
        <v>31897</v>
      </c>
      <c r="B66" t="s">
        <v>248</v>
      </c>
      <c r="C66" t="n">
        <v>7</v>
      </c>
      <c r="D66" t="n">
        <v>20</v>
      </c>
      <c r="E66" t="s">
        <v>249</v>
      </c>
      <c r="F66" t="n">
        <v>3201</v>
      </c>
      <c r="G66" t="s">
        <v>250</v>
      </c>
      <c r="H66" t="s">
        <v>251</v>
      </c>
      <c r="I66" t="n">
        <v>5</v>
      </c>
      <c r="J66" t="n">
        <v>458</v>
      </c>
      <c r="K66" t="s">
        <v>252</v>
      </c>
      <c r="L66" t="n">
        <v>349</v>
      </c>
      <c r="M66" t="n">
        <v>0.1</v>
      </c>
      <c r="N66" t="n">
        <v>35.2</v>
      </c>
      <c r="O66" t="s">
        <v>253</v>
      </c>
      <c r="P66" t="s">
        <v>254</v>
      </c>
      <c r="Q66" t="s">
        <v>254</v>
      </c>
      <c r="R66" t="s">
        <v>255</v>
      </c>
      <c r="S66" t="s">
        <v>251</v>
      </c>
      <c r="T66" t="n">
        <v>5</v>
      </c>
    </row>
    <row r="67" spans="1:20">
      <c r="A67" s="1" t="n">
        <v>31897</v>
      </c>
      <c r="B67" t="s">
        <v>248</v>
      </c>
      <c r="C67" t="n">
        <v>8</v>
      </c>
      <c r="D67" t="n">
        <v>20</v>
      </c>
      <c r="E67" t="s">
        <v>249</v>
      </c>
      <c r="F67" t="n">
        <v>3201</v>
      </c>
      <c r="G67" t="s">
        <v>250</v>
      </c>
      <c r="H67" t="s">
        <v>251</v>
      </c>
      <c r="I67" t="n">
        <v>5</v>
      </c>
      <c r="J67" t="n">
        <v>458</v>
      </c>
      <c r="K67" t="s">
        <v>252</v>
      </c>
      <c r="L67" t="n">
        <v>104</v>
      </c>
      <c r="M67" t="n">
        <v>0.2</v>
      </c>
      <c r="N67" t="n">
        <v>21.9</v>
      </c>
      <c r="O67" t="s">
        <v>253</v>
      </c>
      <c r="P67" t="s">
        <v>254</v>
      </c>
      <c r="Q67" t="s">
        <v>254</v>
      </c>
      <c r="R67" t="s">
        <v>255</v>
      </c>
      <c r="S67" t="s">
        <v>251</v>
      </c>
      <c r="T67" t="n">
        <v>5</v>
      </c>
    </row>
    <row r="68" spans="1:20">
      <c r="A68" s="1" t="n">
        <v>31897</v>
      </c>
      <c r="B68" t="s">
        <v>258</v>
      </c>
      <c r="C68" t="n">
        <v>1</v>
      </c>
      <c r="D68" t="n">
        <v>213</v>
      </c>
      <c r="E68" t="s">
        <v>256</v>
      </c>
      <c r="F68" t="n">
        <v>3201</v>
      </c>
      <c r="G68" t="s">
        <v>250</v>
      </c>
      <c r="H68" t="s">
        <v>251</v>
      </c>
      <c r="I68" t="n">
        <v>5</v>
      </c>
      <c r="J68" t="n">
        <v>795</v>
      </c>
      <c r="K68" t="s">
        <v>262</v>
      </c>
      <c r="L68" t="n">
        <v>2</v>
      </c>
      <c r="M68" t="n">
        <v>0</v>
      </c>
      <c r="N68" t="n">
        <v>0</v>
      </c>
    </row>
    <row r="69" spans="1:20">
      <c r="A69" s="1" t="n">
        <v>31897</v>
      </c>
      <c r="B69" t="s">
        <v>263</v>
      </c>
      <c r="C69" t="n">
        <v>1</v>
      </c>
      <c r="D69" t="n">
        <v>213</v>
      </c>
      <c r="E69" t="s">
        <v>256</v>
      </c>
      <c r="F69" t="n">
        <v>3201</v>
      </c>
      <c r="G69" t="s">
        <v>250</v>
      </c>
      <c r="H69" t="s">
        <v>251</v>
      </c>
      <c r="I69" t="n">
        <v>5</v>
      </c>
      <c r="J69" t="n">
        <v>940</v>
      </c>
      <c r="K69" t="s">
        <v>257</v>
      </c>
      <c r="L69" t="n">
        <v>46</v>
      </c>
      <c r="M69" t="n">
        <v>0</v>
      </c>
      <c r="N69" t="n">
        <v>0</v>
      </c>
    </row>
    <row r="70" spans="1:20">
      <c r="A70" s="1" t="n">
        <v>31897</v>
      </c>
      <c r="B70" t="s">
        <v>276</v>
      </c>
      <c r="C70" t="n">
        <v>1</v>
      </c>
      <c r="D70" t="n">
        <v>20</v>
      </c>
      <c r="E70" t="s">
        <v>249</v>
      </c>
      <c r="F70" t="n">
        <v>3201</v>
      </c>
      <c r="G70" t="s">
        <v>250</v>
      </c>
      <c r="H70" t="s">
        <v>251</v>
      </c>
      <c r="I70" t="n">
        <v>5</v>
      </c>
      <c r="J70" t="n">
        <v>458</v>
      </c>
      <c r="K70" t="s">
        <v>252</v>
      </c>
      <c r="L70" t="n">
        <v>262</v>
      </c>
      <c r="M70" t="n">
        <v>0.19</v>
      </c>
      <c r="N70" t="n">
        <v>21.6</v>
      </c>
      <c r="O70" t="s">
        <v>274</v>
      </c>
      <c r="P70" t="s">
        <v>275</v>
      </c>
      <c r="Q70" t="s">
        <v>275</v>
      </c>
      <c r="R70" t="s">
        <v>255</v>
      </c>
      <c r="S70" t="s">
        <v>251</v>
      </c>
      <c r="T70" t="n">
        <v>5</v>
      </c>
    </row>
    <row r="71" spans="1:20">
      <c r="A71" s="1" t="n">
        <v>31897</v>
      </c>
      <c r="B71" t="s">
        <v>276</v>
      </c>
      <c r="C71" t="n">
        <v>2</v>
      </c>
      <c r="D71" t="n">
        <v>510</v>
      </c>
      <c r="E71" t="s">
        <v>277</v>
      </c>
      <c r="F71" t="n">
        <v>3201</v>
      </c>
      <c r="G71" t="s">
        <v>250</v>
      </c>
      <c r="H71" t="s">
        <v>251</v>
      </c>
      <c r="I71" t="n">
        <v>5</v>
      </c>
      <c r="J71" t="n">
        <v>160</v>
      </c>
      <c r="K71" t="s">
        <v>280</v>
      </c>
      <c r="L71" t="n">
        <v>63</v>
      </c>
      <c r="M71" t="n">
        <v>2.9</v>
      </c>
      <c r="N71" t="n">
        <v>0</v>
      </c>
    </row>
    <row r="72" spans="1:20">
      <c r="A72" s="1" t="n">
        <v>31897</v>
      </c>
      <c r="B72" t="s">
        <v>276</v>
      </c>
      <c r="C72" t="n">
        <v>3</v>
      </c>
      <c r="D72" t="n">
        <v>20</v>
      </c>
      <c r="E72" t="s">
        <v>249</v>
      </c>
      <c r="F72" t="n">
        <v>3201</v>
      </c>
      <c r="G72" t="s">
        <v>250</v>
      </c>
      <c r="H72" t="s">
        <v>251</v>
      </c>
      <c r="I72" t="n">
        <v>5</v>
      </c>
      <c r="J72" t="n">
        <v>458</v>
      </c>
      <c r="K72" t="s">
        <v>252</v>
      </c>
      <c r="L72" t="n">
        <v>411</v>
      </c>
      <c r="M72" t="n">
        <v>0.03</v>
      </c>
      <c r="N72" t="n">
        <v>43.4</v>
      </c>
      <c r="O72" t="s">
        <v>274</v>
      </c>
      <c r="P72" t="s">
        <v>275</v>
      </c>
      <c r="Q72" t="s">
        <v>275</v>
      </c>
      <c r="R72" t="s">
        <v>255</v>
      </c>
      <c r="S72" t="s">
        <v>251</v>
      </c>
      <c r="T72" t="n">
        <v>5</v>
      </c>
    </row>
    <row r="73" spans="1:20">
      <c r="A73" s="1" t="n">
        <v>31928</v>
      </c>
      <c r="B73" t="s">
        <v>276</v>
      </c>
      <c r="C73" t="n">
        <v>1</v>
      </c>
      <c r="D73" t="n">
        <v>508</v>
      </c>
      <c r="E73" t="s">
        <v>268</v>
      </c>
      <c r="F73" t="n">
        <v>3201</v>
      </c>
      <c r="G73" t="s">
        <v>250</v>
      </c>
      <c r="H73" t="s">
        <v>251</v>
      </c>
      <c r="I73" t="n">
        <v>5</v>
      </c>
      <c r="J73" t="n">
        <v>160</v>
      </c>
      <c r="K73" t="s">
        <v>280</v>
      </c>
      <c r="L73" t="n">
        <v>79</v>
      </c>
      <c r="M73" t="n">
        <v>0.29</v>
      </c>
      <c r="N73" t="n">
        <v>0</v>
      </c>
    </row>
    <row r="74" spans="1:20">
      <c r="A74" s="1" t="n">
        <v>31928</v>
      </c>
      <c r="B74" t="s">
        <v>276</v>
      </c>
      <c r="C74" t="n">
        <v>2</v>
      </c>
      <c r="D74" t="n">
        <v>20</v>
      </c>
      <c r="E74" t="s">
        <v>249</v>
      </c>
      <c r="F74" t="n">
        <v>3201</v>
      </c>
      <c r="G74" t="s">
        <v>250</v>
      </c>
      <c r="H74" t="s">
        <v>251</v>
      </c>
      <c r="I74" t="n">
        <v>5</v>
      </c>
      <c r="J74" t="n">
        <v>458</v>
      </c>
      <c r="K74" t="s">
        <v>252</v>
      </c>
      <c r="L74" t="n">
        <v>300</v>
      </c>
      <c r="M74" t="n">
        <v>0.2</v>
      </c>
      <c r="N74" t="n">
        <v>21.7</v>
      </c>
      <c r="O74" t="s">
        <v>274</v>
      </c>
      <c r="P74" t="s">
        <v>275</v>
      </c>
      <c r="Q74" t="s">
        <v>275</v>
      </c>
      <c r="R74" t="s">
        <v>255</v>
      </c>
      <c r="S74" t="s">
        <v>251</v>
      </c>
      <c r="T74" t="n">
        <v>5</v>
      </c>
    </row>
    <row r="75" spans="1:20">
      <c r="A75" s="1" t="n">
        <v>31928</v>
      </c>
      <c r="B75" t="s">
        <v>276</v>
      </c>
      <c r="C75" t="n">
        <v>3</v>
      </c>
      <c r="D75" t="n">
        <v>20</v>
      </c>
      <c r="E75" t="s">
        <v>249</v>
      </c>
      <c r="F75" t="n">
        <v>3201</v>
      </c>
      <c r="G75" t="s">
        <v>250</v>
      </c>
      <c r="H75" t="s">
        <v>251</v>
      </c>
      <c r="I75" t="n">
        <v>5</v>
      </c>
      <c r="J75" t="n">
        <v>458</v>
      </c>
      <c r="K75" t="s">
        <v>252</v>
      </c>
      <c r="L75" t="n">
        <v>210</v>
      </c>
      <c r="M75" t="n">
        <v>0.19</v>
      </c>
      <c r="N75" t="n">
        <v>21.4</v>
      </c>
      <c r="O75" t="s">
        <v>274</v>
      </c>
      <c r="P75" t="s">
        <v>275</v>
      </c>
      <c r="Q75" t="s">
        <v>275</v>
      </c>
      <c r="R75" t="s">
        <v>255</v>
      </c>
      <c r="S75" t="s">
        <v>251</v>
      </c>
      <c r="T75" t="n">
        <v>5</v>
      </c>
    </row>
    <row r="76" spans="1:20">
      <c r="A76" s="1" t="n">
        <v>31928</v>
      </c>
      <c r="B76" t="s">
        <v>276</v>
      </c>
      <c r="C76" t="n">
        <v>4</v>
      </c>
      <c r="D76" t="n">
        <v>20</v>
      </c>
      <c r="E76" t="s">
        <v>249</v>
      </c>
      <c r="F76" t="n">
        <v>3201</v>
      </c>
      <c r="G76" t="s">
        <v>250</v>
      </c>
      <c r="H76" t="s">
        <v>251</v>
      </c>
      <c r="I76" t="n">
        <v>5</v>
      </c>
      <c r="J76" t="n">
        <v>458</v>
      </c>
      <c r="K76" t="s">
        <v>252</v>
      </c>
      <c r="L76" t="n">
        <v>192</v>
      </c>
      <c r="M76" t="n">
        <v>0.03</v>
      </c>
      <c r="N76" t="n">
        <v>50.4</v>
      </c>
      <c r="O76" t="s">
        <v>274</v>
      </c>
      <c r="P76" t="s">
        <v>275</v>
      </c>
      <c r="Q76" t="s">
        <v>275</v>
      </c>
      <c r="R76" t="s">
        <v>255</v>
      </c>
      <c r="S76" t="s">
        <v>251</v>
      </c>
      <c r="T76" t="n">
        <v>5</v>
      </c>
    </row>
    <row r="77" spans="1:20">
      <c r="A77" s="1" t="n">
        <v>31928</v>
      </c>
      <c r="B77" t="s">
        <v>276</v>
      </c>
      <c r="C77" t="n">
        <v>5</v>
      </c>
      <c r="D77" t="n">
        <v>20</v>
      </c>
      <c r="E77" t="s">
        <v>249</v>
      </c>
      <c r="F77" t="n">
        <v>3201</v>
      </c>
      <c r="G77" t="s">
        <v>250</v>
      </c>
      <c r="H77" t="s">
        <v>251</v>
      </c>
      <c r="I77" t="n">
        <v>5</v>
      </c>
      <c r="J77" t="n">
        <v>458</v>
      </c>
      <c r="K77" t="s">
        <v>252</v>
      </c>
      <c r="L77" t="n">
        <v>303</v>
      </c>
      <c r="M77" t="n">
        <v>0.05</v>
      </c>
      <c r="N77" t="n">
        <v>41.4</v>
      </c>
      <c r="O77" t="s">
        <v>274</v>
      </c>
      <c r="P77" t="s">
        <v>275</v>
      </c>
      <c r="Q77" t="s">
        <v>275</v>
      </c>
      <c r="R77" t="s">
        <v>255</v>
      </c>
      <c r="S77" t="s">
        <v>251</v>
      </c>
      <c r="T77" t="n">
        <v>5</v>
      </c>
    </row>
    <row r="78" spans="1:20">
      <c r="A78" s="1" t="n">
        <v>31928</v>
      </c>
      <c r="B78" t="s">
        <v>276</v>
      </c>
      <c r="C78" t="n">
        <v>6</v>
      </c>
      <c r="D78" t="n">
        <v>20</v>
      </c>
      <c r="E78" t="s">
        <v>249</v>
      </c>
      <c r="F78" t="n">
        <v>3201</v>
      </c>
      <c r="G78" t="s">
        <v>250</v>
      </c>
      <c r="H78" t="s">
        <v>251</v>
      </c>
      <c r="I78" t="n">
        <v>5</v>
      </c>
      <c r="J78" t="n">
        <v>458</v>
      </c>
      <c r="K78" t="s">
        <v>252</v>
      </c>
      <c r="L78" t="n">
        <v>295</v>
      </c>
      <c r="M78" t="n">
        <v>0</v>
      </c>
      <c r="N78" t="n">
        <v>46.4</v>
      </c>
      <c r="O78" t="s">
        <v>274</v>
      </c>
      <c r="P78" t="s">
        <v>275</v>
      </c>
      <c r="Q78" t="s">
        <v>275</v>
      </c>
      <c r="R78" t="s">
        <v>255</v>
      </c>
      <c r="S78" t="s">
        <v>251</v>
      </c>
      <c r="T78" t="n">
        <v>5</v>
      </c>
    </row>
    <row r="79" spans="1:20">
      <c r="A79" s="1" t="n">
        <v>31928</v>
      </c>
      <c r="B79" t="s">
        <v>276</v>
      </c>
      <c r="C79" t="n">
        <v>7</v>
      </c>
      <c r="D79" t="n">
        <v>20</v>
      </c>
      <c r="E79" t="s">
        <v>249</v>
      </c>
      <c r="F79" t="n">
        <v>3201</v>
      </c>
      <c r="G79" t="s">
        <v>250</v>
      </c>
      <c r="H79" t="s">
        <v>251</v>
      </c>
      <c r="I79" t="n">
        <v>5</v>
      </c>
      <c r="J79" t="n">
        <v>795</v>
      </c>
      <c r="K79" t="s">
        <v>262</v>
      </c>
      <c r="L79" t="n">
        <v>299</v>
      </c>
      <c r="M79" t="n">
        <v>0.2</v>
      </c>
      <c r="N79" t="n">
        <v>23.5</v>
      </c>
      <c r="O79" t="s">
        <v>274</v>
      </c>
      <c r="P79" t="s">
        <v>275</v>
      </c>
      <c r="Q79" t="s">
        <v>275</v>
      </c>
      <c r="R79" t="s">
        <v>255</v>
      </c>
      <c r="S79" t="s">
        <v>251</v>
      </c>
      <c r="T79" t="n">
        <v>5</v>
      </c>
    </row>
    <row r="80" spans="1:20">
      <c r="A80" s="1" t="n">
        <v>31958</v>
      </c>
      <c r="B80" t="s">
        <v>248</v>
      </c>
      <c r="C80" t="n">
        <v>1</v>
      </c>
      <c r="D80" t="n">
        <v>213</v>
      </c>
      <c r="E80" t="s">
        <v>256</v>
      </c>
      <c r="F80" t="n">
        <v>3201</v>
      </c>
      <c r="G80" t="s">
        <v>250</v>
      </c>
      <c r="H80" t="s">
        <v>251</v>
      </c>
      <c r="I80" t="n">
        <v>5</v>
      </c>
      <c r="J80" t="n">
        <v>260</v>
      </c>
      <c r="K80" t="s">
        <v>272</v>
      </c>
      <c r="L80" t="n">
        <v>62</v>
      </c>
      <c r="M80" t="n">
        <v>0</v>
      </c>
      <c r="N80" t="n">
        <v>0</v>
      </c>
    </row>
    <row r="81" spans="1:20">
      <c r="A81" s="1" t="n">
        <v>31958</v>
      </c>
      <c r="B81" t="s">
        <v>248</v>
      </c>
      <c r="C81" t="n">
        <v>2</v>
      </c>
      <c r="D81" t="n">
        <v>411</v>
      </c>
      <c r="E81" t="s">
        <v>282</v>
      </c>
      <c r="F81" t="n">
        <v>3201</v>
      </c>
      <c r="G81" t="s">
        <v>250</v>
      </c>
      <c r="H81" t="s">
        <v>251</v>
      </c>
      <c r="I81" t="n">
        <v>5</v>
      </c>
      <c r="J81" t="n">
        <v>260</v>
      </c>
      <c r="K81" t="s">
        <v>272</v>
      </c>
      <c r="L81" t="n">
        <v>45</v>
      </c>
      <c r="M81" t="n">
        <v>0</v>
      </c>
      <c r="N81" t="n">
        <v>0</v>
      </c>
    </row>
    <row r="82" spans="1:20">
      <c r="A82" s="1" t="n">
        <v>31958</v>
      </c>
      <c r="B82" t="s">
        <v>248</v>
      </c>
      <c r="C82" t="n">
        <v>3</v>
      </c>
      <c r="D82" t="n">
        <v>20</v>
      </c>
      <c r="E82" t="s">
        <v>249</v>
      </c>
      <c r="F82" t="n">
        <v>3201</v>
      </c>
      <c r="G82" t="s">
        <v>250</v>
      </c>
      <c r="H82" t="s">
        <v>251</v>
      </c>
      <c r="I82" t="n">
        <v>5</v>
      </c>
      <c r="J82" t="n">
        <v>458</v>
      </c>
      <c r="K82" t="s">
        <v>252</v>
      </c>
      <c r="L82" t="n">
        <v>919</v>
      </c>
      <c r="M82" t="n">
        <v>0.2</v>
      </c>
      <c r="N82" t="n">
        <v>35</v>
      </c>
      <c r="O82" t="s">
        <v>253</v>
      </c>
      <c r="P82" t="s">
        <v>254</v>
      </c>
      <c r="Q82" t="s">
        <v>254</v>
      </c>
      <c r="R82" t="s">
        <v>255</v>
      </c>
      <c r="S82" t="s">
        <v>251</v>
      </c>
      <c r="T82" t="n">
        <v>5</v>
      </c>
    </row>
    <row r="83" spans="1:20">
      <c r="A83" s="1" t="n">
        <v>31958</v>
      </c>
      <c r="B83" t="s">
        <v>248</v>
      </c>
      <c r="C83" t="n">
        <v>11</v>
      </c>
      <c r="D83" t="n">
        <v>20</v>
      </c>
      <c r="E83" t="s">
        <v>249</v>
      </c>
      <c r="F83" t="n">
        <v>3201</v>
      </c>
      <c r="G83" t="s">
        <v>250</v>
      </c>
      <c r="H83" t="s">
        <v>251</v>
      </c>
      <c r="I83" t="n">
        <v>5</v>
      </c>
      <c r="J83" t="n">
        <v>458</v>
      </c>
      <c r="K83" t="s">
        <v>252</v>
      </c>
      <c r="L83" t="n">
        <v>126</v>
      </c>
      <c r="M83" t="n">
        <v>0.1</v>
      </c>
      <c r="N83" t="n">
        <v>23</v>
      </c>
      <c r="O83" t="s">
        <v>253</v>
      </c>
      <c r="P83" t="s">
        <v>254</v>
      </c>
      <c r="Q83" t="s">
        <v>254</v>
      </c>
      <c r="R83" t="s">
        <v>255</v>
      </c>
      <c r="S83" t="s">
        <v>251</v>
      </c>
      <c r="T83" t="n">
        <v>5</v>
      </c>
    </row>
    <row r="84" spans="1:20">
      <c r="A84" s="1" t="n">
        <v>31958</v>
      </c>
      <c r="B84" t="s">
        <v>258</v>
      </c>
      <c r="C84" t="n">
        <v>1</v>
      </c>
      <c r="D84" t="n">
        <v>213</v>
      </c>
      <c r="E84" t="s">
        <v>256</v>
      </c>
      <c r="F84" t="n">
        <v>3201</v>
      </c>
      <c r="G84" t="s">
        <v>250</v>
      </c>
      <c r="H84" t="s">
        <v>251</v>
      </c>
      <c r="I84" t="n">
        <v>5</v>
      </c>
      <c r="J84" t="n">
        <v>458</v>
      </c>
      <c r="K84" t="s">
        <v>252</v>
      </c>
      <c r="L84" t="n">
        <v>1</v>
      </c>
      <c r="M84" t="n">
        <v>0</v>
      </c>
      <c r="N84" t="n">
        <v>0</v>
      </c>
    </row>
    <row r="85" spans="1:20">
      <c r="A85" s="1" t="n">
        <v>31958</v>
      </c>
      <c r="B85" t="s">
        <v>258</v>
      </c>
      <c r="C85" t="n">
        <v>2</v>
      </c>
      <c r="D85" t="n">
        <v>213</v>
      </c>
      <c r="E85" t="s">
        <v>256</v>
      </c>
      <c r="F85" t="n">
        <v>3201</v>
      </c>
      <c r="G85" t="s">
        <v>250</v>
      </c>
      <c r="H85" t="s">
        <v>251</v>
      </c>
      <c r="I85" t="n">
        <v>5</v>
      </c>
      <c r="J85" t="n">
        <v>785</v>
      </c>
      <c r="K85" t="s">
        <v>281</v>
      </c>
      <c r="L85" t="n">
        <v>1</v>
      </c>
      <c r="M85" t="n">
        <v>0</v>
      </c>
      <c r="N85" t="n">
        <v>0</v>
      </c>
    </row>
    <row r="86" spans="1:20">
      <c r="A86" s="1" t="n">
        <v>31958</v>
      </c>
      <c r="B86" t="s">
        <v>263</v>
      </c>
      <c r="C86" t="n">
        <v>1</v>
      </c>
      <c r="D86" t="n">
        <v>213</v>
      </c>
      <c r="E86" t="s">
        <v>256</v>
      </c>
      <c r="F86" t="n">
        <v>3201</v>
      </c>
      <c r="G86" t="s">
        <v>250</v>
      </c>
      <c r="H86" t="s">
        <v>251</v>
      </c>
      <c r="I86" t="n">
        <v>5</v>
      </c>
      <c r="J86" t="n">
        <v>940</v>
      </c>
      <c r="K86" t="s">
        <v>257</v>
      </c>
      <c r="L86" t="n">
        <v>35</v>
      </c>
      <c r="M86" t="n">
        <v>0</v>
      </c>
      <c r="N86" t="n">
        <v>0</v>
      </c>
    </row>
    <row r="87" spans="1:20">
      <c r="A87" s="1" t="n">
        <v>31958</v>
      </c>
      <c r="B87" t="s">
        <v>276</v>
      </c>
      <c r="C87" t="n">
        <v>1</v>
      </c>
      <c r="D87" t="n">
        <v>508</v>
      </c>
      <c r="E87" t="s">
        <v>268</v>
      </c>
      <c r="F87" t="n">
        <v>3201</v>
      </c>
      <c r="G87" t="s">
        <v>250</v>
      </c>
      <c r="H87" t="s">
        <v>251</v>
      </c>
      <c r="I87" t="n">
        <v>5</v>
      </c>
      <c r="J87" t="n">
        <v>160</v>
      </c>
      <c r="K87" t="s">
        <v>280</v>
      </c>
      <c r="L87" t="n">
        <v>59</v>
      </c>
      <c r="M87" t="n">
        <v>0.1</v>
      </c>
      <c r="N87" t="n">
        <v>0</v>
      </c>
    </row>
    <row r="88" spans="1:20">
      <c r="A88" s="1" t="n">
        <v>31958</v>
      </c>
      <c r="B88" t="s">
        <v>276</v>
      </c>
      <c r="C88" t="n">
        <v>2</v>
      </c>
      <c r="D88" t="n">
        <v>20</v>
      </c>
      <c r="E88" t="s">
        <v>249</v>
      </c>
      <c r="F88" t="n">
        <v>3201</v>
      </c>
      <c r="G88" t="s">
        <v>250</v>
      </c>
      <c r="H88" t="s">
        <v>251</v>
      </c>
      <c r="I88" t="n">
        <v>5</v>
      </c>
      <c r="J88" t="n">
        <v>160</v>
      </c>
      <c r="K88" t="s">
        <v>280</v>
      </c>
      <c r="L88" t="n">
        <v>603</v>
      </c>
      <c r="M88" t="n">
        <v>0.08</v>
      </c>
      <c r="N88" t="n">
        <v>45.1</v>
      </c>
      <c r="O88" t="s">
        <v>274</v>
      </c>
      <c r="P88" t="s">
        <v>275</v>
      </c>
      <c r="Q88" t="s">
        <v>275</v>
      </c>
      <c r="R88" t="s">
        <v>255</v>
      </c>
      <c r="S88" t="s">
        <v>251</v>
      </c>
      <c r="T88" t="n">
        <v>5</v>
      </c>
    </row>
    <row r="89" spans="1:20">
      <c r="A89" s="1" t="n">
        <v>31989</v>
      </c>
      <c r="B89" t="s">
        <v>248</v>
      </c>
      <c r="C89" t="n">
        <v>1</v>
      </c>
      <c r="D89" t="n">
        <v>213</v>
      </c>
      <c r="E89" t="s">
        <v>256</v>
      </c>
      <c r="F89" t="n">
        <v>3201</v>
      </c>
      <c r="G89" t="s">
        <v>250</v>
      </c>
      <c r="H89" t="s">
        <v>251</v>
      </c>
      <c r="I89" t="n">
        <v>5</v>
      </c>
      <c r="J89" t="n">
        <v>795</v>
      </c>
      <c r="K89" t="s">
        <v>262</v>
      </c>
      <c r="L89" t="n">
        <v>99</v>
      </c>
      <c r="M89" t="n">
        <v>0</v>
      </c>
      <c r="N89" t="n">
        <v>0</v>
      </c>
    </row>
    <row r="90" spans="1:20">
      <c r="A90" s="1" t="n">
        <v>31989</v>
      </c>
      <c r="B90" t="s">
        <v>248</v>
      </c>
      <c r="C90" t="n">
        <v>2</v>
      </c>
      <c r="D90" t="n">
        <v>508</v>
      </c>
      <c r="E90" t="s">
        <v>268</v>
      </c>
      <c r="F90" t="n">
        <v>3201</v>
      </c>
      <c r="G90" t="s">
        <v>250</v>
      </c>
      <c r="H90" t="s">
        <v>251</v>
      </c>
      <c r="I90" t="n">
        <v>5</v>
      </c>
      <c r="J90" t="n">
        <v>795</v>
      </c>
      <c r="K90" t="s">
        <v>262</v>
      </c>
      <c r="L90" t="n">
        <v>243</v>
      </c>
      <c r="M90" t="n">
        <v>0.13</v>
      </c>
      <c r="N90" t="n">
        <v>0</v>
      </c>
    </row>
    <row r="91" spans="1:20">
      <c r="A91" s="1" t="n">
        <v>31989</v>
      </c>
      <c r="B91" t="s">
        <v>248</v>
      </c>
      <c r="C91" t="n">
        <v>3</v>
      </c>
      <c r="D91" t="n">
        <v>20</v>
      </c>
      <c r="E91" t="s">
        <v>249</v>
      </c>
      <c r="F91" t="n">
        <v>3201</v>
      </c>
      <c r="G91" t="s">
        <v>250</v>
      </c>
      <c r="H91" t="s">
        <v>251</v>
      </c>
      <c r="I91" t="n">
        <v>5</v>
      </c>
      <c r="J91" t="n">
        <v>458</v>
      </c>
      <c r="K91" t="s">
        <v>252</v>
      </c>
      <c r="L91" t="n">
        <v>91</v>
      </c>
      <c r="M91" t="n">
        <v>0.2</v>
      </c>
      <c r="N91" t="n">
        <v>23.3</v>
      </c>
      <c r="O91" t="s">
        <v>253</v>
      </c>
      <c r="P91" t="s">
        <v>254</v>
      </c>
      <c r="Q91" t="s">
        <v>254</v>
      </c>
      <c r="R91" t="s">
        <v>255</v>
      </c>
      <c r="S91" t="s">
        <v>251</v>
      </c>
      <c r="T91" t="n">
        <v>5</v>
      </c>
    </row>
    <row r="92" spans="1:20">
      <c r="A92" s="1" t="n">
        <v>31989</v>
      </c>
      <c r="B92" t="s">
        <v>248</v>
      </c>
      <c r="C92" t="n">
        <v>10</v>
      </c>
      <c r="D92" t="n">
        <v>20</v>
      </c>
      <c r="E92" t="s">
        <v>249</v>
      </c>
      <c r="F92" t="n">
        <v>3201</v>
      </c>
      <c r="G92" t="s">
        <v>250</v>
      </c>
      <c r="H92" t="s">
        <v>251</v>
      </c>
      <c r="I92" t="n">
        <v>5</v>
      </c>
      <c r="J92" t="n">
        <v>458</v>
      </c>
      <c r="K92" t="s">
        <v>252</v>
      </c>
      <c r="L92" t="n">
        <v>760</v>
      </c>
      <c r="M92" t="n">
        <v>0.1</v>
      </c>
      <c r="N92" t="n">
        <v>34.8</v>
      </c>
      <c r="O92" t="s">
        <v>253</v>
      </c>
      <c r="P92" t="s">
        <v>254</v>
      </c>
      <c r="Q92" t="s">
        <v>254</v>
      </c>
      <c r="R92" t="s">
        <v>255</v>
      </c>
      <c r="S92" t="s">
        <v>251</v>
      </c>
      <c r="T92" t="n">
        <v>5</v>
      </c>
    </row>
    <row r="93" spans="1:20">
      <c r="A93" s="1" t="n">
        <v>31989</v>
      </c>
      <c r="B93" t="s">
        <v>276</v>
      </c>
      <c r="C93" t="n">
        <v>1</v>
      </c>
      <c r="D93" t="n">
        <v>20</v>
      </c>
      <c r="E93" t="s">
        <v>249</v>
      </c>
      <c r="F93" t="n">
        <v>3201</v>
      </c>
      <c r="G93" t="s">
        <v>250</v>
      </c>
      <c r="H93" t="s">
        <v>251</v>
      </c>
      <c r="I93" t="n">
        <v>5</v>
      </c>
      <c r="J93" t="n">
        <v>458</v>
      </c>
      <c r="K93" t="s">
        <v>252</v>
      </c>
      <c r="L93" t="n">
        <v>170</v>
      </c>
      <c r="M93" t="n">
        <v>0.23</v>
      </c>
      <c r="N93" t="n">
        <v>21.8</v>
      </c>
      <c r="O93" t="s">
        <v>274</v>
      </c>
      <c r="P93" t="s">
        <v>275</v>
      </c>
      <c r="Q93" t="s">
        <v>275</v>
      </c>
      <c r="R93" t="s">
        <v>255</v>
      </c>
      <c r="S93" t="s">
        <v>251</v>
      </c>
      <c r="T93" t="n">
        <v>5</v>
      </c>
    </row>
    <row r="94" spans="1:20">
      <c r="A94" s="1" t="n">
        <v>31989</v>
      </c>
      <c r="B94" t="s">
        <v>276</v>
      </c>
      <c r="C94" t="n">
        <v>2</v>
      </c>
      <c r="D94" t="n">
        <v>20</v>
      </c>
      <c r="E94" t="s">
        <v>249</v>
      </c>
      <c r="F94" t="n">
        <v>3201</v>
      </c>
      <c r="G94" t="s">
        <v>250</v>
      </c>
      <c r="H94" t="s">
        <v>251</v>
      </c>
      <c r="I94" t="n">
        <v>5</v>
      </c>
      <c r="J94" t="n">
        <v>458</v>
      </c>
      <c r="K94" t="s">
        <v>252</v>
      </c>
      <c r="L94" t="n">
        <v>411</v>
      </c>
      <c r="M94" t="n">
        <v>0.07000000000000001</v>
      </c>
      <c r="N94" t="n">
        <v>49.5</v>
      </c>
      <c r="O94" t="s">
        <v>274</v>
      </c>
      <c r="P94" t="s">
        <v>275</v>
      </c>
      <c r="Q94" t="s">
        <v>275</v>
      </c>
      <c r="R94" t="s">
        <v>255</v>
      </c>
      <c r="S94" t="s">
        <v>251</v>
      </c>
      <c r="T94" t="n">
        <v>5</v>
      </c>
    </row>
    <row r="95" spans="1:20">
      <c r="A95" s="1" t="n">
        <v>31989</v>
      </c>
      <c r="B95" t="s">
        <v>276</v>
      </c>
      <c r="C95" t="n">
        <v>3</v>
      </c>
      <c r="D95" t="n">
        <v>20</v>
      </c>
      <c r="E95" t="s">
        <v>249</v>
      </c>
      <c r="F95" t="n">
        <v>3201</v>
      </c>
      <c r="G95" t="s">
        <v>250</v>
      </c>
      <c r="H95" t="s">
        <v>251</v>
      </c>
      <c r="I95" t="n">
        <v>5</v>
      </c>
      <c r="J95" t="n">
        <v>458</v>
      </c>
      <c r="K95" t="s">
        <v>252</v>
      </c>
      <c r="L95" t="n">
        <v>249</v>
      </c>
      <c r="M95" t="n">
        <v>0.21</v>
      </c>
      <c r="N95" t="n">
        <v>21.9</v>
      </c>
      <c r="O95" t="s">
        <v>274</v>
      </c>
      <c r="P95" t="s">
        <v>275</v>
      </c>
      <c r="Q95" t="s">
        <v>275</v>
      </c>
      <c r="R95" t="s">
        <v>255</v>
      </c>
      <c r="S95" t="s">
        <v>251</v>
      </c>
      <c r="T95" t="n">
        <v>5</v>
      </c>
    </row>
    <row r="96" spans="1:20">
      <c r="A96" s="1" t="n">
        <v>31989</v>
      </c>
      <c r="B96" t="s">
        <v>276</v>
      </c>
      <c r="C96" t="n">
        <v>4</v>
      </c>
      <c r="D96" t="n">
        <v>20</v>
      </c>
      <c r="E96" t="s">
        <v>249</v>
      </c>
      <c r="F96" t="n">
        <v>3201</v>
      </c>
      <c r="G96" t="s">
        <v>250</v>
      </c>
      <c r="H96" t="s">
        <v>251</v>
      </c>
      <c r="I96" t="n">
        <v>5</v>
      </c>
      <c r="J96" t="n">
        <v>580</v>
      </c>
      <c r="K96" t="s">
        <v>270</v>
      </c>
      <c r="L96" t="n">
        <v>332</v>
      </c>
      <c r="M96" t="n">
        <v>0.04</v>
      </c>
      <c r="N96" t="n">
        <v>47</v>
      </c>
      <c r="O96" t="s">
        <v>274</v>
      </c>
      <c r="P96" t="s">
        <v>275</v>
      </c>
      <c r="Q96" t="s">
        <v>275</v>
      </c>
      <c r="R96" t="s">
        <v>255</v>
      </c>
      <c r="S96" t="s">
        <v>251</v>
      </c>
      <c r="T96" t="n">
        <v>5</v>
      </c>
    </row>
    <row r="97" spans="1:20">
      <c r="A97" s="1" t="n">
        <v>32020</v>
      </c>
      <c r="B97" t="s">
        <v>248</v>
      </c>
      <c r="C97" t="n">
        <v>1</v>
      </c>
      <c r="D97" t="n">
        <v>508</v>
      </c>
      <c r="E97" t="s">
        <v>268</v>
      </c>
      <c r="F97" t="n">
        <v>3201</v>
      </c>
      <c r="G97" t="s">
        <v>250</v>
      </c>
      <c r="H97" t="s">
        <v>251</v>
      </c>
      <c r="I97" t="n">
        <v>5</v>
      </c>
      <c r="J97" t="n">
        <v>795</v>
      </c>
      <c r="K97" t="s">
        <v>262</v>
      </c>
      <c r="L97" t="n">
        <v>401</v>
      </c>
      <c r="M97" t="n">
        <v>0.2</v>
      </c>
      <c r="N97" t="n">
        <v>0</v>
      </c>
    </row>
    <row r="98" spans="1:20">
      <c r="A98" s="1" t="n">
        <v>32020</v>
      </c>
      <c r="B98" t="s">
        <v>248</v>
      </c>
      <c r="C98" t="n">
        <v>2</v>
      </c>
      <c r="D98" t="n">
        <v>20</v>
      </c>
      <c r="E98" t="s">
        <v>249</v>
      </c>
      <c r="F98" t="n">
        <v>3201</v>
      </c>
      <c r="G98" t="s">
        <v>250</v>
      </c>
      <c r="H98" t="s">
        <v>251</v>
      </c>
      <c r="I98" t="n">
        <v>5</v>
      </c>
      <c r="J98" t="n">
        <v>458</v>
      </c>
      <c r="K98" t="s">
        <v>252</v>
      </c>
      <c r="L98" t="n">
        <v>616</v>
      </c>
      <c r="M98" t="n">
        <v>0.1</v>
      </c>
      <c r="N98" t="n">
        <v>35.6</v>
      </c>
      <c r="O98" t="s">
        <v>253</v>
      </c>
      <c r="P98" t="s">
        <v>254</v>
      </c>
      <c r="Q98" t="s">
        <v>254</v>
      </c>
      <c r="R98" t="s">
        <v>255</v>
      </c>
      <c r="S98" t="s">
        <v>251</v>
      </c>
      <c r="T98" t="n">
        <v>5</v>
      </c>
    </row>
    <row r="99" spans="1:20">
      <c r="A99" s="1" t="n">
        <v>32020</v>
      </c>
      <c r="B99" t="s">
        <v>276</v>
      </c>
      <c r="C99" t="n">
        <v>1</v>
      </c>
      <c r="D99" t="n">
        <v>20</v>
      </c>
      <c r="E99" t="s">
        <v>249</v>
      </c>
      <c r="F99" t="n">
        <v>3201</v>
      </c>
      <c r="G99" t="s">
        <v>250</v>
      </c>
      <c r="H99" t="s">
        <v>251</v>
      </c>
      <c r="I99" t="n">
        <v>5</v>
      </c>
      <c r="J99" t="n">
        <v>160</v>
      </c>
      <c r="K99" t="s">
        <v>280</v>
      </c>
      <c r="L99" t="n">
        <v>100</v>
      </c>
      <c r="M99" t="n">
        <v>0.33</v>
      </c>
      <c r="N99" t="n">
        <v>12.3</v>
      </c>
      <c r="O99" t="s">
        <v>274</v>
      </c>
      <c r="P99" t="s">
        <v>275</v>
      </c>
      <c r="Q99" t="s">
        <v>275</v>
      </c>
      <c r="R99" t="s">
        <v>255</v>
      </c>
      <c r="S99" t="s">
        <v>251</v>
      </c>
      <c r="T99" t="n">
        <v>5</v>
      </c>
    </row>
    <row r="100" spans="1:20">
      <c r="A100" s="1" t="n">
        <v>32020</v>
      </c>
      <c r="B100" t="s">
        <v>276</v>
      </c>
      <c r="C100" t="n">
        <v>2</v>
      </c>
      <c r="D100" t="n">
        <v>20</v>
      </c>
      <c r="E100" t="s">
        <v>249</v>
      </c>
      <c r="F100" t="n">
        <v>3201</v>
      </c>
      <c r="G100" t="s">
        <v>250</v>
      </c>
      <c r="H100" t="s">
        <v>251</v>
      </c>
      <c r="I100" t="n">
        <v>5</v>
      </c>
      <c r="J100" t="n">
        <v>458</v>
      </c>
      <c r="K100" t="s">
        <v>252</v>
      </c>
      <c r="L100" t="n">
        <v>160</v>
      </c>
      <c r="M100" t="n">
        <v>0.14</v>
      </c>
      <c r="N100" t="n">
        <v>20.3</v>
      </c>
      <c r="O100" t="s">
        <v>274</v>
      </c>
      <c r="P100" t="s">
        <v>275</v>
      </c>
      <c r="Q100" t="s">
        <v>275</v>
      </c>
      <c r="R100" t="s">
        <v>255</v>
      </c>
      <c r="S100" t="s">
        <v>251</v>
      </c>
      <c r="T100" t="n">
        <v>5</v>
      </c>
    </row>
    <row r="101" spans="1:20">
      <c r="A101" s="1" t="n">
        <v>32020</v>
      </c>
      <c r="B101" t="s">
        <v>276</v>
      </c>
      <c r="C101" t="n">
        <v>3</v>
      </c>
      <c r="D101" t="n">
        <v>20</v>
      </c>
      <c r="E101" t="s">
        <v>249</v>
      </c>
      <c r="F101" t="n">
        <v>3201</v>
      </c>
      <c r="G101" t="s">
        <v>250</v>
      </c>
      <c r="H101" t="s">
        <v>251</v>
      </c>
      <c r="I101" t="n">
        <v>5</v>
      </c>
      <c r="J101" t="n">
        <v>458</v>
      </c>
      <c r="K101" t="s">
        <v>252</v>
      </c>
      <c r="L101" t="n">
        <v>402</v>
      </c>
      <c r="M101" t="n">
        <v>0.19</v>
      </c>
      <c r="N101" t="n">
        <v>21.3</v>
      </c>
      <c r="O101" t="s">
        <v>274</v>
      </c>
      <c r="P101" t="s">
        <v>275</v>
      </c>
      <c r="Q101" t="s">
        <v>275</v>
      </c>
      <c r="R101" t="s">
        <v>255</v>
      </c>
      <c r="S101" t="s">
        <v>251</v>
      </c>
      <c r="T101" t="n">
        <v>5</v>
      </c>
    </row>
    <row r="102" spans="1:20">
      <c r="A102" s="1" t="n">
        <v>32020</v>
      </c>
      <c r="B102" t="s">
        <v>276</v>
      </c>
      <c r="C102" t="n">
        <v>4</v>
      </c>
      <c r="D102" t="n">
        <v>20</v>
      </c>
      <c r="E102" t="s">
        <v>249</v>
      </c>
      <c r="F102" t="n">
        <v>3201</v>
      </c>
      <c r="G102" t="s">
        <v>250</v>
      </c>
      <c r="H102" t="s">
        <v>251</v>
      </c>
      <c r="I102" t="n">
        <v>5</v>
      </c>
      <c r="J102" t="n">
        <v>458</v>
      </c>
      <c r="K102" t="s">
        <v>252</v>
      </c>
      <c r="L102" t="n">
        <v>454</v>
      </c>
      <c r="M102" t="n">
        <v>1.8</v>
      </c>
      <c r="N102" t="n">
        <v>49.4</v>
      </c>
      <c r="O102" t="s">
        <v>274</v>
      </c>
      <c r="P102" t="s">
        <v>275</v>
      </c>
      <c r="Q102" t="s">
        <v>275</v>
      </c>
      <c r="R102" t="s">
        <v>255</v>
      </c>
      <c r="S102" t="s">
        <v>251</v>
      </c>
      <c r="T102" t="n">
        <v>5</v>
      </c>
    </row>
    <row r="103" spans="1:20">
      <c r="A103" s="1" t="n">
        <v>32050</v>
      </c>
      <c r="B103" t="s">
        <v>248</v>
      </c>
      <c r="C103" t="n">
        <v>1</v>
      </c>
      <c r="D103" t="n">
        <v>213</v>
      </c>
      <c r="E103" t="s">
        <v>256</v>
      </c>
      <c r="F103" t="n">
        <v>3201</v>
      </c>
      <c r="G103" t="s">
        <v>250</v>
      </c>
      <c r="H103" t="s">
        <v>251</v>
      </c>
      <c r="I103" t="n">
        <v>5</v>
      </c>
      <c r="J103" t="n">
        <v>795</v>
      </c>
      <c r="K103" t="s">
        <v>262</v>
      </c>
      <c r="L103" t="n">
        <v>48</v>
      </c>
      <c r="M103" t="n">
        <v>0</v>
      </c>
      <c r="N103" t="n">
        <v>0</v>
      </c>
    </row>
    <row r="104" spans="1:20">
      <c r="A104" s="1" t="n">
        <v>32050</v>
      </c>
      <c r="B104" t="s">
        <v>248</v>
      </c>
      <c r="C104" t="n">
        <v>2</v>
      </c>
      <c r="D104" t="n">
        <v>213</v>
      </c>
      <c r="E104" t="s">
        <v>256</v>
      </c>
      <c r="F104" t="n">
        <v>3201</v>
      </c>
      <c r="G104" t="s">
        <v>250</v>
      </c>
      <c r="H104" t="s">
        <v>251</v>
      </c>
      <c r="I104" t="n">
        <v>5</v>
      </c>
      <c r="J104" t="n">
        <v>795</v>
      </c>
      <c r="K104" t="s">
        <v>262</v>
      </c>
      <c r="L104" t="n">
        <v>59</v>
      </c>
      <c r="M104" t="n">
        <v>0</v>
      </c>
      <c r="N104" t="n">
        <v>0</v>
      </c>
    </row>
    <row r="105" spans="1:20">
      <c r="A105" s="1" t="n">
        <v>32050</v>
      </c>
      <c r="B105" t="s">
        <v>248</v>
      </c>
      <c r="C105" t="n">
        <v>3</v>
      </c>
      <c r="D105" t="n">
        <v>508</v>
      </c>
      <c r="E105" t="s">
        <v>268</v>
      </c>
      <c r="F105" t="n">
        <v>3201</v>
      </c>
      <c r="G105" t="s">
        <v>250</v>
      </c>
      <c r="H105" t="s">
        <v>251</v>
      </c>
      <c r="I105" t="n">
        <v>5</v>
      </c>
      <c r="J105" t="n">
        <v>795</v>
      </c>
      <c r="K105" t="s">
        <v>262</v>
      </c>
      <c r="L105" t="n">
        <v>50</v>
      </c>
      <c r="M105" t="n">
        <v>0.3</v>
      </c>
      <c r="N105" t="n">
        <v>0</v>
      </c>
    </row>
    <row r="106" spans="1:20">
      <c r="A106" s="1" t="n">
        <v>32050</v>
      </c>
      <c r="B106" t="s">
        <v>248</v>
      </c>
      <c r="C106" t="n">
        <v>4</v>
      </c>
      <c r="D106" t="n">
        <v>508</v>
      </c>
      <c r="E106" t="s">
        <v>268</v>
      </c>
      <c r="F106" t="n">
        <v>3201</v>
      </c>
      <c r="G106" t="s">
        <v>250</v>
      </c>
      <c r="H106" t="s">
        <v>251</v>
      </c>
      <c r="I106" t="n">
        <v>5</v>
      </c>
      <c r="J106" t="n">
        <v>795</v>
      </c>
      <c r="K106" t="s">
        <v>262</v>
      </c>
      <c r="L106" t="n">
        <v>207</v>
      </c>
      <c r="M106" t="n">
        <v>0.3</v>
      </c>
      <c r="N106" t="n">
        <v>0</v>
      </c>
    </row>
    <row r="107" spans="1:20">
      <c r="A107" s="1" t="n">
        <v>32050</v>
      </c>
      <c r="B107" t="s">
        <v>248</v>
      </c>
      <c r="C107" t="n">
        <v>14</v>
      </c>
      <c r="D107" t="n">
        <v>20</v>
      </c>
      <c r="E107" t="s">
        <v>249</v>
      </c>
      <c r="F107" t="n">
        <v>3201</v>
      </c>
      <c r="G107" t="s">
        <v>250</v>
      </c>
      <c r="H107" t="s">
        <v>251</v>
      </c>
      <c r="I107" t="n">
        <v>5</v>
      </c>
      <c r="J107" t="n">
        <v>458</v>
      </c>
      <c r="K107" t="s">
        <v>252</v>
      </c>
      <c r="L107" t="n">
        <v>810</v>
      </c>
      <c r="M107" t="n">
        <v>0.1</v>
      </c>
      <c r="N107" t="n">
        <v>35.9</v>
      </c>
      <c r="O107" t="s">
        <v>253</v>
      </c>
      <c r="P107" t="s">
        <v>254</v>
      </c>
      <c r="Q107" t="s">
        <v>254</v>
      </c>
      <c r="R107" t="s">
        <v>255</v>
      </c>
      <c r="S107" t="s">
        <v>251</v>
      </c>
      <c r="T107" t="n">
        <v>5</v>
      </c>
    </row>
    <row r="108" spans="1:20">
      <c r="A108" s="1" t="n">
        <v>32050</v>
      </c>
      <c r="B108" t="s">
        <v>248</v>
      </c>
      <c r="C108" t="n">
        <v>15</v>
      </c>
      <c r="D108" t="n">
        <v>20</v>
      </c>
      <c r="E108" t="s">
        <v>249</v>
      </c>
      <c r="F108" t="n">
        <v>3201</v>
      </c>
      <c r="G108" t="s">
        <v>250</v>
      </c>
      <c r="H108" t="s">
        <v>251</v>
      </c>
      <c r="I108" t="n">
        <v>5</v>
      </c>
      <c r="J108" t="n">
        <v>458</v>
      </c>
      <c r="K108" t="s">
        <v>252</v>
      </c>
      <c r="L108" t="n">
        <v>32</v>
      </c>
      <c r="M108" t="n">
        <v>0.2</v>
      </c>
      <c r="N108" t="n">
        <v>22.1</v>
      </c>
      <c r="O108" t="s">
        <v>253</v>
      </c>
      <c r="P108" t="s">
        <v>254</v>
      </c>
      <c r="Q108" t="s">
        <v>254</v>
      </c>
      <c r="R108" t="s">
        <v>255</v>
      </c>
      <c r="S108" t="s">
        <v>251</v>
      </c>
      <c r="T108" t="n">
        <v>5</v>
      </c>
    </row>
    <row r="109" spans="1:20">
      <c r="A109" s="1" t="n">
        <v>32050</v>
      </c>
      <c r="B109" t="s">
        <v>258</v>
      </c>
      <c r="C109" t="n">
        <v>1</v>
      </c>
      <c r="D109" t="n">
        <v>213</v>
      </c>
      <c r="E109" t="s">
        <v>256</v>
      </c>
      <c r="F109" t="n">
        <v>3201</v>
      </c>
      <c r="G109" t="s">
        <v>250</v>
      </c>
      <c r="H109" t="s">
        <v>251</v>
      </c>
      <c r="I109" t="n">
        <v>5</v>
      </c>
      <c r="J109" t="n">
        <v>795</v>
      </c>
      <c r="K109" t="s">
        <v>262</v>
      </c>
      <c r="L109" t="n">
        <v>1</v>
      </c>
      <c r="M109" t="n">
        <v>0</v>
      </c>
      <c r="N109" t="n">
        <v>0</v>
      </c>
    </row>
    <row r="110" spans="1:20">
      <c r="A110" s="1" t="n">
        <v>32050</v>
      </c>
      <c r="B110" t="s">
        <v>263</v>
      </c>
      <c r="C110" t="n">
        <v>1</v>
      </c>
      <c r="D110" t="n">
        <v>213</v>
      </c>
      <c r="E110" t="s">
        <v>256</v>
      </c>
      <c r="F110" t="n">
        <v>3201</v>
      </c>
      <c r="G110" t="s">
        <v>250</v>
      </c>
      <c r="H110" t="s">
        <v>251</v>
      </c>
      <c r="I110" t="n">
        <v>5</v>
      </c>
      <c r="J110" t="n">
        <v>795</v>
      </c>
      <c r="K110" t="s">
        <v>262</v>
      </c>
      <c r="L110" t="n">
        <v>30</v>
      </c>
      <c r="M110" t="n">
        <v>0</v>
      </c>
      <c r="N110" t="n">
        <v>0</v>
      </c>
    </row>
    <row r="111" spans="1:20">
      <c r="A111" s="1" t="n">
        <v>32050</v>
      </c>
      <c r="B111" t="s">
        <v>276</v>
      </c>
      <c r="C111" t="n">
        <v>1</v>
      </c>
      <c r="D111" t="n">
        <v>20</v>
      </c>
      <c r="E111" t="s">
        <v>249</v>
      </c>
      <c r="F111" t="n">
        <v>3201</v>
      </c>
      <c r="G111" t="s">
        <v>250</v>
      </c>
      <c r="H111" t="s">
        <v>251</v>
      </c>
      <c r="I111" t="n">
        <v>5</v>
      </c>
      <c r="J111" t="n">
        <v>160</v>
      </c>
      <c r="K111" t="s">
        <v>280</v>
      </c>
      <c r="L111" t="n">
        <v>500</v>
      </c>
      <c r="M111" t="n">
        <v>0.04</v>
      </c>
      <c r="N111" t="n">
        <v>42</v>
      </c>
      <c r="O111" t="s">
        <v>274</v>
      </c>
      <c r="P111" t="s">
        <v>275</v>
      </c>
      <c r="Q111" t="s">
        <v>275</v>
      </c>
      <c r="R111" t="s">
        <v>255</v>
      </c>
      <c r="S111" t="s">
        <v>251</v>
      </c>
      <c r="T111" t="n">
        <v>5</v>
      </c>
    </row>
    <row r="112" spans="1:20">
      <c r="A112" s="1" t="n">
        <v>32050</v>
      </c>
      <c r="B112" t="s">
        <v>276</v>
      </c>
      <c r="C112" t="n">
        <v>2</v>
      </c>
      <c r="D112" t="n">
        <v>20</v>
      </c>
      <c r="E112" t="s">
        <v>249</v>
      </c>
      <c r="F112" t="n">
        <v>3201</v>
      </c>
      <c r="G112" t="s">
        <v>250</v>
      </c>
      <c r="H112" t="s">
        <v>251</v>
      </c>
      <c r="I112" t="n">
        <v>5</v>
      </c>
      <c r="J112" t="n">
        <v>160</v>
      </c>
      <c r="K112" t="s">
        <v>280</v>
      </c>
      <c r="L112" t="n">
        <v>528</v>
      </c>
      <c r="M112" t="n">
        <v>0.04</v>
      </c>
      <c r="N112" t="n">
        <v>45.8</v>
      </c>
      <c r="O112" t="s">
        <v>274</v>
      </c>
      <c r="P112" t="s">
        <v>275</v>
      </c>
      <c r="Q112" t="s">
        <v>275</v>
      </c>
      <c r="R112" t="s">
        <v>255</v>
      </c>
      <c r="S112" t="s">
        <v>251</v>
      </c>
      <c r="T112" t="n">
        <v>5</v>
      </c>
    </row>
    <row r="113" spans="1:20">
      <c r="A113" s="1" t="n">
        <v>32050</v>
      </c>
      <c r="B113" t="s">
        <v>276</v>
      </c>
      <c r="C113" t="n">
        <v>3</v>
      </c>
      <c r="D113" t="n">
        <v>20</v>
      </c>
      <c r="E113" t="s">
        <v>249</v>
      </c>
      <c r="F113" t="n">
        <v>3201</v>
      </c>
      <c r="G113" t="s">
        <v>250</v>
      </c>
      <c r="H113" t="s">
        <v>251</v>
      </c>
      <c r="I113" t="n">
        <v>5</v>
      </c>
      <c r="J113" t="n">
        <v>458</v>
      </c>
      <c r="K113" t="s">
        <v>252</v>
      </c>
      <c r="L113" t="n">
        <v>451</v>
      </c>
      <c r="M113" t="n">
        <v>0.02</v>
      </c>
      <c r="N113" t="n">
        <v>43</v>
      </c>
      <c r="O113" t="s">
        <v>274</v>
      </c>
      <c r="P113" t="s">
        <v>275</v>
      </c>
      <c r="Q113" t="s">
        <v>275</v>
      </c>
      <c r="R113" t="s">
        <v>255</v>
      </c>
      <c r="S113" t="s">
        <v>251</v>
      </c>
      <c r="T113" t="n">
        <v>5</v>
      </c>
    </row>
    <row r="114" spans="1:20">
      <c r="A114" s="1" t="n">
        <v>32081</v>
      </c>
      <c r="B114" t="s">
        <v>248</v>
      </c>
      <c r="C114" t="n">
        <v>1</v>
      </c>
      <c r="D114" t="n">
        <v>20</v>
      </c>
      <c r="E114" t="s">
        <v>249</v>
      </c>
      <c r="F114" t="n">
        <v>3201</v>
      </c>
      <c r="G114" t="s">
        <v>250</v>
      </c>
      <c r="H114" t="s">
        <v>251</v>
      </c>
      <c r="I114" t="n">
        <v>5</v>
      </c>
      <c r="J114" t="n">
        <v>458</v>
      </c>
      <c r="K114" t="s">
        <v>252</v>
      </c>
      <c r="L114" t="n">
        <v>363</v>
      </c>
      <c r="M114" t="n">
        <v>0.1</v>
      </c>
      <c r="N114" t="n">
        <v>35.7</v>
      </c>
      <c r="O114" t="s">
        <v>253</v>
      </c>
      <c r="P114" t="s">
        <v>254</v>
      </c>
      <c r="Q114" t="s">
        <v>254</v>
      </c>
      <c r="R114" t="s">
        <v>255</v>
      </c>
      <c r="S114" t="s">
        <v>251</v>
      </c>
      <c r="T114" t="n">
        <v>5</v>
      </c>
    </row>
    <row r="115" spans="1:20">
      <c r="A115" s="1" t="n">
        <v>32081</v>
      </c>
      <c r="B115" t="s">
        <v>248</v>
      </c>
      <c r="C115" t="n">
        <v>3</v>
      </c>
      <c r="D115" t="n">
        <v>213</v>
      </c>
      <c r="E115" t="s">
        <v>256</v>
      </c>
      <c r="F115" t="n">
        <v>3201</v>
      </c>
      <c r="G115" t="s">
        <v>250</v>
      </c>
      <c r="H115" t="s">
        <v>251</v>
      </c>
      <c r="I115" t="n">
        <v>5</v>
      </c>
      <c r="J115" t="n">
        <v>785</v>
      </c>
      <c r="K115" t="s">
        <v>281</v>
      </c>
      <c r="L115" t="n">
        <v>99</v>
      </c>
      <c r="M115" t="n">
        <v>0</v>
      </c>
      <c r="N115" t="n">
        <v>0</v>
      </c>
    </row>
    <row r="116" spans="1:20">
      <c r="A116" s="1" t="n">
        <v>32081</v>
      </c>
      <c r="B116" t="s">
        <v>248</v>
      </c>
      <c r="C116" t="n">
        <v>4</v>
      </c>
      <c r="D116" t="n">
        <v>213</v>
      </c>
      <c r="E116" t="s">
        <v>256</v>
      </c>
      <c r="F116" t="n">
        <v>3201</v>
      </c>
      <c r="G116" t="s">
        <v>250</v>
      </c>
      <c r="H116" t="s">
        <v>251</v>
      </c>
      <c r="I116" t="n">
        <v>5</v>
      </c>
      <c r="J116" t="n">
        <v>785</v>
      </c>
      <c r="K116" t="s">
        <v>281</v>
      </c>
      <c r="L116" t="n">
        <v>43</v>
      </c>
      <c r="M116" t="n">
        <v>0</v>
      </c>
      <c r="N116" t="n">
        <v>0</v>
      </c>
    </row>
    <row r="117" spans="1:20">
      <c r="A117" s="1" t="n">
        <v>32081</v>
      </c>
      <c r="B117" t="s">
        <v>248</v>
      </c>
      <c r="C117" t="n">
        <v>5</v>
      </c>
      <c r="D117" t="n">
        <v>508</v>
      </c>
      <c r="E117" t="s">
        <v>268</v>
      </c>
      <c r="F117" t="n">
        <v>3201</v>
      </c>
      <c r="G117" t="s">
        <v>250</v>
      </c>
      <c r="H117" t="s">
        <v>251</v>
      </c>
      <c r="I117" t="n">
        <v>5</v>
      </c>
      <c r="J117" t="n">
        <v>795</v>
      </c>
      <c r="K117" t="s">
        <v>262</v>
      </c>
      <c r="L117" t="n">
        <v>98</v>
      </c>
      <c r="M117" t="n">
        <v>0.19</v>
      </c>
      <c r="N117" t="n">
        <v>0</v>
      </c>
    </row>
    <row r="118" spans="1:20">
      <c r="A118" s="1" t="n">
        <v>32081</v>
      </c>
      <c r="B118" t="s">
        <v>263</v>
      </c>
      <c r="C118" t="n">
        <v>1</v>
      </c>
      <c r="D118" t="n">
        <v>213</v>
      </c>
      <c r="E118" t="s">
        <v>256</v>
      </c>
      <c r="F118" t="n">
        <v>3201</v>
      </c>
      <c r="G118" t="s">
        <v>250</v>
      </c>
      <c r="H118" t="s">
        <v>251</v>
      </c>
      <c r="I118" t="n">
        <v>5</v>
      </c>
      <c r="J118" t="n">
        <v>795</v>
      </c>
      <c r="K118" t="s">
        <v>262</v>
      </c>
      <c r="L118" t="n">
        <v>30</v>
      </c>
      <c r="M118" t="n">
        <v>0</v>
      </c>
      <c r="N118" t="n">
        <v>0</v>
      </c>
    </row>
    <row r="119" spans="1:20">
      <c r="A119" s="1" t="n">
        <v>32081</v>
      </c>
      <c r="B119" t="s">
        <v>276</v>
      </c>
      <c r="C119" t="n">
        <v>1</v>
      </c>
      <c r="D119" t="n">
        <v>20</v>
      </c>
      <c r="E119" t="s">
        <v>249</v>
      </c>
      <c r="F119" t="n">
        <v>3201</v>
      </c>
      <c r="G119" t="s">
        <v>250</v>
      </c>
      <c r="H119" t="s">
        <v>251</v>
      </c>
      <c r="I119" t="n">
        <v>5</v>
      </c>
      <c r="J119" t="n">
        <v>458</v>
      </c>
      <c r="K119" t="s">
        <v>252</v>
      </c>
      <c r="L119" t="n">
        <v>370</v>
      </c>
      <c r="M119" t="n">
        <v>0.09</v>
      </c>
      <c r="N119" t="n">
        <v>22.7</v>
      </c>
      <c r="O119" t="s">
        <v>274</v>
      </c>
      <c r="P119" t="s">
        <v>275</v>
      </c>
      <c r="Q119" t="s">
        <v>275</v>
      </c>
      <c r="R119" t="s">
        <v>255</v>
      </c>
      <c r="S119" t="s">
        <v>251</v>
      </c>
      <c r="T119" t="n">
        <v>5</v>
      </c>
    </row>
    <row r="120" spans="1:20">
      <c r="A120" s="1" t="n">
        <v>32081</v>
      </c>
      <c r="B120" t="s">
        <v>276</v>
      </c>
      <c r="C120" t="n">
        <v>2</v>
      </c>
      <c r="D120" t="n">
        <v>20</v>
      </c>
      <c r="E120" t="s">
        <v>249</v>
      </c>
      <c r="F120" t="n">
        <v>3201</v>
      </c>
      <c r="G120" t="s">
        <v>250</v>
      </c>
      <c r="H120" t="s">
        <v>251</v>
      </c>
      <c r="I120" t="n">
        <v>5</v>
      </c>
      <c r="J120" t="n">
        <v>580</v>
      </c>
      <c r="K120" t="s">
        <v>270</v>
      </c>
      <c r="L120" t="n">
        <v>280</v>
      </c>
      <c r="M120" t="n">
        <v>0.01</v>
      </c>
      <c r="N120" t="n">
        <v>44.9</v>
      </c>
      <c r="O120" t="s">
        <v>274</v>
      </c>
      <c r="P120" t="s">
        <v>275</v>
      </c>
      <c r="Q120" t="s">
        <v>275</v>
      </c>
      <c r="R120" t="s">
        <v>255</v>
      </c>
      <c r="S120" t="s">
        <v>251</v>
      </c>
      <c r="T120" t="n">
        <v>5</v>
      </c>
    </row>
    <row r="121" spans="1:20">
      <c r="A121" s="1" t="n">
        <v>32111</v>
      </c>
      <c r="B121" t="s">
        <v>248</v>
      </c>
      <c r="C121" t="n">
        <v>1</v>
      </c>
      <c r="D121" t="n">
        <v>508</v>
      </c>
      <c r="E121" t="s">
        <v>268</v>
      </c>
      <c r="F121" t="n">
        <v>3201</v>
      </c>
      <c r="G121" t="s">
        <v>250</v>
      </c>
      <c r="H121" t="s">
        <v>251</v>
      </c>
      <c r="I121" t="n">
        <v>5</v>
      </c>
      <c r="J121" t="n">
        <v>795</v>
      </c>
      <c r="K121" t="s">
        <v>262</v>
      </c>
      <c r="L121" t="n">
        <v>246</v>
      </c>
      <c r="M121" t="n">
        <v>0.23</v>
      </c>
      <c r="N121" t="n">
        <v>0</v>
      </c>
    </row>
    <row r="122" spans="1:20">
      <c r="A122" s="1" t="n">
        <v>32111</v>
      </c>
      <c r="B122" t="s">
        <v>248</v>
      </c>
      <c r="C122" t="n">
        <v>9</v>
      </c>
      <c r="D122" t="n">
        <v>20</v>
      </c>
      <c r="E122" t="s">
        <v>249</v>
      </c>
      <c r="F122" t="n">
        <v>3201</v>
      </c>
      <c r="G122" t="s">
        <v>250</v>
      </c>
      <c r="H122" t="s">
        <v>251</v>
      </c>
      <c r="I122" t="n">
        <v>5</v>
      </c>
      <c r="J122" t="n">
        <v>458</v>
      </c>
      <c r="K122" t="s">
        <v>252</v>
      </c>
      <c r="L122" t="n">
        <v>141</v>
      </c>
      <c r="M122" t="n">
        <v>0.2</v>
      </c>
      <c r="N122" t="n">
        <v>21.9</v>
      </c>
      <c r="O122" t="s">
        <v>253</v>
      </c>
      <c r="P122" t="s">
        <v>254</v>
      </c>
      <c r="Q122" t="s">
        <v>254</v>
      </c>
      <c r="R122" t="s">
        <v>255</v>
      </c>
      <c r="S122" t="s">
        <v>251</v>
      </c>
      <c r="T122" t="n">
        <v>5</v>
      </c>
    </row>
    <row r="123" spans="1:20">
      <c r="A123" s="1" t="n">
        <v>32111</v>
      </c>
      <c r="B123" t="s">
        <v>248</v>
      </c>
      <c r="C123" t="n">
        <v>10</v>
      </c>
      <c r="D123" t="n">
        <v>20</v>
      </c>
      <c r="E123" t="s">
        <v>249</v>
      </c>
      <c r="F123" t="n">
        <v>3201</v>
      </c>
      <c r="G123" t="s">
        <v>250</v>
      </c>
      <c r="H123" t="s">
        <v>251</v>
      </c>
      <c r="I123" t="n">
        <v>5</v>
      </c>
      <c r="J123" t="n">
        <v>458</v>
      </c>
      <c r="K123" t="s">
        <v>252</v>
      </c>
      <c r="L123" t="n">
        <v>698</v>
      </c>
      <c r="M123" t="n">
        <v>0.1</v>
      </c>
      <c r="N123" t="n">
        <v>35.2</v>
      </c>
      <c r="O123" t="s">
        <v>253</v>
      </c>
      <c r="P123" t="s">
        <v>254</v>
      </c>
      <c r="Q123" t="s">
        <v>254</v>
      </c>
      <c r="R123" t="s">
        <v>255</v>
      </c>
      <c r="S123" t="s">
        <v>251</v>
      </c>
      <c r="T123" t="n">
        <v>5</v>
      </c>
    </row>
    <row r="124" spans="1:20">
      <c r="A124" s="1" t="n">
        <v>32111</v>
      </c>
      <c r="B124" t="s">
        <v>258</v>
      </c>
      <c r="C124" t="n">
        <v>1</v>
      </c>
      <c r="D124" t="n">
        <v>213</v>
      </c>
      <c r="E124" t="s">
        <v>256</v>
      </c>
      <c r="F124" t="n">
        <v>3201</v>
      </c>
      <c r="G124" t="s">
        <v>250</v>
      </c>
      <c r="H124" t="s">
        <v>251</v>
      </c>
      <c r="I124" t="n">
        <v>5</v>
      </c>
      <c r="J124" t="n">
        <v>795</v>
      </c>
      <c r="K124" t="s">
        <v>262</v>
      </c>
      <c r="L124" t="n">
        <v>1</v>
      </c>
      <c r="M124" t="n">
        <v>0</v>
      </c>
      <c r="N124" t="n">
        <v>0</v>
      </c>
    </row>
    <row r="125" spans="1:20">
      <c r="A125" s="1" t="n">
        <v>32111</v>
      </c>
      <c r="B125" t="s">
        <v>276</v>
      </c>
      <c r="C125" t="n">
        <v>1</v>
      </c>
      <c r="D125" t="n">
        <v>134</v>
      </c>
      <c r="E125" t="s">
        <v>265</v>
      </c>
      <c r="F125" t="n">
        <v>3201</v>
      </c>
      <c r="G125" t="s">
        <v>250</v>
      </c>
      <c r="H125" t="s">
        <v>251</v>
      </c>
      <c r="I125" t="n">
        <v>5</v>
      </c>
      <c r="J125" t="n">
        <v>795</v>
      </c>
      <c r="K125" t="s">
        <v>262</v>
      </c>
      <c r="L125" t="n">
        <v>17</v>
      </c>
      <c r="M125" t="n">
        <v>0</v>
      </c>
      <c r="N125" t="n">
        <v>0</v>
      </c>
      <c r="O125" t="s">
        <v>274</v>
      </c>
      <c r="P125" t="s">
        <v>275</v>
      </c>
      <c r="Q125" t="s">
        <v>275</v>
      </c>
      <c r="R125" t="s">
        <v>255</v>
      </c>
      <c r="S125" t="s">
        <v>251</v>
      </c>
      <c r="T125" t="n">
        <v>5</v>
      </c>
    </row>
    <row r="126" spans="1:20">
      <c r="A126" s="1" t="n">
        <v>32111</v>
      </c>
      <c r="B126" t="s">
        <v>276</v>
      </c>
      <c r="C126" t="n">
        <v>2</v>
      </c>
      <c r="D126" t="n">
        <v>20</v>
      </c>
      <c r="E126" t="s">
        <v>249</v>
      </c>
      <c r="F126" t="n">
        <v>3201</v>
      </c>
      <c r="G126" t="s">
        <v>250</v>
      </c>
      <c r="H126" t="s">
        <v>251</v>
      </c>
      <c r="I126" t="n">
        <v>5</v>
      </c>
      <c r="J126" t="n">
        <v>458</v>
      </c>
      <c r="K126" t="s">
        <v>252</v>
      </c>
      <c r="L126" t="n">
        <v>201</v>
      </c>
      <c r="M126" t="n">
        <v>0.13</v>
      </c>
      <c r="N126" t="n">
        <v>19.4</v>
      </c>
      <c r="O126" t="s">
        <v>274</v>
      </c>
      <c r="P126" t="s">
        <v>275</v>
      </c>
      <c r="Q126" t="s">
        <v>275</v>
      </c>
      <c r="R126" t="s">
        <v>255</v>
      </c>
      <c r="S126" t="s">
        <v>251</v>
      </c>
      <c r="T126" t="n">
        <v>5</v>
      </c>
    </row>
    <row r="127" spans="1:20">
      <c r="A127" s="1" t="n">
        <v>32111</v>
      </c>
      <c r="B127" t="s">
        <v>276</v>
      </c>
      <c r="C127" t="n">
        <v>3</v>
      </c>
      <c r="D127" t="n">
        <v>20</v>
      </c>
      <c r="E127" t="s">
        <v>249</v>
      </c>
      <c r="F127" t="n">
        <v>3201</v>
      </c>
      <c r="G127" t="s">
        <v>250</v>
      </c>
      <c r="H127" t="s">
        <v>251</v>
      </c>
      <c r="I127" t="n">
        <v>5</v>
      </c>
      <c r="J127" t="n">
        <v>580</v>
      </c>
      <c r="K127" t="s">
        <v>270</v>
      </c>
      <c r="L127" t="n">
        <v>479</v>
      </c>
      <c r="M127" t="n">
        <v>0.04</v>
      </c>
      <c r="N127" t="n">
        <v>46</v>
      </c>
      <c r="O127" t="s">
        <v>274</v>
      </c>
      <c r="P127" t="s">
        <v>275</v>
      </c>
      <c r="Q127" t="s">
        <v>275</v>
      </c>
      <c r="R127" t="s">
        <v>255</v>
      </c>
      <c r="S127" t="s">
        <v>251</v>
      </c>
      <c r="T127" t="n">
        <v>5</v>
      </c>
    </row>
    <row r="128" spans="1:20">
      <c r="A128" s="1" t="n">
        <v>32142</v>
      </c>
      <c r="B128" t="s">
        <v>248</v>
      </c>
      <c r="C128" t="n">
        <v>1</v>
      </c>
      <c r="D128" t="n">
        <v>20</v>
      </c>
      <c r="E128" t="s">
        <v>249</v>
      </c>
      <c r="F128" t="n">
        <v>3201</v>
      </c>
      <c r="G128" t="s">
        <v>250</v>
      </c>
      <c r="H128" t="s">
        <v>251</v>
      </c>
      <c r="I128" t="n">
        <v>5</v>
      </c>
      <c r="J128" t="n">
        <v>458</v>
      </c>
      <c r="K128" t="s">
        <v>252</v>
      </c>
      <c r="L128" t="n">
        <v>126</v>
      </c>
      <c r="M128" t="n">
        <v>0.1</v>
      </c>
      <c r="N128" t="n">
        <v>21.7</v>
      </c>
      <c r="O128" t="s">
        <v>253</v>
      </c>
      <c r="P128" t="s">
        <v>254</v>
      </c>
      <c r="Q128" t="s">
        <v>254</v>
      </c>
      <c r="R128" t="s">
        <v>255</v>
      </c>
      <c r="S128" t="s">
        <v>251</v>
      </c>
      <c r="T128" t="n">
        <v>5</v>
      </c>
    </row>
    <row r="129" spans="1:20">
      <c r="A129" s="1" t="n">
        <v>32142</v>
      </c>
      <c r="B129" t="s">
        <v>248</v>
      </c>
      <c r="C129" t="n">
        <v>8</v>
      </c>
      <c r="D129" t="n">
        <v>20</v>
      </c>
      <c r="E129" t="s">
        <v>249</v>
      </c>
      <c r="F129" t="n">
        <v>3201</v>
      </c>
      <c r="G129" t="s">
        <v>250</v>
      </c>
      <c r="H129" t="s">
        <v>251</v>
      </c>
      <c r="I129" t="n">
        <v>5</v>
      </c>
      <c r="J129" t="n">
        <v>458</v>
      </c>
      <c r="K129" t="s">
        <v>252</v>
      </c>
      <c r="L129" t="n">
        <v>899</v>
      </c>
      <c r="M129" t="n">
        <v>0.1</v>
      </c>
      <c r="N129" t="n">
        <v>35.5</v>
      </c>
      <c r="O129" t="s">
        <v>253</v>
      </c>
      <c r="P129" t="s">
        <v>254</v>
      </c>
      <c r="Q129" t="s">
        <v>254</v>
      </c>
      <c r="R129" t="s">
        <v>255</v>
      </c>
      <c r="S129" t="s">
        <v>251</v>
      </c>
      <c r="T129" t="n">
        <v>5</v>
      </c>
    </row>
    <row r="130" spans="1:20">
      <c r="A130" s="1" t="n">
        <v>32142</v>
      </c>
      <c r="B130" t="s">
        <v>276</v>
      </c>
      <c r="C130" t="n">
        <v>1</v>
      </c>
      <c r="D130" t="n">
        <v>20</v>
      </c>
      <c r="E130" t="s">
        <v>249</v>
      </c>
      <c r="F130" t="n">
        <v>3201</v>
      </c>
      <c r="G130" t="s">
        <v>250</v>
      </c>
      <c r="H130" t="s">
        <v>251</v>
      </c>
      <c r="I130" t="n">
        <v>5</v>
      </c>
      <c r="J130" t="n">
        <v>458</v>
      </c>
      <c r="K130" t="s">
        <v>252</v>
      </c>
      <c r="L130" t="n">
        <v>250</v>
      </c>
      <c r="M130" t="n">
        <v>0.19</v>
      </c>
      <c r="N130" t="n">
        <v>21.8</v>
      </c>
      <c r="O130" t="s">
        <v>274</v>
      </c>
      <c r="P130" t="s">
        <v>275</v>
      </c>
      <c r="Q130" t="s">
        <v>275</v>
      </c>
      <c r="R130" t="s">
        <v>255</v>
      </c>
      <c r="S130" t="s">
        <v>251</v>
      </c>
      <c r="T130" t="n">
        <v>5</v>
      </c>
    </row>
    <row r="131" spans="1:20">
      <c r="A131" s="1" t="n">
        <v>32142</v>
      </c>
      <c r="B131" t="s">
        <v>276</v>
      </c>
      <c r="C131" t="n">
        <v>2</v>
      </c>
      <c r="D131" t="n">
        <v>20</v>
      </c>
      <c r="E131" t="s">
        <v>249</v>
      </c>
      <c r="F131" t="n">
        <v>3201</v>
      </c>
      <c r="G131" t="s">
        <v>250</v>
      </c>
      <c r="H131" t="s">
        <v>251</v>
      </c>
      <c r="I131" t="n">
        <v>5</v>
      </c>
      <c r="J131" t="n">
        <v>580</v>
      </c>
      <c r="K131" t="s">
        <v>270</v>
      </c>
      <c r="L131" t="n">
        <v>335</v>
      </c>
      <c r="M131" t="n">
        <v>0.02</v>
      </c>
      <c r="N131" t="n">
        <v>45.9</v>
      </c>
      <c r="O131" t="s">
        <v>274</v>
      </c>
      <c r="P131" t="s">
        <v>275</v>
      </c>
      <c r="Q131" t="s">
        <v>275</v>
      </c>
      <c r="R131" t="s">
        <v>255</v>
      </c>
      <c r="S131" t="s">
        <v>251</v>
      </c>
      <c r="T131" t="n">
        <v>5</v>
      </c>
    </row>
    <row r="132" spans="1:20">
      <c r="A132" s="1" t="n">
        <v>32173</v>
      </c>
      <c r="B132" t="s">
        <v>248</v>
      </c>
      <c r="C132" t="n">
        <v>1</v>
      </c>
      <c r="D132" t="n">
        <v>508</v>
      </c>
      <c r="E132" t="s">
        <v>268</v>
      </c>
      <c r="F132" t="n">
        <v>3201</v>
      </c>
      <c r="G132" t="s">
        <v>250</v>
      </c>
      <c r="H132" t="s">
        <v>251</v>
      </c>
      <c r="I132" t="n">
        <v>5</v>
      </c>
      <c r="J132" t="n">
        <v>795</v>
      </c>
      <c r="K132" t="s">
        <v>262</v>
      </c>
      <c r="L132" t="n">
        <v>330</v>
      </c>
      <c r="M132" t="n">
        <v>0.19</v>
      </c>
      <c r="N132" t="n">
        <v>0</v>
      </c>
    </row>
    <row r="133" spans="1:20">
      <c r="A133" s="1" t="n">
        <v>32173</v>
      </c>
      <c r="B133" t="s">
        <v>248</v>
      </c>
      <c r="C133" t="n">
        <v>5</v>
      </c>
      <c r="D133" t="n">
        <v>20</v>
      </c>
      <c r="E133" t="s">
        <v>249</v>
      </c>
      <c r="F133" t="n">
        <v>3201</v>
      </c>
      <c r="G133" t="s">
        <v>250</v>
      </c>
      <c r="H133" t="s">
        <v>251</v>
      </c>
      <c r="I133" t="n">
        <v>5</v>
      </c>
      <c r="J133" t="n">
        <v>458</v>
      </c>
      <c r="K133" t="s">
        <v>252</v>
      </c>
      <c r="L133" t="n">
        <v>773</v>
      </c>
      <c r="M133" t="n">
        <v>0.1</v>
      </c>
      <c r="N133" t="n">
        <v>35.4</v>
      </c>
      <c r="O133" t="s">
        <v>253</v>
      </c>
      <c r="P133" t="s">
        <v>254</v>
      </c>
      <c r="Q133" t="s">
        <v>254</v>
      </c>
      <c r="R133" t="s">
        <v>255</v>
      </c>
      <c r="S133" t="s">
        <v>251</v>
      </c>
      <c r="T133" t="n">
        <v>5</v>
      </c>
    </row>
    <row r="134" spans="1:20">
      <c r="A134" s="1" t="n">
        <v>32173</v>
      </c>
      <c r="B134" t="s">
        <v>258</v>
      </c>
      <c r="C134" t="n">
        <v>1</v>
      </c>
      <c r="D134" t="n">
        <v>213</v>
      </c>
      <c r="E134" t="s">
        <v>256</v>
      </c>
      <c r="F134" t="n">
        <v>3201</v>
      </c>
      <c r="G134" t="s">
        <v>250</v>
      </c>
      <c r="H134" t="s">
        <v>251</v>
      </c>
      <c r="I134" t="n">
        <v>5</v>
      </c>
      <c r="J134" t="n">
        <v>785</v>
      </c>
      <c r="K134" t="s">
        <v>281</v>
      </c>
      <c r="L134" t="n">
        <v>1</v>
      </c>
      <c r="M134" t="n">
        <v>0</v>
      </c>
      <c r="N134" t="n">
        <v>0</v>
      </c>
    </row>
    <row r="135" spans="1:20">
      <c r="A135" s="1" t="n">
        <v>32173</v>
      </c>
      <c r="B135" t="s">
        <v>258</v>
      </c>
      <c r="C135" t="n">
        <v>2</v>
      </c>
      <c r="D135" t="n">
        <v>213</v>
      </c>
      <c r="E135" t="s">
        <v>256</v>
      </c>
      <c r="F135" t="n">
        <v>3201</v>
      </c>
      <c r="G135" t="s">
        <v>250</v>
      </c>
      <c r="H135" t="s">
        <v>251</v>
      </c>
      <c r="I135" t="n">
        <v>5</v>
      </c>
      <c r="J135" t="n">
        <v>785</v>
      </c>
      <c r="K135" t="s">
        <v>281</v>
      </c>
      <c r="L135" t="n">
        <v>1</v>
      </c>
      <c r="M135" t="n">
        <v>0</v>
      </c>
      <c r="N135" t="n">
        <v>0</v>
      </c>
    </row>
    <row r="136" spans="1:20">
      <c r="A136" s="1" t="n">
        <v>32173</v>
      </c>
      <c r="B136" t="s">
        <v>263</v>
      </c>
      <c r="C136" t="n">
        <v>1</v>
      </c>
      <c r="D136" t="n">
        <v>213</v>
      </c>
      <c r="E136" t="s">
        <v>256</v>
      </c>
      <c r="F136" t="n">
        <v>3201</v>
      </c>
      <c r="G136" t="s">
        <v>250</v>
      </c>
      <c r="H136" t="s">
        <v>251</v>
      </c>
      <c r="I136" t="n">
        <v>5</v>
      </c>
      <c r="J136" t="n">
        <v>785</v>
      </c>
      <c r="K136" t="s">
        <v>281</v>
      </c>
      <c r="L136" t="n">
        <v>10</v>
      </c>
      <c r="M136" t="n">
        <v>0</v>
      </c>
      <c r="N136" t="n">
        <v>0</v>
      </c>
    </row>
    <row r="137" spans="1:20">
      <c r="A137" s="1" t="n">
        <v>32173</v>
      </c>
      <c r="B137" t="s">
        <v>276</v>
      </c>
      <c r="C137" t="n">
        <v>1</v>
      </c>
      <c r="D137" t="n">
        <v>20</v>
      </c>
      <c r="E137" t="s">
        <v>249</v>
      </c>
      <c r="F137" t="n">
        <v>3201</v>
      </c>
      <c r="G137" t="s">
        <v>250</v>
      </c>
      <c r="H137" t="s">
        <v>251</v>
      </c>
      <c r="I137" t="n">
        <v>5</v>
      </c>
      <c r="J137" t="n">
        <v>160</v>
      </c>
      <c r="K137" t="s">
        <v>280</v>
      </c>
      <c r="L137" t="n">
        <v>418</v>
      </c>
      <c r="M137" t="n">
        <v>0.1</v>
      </c>
      <c r="N137" t="n">
        <v>44.6</v>
      </c>
      <c r="O137" t="s">
        <v>274</v>
      </c>
      <c r="P137" t="s">
        <v>275</v>
      </c>
      <c r="Q137" t="s">
        <v>275</v>
      </c>
      <c r="R137" t="s">
        <v>255</v>
      </c>
      <c r="S137" t="s">
        <v>251</v>
      </c>
      <c r="T137" t="n">
        <v>5</v>
      </c>
    </row>
    <row r="138" spans="1:20">
      <c r="A138" s="1" t="n">
        <v>32173</v>
      </c>
      <c r="B138" t="s">
        <v>276</v>
      </c>
      <c r="C138" t="n">
        <v>2</v>
      </c>
      <c r="D138" t="n">
        <v>20</v>
      </c>
      <c r="E138" t="s">
        <v>249</v>
      </c>
      <c r="F138" t="n">
        <v>3201</v>
      </c>
      <c r="G138" t="s">
        <v>250</v>
      </c>
      <c r="H138" t="s">
        <v>251</v>
      </c>
      <c r="I138" t="n">
        <v>5</v>
      </c>
      <c r="J138" t="n">
        <v>458</v>
      </c>
      <c r="K138" t="s">
        <v>252</v>
      </c>
      <c r="L138" t="n">
        <v>333</v>
      </c>
      <c r="M138" t="n">
        <v>0.05</v>
      </c>
      <c r="N138" t="n">
        <v>38.7</v>
      </c>
      <c r="O138" t="s">
        <v>274</v>
      </c>
      <c r="P138" t="s">
        <v>275</v>
      </c>
      <c r="Q138" t="s">
        <v>275</v>
      </c>
      <c r="R138" t="s">
        <v>255</v>
      </c>
      <c r="S138" t="s">
        <v>251</v>
      </c>
      <c r="T138" t="n">
        <v>5</v>
      </c>
    </row>
    <row r="139" spans="1:20">
      <c r="A139" s="1" t="n">
        <v>32173</v>
      </c>
      <c r="B139" t="s">
        <v>276</v>
      </c>
      <c r="C139" t="n">
        <v>3</v>
      </c>
      <c r="D139" t="n">
        <v>20</v>
      </c>
      <c r="E139" t="s">
        <v>249</v>
      </c>
      <c r="F139" t="n">
        <v>3201</v>
      </c>
      <c r="G139" t="s">
        <v>250</v>
      </c>
      <c r="H139" t="s">
        <v>251</v>
      </c>
      <c r="I139" t="n">
        <v>5</v>
      </c>
      <c r="J139" t="n">
        <v>458</v>
      </c>
      <c r="K139" t="s">
        <v>252</v>
      </c>
      <c r="L139" t="n">
        <v>297</v>
      </c>
      <c r="M139" t="n">
        <v>0.21</v>
      </c>
      <c r="N139" t="n">
        <v>21.9</v>
      </c>
      <c r="O139" t="s">
        <v>274</v>
      </c>
      <c r="P139" t="s">
        <v>275</v>
      </c>
      <c r="Q139" t="s">
        <v>275</v>
      </c>
      <c r="R139" t="s">
        <v>255</v>
      </c>
      <c r="S139" t="s">
        <v>251</v>
      </c>
      <c r="T139" t="n">
        <v>5</v>
      </c>
    </row>
    <row r="140" spans="1:20">
      <c r="A140" s="1" t="n">
        <v>32202</v>
      </c>
      <c r="B140" t="s">
        <v>248</v>
      </c>
      <c r="C140" t="n">
        <v>2</v>
      </c>
      <c r="D140" t="n">
        <v>508</v>
      </c>
      <c r="E140" t="s">
        <v>268</v>
      </c>
      <c r="F140" t="n">
        <v>3201</v>
      </c>
      <c r="G140" t="s">
        <v>250</v>
      </c>
      <c r="H140" t="s">
        <v>251</v>
      </c>
      <c r="I140" t="n">
        <v>5</v>
      </c>
      <c r="J140" t="n">
        <v>795</v>
      </c>
      <c r="K140" t="s">
        <v>262</v>
      </c>
      <c r="L140" t="n">
        <v>168</v>
      </c>
      <c r="M140" t="n">
        <v>0.05</v>
      </c>
      <c r="N140" t="n">
        <v>0</v>
      </c>
    </row>
    <row r="141" spans="1:20">
      <c r="A141" s="1" t="n">
        <v>32202</v>
      </c>
      <c r="B141" t="s">
        <v>248</v>
      </c>
      <c r="C141" t="n">
        <v>3</v>
      </c>
      <c r="D141" t="n">
        <v>508</v>
      </c>
      <c r="E141" t="s">
        <v>268</v>
      </c>
      <c r="F141" t="n">
        <v>3201</v>
      </c>
      <c r="G141" t="s">
        <v>250</v>
      </c>
      <c r="H141" t="s">
        <v>251</v>
      </c>
      <c r="I141" t="n">
        <v>5</v>
      </c>
      <c r="J141" t="n">
        <v>795</v>
      </c>
      <c r="K141" t="s">
        <v>262</v>
      </c>
      <c r="L141" t="n">
        <v>220</v>
      </c>
      <c r="M141" t="n">
        <v>0.05</v>
      </c>
      <c r="N141" t="n">
        <v>0</v>
      </c>
    </row>
    <row r="142" spans="1:20">
      <c r="A142" s="1" t="n">
        <v>32202</v>
      </c>
      <c r="B142" t="s">
        <v>248</v>
      </c>
      <c r="C142" t="n">
        <v>5</v>
      </c>
      <c r="D142" t="n">
        <v>20</v>
      </c>
      <c r="E142" t="s">
        <v>249</v>
      </c>
      <c r="F142" t="n">
        <v>3201</v>
      </c>
      <c r="G142" t="s">
        <v>250</v>
      </c>
      <c r="H142" t="s">
        <v>251</v>
      </c>
      <c r="I142" t="n">
        <v>5</v>
      </c>
      <c r="J142" t="n">
        <v>458</v>
      </c>
      <c r="K142" t="s">
        <v>252</v>
      </c>
      <c r="L142" t="n">
        <v>228</v>
      </c>
      <c r="M142" t="n">
        <v>0.1</v>
      </c>
      <c r="N142" t="n">
        <v>36.2</v>
      </c>
      <c r="O142" t="s">
        <v>253</v>
      </c>
      <c r="P142" t="s">
        <v>254</v>
      </c>
      <c r="Q142" t="s">
        <v>254</v>
      </c>
      <c r="R142" t="s">
        <v>255</v>
      </c>
      <c r="S142" t="s">
        <v>251</v>
      </c>
      <c r="T142" t="n">
        <v>5</v>
      </c>
    </row>
    <row r="143" spans="1:20">
      <c r="A143" s="1" t="n">
        <v>32202</v>
      </c>
      <c r="B143" t="s">
        <v>258</v>
      </c>
      <c r="C143" t="n">
        <v>1</v>
      </c>
      <c r="D143" t="n">
        <v>213</v>
      </c>
      <c r="E143" t="s">
        <v>256</v>
      </c>
      <c r="F143" t="n">
        <v>3201</v>
      </c>
      <c r="G143" t="s">
        <v>250</v>
      </c>
      <c r="H143" t="s">
        <v>251</v>
      </c>
      <c r="I143" t="n">
        <v>5</v>
      </c>
      <c r="J143" t="n">
        <v>785</v>
      </c>
      <c r="K143" t="s">
        <v>281</v>
      </c>
      <c r="L143" t="n">
        <v>1</v>
      </c>
      <c r="M143" t="n">
        <v>0</v>
      </c>
      <c r="N143" t="n">
        <v>0</v>
      </c>
    </row>
    <row r="144" spans="1:20">
      <c r="A144" s="1" t="n">
        <v>32202</v>
      </c>
      <c r="B144" t="s">
        <v>276</v>
      </c>
      <c r="C144" t="n">
        <v>1</v>
      </c>
      <c r="D144" t="n">
        <v>20</v>
      </c>
      <c r="E144" t="s">
        <v>249</v>
      </c>
      <c r="F144" t="n">
        <v>3201</v>
      </c>
      <c r="G144" t="s">
        <v>250</v>
      </c>
      <c r="H144" t="s">
        <v>251</v>
      </c>
      <c r="I144" t="n">
        <v>5</v>
      </c>
      <c r="J144" t="n">
        <v>458</v>
      </c>
      <c r="K144" t="s">
        <v>252</v>
      </c>
      <c r="L144" t="n">
        <v>292</v>
      </c>
      <c r="M144" t="n">
        <v>0.2</v>
      </c>
      <c r="N144" t="n">
        <v>21.4</v>
      </c>
      <c r="O144" t="s">
        <v>274</v>
      </c>
      <c r="P144" t="s">
        <v>275</v>
      </c>
      <c r="Q144" t="s">
        <v>275</v>
      </c>
      <c r="R144" t="s">
        <v>255</v>
      </c>
      <c r="S144" t="s">
        <v>251</v>
      </c>
      <c r="T144" t="n">
        <v>5</v>
      </c>
    </row>
    <row r="145" spans="1:20">
      <c r="A145" s="1" t="n">
        <v>32233</v>
      </c>
      <c r="B145" t="s">
        <v>248</v>
      </c>
      <c r="C145" t="n">
        <v>1</v>
      </c>
      <c r="D145" t="n">
        <v>508</v>
      </c>
      <c r="E145" t="s">
        <v>268</v>
      </c>
      <c r="F145" t="n">
        <v>3201</v>
      </c>
      <c r="G145" t="s">
        <v>250</v>
      </c>
      <c r="H145" t="s">
        <v>251</v>
      </c>
      <c r="I145" t="n">
        <v>5</v>
      </c>
      <c r="J145" t="n">
        <v>795</v>
      </c>
      <c r="K145" t="s">
        <v>262</v>
      </c>
      <c r="L145" t="n">
        <v>200</v>
      </c>
      <c r="M145" t="n">
        <v>0.25</v>
      </c>
      <c r="N145" t="n">
        <v>0</v>
      </c>
    </row>
    <row r="146" spans="1:20">
      <c r="A146" s="1" t="n">
        <v>32233</v>
      </c>
      <c r="B146" t="s">
        <v>248</v>
      </c>
      <c r="C146" t="n">
        <v>2</v>
      </c>
      <c r="D146" t="n">
        <v>508</v>
      </c>
      <c r="E146" t="s">
        <v>268</v>
      </c>
      <c r="F146" t="n">
        <v>3201</v>
      </c>
      <c r="G146" t="s">
        <v>250</v>
      </c>
      <c r="H146" t="s">
        <v>251</v>
      </c>
      <c r="I146" t="n">
        <v>5</v>
      </c>
      <c r="J146" t="n">
        <v>795</v>
      </c>
      <c r="K146" t="s">
        <v>262</v>
      </c>
      <c r="L146" t="n">
        <v>110</v>
      </c>
      <c r="M146" t="n">
        <v>0.25</v>
      </c>
      <c r="N146" t="n">
        <v>0</v>
      </c>
    </row>
    <row r="147" spans="1:20">
      <c r="A147" s="1" t="n">
        <v>32233</v>
      </c>
      <c r="B147" t="s">
        <v>248</v>
      </c>
      <c r="C147" t="n">
        <v>3</v>
      </c>
      <c r="D147" t="n">
        <v>20</v>
      </c>
      <c r="E147" t="s">
        <v>249</v>
      </c>
      <c r="F147" t="n">
        <v>3201</v>
      </c>
      <c r="G147" t="s">
        <v>250</v>
      </c>
      <c r="H147" t="s">
        <v>251</v>
      </c>
      <c r="I147" t="n">
        <v>5</v>
      </c>
      <c r="J147" t="n">
        <v>458</v>
      </c>
      <c r="K147" t="s">
        <v>252</v>
      </c>
      <c r="L147" t="n">
        <v>777</v>
      </c>
      <c r="M147" t="n">
        <v>0.1</v>
      </c>
      <c r="N147" t="n">
        <v>35.9</v>
      </c>
      <c r="O147" t="s">
        <v>253</v>
      </c>
      <c r="P147" t="s">
        <v>254</v>
      </c>
      <c r="Q147" t="s">
        <v>254</v>
      </c>
      <c r="R147" t="s">
        <v>255</v>
      </c>
      <c r="S147" t="s">
        <v>251</v>
      </c>
      <c r="T147" t="n">
        <v>5</v>
      </c>
    </row>
    <row r="148" spans="1:20">
      <c r="A148" s="1" t="n">
        <v>32233</v>
      </c>
      <c r="B148" t="s">
        <v>263</v>
      </c>
      <c r="C148" t="n">
        <v>1</v>
      </c>
      <c r="D148" t="n">
        <v>213</v>
      </c>
      <c r="E148" t="s">
        <v>256</v>
      </c>
      <c r="F148" t="n">
        <v>3201</v>
      </c>
      <c r="G148" t="s">
        <v>250</v>
      </c>
      <c r="H148" t="s">
        <v>251</v>
      </c>
      <c r="I148" t="n">
        <v>5</v>
      </c>
      <c r="J148" t="n">
        <v>795</v>
      </c>
      <c r="K148" t="s">
        <v>262</v>
      </c>
      <c r="L148" t="n">
        <v>25</v>
      </c>
      <c r="M148" t="n">
        <v>0</v>
      </c>
      <c r="N148" t="n">
        <v>0</v>
      </c>
    </row>
    <row r="149" spans="1:20">
      <c r="A149" s="1" t="n">
        <v>32233</v>
      </c>
      <c r="B149" t="s">
        <v>276</v>
      </c>
      <c r="C149" t="n">
        <v>1</v>
      </c>
      <c r="D149" t="n">
        <v>20</v>
      </c>
      <c r="E149" t="s">
        <v>249</v>
      </c>
      <c r="F149" t="n">
        <v>3201</v>
      </c>
      <c r="G149" t="s">
        <v>250</v>
      </c>
      <c r="H149" t="s">
        <v>251</v>
      </c>
      <c r="I149" t="n">
        <v>5</v>
      </c>
      <c r="J149" t="n">
        <v>160</v>
      </c>
      <c r="K149" t="s">
        <v>280</v>
      </c>
      <c r="L149" t="n">
        <v>276</v>
      </c>
      <c r="M149" t="n">
        <v>0.01</v>
      </c>
      <c r="N149" t="n">
        <v>41.6</v>
      </c>
      <c r="O149" t="s">
        <v>274</v>
      </c>
      <c r="P149" t="s">
        <v>275</v>
      </c>
      <c r="Q149" t="s">
        <v>275</v>
      </c>
      <c r="R149" t="s">
        <v>255</v>
      </c>
      <c r="S149" t="s">
        <v>251</v>
      </c>
      <c r="T149" t="n">
        <v>5</v>
      </c>
    </row>
    <row r="150" spans="1:20">
      <c r="A150" s="1" t="n">
        <v>32233</v>
      </c>
      <c r="B150" t="s">
        <v>276</v>
      </c>
      <c r="C150" t="n">
        <v>2</v>
      </c>
      <c r="D150" t="n">
        <v>20</v>
      </c>
      <c r="E150" t="s">
        <v>249</v>
      </c>
      <c r="F150" t="n">
        <v>3201</v>
      </c>
      <c r="G150" t="s">
        <v>250</v>
      </c>
      <c r="H150" t="s">
        <v>251</v>
      </c>
      <c r="I150" t="n">
        <v>5</v>
      </c>
      <c r="J150" t="n">
        <v>160</v>
      </c>
      <c r="K150" t="s">
        <v>280</v>
      </c>
      <c r="L150" t="n">
        <v>598</v>
      </c>
      <c r="M150" t="n">
        <v>0.01</v>
      </c>
      <c r="N150" t="n">
        <v>45.3</v>
      </c>
      <c r="O150" t="s">
        <v>274</v>
      </c>
      <c r="P150" t="s">
        <v>275</v>
      </c>
      <c r="Q150" t="s">
        <v>275</v>
      </c>
      <c r="R150" t="s">
        <v>255</v>
      </c>
      <c r="S150" t="s">
        <v>251</v>
      </c>
      <c r="T150" t="n">
        <v>5</v>
      </c>
    </row>
    <row r="151" spans="1:20">
      <c r="A151" s="1" t="n">
        <v>32233</v>
      </c>
      <c r="B151" t="s">
        <v>276</v>
      </c>
      <c r="C151" t="n">
        <v>3</v>
      </c>
      <c r="D151" t="n">
        <v>20</v>
      </c>
      <c r="E151" t="s">
        <v>249</v>
      </c>
      <c r="F151" t="n">
        <v>3201</v>
      </c>
      <c r="G151" t="s">
        <v>250</v>
      </c>
      <c r="H151" t="s">
        <v>251</v>
      </c>
      <c r="I151" t="n">
        <v>5</v>
      </c>
      <c r="J151" t="n">
        <v>458</v>
      </c>
      <c r="K151" t="s">
        <v>252</v>
      </c>
      <c r="L151" t="n">
        <v>285</v>
      </c>
      <c r="M151" t="n">
        <v>0.2</v>
      </c>
      <c r="N151" t="n">
        <v>21.2</v>
      </c>
      <c r="O151" t="s">
        <v>274</v>
      </c>
      <c r="P151" t="s">
        <v>275</v>
      </c>
      <c r="Q151" t="s">
        <v>275</v>
      </c>
      <c r="R151" t="s">
        <v>255</v>
      </c>
      <c r="S151" t="s">
        <v>251</v>
      </c>
      <c r="T151" t="n">
        <v>5</v>
      </c>
    </row>
    <row r="152" spans="1:20">
      <c r="A152" s="1" t="n">
        <v>32263</v>
      </c>
      <c r="B152" t="s">
        <v>248</v>
      </c>
      <c r="C152" t="n">
        <v>1</v>
      </c>
      <c r="D152" t="n">
        <v>213</v>
      </c>
      <c r="E152" t="s">
        <v>256</v>
      </c>
      <c r="F152" t="n">
        <v>3201</v>
      </c>
      <c r="G152" t="s">
        <v>250</v>
      </c>
      <c r="H152" t="s">
        <v>251</v>
      </c>
      <c r="I152" t="n">
        <v>5</v>
      </c>
      <c r="J152" t="n">
        <v>785</v>
      </c>
      <c r="K152" t="s">
        <v>281</v>
      </c>
      <c r="L152" t="n">
        <v>102</v>
      </c>
      <c r="M152" t="n">
        <v>0</v>
      </c>
      <c r="N152" t="n">
        <v>0</v>
      </c>
    </row>
    <row r="153" spans="1:20">
      <c r="A153" s="1" t="n">
        <v>32263</v>
      </c>
      <c r="B153" t="s">
        <v>248</v>
      </c>
      <c r="C153" t="n">
        <v>2</v>
      </c>
      <c r="D153" t="n">
        <v>20</v>
      </c>
      <c r="E153" t="s">
        <v>249</v>
      </c>
      <c r="F153" t="n">
        <v>3201</v>
      </c>
      <c r="G153" t="s">
        <v>250</v>
      </c>
      <c r="H153" t="s">
        <v>251</v>
      </c>
      <c r="I153" t="n">
        <v>5</v>
      </c>
      <c r="J153" t="n">
        <v>458</v>
      </c>
      <c r="K153" t="s">
        <v>252</v>
      </c>
      <c r="L153" t="n">
        <v>1117</v>
      </c>
      <c r="M153" t="n">
        <v>0.1</v>
      </c>
      <c r="N153" t="n">
        <v>35.7</v>
      </c>
      <c r="O153" t="s">
        <v>253</v>
      </c>
      <c r="P153" t="s">
        <v>254</v>
      </c>
      <c r="Q153" t="s">
        <v>254</v>
      </c>
      <c r="R153" t="s">
        <v>255</v>
      </c>
      <c r="S153" t="s">
        <v>251</v>
      </c>
      <c r="T153" t="n">
        <v>5</v>
      </c>
    </row>
    <row r="154" spans="1:20">
      <c r="A154" s="1" t="n">
        <v>32263</v>
      </c>
      <c r="B154" t="s">
        <v>276</v>
      </c>
      <c r="C154" t="n">
        <v>1</v>
      </c>
      <c r="D154" t="n">
        <v>20</v>
      </c>
      <c r="E154" t="s">
        <v>249</v>
      </c>
      <c r="F154" t="n">
        <v>3201</v>
      </c>
      <c r="G154" t="s">
        <v>250</v>
      </c>
      <c r="H154" t="s">
        <v>251</v>
      </c>
      <c r="I154" t="n">
        <v>5</v>
      </c>
      <c r="J154" t="n">
        <v>160</v>
      </c>
      <c r="K154" t="s">
        <v>280</v>
      </c>
      <c r="L154" t="n">
        <v>659</v>
      </c>
      <c r="M154" t="n">
        <v>0.06</v>
      </c>
      <c r="N154" t="n">
        <v>44.9</v>
      </c>
      <c r="O154" t="s">
        <v>274</v>
      </c>
      <c r="P154" t="s">
        <v>275</v>
      </c>
      <c r="Q154" t="s">
        <v>275</v>
      </c>
      <c r="R154" t="s">
        <v>255</v>
      </c>
      <c r="S154" t="s">
        <v>251</v>
      </c>
      <c r="T154" t="n">
        <v>5</v>
      </c>
    </row>
    <row r="155" spans="1:20">
      <c r="A155" s="1" t="n">
        <v>32263</v>
      </c>
      <c r="B155" t="s">
        <v>276</v>
      </c>
      <c r="C155" t="n">
        <v>2</v>
      </c>
      <c r="D155" t="n">
        <v>20</v>
      </c>
      <c r="E155" t="s">
        <v>249</v>
      </c>
      <c r="F155" t="n">
        <v>3201</v>
      </c>
      <c r="G155" t="s">
        <v>250</v>
      </c>
      <c r="H155" t="s">
        <v>251</v>
      </c>
      <c r="I155" t="n">
        <v>5</v>
      </c>
      <c r="J155" t="n">
        <v>280</v>
      </c>
      <c r="K155" t="s">
        <v>273</v>
      </c>
      <c r="L155" t="n">
        <v>420</v>
      </c>
      <c r="M155" t="n">
        <v>0.12</v>
      </c>
      <c r="N155" t="n">
        <v>32.3</v>
      </c>
      <c r="O155" t="s">
        <v>274</v>
      </c>
      <c r="P155" t="s">
        <v>275</v>
      </c>
      <c r="Q155" t="s">
        <v>275</v>
      </c>
      <c r="R155" t="s">
        <v>255</v>
      </c>
      <c r="S155" t="s">
        <v>251</v>
      </c>
      <c r="T155" t="n">
        <v>5</v>
      </c>
    </row>
    <row r="156" spans="1:20">
      <c r="A156" s="1" t="n">
        <v>32294</v>
      </c>
      <c r="B156" t="s">
        <v>248</v>
      </c>
      <c r="C156" t="n">
        <v>1</v>
      </c>
      <c r="D156" t="n">
        <v>213</v>
      </c>
      <c r="E156" t="s">
        <v>256</v>
      </c>
      <c r="F156" t="n">
        <v>3201</v>
      </c>
      <c r="G156" t="s">
        <v>250</v>
      </c>
      <c r="H156" t="s">
        <v>251</v>
      </c>
      <c r="I156" t="n">
        <v>5</v>
      </c>
      <c r="J156" t="n">
        <v>785</v>
      </c>
      <c r="K156" t="s">
        <v>281</v>
      </c>
      <c r="L156" t="n">
        <v>99</v>
      </c>
      <c r="M156" t="n">
        <v>0</v>
      </c>
      <c r="N156" t="n">
        <v>0</v>
      </c>
    </row>
    <row r="157" spans="1:20">
      <c r="A157" s="1" t="n">
        <v>32294</v>
      </c>
      <c r="B157" t="s">
        <v>248</v>
      </c>
      <c r="C157" t="n">
        <v>2</v>
      </c>
      <c r="D157" t="n">
        <v>213</v>
      </c>
      <c r="E157" t="s">
        <v>256</v>
      </c>
      <c r="F157" t="n">
        <v>3201</v>
      </c>
      <c r="G157" t="s">
        <v>250</v>
      </c>
      <c r="H157" t="s">
        <v>251</v>
      </c>
      <c r="I157" t="n">
        <v>5</v>
      </c>
      <c r="J157" t="n">
        <v>940</v>
      </c>
      <c r="K157" t="s">
        <v>257</v>
      </c>
      <c r="L157" t="n">
        <v>54</v>
      </c>
      <c r="M157" t="n">
        <v>0</v>
      </c>
      <c r="N157" t="n">
        <v>0</v>
      </c>
    </row>
    <row r="158" spans="1:20">
      <c r="A158" s="1" t="n">
        <v>32294</v>
      </c>
      <c r="B158" t="s">
        <v>248</v>
      </c>
      <c r="C158" t="n">
        <v>3</v>
      </c>
      <c r="D158" t="n">
        <v>213</v>
      </c>
      <c r="E158" t="s">
        <v>256</v>
      </c>
      <c r="F158" t="n">
        <v>3201</v>
      </c>
      <c r="G158" t="s">
        <v>250</v>
      </c>
      <c r="H158" t="s">
        <v>251</v>
      </c>
      <c r="I158" t="n">
        <v>5</v>
      </c>
      <c r="J158" t="n">
        <v>940</v>
      </c>
      <c r="K158" t="s">
        <v>257</v>
      </c>
      <c r="L158" t="n">
        <v>60</v>
      </c>
      <c r="M158" t="n">
        <v>0</v>
      </c>
      <c r="N158" t="n">
        <v>0</v>
      </c>
    </row>
    <row r="159" spans="1:20">
      <c r="A159" s="1" t="n">
        <v>32294</v>
      </c>
      <c r="B159" t="s">
        <v>248</v>
      </c>
      <c r="C159" t="n">
        <v>4</v>
      </c>
      <c r="D159" t="n">
        <v>20</v>
      </c>
      <c r="E159" t="s">
        <v>249</v>
      </c>
      <c r="F159" t="n">
        <v>3201</v>
      </c>
      <c r="G159" t="s">
        <v>250</v>
      </c>
      <c r="H159" t="s">
        <v>251</v>
      </c>
      <c r="I159" t="n">
        <v>5</v>
      </c>
      <c r="J159" t="n">
        <v>458</v>
      </c>
      <c r="K159" t="s">
        <v>252</v>
      </c>
      <c r="L159" t="n">
        <v>673</v>
      </c>
      <c r="M159" t="n">
        <v>0.1</v>
      </c>
      <c r="N159" t="n">
        <v>35.6</v>
      </c>
      <c r="O159" t="s">
        <v>253</v>
      </c>
      <c r="P159" t="s">
        <v>254</v>
      </c>
      <c r="Q159" t="s">
        <v>254</v>
      </c>
      <c r="R159" t="s">
        <v>255</v>
      </c>
      <c r="S159" t="s">
        <v>251</v>
      </c>
      <c r="T159" t="n">
        <v>5</v>
      </c>
    </row>
    <row r="160" spans="1:20">
      <c r="A160" s="1" t="n">
        <v>32294</v>
      </c>
      <c r="B160" t="s">
        <v>248</v>
      </c>
      <c r="C160" t="n">
        <v>11</v>
      </c>
      <c r="D160" t="n">
        <v>20</v>
      </c>
      <c r="E160" t="s">
        <v>249</v>
      </c>
      <c r="F160" t="n">
        <v>3201</v>
      </c>
      <c r="G160" t="s">
        <v>250</v>
      </c>
      <c r="H160" t="s">
        <v>251</v>
      </c>
      <c r="I160" t="n">
        <v>5</v>
      </c>
      <c r="J160" t="n">
        <v>458</v>
      </c>
      <c r="K160" t="s">
        <v>252</v>
      </c>
      <c r="L160" t="n">
        <v>292</v>
      </c>
      <c r="M160" t="n">
        <v>0.1</v>
      </c>
      <c r="N160" t="n">
        <v>35.5</v>
      </c>
      <c r="O160" t="s">
        <v>253</v>
      </c>
      <c r="P160" t="s">
        <v>254</v>
      </c>
      <c r="Q160" t="s">
        <v>254</v>
      </c>
      <c r="R160" t="s">
        <v>255</v>
      </c>
      <c r="S160" t="s">
        <v>251</v>
      </c>
      <c r="T160" t="n">
        <v>5</v>
      </c>
    </row>
    <row r="161" spans="1:20">
      <c r="A161" s="1" t="n">
        <v>32294</v>
      </c>
      <c r="B161" t="s">
        <v>263</v>
      </c>
      <c r="C161" t="n">
        <v>1</v>
      </c>
      <c r="D161" t="n">
        <v>213</v>
      </c>
      <c r="E161" t="s">
        <v>256</v>
      </c>
      <c r="F161" t="n">
        <v>3201</v>
      </c>
      <c r="G161" t="s">
        <v>250</v>
      </c>
      <c r="H161" t="s">
        <v>251</v>
      </c>
      <c r="I161" t="n">
        <v>5</v>
      </c>
      <c r="J161" t="n">
        <v>515</v>
      </c>
      <c r="K161" t="s">
        <v>261</v>
      </c>
      <c r="L161" t="n">
        <v>10</v>
      </c>
      <c r="M161" t="n">
        <v>0</v>
      </c>
      <c r="N161" t="n">
        <v>0</v>
      </c>
    </row>
    <row r="162" spans="1:20">
      <c r="A162" s="1" t="n">
        <v>32294</v>
      </c>
      <c r="B162" t="s">
        <v>276</v>
      </c>
      <c r="C162" t="n">
        <v>1</v>
      </c>
      <c r="D162" t="n">
        <v>508</v>
      </c>
      <c r="E162" t="s">
        <v>268</v>
      </c>
      <c r="F162" t="n">
        <v>3201</v>
      </c>
      <c r="G162" t="s">
        <v>250</v>
      </c>
      <c r="H162" t="s">
        <v>251</v>
      </c>
      <c r="I162" t="n">
        <v>5</v>
      </c>
      <c r="J162" t="n">
        <v>795</v>
      </c>
      <c r="K162" t="s">
        <v>262</v>
      </c>
      <c r="L162" t="n">
        <v>184</v>
      </c>
      <c r="M162" t="n">
        <v>0.12</v>
      </c>
      <c r="N162" t="n">
        <v>0</v>
      </c>
    </row>
    <row r="163" spans="1:20">
      <c r="A163" s="1" t="n">
        <v>32294</v>
      </c>
      <c r="B163" t="s">
        <v>276</v>
      </c>
      <c r="C163" t="n">
        <v>2</v>
      </c>
      <c r="D163" t="n">
        <v>20</v>
      </c>
      <c r="E163" t="s">
        <v>249</v>
      </c>
      <c r="F163" t="n">
        <v>3201</v>
      </c>
      <c r="G163" t="s">
        <v>250</v>
      </c>
      <c r="H163" t="s">
        <v>251</v>
      </c>
      <c r="I163" t="n">
        <v>5</v>
      </c>
      <c r="J163" t="n">
        <v>160</v>
      </c>
      <c r="K163" t="s">
        <v>280</v>
      </c>
      <c r="L163" t="n">
        <v>630</v>
      </c>
      <c r="M163" t="n">
        <v>0.07000000000000001</v>
      </c>
      <c r="N163" t="n">
        <v>45</v>
      </c>
      <c r="O163" t="s">
        <v>274</v>
      </c>
      <c r="P163" t="s">
        <v>275</v>
      </c>
      <c r="Q163" t="s">
        <v>275</v>
      </c>
      <c r="R163" t="s">
        <v>255</v>
      </c>
      <c r="S163" t="s">
        <v>251</v>
      </c>
      <c r="T163" t="n">
        <v>5</v>
      </c>
    </row>
    <row r="164" spans="1:20">
      <c r="A164" s="1" t="n">
        <v>32294</v>
      </c>
      <c r="B164" t="s">
        <v>276</v>
      </c>
      <c r="C164" t="n">
        <v>3</v>
      </c>
      <c r="D164" t="n">
        <v>20</v>
      </c>
      <c r="E164" t="s">
        <v>249</v>
      </c>
      <c r="F164" t="n">
        <v>3201</v>
      </c>
      <c r="G164" t="s">
        <v>250</v>
      </c>
      <c r="H164" t="s">
        <v>251</v>
      </c>
      <c r="I164" t="n">
        <v>5</v>
      </c>
      <c r="J164" t="n">
        <v>280</v>
      </c>
      <c r="K164" t="s">
        <v>273</v>
      </c>
      <c r="L164" t="n">
        <v>445</v>
      </c>
      <c r="M164" t="n">
        <v>0.07000000000000001</v>
      </c>
      <c r="N164" t="n">
        <v>32.9</v>
      </c>
      <c r="O164" t="s">
        <v>274</v>
      </c>
      <c r="P164" t="s">
        <v>275</v>
      </c>
      <c r="Q164" t="s">
        <v>275</v>
      </c>
      <c r="R164" t="s">
        <v>255</v>
      </c>
      <c r="S164" t="s">
        <v>251</v>
      </c>
      <c r="T164" t="n">
        <v>5</v>
      </c>
    </row>
    <row r="165" spans="1:20">
      <c r="A165" s="1" t="n">
        <v>32324</v>
      </c>
      <c r="B165" t="s">
        <v>248</v>
      </c>
      <c r="C165" t="n">
        <v>1</v>
      </c>
      <c r="D165" t="n">
        <v>20</v>
      </c>
      <c r="E165" t="s">
        <v>249</v>
      </c>
      <c r="F165" t="n">
        <v>3201</v>
      </c>
      <c r="G165" t="s">
        <v>250</v>
      </c>
      <c r="H165" t="s">
        <v>251</v>
      </c>
      <c r="I165" t="n">
        <v>5</v>
      </c>
      <c r="J165" t="n">
        <v>458</v>
      </c>
      <c r="K165" t="s">
        <v>252</v>
      </c>
      <c r="L165" t="n">
        <v>1069</v>
      </c>
      <c r="M165" t="n">
        <v>0.1</v>
      </c>
      <c r="N165" t="n">
        <v>35.5</v>
      </c>
      <c r="O165" t="s">
        <v>253</v>
      </c>
      <c r="P165" t="s">
        <v>254</v>
      </c>
      <c r="Q165" t="s">
        <v>254</v>
      </c>
      <c r="R165" t="s">
        <v>255</v>
      </c>
      <c r="S165" t="s">
        <v>251</v>
      </c>
      <c r="T165" t="n">
        <v>5</v>
      </c>
    </row>
    <row r="166" spans="1:20">
      <c r="A166" s="1" t="n">
        <v>32324</v>
      </c>
      <c r="B166" t="s">
        <v>248</v>
      </c>
      <c r="C166" t="n">
        <v>4</v>
      </c>
      <c r="D166" t="n">
        <v>20</v>
      </c>
      <c r="E166" t="s">
        <v>249</v>
      </c>
      <c r="F166" t="n">
        <v>3201</v>
      </c>
      <c r="G166" t="s">
        <v>250</v>
      </c>
      <c r="H166" t="s">
        <v>251</v>
      </c>
      <c r="I166" t="n">
        <v>5</v>
      </c>
      <c r="J166" t="n">
        <v>458</v>
      </c>
      <c r="K166" t="s">
        <v>252</v>
      </c>
      <c r="L166" t="n">
        <v>107</v>
      </c>
      <c r="M166" t="n">
        <v>0.1</v>
      </c>
      <c r="N166" t="n">
        <v>35.8</v>
      </c>
      <c r="O166" t="s">
        <v>253</v>
      </c>
      <c r="P166" t="s">
        <v>254</v>
      </c>
      <c r="Q166" t="s">
        <v>254</v>
      </c>
      <c r="R166" t="s">
        <v>255</v>
      </c>
      <c r="S166" t="s">
        <v>251</v>
      </c>
      <c r="T166" t="n">
        <v>5</v>
      </c>
    </row>
    <row r="167" spans="1:20">
      <c r="A167" s="1" t="n">
        <v>32324</v>
      </c>
      <c r="B167" t="s">
        <v>276</v>
      </c>
      <c r="C167" t="n">
        <v>1</v>
      </c>
      <c r="D167" t="n">
        <v>509</v>
      </c>
      <c r="E167" t="s">
        <v>269</v>
      </c>
      <c r="F167" t="n">
        <v>3201</v>
      </c>
      <c r="G167" t="s">
        <v>250</v>
      </c>
      <c r="H167" t="s">
        <v>251</v>
      </c>
      <c r="I167" t="n">
        <v>5</v>
      </c>
      <c r="J167" t="n">
        <v>795</v>
      </c>
      <c r="K167" t="s">
        <v>262</v>
      </c>
      <c r="L167" t="n">
        <v>160</v>
      </c>
      <c r="M167" t="n">
        <v>0.39</v>
      </c>
      <c r="N167" t="n">
        <v>0</v>
      </c>
    </row>
    <row r="168" spans="1:20">
      <c r="A168" s="1" t="n">
        <v>32324</v>
      </c>
      <c r="B168" t="s">
        <v>276</v>
      </c>
      <c r="C168" t="n">
        <v>2</v>
      </c>
      <c r="D168" t="n">
        <v>20</v>
      </c>
      <c r="E168" t="s">
        <v>249</v>
      </c>
      <c r="F168" t="n">
        <v>3201</v>
      </c>
      <c r="G168" t="s">
        <v>250</v>
      </c>
      <c r="H168" t="s">
        <v>251</v>
      </c>
      <c r="I168" t="n">
        <v>5</v>
      </c>
      <c r="J168" t="n">
        <v>160</v>
      </c>
      <c r="K168" t="s">
        <v>280</v>
      </c>
      <c r="L168" t="n">
        <v>431</v>
      </c>
      <c r="M168" t="n">
        <v>0.02</v>
      </c>
      <c r="N168" t="n">
        <v>45.5</v>
      </c>
      <c r="O168" t="s">
        <v>274</v>
      </c>
      <c r="P168" t="s">
        <v>275</v>
      </c>
      <c r="Q168" t="s">
        <v>275</v>
      </c>
      <c r="R168" t="s">
        <v>255</v>
      </c>
      <c r="S168" t="s">
        <v>251</v>
      </c>
      <c r="T168" t="n">
        <v>5</v>
      </c>
    </row>
    <row r="169" spans="1:20">
      <c r="A169" s="1" t="n">
        <v>32324</v>
      </c>
      <c r="B169" t="s">
        <v>276</v>
      </c>
      <c r="C169" t="n">
        <v>3</v>
      </c>
      <c r="D169" t="n">
        <v>20</v>
      </c>
      <c r="E169" t="s">
        <v>249</v>
      </c>
      <c r="F169" t="n">
        <v>3201</v>
      </c>
      <c r="G169" t="s">
        <v>250</v>
      </c>
      <c r="H169" t="s">
        <v>251</v>
      </c>
      <c r="I169" t="n">
        <v>5</v>
      </c>
      <c r="J169" t="n">
        <v>280</v>
      </c>
      <c r="K169" t="s">
        <v>273</v>
      </c>
      <c r="L169" t="n">
        <v>442</v>
      </c>
      <c r="M169" t="n">
        <v>0.11</v>
      </c>
      <c r="N169" t="n">
        <v>32.4</v>
      </c>
      <c r="O169" t="s">
        <v>274</v>
      </c>
      <c r="P169" t="s">
        <v>275</v>
      </c>
      <c r="Q169" t="s">
        <v>275</v>
      </c>
      <c r="R169" t="s">
        <v>255</v>
      </c>
      <c r="S169" t="s">
        <v>251</v>
      </c>
      <c r="T169" t="n">
        <v>5</v>
      </c>
    </row>
    <row r="170" spans="1:20">
      <c r="A170" s="1" t="n">
        <v>32355</v>
      </c>
      <c r="B170" t="s">
        <v>248</v>
      </c>
      <c r="C170" t="n">
        <v>1</v>
      </c>
      <c r="D170" t="n">
        <v>20</v>
      </c>
      <c r="E170" t="s">
        <v>249</v>
      </c>
      <c r="F170" t="n">
        <v>3201</v>
      </c>
      <c r="G170" t="s">
        <v>250</v>
      </c>
      <c r="H170" t="s">
        <v>251</v>
      </c>
      <c r="I170" t="n">
        <v>5</v>
      </c>
      <c r="J170" t="n">
        <v>458</v>
      </c>
      <c r="K170" t="s">
        <v>252</v>
      </c>
      <c r="L170" t="n">
        <v>765</v>
      </c>
      <c r="M170" t="n">
        <v>0.1</v>
      </c>
      <c r="N170" t="n">
        <v>35.8</v>
      </c>
      <c r="O170" t="s">
        <v>253</v>
      </c>
      <c r="P170" t="s">
        <v>254</v>
      </c>
      <c r="Q170" t="s">
        <v>254</v>
      </c>
      <c r="R170" t="s">
        <v>255</v>
      </c>
      <c r="S170" t="s">
        <v>251</v>
      </c>
      <c r="T170" t="n">
        <v>5</v>
      </c>
    </row>
    <row r="171" spans="1:20">
      <c r="A171" s="1" t="n">
        <v>32355</v>
      </c>
      <c r="B171" t="s">
        <v>276</v>
      </c>
      <c r="C171" t="n">
        <v>1</v>
      </c>
      <c r="D171" t="n">
        <v>508</v>
      </c>
      <c r="E171" t="s">
        <v>268</v>
      </c>
      <c r="F171" t="n">
        <v>3201</v>
      </c>
      <c r="G171" t="s">
        <v>250</v>
      </c>
      <c r="H171" t="s">
        <v>251</v>
      </c>
      <c r="I171" t="n">
        <v>5</v>
      </c>
      <c r="J171" t="n">
        <v>795</v>
      </c>
      <c r="K171" t="s">
        <v>262</v>
      </c>
      <c r="L171" t="n">
        <v>258</v>
      </c>
      <c r="M171" t="n">
        <v>0.28</v>
      </c>
      <c r="N171" t="n">
        <v>0</v>
      </c>
    </row>
    <row r="172" spans="1:20">
      <c r="A172" s="1" t="n">
        <v>32386</v>
      </c>
      <c r="B172" t="s">
        <v>248</v>
      </c>
      <c r="C172" t="n">
        <v>3</v>
      </c>
      <c r="D172" t="n">
        <v>213</v>
      </c>
      <c r="E172" t="s">
        <v>256</v>
      </c>
      <c r="F172" t="n">
        <v>3201</v>
      </c>
      <c r="G172" t="s">
        <v>250</v>
      </c>
      <c r="H172" t="s">
        <v>251</v>
      </c>
      <c r="I172" t="n">
        <v>5</v>
      </c>
      <c r="J172" t="n">
        <v>785</v>
      </c>
      <c r="K172" t="s">
        <v>281</v>
      </c>
      <c r="L172" t="n">
        <v>72</v>
      </c>
      <c r="M172" t="n">
        <v>0</v>
      </c>
      <c r="N172" t="n">
        <v>0</v>
      </c>
    </row>
    <row r="173" spans="1:20">
      <c r="A173" s="1" t="n">
        <v>32386</v>
      </c>
      <c r="B173" t="s">
        <v>248</v>
      </c>
      <c r="C173" t="n">
        <v>4</v>
      </c>
      <c r="D173" t="n">
        <v>508</v>
      </c>
      <c r="E173" t="s">
        <v>268</v>
      </c>
      <c r="F173" t="n">
        <v>3201</v>
      </c>
      <c r="G173" t="s">
        <v>250</v>
      </c>
      <c r="H173" t="s">
        <v>251</v>
      </c>
      <c r="I173" t="n">
        <v>5</v>
      </c>
      <c r="J173" t="n">
        <v>795</v>
      </c>
      <c r="K173" t="s">
        <v>262</v>
      </c>
      <c r="L173" t="n">
        <v>193</v>
      </c>
      <c r="M173" t="n">
        <v>0.25</v>
      </c>
      <c r="N173" t="n">
        <v>0</v>
      </c>
    </row>
    <row r="174" spans="1:20">
      <c r="A174" s="1" t="n">
        <v>32386</v>
      </c>
      <c r="B174" t="s">
        <v>248</v>
      </c>
      <c r="C174" t="n">
        <v>5</v>
      </c>
      <c r="D174" t="n">
        <v>20</v>
      </c>
      <c r="E174" t="s">
        <v>249</v>
      </c>
      <c r="F174" t="n">
        <v>3201</v>
      </c>
      <c r="G174" t="s">
        <v>250</v>
      </c>
      <c r="H174" t="s">
        <v>251</v>
      </c>
      <c r="I174" t="n">
        <v>5</v>
      </c>
      <c r="J174" t="n">
        <v>458</v>
      </c>
      <c r="K174" t="s">
        <v>252</v>
      </c>
      <c r="L174" t="n">
        <v>565</v>
      </c>
      <c r="M174" t="n">
        <v>0.1</v>
      </c>
      <c r="N174" t="n">
        <v>35.5</v>
      </c>
      <c r="O174" t="s">
        <v>253</v>
      </c>
      <c r="P174" t="s">
        <v>254</v>
      </c>
      <c r="Q174" t="s">
        <v>254</v>
      </c>
      <c r="R174" t="s">
        <v>255</v>
      </c>
      <c r="S174" t="s">
        <v>251</v>
      </c>
      <c r="T174" t="n">
        <v>5</v>
      </c>
    </row>
    <row r="175" spans="1:20">
      <c r="A175" s="1" t="n">
        <v>32386</v>
      </c>
      <c r="B175" t="s">
        <v>263</v>
      </c>
      <c r="C175" t="n">
        <v>1</v>
      </c>
      <c r="D175" t="n">
        <v>213</v>
      </c>
      <c r="E175" t="s">
        <v>256</v>
      </c>
      <c r="F175" t="n">
        <v>3201</v>
      </c>
      <c r="G175" t="s">
        <v>250</v>
      </c>
      <c r="H175" t="s">
        <v>251</v>
      </c>
      <c r="I175" t="n">
        <v>5</v>
      </c>
      <c r="J175" t="n">
        <v>515</v>
      </c>
      <c r="K175" t="s">
        <v>261</v>
      </c>
      <c r="L175" t="n">
        <v>18</v>
      </c>
      <c r="M175" t="n">
        <v>0</v>
      </c>
      <c r="N175" t="n">
        <v>0</v>
      </c>
    </row>
    <row r="176" spans="1:20">
      <c r="A176" s="1" t="n">
        <v>32386</v>
      </c>
      <c r="B176" t="s">
        <v>276</v>
      </c>
      <c r="C176" t="n">
        <v>1</v>
      </c>
      <c r="D176" t="n">
        <v>20</v>
      </c>
      <c r="E176" t="s">
        <v>249</v>
      </c>
      <c r="F176" t="n">
        <v>3201</v>
      </c>
      <c r="G176" t="s">
        <v>250</v>
      </c>
      <c r="H176" t="s">
        <v>251</v>
      </c>
      <c r="I176" t="n">
        <v>5</v>
      </c>
      <c r="J176" t="n">
        <v>160</v>
      </c>
      <c r="K176" t="s">
        <v>280</v>
      </c>
      <c r="L176" t="n">
        <v>655</v>
      </c>
      <c r="M176" t="n">
        <v>0.1</v>
      </c>
      <c r="N176" t="n">
        <v>45.5</v>
      </c>
      <c r="O176" t="s">
        <v>274</v>
      </c>
      <c r="P176" t="s">
        <v>275</v>
      </c>
      <c r="Q176" t="s">
        <v>275</v>
      </c>
      <c r="R176" t="s">
        <v>255</v>
      </c>
      <c r="S176" t="s">
        <v>251</v>
      </c>
      <c r="T176" t="n">
        <v>5</v>
      </c>
    </row>
    <row r="177" spans="1:20">
      <c r="A177" s="1" t="n">
        <v>32386</v>
      </c>
      <c r="B177" t="s">
        <v>276</v>
      </c>
      <c r="C177" t="n">
        <v>2</v>
      </c>
      <c r="D177" t="n">
        <v>20</v>
      </c>
      <c r="E177" t="s">
        <v>249</v>
      </c>
      <c r="F177" t="n">
        <v>3201</v>
      </c>
      <c r="G177" t="s">
        <v>250</v>
      </c>
      <c r="H177" t="s">
        <v>251</v>
      </c>
      <c r="I177" t="n">
        <v>5</v>
      </c>
      <c r="J177" t="n">
        <v>160</v>
      </c>
      <c r="K177" t="s">
        <v>280</v>
      </c>
      <c r="L177" t="n">
        <v>606</v>
      </c>
      <c r="M177" t="n">
        <v>0.08</v>
      </c>
      <c r="N177" t="n">
        <v>45.8</v>
      </c>
      <c r="O177" t="s">
        <v>274</v>
      </c>
      <c r="P177" t="s">
        <v>275</v>
      </c>
      <c r="Q177" t="s">
        <v>275</v>
      </c>
      <c r="R177" t="s">
        <v>255</v>
      </c>
      <c r="S177" t="s">
        <v>251</v>
      </c>
      <c r="T177" t="n">
        <v>5</v>
      </c>
    </row>
    <row r="178" spans="1:20">
      <c r="A178" s="1" t="n">
        <v>32386</v>
      </c>
      <c r="B178" t="s">
        <v>276</v>
      </c>
      <c r="C178" t="n">
        <v>3</v>
      </c>
      <c r="D178" t="n">
        <v>20</v>
      </c>
      <c r="E178" t="s">
        <v>249</v>
      </c>
      <c r="F178" t="n">
        <v>3201</v>
      </c>
      <c r="G178" t="s">
        <v>250</v>
      </c>
      <c r="H178" t="s">
        <v>251</v>
      </c>
      <c r="I178" t="n">
        <v>5</v>
      </c>
      <c r="J178" t="n">
        <v>280</v>
      </c>
      <c r="K178" t="s">
        <v>273</v>
      </c>
      <c r="L178" t="n">
        <v>404</v>
      </c>
      <c r="M178" t="n">
        <v>0.07000000000000001</v>
      </c>
      <c r="N178" t="n">
        <v>32.3</v>
      </c>
      <c r="O178" t="s">
        <v>274</v>
      </c>
      <c r="P178" t="s">
        <v>275</v>
      </c>
      <c r="Q178" t="s">
        <v>275</v>
      </c>
      <c r="R178" t="s">
        <v>255</v>
      </c>
      <c r="S178" t="s">
        <v>251</v>
      </c>
      <c r="T178" t="n">
        <v>5</v>
      </c>
    </row>
    <row r="179" spans="1:20">
      <c r="A179" s="1" t="n">
        <v>32416</v>
      </c>
      <c r="B179" t="s">
        <v>248</v>
      </c>
      <c r="C179" t="n">
        <v>1</v>
      </c>
      <c r="D179" t="n">
        <v>20</v>
      </c>
      <c r="E179" t="s">
        <v>249</v>
      </c>
      <c r="F179" t="n">
        <v>3201</v>
      </c>
      <c r="G179" t="s">
        <v>250</v>
      </c>
      <c r="H179" t="s">
        <v>251</v>
      </c>
      <c r="I179" t="n">
        <v>5</v>
      </c>
      <c r="J179" t="n">
        <v>458</v>
      </c>
      <c r="K179" t="s">
        <v>252</v>
      </c>
      <c r="L179" t="n">
        <v>1061</v>
      </c>
      <c r="M179" t="n">
        <v>0.1</v>
      </c>
      <c r="N179" t="n">
        <v>35.5</v>
      </c>
      <c r="O179" t="s">
        <v>253</v>
      </c>
      <c r="P179" t="s">
        <v>254</v>
      </c>
      <c r="Q179" t="s">
        <v>254</v>
      </c>
      <c r="R179" t="s">
        <v>255</v>
      </c>
      <c r="S179" t="s">
        <v>251</v>
      </c>
      <c r="T179" t="n">
        <v>5</v>
      </c>
    </row>
    <row r="180" spans="1:20">
      <c r="A180" s="1" t="n">
        <v>32416</v>
      </c>
      <c r="B180" t="s">
        <v>276</v>
      </c>
      <c r="C180" t="n">
        <v>1</v>
      </c>
      <c r="D180" t="n">
        <v>20</v>
      </c>
      <c r="E180" t="s">
        <v>249</v>
      </c>
      <c r="F180" t="n">
        <v>3201</v>
      </c>
      <c r="G180" t="s">
        <v>250</v>
      </c>
      <c r="H180" t="s">
        <v>251</v>
      </c>
      <c r="I180" t="n">
        <v>5</v>
      </c>
      <c r="J180" t="n">
        <v>280</v>
      </c>
      <c r="K180" t="s">
        <v>273</v>
      </c>
      <c r="L180" t="n">
        <v>421</v>
      </c>
      <c r="M180" t="n">
        <v>0.1</v>
      </c>
      <c r="N180" t="n">
        <v>32.4</v>
      </c>
      <c r="O180" t="s">
        <v>274</v>
      </c>
      <c r="P180" t="s">
        <v>275</v>
      </c>
      <c r="Q180" t="s">
        <v>275</v>
      </c>
      <c r="R180" t="s">
        <v>255</v>
      </c>
      <c r="S180" t="s">
        <v>251</v>
      </c>
      <c r="T180" t="n">
        <v>5</v>
      </c>
    </row>
    <row r="181" spans="1:20">
      <c r="A181" s="1" t="n">
        <v>32447</v>
      </c>
      <c r="B181" t="s">
        <v>248</v>
      </c>
      <c r="C181" t="n">
        <v>1</v>
      </c>
      <c r="D181" t="n">
        <v>20</v>
      </c>
      <c r="E181" t="s">
        <v>249</v>
      </c>
      <c r="F181" t="n">
        <v>3201</v>
      </c>
      <c r="G181" t="s">
        <v>250</v>
      </c>
      <c r="H181" t="s">
        <v>251</v>
      </c>
      <c r="I181" t="n">
        <v>5</v>
      </c>
      <c r="J181" t="n">
        <v>458</v>
      </c>
      <c r="K181" t="s">
        <v>252</v>
      </c>
      <c r="L181" t="n">
        <v>669</v>
      </c>
      <c r="M181" t="n">
        <v>0.1</v>
      </c>
      <c r="N181" t="n">
        <v>35.6</v>
      </c>
      <c r="O181" t="s">
        <v>253</v>
      </c>
      <c r="P181" t="s">
        <v>254</v>
      </c>
      <c r="Q181" t="s">
        <v>254</v>
      </c>
      <c r="R181" t="s">
        <v>255</v>
      </c>
      <c r="S181" t="s">
        <v>251</v>
      </c>
      <c r="T181" t="n">
        <v>5</v>
      </c>
    </row>
    <row r="182" spans="1:20">
      <c r="A182" s="1" t="n">
        <v>32447</v>
      </c>
      <c r="B182" t="s">
        <v>248</v>
      </c>
      <c r="C182" t="n">
        <v>2</v>
      </c>
      <c r="D182" t="n">
        <v>213</v>
      </c>
      <c r="E182" t="s">
        <v>256</v>
      </c>
      <c r="F182" t="n">
        <v>3201</v>
      </c>
      <c r="G182" t="s">
        <v>250</v>
      </c>
      <c r="H182" t="s">
        <v>251</v>
      </c>
      <c r="I182" t="n">
        <v>5</v>
      </c>
      <c r="J182" t="n">
        <v>520</v>
      </c>
      <c r="K182" t="s">
        <v>283</v>
      </c>
      <c r="L182" t="n">
        <v>45</v>
      </c>
      <c r="M182" t="n">
        <v>0</v>
      </c>
      <c r="N182" t="n">
        <v>0</v>
      </c>
    </row>
    <row r="183" spans="1:20">
      <c r="A183" s="1" t="n">
        <v>32447</v>
      </c>
      <c r="B183" t="s">
        <v>248</v>
      </c>
      <c r="C183" t="n">
        <v>3</v>
      </c>
      <c r="D183" t="n">
        <v>508</v>
      </c>
      <c r="E183" t="s">
        <v>268</v>
      </c>
      <c r="F183" t="n">
        <v>3201</v>
      </c>
      <c r="G183" t="s">
        <v>250</v>
      </c>
      <c r="H183" t="s">
        <v>251</v>
      </c>
      <c r="I183" t="n">
        <v>5</v>
      </c>
      <c r="J183" t="n">
        <v>795</v>
      </c>
      <c r="K183" t="s">
        <v>262</v>
      </c>
      <c r="L183" t="n">
        <v>270</v>
      </c>
      <c r="M183" t="n">
        <v>0.19</v>
      </c>
      <c r="N183" t="n">
        <v>0</v>
      </c>
    </row>
    <row r="184" spans="1:20">
      <c r="A184" s="1" t="n">
        <v>32447</v>
      </c>
      <c r="B184" t="s">
        <v>248</v>
      </c>
      <c r="C184" t="n">
        <v>4</v>
      </c>
      <c r="D184" t="n">
        <v>20</v>
      </c>
      <c r="E184" t="s">
        <v>249</v>
      </c>
      <c r="F184" t="n">
        <v>3201</v>
      </c>
      <c r="G184" t="s">
        <v>250</v>
      </c>
      <c r="H184" t="s">
        <v>251</v>
      </c>
      <c r="I184" t="n">
        <v>5</v>
      </c>
      <c r="J184" t="n">
        <v>458</v>
      </c>
      <c r="K184" t="s">
        <v>252</v>
      </c>
      <c r="L184" t="n">
        <v>14</v>
      </c>
      <c r="M184" t="n">
        <v>0.1</v>
      </c>
      <c r="N184" t="n">
        <v>35.4</v>
      </c>
      <c r="O184" t="s">
        <v>253</v>
      </c>
      <c r="P184" t="s">
        <v>254</v>
      </c>
      <c r="Q184" t="s">
        <v>254</v>
      </c>
      <c r="R184" t="s">
        <v>255</v>
      </c>
      <c r="S184" t="s">
        <v>251</v>
      </c>
      <c r="T184" t="n">
        <v>5</v>
      </c>
    </row>
    <row r="185" spans="1:20">
      <c r="A185" s="1" t="n">
        <v>32447</v>
      </c>
      <c r="B185" t="s">
        <v>248</v>
      </c>
      <c r="C185" t="n">
        <v>8</v>
      </c>
      <c r="D185" t="n">
        <v>20</v>
      </c>
      <c r="E185" t="s">
        <v>249</v>
      </c>
      <c r="F185" t="n">
        <v>3201</v>
      </c>
      <c r="G185" t="s">
        <v>250</v>
      </c>
      <c r="H185" t="s">
        <v>251</v>
      </c>
      <c r="I185" t="n">
        <v>5</v>
      </c>
      <c r="J185" t="n">
        <v>458</v>
      </c>
      <c r="K185" t="s">
        <v>252</v>
      </c>
      <c r="L185" t="n">
        <v>732</v>
      </c>
      <c r="M185" t="n">
        <v>0.1</v>
      </c>
      <c r="N185" t="n">
        <v>35.3</v>
      </c>
      <c r="O185" t="s">
        <v>253</v>
      </c>
      <c r="P185" t="s">
        <v>254</v>
      </c>
      <c r="Q185" t="s">
        <v>254</v>
      </c>
      <c r="R185" t="s">
        <v>255</v>
      </c>
      <c r="S185" t="s">
        <v>251</v>
      </c>
      <c r="T185" t="n">
        <v>5</v>
      </c>
    </row>
    <row r="186" spans="1:20">
      <c r="A186" s="1" t="n">
        <v>32447</v>
      </c>
      <c r="B186" t="s">
        <v>263</v>
      </c>
      <c r="C186" t="n">
        <v>1</v>
      </c>
      <c r="D186" t="n">
        <v>213</v>
      </c>
      <c r="E186" t="s">
        <v>256</v>
      </c>
      <c r="F186" t="n">
        <v>3201</v>
      </c>
      <c r="G186" t="s">
        <v>250</v>
      </c>
      <c r="H186" t="s">
        <v>251</v>
      </c>
      <c r="I186" t="n">
        <v>5</v>
      </c>
      <c r="J186" t="n">
        <v>795</v>
      </c>
      <c r="K186" t="s">
        <v>262</v>
      </c>
      <c r="L186" t="n">
        <v>19</v>
      </c>
      <c r="M186" t="n">
        <v>0</v>
      </c>
      <c r="N186" t="n">
        <v>0</v>
      </c>
    </row>
    <row r="187" spans="1:20">
      <c r="A187" s="1" t="n">
        <v>32447</v>
      </c>
      <c r="B187" t="s">
        <v>276</v>
      </c>
      <c r="C187" t="n">
        <v>1</v>
      </c>
      <c r="D187" t="n">
        <v>508</v>
      </c>
      <c r="E187" t="s">
        <v>268</v>
      </c>
      <c r="F187" t="n">
        <v>3201</v>
      </c>
      <c r="G187" t="s">
        <v>250</v>
      </c>
      <c r="H187" t="s">
        <v>251</v>
      </c>
      <c r="I187" t="n">
        <v>5</v>
      </c>
      <c r="J187" t="n">
        <v>795</v>
      </c>
      <c r="K187" t="s">
        <v>262</v>
      </c>
      <c r="L187" t="n">
        <v>233</v>
      </c>
      <c r="M187" t="n">
        <v>0.12</v>
      </c>
      <c r="N187" t="n">
        <v>0</v>
      </c>
    </row>
    <row r="188" spans="1:20">
      <c r="A188" s="1" t="n">
        <v>32447</v>
      </c>
      <c r="B188" t="s">
        <v>276</v>
      </c>
      <c r="C188" t="n">
        <v>2</v>
      </c>
      <c r="D188" t="n">
        <v>20</v>
      </c>
      <c r="E188" t="s">
        <v>249</v>
      </c>
      <c r="F188" t="n">
        <v>3201</v>
      </c>
      <c r="G188" t="s">
        <v>250</v>
      </c>
      <c r="H188" t="s">
        <v>251</v>
      </c>
      <c r="I188" t="n">
        <v>5</v>
      </c>
      <c r="J188" t="n">
        <v>458</v>
      </c>
      <c r="K188" t="s">
        <v>252</v>
      </c>
      <c r="L188" t="n">
        <v>199</v>
      </c>
      <c r="M188" t="n">
        <v>0.2</v>
      </c>
      <c r="N188" t="n">
        <v>21.3</v>
      </c>
      <c r="O188" t="s">
        <v>274</v>
      </c>
      <c r="P188" t="s">
        <v>275</v>
      </c>
      <c r="Q188" t="s">
        <v>275</v>
      </c>
      <c r="R188" t="s">
        <v>255</v>
      </c>
      <c r="S188" t="s">
        <v>251</v>
      </c>
      <c r="T188" t="n">
        <v>5</v>
      </c>
    </row>
    <row r="189" spans="1:20">
      <c r="A189" s="1" t="n">
        <v>32447</v>
      </c>
      <c r="B189" t="s">
        <v>276</v>
      </c>
      <c r="C189" t="n">
        <v>3</v>
      </c>
      <c r="D189" t="n">
        <v>20</v>
      </c>
      <c r="E189" t="s">
        <v>249</v>
      </c>
      <c r="F189" t="n">
        <v>3201</v>
      </c>
      <c r="G189" t="s">
        <v>250</v>
      </c>
      <c r="H189" t="s">
        <v>251</v>
      </c>
      <c r="I189" t="n">
        <v>5</v>
      </c>
      <c r="J189" t="n">
        <v>458</v>
      </c>
      <c r="K189" t="s">
        <v>252</v>
      </c>
      <c r="L189" t="n">
        <v>191</v>
      </c>
      <c r="M189" t="n">
        <v>0.18</v>
      </c>
      <c r="N189" t="n">
        <v>21</v>
      </c>
      <c r="O189" t="s">
        <v>274</v>
      </c>
      <c r="P189" t="s">
        <v>275</v>
      </c>
      <c r="Q189" t="s">
        <v>275</v>
      </c>
      <c r="R189" t="s">
        <v>255</v>
      </c>
      <c r="S189" t="s">
        <v>251</v>
      </c>
      <c r="T189" t="n">
        <v>5</v>
      </c>
    </row>
    <row r="190" spans="1:20">
      <c r="A190" s="1" t="n">
        <v>32447</v>
      </c>
      <c r="B190" t="s">
        <v>276</v>
      </c>
      <c r="C190" t="n">
        <v>4</v>
      </c>
      <c r="D190" t="n">
        <v>20</v>
      </c>
      <c r="E190" t="s">
        <v>249</v>
      </c>
      <c r="F190" t="n">
        <v>3201</v>
      </c>
      <c r="G190" t="s">
        <v>250</v>
      </c>
      <c r="H190" t="s">
        <v>251</v>
      </c>
      <c r="I190" t="n">
        <v>5</v>
      </c>
      <c r="J190" t="n">
        <v>580</v>
      </c>
      <c r="K190" t="s">
        <v>270</v>
      </c>
      <c r="L190" t="n">
        <v>451</v>
      </c>
      <c r="M190" t="n">
        <v>0.01</v>
      </c>
      <c r="N190" t="n">
        <v>45.9</v>
      </c>
      <c r="O190" t="s">
        <v>274</v>
      </c>
      <c r="P190" t="s">
        <v>275</v>
      </c>
      <c r="Q190" t="s">
        <v>275</v>
      </c>
      <c r="R190" t="s">
        <v>255</v>
      </c>
      <c r="S190" t="s">
        <v>251</v>
      </c>
      <c r="T190" t="n">
        <v>5</v>
      </c>
    </row>
    <row r="191" spans="1:20">
      <c r="A191" s="1" t="n">
        <v>32477</v>
      </c>
      <c r="B191" t="s">
        <v>248</v>
      </c>
      <c r="C191" t="n">
        <v>1</v>
      </c>
      <c r="D191" t="n">
        <v>20</v>
      </c>
      <c r="E191" t="s">
        <v>249</v>
      </c>
      <c r="F191" t="n">
        <v>3201</v>
      </c>
      <c r="G191" t="s">
        <v>250</v>
      </c>
      <c r="H191" t="s">
        <v>251</v>
      </c>
      <c r="I191" t="n">
        <v>5</v>
      </c>
      <c r="J191" t="n">
        <v>458</v>
      </c>
      <c r="K191" t="s">
        <v>252</v>
      </c>
      <c r="L191" t="n">
        <v>847</v>
      </c>
      <c r="M191" t="n">
        <v>0.1</v>
      </c>
      <c r="N191" t="n">
        <v>35.5</v>
      </c>
      <c r="O191" t="s">
        <v>253</v>
      </c>
      <c r="P191" t="s">
        <v>254</v>
      </c>
      <c r="Q191" t="s">
        <v>254</v>
      </c>
      <c r="R191" t="s">
        <v>255</v>
      </c>
      <c r="S191" t="s">
        <v>251</v>
      </c>
      <c r="T191" t="n">
        <v>5</v>
      </c>
    </row>
    <row r="192" spans="1:20">
      <c r="A192" s="1" t="n">
        <v>32477</v>
      </c>
      <c r="B192" t="s">
        <v>248</v>
      </c>
      <c r="C192" t="n">
        <v>2</v>
      </c>
      <c r="D192" t="n">
        <v>508</v>
      </c>
      <c r="E192" t="s">
        <v>268</v>
      </c>
      <c r="F192" t="n">
        <v>3201</v>
      </c>
      <c r="G192" t="s">
        <v>250</v>
      </c>
      <c r="H192" t="s">
        <v>251</v>
      </c>
      <c r="I192" t="n">
        <v>5</v>
      </c>
      <c r="J192" t="n">
        <v>795</v>
      </c>
      <c r="K192" t="s">
        <v>262</v>
      </c>
      <c r="L192" t="n">
        <v>247</v>
      </c>
      <c r="M192" t="n">
        <v>0.25</v>
      </c>
      <c r="N192" t="n">
        <v>0</v>
      </c>
    </row>
    <row r="193" spans="1:20">
      <c r="A193" s="1" t="n">
        <v>32477</v>
      </c>
      <c r="B193" t="s">
        <v>263</v>
      </c>
      <c r="C193" t="n">
        <v>1</v>
      </c>
      <c r="D193" t="n">
        <v>213</v>
      </c>
      <c r="E193" t="s">
        <v>256</v>
      </c>
      <c r="F193" t="n">
        <v>3201</v>
      </c>
      <c r="G193" t="s">
        <v>250</v>
      </c>
      <c r="H193" t="s">
        <v>251</v>
      </c>
      <c r="I193" t="n">
        <v>5</v>
      </c>
      <c r="J193" t="n">
        <v>795</v>
      </c>
      <c r="K193" t="s">
        <v>262</v>
      </c>
      <c r="L193" t="n">
        <v>19</v>
      </c>
      <c r="M193" t="n">
        <v>0</v>
      </c>
      <c r="N193" t="n">
        <v>0</v>
      </c>
    </row>
    <row r="194" spans="1:20">
      <c r="A194" s="1" t="n">
        <v>32477</v>
      </c>
      <c r="B194" t="s">
        <v>276</v>
      </c>
      <c r="C194" t="n">
        <v>1</v>
      </c>
      <c r="D194" t="n">
        <v>509</v>
      </c>
      <c r="E194" t="s">
        <v>269</v>
      </c>
      <c r="F194" t="n">
        <v>3201</v>
      </c>
      <c r="G194" t="s">
        <v>250</v>
      </c>
      <c r="H194" t="s">
        <v>251</v>
      </c>
      <c r="I194" t="n">
        <v>5</v>
      </c>
      <c r="J194" t="n">
        <v>160</v>
      </c>
      <c r="K194" t="s">
        <v>280</v>
      </c>
      <c r="L194" t="n">
        <v>45</v>
      </c>
      <c r="M194" t="n">
        <v>0.43</v>
      </c>
      <c r="N194" t="n">
        <v>0</v>
      </c>
    </row>
    <row r="195" spans="1:20">
      <c r="A195" s="1" t="n">
        <v>32477</v>
      </c>
      <c r="B195" t="s">
        <v>276</v>
      </c>
      <c r="C195" t="n">
        <v>2</v>
      </c>
      <c r="D195" t="n">
        <v>20</v>
      </c>
      <c r="E195" t="s">
        <v>249</v>
      </c>
      <c r="F195" t="n">
        <v>3201</v>
      </c>
      <c r="G195" t="s">
        <v>250</v>
      </c>
      <c r="H195" t="s">
        <v>251</v>
      </c>
      <c r="I195" t="n">
        <v>5</v>
      </c>
      <c r="J195" t="n">
        <v>160</v>
      </c>
      <c r="K195" t="s">
        <v>280</v>
      </c>
      <c r="L195" t="n">
        <v>496</v>
      </c>
      <c r="M195" t="n">
        <v>0.01</v>
      </c>
      <c r="N195" t="n">
        <v>42.6</v>
      </c>
      <c r="O195" t="s">
        <v>274</v>
      </c>
      <c r="P195" t="s">
        <v>275</v>
      </c>
      <c r="Q195" t="s">
        <v>275</v>
      </c>
      <c r="R195" t="s">
        <v>255</v>
      </c>
      <c r="S195" t="s">
        <v>251</v>
      </c>
      <c r="T195" t="n">
        <v>5</v>
      </c>
    </row>
    <row r="196" spans="1:20">
      <c r="A196" s="1" t="n">
        <v>32477</v>
      </c>
      <c r="B196" t="s">
        <v>276</v>
      </c>
      <c r="C196" t="n">
        <v>3</v>
      </c>
      <c r="D196" t="n">
        <v>20</v>
      </c>
      <c r="E196" t="s">
        <v>249</v>
      </c>
      <c r="F196" t="n">
        <v>3201</v>
      </c>
      <c r="G196" t="s">
        <v>250</v>
      </c>
      <c r="H196" t="s">
        <v>251</v>
      </c>
      <c r="I196" t="n">
        <v>5</v>
      </c>
      <c r="J196" t="n">
        <v>580</v>
      </c>
      <c r="K196" t="s">
        <v>270</v>
      </c>
      <c r="L196" t="n">
        <v>201</v>
      </c>
      <c r="M196" t="n">
        <v>0.06</v>
      </c>
      <c r="N196" t="n">
        <v>32.4</v>
      </c>
      <c r="O196" t="s">
        <v>274</v>
      </c>
      <c r="P196" t="s">
        <v>275</v>
      </c>
      <c r="Q196" t="s">
        <v>275</v>
      </c>
      <c r="R196" t="s">
        <v>255</v>
      </c>
      <c r="S196" t="s">
        <v>251</v>
      </c>
      <c r="T196" t="n">
        <v>5</v>
      </c>
    </row>
    <row r="197" spans="1:20">
      <c r="A197" s="1" t="n">
        <v>32477</v>
      </c>
      <c r="B197" t="s">
        <v>276</v>
      </c>
      <c r="C197" t="n">
        <v>4</v>
      </c>
      <c r="D197" t="n">
        <v>20</v>
      </c>
      <c r="E197" t="s">
        <v>249</v>
      </c>
      <c r="F197" t="n">
        <v>3201</v>
      </c>
      <c r="G197" t="s">
        <v>250</v>
      </c>
      <c r="H197" t="s">
        <v>251</v>
      </c>
      <c r="I197" t="n">
        <v>5</v>
      </c>
      <c r="J197" t="n">
        <v>458</v>
      </c>
      <c r="K197" t="s">
        <v>252</v>
      </c>
      <c r="L197" t="n">
        <v>178</v>
      </c>
      <c r="M197" t="n">
        <v>0.24</v>
      </c>
      <c r="N197" t="n">
        <v>21.6</v>
      </c>
      <c r="O197" t="s">
        <v>274</v>
      </c>
      <c r="P197" t="s">
        <v>275</v>
      </c>
      <c r="Q197" t="s">
        <v>275</v>
      </c>
      <c r="R197" t="s">
        <v>255</v>
      </c>
      <c r="S197" t="s">
        <v>251</v>
      </c>
      <c r="T197" t="n">
        <v>5</v>
      </c>
    </row>
    <row r="198" spans="1:20">
      <c r="A198" s="1" t="n">
        <v>32477</v>
      </c>
      <c r="B198" t="s">
        <v>276</v>
      </c>
      <c r="C198" t="n">
        <v>5</v>
      </c>
      <c r="D198" t="n">
        <v>20</v>
      </c>
      <c r="E198" t="s">
        <v>249</v>
      </c>
      <c r="F198" t="n">
        <v>3201</v>
      </c>
      <c r="G198" t="s">
        <v>250</v>
      </c>
      <c r="H198" t="s">
        <v>251</v>
      </c>
      <c r="I198" t="n">
        <v>5</v>
      </c>
      <c r="J198" t="n">
        <v>458</v>
      </c>
      <c r="K198" t="s">
        <v>252</v>
      </c>
      <c r="L198" t="n">
        <v>249</v>
      </c>
      <c r="M198" t="n">
        <v>0.01</v>
      </c>
      <c r="N198" t="n">
        <v>46.4</v>
      </c>
      <c r="O198" t="s">
        <v>274</v>
      </c>
      <c r="P198" t="s">
        <v>275</v>
      </c>
      <c r="Q198" t="s">
        <v>275</v>
      </c>
      <c r="R198" t="s">
        <v>255</v>
      </c>
      <c r="S198" t="s">
        <v>251</v>
      </c>
      <c r="T198" t="n">
        <v>5</v>
      </c>
    </row>
    <row r="199" spans="1:20">
      <c r="A199" s="1" t="n">
        <v>32477</v>
      </c>
      <c r="B199" t="s">
        <v>276</v>
      </c>
      <c r="C199" t="n">
        <v>6</v>
      </c>
      <c r="D199" t="n">
        <v>20</v>
      </c>
      <c r="E199" t="s">
        <v>249</v>
      </c>
      <c r="F199" t="n">
        <v>3201</v>
      </c>
      <c r="G199" t="s">
        <v>250</v>
      </c>
      <c r="H199" t="s">
        <v>251</v>
      </c>
      <c r="I199" t="n">
        <v>5</v>
      </c>
      <c r="J199" t="n">
        <v>458</v>
      </c>
      <c r="K199" t="s">
        <v>252</v>
      </c>
      <c r="L199" t="n">
        <v>118</v>
      </c>
      <c r="M199" t="n">
        <v>0.17</v>
      </c>
      <c r="N199" t="n">
        <v>21.5</v>
      </c>
      <c r="O199" t="s">
        <v>274</v>
      </c>
      <c r="P199" t="s">
        <v>275</v>
      </c>
      <c r="Q199" t="s">
        <v>275</v>
      </c>
      <c r="R199" t="s">
        <v>255</v>
      </c>
      <c r="S199" t="s">
        <v>251</v>
      </c>
      <c r="T199" t="n">
        <v>5</v>
      </c>
    </row>
    <row r="200" spans="1:20">
      <c r="A200" s="1" t="n">
        <v>32477</v>
      </c>
      <c r="B200" t="s">
        <v>276</v>
      </c>
      <c r="C200" t="n">
        <v>7</v>
      </c>
      <c r="D200" t="n">
        <v>20</v>
      </c>
      <c r="E200" t="s">
        <v>249</v>
      </c>
      <c r="F200" t="n">
        <v>3201</v>
      </c>
      <c r="G200" t="s">
        <v>250</v>
      </c>
      <c r="H200" t="s">
        <v>251</v>
      </c>
      <c r="I200" t="n">
        <v>5</v>
      </c>
      <c r="J200" t="n">
        <v>580</v>
      </c>
      <c r="K200" t="s">
        <v>270</v>
      </c>
      <c r="L200" t="n">
        <v>326</v>
      </c>
      <c r="M200" t="n">
        <v>0.05</v>
      </c>
      <c r="N200" t="n">
        <v>46.4</v>
      </c>
      <c r="O200" t="s">
        <v>274</v>
      </c>
      <c r="P200" t="s">
        <v>275</v>
      </c>
      <c r="Q200" t="s">
        <v>275</v>
      </c>
      <c r="R200" t="s">
        <v>255</v>
      </c>
      <c r="S200" t="s">
        <v>251</v>
      </c>
      <c r="T200" t="n">
        <v>5</v>
      </c>
    </row>
    <row r="201" spans="1:20">
      <c r="A201" s="1" t="n">
        <v>32477</v>
      </c>
      <c r="B201" t="s">
        <v>276</v>
      </c>
      <c r="C201" t="n">
        <v>8</v>
      </c>
      <c r="D201" t="n">
        <v>20</v>
      </c>
      <c r="E201" t="s">
        <v>249</v>
      </c>
      <c r="F201" t="n">
        <v>3201</v>
      </c>
      <c r="G201" t="s">
        <v>250</v>
      </c>
      <c r="H201" t="s">
        <v>251</v>
      </c>
      <c r="I201" t="n">
        <v>5</v>
      </c>
      <c r="J201" t="n">
        <v>580</v>
      </c>
      <c r="K201" t="s">
        <v>270</v>
      </c>
      <c r="L201" t="n">
        <v>100</v>
      </c>
      <c r="M201" t="n">
        <v>0.01</v>
      </c>
      <c r="N201" t="n">
        <v>46.1</v>
      </c>
      <c r="O201" t="s">
        <v>274</v>
      </c>
      <c r="P201" t="s">
        <v>275</v>
      </c>
      <c r="Q201" t="s">
        <v>275</v>
      </c>
      <c r="R201" t="s">
        <v>255</v>
      </c>
      <c r="S201" t="s">
        <v>251</v>
      </c>
      <c r="T201" t="n">
        <v>5</v>
      </c>
    </row>
    <row r="202" spans="1:20">
      <c r="A202" s="1" t="n">
        <v>32508</v>
      </c>
      <c r="B202" t="s">
        <v>248</v>
      </c>
      <c r="C202" t="n">
        <v>1</v>
      </c>
      <c r="D202" t="n">
        <v>508</v>
      </c>
      <c r="E202" t="s">
        <v>268</v>
      </c>
      <c r="F202" t="n">
        <v>3201</v>
      </c>
      <c r="G202" t="s">
        <v>250</v>
      </c>
      <c r="H202" t="s">
        <v>251</v>
      </c>
      <c r="I202" t="n">
        <v>5</v>
      </c>
      <c r="J202" t="n">
        <v>795</v>
      </c>
      <c r="K202" t="s">
        <v>262</v>
      </c>
      <c r="L202" t="n">
        <v>249</v>
      </c>
      <c r="M202" t="n">
        <v>0.25</v>
      </c>
      <c r="N202" t="n">
        <v>0</v>
      </c>
    </row>
    <row r="203" spans="1:20">
      <c r="A203" s="1" t="n">
        <v>32508</v>
      </c>
      <c r="B203" t="s">
        <v>248</v>
      </c>
      <c r="C203" t="n">
        <v>7</v>
      </c>
      <c r="D203" t="n">
        <v>20</v>
      </c>
      <c r="E203" t="s">
        <v>249</v>
      </c>
      <c r="F203" t="n">
        <v>3201</v>
      </c>
      <c r="G203" t="s">
        <v>250</v>
      </c>
      <c r="H203" t="s">
        <v>251</v>
      </c>
      <c r="I203" t="n">
        <v>5</v>
      </c>
      <c r="J203" t="n">
        <v>458</v>
      </c>
      <c r="K203" t="s">
        <v>252</v>
      </c>
      <c r="L203" t="n">
        <v>627</v>
      </c>
      <c r="M203" t="n">
        <v>0.1</v>
      </c>
      <c r="N203" t="n">
        <v>35.3</v>
      </c>
      <c r="O203" t="s">
        <v>253</v>
      </c>
      <c r="P203" t="s">
        <v>254</v>
      </c>
      <c r="Q203" t="s">
        <v>254</v>
      </c>
      <c r="R203" t="s">
        <v>255</v>
      </c>
      <c r="S203" t="s">
        <v>251</v>
      </c>
      <c r="T203" t="n">
        <v>5</v>
      </c>
    </row>
    <row r="204" spans="1:20">
      <c r="A204" s="1" t="n">
        <v>32508</v>
      </c>
      <c r="B204" t="s">
        <v>248</v>
      </c>
      <c r="C204" t="n">
        <v>8</v>
      </c>
      <c r="D204" t="n">
        <v>20</v>
      </c>
      <c r="E204" t="s">
        <v>249</v>
      </c>
      <c r="F204" t="n">
        <v>3201</v>
      </c>
      <c r="G204" t="s">
        <v>250</v>
      </c>
      <c r="H204" t="s">
        <v>251</v>
      </c>
      <c r="I204" t="n">
        <v>5</v>
      </c>
      <c r="J204" t="n">
        <v>458</v>
      </c>
      <c r="K204" t="s">
        <v>252</v>
      </c>
      <c r="L204" t="n">
        <v>846</v>
      </c>
      <c r="M204" t="n">
        <v>0.01</v>
      </c>
      <c r="N204" t="n">
        <v>35.5</v>
      </c>
      <c r="O204" t="s">
        <v>253</v>
      </c>
      <c r="P204" t="s">
        <v>254</v>
      </c>
      <c r="Q204" t="s">
        <v>254</v>
      </c>
      <c r="R204" t="s">
        <v>255</v>
      </c>
      <c r="S204" t="s">
        <v>251</v>
      </c>
      <c r="T204" t="n">
        <v>5</v>
      </c>
    </row>
    <row r="205" spans="1:20">
      <c r="A205" s="1" t="n">
        <v>32508</v>
      </c>
      <c r="B205" t="s">
        <v>258</v>
      </c>
      <c r="C205" t="n">
        <v>1</v>
      </c>
      <c r="D205" t="n">
        <v>213</v>
      </c>
      <c r="E205" t="s">
        <v>256</v>
      </c>
      <c r="F205" t="n">
        <v>3201</v>
      </c>
      <c r="G205" t="s">
        <v>250</v>
      </c>
      <c r="H205" t="s">
        <v>251</v>
      </c>
      <c r="I205" t="n">
        <v>5</v>
      </c>
      <c r="J205" t="n">
        <v>520</v>
      </c>
      <c r="K205" t="s">
        <v>283</v>
      </c>
      <c r="L205" t="n">
        <v>1</v>
      </c>
      <c r="M205" t="n">
        <v>0</v>
      </c>
      <c r="N205" t="n">
        <v>0</v>
      </c>
    </row>
    <row r="206" spans="1:20">
      <c r="A206" s="1" t="n">
        <v>32508</v>
      </c>
      <c r="B206" t="s">
        <v>263</v>
      </c>
      <c r="C206" t="n">
        <v>1</v>
      </c>
      <c r="D206" t="n">
        <v>213</v>
      </c>
      <c r="E206" t="s">
        <v>256</v>
      </c>
      <c r="F206" t="n">
        <v>3201</v>
      </c>
      <c r="G206" t="s">
        <v>250</v>
      </c>
      <c r="H206" t="s">
        <v>251</v>
      </c>
      <c r="I206" t="n">
        <v>5</v>
      </c>
      <c r="J206" t="n">
        <v>795</v>
      </c>
      <c r="K206" t="s">
        <v>262</v>
      </c>
      <c r="L206" t="n">
        <v>10</v>
      </c>
      <c r="M206" t="n">
        <v>0</v>
      </c>
      <c r="N206" t="n">
        <v>0</v>
      </c>
    </row>
    <row r="207" spans="1:20">
      <c r="A207" s="1" t="n">
        <v>32508</v>
      </c>
      <c r="B207" t="s">
        <v>276</v>
      </c>
      <c r="C207" t="n">
        <v>1</v>
      </c>
      <c r="D207" t="n">
        <v>20</v>
      </c>
      <c r="E207" t="s">
        <v>249</v>
      </c>
      <c r="F207" t="n">
        <v>3201</v>
      </c>
      <c r="G207" t="s">
        <v>250</v>
      </c>
      <c r="H207" t="s">
        <v>251</v>
      </c>
      <c r="I207" t="n">
        <v>5</v>
      </c>
      <c r="J207" t="n">
        <v>280</v>
      </c>
      <c r="K207" t="s">
        <v>273</v>
      </c>
      <c r="L207" t="n">
        <v>459</v>
      </c>
      <c r="M207" t="n">
        <v>0.09</v>
      </c>
      <c r="N207" t="n">
        <v>32.4</v>
      </c>
      <c r="O207" t="s">
        <v>274</v>
      </c>
      <c r="P207" t="s">
        <v>275</v>
      </c>
      <c r="Q207" t="s">
        <v>275</v>
      </c>
      <c r="R207" t="s">
        <v>255</v>
      </c>
      <c r="S207" t="s">
        <v>251</v>
      </c>
      <c r="T207" t="n">
        <v>5</v>
      </c>
    </row>
    <row r="208" spans="1:20">
      <c r="A208" s="1" t="n">
        <v>32539</v>
      </c>
      <c r="B208" t="s">
        <v>248</v>
      </c>
      <c r="C208" t="n">
        <v>12</v>
      </c>
      <c r="D208" t="n">
        <v>20</v>
      </c>
      <c r="E208" t="s">
        <v>249</v>
      </c>
      <c r="F208" t="n">
        <v>3201</v>
      </c>
      <c r="G208" t="s">
        <v>250</v>
      </c>
      <c r="H208" t="s">
        <v>251</v>
      </c>
      <c r="I208" t="n">
        <v>5</v>
      </c>
      <c r="J208" t="n">
        <v>458</v>
      </c>
      <c r="K208" t="s">
        <v>252</v>
      </c>
      <c r="L208" t="n">
        <v>259</v>
      </c>
      <c r="M208" t="n">
        <v>0.1</v>
      </c>
      <c r="N208" t="n">
        <v>35.7</v>
      </c>
      <c r="O208" t="s">
        <v>253</v>
      </c>
      <c r="P208" t="s">
        <v>254</v>
      </c>
      <c r="Q208" t="s">
        <v>254</v>
      </c>
      <c r="R208" t="s">
        <v>255</v>
      </c>
      <c r="S208" t="s">
        <v>251</v>
      </c>
      <c r="T208" t="n">
        <v>5</v>
      </c>
    </row>
    <row r="209" spans="1:20">
      <c r="A209" s="1" t="n">
        <v>32539</v>
      </c>
      <c r="B209" t="s">
        <v>263</v>
      </c>
      <c r="C209" t="n">
        <v>1</v>
      </c>
      <c r="D209" t="n">
        <v>213</v>
      </c>
      <c r="E209" t="s">
        <v>256</v>
      </c>
      <c r="F209" t="n">
        <v>3201</v>
      </c>
      <c r="G209" t="s">
        <v>250</v>
      </c>
      <c r="H209" t="s">
        <v>251</v>
      </c>
      <c r="I209" t="n">
        <v>5</v>
      </c>
      <c r="J209" t="n">
        <v>940</v>
      </c>
      <c r="K209" t="s">
        <v>257</v>
      </c>
      <c r="L209" t="n">
        <v>16</v>
      </c>
      <c r="M209" t="n">
        <v>0</v>
      </c>
      <c r="N209" t="n">
        <v>0</v>
      </c>
    </row>
    <row r="210" spans="1:20">
      <c r="A210" s="1" t="n">
        <v>32539</v>
      </c>
      <c r="B210" t="s">
        <v>276</v>
      </c>
      <c r="C210" t="n">
        <v>1</v>
      </c>
      <c r="D210" t="n">
        <v>508</v>
      </c>
      <c r="E210" t="s">
        <v>268</v>
      </c>
      <c r="F210" t="n">
        <v>3201</v>
      </c>
      <c r="G210" t="s">
        <v>250</v>
      </c>
      <c r="H210" t="s">
        <v>251</v>
      </c>
      <c r="I210" t="n">
        <v>5</v>
      </c>
      <c r="J210" t="n">
        <v>795</v>
      </c>
      <c r="K210" t="s">
        <v>262</v>
      </c>
      <c r="L210" t="n">
        <v>81</v>
      </c>
      <c r="M210" t="n">
        <v>0.2</v>
      </c>
      <c r="N210" t="n">
        <v>0</v>
      </c>
    </row>
    <row r="211" spans="1:20">
      <c r="A211" s="1" t="n">
        <v>32539</v>
      </c>
      <c r="B211" t="s">
        <v>276</v>
      </c>
      <c r="C211" t="n">
        <v>2</v>
      </c>
      <c r="D211" t="n">
        <v>20</v>
      </c>
      <c r="E211" t="s">
        <v>249</v>
      </c>
      <c r="F211" t="n">
        <v>3201</v>
      </c>
      <c r="G211" t="s">
        <v>250</v>
      </c>
      <c r="H211" t="s">
        <v>251</v>
      </c>
      <c r="I211" t="n">
        <v>5</v>
      </c>
      <c r="J211" t="n">
        <v>280</v>
      </c>
      <c r="K211" t="s">
        <v>273</v>
      </c>
      <c r="L211" t="n">
        <v>441</v>
      </c>
      <c r="M211" t="n">
        <v>0.11</v>
      </c>
      <c r="N211" t="n">
        <v>32.8</v>
      </c>
      <c r="O211" t="s">
        <v>274</v>
      </c>
      <c r="P211" t="s">
        <v>275</v>
      </c>
      <c r="Q211" t="s">
        <v>275</v>
      </c>
      <c r="R211" t="s">
        <v>255</v>
      </c>
      <c r="S211" t="s">
        <v>251</v>
      </c>
      <c r="T211" t="n">
        <v>5</v>
      </c>
    </row>
    <row r="212" spans="1:20">
      <c r="A212" s="1" t="n">
        <v>32539</v>
      </c>
      <c r="B212" t="s">
        <v>276</v>
      </c>
      <c r="C212" t="n">
        <v>3</v>
      </c>
      <c r="D212" t="n">
        <v>20</v>
      </c>
      <c r="E212" t="s">
        <v>249</v>
      </c>
      <c r="F212" t="n">
        <v>3201</v>
      </c>
      <c r="G212" t="s">
        <v>250</v>
      </c>
      <c r="H212" t="s">
        <v>251</v>
      </c>
      <c r="I212" t="n">
        <v>5</v>
      </c>
      <c r="J212" t="n">
        <v>580</v>
      </c>
      <c r="K212" t="s">
        <v>270</v>
      </c>
      <c r="L212" t="n">
        <v>469</v>
      </c>
      <c r="M212" t="n">
        <v>0.09</v>
      </c>
      <c r="N212" t="n">
        <v>31.9</v>
      </c>
      <c r="O212" t="s">
        <v>274</v>
      </c>
      <c r="P212" t="s">
        <v>275</v>
      </c>
      <c r="Q212" t="s">
        <v>275</v>
      </c>
      <c r="R212" t="s">
        <v>255</v>
      </c>
      <c r="S212" t="s">
        <v>251</v>
      </c>
      <c r="T212" t="n">
        <v>5</v>
      </c>
    </row>
    <row r="213" spans="1:20">
      <c r="A213" s="1" t="n">
        <v>32567</v>
      </c>
      <c r="B213" t="s">
        <v>248</v>
      </c>
      <c r="C213" t="n">
        <v>8</v>
      </c>
      <c r="D213" t="n">
        <v>20</v>
      </c>
      <c r="E213" t="s">
        <v>249</v>
      </c>
      <c r="F213" t="n">
        <v>3201</v>
      </c>
      <c r="G213" t="s">
        <v>250</v>
      </c>
      <c r="H213" t="s">
        <v>251</v>
      </c>
      <c r="I213" t="n">
        <v>5</v>
      </c>
      <c r="J213" t="n">
        <v>458</v>
      </c>
      <c r="K213" t="s">
        <v>252</v>
      </c>
      <c r="L213" t="n">
        <v>725</v>
      </c>
      <c r="M213" t="n">
        <v>0.1</v>
      </c>
      <c r="N213" t="n">
        <v>35.6</v>
      </c>
      <c r="O213" t="s">
        <v>253</v>
      </c>
      <c r="P213" t="s">
        <v>254</v>
      </c>
      <c r="Q213" t="s">
        <v>254</v>
      </c>
      <c r="R213" t="s">
        <v>255</v>
      </c>
      <c r="S213" t="s">
        <v>251</v>
      </c>
      <c r="T213" t="n">
        <v>5</v>
      </c>
    </row>
    <row r="214" spans="1:20">
      <c r="A214" s="1" t="n">
        <v>32567</v>
      </c>
      <c r="B214" t="s">
        <v>263</v>
      </c>
      <c r="C214" t="n">
        <v>1</v>
      </c>
      <c r="D214" t="n">
        <v>213</v>
      </c>
      <c r="E214" t="s">
        <v>256</v>
      </c>
      <c r="F214" t="n">
        <v>3201</v>
      </c>
      <c r="G214" t="s">
        <v>250</v>
      </c>
      <c r="H214" t="s">
        <v>251</v>
      </c>
      <c r="I214" t="n">
        <v>5</v>
      </c>
      <c r="J214" t="n">
        <v>515</v>
      </c>
      <c r="K214" t="s">
        <v>261</v>
      </c>
      <c r="L214" t="n">
        <v>15</v>
      </c>
      <c r="M214" t="n">
        <v>0</v>
      </c>
      <c r="N214" t="n">
        <v>0</v>
      </c>
    </row>
    <row r="215" spans="1:20">
      <c r="A215" s="1" t="n">
        <v>32567</v>
      </c>
      <c r="B215" t="s">
        <v>276</v>
      </c>
      <c r="C215" t="n">
        <v>1</v>
      </c>
      <c r="D215" t="n">
        <v>133</v>
      </c>
      <c r="E215" t="s">
        <v>284</v>
      </c>
      <c r="F215" t="n">
        <v>3201</v>
      </c>
      <c r="G215" t="s">
        <v>250</v>
      </c>
      <c r="H215" t="s">
        <v>251</v>
      </c>
      <c r="I215" t="n">
        <v>5</v>
      </c>
      <c r="J215" t="n">
        <v>260</v>
      </c>
      <c r="K215" t="s">
        <v>272</v>
      </c>
      <c r="L215" t="n">
        <v>65</v>
      </c>
      <c r="M215" t="n">
        <v>0</v>
      </c>
      <c r="N215" t="n">
        <v>0</v>
      </c>
    </row>
    <row r="216" spans="1:20">
      <c r="A216" s="1" t="n">
        <v>32567</v>
      </c>
      <c r="B216" t="s">
        <v>276</v>
      </c>
      <c r="C216" t="n">
        <v>2</v>
      </c>
      <c r="D216" t="n">
        <v>133</v>
      </c>
      <c r="E216" t="s">
        <v>284</v>
      </c>
      <c r="F216" t="n">
        <v>3201</v>
      </c>
      <c r="G216" t="s">
        <v>250</v>
      </c>
      <c r="H216" t="s">
        <v>251</v>
      </c>
      <c r="I216" t="n">
        <v>5</v>
      </c>
      <c r="J216" t="n">
        <v>260</v>
      </c>
      <c r="K216" t="s">
        <v>272</v>
      </c>
      <c r="L216" t="n">
        <v>27</v>
      </c>
      <c r="M216" t="n">
        <v>0</v>
      </c>
      <c r="N216" t="n">
        <v>0</v>
      </c>
    </row>
    <row r="217" spans="1:20">
      <c r="A217" s="1" t="n">
        <v>32567</v>
      </c>
      <c r="B217" t="s">
        <v>276</v>
      </c>
      <c r="C217" t="n">
        <v>3</v>
      </c>
      <c r="D217" t="n">
        <v>411</v>
      </c>
      <c r="E217" t="s">
        <v>282</v>
      </c>
      <c r="F217" t="n">
        <v>3201</v>
      </c>
      <c r="G217" t="s">
        <v>250</v>
      </c>
      <c r="H217" t="s">
        <v>251</v>
      </c>
      <c r="I217" t="n">
        <v>5</v>
      </c>
      <c r="J217" t="n">
        <v>260</v>
      </c>
      <c r="K217" t="s">
        <v>272</v>
      </c>
      <c r="L217" t="n">
        <v>30</v>
      </c>
      <c r="M217" t="n">
        <v>0</v>
      </c>
      <c r="N217" t="n">
        <v>0</v>
      </c>
    </row>
    <row r="218" spans="1:20">
      <c r="A218" s="1" t="n">
        <v>32567</v>
      </c>
      <c r="B218" t="s">
        <v>276</v>
      </c>
      <c r="C218" t="n">
        <v>4</v>
      </c>
      <c r="D218" t="n">
        <v>508</v>
      </c>
      <c r="E218" t="s">
        <v>268</v>
      </c>
      <c r="F218" t="n">
        <v>3201</v>
      </c>
      <c r="G218" t="s">
        <v>250</v>
      </c>
      <c r="H218" t="s">
        <v>251</v>
      </c>
      <c r="I218" t="n">
        <v>5</v>
      </c>
      <c r="J218" t="n">
        <v>458</v>
      </c>
      <c r="K218" t="s">
        <v>252</v>
      </c>
      <c r="L218" t="n">
        <v>287</v>
      </c>
      <c r="M218" t="n">
        <v>0.16</v>
      </c>
      <c r="N218" t="n">
        <v>0</v>
      </c>
    </row>
    <row r="219" spans="1:20">
      <c r="A219" s="1" t="n">
        <v>32567</v>
      </c>
      <c r="B219" t="s">
        <v>276</v>
      </c>
      <c r="C219" t="n">
        <v>5</v>
      </c>
      <c r="D219" t="n">
        <v>508</v>
      </c>
      <c r="E219" t="s">
        <v>268</v>
      </c>
      <c r="F219" t="n">
        <v>3201</v>
      </c>
      <c r="G219" t="s">
        <v>250</v>
      </c>
      <c r="H219" t="s">
        <v>251</v>
      </c>
      <c r="I219" t="n">
        <v>5</v>
      </c>
      <c r="J219" t="n">
        <v>795</v>
      </c>
      <c r="K219" t="s">
        <v>262</v>
      </c>
      <c r="L219" t="n">
        <v>123</v>
      </c>
      <c r="M219" t="n">
        <v>0.3</v>
      </c>
      <c r="N219" t="n">
        <v>0</v>
      </c>
    </row>
    <row r="220" spans="1:20">
      <c r="A220" s="1" t="n">
        <v>32567</v>
      </c>
      <c r="B220" t="s">
        <v>276</v>
      </c>
      <c r="C220" t="n">
        <v>6</v>
      </c>
      <c r="D220" t="n">
        <v>20</v>
      </c>
      <c r="E220" t="s">
        <v>249</v>
      </c>
      <c r="F220" t="n">
        <v>3201</v>
      </c>
      <c r="G220" t="s">
        <v>250</v>
      </c>
      <c r="H220" t="s">
        <v>251</v>
      </c>
      <c r="I220" t="n">
        <v>5</v>
      </c>
      <c r="J220" t="n">
        <v>160</v>
      </c>
      <c r="K220" t="s">
        <v>280</v>
      </c>
      <c r="L220" t="n">
        <v>761</v>
      </c>
      <c r="M220" t="n">
        <v>0.06</v>
      </c>
      <c r="N220" t="n">
        <v>45.7</v>
      </c>
      <c r="O220" t="s">
        <v>274</v>
      </c>
      <c r="P220" t="s">
        <v>275</v>
      </c>
      <c r="Q220" t="s">
        <v>275</v>
      </c>
      <c r="R220" t="s">
        <v>255</v>
      </c>
      <c r="S220" t="s">
        <v>251</v>
      </c>
      <c r="T220" t="n">
        <v>5</v>
      </c>
    </row>
    <row r="221" spans="1:20">
      <c r="A221" s="1" t="n">
        <v>32567</v>
      </c>
      <c r="B221" t="s">
        <v>276</v>
      </c>
      <c r="C221" t="n">
        <v>7</v>
      </c>
      <c r="D221" t="n">
        <v>20</v>
      </c>
      <c r="E221" t="s">
        <v>249</v>
      </c>
      <c r="F221" t="n">
        <v>3201</v>
      </c>
      <c r="G221" t="s">
        <v>250</v>
      </c>
      <c r="H221" t="s">
        <v>251</v>
      </c>
      <c r="I221" t="n">
        <v>5</v>
      </c>
      <c r="J221" t="n">
        <v>458</v>
      </c>
      <c r="K221" t="s">
        <v>252</v>
      </c>
      <c r="L221" t="n">
        <v>282</v>
      </c>
      <c r="M221" t="n">
        <v>0.02</v>
      </c>
      <c r="N221" t="n">
        <v>53.6</v>
      </c>
      <c r="O221" t="s">
        <v>274</v>
      </c>
      <c r="P221" t="s">
        <v>275</v>
      </c>
      <c r="Q221" t="s">
        <v>275</v>
      </c>
      <c r="R221" t="s">
        <v>255</v>
      </c>
      <c r="S221" t="s">
        <v>251</v>
      </c>
      <c r="T221" t="n">
        <v>5</v>
      </c>
    </row>
    <row r="222" spans="1:20">
      <c r="A222" s="1" t="n">
        <v>32567</v>
      </c>
      <c r="B222" t="s">
        <v>276</v>
      </c>
      <c r="C222" t="n">
        <v>8</v>
      </c>
      <c r="D222" t="n">
        <v>20</v>
      </c>
      <c r="E222" t="s">
        <v>249</v>
      </c>
      <c r="F222" t="n">
        <v>3201</v>
      </c>
      <c r="G222" t="s">
        <v>250</v>
      </c>
      <c r="H222" t="s">
        <v>251</v>
      </c>
      <c r="I222" t="n">
        <v>5</v>
      </c>
      <c r="J222" t="n">
        <v>580</v>
      </c>
      <c r="K222" t="s">
        <v>270</v>
      </c>
      <c r="L222" t="n">
        <v>269</v>
      </c>
      <c r="M222" t="n">
        <v>0.06</v>
      </c>
      <c r="N222" t="n">
        <v>45.8</v>
      </c>
      <c r="O222" t="s">
        <v>274</v>
      </c>
      <c r="P222" t="s">
        <v>275</v>
      </c>
      <c r="Q222" t="s">
        <v>275</v>
      </c>
      <c r="R222" t="s">
        <v>255</v>
      </c>
      <c r="S222" t="s">
        <v>251</v>
      </c>
      <c r="T222" t="n">
        <v>5</v>
      </c>
    </row>
    <row r="223" spans="1:20">
      <c r="A223" s="1" t="n">
        <v>32598</v>
      </c>
      <c r="B223" t="s">
        <v>248</v>
      </c>
      <c r="C223" t="n">
        <v>1</v>
      </c>
      <c r="D223" t="n">
        <v>20</v>
      </c>
      <c r="E223" t="s">
        <v>249</v>
      </c>
      <c r="F223" t="n">
        <v>3201</v>
      </c>
      <c r="G223" t="s">
        <v>250</v>
      </c>
      <c r="H223" t="s">
        <v>251</v>
      </c>
      <c r="I223" t="n">
        <v>5</v>
      </c>
      <c r="J223" t="n">
        <v>458</v>
      </c>
      <c r="K223" t="s">
        <v>252</v>
      </c>
      <c r="L223" t="n">
        <v>669</v>
      </c>
      <c r="M223" t="n">
        <v>0.1</v>
      </c>
      <c r="N223" t="n">
        <v>35.6</v>
      </c>
      <c r="O223" t="s">
        <v>253</v>
      </c>
      <c r="P223" t="s">
        <v>254</v>
      </c>
      <c r="Q223" t="s">
        <v>254</v>
      </c>
      <c r="R223" t="s">
        <v>255</v>
      </c>
      <c r="S223" t="s">
        <v>251</v>
      </c>
      <c r="T223" t="n">
        <v>5</v>
      </c>
    </row>
    <row r="224" spans="1:20">
      <c r="A224" s="1" t="n">
        <v>32598</v>
      </c>
      <c r="B224" t="s">
        <v>263</v>
      </c>
      <c r="C224" t="n">
        <v>1</v>
      </c>
      <c r="D224" t="n">
        <v>213</v>
      </c>
      <c r="E224" t="s">
        <v>256</v>
      </c>
      <c r="F224" t="n">
        <v>3201</v>
      </c>
      <c r="G224" t="s">
        <v>250</v>
      </c>
      <c r="H224" t="s">
        <v>251</v>
      </c>
      <c r="I224" t="n">
        <v>5</v>
      </c>
      <c r="J224" t="n">
        <v>940</v>
      </c>
      <c r="K224" t="s">
        <v>257</v>
      </c>
      <c r="L224" t="n">
        <v>30</v>
      </c>
      <c r="M224" t="n">
        <v>0</v>
      </c>
      <c r="N224" t="n">
        <v>0</v>
      </c>
    </row>
    <row r="225" spans="1:20">
      <c r="A225" s="1" t="n">
        <v>32598</v>
      </c>
      <c r="B225" t="s">
        <v>276</v>
      </c>
      <c r="C225" t="n">
        <v>1</v>
      </c>
      <c r="D225" t="n">
        <v>508</v>
      </c>
      <c r="E225" t="s">
        <v>268</v>
      </c>
      <c r="F225" t="n">
        <v>3201</v>
      </c>
      <c r="G225" t="s">
        <v>250</v>
      </c>
      <c r="H225" t="s">
        <v>251</v>
      </c>
      <c r="I225" t="n">
        <v>5</v>
      </c>
      <c r="J225" t="n">
        <v>795</v>
      </c>
      <c r="K225" t="s">
        <v>262</v>
      </c>
      <c r="L225" t="n">
        <v>164</v>
      </c>
      <c r="M225" t="n">
        <v>0.22</v>
      </c>
      <c r="N225" t="n">
        <v>0</v>
      </c>
    </row>
    <row r="226" spans="1:20">
      <c r="A226" s="1" t="n">
        <v>32598</v>
      </c>
      <c r="B226" t="s">
        <v>276</v>
      </c>
      <c r="C226" t="n">
        <v>2</v>
      </c>
      <c r="D226" t="n">
        <v>20</v>
      </c>
      <c r="E226" t="s">
        <v>249</v>
      </c>
      <c r="F226" t="n">
        <v>3201</v>
      </c>
      <c r="G226" t="s">
        <v>250</v>
      </c>
      <c r="H226" t="s">
        <v>251</v>
      </c>
      <c r="I226" t="n">
        <v>5</v>
      </c>
      <c r="J226" t="n">
        <v>580</v>
      </c>
      <c r="K226" t="s">
        <v>270</v>
      </c>
      <c r="L226" t="n">
        <v>469</v>
      </c>
      <c r="M226" t="n">
        <v>0.05</v>
      </c>
      <c r="N226" t="n">
        <v>45.8</v>
      </c>
      <c r="O226" t="s">
        <v>274</v>
      </c>
      <c r="P226" t="s">
        <v>275</v>
      </c>
      <c r="Q226" t="s">
        <v>275</v>
      </c>
      <c r="R226" t="s">
        <v>255</v>
      </c>
      <c r="S226" t="s">
        <v>251</v>
      </c>
      <c r="T226" t="n">
        <v>5</v>
      </c>
    </row>
    <row r="227" spans="1:20">
      <c r="A227" s="1" t="n">
        <v>32598</v>
      </c>
      <c r="B227" t="s">
        <v>285</v>
      </c>
      <c r="C227" t="n">
        <v>1</v>
      </c>
      <c r="D227" t="n">
        <v>216</v>
      </c>
      <c r="E227" t="s">
        <v>286</v>
      </c>
      <c r="F227" t="n">
        <v>3201</v>
      </c>
      <c r="G227" t="s">
        <v>250</v>
      </c>
      <c r="H227" t="s">
        <v>251</v>
      </c>
      <c r="I227" t="n">
        <v>5</v>
      </c>
      <c r="J227" t="n">
        <v>785</v>
      </c>
      <c r="K227" t="s">
        <v>281</v>
      </c>
      <c r="L227" t="n">
        <v>59</v>
      </c>
      <c r="M227" t="n">
        <v>0</v>
      </c>
      <c r="N227" t="n">
        <v>0</v>
      </c>
    </row>
    <row r="228" spans="1:20">
      <c r="A228" s="1" t="n">
        <v>32628</v>
      </c>
      <c r="B228" t="s">
        <v>248</v>
      </c>
      <c r="C228" t="n">
        <v>1</v>
      </c>
      <c r="D228" t="n">
        <v>508</v>
      </c>
      <c r="E228" t="s">
        <v>268</v>
      </c>
      <c r="F228" t="n">
        <v>3201</v>
      </c>
      <c r="G228" t="s">
        <v>250</v>
      </c>
      <c r="H228" t="s">
        <v>251</v>
      </c>
      <c r="I228" t="n">
        <v>5</v>
      </c>
      <c r="J228" t="n">
        <v>795</v>
      </c>
      <c r="K228" t="s">
        <v>262</v>
      </c>
      <c r="L228" t="n">
        <v>271</v>
      </c>
      <c r="M228" t="n">
        <v>0.2</v>
      </c>
      <c r="N228" t="n">
        <v>0</v>
      </c>
    </row>
    <row r="229" spans="1:20">
      <c r="A229" s="1" t="n">
        <v>32628</v>
      </c>
      <c r="B229" t="s">
        <v>248</v>
      </c>
      <c r="C229" t="n">
        <v>2</v>
      </c>
      <c r="D229" t="n">
        <v>20</v>
      </c>
      <c r="E229" t="s">
        <v>249</v>
      </c>
      <c r="F229" t="n">
        <v>3201</v>
      </c>
      <c r="G229" t="s">
        <v>250</v>
      </c>
      <c r="H229" t="s">
        <v>251</v>
      </c>
      <c r="I229" t="n">
        <v>5</v>
      </c>
      <c r="J229" t="n">
        <v>458</v>
      </c>
      <c r="K229" t="s">
        <v>252</v>
      </c>
      <c r="L229" t="n">
        <v>403</v>
      </c>
      <c r="M229" t="n">
        <v>0.1</v>
      </c>
      <c r="N229" t="n">
        <v>35.7</v>
      </c>
      <c r="O229" t="s">
        <v>253</v>
      </c>
      <c r="P229" t="s">
        <v>254</v>
      </c>
      <c r="Q229" t="s">
        <v>254</v>
      </c>
      <c r="R229" t="s">
        <v>255</v>
      </c>
      <c r="S229" t="s">
        <v>251</v>
      </c>
      <c r="T229" t="n">
        <v>5</v>
      </c>
    </row>
    <row r="230" spans="1:20">
      <c r="A230" s="1" t="n">
        <v>32628</v>
      </c>
      <c r="B230" t="s">
        <v>248</v>
      </c>
      <c r="C230" t="n">
        <v>8</v>
      </c>
      <c r="D230" t="n">
        <v>20</v>
      </c>
      <c r="E230" t="s">
        <v>249</v>
      </c>
      <c r="F230" t="n">
        <v>3201</v>
      </c>
      <c r="G230" t="s">
        <v>250</v>
      </c>
      <c r="H230" t="s">
        <v>251</v>
      </c>
      <c r="I230" t="n">
        <v>5</v>
      </c>
      <c r="J230" t="n">
        <v>458</v>
      </c>
      <c r="K230" t="s">
        <v>252</v>
      </c>
      <c r="L230" t="n">
        <v>770</v>
      </c>
      <c r="M230" t="n">
        <v>0.1</v>
      </c>
      <c r="N230" t="n">
        <v>35.9</v>
      </c>
      <c r="O230" t="s">
        <v>253</v>
      </c>
      <c r="P230" t="s">
        <v>254</v>
      </c>
      <c r="Q230" t="s">
        <v>254</v>
      </c>
      <c r="R230" t="s">
        <v>255</v>
      </c>
      <c r="S230" t="s">
        <v>251</v>
      </c>
      <c r="T230" t="n">
        <v>5</v>
      </c>
    </row>
    <row r="231" spans="1:20">
      <c r="A231" s="1" t="n">
        <v>32628</v>
      </c>
      <c r="B231" t="s">
        <v>263</v>
      </c>
      <c r="C231" t="n">
        <v>1</v>
      </c>
      <c r="D231" t="n">
        <v>213</v>
      </c>
      <c r="E231" t="s">
        <v>256</v>
      </c>
      <c r="F231" t="n">
        <v>3201</v>
      </c>
      <c r="G231" t="s">
        <v>250</v>
      </c>
      <c r="H231" t="s">
        <v>251</v>
      </c>
      <c r="I231" t="n">
        <v>5</v>
      </c>
      <c r="J231" t="n">
        <v>515</v>
      </c>
      <c r="K231" t="s">
        <v>261</v>
      </c>
      <c r="L231" t="n">
        <v>25</v>
      </c>
      <c r="M231" t="n">
        <v>0</v>
      </c>
      <c r="N231" t="n">
        <v>0</v>
      </c>
    </row>
    <row r="232" spans="1:20">
      <c r="A232" s="1" t="n">
        <v>32628</v>
      </c>
      <c r="B232" t="s">
        <v>276</v>
      </c>
      <c r="C232" t="n">
        <v>1</v>
      </c>
      <c r="D232" t="n">
        <v>509</v>
      </c>
      <c r="E232" t="s">
        <v>269</v>
      </c>
      <c r="F232" t="n">
        <v>3201</v>
      </c>
      <c r="G232" t="s">
        <v>250</v>
      </c>
      <c r="H232" t="s">
        <v>251</v>
      </c>
      <c r="I232" t="n">
        <v>5</v>
      </c>
      <c r="J232" t="n">
        <v>160</v>
      </c>
      <c r="K232" t="s">
        <v>280</v>
      </c>
      <c r="L232" t="n">
        <v>42</v>
      </c>
      <c r="M232" t="n">
        <v>0.66</v>
      </c>
      <c r="N232" t="n">
        <v>0</v>
      </c>
    </row>
    <row r="233" spans="1:20">
      <c r="A233" s="1" t="n">
        <v>32628</v>
      </c>
      <c r="B233" t="s">
        <v>276</v>
      </c>
      <c r="C233" t="n">
        <v>2</v>
      </c>
      <c r="D233" t="n">
        <v>508</v>
      </c>
      <c r="E233" t="s">
        <v>268</v>
      </c>
      <c r="F233" t="n">
        <v>3201</v>
      </c>
      <c r="G233" t="s">
        <v>250</v>
      </c>
      <c r="H233" t="s">
        <v>251</v>
      </c>
      <c r="I233" t="n">
        <v>5</v>
      </c>
      <c r="J233" t="n">
        <v>795</v>
      </c>
      <c r="K233" t="s">
        <v>262</v>
      </c>
      <c r="L233" t="n">
        <v>107</v>
      </c>
      <c r="M233" t="n">
        <v>0.19</v>
      </c>
      <c r="N233" t="n">
        <v>0</v>
      </c>
    </row>
    <row r="234" spans="1:20">
      <c r="A234" s="1" t="n">
        <v>32628</v>
      </c>
      <c r="B234" t="s">
        <v>276</v>
      </c>
      <c r="C234" t="n">
        <v>3</v>
      </c>
      <c r="D234" t="n">
        <v>20</v>
      </c>
      <c r="E234" t="s">
        <v>249</v>
      </c>
      <c r="F234" t="n">
        <v>3201</v>
      </c>
      <c r="G234" t="s">
        <v>250</v>
      </c>
      <c r="H234" t="s">
        <v>251</v>
      </c>
      <c r="I234" t="n">
        <v>5</v>
      </c>
      <c r="J234" t="n">
        <v>160</v>
      </c>
      <c r="K234" t="s">
        <v>280</v>
      </c>
      <c r="L234" t="n">
        <v>588</v>
      </c>
      <c r="M234" t="n">
        <v>1</v>
      </c>
      <c r="N234" t="n">
        <v>43.4</v>
      </c>
      <c r="O234" t="s">
        <v>274</v>
      </c>
      <c r="P234" t="s">
        <v>275</v>
      </c>
      <c r="Q234" t="s">
        <v>275</v>
      </c>
      <c r="R234" t="s">
        <v>255</v>
      </c>
      <c r="S234" t="s">
        <v>251</v>
      </c>
      <c r="T234" t="n">
        <v>5</v>
      </c>
    </row>
    <row r="235" spans="1:20">
      <c r="A235" s="1" t="n">
        <v>32628</v>
      </c>
      <c r="B235" t="s">
        <v>276</v>
      </c>
      <c r="C235" t="n">
        <v>4</v>
      </c>
      <c r="D235" t="n">
        <v>20</v>
      </c>
      <c r="E235" t="s">
        <v>249</v>
      </c>
      <c r="F235" t="n">
        <v>3201</v>
      </c>
      <c r="G235" t="s">
        <v>250</v>
      </c>
      <c r="H235" t="s">
        <v>251</v>
      </c>
      <c r="I235" t="n">
        <v>5</v>
      </c>
      <c r="J235" t="n">
        <v>160</v>
      </c>
      <c r="K235" t="s">
        <v>280</v>
      </c>
      <c r="L235" t="n">
        <v>653</v>
      </c>
      <c r="M235" t="n">
        <v>0.05</v>
      </c>
      <c r="N235" t="n">
        <v>35.3</v>
      </c>
      <c r="O235" t="s">
        <v>274</v>
      </c>
      <c r="P235" t="s">
        <v>275</v>
      </c>
      <c r="Q235" t="s">
        <v>275</v>
      </c>
      <c r="R235" t="s">
        <v>255</v>
      </c>
      <c r="S235" t="s">
        <v>251</v>
      </c>
      <c r="T235" t="n">
        <v>5</v>
      </c>
    </row>
    <row r="236" spans="1:20">
      <c r="A236" s="1" t="n">
        <v>32628</v>
      </c>
      <c r="B236" t="s">
        <v>276</v>
      </c>
      <c r="C236" t="n">
        <v>5</v>
      </c>
      <c r="D236" t="n">
        <v>20</v>
      </c>
      <c r="E236" t="s">
        <v>249</v>
      </c>
      <c r="F236" t="n">
        <v>3201</v>
      </c>
      <c r="G236" t="s">
        <v>250</v>
      </c>
      <c r="H236" t="s">
        <v>251</v>
      </c>
      <c r="I236" t="n">
        <v>5</v>
      </c>
      <c r="J236" t="n">
        <v>280</v>
      </c>
      <c r="K236" t="s">
        <v>273</v>
      </c>
      <c r="L236" t="n">
        <v>500</v>
      </c>
      <c r="M236" t="n">
        <v>0.09</v>
      </c>
      <c r="N236" t="n">
        <v>33.1</v>
      </c>
      <c r="O236" t="s">
        <v>274</v>
      </c>
      <c r="P236" t="s">
        <v>275</v>
      </c>
      <c r="Q236" t="s">
        <v>275</v>
      </c>
      <c r="R236" t="s">
        <v>255</v>
      </c>
      <c r="S236" t="s">
        <v>251</v>
      </c>
      <c r="T236" t="n">
        <v>5</v>
      </c>
    </row>
    <row r="237" spans="1:20">
      <c r="A237" s="1" t="n">
        <v>32628</v>
      </c>
      <c r="B237" t="s">
        <v>276</v>
      </c>
      <c r="C237" t="n">
        <v>6</v>
      </c>
      <c r="D237" t="n">
        <v>20</v>
      </c>
      <c r="E237" t="s">
        <v>249</v>
      </c>
      <c r="F237" t="n">
        <v>3201</v>
      </c>
      <c r="G237" t="s">
        <v>250</v>
      </c>
      <c r="H237" t="s">
        <v>251</v>
      </c>
      <c r="I237" t="n">
        <v>5</v>
      </c>
      <c r="J237" t="n">
        <v>580</v>
      </c>
      <c r="K237" t="s">
        <v>270</v>
      </c>
      <c r="L237" t="n">
        <v>502</v>
      </c>
      <c r="M237" t="n">
        <v>0.03</v>
      </c>
      <c r="N237" t="n">
        <v>46.2</v>
      </c>
      <c r="O237" t="s">
        <v>274</v>
      </c>
      <c r="P237" t="s">
        <v>275</v>
      </c>
      <c r="Q237" t="s">
        <v>275</v>
      </c>
      <c r="R237" t="s">
        <v>255</v>
      </c>
      <c r="S237" t="s">
        <v>251</v>
      </c>
      <c r="T237" t="n">
        <v>5</v>
      </c>
    </row>
    <row r="238" spans="1:20">
      <c r="A238" s="1" t="n">
        <v>32659</v>
      </c>
      <c r="B238" t="s">
        <v>248</v>
      </c>
      <c r="C238" t="n">
        <v>1</v>
      </c>
      <c r="D238" t="n">
        <v>508</v>
      </c>
      <c r="E238" t="s">
        <v>268</v>
      </c>
      <c r="F238" t="n">
        <v>3201</v>
      </c>
      <c r="G238" t="s">
        <v>250</v>
      </c>
      <c r="H238" t="s">
        <v>251</v>
      </c>
      <c r="I238" t="n">
        <v>5</v>
      </c>
      <c r="J238" t="n">
        <v>795</v>
      </c>
      <c r="K238" t="s">
        <v>262</v>
      </c>
      <c r="L238" t="n">
        <v>223</v>
      </c>
      <c r="M238" t="n">
        <v>0.2</v>
      </c>
      <c r="N238" t="n">
        <v>0</v>
      </c>
    </row>
    <row r="239" spans="1:20">
      <c r="A239" s="1" t="n">
        <v>32659</v>
      </c>
      <c r="B239" t="s">
        <v>248</v>
      </c>
      <c r="C239" t="n">
        <v>2</v>
      </c>
      <c r="D239" t="n">
        <v>20</v>
      </c>
      <c r="E239" t="s">
        <v>249</v>
      </c>
      <c r="F239" t="n">
        <v>3201</v>
      </c>
      <c r="G239" t="s">
        <v>250</v>
      </c>
      <c r="H239" t="s">
        <v>251</v>
      </c>
      <c r="I239" t="n">
        <v>5</v>
      </c>
      <c r="J239" t="n">
        <v>458</v>
      </c>
      <c r="K239" t="s">
        <v>252</v>
      </c>
      <c r="L239" t="n">
        <v>508</v>
      </c>
      <c r="M239" t="n">
        <v>0.1</v>
      </c>
      <c r="N239" t="n">
        <v>35.6</v>
      </c>
      <c r="O239" t="s">
        <v>253</v>
      </c>
      <c r="P239" t="s">
        <v>254</v>
      </c>
      <c r="Q239" t="s">
        <v>254</v>
      </c>
      <c r="R239" t="s">
        <v>255</v>
      </c>
      <c r="S239" t="s">
        <v>251</v>
      </c>
      <c r="T239" t="n">
        <v>5</v>
      </c>
    </row>
    <row r="240" spans="1:20">
      <c r="A240" s="1" t="n">
        <v>32659</v>
      </c>
      <c r="B240" t="s">
        <v>248</v>
      </c>
      <c r="C240" t="n">
        <v>10</v>
      </c>
      <c r="D240" t="n">
        <v>20</v>
      </c>
      <c r="E240" t="s">
        <v>249</v>
      </c>
      <c r="F240" t="n">
        <v>3201</v>
      </c>
      <c r="G240" t="s">
        <v>250</v>
      </c>
      <c r="H240" t="s">
        <v>251</v>
      </c>
      <c r="I240" t="n">
        <v>5</v>
      </c>
      <c r="J240" t="n">
        <v>458</v>
      </c>
      <c r="K240" t="s">
        <v>252</v>
      </c>
      <c r="L240" t="n">
        <v>758</v>
      </c>
      <c r="M240" t="n">
        <v>0.1</v>
      </c>
      <c r="N240" t="n">
        <v>35.6</v>
      </c>
      <c r="O240" t="s">
        <v>253</v>
      </c>
      <c r="P240" t="s">
        <v>254</v>
      </c>
      <c r="Q240" t="s">
        <v>254</v>
      </c>
      <c r="R240" t="s">
        <v>255</v>
      </c>
      <c r="S240" t="s">
        <v>251</v>
      </c>
      <c r="T240" t="n">
        <v>5</v>
      </c>
    </row>
    <row r="241" spans="1:20">
      <c r="A241" s="1" t="n">
        <v>32659</v>
      </c>
      <c r="B241" t="s">
        <v>263</v>
      </c>
      <c r="C241" t="n">
        <v>1</v>
      </c>
      <c r="D241" t="n">
        <v>213</v>
      </c>
      <c r="E241" t="s">
        <v>256</v>
      </c>
      <c r="F241" t="n">
        <v>3201</v>
      </c>
      <c r="G241" t="s">
        <v>250</v>
      </c>
      <c r="H241" t="s">
        <v>251</v>
      </c>
      <c r="I241" t="n">
        <v>5</v>
      </c>
      <c r="J241" t="n">
        <v>795</v>
      </c>
      <c r="K241" t="s">
        <v>262</v>
      </c>
      <c r="L241" t="n">
        <v>29</v>
      </c>
      <c r="M241" t="n">
        <v>0</v>
      </c>
      <c r="N241" t="n">
        <v>0</v>
      </c>
    </row>
    <row r="242" spans="1:20">
      <c r="A242" s="1" t="n">
        <v>32659</v>
      </c>
      <c r="B242" t="s">
        <v>276</v>
      </c>
      <c r="C242" t="n">
        <v>1</v>
      </c>
      <c r="D242" t="n">
        <v>20</v>
      </c>
      <c r="E242" t="s">
        <v>249</v>
      </c>
      <c r="F242" t="n">
        <v>3201</v>
      </c>
      <c r="G242" t="s">
        <v>250</v>
      </c>
      <c r="H242" t="s">
        <v>251</v>
      </c>
      <c r="I242" t="n">
        <v>5</v>
      </c>
      <c r="J242" t="n">
        <v>458</v>
      </c>
      <c r="K242" t="s">
        <v>252</v>
      </c>
      <c r="L242" t="n">
        <v>498</v>
      </c>
      <c r="M242" t="n">
        <v>0.01</v>
      </c>
      <c r="N242" t="n">
        <v>40.4</v>
      </c>
      <c r="O242" t="s">
        <v>274</v>
      </c>
      <c r="P242" t="s">
        <v>275</v>
      </c>
      <c r="Q242" t="s">
        <v>275</v>
      </c>
      <c r="R242" t="s">
        <v>255</v>
      </c>
      <c r="S242" t="s">
        <v>251</v>
      </c>
      <c r="T242" t="n">
        <v>5</v>
      </c>
    </row>
    <row r="243" spans="1:20">
      <c r="A243" s="1" t="n">
        <v>32659</v>
      </c>
      <c r="B243" t="s">
        <v>276</v>
      </c>
      <c r="C243" t="n">
        <v>2</v>
      </c>
      <c r="D243" t="n">
        <v>20</v>
      </c>
      <c r="E243" t="s">
        <v>249</v>
      </c>
      <c r="F243" t="n">
        <v>3201</v>
      </c>
      <c r="G243" t="s">
        <v>250</v>
      </c>
      <c r="H243" t="s">
        <v>251</v>
      </c>
      <c r="I243" t="n">
        <v>5</v>
      </c>
      <c r="J243" t="n">
        <v>458</v>
      </c>
      <c r="K243" t="s">
        <v>252</v>
      </c>
      <c r="L243" t="n">
        <v>193</v>
      </c>
      <c r="M243" t="n">
        <v>0.19</v>
      </c>
      <c r="N243" t="n">
        <v>21.6</v>
      </c>
      <c r="O243" t="s">
        <v>274</v>
      </c>
      <c r="P243" t="s">
        <v>275</v>
      </c>
      <c r="Q243" t="s">
        <v>275</v>
      </c>
      <c r="R243" t="s">
        <v>255</v>
      </c>
      <c r="S243" t="s">
        <v>251</v>
      </c>
      <c r="T243" t="n">
        <v>5</v>
      </c>
    </row>
    <row r="244" spans="1:20">
      <c r="A244" s="1" t="n">
        <v>32659</v>
      </c>
      <c r="B244" t="s">
        <v>276</v>
      </c>
      <c r="C244" t="n">
        <v>3</v>
      </c>
      <c r="D244" t="n">
        <v>20</v>
      </c>
      <c r="E244" t="s">
        <v>249</v>
      </c>
      <c r="F244" t="n">
        <v>3201</v>
      </c>
      <c r="G244" t="s">
        <v>250</v>
      </c>
      <c r="H244" t="s">
        <v>251</v>
      </c>
      <c r="I244" t="n">
        <v>5</v>
      </c>
      <c r="J244" t="n">
        <v>580</v>
      </c>
      <c r="K244" t="s">
        <v>270</v>
      </c>
      <c r="L244" t="n">
        <v>285</v>
      </c>
      <c r="M244" t="n">
        <v>0.01</v>
      </c>
      <c r="N244" t="n">
        <v>46.6</v>
      </c>
      <c r="O244" t="s">
        <v>274</v>
      </c>
      <c r="P244" t="s">
        <v>275</v>
      </c>
      <c r="Q244" t="s">
        <v>275</v>
      </c>
      <c r="R244" t="s">
        <v>255</v>
      </c>
      <c r="S244" t="s">
        <v>251</v>
      </c>
      <c r="T244" t="n">
        <v>5</v>
      </c>
    </row>
    <row r="245" spans="1:20">
      <c r="A245" s="1" t="n">
        <v>32689</v>
      </c>
      <c r="B245" t="s">
        <v>248</v>
      </c>
      <c r="C245" t="n">
        <v>1</v>
      </c>
      <c r="D245" t="n">
        <v>508</v>
      </c>
      <c r="E245" t="s">
        <v>268</v>
      </c>
      <c r="F245" t="n">
        <v>3201</v>
      </c>
      <c r="G245" t="s">
        <v>250</v>
      </c>
      <c r="H245" t="s">
        <v>251</v>
      </c>
      <c r="I245" t="n">
        <v>5</v>
      </c>
      <c r="J245" t="n">
        <v>795</v>
      </c>
      <c r="K245" t="s">
        <v>262</v>
      </c>
      <c r="L245" t="n">
        <v>262</v>
      </c>
      <c r="M245" t="n">
        <v>0.1</v>
      </c>
      <c r="N245" t="n">
        <v>0</v>
      </c>
    </row>
    <row r="246" spans="1:20">
      <c r="A246" s="1" t="n">
        <v>32689</v>
      </c>
      <c r="B246" t="s">
        <v>248</v>
      </c>
      <c r="C246" t="n">
        <v>2</v>
      </c>
      <c r="D246" t="n">
        <v>213</v>
      </c>
      <c r="E246" t="s">
        <v>256</v>
      </c>
      <c r="F246" t="n">
        <v>3201</v>
      </c>
      <c r="G246" t="s">
        <v>250</v>
      </c>
      <c r="H246" t="s">
        <v>251</v>
      </c>
      <c r="I246" t="n">
        <v>5</v>
      </c>
      <c r="J246" t="n">
        <v>520</v>
      </c>
      <c r="K246" t="s">
        <v>283</v>
      </c>
      <c r="L246" t="n">
        <v>169</v>
      </c>
      <c r="M246" t="n">
        <v>0</v>
      </c>
      <c r="N246" t="n">
        <v>0</v>
      </c>
    </row>
    <row r="247" spans="1:20">
      <c r="A247" s="1" t="n">
        <v>32689</v>
      </c>
      <c r="B247" t="s">
        <v>248</v>
      </c>
      <c r="C247" t="n">
        <v>3</v>
      </c>
      <c r="D247" t="n">
        <v>20</v>
      </c>
      <c r="E247" t="s">
        <v>249</v>
      </c>
      <c r="F247" t="n">
        <v>3201</v>
      </c>
      <c r="G247" t="s">
        <v>250</v>
      </c>
      <c r="H247" t="s">
        <v>251</v>
      </c>
      <c r="I247" t="n">
        <v>5</v>
      </c>
      <c r="J247" t="n">
        <v>458</v>
      </c>
      <c r="K247" t="s">
        <v>252</v>
      </c>
      <c r="L247" t="n">
        <v>456</v>
      </c>
      <c r="M247" t="n">
        <v>0.1</v>
      </c>
      <c r="N247" t="n">
        <v>35.8</v>
      </c>
      <c r="O247" t="s">
        <v>253</v>
      </c>
      <c r="P247" t="s">
        <v>254</v>
      </c>
      <c r="Q247" t="s">
        <v>254</v>
      </c>
      <c r="R247" t="s">
        <v>255</v>
      </c>
      <c r="S247" t="s">
        <v>251</v>
      </c>
      <c r="T247" t="n">
        <v>5</v>
      </c>
    </row>
    <row r="248" spans="1:20">
      <c r="A248" s="1" t="n">
        <v>32689</v>
      </c>
      <c r="B248" t="s">
        <v>248</v>
      </c>
      <c r="C248" t="n">
        <v>9</v>
      </c>
      <c r="D248" t="n">
        <v>20</v>
      </c>
      <c r="E248" t="s">
        <v>249</v>
      </c>
      <c r="F248" t="n">
        <v>3201</v>
      </c>
      <c r="G248" t="s">
        <v>250</v>
      </c>
      <c r="H248" t="s">
        <v>251</v>
      </c>
      <c r="I248" t="n">
        <v>5</v>
      </c>
      <c r="J248" t="n">
        <v>458</v>
      </c>
      <c r="K248" t="s">
        <v>252</v>
      </c>
      <c r="L248" t="n">
        <v>403</v>
      </c>
      <c r="M248" t="n">
        <v>0.1</v>
      </c>
      <c r="N248" t="n">
        <v>35.5</v>
      </c>
      <c r="O248" t="s">
        <v>253</v>
      </c>
      <c r="P248" t="s">
        <v>254</v>
      </c>
      <c r="Q248" t="s">
        <v>254</v>
      </c>
      <c r="R248" t="s">
        <v>255</v>
      </c>
      <c r="S248" t="s">
        <v>251</v>
      </c>
      <c r="T248" t="n">
        <v>5</v>
      </c>
    </row>
    <row r="249" spans="1:20">
      <c r="A249" s="1" t="n">
        <v>32689</v>
      </c>
      <c r="B249" t="s">
        <v>263</v>
      </c>
      <c r="C249" t="n">
        <v>1</v>
      </c>
      <c r="D249" t="n">
        <v>213</v>
      </c>
      <c r="E249" t="s">
        <v>256</v>
      </c>
      <c r="F249" t="n">
        <v>3201</v>
      </c>
      <c r="G249" t="s">
        <v>250</v>
      </c>
      <c r="H249" t="s">
        <v>251</v>
      </c>
      <c r="I249" t="n">
        <v>5</v>
      </c>
      <c r="J249" t="n">
        <v>795</v>
      </c>
      <c r="K249" t="s">
        <v>262</v>
      </c>
      <c r="L249" t="n">
        <v>15</v>
      </c>
      <c r="M249" t="n">
        <v>0</v>
      </c>
      <c r="N249" t="n">
        <v>0</v>
      </c>
    </row>
    <row r="250" spans="1:20">
      <c r="A250" s="1" t="n">
        <v>32689</v>
      </c>
      <c r="B250" t="s">
        <v>276</v>
      </c>
      <c r="C250" t="n">
        <v>1</v>
      </c>
      <c r="D250" t="n">
        <v>20</v>
      </c>
      <c r="E250" t="s">
        <v>249</v>
      </c>
      <c r="F250" t="n">
        <v>3201</v>
      </c>
      <c r="G250" t="s">
        <v>250</v>
      </c>
      <c r="H250" t="s">
        <v>251</v>
      </c>
      <c r="I250" t="n">
        <v>5</v>
      </c>
      <c r="J250" t="n">
        <v>160</v>
      </c>
      <c r="K250" t="s">
        <v>280</v>
      </c>
      <c r="L250" t="n">
        <v>342</v>
      </c>
      <c r="M250" t="n">
        <v>0.02</v>
      </c>
      <c r="N250" t="n">
        <v>37.2</v>
      </c>
      <c r="O250" t="s">
        <v>274</v>
      </c>
      <c r="P250" t="s">
        <v>275</v>
      </c>
      <c r="Q250" t="s">
        <v>275</v>
      </c>
      <c r="R250" t="s">
        <v>255</v>
      </c>
      <c r="S250" t="s">
        <v>251</v>
      </c>
      <c r="T250" t="n">
        <v>5</v>
      </c>
    </row>
    <row r="251" spans="1:20">
      <c r="A251" s="1" t="n">
        <v>32689</v>
      </c>
      <c r="B251" t="s">
        <v>276</v>
      </c>
      <c r="C251" t="n">
        <v>2</v>
      </c>
      <c r="D251" t="n">
        <v>20</v>
      </c>
      <c r="E251" t="s">
        <v>249</v>
      </c>
      <c r="F251" t="n">
        <v>3201</v>
      </c>
      <c r="G251" t="s">
        <v>250</v>
      </c>
      <c r="H251" t="s">
        <v>251</v>
      </c>
      <c r="I251" t="n">
        <v>5</v>
      </c>
      <c r="J251" t="n">
        <v>580</v>
      </c>
      <c r="K251" t="s">
        <v>270</v>
      </c>
      <c r="L251" t="n">
        <v>513</v>
      </c>
      <c r="M251" t="n">
        <v>0.01</v>
      </c>
      <c r="N251" t="n">
        <v>46</v>
      </c>
      <c r="O251" t="s">
        <v>274</v>
      </c>
      <c r="P251" t="s">
        <v>275</v>
      </c>
      <c r="Q251" t="s">
        <v>275</v>
      </c>
      <c r="R251" t="s">
        <v>255</v>
      </c>
      <c r="S251" t="s">
        <v>251</v>
      </c>
      <c r="T251" t="n">
        <v>5</v>
      </c>
    </row>
    <row r="252" spans="1:20">
      <c r="A252" s="1" t="n">
        <v>32689</v>
      </c>
      <c r="B252" t="s">
        <v>276</v>
      </c>
      <c r="C252" t="n">
        <v>3</v>
      </c>
      <c r="D252" t="n">
        <v>20</v>
      </c>
      <c r="E252" t="s">
        <v>249</v>
      </c>
      <c r="F252" t="n">
        <v>3201</v>
      </c>
      <c r="G252" t="s">
        <v>250</v>
      </c>
      <c r="H252" t="s">
        <v>251</v>
      </c>
      <c r="I252" t="n">
        <v>5</v>
      </c>
      <c r="J252" t="n">
        <v>580</v>
      </c>
      <c r="K252" t="s">
        <v>270</v>
      </c>
      <c r="L252" t="n">
        <v>589</v>
      </c>
      <c r="M252" t="n">
        <v>0.01</v>
      </c>
      <c r="N252" t="n">
        <v>46.3</v>
      </c>
      <c r="O252" t="s">
        <v>274</v>
      </c>
      <c r="P252" t="s">
        <v>275</v>
      </c>
      <c r="Q252" t="s">
        <v>275</v>
      </c>
      <c r="R252" t="s">
        <v>255</v>
      </c>
      <c r="S252" t="s">
        <v>251</v>
      </c>
      <c r="T252" t="n">
        <v>5</v>
      </c>
    </row>
    <row r="253" spans="1:20">
      <c r="A253" s="1" t="n">
        <v>32720</v>
      </c>
      <c r="B253" t="s">
        <v>248</v>
      </c>
      <c r="C253" t="n">
        <v>6</v>
      </c>
      <c r="D253" t="n">
        <v>20</v>
      </c>
      <c r="E253" t="s">
        <v>249</v>
      </c>
      <c r="F253" t="n">
        <v>3201</v>
      </c>
      <c r="G253" t="s">
        <v>250</v>
      </c>
      <c r="H253" t="s">
        <v>251</v>
      </c>
      <c r="I253" t="n">
        <v>5</v>
      </c>
      <c r="J253" t="n">
        <v>458</v>
      </c>
      <c r="K253" t="s">
        <v>252</v>
      </c>
      <c r="L253" t="n">
        <v>723</v>
      </c>
      <c r="M253" t="n">
        <v>0.1</v>
      </c>
      <c r="N253" t="n">
        <v>35.6</v>
      </c>
      <c r="O253" t="s">
        <v>253</v>
      </c>
      <c r="P253" t="s">
        <v>254</v>
      </c>
      <c r="Q253" t="s">
        <v>254</v>
      </c>
      <c r="R253" t="s">
        <v>255</v>
      </c>
      <c r="S253" t="s">
        <v>251</v>
      </c>
      <c r="T253" t="n">
        <v>5</v>
      </c>
    </row>
    <row r="254" spans="1:20">
      <c r="A254" s="1" t="n">
        <v>32720</v>
      </c>
      <c r="B254" t="s">
        <v>276</v>
      </c>
      <c r="C254" t="n">
        <v>1</v>
      </c>
      <c r="D254" t="n">
        <v>20</v>
      </c>
      <c r="E254" t="s">
        <v>249</v>
      </c>
      <c r="F254" t="n">
        <v>3201</v>
      </c>
      <c r="G254" t="s">
        <v>250</v>
      </c>
      <c r="H254" t="s">
        <v>251</v>
      </c>
      <c r="I254" t="n">
        <v>5</v>
      </c>
      <c r="J254" t="n">
        <v>160</v>
      </c>
      <c r="K254" t="s">
        <v>280</v>
      </c>
      <c r="L254" t="n">
        <v>625</v>
      </c>
      <c r="M254" t="n">
        <v>0.01</v>
      </c>
      <c r="N254" t="n">
        <v>48.8</v>
      </c>
      <c r="O254" t="s">
        <v>274</v>
      </c>
      <c r="P254" t="s">
        <v>275</v>
      </c>
      <c r="Q254" t="s">
        <v>275</v>
      </c>
      <c r="R254" t="s">
        <v>255</v>
      </c>
      <c r="S254" t="s">
        <v>251</v>
      </c>
      <c r="T254" t="n">
        <v>5</v>
      </c>
    </row>
    <row r="255" spans="1:20">
      <c r="A255" s="1" t="n">
        <v>32720</v>
      </c>
      <c r="B255" t="s">
        <v>276</v>
      </c>
      <c r="C255" t="n">
        <v>2</v>
      </c>
      <c r="D255" t="n">
        <v>20</v>
      </c>
      <c r="E255" t="s">
        <v>249</v>
      </c>
      <c r="F255" t="n">
        <v>3201</v>
      </c>
      <c r="G255" t="s">
        <v>250</v>
      </c>
      <c r="H255" t="s">
        <v>251</v>
      </c>
      <c r="I255" t="n">
        <v>5</v>
      </c>
      <c r="J255" t="n">
        <v>280</v>
      </c>
      <c r="K255" t="s">
        <v>273</v>
      </c>
      <c r="L255" t="n">
        <v>569</v>
      </c>
      <c r="M255" t="n">
        <v>0.07000000000000001</v>
      </c>
      <c r="N255" t="n">
        <v>32.3</v>
      </c>
      <c r="O255" t="s">
        <v>274</v>
      </c>
      <c r="P255" t="s">
        <v>275</v>
      </c>
      <c r="Q255" t="s">
        <v>275</v>
      </c>
      <c r="R255" t="s">
        <v>255</v>
      </c>
      <c r="S255" t="s">
        <v>251</v>
      </c>
      <c r="T255" t="n">
        <v>5</v>
      </c>
    </row>
    <row r="256" spans="1:20">
      <c r="A256" s="1" t="n">
        <v>32720</v>
      </c>
      <c r="B256" t="s">
        <v>276</v>
      </c>
      <c r="C256" t="n">
        <v>3</v>
      </c>
      <c r="D256" t="n">
        <v>20</v>
      </c>
      <c r="E256" t="s">
        <v>249</v>
      </c>
      <c r="F256" t="n">
        <v>3201</v>
      </c>
      <c r="G256" t="s">
        <v>250</v>
      </c>
      <c r="H256" t="s">
        <v>251</v>
      </c>
      <c r="I256" t="n">
        <v>5</v>
      </c>
      <c r="J256" t="n">
        <v>458</v>
      </c>
      <c r="K256" t="s">
        <v>252</v>
      </c>
      <c r="L256" t="n">
        <v>504</v>
      </c>
      <c r="M256" t="n">
        <v>0.19</v>
      </c>
      <c r="N256" t="n">
        <v>23.1</v>
      </c>
      <c r="O256" t="s">
        <v>274</v>
      </c>
      <c r="P256" t="s">
        <v>275</v>
      </c>
      <c r="Q256" t="s">
        <v>275</v>
      </c>
      <c r="R256" t="s">
        <v>255</v>
      </c>
      <c r="S256" t="s">
        <v>251</v>
      </c>
      <c r="T256" t="n">
        <v>5</v>
      </c>
    </row>
    <row r="257" spans="1:20">
      <c r="A257" s="1" t="n">
        <v>32751</v>
      </c>
      <c r="B257" t="s">
        <v>248</v>
      </c>
      <c r="C257" t="n">
        <v>1</v>
      </c>
      <c r="D257" t="n">
        <v>508</v>
      </c>
      <c r="E257" t="s">
        <v>268</v>
      </c>
      <c r="F257" t="n">
        <v>3201</v>
      </c>
      <c r="G257" t="s">
        <v>250</v>
      </c>
      <c r="H257" t="s">
        <v>251</v>
      </c>
      <c r="I257" t="n">
        <v>5</v>
      </c>
      <c r="J257" t="n">
        <v>795</v>
      </c>
      <c r="K257" t="s">
        <v>262</v>
      </c>
      <c r="L257" t="n">
        <v>246</v>
      </c>
      <c r="M257" t="n">
        <v>0.24</v>
      </c>
      <c r="N257" t="n">
        <v>0</v>
      </c>
    </row>
    <row r="258" spans="1:20">
      <c r="A258" s="1" t="n">
        <v>32751</v>
      </c>
      <c r="B258" t="s">
        <v>248</v>
      </c>
      <c r="C258" t="n">
        <v>13</v>
      </c>
      <c r="D258" t="n">
        <v>20</v>
      </c>
      <c r="E258" t="s">
        <v>249</v>
      </c>
      <c r="F258" t="n">
        <v>3201</v>
      </c>
      <c r="G258" t="s">
        <v>250</v>
      </c>
      <c r="H258" t="s">
        <v>251</v>
      </c>
      <c r="I258" t="n">
        <v>5</v>
      </c>
      <c r="J258" t="n">
        <v>458</v>
      </c>
      <c r="K258" t="s">
        <v>252</v>
      </c>
      <c r="L258" t="n">
        <v>1077</v>
      </c>
      <c r="M258" t="n">
        <v>0.1</v>
      </c>
      <c r="N258" t="n">
        <v>35.8</v>
      </c>
      <c r="O258" t="s">
        <v>253</v>
      </c>
      <c r="P258" t="s">
        <v>254</v>
      </c>
      <c r="Q258" t="s">
        <v>254</v>
      </c>
      <c r="R258" t="s">
        <v>255</v>
      </c>
      <c r="S258" t="s">
        <v>251</v>
      </c>
      <c r="T258" t="n">
        <v>5</v>
      </c>
    </row>
    <row r="259" spans="1:20">
      <c r="A259" s="1" t="n">
        <v>32751</v>
      </c>
      <c r="B259" t="s">
        <v>248</v>
      </c>
      <c r="C259" t="n">
        <v>14</v>
      </c>
      <c r="D259" t="n">
        <v>20</v>
      </c>
      <c r="E259" t="s">
        <v>249</v>
      </c>
      <c r="F259" t="n">
        <v>3201</v>
      </c>
      <c r="G259" t="s">
        <v>250</v>
      </c>
      <c r="H259" t="s">
        <v>251</v>
      </c>
      <c r="I259" t="n">
        <v>5</v>
      </c>
      <c r="J259" t="n">
        <v>458</v>
      </c>
      <c r="K259" t="s">
        <v>252</v>
      </c>
      <c r="L259" t="n">
        <v>399</v>
      </c>
      <c r="M259" t="n">
        <v>0.1</v>
      </c>
      <c r="N259" t="n">
        <v>35.2</v>
      </c>
      <c r="O259" t="s">
        <v>253</v>
      </c>
      <c r="P259" t="s">
        <v>254</v>
      </c>
      <c r="Q259" t="s">
        <v>254</v>
      </c>
      <c r="R259" t="s">
        <v>255</v>
      </c>
      <c r="S259" t="s">
        <v>251</v>
      </c>
      <c r="T259" t="n">
        <v>5</v>
      </c>
    </row>
    <row r="260" spans="1:20">
      <c r="A260" s="1" t="n">
        <v>32751</v>
      </c>
      <c r="B260" t="s">
        <v>263</v>
      </c>
      <c r="C260" t="n">
        <v>1</v>
      </c>
      <c r="D260" t="n">
        <v>213</v>
      </c>
      <c r="E260" t="s">
        <v>256</v>
      </c>
      <c r="F260" t="n">
        <v>3201</v>
      </c>
      <c r="G260" t="s">
        <v>250</v>
      </c>
      <c r="H260" t="s">
        <v>251</v>
      </c>
      <c r="I260" t="n">
        <v>5</v>
      </c>
      <c r="J260" t="n">
        <v>785</v>
      </c>
      <c r="K260" t="s">
        <v>281</v>
      </c>
      <c r="L260" t="n">
        <v>15</v>
      </c>
      <c r="M260" t="n">
        <v>0</v>
      </c>
      <c r="N260" t="n">
        <v>0</v>
      </c>
    </row>
    <row r="261" spans="1:20">
      <c r="A261" s="1" t="n">
        <v>32751</v>
      </c>
      <c r="B261" t="s">
        <v>263</v>
      </c>
      <c r="C261" t="n">
        <v>2</v>
      </c>
      <c r="D261" t="n">
        <v>213</v>
      </c>
      <c r="E261" t="s">
        <v>256</v>
      </c>
      <c r="F261" t="n">
        <v>3201</v>
      </c>
      <c r="G261" t="s">
        <v>250</v>
      </c>
      <c r="H261" t="s">
        <v>251</v>
      </c>
      <c r="I261" t="n">
        <v>5</v>
      </c>
      <c r="J261" t="n">
        <v>795</v>
      </c>
      <c r="K261" t="s">
        <v>262</v>
      </c>
      <c r="L261" t="n">
        <v>15</v>
      </c>
      <c r="M261" t="n">
        <v>0</v>
      </c>
      <c r="N261" t="n">
        <v>0</v>
      </c>
    </row>
    <row r="262" spans="1:20">
      <c r="A262" s="1" t="n">
        <v>32751</v>
      </c>
      <c r="B262" t="s">
        <v>276</v>
      </c>
      <c r="C262" t="n">
        <v>1</v>
      </c>
      <c r="D262" t="n">
        <v>20</v>
      </c>
      <c r="E262" t="s">
        <v>249</v>
      </c>
      <c r="F262" t="n">
        <v>3201</v>
      </c>
      <c r="G262" t="s">
        <v>250</v>
      </c>
      <c r="H262" t="s">
        <v>251</v>
      </c>
      <c r="I262" t="n">
        <v>5</v>
      </c>
      <c r="J262" t="n">
        <v>160</v>
      </c>
      <c r="K262" t="s">
        <v>280</v>
      </c>
      <c r="L262" t="n">
        <v>307</v>
      </c>
      <c r="M262" t="n">
        <v>0.09</v>
      </c>
      <c r="N262" t="n">
        <v>46.5</v>
      </c>
      <c r="O262" t="s">
        <v>274</v>
      </c>
      <c r="P262" t="s">
        <v>275</v>
      </c>
      <c r="Q262" t="s">
        <v>275</v>
      </c>
      <c r="R262" t="s">
        <v>255</v>
      </c>
      <c r="S262" t="s">
        <v>251</v>
      </c>
      <c r="T262" t="n">
        <v>5</v>
      </c>
    </row>
    <row r="263" spans="1:20">
      <c r="A263" s="1" t="n">
        <v>32751</v>
      </c>
      <c r="B263" t="s">
        <v>276</v>
      </c>
      <c r="C263" t="n">
        <v>2</v>
      </c>
      <c r="D263" t="n">
        <v>20</v>
      </c>
      <c r="E263" t="s">
        <v>249</v>
      </c>
      <c r="F263" t="n">
        <v>3201</v>
      </c>
      <c r="G263" t="s">
        <v>250</v>
      </c>
      <c r="H263" t="s">
        <v>251</v>
      </c>
      <c r="I263" t="n">
        <v>5</v>
      </c>
      <c r="J263" t="n">
        <v>458</v>
      </c>
      <c r="K263" t="s">
        <v>252</v>
      </c>
      <c r="L263" t="n">
        <v>258</v>
      </c>
      <c r="M263" t="n">
        <v>0.67</v>
      </c>
      <c r="N263" t="n">
        <v>35.6</v>
      </c>
      <c r="O263" t="s">
        <v>274</v>
      </c>
      <c r="P263" t="s">
        <v>275</v>
      </c>
      <c r="Q263" t="s">
        <v>275</v>
      </c>
      <c r="R263" t="s">
        <v>255</v>
      </c>
      <c r="S263" t="s">
        <v>251</v>
      </c>
      <c r="T263" t="n">
        <v>5</v>
      </c>
    </row>
    <row r="264" spans="1:20">
      <c r="A264" s="1" t="n">
        <v>32751</v>
      </c>
      <c r="B264" t="s">
        <v>276</v>
      </c>
      <c r="C264" t="n">
        <v>3</v>
      </c>
      <c r="D264" t="n">
        <v>20</v>
      </c>
      <c r="E264" t="s">
        <v>249</v>
      </c>
      <c r="F264" t="n">
        <v>3201</v>
      </c>
      <c r="G264" t="s">
        <v>250</v>
      </c>
      <c r="H264" t="s">
        <v>251</v>
      </c>
      <c r="I264" t="n">
        <v>5</v>
      </c>
      <c r="J264" t="n">
        <v>580</v>
      </c>
      <c r="K264" t="s">
        <v>270</v>
      </c>
      <c r="L264" t="n">
        <v>411</v>
      </c>
      <c r="M264" t="n">
        <v>0.01</v>
      </c>
      <c r="N264" t="n">
        <v>47</v>
      </c>
      <c r="O264" t="s">
        <v>274</v>
      </c>
      <c r="P264" t="s">
        <v>275</v>
      </c>
      <c r="Q264" t="s">
        <v>275</v>
      </c>
      <c r="R264" t="s">
        <v>255</v>
      </c>
      <c r="S264" t="s">
        <v>251</v>
      </c>
      <c r="T264" t="n">
        <v>5</v>
      </c>
    </row>
    <row r="265" spans="1:20">
      <c r="A265" s="1" t="n">
        <v>32781</v>
      </c>
      <c r="B265" t="s">
        <v>248</v>
      </c>
      <c r="C265" t="n">
        <v>8</v>
      </c>
      <c r="D265" t="n">
        <v>20</v>
      </c>
      <c r="E265" t="s">
        <v>249</v>
      </c>
      <c r="F265" t="n">
        <v>3201</v>
      </c>
      <c r="G265" t="s">
        <v>250</v>
      </c>
      <c r="H265" t="s">
        <v>251</v>
      </c>
      <c r="I265" t="n">
        <v>5</v>
      </c>
      <c r="J265" t="n">
        <v>458</v>
      </c>
      <c r="K265" t="s">
        <v>252</v>
      </c>
      <c r="L265" t="n">
        <v>770</v>
      </c>
      <c r="M265" t="n">
        <v>0.1</v>
      </c>
      <c r="N265" t="n">
        <v>36</v>
      </c>
      <c r="O265" t="s">
        <v>253</v>
      </c>
      <c r="P265" t="s">
        <v>254</v>
      </c>
      <c r="Q265" t="s">
        <v>254</v>
      </c>
      <c r="R265" t="s">
        <v>255</v>
      </c>
      <c r="S265" t="s">
        <v>251</v>
      </c>
      <c r="T265" t="n">
        <v>5</v>
      </c>
    </row>
    <row r="266" spans="1:20">
      <c r="A266" s="1" t="n">
        <v>32781</v>
      </c>
      <c r="B266" t="s">
        <v>248</v>
      </c>
      <c r="C266" t="n">
        <v>9</v>
      </c>
      <c r="D266" t="n">
        <v>20</v>
      </c>
      <c r="E266" t="s">
        <v>249</v>
      </c>
      <c r="F266" t="n">
        <v>3201</v>
      </c>
      <c r="G266" t="s">
        <v>250</v>
      </c>
      <c r="H266" t="s">
        <v>251</v>
      </c>
      <c r="I266" t="n">
        <v>5</v>
      </c>
      <c r="J266" t="n">
        <v>458</v>
      </c>
      <c r="K266" t="s">
        <v>252</v>
      </c>
      <c r="L266" t="n">
        <v>437</v>
      </c>
      <c r="M266" t="n">
        <v>0.1</v>
      </c>
      <c r="N266" t="n">
        <v>35.8</v>
      </c>
      <c r="O266" t="s">
        <v>253</v>
      </c>
      <c r="P266" t="s">
        <v>254</v>
      </c>
      <c r="Q266" t="s">
        <v>254</v>
      </c>
      <c r="R266" t="s">
        <v>255</v>
      </c>
      <c r="S266" t="s">
        <v>251</v>
      </c>
      <c r="T266" t="n">
        <v>5</v>
      </c>
    </row>
    <row r="267" spans="1:20">
      <c r="A267" s="1" t="n">
        <v>32781</v>
      </c>
      <c r="B267" t="s">
        <v>263</v>
      </c>
      <c r="C267" t="n">
        <v>1</v>
      </c>
      <c r="D267" t="n">
        <v>213</v>
      </c>
      <c r="E267" t="s">
        <v>256</v>
      </c>
      <c r="F267" t="n">
        <v>3201</v>
      </c>
      <c r="G267" t="s">
        <v>250</v>
      </c>
      <c r="H267" t="s">
        <v>251</v>
      </c>
      <c r="I267" t="n">
        <v>5</v>
      </c>
      <c r="J267" t="n">
        <v>260</v>
      </c>
      <c r="K267" t="s">
        <v>272</v>
      </c>
      <c r="L267" t="n">
        <v>121</v>
      </c>
      <c r="M267" t="n">
        <v>0</v>
      </c>
      <c r="N267" t="n">
        <v>0</v>
      </c>
    </row>
    <row r="268" spans="1:20">
      <c r="A268" s="1" t="n">
        <v>32781</v>
      </c>
      <c r="B268" t="s">
        <v>276</v>
      </c>
      <c r="C268" t="n">
        <v>1</v>
      </c>
      <c r="D268" t="n">
        <v>509</v>
      </c>
      <c r="E268" t="s">
        <v>269</v>
      </c>
      <c r="F268" t="n">
        <v>3201</v>
      </c>
      <c r="G268" t="s">
        <v>250</v>
      </c>
      <c r="H268" t="s">
        <v>251</v>
      </c>
      <c r="I268" t="n">
        <v>5</v>
      </c>
      <c r="J268" t="n">
        <v>160</v>
      </c>
      <c r="K268" t="s">
        <v>280</v>
      </c>
      <c r="L268" t="n">
        <v>57</v>
      </c>
      <c r="M268" t="n">
        <v>0.59</v>
      </c>
      <c r="N268" t="n">
        <v>0</v>
      </c>
    </row>
    <row r="269" spans="1:20">
      <c r="A269" s="1" t="n">
        <v>32781</v>
      </c>
      <c r="B269" t="s">
        <v>276</v>
      </c>
      <c r="C269" t="n">
        <v>2</v>
      </c>
      <c r="D269" t="n">
        <v>20</v>
      </c>
      <c r="E269" t="s">
        <v>249</v>
      </c>
      <c r="F269" t="n">
        <v>3201</v>
      </c>
      <c r="G269" t="s">
        <v>250</v>
      </c>
      <c r="H269" t="s">
        <v>251</v>
      </c>
      <c r="I269" t="n">
        <v>5</v>
      </c>
      <c r="J269" t="n">
        <v>160</v>
      </c>
      <c r="K269" t="s">
        <v>280</v>
      </c>
      <c r="L269" t="n">
        <v>200</v>
      </c>
      <c r="M269" t="n">
        <v>0.08</v>
      </c>
      <c r="N269" t="n">
        <v>46</v>
      </c>
      <c r="O269" t="s">
        <v>274</v>
      </c>
      <c r="P269" t="s">
        <v>275</v>
      </c>
      <c r="Q269" t="s">
        <v>275</v>
      </c>
      <c r="R269" t="s">
        <v>255</v>
      </c>
      <c r="S269" t="s">
        <v>251</v>
      </c>
      <c r="T269" t="n">
        <v>5</v>
      </c>
    </row>
    <row r="270" spans="1:20">
      <c r="A270" s="1" t="n">
        <v>32781</v>
      </c>
      <c r="B270" t="s">
        <v>276</v>
      </c>
      <c r="C270" t="n">
        <v>3</v>
      </c>
      <c r="D270" t="n">
        <v>20</v>
      </c>
      <c r="E270" t="s">
        <v>249</v>
      </c>
      <c r="F270" t="n">
        <v>3201</v>
      </c>
      <c r="G270" t="s">
        <v>250</v>
      </c>
      <c r="H270" t="s">
        <v>251</v>
      </c>
      <c r="I270" t="n">
        <v>5</v>
      </c>
      <c r="J270" t="n">
        <v>280</v>
      </c>
      <c r="K270" t="s">
        <v>273</v>
      </c>
      <c r="L270" t="n">
        <v>596</v>
      </c>
      <c r="M270" t="n">
        <v>0.07000000000000001</v>
      </c>
      <c r="N270" t="n">
        <v>32.1</v>
      </c>
      <c r="O270" t="s">
        <v>274</v>
      </c>
      <c r="P270" t="s">
        <v>275</v>
      </c>
      <c r="Q270" t="s">
        <v>275</v>
      </c>
      <c r="R270" t="s">
        <v>255</v>
      </c>
      <c r="S270" t="s">
        <v>251</v>
      </c>
      <c r="T270" t="n">
        <v>5</v>
      </c>
    </row>
    <row r="271" spans="1:20">
      <c r="A271" s="1" t="n">
        <v>32812</v>
      </c>
      <c r="B271" t="s">
        <v>248</v>
      </c>
      <c r="C271" t="n">
        <v>1</v>
      </c>
      <c r="D271" t="n">
        <v>213</v>
      </c>
      <c r="E271" t="s">
        <v>256</v>
      </c>
      <c r="F271" t="n">
        <v>3201</v>
      </c>
      <c r="G271" t="s">
        <v>250</v>
      </c>
      <c r="H271" t="s">
        <v>251</v>
      </c>
      <c r="I271" t="n">
        <v>5</v>
      </c>
      <c r="J271" t="n">
        <v>795</v>
      </c>
      <c r="K271" t="s">
        <v>262</v>
      </c>
      <c r="L271" t="n">
        <v>117</v>
      </c>
      <c r="M271" t="n">
        <v>0</v>
      </c>
      <c r="N271" t="n">
        <v>0</v>
      </c>
    </row>
    <row r="272" spans="1:20">
      <c r="A272" s="1" t="n">
        <v>32812</v>
      </c>
      <c r="B272" t="s">
        <v>248</v>
      </c>
      <c r="C272" t="n">
        <v>2</v>
      </c>
      <c r="D272" t="n">
        <v>20</v>
      </c>
      <c r="E272" t="s">
        <v>249</v>
      </c>
      <c r="F272" t="n">
        <v>3201</v>
      </c>
      <c r="G272" t="s">
        <v>250</v>
      </c>
      <c r="H272" t="s">
        <v>251</v>
      </c>
      <c r="I272" t="n">
        <v>5</v>
      </c>
      <c r="J272" t="n">
        <v>458</v>
      </c>
      <c r="K272" t="s">
        <v>252</v>
      </c>
      <c r="L272" t="n">
        <v>15</v>
      </c>
      <c r="M272" t="n">
        <v>0.1</v>
      </c>
      <c r="N272" t="n">
        <v>35.4</v>
      </c>
      <c r="O272" t="s">
        <v>253</v>
      </c>
      <c r="P272" t="s">
        <v>254</v>
      </c>
      <c r="Q272" t="s">
        <v>254</v>
      </c>
      <c r="R272" t="s">
        <v>255</v>
      </c>
      <c r="S272" t="s">
        <v>251</v>
      </c>
      <c r="T272" t="n">
        <v>5</v>
      </c>
    </row>
    <row r="273" spans="1:20">
      <c r="A273" s="1" t="n">
        <v>32812</v>
      </c>
      <c r="B273" t="s">
        <v>248</v>
      </c>
      <c r="C273" t="n">
        <v>4</v>
      </c>
      <c r="D273" t="n">
        <v>510</v>
      </c>
      <c r="E273" t="s">
        <v>277</v>
      </c>
      <c r="F273" t="n">
        <v>3201</v>
      </c>
      <c r="G273" t="s">
        <v>250</v>
      </c>
      <c r="H273" t="s">
        <v>251</v>
      </c>
      <c r="I273" t="n">
        <v>5</v>
      </c>
      <c r="J273" t="n">
        <v>795</v>
      </c>
      <c r="K273" t="s">
        <v>262</v>
      </c>
      <c r="L273" t="n">
        <v>240</v>
      </c>
      <c r="M273" t="n">
        <v>3.59</v>
      </c>
      <c r="N273" t="n">
        <v>0</v>
      </c>
    </row>
    <row r="274" spans="1:20">
      <c r="A274" s="1" t="n">
        <v>32812</v>
      </c>
      <c r="B274" t="s">
        <v>276</v>
      </c>
      <c r="C274" t="n">
        <v>1</v>
      </c>
      <c r="D274" t="n">
        <v>20</v>
      </c>
      <c r="E274" t="s">
        <v>249</v>
      </c>
      <c r="F274" t="n">
        <v>3201</v>
      </c>
      <c r="G274" t="s">
        <v>250</v>
      </c>
      <c r="H274" t="s">
        <v>251</v>
      </c>
      <c r="I274" t="n">
        <v>5</v>
      </c>
      <c r="J274" t="n">
        <v>160</v>
      </c>
      <c r="K274" t="s">
        <v>280</v>
      </c>
      <c r="L274" t="n">
        <v>87</v>
      </c>
      <c r="M274" t="n">
        <v>0.05</v>
      </c>
      <c r="N274" t="n">
        <v>46</v>
      </c>
      <c r="O274" t="s">
        <v>274</v>
      </c>
      <c r="P274" t="s">
        <v>275</v>
      </c>
      <c r="Q274" t="s">
        <v>275</v>
      </c>
      <c r="R274" t="s">
        <v>255</v>
      </c>
      <c r="S274" t="s">
        <v>251</v>
      </c>
      <c r="T274" t="n">
        <v>5</v>
      </c>
    </row>
    <row r="275" spans="1:20">
      <c r="A275" s="1" t="n">
        <v>32812</v>
      </c>
      <c r="B275" t="s">
        <v>276</v>
      </c>
      <c r="C275" t="n">
        <v>2</v>
      </c>
      <c r="D275" t="n">
        <v>20</v>
      </c>
      <c r="E275" t="s">
        <v>249</v>
      </c>
      <c r="F275" t="n">
        <v>3201</v>
      </c>
      <c r="G275" t="s">
        <v>250</v>
      </c>
      <c r="H275" t="s">
        <v>251</v>
      </c>
      <c r="I275" t="n">
        <v>5</v>
      </c>
      <c r="J275" t="n">
        <v>160</v>
      </c>
      <c r="K275" t="s">
        <v>280</v>
      </c>
      <c r="L275" t="n">
        <v>260</v>
      </c>
      <c r="M275" t="n">
        <v>0.06</v>
      </c>
      <c r="N275" t="n">
        <v>45.5</v>
      </c>
      <c r="O275" t="s">
        <v>274</v>
      </c>
      <c r="P275" t="s">
        <v>275</v>
      </c>
      <c r="Q275" t="s">
        <v>275</v>
      </c>
      <c r="R275" t="s">
        <v>255</v>
      </c>
      <c r="S275" t="s">
        <v>251</v>
      </c>
      <c r="T275" t="n">
        <v>5</v>
      </c>
    </row>
    <row r="276" spans="1:20">
      <c r="A276" s="1" t="n">
        <v>32812</v>
      </c>
      <c r="B276" t="s">
        <v>276</v>
      </c>
      <c r="C276" t="n">
        <v>3</v>
      </c>
      <c r="D276" t="n">
        <v>20</v>
      </c>
      <c r="E276" t="s">
        <v>249</v>
      </c>
      <c r="F276" t="n">
        <v>3201</v>
      </c>
      <c r="G276" t="s">
        <v>250</v>
      </c>
      <c r="H276" t="s">
        <v>251</v>
      </c>
      <c r="I276" t="n">
        <v>5</v>
      </c>
      <c r="J276" t="n">
        <v>280</v>
      </c>
      <c r="K276" t="s">
        <v>273</v>
      </c>
      <c r="L276" t="n">
        <v>539</v>
      </c>
      <c r="M276" t="n">
        <v>0.08</v>
      </c>
      <c r="N276" t="n">
        <v>33.4</v>
      </c>
      <c r="O276" t="s">
        <v>274</v>
      </c>
      <c r="P276" t="s">
        <v>275</v>
      </c>
      <c r="Q276" t="s">
        <v>275</v>
      </c>
      <c r="R276" t="s">
        <v>255</v>
      </c>
      <c r="S276" t="s">
        <v>251</v>
      </c>
      <c r="T276" t="n">
        <v>5</v>
      </c>
    </row>
    <row r="277" spans="1:20">
      <c r="A277" s="1" t="n">
        <v>32812</v>
      </c>
      <c r="B277" t="s">
        <v>276</v>
      </c>
      <c r="C277" t="n">
        <v>4</v>
      </c>
      <c r="D277" t="n">
        <v>20</v>
      </c>
      <c r="E277" t="s">
        <v>249</v>
      </c>
      <c r="F277" t="n">
        <v>3201</v>
      </c>
      <c r="G277" t="s">
        <v>250</v>
      </c>
      <c r="H277" t="s">
        <v>251</v>
      </c>
      <c r="I277" t="n">
        <v>5</v>
      </c>
      <c r="J277" t="n">
        <v>325</v>
      </c>
      <c r="K277" t="s">
        <v>287</v>
      </c>
      <c r="L277" t="n">
        <v>623</v>
      </c>
      <c r="M277" t="n">
        <v>1.06</v>
      </c>
      <c r="N277" t="n">
        <v>28.9</v>
      </c>
      <c r="O277" t="s">
        <v>274</v>
      </c>
      <c r="P277" t="s">
        <v>275</v>
      </c>
      <c r="Q277" t="s">
        <v>275</v>
      </c>
      <c r="R277" t="s">
        <v>255</v>
      </c>
      <c r="S277" t="s">
        <v>251</v>
      </c>
      <c r="T277" t="n">
        <v>5</v>
      </c>
    </row>
    <row r="278" spans="1:20">
      <c r="A278" s="1" t="n">
        <v>32812</v>
      </c>
      <c r="B278" t="s">
        <v>276</v>
      </c>
      <c r="C278" t="n">
        <v>5</v>
      </c>
      <c r="D278" t="n">
        <v>20</v>
      </c>
      <c r="E278" t="s">
        <v>249</v>
      </c>
      <c r="F278" t="n">
        <v>3201</v>
      </c>
      <c r="G278" t="s">
        <v>250</v>
      </c>
      <c r="H278" t="s">
        <v>251</v>
      </c>
      <c r="I278" t="n">
        <v>5</v>
      </c>
      <c r="J278" t="n">
        <v>458</v>
      </c>
      <c r="K278" t="s">
        <v>252</v>
      </c>
      <c r="L278" t="n">
        <v>262</v>
      </c>
      <c r="M278" t="n">
        <v>0.2</v>
      </c>
      <c r="N278" t="n">
        <v>22</v>
      </c>
      <c r="O278" t="s">
        <v>274</v>
      </c>
      <c r="P278" t="s">
        <v>275</v>
      </c>
      <c r="Q278" t="s">
        <v>275</v>
      </c>
      <c r="R278" t="s">
        <v>255</v>
      </c>
      <c r="S278" t="s">
        <v>251</v>
      </c>
      <c r="T278" t="n">
        <v>5</v>
      </c>
    </row>
    <row r="279" spans="1:20">
      <c r="A279" s="1" t="n">
        <v>32812</v>
      </c>
      <c r="B279" t="s">
        <v>276</v>
      </c>
      <c r="C279" t="n">
        <v>6</v>
      </c>
      <c r="D279" t="n">
        <v>20</v>
      </c>
      <c r="E279" t="s">
        <v>249</v>
      </c>
      <c r="F279" t="n">
        <v>3201</v>
      </c>
      <c r="G279" t="s">
        <v>250</v>
      </c>
      <c r="H279" t="s">
        <v>251</v>
      </c>
      <c r="I279" t="n">
        <v>5</v>
      </c>
      <c r="J279" t="n">
        <v>580</v>
      </c>
      <c r="K279" t="s">
        <v>270</v>
      </c>
      <c r="L279" t="n">
        <v>359</v>
      </c>
      <c r="M279" t="n">
        <v>0.01</v>
      </c>
      <c r="N279" t="n">
        <v>46.6</v>
      </c>
      <c r="O279" t="s">
        <v>274</v>
      </c>
      <c r="P279" t="s">
        <v>275</v>
      </c>
      <c r="Q279" t="s">
        <v>275</v>
      </c>
      <c r="R279" t="s">
        <v>255</v>
      </c>
      <c r="S279" t="s">
        <v>251</v>
      </c>
      <c r="T279" t="n">
        <v>5</v>
      </c>
    </row>
    <row r="280" spans="1:20">
      <c r="A280" s="1" t="n">
        <v>32812</v>
      </c>
      <c r="B280" t="s">
        <v>276</v>
      </c>
      <c r="C280" t="n">
        <v>7</v>
      </c>
      <c r="D280" t="n">
        <v>20</v>
      </c>
      <c r="E280" t="s">
        <v>249</v>
      </c>
      <c r="F280" t="n">
        <v>3201</v>
      </c>
      <c r="G280" t="s">
        <v>250</v>
      </c>
      <c r="H280" t="s">
        <v>251</v>
      </c>
      <c r="I280" t="n">
        <v>5</v>
      </c>
      <c r="J280" t="n">
        <v>580</v>
      </c>
      <c r="K280" t="s">
        <v>270</v>
      </c>
      <c r="L280" t="n">
        <v>520</v>
      </c>
      <c r="M280" t="n">
        <v>0.01</v>
      </c>
      <c r="N280" t="n">
        <v>46.2</v>
      </c>
      <c r="O280" t="s">
        <v>274</v>
      </c>
      <c r="P280" t="s">
        <v>275</v>
      </c>
      <c r="Q280" t="s">
        <v>275</v>
      </c>
      <c r="R280" t="s">
        <v>255</v>
      </c>
      <c r="S280" t="s">
        <v>251</v>
      </c>
      <c r="T280" t="n">
        <v>5</v>
      </c>
    </row>
    <row r="281" spans="1:20">
      <c r="A281" s="1" t="n">
        <v>32812</v>
      </c>
      <c r="B281" t="s">
        <v>276</v>
      </c>
      <c r="C281" t="n">
        <v>8</v>
      </c>
      <c r="D281" t="n">
        <v>20</v>
      </c>
      <c r="E281" t="s">
        <v>249</v>
      </c>
      <c r="F281" t="n">
        <v>3201</v>
      </c>
      <c r="G281" t="s">
        <v>250</v>
      </c>
      <c r="H281" t="s">
        <v>251</v>
      </c>
      <c r="I281" t="n">
        <v>5</v>
      </c>
      <c r="J281" t="n">
        <v>160</v>
      </c>
      <c r="K281" t="s">
        <v>280</v>
      </c>
      <c r="L281" t="n">
        <v>262</v>
      </c>
      <c r="M281" t="n">
        <v>0.01</v>
      </c>
      <c r="N281" t="n">
        <v>44.5</v>
      </c>
      <c r="O281" t="s">
        <v>274</v>
      </c>
      <c r="P281" t="s">
        <v>275</v>
      </c>
      <c r="Q281" t="s">
        <v>275</v>
      </c>
      <c r="R281" t="s">
        <v>255</v>
      </c>
      <c r="S281" t="s">
        <v>251</v>
      </c>
      <c r="T281" t="n">
        <v>5</v>
      </c>
    </row>
    <row r="282" spans="1:20">
      <c r="A282" s="1" t="n">
        <v>32842</v>
      </c>
      <c r="B282" t="s">
        <v>248</v>
      </c>
      <c r="C282" t="n">
        <v>1</v>
      </c>
      <c r="D282" t="n">
        <v>509</v>
      </c>
      <c r="E282" t="s">
        <v>269</v>
      </c>
      <c r="F282" t="n">
        <v>3201</v>
      </c>
      <c r="G282" t="s">
        <v>250</v>
      </c>
      <c r="H282" t="s">
        <v>251</v>
      </c>
      <c r="I282" t="n">
        <v>5</v>
      </c>
      <c r="J282" t="n">
        <v>795</v>
      </c>
      <c r="K282" t="s">
        <v>262</v>
      </c>
      <c r="L282" t="n">
        <v>247</v>
      </c>
      <c r="M282" t="n">
        <v>0.5</v>
      </c>
      <c r="N282" t="n">
        <v>0</v>
      </c>
    </row>
    <row r="283" spans="1:20">
      <c r="A283" s="1" t="n">
        <v>32842</v>
      </c>
      <c r="B283" t="s">
        <v>248</v>
      </c>
      <c r="C283" t="n">
        <v>2</v>
      </c>
      <c r="D283" t="n">
        <v>20</v>
      </c>
      <c r="E283" t="s">
        <v>249</v>
      </c>
      <c r="F283" t="n">
        <v>3201</v>
      </c>
      <c r="G283" t="s">
        <v>250</v>
      </c>
      <c r="H283" t="s">
        <v>251</v>
      </c>
      <c r="I283" t="n">
        <v>5</v>
      </c>
      <c r="J283" t="n">
        <v>458</v>
      </c>
      <c r="K283" t="s">
        <v>252</v>
      </c>
      <c r="L283" t="n">
        <v>1114</v>
      </c>
      <c r="M283" t="n">
        <v>0.1</v>
      </c>
      <c r="N283" t="n">
        <v>35.9</v>
      </c>
      <c r="O283" t="s">
        <v>253</v>
      </c>
      <c r="P283" t="s">
        <v>254</v>
      </c>
      <c r="Q283" t="s">
        <v>254</v>
      </c>
      <c r="R283" t="s">
        <v>255</v>
      </c>
      <c r="S283" t="s">
        <v>251</v>
      </c>
      <c r="T283" t="n">
        <v>5</v>
      </c>
    </row>
    <row r="284" spans="1:20">
      <c r="A284" s="1" t="n">
        <v>32842</v>
      </c>
      <c r="B284" t="s">
        <v>276</v>
      </c>
      <c r="C284" t="n">
        <v>1</v>
      </c>
      <c r="D284" t="n">
        <v>508</v>
      </c>
      <c r="E284" t="s">
        <v>268</v>
      </c>
      <c r="F284" t="n">
        <v>3201</v>
      </c>
      <c r="G284" t="s">
        <v>250</v>
      </c>
      <c r="H284" t="s">
        <v>251</v>
      </c>
      <c r="I284" t="n">
        <v>5</v>
      </c>
      <c r="J284" t="n">
        <v>795</v>
      </c>
      <c r="K284" t="s">
        <v>262</v>
      </c>
      <c r="L284" t="n">
        <v>132</v>
      </c>
      <c r="M284" t="n">
        <v>0.17</v>
      </c>
      <c r="N284" t="n">
        <v>0</v>
      </c>
    </row>
    <row r="285" spans="1:20">
      <c r="A285" s="1" t="n">
        <v>32842</v>
      </c>
      <c r="B285" t="s">
        <v>276</v>
      </c>
      <c r="C285" t="n">
        <v>2</v>
      </c>
      <c r="D285" t="n">
        <v>20</v>
      </c>
      <c r="E285" t="s">
        <v>249</v>
      </c>
      <c r="F285" t="n">
        <v>3201</v>
      </c>
      <c r="G285" t="s">
        <v>250</v>
      </c>
      <c r="H285" t="s">
        <v>251</v>
      </c>
      <c r="I285" t="n">
        <v>5</v>
      </c>
      <c r="J285" t="n">
        <v>160</v>
      </c>
      <c r="K285" t="s">
        <v>280</v>
      </c>
      <c r="L285" t="n">
        <v>421</v>
      </c>
      <c r="M285" t="n">
        <v>0.06</v>
      </c>
      <c r="N285" t="n">
        <v>45.58</v>
      </c>
      <c r="O285" t="s">
        <v>274</v>
      </c>
      <c r="P285" t="s">
        <v>275</v>
      </c>
      <c r="Q285" t="s">
        <v>275</v>
      </c>
      <c r="R285" t="s">
        <v>255</v>
      </c>
      <c r="S285" t="s">
        <v>251</v>
      </c>
      <c r="T285" t="n">
        <v>5</v>
      </c>
    </row>
    <row r="286" spans="1:20">
      <c r="A286" s="1" t="n">
        <v>32842</v>
      </c>
      <c r="B286" t="s">
        <v>276</v>
      </c>
      <c r="C286" t="n">
        <v>3</v>
      </c>
      <c r="D286" t="n">
        <v>20</v>
      </c>
      <c r="E286" t="s">
        <v>249</v>
      </c>
      <c r="F286" t="n">
        <v>3201</v>
      </c>
      <c r="G286" t="s">
        <v>250</v>
      </c>
      <c r="H286" t="s">
        <v>251</v>
      </c>
      <c r="I286" t="n">
        <v>5</v>
      </c>
      <c r="J286" t="n">
        <v>160</v>
      </c>
      <c r="K286" t="s">
        <v>280</v>
      </c>
      <c r="L286" t="n">
        <v>604</v>
      </c>
      <c r="M286" t="n">
        <v>0.06</v>
      </c>
      <c r="N286" t="n">
        <v>45.6</v>
      </c>
      <c r="O286" t="s">
        <v>274</v>
      </c>
      <c r="P286" t="s">
        <v>275</v>
      </c>
      <c r="Q286" t="s">
        <v>275</v>
      </c>
      <c r="R286" t="s">
        <v>255</v>
      </c>
      <c r="S286" t="s">
        <v>251</v>
      </c>
      <c r="T286" t="n">
        <v>5</v>
      </c>
    </row>
    <row r="287" spans="1:20">
      <c r="A287" s="1" t="n">
        <v>32842</v>
      </c>
      <c r="B287" t="s">
        <v>276</v>
      </c>
      <c r="C287" t="n">
        <v>4</v>
      </c>
      <c r="D287" t="n">
        <v>20</v>
      </c>
      <c r="E287" t="s">
        <v>249</v>
      </c>
      <c r="F287" t="n">
        <v>3201</v>
      </c>
      <c r="G287" t="s">
        <v>250</v>
      </c>
      <c r="H287" t="s">
        <v>251</v>
      </c>
      <c r="I287" t="n">
        <v>5</v>
      </c>
      <c r="J287" t="n">
        <v>580</v>
      </c>
      <c r="K287" t="s">
        <v>270</v>
      </c>
      <c r="L287" t="n">
        <v>521</v>
      </c>
      <c r="M287" t="n">
        <v>0.01</v>
      </c>
      <c r="N287" t="n">
        <v>46.6</v>
      </c>
      <c r="O287" t="s">
        <v>274</v>
      </c>
      <c r="P287" t="s">
        <v>275</v>
      </c>
      <c r="Q287" t="s">
        <v>275</v>
      </c>
      <c r="R287" t="s">
        <v>255</v>
      </c>
      <c r="S287" t="s">
        <v>251</v>
      </c>
      <c r="T287" t="n">
        <v>5</v>
      </c>
    </row>
    <row r="288" spans="1:20">
      <c r="A288" s="1" t="n">
        <v>32873</v>
      </c>
      <c r="B288" t="s">
        <v>248</v>
      </c>
      <c r="C288" t="n">
        <v>1</v>
      </c>
      <c r="D288" t="n">
        <v>508</v>
      </c>
      <c r="E288" t="s">
        <v>268</v>
      </c>
      <c r="F288" t="n">
        <v>3201</v>
      </c>
      <c r="G288" t="s">
        <v>250</v>
      </c>
      <c r="H288" t="s">
        <v>251</v>
      </c>
      <c r="I288" t="n">
        <v>5</v>
      </c>
      <c r="J288" t="n">
        <v>795</v>
      </c>
      <c r="K288" t="s">
        <v>262</v>
      </c>
      <c r="L288" t="n">
        <v>247</v>
      </c>
      <c r="M288" t="n">
        <v>0.02</v>
      </c>
      <c r="N288" t="n">
        <v>0</v>
      </c>
    </row>
    <row r="289" spans="1:20">
      <c r="A289" s="1" t="n">
        <v>32873</v>
      </c>
      <c r="B289" t="s">
        <v>248</v>
      </c>
      <c r="C289" t="n">
        <v>2</v>
      </c>
      <c r="D289" t="n">
        <v>20</v>
      </c>
      <c r="E289" t="s">
        <v>249</v>
      </c>
      <c r="F289" t="n">
        <v>3201</v>
      </c>
      <c r="G289" t="s">
        <v>250</v>
      </c>
      <c r="H289" t="s">
        <v>251</v>
      </c>
      <c r="I289" t="n">
        <v>5</v>
      </c>
      <c r="J289" t="n">
        <v>458</v>
      </c>
      <c r="K289" t="s">
        <v>252</v>
      </c>
      <c r="L289" t="n">
        <v>459</v>
      </c>
      <c r="M289" t="n">
        <v>0.1</v>
      </c>
      <c r="N289" t="n">
        <v>36.1</v>
      </c>
      <c r="O289" t="s">
        <v>253</v>
      </c>
      <c r="P289" t="s">
        <v>254</v>
      </c>
      <c r="Q289" t="s">
        <v>254</v>
      </c>
      <c r="R289" t="s">
        <v>255</v>
      </c>
      <c r="S289" t="s">
        <v>251</v>
      </c>
      <c r="T289" t="n">
        <v>5</v>
      </c>
    </row>
    <row r="290" spans="1:20">
      <c r="A290" s="1" t="n">
        <v>32873</v>
      </c>
      <c r="B290" t="s">
        <v>248</v>
      </c>
      <c r="C290" t="n">
        <v>11</v>
      </c>
      <c r="D290" t="n">
        <v>20</v>
      </c>
      <c r="E290" t="s">
        <v>249</v>
      </c>
      <c r="F290" t="n">
        <v>3201</v>
      </c>
      <c r="G290" t="s">
        <v>250</v>
      </c>
      <c r="H290" t="s">
        <v>251</v>
      </c>
      <c r="I290" t="n">
        <v>5</v>
      </c>
      <c r="J290" t="n">
        <v>458</v>
      </c>
      <c r="K290" t="s">
        <v>252</v>
      </c>
      <c r="L290" t="n">
        <v>647</v>
      </c>
      <c r="M290" t="n">
        <v>0.1</v>
      </c>
      <c r="N290" t="n">
        <v>35.9</v>
      </c>
      <c r="O290" t="s">
        <v>253</v>
      </c>
      <c r="P290" t="s">
        <v>254</v>
      </c>
      <c r="Q290" t="s">
        <v>254</v>
      </c>
      <c r="R290" t="s">
        <v>255</v>
      </c>
      <c r="S290" t="s">
        <v>251</v>
      </c>
      <c r="T290" t="n">
        <v>5</v>
      </c>
    </row>
    <row r="291" spans="1:20">
      <c r="A291" s="1" t="n">
        <v>32873</v>
      </c>
      <c r="B291" t="s">
        <v>276</v>
      </c>
      <c r="C291" t="n">
        <v>1</v>
      </c>
      <c r="D291" t="n">
        <v>20</v>
      </c>
      <c r="E291" t="s">
        <v>249</v>
      </c>
      <c r="F291" t="n">
        <v>3201</v>
      </c>
      <c r="G291" t="s">
        <v>250</v>
      </c>
      <c r="H291" t="s">
        <v>251</v>
      </c>
      <c r="I291" t="n">
        <v>5</v>
      </c>
      <c r="J291" t="n">
        <v>160</v>
      </c>
      <c r="K291" t="s">
        <v>280</v>
      </c>
      <c r="L291" t="n">
        <v>268</v>
      </c>
      <c r="M291" t="n">
        <v>0.03</v>
      </c>
      <c r="N291" t="n">
        <v>41.8</v>
      </c>
      <c r="O291" t="s">
        <v>274</v>
      </c>
      <c r="P291" t="s">
        <v>275</v>
      </c>
      <c r="Q291" t="s">
        <v>275</v>
      </c>
      <c r="R291" t="s">
        <v>255</v>
      </c>
      <c r="S291" t="s">
        <v>251</v>
      </c>
      <c r="T291" t="n">
        <v>5</v>
      </c>
    </row>
    <row r="292" spans="1:20">
      <c r="A292" s="1" t="n">
        <v>32873</v>
      </c>
      <c r="B292" t="s">
        <v>276</v>
      </c>
      <c r="C292" t="n">
        <v>2</v>
      </c>
      <c r="D292" t="n">
        <v>20</v>
      </c>
      <c r="E292" t="s">
        <v>249</v>
      </c>
      <c r="F292" t="n">
        <v>3201</v>
      </c>
      <c r="G292" t="s">
        <v>250</v>
      </c>
      <c r="H292" t="s">
        <v>251</v>
      </c>
      <c r="I292" t="n">
        <v>5</v>
      </c>
      <c r="J292" t="n">
        <v>232</v>
      </c>
      <c r="K292" t="s">
        <v>288</v>
      </c>
      <c r="L292" t="n">
        <v>464</v>
      </c>
      <c r="M292" t="n">
        <v>0.05</v>
      </c>
      <c r="N292" t="n">
        <v>39.6</v>
      </c>
      <c r="O292" t="s">
        <v>274</v>
      </c>
      <c r="P292" t="s">
        <v>275</v>
      </c>
      <c r="Q292" t="s">
        <v>275</v>
      </c>
      <c r="R292" t="s">
        <v>255</v>
      </c>
      <c r="S292" t="s">
        <v>251</v>
      </c>
      <c r="T292" t="n">
        <v>5</v>
      </c>
    </row>
    <row r="293" spans="1:20">
      <c r="A293" s="1" t="n">
        <v>32873</v>
      </c>
      <c r="B293" t="s">
        <v>276</v>
      </c>
      <c r="C293" t="n">
        <v>3</v>
      </c>
      <c r="D293" t="n">
        <v>20</v>
      </c>
      <c r="E293" t="s">
        <v>249</v>
      </c>
      <c r="F293" t="n">
        <v>3201</v>
      </c>
      <c r="G293" t="s">
        <v>250</v>
      </c>
      <c r="H293" t="s">
        <v>251</v>
      </c>
      <c r="I293" t="n">
        <v>5</v>
      </c>
      <c r="J293" t="n">
        <v>458</v>
      </c>
      <c r="K293" t="s">
        <v>252</v>
      </c>
      <c r="L293" t="n">
        <v>116</v>
      </c>
      <c r="M293" t="n">
        <v>0.2</v>
      </c>
      <c r="N293" t="n">
        <v>21.6</v>
      </c>
      <c r="O293" t="s">
        <v>274</v>
      </c>
      <c r="P293" t="s">
        <v>275</v>
      </c>
      <c r="Q293" t="s">
        <v>275</v>
      </c>
      <c r="R293" t="s">
        <v>255</v>
      </c>
      <c r="S293" t="s">
        <v>251</v>
      </c>
      <c r="T293" t="n">
        <v>5</v>
      </c>
    </row>
    <row r="294" spans="1:20">
      <c r="A294" s="1" t="n">
        <v>32873</v>
      </c>
      <c r="B294" t="s">
        <v>276</v>
      </c>
      <c r="C294" t="n">
        <v>4</v>
      </c>
      <c r="D294" t="n">
        <v>20</v>
      </c>
      <c r="E294" t="s">
        <v>249</v>
      </c>
      <c r="F294" t="n">
        <v>3201</v>
      </c>
      <c r="G294" t="s">
        <v>250</v>
      </c>
      <c r="H294" t="s">
        <v>251</v>
      </c>
      <c r="I294" t="n">
        <v>5</v>
      </c>
      <c r="J294" t="n">
        <v>458</v>
      </c>
      <c r="K294" t="s">
        <v>252</v>
      </c>
      <c r="L294" t="n">
        <v>271</v>
      </c>
      <c r="M294" t="n">
        <v>0.04</v>
      </c>
      <c r="N294" t="n">
        <v>41.1</v>
      </c>
      <c r="O294" t="s">
        <v>274</v>
      </c>
      <c r="P294" t="s">
        <v>275</v>
      </c>
      <c r="Q294" t="s">
        <v>275</v>
      </c>
      <c r="R294" t="s">
        <v>255</v>
      </c>
      <c r="S294" t="s">
        <v>251</v>
      </c>
      <c r="T294" t="n">
        <v>5</v>
      </c>
    </row>
    <row r="295" spans="1:20">
      <c r="A295" s="1" t="n">
        <v>32873</v>
      </c>
      <c r="B295" t="s">
        <v>276</v>
      </c>
      <c r="C295" t="n">
        <v>5</v>
      </c>
      <c r="D295" t="n">
        <v>20</v>
      </c>
      <c r="E295" t="s">
        <v>249</v>
      </c>
      <c r="F295" t="n">
        <v>3201</v>
      </c>
      <c r="G295" t="s">
        <v>250</v>
      </c>
      <c r="H295" t="s">
        <v>251</v>
      </c>
      <c r="I295" t="n">
        <v>5</v>
      </c>
      <c r="J295" t="n">
        <v>580</v>
      </c>
      <c r="K295" t="s">
        <v>270</v>
      </c>
      <c r="L295" t="n">
        <v>64</v>
      </c>
      <c r="M295" t="n">
        <v>0.02</v>
      </c>
      <c r="N295" t="n">
        <v>46.1</v>
      </c>
      <c r="O295" t="s">
        <v>274</v>
      </c>
      <c r="P295" t="s">
        <v>275</v>
      </c>
      <c r="Q295" t="s">
        <v>275</v>
      </c>
      <c r="R295" t="s">
        <v>255</v>
      </c>
      <c r="S295" t="s">
        <v>251</v>
      </c>
      <c r="T295" t="n">
        <v>5</v>
      </c>
    </row>
    <row r="296" spans="1:20">
      <c r="A296" s="1" t="n">
        <v>32873</v>
      </c>
      <c r="B296" t="s">
        <v>276</v>
      </c>
      <c r="C296" t="n">
        <v>6</v>
      </c>
      <c r="D296" t="n">
        <v>20</v>
      </c>
      <c r="E296" t="s">
        <v>249</v>
      </c>
      <c r="F296" t="n">
        <v>3201</v>
      </c>
      <c r="G296" t="s">
        <v>250</v>
      </c>
      <c r="H296" t="s">
        <v>251</v>
      </c>
      <c r="I296" t="n">
        <v>5</v>
      </c>
      <c r="J296" t="n">
        <v>580</v>
      </c>
      <c r="K296" t="s">
        <v>270</v>
      </c>
      <c r="L296" t="n">
        <v>179</v>
      </c>
      <c r="M296" t="n">
        <v>0.02</v>
      </c>
      <c r="N296" t="n">
        <v>46.1</v>
      </c>
      <c r="O296" t="s">
        <v>274</v>
      </c>
      <c r="P296" t="s">
        <v>275</v>
      </c>
      <c r="Q296" t="s">
        <v>275</v>
      </c>
      <c r="R296" t="s">
        <v>255</v>
      </c>
      <c r="S296" t="s">
        <v>251</v>
      </c>
      <c r="T296" t="n">
        <v>5</v>
      </c>
    </row>
    <row r="297" spans="1:20">
      <c r="A297" s="1" t="n">
        <v>32904</v>
      </c>
      <c r="B297" t="s">
        <v>248</v>
      </c>
      <c r="C297" t="n">
        <v>1</v>
      </c>
      <c r="D297" t="n">
        <v>20</v>
      </c>
      <c r="E297" t="s">
        <v>249</v>
      </c>
      <c r="F297" t="n">
        <v>3201</v>
      </c>
      <c r="G297" t="s">
        <v>250</v>
      </c>
      <c r="H297" t="s">
        <v>251</v>
      </c>
      <c r="I297" t="n">
        <v>5</v>
      </c>
      <c r="J297" t="n">
        <v>280</v>
      </c>
      <c r="K297" t="s">
        <v>273</v>
      </c>
      <c r="L297" t="n">
        <v>282</v>
      </c>
      <c r="M297" t="n">
        <v>0.1</v>
      </c>
      <c r="N297" t="n">
        <v>32.3</v>
      </c>
      <c r="O297" t="s">
        <v>253</v>
      </c>
      <c r="P297" t="s">
        <v>254</v>
      </c>
      <c r="Q297" t="s">
        <v>254</v>
      </c>
      <c r="R297" t="s">
        <v>255</v>
      </c>
      <c r="S297" t="s">
        <v>251</v>
      </c>
      <c r="T297" t="n">
        <v>5</v>
      </c>
    </row>
    <row r="298" spans="1:20">
      <c r="A298" s="1" t="n">
        <v>32904</v>
      </c>
      <c r="B298" t="s">
        <v>248</v>
      </c>
      <c r="C298" t="n">
        <v>2</v>
      </c>
      <c r="D298" t="n">
        <v>213</v>
      </c>
      <c r="E298" t="s">
        <v>256</v>
      </c>
      <c r="F298" t="n">
        <v>3201</v>
      </c>
      <c r="G298" t="s">
        <v>250</v>
      </c>
      <c r="H298" t="s">
        <v>251</v>
      </c>
      <c r="I298" t="n">
        <v>5</v>
      </c>
      <c r="J298" t="n">
        <v>795</v>
      </c>
      <c r="K298" t="s">
        <v>262</v>
      </c>
      <c r="L298" t="n">
        <v>3</v>
      </c>
      <c r="M298" t="n">
        <v>0</v>
      </c>
      <c r="N298" t="n">
        <v>0</v>
      </c>
    </row>
    <row r="299" spans="1:20">
      <c r="A299" s="1" t="n">
        <v>32904</v>
      </c>
      <c r="B299" t="s">
        <v>248</v>
      </c>
      <c r="C299" t="n">
        <v>4</v>
      </c>
      <c r="D299" t="n">
        <v>508</v>
      </c>
      <c r="E299" t="s">
        <v>268</v>
      </c>
      <c r="F299" t="n">
        <v>3201</v>
      </c>
      <c r="G299" t="s">
        <v>250</v>
      </c>
      <c r="H299" t="s">
        <v>251</v>
      </c>
      <c r="I299" t="n">
        <v>5</v>
      </c>
      <c r="J299" t="n">
        <v>795</v>
      </c>
      <c r="K299" t="s">
        <v>262</v>
      </c>
      <c r="L299" t="n">
        <v>147</v>
      </c>
      <c r="M299" t="n">
        <v>0.1</v>
      </c>
      <c r="N299" t="n">
        <v>0</v>
      </c>
    </row>
    <row r="300" spans="1:20">
      <c r="A300" s="1" t="n">
        <v>32904</v>
      </c>
      <c r="B300" t="s">
        <v>248</v>
      </c>
      <c r="C300" t="n">
        <v>12</v>
      </c>
      <c r="D300" t="n">
        <v>20</v>
      </c>
      <c r="E300" t="s">
        <v>249</v>
      </c>
      <c r="F300" t="n">
        <v>3201</v>
      </c>
      <c r="G300" t="s">
        <v>250</v>
      </c>
      <c r="H300" t="s">
        <v>251</v>
      </c>
      <c r="I300" t="n">
        <v>5</v>
      </c>
      <c r="J300" t="n">
        <v>458</v>
      </c>
      <c r="K300" t="s">
        <v>252</v>
      </c>
      <c r="L300" t="n">
        <v>652</v>
      </c>
      <c r="M300" t="n">
        <v>0.1</v>
      </c>
      <c r="N300" t="n">
        <v>36.6</v>
      </c>
      <c r="O300" t="s">
        <v>253</v>
      </c>
      <c r="P300" t="s">
        <v>254</v>
      </c>
      <c r="Q300" t="s">
        <v>254</v>
      </c>
      <c r="R300" t="s">
        <v>255</v>
      </c>
      <c r="S300" t="s">
        <v>251</v>
      </c>
      <c r="T300" t="n">
        <v>5</v>
      </c>
    </row>
    <row r="301" spans="1:20">
      <c r="A301" s="1" t="n">
        <v>32904</v>
      </c>
      <c r="B301" t="s">
        <v>276</v>
      </c>
      <c r="C301" t="n">
        <v>1</v>
      </c>
      <c r="D301" t="n">
        <v>20</v>
      </c>
      <c r="E301" t="s">
        <v>249</v>
      </c>
      <c r="F301" t="n">
        <v>3201</v>
      </c>
      <c r="G301" t="s">
        <v>250</v>
      </c>
      <c r="H301" t="s">
        <v>251</v>
      </c>
      <c r="I301" t="n">
        <v>5</v>
      </c>
      <c r="J301" t="n">
        <v>160</v>
      </c>
      <c r="K301" t="s">
        <v>280</v>
      </c>
      <c r="L301" t="n">
        <v>380</v>
      </c>
      <c r="M301" t="n">
        <v>0.01</v>
      </c>
      <c r="N301" t="n">
        <v>42.3</v>
      </c>
      <c r="O301" t="s">
        <v>274</v>
      </c>
      <c r="P301" t="s">
        <v>275</v>
      </c>
      <c r="Q301" t="s">
        <v>275</v>
      </c>
      <c r="R301" t="s">
        <v>255</v>
      </c>
      <c r="S301" t="s">
        <v>251</v>
      </c>
      <c r="T301" t="n">
        <v>5</v>
      </c>
    </row>
    <row r="302" spans="1:20">
      <c r="A302" s="1" t="n">
        <v>32904</v>
      </c>
      <c r="B302" t="s">
        <v>276</v>
      </c>
      <c r="C302" t="n">
        <v>2</v>
      </c>
      <c r="D302" t="n">
        <v>20</v>
      </c>
      <c r="E302" t="s">
        <v>249</v>
      </c>
      <c r="F302" t="n">
        <v>3201</v>
      </c>
      <c r="G302" t="s">
        <v>250</v>
      </c>
      <c r="H302" t="s">
        <v>251</v>
      </c>
      <c r="I302" t="n">
        <v>5</v>
      </c>
      <c r="J302" t="n">
        <v>280</v>
      </c>
      <c r="K302" t="s">
        <v>273</v>
      </c>
      <c r="L302" t="n">
        <v>377</v>
      </c>
      <c r="M302" t="n">
        <v>0.1</v>
      </c>
      <c r="N302" t="n">
        <v>32.5</v>
      </c>
      <c r="O302" t="s">
        <v>274</v>
      </c>
      <c r="P302" t="s">
        <v>275</v>
      </c>
      <c r="Q302" t="s">
        <v>275</v>
      </c>
      <c r="R302" t="s">
        <v>255</v>
      </c>
      <c r="S302" t="s">
        <v>251</v>
      </c>
      <c r="T302" t="n">
        <v>5</v>
      </c>
    </row>
    <row r="303" spans="1:20">
      <c r="A303" s="1" t="n">
        <v>32904</v>
      </c>
      <c r="B303" t="s">
        <v>285</v>
      </c>
      <c r="C303" t="n">
        <v>1</v>
      </c>
      <c r="D303" t="n">
        <v>216</v>
      </c>
      <c r="E303" t="s">
        <v>286</v>
      </c>
      <c r="F303" t="n">
        <v>3201</v>
      </c>
      <c r="G303" t="s">
        <v>250</v>
      </c>
      <c r="H303" t="s">
        <v>251</v>
      </c>
      <c r="I303" t="n">
        <v>5</v>
      </c>
      <c r="J303" t="n">
        <v>785</v>
      </c>
      <c r="K303" t="s">
        <v>281</v>
      </c>
      <c r="L303" t="n">
        <v>72</v>
      </c>
      <c r="M303" t="n">
        <v>0</v>
      </c>
      <c r="N303" t="n">
        <v>0</v>
      </c>
    </row>
    <row r="304" spans="1:20">
      <c r="A304" s="1" t="n">
        <v>32932</v>
      </c>
      <c r="B304" t="s">
        <v>248</v>
      </c>
      <c r="C304" t="n">
        <v>2</v>
      </c>
      <c r="D304" t="n">
        <v>508</v>
      </c>
      <c r="E304" t="s">
        <v>268</v>
      </c>
      <c r="F304" t="n">
        <v>3201</v>
      </c>
      <c r="G304" t="s">
        <v>250</v>
      </c>
      <c r="H304" t="s">
        <v>251</v>
      </c>
      <c r="I304" t="n">
        <v>5</v>
      </c>
      <c r="J304" t="n">
        <v>580</v>
      </c>
      <c r="K304" t="s">
        <v>270</v>
      </c>
      <c r="L304" t="n">
        <v>117</v>
      </c>
      <c r="M304" t="n">
        <v>0.17</v>
      </c>
      <c r="N304" t="n">
        <v>0</v>
      </c>
    </row>
    <row r="305" spans="1:20">
      <c r="A305" s="1" t="n">
        <v>32932</v>
      </c>
      <c r="B305" t="s">
        <v>248</v>
      </c>
      <c r="C305" t="n">
        <v>4</v>
      </c>
      <c r="D305" t="n">
        <v>508</v>
      </c>
      <c r="E305" t="s">
        <v>268</v>
      </c>
      <c r="F305" t="n">
        <v>3201</v>
      </c>
      <c r="G305" t="s">
        <v>250</v>
      </c>
      <c r="H305" t="s">
        <v>251</v>
      </c>
      <c r="I305" t="n">
        <v>5</v>
      </c>
      <c r="J305" t="n">
        <v>795</v>
      </c>
      <c r="K305" t="s">
        <v>262</v>
      </c>
      <c r="L305" t="n">
        <v>202</v>
      </c>
      <c r="M305" t="n">
        <v>0.17</v>
      </c>
      <c r="N305" t="n">
        <v>0</v>
      </c>
    </row>
    <row r="306" spans="1:20">
      <c r="A306" s="1" t="n">
        <v>32932</v>
      </c>
      <c r="B306" t="s">
        <v>248</v>
      </c>
      <c r="C306" t="n">
        <v>11</v>
      </c>
      <c r="D306" t="n">
        <v>20</v>
      </c>
      <c r="E306" t="s">
        <v>249</v>
      </c>
      <c r="F306" t="n">
        <v>3201</v>
      </c>
      <c r="G306" t="s">
        <v>250</v>
      </c>
      <c r="H306" t="s">
        <v>251</v>
      </c>
      <c r="I306" t="n">
        <v>5</v>
      </c>
      <c r="J306" t="n">
        <v>458</v>
      </c>
      <c r="K306" t="s">
        <v>252</v>
      </c>
      <c r="L306" t="n">
        <v>323</v>
      </c>
      <c r="M306" t="n">
        <v>0.1</v>
      </c>
      <c r="N306" t="n">
        <v>35.6</v>
      </c>
      <c r="O306" t="s">
        <v>253</v>
      </c>
      <c r="P306" t="s">
        <v>254</v>
      </c>
      <c r="Q306" t="s">
        <v>254</v>
      </c>
      <c r="R306" t="s">
        <v>255</v>
      </c>
      <c r="S306" t="s">
        <v>251</v>
      </c>
      <c r="T306" t="n">
        <v>5</v>
      </c>
    </row>
    <row r="307" spans="1:20">
      <c r="A307" s="1" t="n">
        <v>32932</v>
      </c>
      <c r="B307" t="s">
        <v>248</v>
      </c>
      <c r="C307" t="n">
        <v>12</v>
      </c>
      <c r="D307" t="n">
        <v>20</v>
      </c>
      <c r="E307" t="s">
        <v>249</v>
      </c>
      <c r="F307" t="n">
        <v>3201</v>
      </c>
      <c r="G307" t="s">
        <v>250</v>
      </c>
      <c r="H307" t="s">
        <v>251</v>
      </c>
      <c r="I307" t="n">
        <v>5</v>
      </c>
      <c r="J307" t="n">
        <v>458</v>
      </c>
      <c r="K307" t="s">
        <v>252</v>
      </c>
      <c r="L307" t="n">
        <v>438</v>
      </c>
      <c r="M307" t="n">
        <v>0.1</v>
      </c>
      <c r="N307" t="n">
        <v>36.5</v>
      </c>
      <c r="O307" t="s">
        <v>253</v>
      </c>
      <c r="P307" t="s">
        <v>254</v>
      </c>
      <c r="Q307" t="s">
        <v>254</v>
      </c>
      <c r="R307" t="s">
        <v>255</v>
      </c>
      <c r="S307" t="s">
        <v>251</v>
      </c>
      <c r="T307" t="n">
        <v>5</v>
      </c>
    </row>
    <row r="308" spans="1:20">
      <c r="A308" s="1" t="n">
        <v>32932</v>
      </c>
      <c r="B308" t="s">
        <v>276</v>
      </c>
      <c r="C308" t="n">
        <v>2</v>
      </c>
      <c r="D308" t="n">
        <v>509</v>
      </c>
      <c r="E308" t="s">
        <v>269</v>
      </c>
      <c r="F308" t="n">
        <v>3201</v>
      </c>
      <c r="G308" t="s">
        <v>250</v>
      </c>
      <c r="H308" t="s">
        <v>251</v>
      </c>
      <c r="I308" t="n">
        <v>5</v>
      </c>
      <c r="J308" t="n">
        <v>160</v>
      </c>
      <c r="K308" t="s">
        <v>280</v>
      </c>
      <c r="L308" t="n">
        <v>43</v>
      </c>
      <c r="M308" t="n">
        <v>0.44</v>
      </c>
      <c r="N308" t="n">
        <v>0</v>
      </c>
    </row>
    <row r="309" spans="1:20">
      <c r="A309" s="1" t="n">
        <v>32932</v>
      </c>
      <c r="B309" t="s">
        <v>276</v>
      </c>
      <c r="C309" t="n">
        <v>4</v>
      </c>
      <c r="D309" t="n">
        <v>509</v>
      </c>
      <c r="E309" t="s">
        <v>269</v>
      </c>
      <c r="F309" t="n">
        <v>3201</v>
      </c>
      <c r="G309" t="s">
        <v>250</v>
      </c>
      <c r="H309" t="s">
        <v>251</v>
      </c>
      <c r="I309" t="n">
        <v>5</v>
      </c>
      <c r="J309" t="n">
        <v>160</v>
      </c>
      <c r="K309" t="s">
        <v>280</v>
      </c>
      <c r="L309" t="n">
        <v>40</v>
      </c>
      <c r="M309" t="n">
        <v>0.47</v>
      </c>
      <c r="N309" t="n">
        <v>0</v>
      </c>
    </row>
    <row r="310" spans="1:20">
      <c r="A310" s="1" t="n">
        <v>32932</v>
      </c>
      <c r="B310" t="s">
        <v>276</v>
      </c>
      <c r="C310" t="n">
        <v>5</v>
      </c>
      <c r="D310" t="n">
        <v>20</v>
      </c>
      <c r="E310" t="s">
        <v>249</v>
      </c>
      <c r="F310" t="n">
        <v>3201</v>
      </c>
      <c r="G310" t="s">
        <v>250</v>
      </c>
      <c r="H310" t="s">
        <v>251</v>
      </c>
      <c r="I310" t="n">
        <v>5</v>
      </c>
      <c r="J310" t="n">
        <v>160</v>
      </c>
      <c r="K310" t="s">
        <v>280</v>
      </c>
      <c r="L310" t="n">
        <v>256</v>
      </c>
      <c r="M310" t="n">
        <v>0.01</v>
      </c>
      <c r="N310" t="n">
        <v>43.1</v>
      </c>
      <c r="O310" t="s">
        <v>274</v>
      </c>
      <c r="P310" t="s">
        <v>275</v>
      </c>
      <c r="Q310" t="s">
        <v>275</v>
      </c>
      <c r="R310" t="s">
        <v>255</v>
      </c>
      <c r="S310" t="s">
        <v>251</v>
      </c>
      <c r="T310" t="n">
        <v>5</v>
      </c>
    </row>
    <row r="311" spans="1:20">
      <c r="A311" s="1" t="n">
        <v>32932</v>
      </c>
      <c r="B311" t="s">
        <v>276</v>
      </c>
      <c r="C311" t="n">
        <v>6</v>
      </c>
      <c r="D311" t="n">
        <v>20</v>
      </c>
      <c r="E311" t="s">
        <v>249</v>
      </c>
      <c r="F311" t="n">
        <v>3201</v>
      </c>
      <c r="G311" t="s">
        <v>250</v>
      </c>
      <c r="H311" t="s">
        <v>251</v>
      </c>
      <c r="I311" t="n">
        <v>5</v>
      </c>
      <c r="J311" t="n">
        <v>160</v>
      </c>
      <c r="K311" t="s">
        <v>280</v>
      </c>
      <c r="L311" t="n">
        <v>668</v>
      </c>
      <c r="M311" t="n">
        <v>0.03</v>
      </c>
      <c r="N311" t="n">
        <v>42.1</v>
      </c>
      <c r="O311" t="s">
        <v>274</v>
      </c>
      <c r="P311" t="s">
        <v>275</v>
      </c>
      <c r="Q311" t="s">
        <v>275</v>
      </c>
      <c r="R311" t="s">
        <v>255</v>
      </c>
      <c r="S311" t="s">
        <v>251</v>
      </c>
      <c r="T311" t="n">
        <v>5</v>
      </c>
    </row>
    <row r="312" spans="1:20">
      <c r="A312" s="1" t="n">
        <v>32932</v>
      </c>
      <c r="B312" t="s">
        <v>276</v>
      </c>
      <c r="C312" t="n">
        <v>7</v>
      </c>
      <c r="D312" t="n">
        <v>20</v>
      </c>
      <c r="E312" t="s">
        <v>249</v>
      </c>
      <c r="F312" t="n">
        <v>3201</v>
      </c>
      <c r="G312" t="s">
        <v>250</v>
      </c>
      <c r="H312" t="s">
        <v>251</v>
      </c>
      <c r="I312" t="n">
        <v>5</v>
      </c>
      <c r="J312" t="n">
        <v>458</v>
      </c>
      <c r="K312" t="s">
        <v>252</v>
      </c>
      <c r="L312" t="n">
        <v>390</v>
      </c>
      <c r="M312" t="n">
        <v>0.24</v>
      </c>
      <c r="N312" t="n">
        <v>22</v>
      </c>
      <c r="O312" t="s">
        <v>274</v>
      </c>
      <c r="P312" t="s">
        <v>275</v>
      </c>
      <c r="Q312" t="s">
        <v>275</v>
      </c>
      <c r="R312" t="s">
        <v>255</v>
      </c>
      <c r="S312" t="s">
        <v>251</v>
      </c>
      <c r="T312" t="n">
        <v>5</v>
      </c>
    </row>
    <row r="313" spans="1:20">
      <c r="A313" s="1" t="n">
        <v>32932</v>
      </c>
      <c r="B313" t="s">
        <v>276</v>
      </c>
      <c r="C313" t="n">
        <v>8</v>
      </c>
      <c r="D313" t="n">
        <v>20</v>
      </c>
      <c r="E313" t="s">
        <v>249</v>
      </c>
      <c r="F313" t="n">
        <v>3201</v>
      </c>
      <c r="G313" t="s">
        <v>250</v>
      </c>
      <c r="H313" t="s">
        <v>251</v>
      </c>
      <c r="I313" t="n">
        <v>5</v>
      </c>
      <c r="J313" t="n">
        <v>458</v>
      </c>
      <c r="K313" t="s">
        <v>252</v>
      </c>
      <c r="L313" t="n">
        <v>470</v>
      </c>
      <c r="M313" t="n">
        <v>0.01</v>
      </c>
      <c r="N313" t="n">
        <v>45.4</v>
      </c>
      <c r="O313" t="s">
        <v>274</v>
      </c>
      <c r="P313" t="s">
        <v>275</v>
      </c>
      <c r="Q313" t="s">
        <v>275</v>
      </c>
      <c r="R313" t="s">
        <v>255</v>
      </c>
      <c r="S313" t="s">
        <v>251</v>
      </c>
      <c r="T313" t="n">
        <v>5</v>
      </c>
    </row>
    <row r="314" spans="1:20">
      <c r="A314" s="1" t="n">
        <v>32932</v>
      </c>
      <c r="B314" t="s">
        <v>276</v>
      </c>
      <c r="C314" t="n">
        <v>9</v>
      </c>
      <c r="D314" t="n">
        <v>20</v>
      </c>
      <c r="E314" t="s">
        <v>249</v>
      </c>
      <c r="F314" t="n">
        <v>3201</v>
      </c>
      <c r="G314" t="s">
        <v>250</v>
      </c>
      <c r="H314" t="s">
        <v>251</v>
      </c>
      <c r="I314" t="n">
        <v>5</v>
      </c>
      <c r="J314" t="n">
        <v>458</v>
      </c>
      <c r="K314" t="s">
        <v>252</v>
      </c>
      <c r="L314" t="n">
        <v>199</v>
      </c>
      <c r="M314" t="n">
        <v>0.01</v>
      </c>
      <c r="N314" t="n">
        <v>45.4</v>
      </c>
      <c r="O314" t="s">
        <v>274</v>
      </c>
      <c r="P314" t="s">
        <v>275</v>
      </c>
      <c r="Q314" t="s">
        <v>275</v>
      </c>
      <c r="R314" t="s">
        <v>255</v>
      </c>
      <c r="S314" t="s">
        <v>251</v>
      </c>
      <c r="T314" t="n">
        <v>5</v>
      </c>
    </row>
    <row r="315" spans="1:20">
      <c r="A315" s="1" t="n">
        <v>32932</v>
      </c>
      <c r="B315" t="s">
        <v>276</v>
      </c>
      <c r="C315" t="n">
        <v>10</v>
      </c>
      <c r="D315" t="n">
        <v>20</v>
      </c>
      <c r="E315" t="s">
        <v>249</v>
      </c>
      <c r="F315" t="n">
        <v>3201</v>
      </c>
      <c r="G315" t="s">
        <v>250</v>
      </c>
      <c r="H315" t="s">
        <v>251</v>
      </c>
      <c r="I315" t="n">
        <v>5</v>
      </c>
      <c r="J315" t="n">
        <v>580</v>
      </c>
      <c r="K315" t="s">
        <v>270</v>
      </c>
      <c r="L315" t="n">
        <v>263</v>
      </c>
      <c r="M315" t="n">
        <v>0.02</v>
      </c>
      <c r="N315" t="n">
        <v>45.9</v>
      </c>
      <c r="O315" t="s">
        <v>274</v>
      </c>
      <c r="P315" t="s">
        <v>275</v>
      </c>
      <c r="Q315" t="s">
        <v>275</v>
      </c>
      <c r="R315" t="s">
        <v>255</v>
      </c>
      <c r="S315" t="s">
        <v>251</v>
      </c>
      <c r="T315" t="n">
        <v>5</v>
      </c>
    </row>
    <row r="316" spans="1:20">
      <c r="A316" s="1" t="n">
        <v>32963</v>
      </c>
      <c r="B316" t="s">
        <v>248</v>
      </c>
      <c r="C316" t="n">
        <v>1</v>
      </c>
      <c r="D316" t="n">
        <v>20</v>
      </c>
      <c r="E316" t="s">
        <v>249</v>
      </c>
      <c r="F316" t="n">
        <v>3201</v>
      </c>
      <c r="G316" t="s">
        <v>250</v>
      </c>
      <c r="H316" t="s">
        <v>251</v>
      </c>
      <c r="I316" t="n">
        <v>5</v>
      </c>
      <c r="J316" t="n">
        <v>325</v>
      </c>
      <c r="K316" t="s">
        <v>287</v>
      </c>
      <c r="L316" t="n">
        <v>423</v>
      </c>
      <c r="M316" t="n">
        <v>1</v>
      </c>
      <c r="N316" t="n">
        <v>28.6</v>
      </c>
      <c r="O316" t="s">
        <v>253</v>
      </c>
      <c r="P316" t="s">
        <v>254</v>
      </c>
      <c r="Q316" t="s">
        <v>254</v>
      </c>
      <c r="R316" t="s">
        <v>255</v>
      </c>
      <c r="S316" t="s">
        <v>251</v>
      </c>
      <c r="T316" t="n">
        <v>5</v>
      </c>
    </row>
    <row r="317" spans="1:20">
      <c r="A317" s="1" t="n">
        <v>32963</v>
      </c>
      <c r="B317" t="s">
        <v>248</v>
      </c>
      <c r="C317" t="n">
        <v>2</v>
      </c>
      <c r="D317" t="n">
        <v>20</v>
      </c>
      <c r="E317" t="s">
        <v>249</v>
      </c>
      <c r="F317" t="n">
        <v>3201</v>
      </c>
      <c r="G317" t="s">
        <v>250</v>
      </c>
      <c r="H317" t="s">
        <v>251</v>
      </c>
      <c r="I317" t="n">
        <v>5</v>
      </c>
      <c r="J317" t="n">
        <v>458</v>
      </c>
      <c r="K317" t="s">
        <v>252</v>
      </c>
      <c r="L317" t="n">
        <v>497</v>
      </c>
      <c r="M317" t="n">
        <v>0.1</v>
      </c>
      <c r="N317" t="n">
        <v>35.5</v>
      </c>
      <c r="O317" t="s">
        <v>253</v>
      </c>
      <c r="P317" t="s">
        <v>254</v>
      </c>
      <c r="Q317" t="s">
        <v>254</v>
      </c>
      <c r="R317" t="s">
        <v>255</v>
      </c>
      <c r="S317" t="s">
        <v>251</v>
      </c>
      <c r="T317" t="n">
        <v>5</v>
      </c>
    </row>
    <row r="318" spans="1:20">
      <c r="A318" s="1" t="n">
        <v>32963</v>
      </c>
      <c r="B318" t="s">
        <v>248</v>
      </c>
      <c r="C318" t="n">
        <v>3</v>
      </c>
      <c r="D318" t="n">
        <v>20</v>
      </c>
      <c r="E318" t="s">
        <v>249</v>
      </c>
      <c r="F318" t="n">
        <v>3201</v>
      </c>
      <c r="G318" t="s">
        <v>250</v>
      </c>
      <c r="H318" t="s">
        <v>251</v>
      </c>
      <c r="I318" t="n">
        <v>5</v>
      </c>
      <c r="J318" t="n">
        <v>458</v>
      </c>
      <c r="K318" t="s">
        <v>252</v>
      </c>
      <c r="L318" t="n">
        <v>151</v>
      </c>
      <c r="M318" t="n">
        <v>0.2</v>
      </c>
      <c r="N318" t="n">
        <v>22.1</v>
      </c>
      <c r="O318" t="s">
        <v>253</v>
      </c>
      <c r="P318" t="s">
        <v>254</v>
      </c>
      <c r="Q318" t="s">
        <v>254</v>
      </c>
      <c r="R318" t="s">
        <v>255</v>
      </c>
      <c r="S318" t="s">
        <v>251</v>
      </c>
      <c r="T318" t="n">
        <v>5</v>
      </c>
    </row>
    <row r="319" spans="1:20">
      <c r="A319" s="1" t="n">
        <v>32963</v>
      </c>
      <c r="B319" t="s">
        <v>248</v>
      </c>
      <c r="C319" t="n">
        <v>4</v>
      </c>
      <c r="D319" t="n">
        <v>20</v>
      </c>
      <c r="E319" t="s">
        <v>249</v>
      </c>
      <c r="F319" t="n">
        <v>3201</v>
      </c>
      <c r="G319" t="s">
        <v>250</v>
      </c>
      <c r="H319" t="s">
        <v>251</v>
      </c>
      <c r="I319" t="n">
        <v>5</v>
      </c>
      <c r="J319" t="n">
        <v>458</v>
      </c>
      <c r="K319" t="s">
        <v>252</v>
      </c>
      <c r="L319" t="n">
        <v>555</v>
      </c>
      <c r="M319" t="n">
        <v>0.1</v>
      </c>
      <c r="N319" t="n">
        <v>35.4</v>
      </c>
      <c r="O319" t="s">
        <v>253</v>
      </c>
      <c r="P319" t="s">
        <v>254</v>
      </c>
      <c r="Q319" t="s">
        <v>254</v>
      </c>
      <c r="R319" t="s">
        <v>255</v>
      </c>
      <c r="S319" t="s">
        <v>251</v>
      </c>
      <c r="T319" t="n">
        <v>5</v>
      </c>
    </row>
    <row r="320" spans="1:20">
      <c r="A320" s="1" t="n">
        <v>32963</v>
      </c>
      <c r="B320" t="s">
        <v>276</v>
      </c>
      <c r="C320" t="n">
        <v>2</v>
      </c>
      <c r="D320" t="n">
        <v>509</v>
      </c>
      <c r="E320" t="s">
        <v>269</v>
      </c>
      <c r="F320" t="n">
        <v>3201</v>
      </c>
      <c r="G320" t="s">
        <v>250</v>
      </c>
      <c r="H320" t="s">
        <v>251</v>
      </c>
      <c r="I320" t="n">
        <v>5</v>
      </c>
      <c r="J320" t="n">
        <v>795</v>
      </c>
      <c r="K320" t="s">
        <v>262</v>
      </c>
      <c r="L320" t="n">
        <v>148</v>
      </c>
      <c r="M320" t="n">
        <v>0.64</v>
      </c>
      <c r="N320" t="n">
        <v>0</v>
      </c>
    </row>
    <row r="321" spans="1:20">
      <c r="A321" s="1" t="n">
        <v>32963</v>
      </c>
      <c r="B321" t="s">
        <v>276</v>
      </c>
      <c r="C321" t="n">
        <v>3</v>
      </c>
      <c r="D321" t="n">
        <v>20</v>
      </c>
      <c r="E321" t="s">
        <v>249</v>
      </c>
      <c r="F321" t="n">
        <v>3201</v>
      </c>
      <c r="G321" t="s">
        <v>250</v>
      </c>
      <c r="H321" t="s">
        <v>251</v>
      </c>
      <c r="I321" t="n">
        <v>5</v>
      </c>
      <c r="J321" t="n">
        <v>160</v>
      </c>
      <c r="K321" t="s">
        <v>280</v>
      </c>
      <c r="L321" t="n">
        <v>656</v>
      </c>
      <c r="M321" t="n">
        <v>0.01</v>
      </c>
      <c r="N321" t="n">
        <v>47.9</v>
      </c>
      <c r="O321" t="s">
        <v>274</v>
      </c>
      <c r="P321" t="s">
        <v>275</v>
      </c>
      <c r="Q321" t="s">
        <v>275</v>
      </c>
      <c r="R321" t="s">
        <v>255</v>
      </c>
      <c r="S321" t="s">
        <v>251</v>
      </c>
      <c r="T321" t="n">
        <v>5</v>
      </c>
    </row>
    <row r="322" spans="1:20">
      <c r="A322" s="1" t="n">
        <v>32963</v>
      </c>
      <c r="B322" t="s">
        <v>276</v>
      </c>
      <c r="C322" t="n">
        <v>4</v>
      </c>
      <c r="D322" t="n">
        <v>20</v>
      </c>
      <c r="E322" t="s">
        <v>249</v>
      </c>
      <c r="F322" t="n">
        <v>3201</v>
      </c>
      <c r="G322" t="s">
        <v>250</v>
      </c>
      <c r="H322" t="s">
        <v>251</v>
      </c>
      <c r="I322" t="n">
        <v>5</v>
      </c>
      <c r="J322" t="n">
        <v>280</v>
      </c>
      <c r="K322" t="s">
        <v>273</v>
      </c>
      <c r="L322" t="n">
        <v>508</v>
      </c>
      <c r="M322" t="n">
        <v>0.07000000000000001</v>
      </c>
      <c r="N322" t="n">
        <v>32.4</v>
      </c>
      <c r="O322" t="s">
        <v>274</v>
      </c>
      <c r="P322" t="s">
        <v>275</v>
      </c>
      <c r="Q322" t="s">
        <v>275</v>
      </c>
      <c r="R322" t="s">
        <v>255</v>
      </c>
      <c r="S322" t="s">
        <v>251</v>
      </c>
      <c r="T322" t="n">
        <v>5</v>
      </c>
    </row>
    <row r="323" spans="1:20">
      <c r="A323" s="1" t="n">
        <v>32963</v>
      </c>
      <c r="B323" t="s">
        <v>276</v>
      </c>
      <c r="C323" t="n">
        <v>5</v>
      </c>
      <c r="D323" t="n">
        <v>20</v>
      </c>
      <c r="E323" t="s">
        <v>249</v>
      </c>
      <c r="F323" t="n">
        <v>3201</v>
      </c>
      <c r="G323" t="s">
        <v>250</v>
      </c>
      <c r="H323" t="s">
        <v>251</v>
      </c>
      <c r="I323" t="n">
        <v>5</v>
      </c>
      <c r="J323" t="n">
        <v>458</v>
      </c>
      <c r="K323" t="s">
        <v>252</v>
      </c>
      <c r="L323" t="n">
        <v>81</v>
      </c>
      <c r="M323" t="n">
        <v>0.15</v>
      </c>
      <c r="N323" t="n">
        <v>21.9</v>
      </c>
      <c r="O323" t="s">
        <v>274</v>
      </c>
      <c r="P323" t="s">
        <v>275</v>
      </c>
      <c r="Q323" t="s">
        <v>275</v>
      </c>
      <c r="R323" t="s">
        <v>255</v>
      </c>
      <c r="S323" t="s">
        <v>251</v>
      </c>
      <c r="T323" t="n">
        <v>5</v>
      </c>
    </row>
    <row r="324" spans="1:20">
      <c r="A324" s="1" t="n">
        <v>32993</v>
      </c>
      <c r="B324" t="s">
        <v>248</v>
      </c>
      <c r="C324" t="n">
        <v>1</v>
      </c>
      <c r="D324" t="n">
        <v>20</v>
      </c>
      <c r="E324" t="s">
        <v>249</v>
      </c>
      <c r="F324" t="n">
        <v>3201</v>
      </c>
      <c r="G324" t="s">
        <v>250</v>
      </c>
      <c r="H324" t="s">
        <v>251</v>
      </c>
      <c r="I324" t="n">
        <v>5</v>
      </c>
      <c r="J324" t="n">
        <v>458</v>
      </c>
      <c r="K324" t="s">
        <v>252</v>
      </c>
      <c r="L324" t="n">
        <v>941</v>
      </c>
      <c r="M324" t="n">
        <v>0.1</v>
      </c>
      <c r="N324" t="n">
        <v>36.1</v>
      </c>
      <c r="O324" t="s">
        <v>253</v>
      </c>
      <c r="P324" t="s">
        <v>254</v>
      </c>
      <c r="Q324" t="s">
        <v>254</v>
      </c>
      <c r="R324" t="s">
        <v>255</v>
      </c>
      <c r="S324" t="s">
        <v>251</v>
      </c>
      <c r="T324" t="n">
        <v>5</v>
      </c>
    </row>
    <row r="325" spans="1:20">
      <c r="A325" s="1" t="n">
        <v>32993</v>
      </c>
      <c r="B325" t="s">
        <v>276</v>
      </c>
      <c r="C325" t="n">
        <v>2</v>
      </c>
      <c r="D325" t="n">
        <v>509</v>
      </c>
      <c r="E325" t="s">
        <v>269</v>
      </c>
      <c r="F325" t="n">
        <v>3201</v>
      </c>
      <c r="G325" t="s">
        <v>250</v>
      </c>
      <c r="H325" t="s">
        <v>251</v>
      </c>
      <c r="I325" t="n">
        <v>5</v>
      </c>
      <c r="J325" t="n">
        <v>160</v>
      </c>
      <c r="K325" t="s">
        <v>280</v>
      </c>
      <c r="L325" t="n">
        <v>62</v>
      </c>
      <c r="M325" t="n">
        <v>0.44</v>
      </c>
      <c r="N325" t="n">
        <v>0</v>
      </c>
    </row>
    <row r="326" spans="1:20">
      <c r="A326" s="1" t="n">
        <v>32993</v>
      </c>
      <c r="B326" t="s">
        <v>276</v>
      </c>
      <c r="C326" t="n">
        <v>4</v>
      </c>
      <c r="D326" t="n">
        <v>508</v>
      </c>
      <c r="E326" t="s">
        <v>268</v>
      </c>
      <c r="F326" t="n">
        <v>3201</v>
      </c>
      <c r="G326" t="s">
        <v>250</v>
      </c>
      <c r="H326" t="s">
        <v>251</v>
      </c>
      <c r="I326" t="n">
        <v>5</v>
      </c>
      <c r="J326" t="n">
        <v>160</v>
      </c>
      <c r="K326" t="s">
        <v>280</v>
      </c>
      <c r="L326" t="n">
        <v>81</v>
      </c>
      <c r="M326" t="n">
        <v>0.26</v>
      </c>
      <c r="N326" t="n">
        <v>0</v>
      </c>
    </row>
    <row r="327" spans="1:20">
      <c r="A327" s="1" t="n">
        <v>32993</v>
      </c>
      <c r="B327" t="s">
        <v>276</v>
      </c>
      <c r="C327" t="n">
        <v>5</v>
      </c>
      <c r="D327" t="n">
        <v>20</v>
      </c>
      <c r="E327" t="s">
        <v>249</v>
      </c>
      <c r="F327" t="n">
        <v>3201</v>
      </c>
      <c r="G327" t="s">
        <v>250</v>
      </c>
      <c r="H327" t="s">
        <v>251</v>
      </c>
      <c r="I327" t="n">
        <v>5</v>
      </c>
      <c r="J327" t="n">
        <v>160</v>
      </c>
      <c r="K327" t="s">
        <v>280</v>
      </c>
      <c r="L327" t="n">
        <v>201</v>
      </c>
      <c r="M327" t="n">
        <v>0.06</v>
      </c>
      <c r="N327" t="n">
        <v>48.3</v>
      </c>
      <c r="O327" t="s">
        <v>274</v>
      </c>
      <c r="P327" t="s">
        <v>275</v>
      </c>
      <c r="Q327" t="s">
        <v>275</v>
      </c>
      <c r="R327" t="s">
        <v>255</v>
      </c>
      <c r="S327" t="s">
        <v>251</v>
      </c>
      <c r="T327" t="n">
        <v>5</v>
      </c>
    </row>
    <row r="328" spans="1:20">
      <c r="A328" s="1" t="n">
        <v>32993</v>
      </c>
      <c r="B328" t="s">
        <v>276</v>
      </c>
      <c r="C328" t="n">
        <v>6</v>
      </c>
      <c r="D328" t="n">
        <v>20</v>
      </c>
      <c r="E328" t="s">
        <v>249</v>
      </c>
      <c r="F328" t="n">
        <v>3201</v>
      </c>
      <c r="G328" t="s">
        <v>250</v>
      </c>
      <c r="H328" t="s">
        <v>251</v>
      </c>
      <c r="I328" t="n">
        <v>5</v>
      </c>
      <c r="J328" t="n">
        <v>160</v>
      </c>
      <c r="K328" t="s">
        <v>280</v>
      </c>
      <c r="L328" t="n">
        <v>404</v>
      </c>
      <c r="M328" t="n">
        <v>0.06</v>
      </c>
      <c r="N328" t="n">
        <v>48.3</v>
      </c>
      <c r="O328" t="s">
        <v>274</v>
      </c>
      <c r="P328" t="s">
        <v>275</v>
      </c>
      <c r="Q328" t="s">
        <v>275</v>
      </c>
      <c r="R328" t="s">
        <v>255</v>
      </c>
      <c r="S328" t="s">
        <v>251</v>
      </c>
      <c r="T328" t="n">
        <v>5</v>
      </c>
    </row>
    <row r="329" spans="1:20">
      <c r="A329" s="1" t="n">
        <v>32993</v>
      </c>
      <c r="B329" t="s">
        <v>276</v>
      </c>
      <c r="C329" t="n">
        <v>7</v>
      </c>
      <c r="D329" t="n">
        <v>20</v>
      </c>
      <c r="E329" t="s">
        <v>249</v>
      </c>
      <c r="F329" t="n">
        <v>3201</v>
      </c>
      <c r="G329" t="s">
        <v>250</v>
      </c>
      <c r="H329" t="s">
        <v>251</v>
      </c>
      <c r="I329" t="n">
        <v>5</v>
      </c>
      <c r="J329" t="n">
        <v>280</v>
      </c>
      <c r="K329" t="s">
        <v>273</v>
      </c>
      <c r="L329" t="n">
        <v>126</v>
      </c>
      <c r="M329" t="n">
        <v>0.07000000000000001</v>
      </c>
      <c r="N329" t="n">
        <v>32.4</v>
      </c>
      <c r="O329" t="s">
        <v>274</v>
      </c>
      <c r="P329" t="s">
        <v>275</v>
      </c>
      <c r="Q329" t="s">
        <v>275</v>
      </c>
      <c r="R329" t="s">
        <v>255</v>
      </c>
      <c r="S329" t="s">
        <v>251</v>
      </c>
      <c r="T329" t="n">
        <v>5</v>
      </c>
    </row>
    <row r="330" spans="1:20">
      <c r="A330" s="1" t="n">
        <v>33024</v>
      </c>
      <c r="B330" t="s">
        <v>248</v>
      </c>
      <c r="C330" t="n">
        <v>1</v>
      </c>
      <c r="D330" t="n">
        <v>20</v>
      </c>
      <c r="E330" t="s">
        <v>249</v>
      </c>
      <c r="F330" t="n">
        <v>3201</v>
      </c>
      <c r="G330" t="s">
        <v>250</v>
      </c>
      <c r="H330" t="s">
        <v>251</v>
      </c>
      <c r="I330" t="n">
        <v>5</v>
      </c>
      <c r="J330" t="n">
        <v>458</v>
      </c>
      <c r="K330" t="s">
        <v>252</v>
      </c>
      <c r="L330" t="n">
        <v>1285</v>
      </c>
      <c r="M330" t="n">
        <v>0.1</v>
      </c>
      <c r="N330" t="n">
        <v>35.4</v>
      </c>
      <c r="O330" t="s">
        <v>253</v>
      </c>
      <c r="P330" t="s">
        <v>254</v>
      </c>
      <c r="Q330" t="s">
        <v>254</v>
      </c>
      <c r="R330" t="s">
        <v>255</v>
      </c>
      <c r="S330" t="s">
        <v>251</v>
      </c>
      <c r="T330" t="n">
        <v>5</v>
      </c>
    </row>
    <row r="331" spans="1:20">
      <c r="A331" s="1" t="n">
        <v>33024</v>
      </c>
      <c r="B331" t="s">
        <v>248</v>
      </c>
      <c r="C331" t="n">
        <v>2</v>
      </c>
      <c r="D331" t="n">
        <v>20</v>
      </c>
      <c r="E331" t="s">
        <v>249</v>
      </c>
      <c r="F331" t="n">
        <v>3201</v>
      </c>
      <c r="G331" t="s">
        <v>250</v>
      </c>
      <c r="H331" t="s">
        <v>251</v>
      </c>
      <c r="I331" t="n">
        <v>5</v>
      </c>
      <c r="J331" t="n">
        <v>458</v>
      </c>
      <c r="K331" t="s">
        <v>252</v>
      </c>
      <c r="L331" t="n">
        <v>250</v>
      </c>
      <c r="M331" t="n">
        <v>0.1</v>
      </c>
      <c r="N331" t="n">
        <v>35.9</v>
      </c>
      <c r="O331" t="s">
        <v>253</v>
      </c>
      <c r="P331" t="s">
        <v>254</v>
      </c>
      <c r="Q331" t="s">
        <v>254</v>
      </c>
      <c r="R331" t="s">
        <v>255</v>
      </c>
      <c r="S331" t="s">
        <v>251</v>
      </c>
      <c r="T331" t="n">
        <v>5</v>
      </c>
    </row>
    <row r="332" spans="1:20">
      <c r="A332" s="1" t="n">
        <v>33024</v>
      </c>
      <c r="B332" t="s">
        <v>248</v>
      </c>
      <c r="C332" t="n">
        <v>3</v>
      </c>
      <c r="D332" t="n">
        <v>20</v>
      </c>
      <c r="E332" t="s">
        <v>249</v>
      </c>
      <c r="F332" t="n">
        <v>3201</v>
      </c>
      <c r="G332" t="s">
        <v>250</v>
      </c>
      <c r="H332" t="s">
        <v>251</v>
      </c>
      <c r="I332" t="n">
        <v>5</v>
      </c>
      <c r="J332" t="n">
        <v>458</v>
      </c>
      <c r="K332" t="s">
        <v>252</v>
      </c>
      <c r="L332" t="n">
        <v>109</v>
      </c>
      <c r="M332" t="n">
        <v>0.2</v>
      </c>
      <c r="N332" t="n">
        <v>21.6</v>
      </c>
      <c r="O332" t="s">
        <v>253</v>
      </c>
      <c r="P332" t="s">
        <v>254</v>
      </c>
      <c r="Q332" t="s">
        <v>254</v>
      </c>
      <c r="R332" t="s">
        <v>255</v>
      </c>
      <c r="S332" t="s">
        <v>251</v>
      </c>
      <c r="T332" t="n">
        <v>5</v>
      </c>
    </row>
    <row r="333" spans="1:20">
      <c r="A333" s="1" t="n">
        <v>33024</v>
      </c>
      <c r="B333" t="s">
        <v>276</v>
      </c>
      <c r="C333" t="n">
        <v>1</v>
      </c>
      <c r="D333" t="n">
        <v>213</v>
      </c>
      <c r="E333" t="s">
        <v>256</v>
      </c>
      <c r="F333" t="n">
        <v>3201</v>
      </c>
      <c r="G333" t="s">
        <v>250</v>
      </c>
      <c r="H333" t="s">
        <v>251</v>
      </c>
      <c r="I333" t="n">
        <v>5</v>
      </c>
      <c r="J333" t="n">
        <v>400</v>
      </c>
      <c r="K333" t="s">
        <v>279</v>
      </c>
      <c r="L333" t="n">
        <v>172</v>
      </c>
      <c r="M333" t="n">
        <v>0</v>
      </c>
      <c r="N333" t="n">
        <v>0</v>
      </c>
    </row>
    <row r="334" spans="1:20">
      <c r="A334" s="1" t="n">
        <v>33024</v>
      </c>
      <c r="B334" t="s">
        <v>276</v>
      </c>
      <c r="C334" t="n">
        <v>2</v>
      </c>
      <c r="D334" t="n">
        <v>20</v>
      </c>
      <c r="E334" t="s">
        <v>249</v>
      </c>
      <c r="F334" t="n">
        <v>3201</v>
      </c>
      <c r="G334" t="s">
        <v>250</v>
      </c>
      <c r="H334" t="s">
        <v>251</v>
      </c>
      <c r="I334" t="n">
        <v>5</v>
      </c>
      <c r="J334" t="n">
        <v>160</v>
      </c>
      <c r="K334" t="s">
        <v>280</v>
      </c>
      <c r="L334" t="n">
        <v>139</v>
      </c>
      <c r="M334" t="n">
        <v>0.05</v>
      </c>
      <c r="N334" t="n">
        <v>40</v>
      </c>
      <c r="O334" t="s">
        <v>274</v>
      </c>
      <c r="P334" t="s">
        <v>275</v>
      </c>
      <c r="Q334" t="s">
        <v>275</v>
      </c>
      <c r="R334" t="s">
        <v>255</v>
      </c>
      <c r="S334" t="s">
        <v>251</v>
      </c>
      <c r="T334" t="n">
        <v>5</v>
      </c>
    </row>
    <row r="335" spans="1:20">
      <c r="A335" s="1" t="n">
        <v>33024</v>
      </c>
      <c r="B335" t="s">
        <v>276</v>
      </c>
      <c r="C335" t="n">
        <v>3</v>
      </c>
      <c r="D335" t="n">
        <v>20</v>
      </c>
      <c r="E335" t="s">
        <v>249</v>
      </c>
      <c r="F335" t="n">
        <v>3201</v>
      </c>
      <c r="G335" t="s">
        <v>250</v>
      </c>
      <c r="H335" t="s">
        <v>251</v>
      </c>
      <c r="I335" t="n">
        <v>5</v>
      </c>
      <c r="J335" t="n">
        <v>160</v>
      </c>
      <c r="K335" t="s">
        <v>280</v>
      </c>
      <c r="L335" t="n">
        <v>391</v>
      </c>
      <c r="M335" t="n">
        <v>0.08</v>
      </c>
      <c r="N335" t="n">
        <v>46.4</v>
      </c>
      <c r="O335" t="s">
        <v>274</v>
      </c>
      <c r="P335" t="s">
        <v>275</v>
      </c>
      <c r="Q335" t="s">
        <v>275</v>
      </c>
      <c r="R335" t="s">
        <v>255</v>
      </c>
      <c r="S335" t="s">
        <v>251</v>
      </c>
      <c r="T335" t="n">
        <v>5</v>
      </c>
    </row>
    <row r="336" spans="1:20">
      <c r="A336" s="1" t="n">
        <v>33024</v>
      </c>
      <c r="B336" t="s">
        <v>276</v>
      </c>
      <c r="C336" t="n">
        <v>4</v>
      </c>
      <c r="D336" t="n">
        <v>20</v>
      </c>
      <c r="E336" t="s">
        <v>249</v>
      </c>
      <c r="F336" t="n">
        <v>3201</v>
      </c>
      <c r="G336" t="s">
        <v>250</v>
      </c>
      <c r="H336" t="s">
        <v>251</v>
      </c>
      <c r="I336" t="n">
        <v>5</v>
      </c>
      <c r="J336" t="n">
        <v>160</v>
      </c>
      <c r="K336" t="s">
        <v>280</v>
      </c>
      <c r="L336" t="n">
        <v>662</v>
      </c>
      <c r="M336" t="n">
        <v>0.01</v>
      </c>
      <c r="N336" t="n">
        <v>48.3</v>
      </c>
      <c r="O336" t="s">
        <v>274</v>
      </c>
      <c r="P336" t="s">
        <v>275</v>
      </c>
      <c r="Q336" t="s">
        <v>275</v>
      </c>
      <c r="R336" t="s">
        <v>255</v>
      </c>
      <c r="S336" t="s">
        <v>251</v>
      </c>
      <c r="T336" t="n">
        <v>5</v>
      </c>
    </row>
    <row r="337" spans="1:20">
      <c r="A337" s="1" t="n">
        <v>33024</v>
      </c>
      <c r="B337" t="s">
        <v>276</v>
      </c>
      <c r="C337" t="n">
        <v>5</v>
      </c>
      <c r="D337" t="n">
        <v>20</v>
      </c>
      <c r="E337" t="s">
        <v>249</v>
      </c>
      <c r="F337" t="n">
        <v>3201</v>
      </c>
      <c r="G337" t="s">
        <v>250</v>
      </c>
      <c r="H337" t="s">
        <v>251</v>
      </c>
      <c r="I337" t="n">
        <v>5</v>
      </c>
      <c r="J337" t="n">
        <v>458</v>
      </c>
      <c r="K337" t="s">
        <v>252</v>
      </c>
      <c r="L337" t="n">
        <v>220</v>
      </c>
      <c r="M337" t="n">
        <v>0.21</v>
      </c>
      <c r="N337" t="n">
        <v>21.5</v>
      </c>
      <c r="O337" t="s">
        <v>274</v>
      </c>
      <c r="P337" t="s">
        <v>275</v>
      </c>
      <c r="Q337" t="s">
        <v>275</v>
      </c>
      <c r="R337" t="s">
        <v>255</v>
      </c>
      <c r="S337" t="s">
        <v>251</v>
      </c>
      <c r="T337" t="n">
        <v>5</v>
      </c>
    </row>
    <row r="338" spans="1:20">
      <c r="A338" s="1" t="n">
        <v>33024</v>
      </c>
      <c r="B338" t="s">
        <v>285</v>
      </c>
      <c r="C338" t="n">
        <v>1</v>
      </c>
      <c r="D338" t="n">
        <v>216</v>
      </c>
      <c r="E338" t="s">
        <v>286</v>
      </c>
      <c r="F338" t="n">
        <v>3201</v>
      </c>
      <c r="G338" t="s">
        <v>250</v>
      </c>
      <c r="H338" t="s">
        <v>251</v>
      </c>
      <c r="I338" t="n">
        <v>5</v>
      </c>
      <c r="J338" t="n">
        <v>785</v>
      </c>
      <c r="K338" t="s">
        <v>281</v>
      </c>
      <c r="L338" t="n">
        <v>20</v>
      </c>
      <c r="M338" t="n">
        <v>0</v>
      </c>
      <c r="N338" t="n">
        <v>0</v>
      </c>
    </row>
    <row r="339" spans="1:20">
      <c r="A339" s="1" t="n">
        <v>33054</v>
      </c>
      <c r="B339" t="s">
        <v>248</v>
      </c>
      <c r="C339" t="n">
        <v>2</v>
      </c>
      <c r="D339" t="n">
        <v>509</v>
      </c>
      <c r="E339" t="s">
        <v>269</v>
      </c>
      <c r="F339" t="n">
        <v>3201</v>
      </c>
      <c r="G339" t="s">
        <v>250</v>
      </c>
      <c r="H339" t="s">
        <v>251</v>
      </c>
      <c r="I339" t="n">
        <v>5</v>
      </c>
      <c r="J339" t="n">
        <v>795</v>
      </c>
      <c r="K339" t="s">
        <v>262</v>
      </c>
      <c r="L339" t="n">
        <v>199</v>
      </c>
      <c r="M339" t="n">
        <v>0.34</v>
      </c>
      <c r="N339" t="n">
        <v>0</v>
      </c>
    </row>
    <row r="340" spans="1:20">
      <c r="A340" s="1" t="n">
        <v>33054</v>
      </c>
      <c r="B340" t="s">
        <v>248</v>
      </c>
      <c r="C340" t="n">
        <v>6</v>
      </c>
      <c r="D340" t="n">
        <v>20</v>
      </c>
      <c r="E340" t="s">
        <v>249</v>
      </c>
      <c r="F340" t="n">
        <v>3201</v>
      </c>
      <c r="G340" t="s">
        <v>250</v>
      </c>
      <c r="H340" t="s">
        <v>251</v>
      </c>
      <c r="I340" t="n">
        <v>5</v>
      </c>
      <c r="J340" t="n">
        <v>458</v>
      </c>
      <c r="K340" t="s">
        <v>252</v>
      </c>
      <c r="L340" t="n">
        <v>400</v>
      </c>
      <c r="M340" t="n">
        <v>0.1</v>
      </c>
      <c r="N340" t="n">
        <v>35.8</v>
      </c>
      <c r="O340" t="s">
        <v>253</v>
      </c>
      <c r="P340" t="s">
        <v>254</v>
      </c>
      <c r="Q340" t="s">
        <v>254</v>
      </c>
      <c r="R340" t="s">
        <v>255</v>
      </c>
      <c r="S340" t="s">
        <v>251</v>
      </c>
      <c r="T340" t="n">
        <v>5</v>
      </c>
    </row>
    <row r="341" spans="1:20">
      <c r="A341" s="1" t="n">
        <v>33054</v>
      </c>
      <c r="B341" t="s">
        <v>248</v>
      </c>
      <c r="C341" t="n">
        <v>8</v>
      </c>
      <c r="D341" t="n">
        <v>20</v>
      </c>
      <c r="E341" t="s">
        <v>249</v>
      </c>
      <c r="F341" t="n">
        <v>3201</v>
      </c>
      <c r="G341" t="s">
        <v>250</v>
      </c>
      <c r="H341" t="s">
        <v>251</v>
      </c>
      <c r="I341" t="n">
        <v>5</v>
      </c>
      <c r="J341" t="n">
        <v>458</v>
      </c>
      <c r="K341" t="s">
        <v>252</v>
      </c>
      <c r="L341" t="n">
        <v>309</v>
      </c>
      <c r="M341" t="n">
        <v>0.1</v>
      </c>
      <c r="N341" t="n">
        <v>35.5</v>
      </c>
      <c r="O341" t="s">
        <v>253</v>
      </c>
      <c r="P341" t="s">
        <v>254</v>
      </c>
      <c r="Q341" t="s">
        <v>254</v>
      </c>
      <c r="R341" t="s">
        <v>255</v>
      </c>
      <c r="S341" t="s">
        <v>251</v>
      </c>
      <c r="T341" t="n">
        <v>5</v>
      </c>
    </row>
    <row r="342" spans="1:20">
      <c r="A342" s="1" t="n">
        <v>33054</v>
      </c>
      <c r="B342" t="s">
        <v>248</v>
      </c>
      <c r="C342" t="n">
        <v>9</v>
      </c>
      <c r="D342" t="n">
        <v>20</v>
      </c>
      <c r="E342" t="s">
        <v>249</v>
      </c>
      <c r="F342" t="n">
        <v>3201</v>
      </c>
      <c r="G342" t="s">
        <v>250</v>
      </c>
      <c r="H342" t="s">
        <v>251</v>
      </c>
      <c r="I342" t="n">
        <v>5</v>
      </c>
      <c r="J342" t="n">
        <v>458</v>
      </c>
      <c r="K342" t="s">
        <v>252</v>
      </c>
      <c r="L342" t="n">
        <v>97</v>
      </c>
      <c r="M342" t="n">
        <v>0.2</v>
      </c>
      <c r="N342" t="n">
        <v>22.2</v>
      </c>
      <c r="O342" t="s">
        <v>253</v>
      </c>
      <c r="P342" t="s">
        <v>254</v>
      </c>
      <c r="Q342" t="s">
        <v>254</v>
      </c>
      <c r="R342" t="s">
        <v>255</v>
      </c>
      <c r="S342" t="s">
        <v>251</v>
      </c>
      <c r="T342" t="n">
        <v>5</v>
      </c>
    </row>
    <row r="343" spans="1:20">
      <c r="A343" s="1" t="n">
        <v>33054</v>
      </c>
      <c r="B343" t="s">
        <v>263</v>
      </c>
      <c r="C343" t="n">
        <v>1</v>
      </c>
      <c r="D343" t="n">
        <v>213</v>
      </c>
      <c r="E343" t="s">
        <v>256</v>
      </c>
      <c r="F343" t="n">
        <v>3201</v>
      </c>
      <c r="G343" t="s">
        <v>250</v>
      </c>
      <c r="H343" t="s">
        <v>251</v>
      </c>
      <c r="I343" t="n">
        <v>5</v>
      </c>
      <c r="J343" t="n">
        <v>520</v>
      </c>
      <c r="K343" t="s">
        <v>283</v>
      </c>
      <c r="L343" t="n">
        <v>35</v>
      </c>
      <c r="M343" t="n">
        <v>0</v>
      </c>
      <c r="N343" t="n">
        <v>0</v>
      </c>
    </row>
    <row r="344" spans="1:20">
      <c r="A344" s="1" t="n">
        <v>33054</v>
      </c>
      <c r="B344" t="s">
        <v>263</v>
      </c>
      <c r="C344" t="n">
        <v>2</v>
      </c>
      <c r="D344" t="n">
        <v>213</v>
      </c>
      <c r="E344" t="s">
        <v>256</v>
      </c>
      <c r="F344" t="n">
        <v>3201</v>
      </c>
      <c r="G344" t="s">
        <v>250</v>
      </c>
      <c r="H344" t="s">
        <v>251</v>
      </c>
      <c r="I344" t="n">
        <v>5</v>
      </c>
      <c r="J344" t="n">
        <v>795</v>
      </c>
      <c r="K344" t="s">
        <v>262</v>
      </c>
      <c r="L344" t="n">
        <v>15</v>
      </c>
      <c r="M344" t="n">
        <v>0</v>
      </c>
      <c r="N344" t="n">
        <v>0</v>
      </c>
    </row>
    <row r="345" spans="1:20">
      <c r="A345" s="1" t="n">
        <v>33054</v>
      </c>
      <c r="B345" t="s">
        <v>276</v>
      </c>
      <c r="C345" t="n">
        <v>1</v>
      </c>
      <c r="D345" t="n">
        <v>20</v>
      </c>
      <c r="E345" t="s">
        <v>249</v>
      </c>
      <c r="F345" t="n">
        <v>3201</v>
      </c>
      <c r="G345" t="s">
        <v>250</v>
      </c>
      <c r="H345" t="s">
        <v>251</v>
      </c>
      <c r="I345" t="n">
        <v>5</v>
      </c>
      <c r="J345" t="n">
        <v>160</v>
      </c>
      <c r="K345" t="s">
        <v>280</v>
      </c>
      <c r="L345" t="n">
        <v>672</v>
      </c>
      <c r="M345" t="n">
        <v>0.03</v>
      </c>
      <c r="N345" t="n">
        <v>42.6</v>
      </c>
      <c r="O345" t="s">
        <v>274</v>
      </c>
      <c r="P345" t="s">
        <v>275</v>
      </c>
      <c r="Q345" t="s">
        <v>275</v>
      </c>
      <c r="R345" t="s">
        <v>255</v>
      </c>
      <c r="S345" t="s">
        <v>251</v>
      </c>
      <c r="T345" t="n">
        <v>5</v>
      </c>
    </row>
    <row r="346" spans="1:20">
      <c r="A346" s="1" t="n">
        <v>33054</v>
      </c>
      <c r="B346" t="s">
        <v>276</v>
      </c>
      <c r="C346" t="n">
        <v>2</v>
      </c>
      <c r="D346" t="n">
        <v>20</v>
      </c>
      <c r="E346" t="s">
        <v>249</v>
      </c>
      <c r="F346" t="n">
        <v>3201</v>
      </c>
      <c r="G346" t="s">
        <v>250</v>
      </c>
      <c r="H346" t="s">
        <v>251</v>
      </c>
      <c r="I346" t="n">
        <v>5</v>
      </c>
      <c r="J346" t="n">
        <v>160</v>
      </c>
      <c r="K346" t="s">
        <v>280</v>
      </c>
      <c r="L346" t="n">
        <v>309</v>
      </c>
      <c r="M346" t="n">
        <v>0.17</v>
      </c>
      <c r="N346" t="n">
        <v>21.7</v>
      </c>
      <c r="O346" t="s">
        <v>274</v>
      </c>
      <c r="P346" t="s">
        <v>275</v>
      </c>
      <c r="Q346" t="s">
        <v>275</v>
      </c>
      <c r="R346" t="s">
        <v>255</v>
      </c>
      <c r="S346" t="s">
        <v>251</v>
      </c>
      <c r="T346" t="n">
        <v>5</v>
      </c>
    </row>
    <row r="347" spans="1:20">
      <c r="A347" s="1" t="n">
        <v>33054</v>
      </c>
      <c r="B347" t="s">
        <v>276</v>
      </c>
      <c r="C347" t="n">
        <v>3</v>
      </c>
      <c r="D347" t="n">
        <v>20</v>
      </c>
      <c r="E347" t="s">
        <v>249</v>
      </c>
      <c r="F347" t="n">
        <v>3201</v>
      </c>
      <c r="G347" t="s">
        <v>250</v>
      </c>
      <c r="H347" t="s">
        <v>251</v>
      </c>
      <c r="I347" t="n">
        <v>5</v>
      </c>
      <c r="J347" t="n">
        <v>458</v>
      </c>
      <c r="K347" t="s">
        <v>252</v>
      </c>
      <c r="L347" t="n">
        <v>349</v>
      </c>
      <c r="M347" t="n">
        <v>0.01</v>
      </c>
      <c r="N347" t="n">
        <v>51</v>
      </c>
      <c r="O347" t="s">
        <v>274</v>
      </c>
      <c r="P347" t="s">
        <v>275</v>
      </c>
      <c r="Q347" t="s">
        <v>275</v>
      </c>
      <c r="R347" t="s">
        <v>255</v>
      </c>
      <c r="S347" t="s">
        <v>251</v>
      </c>
      <c r="T347" t="n">
        <v>5</v>
      </c>
    </row>
    <row r="348" spans="1:20">
      <c r="A348" s="1" t="n">
        <v>33054</v>
      </c>
      <c r="B348" t="s">
        <v>276</v>
      </c>
      <c r="C348" t="n">
        <v>4</v>
      </c>
      <c r="D348" t="n">
        <v>20</v>
      </c>
      <c r="E348" t="s">
        <v>249</v>
      </c>
      <c r="F348" t="n">
        <v>3201</v>
      </c>
      <c r="G348" t="s">
        <v>250</v>
      </c>
      <c r="H348" t="s">
        <v>251</v>
      </c>
      <c r="I348" t="n">
        <v>5</v>
      </c>
      <c r="J348" t="n">
        <v>580</v>
      </c>
      <c r="K348" t="s">
        <v>270</v>
      </c>
      <c r="L348" t="n">
        <v>23</v>
      </c>
      <c r="M348" t="n">
        <v>0.02</v>
      </c>
      <c r="N348" t="n">
        <v>47.3</v>
      </c>
      <c r="O348" t="s">
        <v>274</v>
      </c>
      <c r="P348" t="s">
        <v>275</v>
      </c>
      <c r="Q348" t="s">
        <v>275</v>
      </c>
      <c r="R348" t="s">
        <v>255</v>
      </c>
      <c r="S348" t="s">
        <v>251</v>
      </c>
      <c r="T348" t="n">
        <v>5</v>
      </c>
    </row>
    <row r="349" spans="1:20">
      <c r="A349" s="1" t="n">
        <v>33085</v>
      </c>
      <c r="B349" t="s">
        <v>248</v>
      </c>
      <c r="C349" t="n">
        <v>1</v>
      </c>
      <c r="D349" t="n">
        <v>20</v>
      </c>
      <c r="E349" t="s">
        <v>249</v>
      </c>
      <c r="F349" t="n">
        <v>3201</v>
      </c>
      <c r="G349" t="s">
        <v>250</v>
      </c>
      <c r="H349" t="s">
        <v>251</v>
      </c>
      <c r="I349" t="n">
        <v>5</v>
      </c>
      <c r="J349" t="n">
        <v>458</v>
      </c>
      <c r="K349" t="s">
        <v>252</v>
      </c>
      <c r="L349" t="n">
        <v>207</v>
      </c>
      <c r="M349" t="n">
        <v>0.1</v>
      </c>
      <c r="N349" t="n">
        <v>39.6</v>
      </c>
      <c r="O349" t="s">
        <v>253</v>
      </c>
      <c r="P349" t="s">
        <v>254</v>
      </c>
      <c r="Q349" t="s">
        <v>254</v>
      </c>
      <c r="R349" t="s">
        <v>255</v>
      </c>
      <c r="S349" t="s">
        <v>251</v>
      </c>
      <c r="T349" t="n">
        <v>5</v>
      </c>
    </row>
    <row r="350" spans="1:20">
      <c r="A350" s="1" t="n">
        <v>33085</v>
      </c>
      <c r="B350" t="s">
        <v>248</v>
      </c>
      <c r="C350" t="n">
        <v>3</v>
      </c>
      <c r="D350" t="n">
        <v>508</v>
      </c>
      <c r="E350" t="s">
        <v>268</v>
      </c>
      <c r="F350" t="n">
        <v>3201</v>
      </c>
      <c r="G350" t="s">
        <v>250</v>
      </c>
      <c r="H350" t="s">
        <v>251</v>
      </c>
      <c r="I350" t="n">
        <v>5</v>
      </c>
      <c r="J350" t="n">
        <v>795</v>
      </c>
      <c r="K350" t="s">
        <v>262</v>
      </c>
      <c r="L350" t="n">
        <v>132</v>
      </c>
      <c r="M350" t="n">
        <v>0.21</v>
      </c>
      <c r="N350" t="n">
        <v>0</v>
      </c>
    </row>
    <row r="351" spans="1:20">
      <c r="A351" s="1" t="n">
        <v>33085</v>
      </c>
      <c r="B351" t="s">
        <v>248</v>
      </c>
      <c r="C351" t="n">
        <v>5</v>
      </c>
      <c r="D351" t="n">
        <v>508</v>
      </c>
      <c r="E351" t="s">
        <v>268</v>
      </c>
      <c r="F351" t="n">
        <v>3201</v>
      </c>
      <c r="G351" t="s">
        <v>250</v>
      </c>
      <c r="H351" t="s">
        <v>251</v>
      </c>
      <c r="I351" t="n">
        <v>5</v>
      </c>
      <c r="J351" t="n">
        <v>795</v>
      </c>
      <c r="K351" t="s">
        <v>262</v>
      </c>
      <c r="L351" t="n">
        <v>2</v>
      </c>
      <c r="M351" t="n">
        <v>0.21</v>
      </c>
      <c r="N351" t="n">
        <v>0</v>
      </c>
    </row>
    <row r="352" spans="1:20">
      <c r="A352" s="1" t="n">
        <v>33085</v>
      </c>
      <c r="B352" t="s">
        <v>248</v>
      </c>
      <c r="C352" t="n">
        <v>7</v>
      </c>
      <c r="D352" t="n">
        <v>508</v>
      </c>
      <c r="E352" t="s">
        <v>268</v>
      </c>
      <c r="F352" t="n">
        <v>3201</v>
      </c>
      <c r="G352" t="s">
        <v>250</v>
      </c>
      <c r="H352" t="s">
        <v>251</v>
      </c>
      <c r="I352" t="n">
        <v>5</v>
      </c>
      <c r="J352" t="n">
        <v>795</v>
      </c>
      <c r="K352" t="s">
        <v>262</v>
      </c>
      <c r="L352" t="n">
        <v>138</v>
      </c>
      <c r="M352" t="n">
        <v>0.19</v>
      </c>
      <c r="N352" t="n">
        <v>0</v>
      </c>
    </row>
    <row r="353" spans="1:20">
      <c r="A353" s="1" t="n">
        <v>33085</v>
      </c>
      <c r="B353" t="s">
        <v>248</v>
      </c>
      <c r="C353" t="n">
        <v>8</v>
      </c>
      <c r="D353" t="n">
        <v>20</v>
      </c>
      <c r="E353" t="s">
        <v>249</v>
      </c>
      <c r="F353" t="n">
        <v>3201</v>
      </c>
      <c r="G353" t="s">
        <v>250</v>
      </c>
      <c r="H353" t="s">
        <v>251</v>
      </c>
      <c r="I353" t="n">
        <v>5</v>
      </c>
      <c r="J353" t="n">
        <v>458</v>
      </c>
      <c r="K353" t="s">
        <v>252</v>
      </c>
      <c r="L353" t="n">
        <v>652</v>
      </c>
      <c r="M353" t="n">
        <v>0.1</v>
      </c>
      <c r="N353" t="n">
        <v>35</v>
      </c>
      <c r="O353" t="s">
        <v>253</v>
      </c>
      <c r="P353" t="s">
        <v>254</v>
      </c>
      <c r="Q353" t="s">
        <v>254</v>
      </c>
      <c r="R353" t="s">
        <v>255</v>
      </c>
      <c r="S353" t="s">
        <v>251</v>
      </c>
      <c r="T353" t="n">
        <v>5</v>
      </c>
    </row>
    <row r="354" spans="1:20">
      <c r="A354" s="1" t="n">
        <v>33085</v>
      </c>
      <c r="B354" t="s">
        <v>248</v>
      </c>
      <c r="C354" t="n">
        <v>9</v>
      </c>
      <c r="D354" t="n">
        <v>20</v>
      </c>
      <c r="E354" t="s">
        <v>249</v>
      </c>
      <c r="F354" t="n">
        <v>3201</v>
      </c>
      <c r="G354" t="s">
        <v>250</v>
      </c>
      <c r="H354" t="s">
        <v>251</v>
      </c>
      <c r="I354" t="n">
        <v>5</v>
      </c>
      <c r="J354" t="n">
        <v>458</v>
      </c>
      <c r="K354" t="s">
        <v>252</v>
      </c>
      <c r="L354" t="n">
        <v>98</v>
      </c>
      <c r="M354" t="n">
        <v>0.2</v>
      </c>
      <c r="N354" t="n">
        <v>21.5</v>
      </c>
      <c r="O354" t="s">
        <v>253</v>
      </c>
      <c r="P354" t="s">
        <v>254</v>
      </c>
      <c r="Q354" t="s">
        <v>254</v>
      </c>
      <c r="R354" t="s">
        <v>255</v>
      </c>
      <c r="S354" t="s">
        <v>251</v>
      </c>
      <c r="T354" t="n">
        <v>5</v>
      </c>
    </row>
    <row r="355" spans="1:20">
      <c r="A355" s="1" t="n">
        <v>33085</v>
      </c>
      <c r="B355" t="s">
        <v>248</v>
      </c>
      <c r="C355" t="n">
        <v>10</v>
      </c>
      <c r="D355" t="n">
        <v>20</v>
      </c>
      <c r="E355" t="s">
        <v>249</v>
      </c>
      <c r="F355" t="n">
        <v>3201</v>
      </c>
      <c r="G355" t="s">
        <v>250</v>
      </c>
      <c r="H355" t="s">
        <v>251</v>
      </c>
      <c r="I355" t="n">
        <v>5</v>
      </c>
      <c r="J355" t="n">
        <v>458</v>
      </c>
      <c r="K355" t="s">
        <v>252</v>
      </c>
      <c r="L355" t="n">
        <v>275</v>
      </c>
      <c r="M355" t="n">
        <v>0.1</v>
      </c>
      <c r="N355" t="n">
        <v>35.2</v>
      </c>
      <c r="O355" t="s">
        <v>253</v>
      </c>
      <c r="P355" t="s">
        <v>254</v>
      </c>
      <c r="Q355" t="s">
        <v>254</v>
      </c>
      <c r="R355" t="s">
        <v>255</v>
      </c>
      <c r="S355" t="s">
        <v>251</v>
      </c>
      <c r="T355" t="n">
        <v>5</v>
      </c>
    </row>
    <row r="356" spans="1:20">
      <c r="A356" s="1" t="n">
        <v>33085</v>
      </c>
      <c r="B356" t="s">
        <v>276</v>
      </c>
      <c r="C356" t="n">
        <v>1</v>
      </c>
      <c r="D356" t="n">
        <v>20</v>
      </c>
      <c r="E356" t="s">
        <v>249</v>
      </c>
      <c r="F356" t="n">
        <v>3201</v>
      </c>
      <c r="G356" t="s">
        <v>250</v>
      </c>
      <c r="H356" t="s">
        <v>251</v>
      </c>
      <c r="I356" t="n">
        <v>5</v>
      </c>
      <c r="J356" t="n">
        <v>160</v>
      </c>
      <c r="K356" t="s">
        <v>280</v>
      </c>
      <c r="L356" t="n">
        <v>210</v>
      </c>
      <c r="M356" t="n">
        <v>0.01</v>
      </c>
      <c r="N356" t="n">
        <v>48.4</v>
      </c>
      <c r="O356" t="s">
        <v>274</v>
      </c>
      <c r="P356" t="s">
        <v>275</v>
      </c>
      <c r="Q356" t="s">
        <v>275</v>
      </c>
      <c r="R356" t="s">
        <v>255</v>
      </c>
      <c r="S356" t="s">
        <v>251</v>
      </c>
      <c r="T356" t="n">
        <v>5</v>
      </c>
    </row>
    <row r="357" spans="1:20">
      <c r="A357" s="1" t="n">
        <v>33085</v>
      </c>
      <c r="B357" t="s">
        <v>276</v>
      </c>
      <c r="C357" t="n">
        <v>2</v>
      </c>
      <c r="D357" t="n">
        <v>20</v>
      </c>
      <c r="E357" t="s">
        <v>249</v>
      </c>
      <c r="F357" t="n">
        <v>3201</v>
      </c>
      <c r="G357" t="s">
        <v>250</v>
      </c>
      <c r="H357" t="s">
        <v>251</v>
      </c>
      <c r="I357" t="n">
        <v>5</v>
      </c>
      <c r="J357" t="n">
        <v>160</v>
      </c>
      <c r="K357" t="s">
        <v>280</v>
      </c>
      <c r="L357" t="n">
        <v>249</v>
      </c>
      <c r="M357" t="n">
        <v>0.03</v>
      </c>
      <c r="N357" t="n">
        <v>40.1</v>
      </c>
      <c r="O357" t="s">
        <v>274</v>
      </c>
      <c r="P357" t="s">
        <v>275</v>
      </c>
      <c r="Q357" t="s">
        <v>275</v>
      </c>
      <c r="R357" t="s">
        <v>255</v>
      </c>
      <c r="S357" t="s">
        <v>251</v>
      </c>
      <c r="T357" t="n">
        <v>5</v>
      </c>
    </row>
    <row r="358" spans="1:20">
      <c r="A358" s="1" t="n">
        <v>33085</v>
      </c>
      <c r="B358" t="s">
        <v>276</v>
      </c>
      <c r="C358" t="n">
        <v>3</v>
      </c>
      <c r="D358" t="n">
        <v>20</v>
      </c>
      <c r="E358" t="s">
        <v>249</v>
      </c>
      <c r="F358" t="n">
        <v>3201</v>
      </c>
      <c r="G358" t="s">
        <v>250</v>
      </c>
      <c r="H358" t="s">
        <v>251</v>
      </c>
      <c r="I358" t="n">
        <v>5</v>
      </c>
      <c r="J358" t="n">
        <v>458</v>
      </c>
      <c r="K358" t="s">
        <v>252</v>
      </c>
      <c r="L358" t="n">
        <v>296</v>
      </c>
      <c r="M358" t="n">
        <v>0.01</v>
      </c>
      <c r="N358" t="n">
        <v>50.4</v>
      </c>
      <c r="O358" t="s">
        <v>274</v>
      </c>
      <c r="P358" t="s">
        <v>275</v>
      </c>
      <c r="Q358" t="s">
        <v>275</v>
      </c>
      <c r="R358" t="s">
        <v>255</v>
      </c>
      <c r="S358" t="s">
        <v>251</v>
      </c>
      <c r="T358" t="n">
        <v>5</v>
      </c>
    </row>
    <row r="359" spans="1:20">
      <c r="A359" s="1" t="n">
        <v>33085</v>
      </c>
      <c r="B359" t="s">
        <v>276</v>
      </c>
      <c r="C359" t="n">
        <v>4</v>
      </c>
      <c r="D359" t="n">
        <v>20</v>
      </c>
      <c r="E359" t="s">
        <v>249</v>
      </c>
      <c r="F359" t="n">
        <v>3201</v>
      </c>
      <c r="G359" t="s">
        <v>250</v>
      </c>
      <c r="H359" t="s">
        <v>251</v>
      </c>
      <c r="I359" t="n">
        <v>5</v>
      </c>
      <c r="J359" t="n">
        <v>458</v>
      </c>
      <c r="K359" t="s">
        <v>252</v>
      </c>
      <c r="L359" t="n">
        <v>149</v>
      </c>
      <c r="M359" t="n">
        <v>0.17</v>
      </c>
      <c r="N359" t="n">
        <v>21.5</v>
      </c>
      <c r="O359" t="s">
        <v>274</v>
      </c>
      <c r="P359" t="s">
        <v>275</v>
      </c>
      <c r="Q359" t="s">
        <v>275</v>
      </c>
      <c r="R359" t="s">
        <v>255</v>
      </c>
      <c r="S359" t="s">
        <v>251</v>
      </c>
      <c r="T359" t="n">
        <v>5</v>
      </c>
    </row>
    <row r="360" spans="1:20">
      <c r="A360" s="1" t="n">
        <v>33085</v>
      </c>
      <c r="B360" t="s">
        <v>276</v>
      </c>
      <c r="C360" t="n">
        <v>5</v>
      </c>
      <c r="D360" t="n">
        <v>20</v>
      </c>
      <c r="E360" t="s">
        <v>249</v>
      </c>
      <c r="F360" t="n">
        <v>3201</v>
      </c>
      <c r="G360" t="s">
        <v>250</v>
      </c>
      <c r="H360" t="s">
        <v>251</v>
      </c>
      <c r="I360" t="n">
        <v>5</v>
      </c>
      <c r="J360" t="n">
        <v>458</v>
      </c>
      <c r="K360" t="s">
        <v>252</v>
      </c>
      <c r="L360" t="n">
        <v>225</v>
      </c>
      <c r="M360" t="n">
        <v>0.21</v>
      </c>
      <c r="N360" t="n">
        <v>21.5</v>
      </c>
      <c r="O360" t="s">
        <v>274</v>
      </c>
      <c r="P360" t="s">
        <v>275</v>
      </c>
      <c r="Q360" t="s">
        <v>275</v>
      </c>
      <c r="R360" t="s">
        <v>255</v>
      </c>
      <c r="S360" t="s">
        <v>251</v>
      </c>
      <c r="T360" t="n">
        <v>5</v>
      </c>
    </row>
    <row r="361" spans="1:20">
      <c r="A361" s="1" t="n">
        <v>33116</v>
      </c>
      <c r="B361" t="s">
        <v>289</v>
      </c>
      <c r="C361" t="n">
        <v>1</v>
      </c>
      <c r="D361" t="n">
        <v>216</v>
      </c>
      <c r="E361" t="s">
        <v>286</v>
      </c>
      <c r="F361" t="n">
        <v>3201</v>
      </c>
      <c r="G361" t="s">
        <v>250</v>
      </c>
      <c r="H361" t="s">
        <v>251</v>
      </c>
      <c r="I361" t="n">
        <v>5</v>
      </c>
      <c r="J361" t="n">
        <v>940</v>
      </c>
      <c r="K361" t="s">
        <v>257</v>
      </c>
      <c r="L361" t="n">
        <v>237</v>
      </c>
      <c r="M361" t="n">
        <v>0</v>
      </c>
      <c r="N361" t="n">
        <v>0</v>
      </c>
    </row>
    <row r="362" spans="1:20">
      <c r="A362" s="1" t="n">
        <v>33116</v>
      </c>
      <c r="B362" t="s">
        <v>248</v>
      </c>
      <c r="C362" t="n">
        <v>1</v>
      </c>
      <c r="D362" t="n">
        <v>20</v>
      </c>
      <c r="E362" t="s">
        <v>249</v>
      </c>
      <c r="F362" t="n">
        <v>3201</v>
      </c>
      <c r="G362" t="s">
        <v>250</v>
      </c>
      <c r="H362" t="s">
        <v>251</v>
      </c>
      <c r="I362" t="n">
        <v>5</v>
      </c>
      <c r="J362" t="n">
        <v>458</v>
      </c>
      <c r="K362" t="s">
        <v>252</v>
      </c>
      <c r="L362" t="n">
        <v>549</v>
      </c>
      <c r="M362" t="n">
        <v>0.1</v>
      </c>
      <c r="N362" t="n">
        <v>35.4</v>
      </c>
      <c r="O362" t="s">
        <v>253</v>
      </c>
      <c r="P362" t="s">
        <v>254</v>
      </c>
      <c r="Q362" t="s">
        <v>254</v>
      </c>
      <c r="R362" t="s">
        <v>255</v>
      </c>
      <c r="S362" t="s">
        <v>251</v>
      </c>
      <c r="T362" t="n">
        <v>5</v>
      </c>
    </row>
    <row r="363" spans="1:20">
      <c r="A363" s="1" t="n">
        <v>33116</v>
      </c>
      <c r="B363" t="s">
        <v>276</v>
      </c>
      <c r="C363" t="n">
        <v>1</v>
      </c>
      <c r="D363" t="n">
        <v>20</v>
      </c>
      <c r="E363" t="s">
        <v>249</v>
      </c>
      <c r="F363" t="n">
        <v>3201</v>
      </c>
      <c r="G363" t="s">
        <v>250</v>
      </c>
      <c r="H363" t="s">
        <v>251</v>
      </c>
      <c r="I363" t="n">
        <v>5</v>
      </c>
      <c r="J363" t="n">
        <v>160</v>
      </c>
      <c r="K363" t="s">
        <v>280</v>
      </c>
      <c r="L363" t="n">
        <v>679</v>
      </c>
      <c r="M363" t="n">
        <v>0.01</v>
      </c>
      <c r="N363" t="n">
        <v>42.1</v>
      </c>
      <c r="O363" t="s">
        <v>274</v>
      </c>
      <c r="P363" t="s">
        <v>275</v>
      </c>
      <c r="Q363" t="s">
        <v>275</v>
      </c>
      <c r="R363" t="s">
        <v>255</v>
      </c>
      <c r="S363" t="s">
        <v>251</v>
      </c>
      <c r="T363" t="n">
        <v>5</v>
      </c>
    </row>
    <row r="364" spans="1:20">
      <c r="A364" s="1" t="n">
        <v>33116</v>
      </c>
      <c r="B364" t="s">
        <v>276</v>
      </c>
      <c r="C364" t="n">
        <v>2</v>
      </c>
      <c r="D364" t="n">
        <v>20</v>
      </c>
      <c r="E364" t="s">
        <v>249</v>
      </c>
      <c r="F364" t="n">
        <v>3201</v>
      </c>
      <c r="G364" t="s">
        <v>250</v>
      </c>
      <c r="H364" t="s">
        <v>251</v>
      </c>
      <c r="I364" t="n">
        <v>5</v>
      </c>
      <c r="J364" t="n">
        <v>280</v>
      </c>
      <c r="K364" t="s">
        <v>273</v>
      </c>
      <c r="L364" t="n">
        <v>266</v>
      </c>
      <c r="M364" t="n">
        <v>0.11</v>
      </c>
      <c r="N364" t="n">
        <v>31.6</v>
      </c>
      <c r="O364" t="s">
        <v>274</v>
      </c>
      <c r="P364" t="s">
        <v>275</v>
      </c>
      <c r="Q364" t="s">
        <v>275</v>
      </c>
      <c r="R364" t="s">
        <v>255</v>
      </c>
      <c r="S364" t="s">
        <v>251</v>
      </c>
      <c r="T364" t="n">
        <v>5</v>
      </c>
    </row>
    <row r="365" spans="1:20">
      <c r="A365" s="1" t="n">
        <v>33146</v>
      </c>
      <c r="B365" t="s">
        <v>289</v>
      </c>
      <c r="C365" t="n">
        <v>1</v>
      </c>
      <c r="D365" t="n">
        <v>216</v>
      </c>
      <c r="E365" t="s">
        <v>286</v>
      </c>
      <c r="F365" t="n">
        <v>3201</v>
      </c>
      <c r="G365" t="s">
        <v>250</v>
      </c>
      <c r="H365" t="s">
        <v>251</v>
      </c>
      <c r="I365" t="n">
        <v>5</v>
      </c>
      <c r="J365" t="n">
        <v>940</v>
      </c>
      <c r="K365" t="s">
        <v>257</v>
      </c>
      <c r="L365" t="n">
        <v>239</v>
      </c>
      <c r="M365" t="n">
        <v>0</v>
      </c>
      <c r="N365" t="n">
        <v>0</v>
      </c>
    </row>
    <row r="366" spans="1:20">
      <c r="A366" s="1" t="n">
        <v>33146</v>
      </c>
      <c r="B366" t="s">
        <v>248</v>
      </c>
      <c r="C366" t="n">
        <v>1</v>
      </c>
      <c r="D366" t="n">
        <v>20</v>
      </c>
      <c r="E366" t="s">
        <v>249</v>
      </c>
      <c r="F366" t="n">
        <v>3201</v>
      </c>
      <c r="G366" t="s">
        <v>250</v>
      </c>
      <c r="H366" t="s">
        <v>251</v>
      </c>
      <c r="I366" t="n">
        <v>5</v>
      </c>
      <c r="J366" t="n">
        <v>458</v>
      </c>
      <c r="K366" t="s">
        <v>252</v>
      </c>
      <c r="L366" t="n">
        <v>38</v>
      </c>
      <c r="M366" t="n">
        <v>0.2</v>
      </c>
      <c r="N366" t="n">
        <v>22.5</v>
      </c>
      <c r="O366" t="s">
        <v>253</v>
      </c>
      <c r="P366" t="s">
        <v>254</v>
      </c>
      <c r="Q366" t="s">
        <v>254</v>
      </c>
      <c r="R366" t="s">
        <v>255</v>
      </c>
      <c r="S366" t="s">
        <v>251</v>
      </c>
      <c r="T366" t="n">
        <v>5</v>
      </c>
    </row>
    <row r="367" spans="1:20">
      <c r="A367" s="1" t="n">
        <v>33146</v>
      </c>
      <c r="B367" t="s">
        <v>248</v>
      </c>
      <c r="C367" t="n">
        <v>3</v>
      </c>
      <c r="D367" t="n">
        <v>509</v>
      </c>
      <c r="E367" t="s">
        <v>269</v>
      </c>
      <c r="F367" t="n">
        <v>3201</v>
      </c>
      <c r="G367" t="s">
        <v>250</v>
      </c>
      <c r="H367" t="s">
        <v>251</v>
      </c>
      <c r="I367" t="n">
        <v>5</v>
      </c>
      <c r="J367" t="n">
        <v>795</v>
      </c>
      <c r="K367" t="s">
        <v>262</v>
      </c>
      <c r="L367" t="n">
        <v>207</v>
      </c>
      <c r="M367" t="n">
        <v>0.34</v>
      </c>
      <c r="N367" t="n">
        <v>0</v>
      </c>
    </row>
    <row r="368" spans="1:20">
      <c r="A368" s="1" t="n">
        <v>33146</v>
      </c>
      <c r="B368" t="s">
        <v>248</v>
      </c>
      <c r="C368" t="n">
        <v>4</v>
      </c>
      <c r="D368" t="n">
        <v>20</v>
      </c>
      <c r="E368" t="s">
        <v>249</v>
      </c>
      <c r="F368" t="n">
        <v>3201</v>
      </c>
      <c r="G368" t="s">
        <v>250</v>
      </c>
      <c r="H368" t="s">
        <v>251</v>
      </c>
      <c r="I368" t="n">
        <v>5</v>
      </c>
      <c r="J368" t="n">
        <v>458</v>
      </c>
      <c r="K368" t="s">
        <v>252</v>
      </c>
      <c r="L368" t="n">
        <v>331</v>
      </c>
      <c r="M368" t="n">
        <v>0.1</v>
      </c>
      <c r="N368" t="n">
        <v>35.8</v>
      </c>
      <c r="O368" t="s">
        <v>253</v>
      </c>
      <c r="P368" t="s">
        <v>254</v>
      </c>
      <c r="Q368" t="s">
        <v>254</v>
      </c>
      <c r="R368" t="s">
        <v>255</v>
      </c>
      <c r="S368" t="s">
        <v>251</v>
      </c>
      <c r="T368" t="n">
        <v>5</v>
      </c>
    </row>
    <row r="369" spans="1:20">
      <c r="A369" s="1" t="n">
        <v>33146</v>
      </c>
      <c r="B369" t="s">
        <v>248</v>
      </c>
      <c r="C369" t="n">
        <v>5</v>
      </c>
      <c r="D369" t="n">
        <v>20</v>
      </c>
      <c r="E369" t="s">
        <v>249</v>
      </c>
      <c r="F369" t="n">
        <v>3201</v>
      </c>
      <c r="G369" t="s">
        <v>250</v>
      </c>
      <c r="H369" t="s">
        <v>251</v>
      </c>
      <c r="I369" t="n">
        <v>5</v>
      </c>
      <c r="J369" t="n">
        <v>458</v>
      </c>
      <c r="K369" t="s">
        <v>252</v>
      </c>
      <c r="L369" t="n">
        <v>359</v>
      </c>
      <c r="M369" t="n">
        <v>0.1</v>
      </c>
      <c r="N369" t="n">
        <v>35.1</v>
      </c>
      <c r="O369" t="s">
        <v>253</v>
      </c>
      <c r="P369" t="s">
        <v>254</v>
      </c>
      <c r="Q369" t="s">
        <v>254</v>
      </c>
      <c r="R369" t="s">
        <v>255</v>
      </c>
      <c r="S369" t="s">
        <v>251</v>
      </c>
      <c r="T369" t="n">
        <v>5</v>
      </c>
    </row>
    <row r="370" spans="1:20">
      <c r="A370" s="1" t="n">
        <v>33146</v>
      </c>
      <c r="B370" t="s">
        <v>276</v>
      </c>
      <c r="C370" t="n">
        <v>1</v>
      </c>
      <c r="D370" t="n">
        <v>20</v>
      </c>
      <c r="E370" t="s">
        <v>249</v>
      </c>
      <c r="F370" t="n">
        <v>3201</v>
      </c>
      <c r="G370" t="s">
        <v>250</v>
      </c>
      <c r="H370" t="s">
        <v>251</v>
      </c>
      <c r="I370" t="n">
        <v>5</v>
      </c>
      <c r="J370" t="n">
        <v>160</v>
      </c>
      <c r="K370" t="s">
        <v>280</v>
      </c>
      <c r="L370" t="n">
        <v>149</v>
      </c>
      <c r="M370" t="n">
        <v>0.02</v>
      </c>
      <c r="N370" t="n">
        <v>39.4</v>
      </c>
      <c r="O370" t="s">
        <v>274</v>
      </c>
      <c r="P370" t="s">
        <v>275</v>
      </c>
      <c r="Q370" t="s">
        <v>275</v>
      </c>
      <c r="R370" t="s">
        <v>255</v>
      </c>
      <c r="S370" t="s">
        <v>251</v>
      </c>
      <c r="T370" t="n">
        <v>5</v>
      </c>
    </row>
    <row r="371" spans="1:20">
      <c r="A371" s="1" t="n">
        <v>33146</v>
      </c>
      <c r="B371" t="s">
        <v>276</v>
      </c>
      <c r="C371" t="n">
        <v>2</v>
      </c>
      <c r="D371" t="n">
        <v>20</v>
      </c>
      <c r="E371" t="s">
        <v>249</v>
      </c>
      <c r="F371" t="n">
        <v>3201</v>
      </c>
      <c r="G371" t="s">
        <v>250</v>
      </c>
      <c r="H371" t="s">
        <v>251</v>
      </c>
      <c r="I371" t="n">
        <v>5</v>
      </c>
      <c r="J371" t="n">
        <v>160</v>
      </c>
      <c r="K371" t="s">
        <v>280</v>
      </c>
      <c r="L371" t="n">
        <v>541</v>
      </c>
      <c r="M371" t="n">
        <v>0.01</v>
      </c>
      <c r="N371" t="n">
        <v>38</v>
      </c>
      <c r="O371" t="s">
        <v>274</v>
      </c>
      <c r="P371" t="s">
        <v>275</v>
      </c>
      <c r="Q371" t="s">
        <v>275</v>
      </c>
      <c r="R371" t="s">
        <v>255</v>
      </c>
      <c r="S371" t="s">
        <v>251</v>
      </c>
      <c r="T371" t="n">
        <v>5</v>
      </c>
    </row>
    <row r="372" spans="1:20">
      <c r="A372" s="1" t="n">
        <v>33146</v>
      </c>
      <c r="B372" t="s">
        <v>276</v>
      </c>
      <c r="C372" t="n">
        <v>3</v>
      </c>
      <c r="D372" t="n">
        <v>20</v>
      </c>
      <c r="E372" t="s">
        <v>249</v>
      </c>
      <c r="F372" t="n">
        <v>3201</v>
      </c>
      <c r="G372" t="s">
        <v>250</v>
      </c>
      <c r="H372" t="s">
        <v>251</v>
      </c>
      <c r="I372" t="n">
        <v>5</v>
      </c>
      <c r="J372" t="n">
        <v>458</v>
      </c>
      <c r="K372" t="s">
        <v>252</v>
      </c>
      <c r="L372" t="n">
        <v>41</v>
      </c>
      <c r="M372" t="n">
        <v>0.18</v>
      </c>
      <c r="N372" t="n">
        <v>21.6</v>
      </c>
      <c r="O372" t="s">
        <v>274</v>
      </c>
      <c r="P372" t="s">
        <v>275</v>
      </c>
      <c r="Q372" t="s">
        <v>275</v>
      </c>
      <c r="R372" t="s">
        <v>255</v>
      </c>
      <c r="S372" t="s">
        <v>251</v>
      </c>
      <c r="T372" t="n">
        <v>5</v>
      </c>
    </row>
    <row r="373" spans="1:20">
      <c r="A373" s="1" t="n">
        <v>33146</v>
      </c>
      <c r="B373" t="s">
        <v>276</v>
      </c>
      <c r="C373" t="n">
        <v>4</v>
      </c>
      <c r="D373" t="n">
        <v>20</v>
      </c>
      <c r="E373" t="s">
        <v>249</v>
      </c>
      <c r="F373" t="n">
        <v>3201</v>
      </c>
      <c r="G373" t="s">
        <v>250</v>
      </c>
      <c r="H373" t="s">
        <v>251</v>
      </c>
      <c r="I373" t="n">
        <v>5</v>
      </c>
      <c r="J373" t="n">
        <v>458</v>
      </c>
      <c r="K373" t="s">
        <v>252</v>
      </c>
      <c r="L373" t="n">
        <v>417</v>
      </c>
      <c r="M373" t="n">
        <v>0.18</v>
      </c>
      <c r="N373" t="n">
        <v>21.5</v>
      </c>
      <c r="O373" t="s">
        <v>274</v>
      </c>
      <c r="P373" t="s">
        <v>275</v>
      </c>
      <c r="Q373" t="s">
        <v>275</v>
      </c>
      <c r="R373" t="s">
        <v>255</v>
      </c>
      <c r="S373" t="s">
        <v>251</v>
      </c>
      <c r="T373" t="n">
        <v>5</v>
      </c>
    </row>
    <row r="374" spans="1:20">
      <c r="A374" s="1" t="n">
        <v>33146</v>
      </c>
      <c r="B374" t="s">
        <v>276</v>
      </c>
      <c r="C374" t="n">
        <v>5</v>
      </c>
      <c r="D374" t="n">
        <v>20</v>
      </c>
      <c r="E374" t="s">
        <v>249</v>
      </c>
      <c r="F374" t="n">
        <v>3201</v>
      </c>
      <c r="G374" t="s">
        <v>250</v>
      </c>
      <c r="H374" t="s">
        <v>251</v>
      </c>
      <c r="I374" t="n">
        <v>5</v>
      </c>
      <c r="J374" t="n">
        <v>458</v>
      </c>
      <c r="K374" t="s">
        <v>252</v>
      </c>
      <c r="L374" t="n">
        <v>251</v>
      </c>
      <c r="M374" t="n">
        <v>0.17</v>
      </c>
      <c r="N374" t="n">
        <v>21.8</v>
      </c>
      <c r="O374" t="s">
        <v>274</v>
      </c>
      <c r="P374" t="s">
        <v>275</v>
      </c>
      <c r="Q374" t="s">
        <v>275</v>
      </c>
      <c r="R374" t="s">
        <v>255</v>
      </c>
      <c r="S374" t="s">
        <v>251</v>
      </c>
      <c r="T374" t="n">
        <v>5</v>
      </c>
    </row>
    <row r="375" spans="1:20">
      <c r="A375" s="1" t="n">
        <v>33146</v>
      </c>
      <c r="B375" t="s">
        <v>276</v>
      </c>
      <c r="C375" t="n">
        <v>6</v>
      </c>
      <c r="D375" t="n">
        <v>20</v>
      </c>
      <c r="E375" t="s">
        <v>249</v>
      </c>
      <c r="F375" t="n">
        <v>3201</v>
      </c>
      <c r="G375" t="s">
        <v>250</v>
      </c>
      <c r="H375" t="s">
        <v>251</v>
      </c>
      <c r="I375" t="n">
        <v>5</v>
      </c>
      <c r="J375" t="n">
        <v>580</v>
      </c>
      <c r="K375" t="s">
        <v>270</v>
      </c>
      <c r="L375" t="n">
        <v>280</v>
      </c>
      <c r="M375" t="n">
        <v>0.04</v>
      </c>
      <c r="N375" t="n">
        <v>47.2</v>
      </c>
      <c r="O375" t="s">
        <v>274</v>
      </c>
      <c r="P375" t="s">
        <v>275</v>
      </c>
      <c r="Q375" t="s">
        <v>275</v>
      </c>
      <c r="R375" t="s">
        <v>255</v>
      </c>
      <c r="S375" t="s">
        <v>251</v>
      </c>
      <c r="T375" t="n">
        <v>5</v>
      </c>
    </row>
    <row r="376" spans="1:20">
      <c r="A376" s="1" t="n">
        <v>33146</v>
      </c>
      <c r="B376" t="s">
        <v>276</v>
      </c>
      <c r="C376" t="n">
        <v>7</v>
      </c>
      <c r="D376" t="n">
        <v>20</v>
      </c>
      <c r="E376" t="s">
        <v>249</v>
      </c>
      <c r="F376" t="n">
        <v>3201</v>
      </c>
      <c r="G376" t="s">
        <v>250</v>
      </c>
      <c r="H376" t="s">
        <v>251</v>
      </c>
      <c r="I376" t="n">
        <v>5</v>
      </c>
      <c r="J376" t="n">
        <v>580</v>
      </c>
      <c r="K376" t="s">
        <v>270</v>
      </c>
      <c r="L376" t="n">
        <v>624</v>
      </c>
      <c r="M376" t="n">
        <v>0.01</v>
      </c>
      <c r="N376" t="n">
        <v>47.3</v>
      </c>
      <c r="O376" t="s">
        <v>274</v>
      </c>
      <c r="P376" t="s">
        <v>275</v>
      </c>
      <c r="Q376" t="s">
        <v>275</v>
      </c>
      <c r="R376" t="s">
        <v>255</v>
      </c>
      <c r="S376" t="s">
        <v>251</v>
      </c>
      <c r="T376" t="n">
        <v>5</v>
      </c>
    </row>
    <row r="377" spans="1:20">
      <c r="A377" s="1" t="n">
        <v>33177</v>
      </c>
      <c r="B377" t="s">
        <v>289</v>
      </c>
      <c r="C377" t="n">
        <v>4</v>
      </c>
      <c r="D377" t="n">
        <v>216</v>
      </c>
      <c r="E377" t="s">
        <v>286</v>
      </c>
      <c r="F377" t="n">
        <v>3201</v>
      </c>
      <c r="G377" t="s">
        <v>250</v>
      </c>
      <c r="H377" t="s">
        <v>251</v>
      </c>
      <c r="I377" t="n">
        <v>5</v>
      </c>
      <c r="J377" t="n">
        <v>940</v>
      </c>
      <c r="K377" t="s">
        <v>257</v>
      </c>
      <c r="L377" t="n">
        <v>246</v>
      </c>
      <c r="M377" t="n">
        <v>0</v>
      </c>
      <c r="N377" t="n">
        <v>0</v>
      </c>
    </row>
    <row r="378" spans="1:20">
      <c r="A378" s="1" t="n">
        <v>33177</v>
      </c>
      <c r="B378" t="s">
        <v>248</v>
      </c>
      <c r="C378" t="n">
        <v>6</v>
      </c>
      <c r="D378" t="n">
        <v>508</v>
      </c>
      <c r="E378" t="s">
        <v>268</v>
      </c>
      <c r="F378" t="n">
        <v>3201</v>
      </c>
      <c r="G378" t="s">
        <v>250</v>
      </c>
      <c r="H378" t="s">
        <v>251</v>
      </c>
      <c r="I378" t="n">
        <v>5</v>
      </c>
      <c r="J378" t="n">
        <v>795</v>
      </c>
      <c r="K378" t="s">
        <v>262</v>
      </c>
      <c r="L378" t="n">
        <v>509</v>
      </c>
      <c r="M378" t="n">
        <v>0.1</v>
      </c>
      <c r="N378" t="n">
        <v>0</v>
      </c>
    </row>
    <row r="379" spans="1:20">
      <c r="A379" s="1" t="n">
        <v>33177</v>
      </c>
      <c r="B379" t="s">
        <v>248</v>
      </c>
      <c r="C379" t="n">
        <v>11</v>
      </c>
      <c r="D379" t="n">
        <v>20</v>
      </c>
      <c r="E379" t="s">
        <v>249</v>
      </c>
      <c r="F379" t="n">
        <v>3201</v>
      </c>
      <c r="G379" t="s">
        <v>250</v>
      </c>
      <c r="H379" t="s">
        <v>251</v>
      </c>
      <c r="I379" t="n">
        <v>5</v>
      </c>
      <c r="J379" t="n">
        <v>458</v>
      </c>
      <c r="K379" t="s">
        <v>252</v>
      </c>
      <c r="L379" t="n">
        <v>337</v>
      </c>
      <c r="M379" t="n">
        <v>0.1</v>
      </c>
      <c r="N379" t="n">
        <v>35.3</v>
      </c>
      <c r="O379" t="s">
        <v>253</v>
      </c>
      <c r="P379" t="s">
        <v>254</v>
      </c>
      <c r="Q379" t="s">
        <v>254</v>
      </c>
      <c r="R379" t="s">
        <v>255</v>
      </c>
      <c r="S379" t="s">
        <v>251</v>
      </c>
      <c r="T379" t="n">
        <v>5</v>
      </c>
    </row>
    <row r="380" spans="1:20">
      <c r="A380" s="1" t="n">
        <v>33177</v>
      </c>
      <c r="B380" t="s">
        <v>248</v>
      </c>
      <c r="C380" t="n">
        <v>12</v>
      </c>
      <c r="D380" t="n">
        <v>20</v>
      </c>
      <c r="E380" t="s">
        <v>249</v>
      </c>
      <c r="F380" t="n">
        <v>3201</v>
      </c>
      <c r="G380" t="s">
        <v>250</v>
      </c>
      <c r="H380" t="s">
        <v>251</v>
      </c>
      <c r="I380" t="n">
        <v>5</v>
      </c>
      <c r="J380" t="n">
        <v>458</v>
      </c>
      <c r="K380" t="s">
        <v>252</v>
      </c>
      <c r="L380" t="n">
        <v>228</v>
      </c>
      <c r="M380" t="n">
        <v>0.1</v>
      </c>
      <c r="N380" t="n">
        <v>32.4</v>
      </c>
      <c r="O380" t="s">
        <v>253</v>
      </c>
      <c r="P380" t="s">
        <v>254</v>
      </c>
      <c r="Q380" t="s">
        <v>254</v>
      </c>
      <c r="R380" t="s">
        <v>255</v>
      </c>
      <c r="S380" t="s">
        <v>251</v>
      </c>
      <c r="T380" t="n">
        <v>5</v>
      </c>
    </row>
    <row r="381" spans="1:20">
      <c r="A381" s="1" t="n">
        <v>33177</v>
      </c>
      <c r="B381" t="s">
        <v>248</v>
      </c>
      <c r="C381" t="n">
        <v>13</v>
      </c>
      <c r="D381" t="n">
        <v>20</v>
      </c>
      <c r="E381" t="s">
        <v>249</v>
      </c>
      <c r="F381" t="n">
        <v>3201</v>
      </c>
      <c r="G381" t="s">
        <v>250</v>
      </c>
      <c r="H381" t="s">
        <v>251</v>
      </c>
      <c r="I381" t="n">
        <v>5</v>
      </c>
      <c r="J381" t="n">
        <v>458</v>
      </c>
      <c r="K381" t="s">
        <v>252</v>
      </c>
      <c r="L381" t="n">
        <v>54</v>
      </c>
      <c r="M381" t="n">
        <v>0.2</v>
      </c>
      <c r="N381" t="n">
        <v>21.7</v>
      </c>
      <c r="O381" t="s">
        <v>253</v>
      </c>
      <c r="P381" t="s">
        <v>254</v>
      </c>
      <c r="Q381" t="s">
        <v>254</v>
      </c>
      <c r="R381" t="s">
        <v>255</v>
      </c>
      <c r="S381" t="s">
        <v>251</v>
      </c>
      <c r="T381" t="n">
        <v>5</v>
      </c>
    </row>
    <row r="382" spans="1:20">
      <c r="A382" s="1" t="n">
        <v>33177</v>
      </c>
      <c r="B382" t="s">
        <v>248</v>
      </c>
      <c r="C382" t="n">
        <v>14</v>
      </c>
      <c r="D382" t="n">
        <v>20</v>
      </c>
      <c r="E382" t="s">
        <v>249</v>
      </c>
      <c r="F382" t="n">
        <v>3201</v>
      </c>
      <c r="G382" t="s">
        <v>250</v>
      </c>
      <c r="H382" t="s">
        <v>251</v>
      </c>
      <c r="I382" t="n">
        <v>5</v>
      </c>
      <c r="J382" t="n">
        <v>458</v>
      </c>
      <c r="K382" t="s">
        <v>252</v>
      </c>
      <c r="L382" t="n">
        <v>311</v>
      </c>
      <c r="M382" t="n">
        <v>0.1</v>
      </c>
      <c r="N382" t="n">
        <v>35.4</v>
      </c>
      <c r="O382" t="s">
        <v>253</v>
      </c>
      <c r="P382" t="s">
        <v>254</v>
      </c>
      <c r="Q382" t="s">
        <v>254</v>
      </c>
      <c r="R382" t="s">
        <v>255</v>
      </c>
      <c r="S382" t="s">
        <v>251</v>
      </c>
      <c r="T382" t="n">
        <v>5</v>
      </c>
    </row>
    <row r="383" spans="1:20">
      <c r="A383" s="1" t="n">
        <v>33177</v>
      </c>
      <c r="B383" t="s">
        <v>248</v>
      </c>
      <c r="C383" t="n">
        <v>15</v>
      </c>
      <c r="D383" t="n">
        <v>20</v>
      </c>
      <c r="E383" t="s">
        <v>249</v>
      </c>
      <c r="F383" t="n">
        <v>3201</v>
      </c>
      <c r="G383" t="s">
        <v>250</v>
      </c>
      <c r="H383" t="s">
        <v>251</v>
      </c>
      <c r="I383" t="n">
        <v>5</v>
      </c>
      <c r="J383" t="n">
        <v>458</v>
      </c>
      <c r="K383" t="s">
        <v>252</v>
      </c>
      <c r="L383" t="n">
        <v>347</v>
      </c>
      <c r="M383" t="n">
        <v>0.1</v>
      </c>
      <c r="N383" t="n">
        <v>35.9</v>
      </c>
      <c r="O383" t="s">
        <v>253</v>
      </c>
      <c r="P383" t="s">
        <v>254</v>
      </c>
      <c r="Q383" t="s">
        <v>254</v>
      </c>
      <c r="R383" t="s">
        <v>255</v>
      </c>
      <c r="S383" t="s">
        <v>251</v>
      </c>
      <c r="T383" t="n">
        <v>5</v>
      </c>
    </row>
    <row r="384" spans="1:20">
      <c r="A384" s="1" t="n">
        <v>33177</v>
      </c>
      <c r="B384" t="s">
        <v>248</v>
      </c>
      <c r="C384" t="n">
        <v>16</v>
      </c>
      <c r="D384" t="n">
        <v>20</v>
      </c>
      <c r="E384" t="s">
        <v>249</v>
      </c>
      <c r="F384" t="n">
        <v>3201</v>
      </c>
      <c r="G384" t="s">
        <v>250</v>
      </c>
      <c r="H384" t="s">
        <v>251</v>
      </c>
      <c r="I384" t="n">
        <v>5</v>
      </c>
      <c r="J384" t="n">
        <v>458</v>
      </c>
      <c r="K384" t="s">
        <v>252</v>
      </c>
      <c r="L384" t="n">
        <v>99</v>
      </c>
      <c r="M384" t="n">
        <v>0.2</v>
      </c>
      <c r="N384" t="n">
        <v>21.5</v>
      </c>
      <c r="O384" t="s">
        <v>253</v>
      </c>
      <c r="P384" t="s">
        <v>254</v>
      </c>
      <c r="Q384" t="s">
        <v>254</v>
      </c>
      <c r="R384" t="s">
        <v>255</v>
      </c>
      <c r="S384" t="s">
        <v>251</v>
      </c>
      <c r="T384" t="n">
        <v>5</v>
      </c>
    </row>
    <row r="385" spans="1:20">
      <c r="A385" s="1" t="n">
        <v>33177</v>
      </c>
      <c r="B385" t="s">
        <v>276</v>
      </c>
      <c r="C385" t="n">
        <v>1</v>
      </c>
      <c r="D385" t="n">
        <v>20</v>
      </c>
      <c r="E385" t="s">
        <v>249</v>
      </c>
      <c r="F385" t="n">
        <v>3201</v>
      </c>
      <c r="G385" t="s">
        <v>250</v>
      </c>
      <c r="H385" t="s">
        <v>251</v>
      </c>
      <c r="I385" t="n">
        <v>5</v>
      </c>
      <c r="J385" t="n">
        <v>160</v>
      </c>
      <c r="K385" t="s">
        <v>280</v>
      </c>
      <c r="L385" t="n">
        <v>698</v>
      </c>
      <c r="M385" t="n">
        <v>0.06</v>
      </c>
      <c r="N385" t="n">
        <v>46.7</v>
      </c>
      <c r="O385" t="s">
        <v>274</v>
      </c>
      <c r="P385" t="s">
        <v>275</v>
      </c>
      <c r="Q385" t="s">
        <v>275</v>
      </c>
      <c r="R385" t="s">
        <v>255</v>
      </c>
      <c r="S385" t="s">
        <v>251</v>
      </c>
      <c r="T385" t="n">
        <v>5</v>
      </c>
    </row>
    <row r="386" spans="1:20">
      <c r="A386" s="1" t="n">
        <v>33177</v>
      </c>
      <c r="B386" t="s">
        <v>276</v>
      </c>
      <c r="C386" t="n">
        <v>2</v>
      </c>
      <c r="D386" t="n">
        <v>20</v>
      </c>
      <c r="E386" t="s">
        <v>249</v>
      </c>
      <c r="F386" t="n">
        <v>3201</v>
      </c>
      <c r="G386" t="s">
        <v>250</v>
      </c>
      <c r="H386" t="s">
        <v>251</v>
      </c>
      <c r="I386" t="n">
        <v>5</v>
      </c>
      <c r="J386" t="n">
        <v>160</v>
      </c>
      <c r="K386" t="s">
        <v>280</v>
      </c>
      <c r="L386" t="n">
        <v>249</v>
      </c>
      <c r="M386" t="n">
        <v>0.06</v>
      </c>
      <c r="N386" t="n">
        <v>44.4</v>
      </c>
      <c r="O386" t="s">
        <v>274</v>
      </c>
      <c r="P386" t="s">
        <v>275</v>
      </c>
      <c r="Q386" t="s">
        <v>275</v>
      </c>
      <c r="R386" t="s">
        <v>255</v>
      </c>
      <c r="S386" t="s">
        <v>251</v>
      </c>
      <c r="T386" t="n">
        <v>5</v>
      </c>
    </row>
    <row r="387" spans="1:20">
      <c r="A387" s="1" t="n">
        <v>33177</v>
      </c>
      <c r="B387" t="s">
        <v>276</v>
      </c>
      <c r="C387" t="n">
        <v>3</v>
      </c>
      <c r="D387" t="n">
        <v>20</v>
      </c>
      <c r="E387" t="s">
        <v>249</v>
      </c>
      <c r="F387" t="n">
        <v>3201</v>
      </c>
      <c r="G387" t="s">
        <v>250</v>
      </c>
      <c r="H387" t="s">
        <v>251</v>
      </c>
      <c r="I387" t="n">
        <v>5</v>
      </c>
      <c r="J387" t="n">
        <v>325</v>
      </c>
      <c r="K387" t="s">
        <v>287</v>
      </c>
      <c r="L387" t="n">
        <v>550</v>
      </c>
      <c r="M387" t="n">
        <v>1.07</v>
      </c>
      <c r="N387" t="n">
        <v>29.1</v>
      </c>
      <c r="O387" t="s">
        <v>274</v>
      </c>
      <c r="P387" t="s">
        <v>275</v>
      </c>
      <c r="Q387" t="s">
        <v>275</v>
      </c>
      <c r="R387" t="s">
        <v>255</v>
      </c>
      <c r="S387" t="s">
        <v>251</v>
      </c>
      <c r="T387" t="n">
        <v>5</v>
      </c>
    </row>
    <row r="388" spans="1:20">
      <c r="A388" s="1" t="n">
        <v>33177</v>
      </c>
      <c r="B388" t="s">
        <v>276</v>
      </c>
      <c r="C388" t="n">
        <v>4</v>
      </c>
      <c r="D388" t="n">
        <v>20</v>
      </c>
      <c r="E388" t="s">
        <v>249</v>
      </c>
      <c r="F388" t="n">
        <v>3201</v>
      </c>
      <c r="G388" t="s">
        <v>250</v>
      </c>
      <c r="H388" t="s">
        <v>251</v>
      </c>
      <c r="I388" t="n">
        <v>5</v>
      </c>
      <c r="J388" t="n">
        <v>458</v>
      </c>
      <c r="K388" t="s">
        <v>252</v>
      </c>
      <c r="L388" t="n">
        <v>188</v>
      </c>
      <c r="M388" t="n">
        <v>0.1</v>
      </c>
      <c r="N388" t="n">
        <v>37</v>
      </c>
      <c r="O388" t="s">
        <v>274</v>
      </c>
      <c r="P388" t="s">
        <v>275</v>
      </c>
      <c r="Q388" t="s">
        <v>275</v>
      </c>
      <c r="R388" t="s">
        <v>255</v>
      </c>
      <c r="S388" t="s">
        <v>251</v>
      </c>
      <c r="T388" t="n">
        <v>5</v>
      </c>
    </row>
    <row r="389" spans="1:20">
      <c r="A389" s="1" t="n">
        <v>33177</v>
      </c>
      <c r="B389" t="s">
        <v>276</v>
      </c>
      <c r="C389" t="n">
        <v>5</v>
      </c>
      <c r="D389" t="n">
        <v>20</v>
      </c>
      <c r="E389" t="s">
        <v>249</v>
      </c>
      <c r="F389" t="n">
        <v>3201</v>
      </c>
      <c r="G389" t="s">
        <v>250</v>
      </c>
      <c r="H389" t="s">
        <v>251</v>
      </c>
      <c r="I389" t="n">
        <v>5</v>
      </c>
      <c r="J389" t="n">
        <v>458</v>
      </c>
      <c r="K389" t="s">
        <v>252</v>
      </c>
      <c r="L389" t="n">
        <v>205</v>
      </c>
      <c r="M389" t="n">
        <v>0.18</v>
      </c>
      <c r="N389" t="n">
        <v>21.5</v>
      </c>
      <c r="O389" t="s">
        <v>274</v>
      </c>
      <c r="P389" t="s">
        <v>275</v>
      </c>
      <c r="Q389" t="s">
        <v>275</v>
      </c>
      <c r="R389" t="s">
        <v>255</v>
      </c>
      <c r="S389" t="s">
        <v>251</v>
      </c>
      <c r="T389" t="n">
        <v>5</v>
      </c>
    </row>
    <row r="390" spans="1:20">
      <c r="A390" s="1" t="n">
        <v>33177</v>
      </c>
      <c r="B390" t="s">
        <v>276</v>
      </c>
      <c r="C390" t="n">
        <v>6</v>
      </c>
      <c r="D390" t="n">
        <v>20</v>
      </c>
      <c r="E390" t="s">
        <v>249</v>
      </c>
      <c r="F390" t="n">
        <v>3201</v>
      </c>
      <c r="G390" t="s">
        <v>250</v>
      </c>
      <c r="H390" t="s">
        <v>251</v>
      </c>
      <c r="I390" t="n">
        <v>5</v>
      </c>
      <c r="J390" t="n">
        <v>580</v>
      </c>
      <c r="K390" t="s">
        <v>270</v>
      </c>
      <c r="L390" t="n">
        <v>455</v>
      </c>
      <c r="M390" t="n">
        <v>0.05</v>
      </c>
      <c r="N390" t="n">
        <v>47.1</v>
      </c>
      <c r="O390" t="s">
        <v>274</v>
      </c>
      <c r="P390" t="s">
        <v>275</v>
      </c>
      <c r="Q390" t="s">
        <v>275</v>
      </c>
      <c r="R390" t="s">
        <v>255</v>
      </c>
      <c r="S390" t="s">
        <v>251</v>
      </c>
      <c r="T390" t="n">
        <v>5</v>
      </c>
    </row>
    <row r="391" spans="1:20">
      <c r="A391" s="1" t="n">
        <v>33177</v>
      </c>
      <c r="B391" t="s">
        <v>276</v>
      </c>
      <c r="C391" t="n">
        <v>7</v>
      </c>
      <c r="D391" t="n">
        <v>20</v>
      </c>
      <c r="E391" t="s">
        <v>249</v>
      </c>
      <c r="F391" t="n">
        <v>3201</v>
      </c>
      <c r="G391" t="s">
        <v>250</v>
      </c>
      <c r="H391" t="s">
        <v>251</v>
      </c>
      <c r="I391" t="n">
        <v>5</v>
      </c>
      <c r="J391" t="n">
        <v>580</v>
      </c>
      <c r="K391" t="s">
        <v>270</v>
      </c>
      <c r="L391" t="n">
        <v>267</v>
      </c>
      <c r="M391" t="n">
        <v>0.08</v>
      </c>
      <c r="N391" t="n">
        <v>47.3</v>
      </c>
      <c r="O391" t="s">
        <v>274</v>
      </c>
      <c r="P391" t="s">
        <v>275</v>
      </c>
      <c r="Q391" t="s">
        <v>275</v>
      </c>
      <c r="R391" t="s">
        <v>255</v>
      </c>
      <c r="S391" t="s">
        <v>251</v>
      </c>
      <c r="T391" t="n">
        <v>5</v>
      </c>
    </row>
    <row r="392" spans="1:20">
      <c r="A392" s="1" t="n">
        <v>33207</v>
      </c>
      <c r="B392" t="s">
        <v>289</v>
      </c>
      <c r="C392" t="n">
        <v>1</v>
      </c>
      <c r="D392" t="n">
        <v>216</v>
      </c>
      <c r="E392" t="s">
        <v>286</v>
      </c>
      <c r="F392" t="n">
        <v>3201</v>
      </c>
      <c r="G392" t="s">
        <v>250</v>
      </c>
      <c r="H392" t="s">
        <v>251</v>
      </c>
      <c r="I392" t="n">
        <v>5</v>
      </c>
      <c r="J392" t="n">
        <v>595</v>
      </c>
      <c r="K392" t="s">
        <v>290</v>
      </c>
      <c r="L392" t="n">
        <v>183</v>
      </c>
      <c r="M392" t="n">
        <v>0</v>
      </c>
      <c r="N392" t="n">
        <v>0</v>
      </c>
    </row>
    <row r="393" spans="1:20">
      <c r="A393" s="1" t="n">
        <v>33207</v>
      </c>
      <c r="B393" t="s">
        <v>248</v>
      </c>
      <c r="C393" t="n">
        <v>2</v>
      </c>
      <c r="D393" t="n">
        <v>508</v>
      </c>
      <c r="E393" t="s">
        <v>268</v>
      </c>
      <c r="F393" t="n">
        <v>3201</v>
      </c>
      <c r="G393" t="s">
        <v>250</v>
      </c>
      <c r="H393" t="s">
        <v>251</v>
      </c>
      <c r="I393" t="n">
        <v>5</v>
      </c>
      <c r="J393" t="n">
        <v>795</v>
      </c>
      <c r="K393" t="s">
        <v>262</v>
      </c>
      <c r="L393" t="n">
        <v>266</v>
      </c>
      <c r="M393" t="n">
        <v>0.1</v>
      </c>
      <c r="N393" t="n">
        <v>0</v>
      </c>
    </row>
    <row r="394" spans="1:20">
      <c r="A394" s="1" t="n">
        <v>33207</v>
      </c>
      <c r="B394" t="s">
        <v>248</v>
      </c>
      <c r="C394" t="n">
        <v>3</v>
      </c>
      <c r="D394" t="n">
        <v>20</v>
      </c>
      <c r="E394" t="s">
        <v>249</v>
      </c>
      <c r="F394" t="n">
        <v>3201</v>
      </c>
      <c r="G394" t="s">
        <v>250</v>
      </c>
      <c r="H394" t="s">
        <v>251</v>
      </c>
      <c r="I394" t="n">
        <v>5</v>
      </c>
      <c r="J394" t="n">
        <v>458</v>
      </c>
      <c r="K394" t="s">
        <v>252</v>
      </c>
      <c r="L394" t="n">
        <v>592</v>
      </c>
      <c r="M394" t="n">
        <v>0.1</v>
      </c>
      <c r="N394" t="n">
        <v>36.3</v>
      </c>
      <c r="O394" t="s">
        <v>253</v>
      </c>
      <c r="P394" t="s">
        <v>254</v>
      </c>
      <c r="Q394" t="s">
        <v>254</v>
      </c>
      <c r="R394" t="s">
        <v>255</v>
      </c>
      <c r="S394" t="s">
        <v>251</v>
      </c>
      <c r="T394" t="n">
        <v>5</v>
      </c>
    </row>
    <row r="395" spans="1:20">
      <c r="A395" s="1" t="n">
        <v>33207</v>
      </c>
      <c r="B395" t="s">
        <v>248</v>
      </c>
      <c r="C395" t="n">
        <v>4</v>
      </c>
      <c r="D395" t="n">
        <v>20</v>
      </c>
      <c r="E395" t="s">
        <v>249</v>
      </c>
      <c r="F395" t="n">
        <v>3201</v>
      </c>
      <c r="G395" t="s">
        <v>250</v>
      </c>
      <c r="H395" t="s">
        <v>251</v>
      </c>
      <c r="I395" t="n">
        <v>5</v>
      </c>
      <c r="J395" t="n">
        <v>458</v>
      </c>
      <c r="K395" t="s">
        <v>252</v>
      </c>
      <c r="L395" t="n">
        <v>30</v>
      </c>
      <c r="M395" t="n">
        <v>0.2</v>
      </c>
      <c r="N395" t="n">
        <v>22</v>
      </c>
      <c r="O395" t="s">
        <v>253</v>
      </c>
      <c r="P395" t="s">
        <v>254</v>
      </c>
      <c r="Q395" t="s">
        <v>254</v>
      </c>
      <c r="R395" t="s">
        <v>255</v>
      </c>
      <c r="S395" t="s">
        <v>251</v>
      </c>
      <c r="T395" t="n">
        <v>5</v>
      </c>
    </row>
    <row r="396" spans="1:20">
      <c r="A396" s="1" t="n">
        <v>33207</v>
      </c>
      <c r="B396" t="s">
        <v>248</v>
      </c>
      <c r="C396" t="n">
        <v>5</v>
      </c>
      <c r="D396" t="n">
        <v>20</v>
      </c>
      <c r="E396" t="s">
        <v>249</v>
      </c>
      <c r="F396" t="n">
        <v>3201</v>
      </c>
      <c r="G396" t="s">
        <v>250</v>
      </c>
      <c r="H396" t="s">
        <v>251</v>
      </c>
      <c r="I396" t="n">
        <v>5</v>
      </c>
      <c r="J396" t="n">
        <v>458</v>
      </c>
      <c r="K396" t="s">
        <v>252</v>
      </c>
      <c r="L396" t="n">
        <v>572</v>
      </c>
      <c r="M396" t="n">
        <v>0.1</v>
      </c>
      <c r="N396" t="n">
        <v>36</v>
      </c>
      <c r="O396" t="s">
        <v>253</v>
      </c>
      <c r="P396" t="s">
        <v>254</v>
      </c>
      <c r="Q396" t="s">
        <v>254</v>
      </c>
      <c r="R396" t="s">
        <v>255</v>
      </c>
      <c r="S396" t="s">
        <v>251</v>
      </c>
      <c r="T396" t="n">
        <v>5</v>
      </c>
    </row>
    <row r="397" spans="1:20">
      <c r="A397" s="1" t="n">
        <v>33207</v>
      </c>
      <c r="B397" t="s">
        <v>278</v>
      </c>
      <c r="C397" t="n">
        <v>2</v>
      </c>
      <c r="D397" t="n">
        <v>213</v>
      </c>
      <c r="E397" t="s">
        <v>256</v>
      </c>
      <c r="F397" t="n">
        <v>3201</v>
      </c>
      <c r="G397" t="s">
        <v>250</v>
      </c>
      <c r="H397" t="s">
        <v>251</v>
      </c>
      <c r="I397" t="n">
        <v>5</v>
      </c>
      <c r="J397" t="n">
        <v>78</v>
      </c>
      <c r="K397" t="s">
        <v>271</v>
      </c>
      <c r="L397" t="n">
        <v>264</v>
      </c>
      <c r="M397" t="n">
        <v>0</v>
      </c>
      <c r="N397" t="n">
        <v>0</v>
      </c>
    </row>
    <row r="398" spans="1:20">
      <c r="A398" s="1" t="n">
        <v>33207</v>
      </c>
      <c r="B398" t="s">
        <v>276</v>
      </c>
      <c r="C398" t="n">
        <v>1</v>
      </c>
      <c r="D398" t="n">
        <v>20</v>
      </c>
      <c r="E398" t="s">
        <v>249</v>
      </c>
      <c r="F398" t="n">
        <v>3201</v>
      </c>
      <c r="G398" t="s">
        <v>250</v>
      </c>
      <c r="H398" t="s">
        <v>251</v>
      </c>
      <c r="I398" t="n">
        <v>5</v>
      </c>
      <c r="J398" t="n">
        <v>458</v>
      </c>
      <c r="K398" t="s">
        <v>252</v>
      </c>
      <c r="L398" t="n">
        <v>70</v>
      </c>
      <c r="M398" t="n">
        <v>0.19</v>
      </c>
      <c r="N398" t="n">
        <v>21.5</v>
      </c>
      <c r="O398" t="s">
        <v>274</v>
      </c>
      <c r="P398" t="s">
        <v>275</v>
      </c>
      <c r="Q398" t="s">
        <v>275</v>
      </c>
      <c r="R398" t="s">
        <v>255</v>
      </c>
      <c r="S398" t="s">
        <v>251</v>
      </c>
      <c r="T398" t="n">
        <v>5</v>
      </c>
    </row>
    <row r="399" spans="1:20">
      <c r="A399" s="1" t="n">
        <v>33207</v>
      </c>
      <c r="B399" t="s">
        <v>276</v>
      </c>
      <c r="C399" t="n">
        <v>2</v>
      </c>
      <c r="D399" t="n">
        <v>20</v>
      </c>
      <c r="E399" t="s">
        <v>249</v>
      </c>
      <c r="F399" t="n">
        <v>3201</v>
      </c>
      <c r="G399" t="s">
        <v>250</v>
      </c>
      <c r="H399" t="s">
        <v>251</v>
      </c>
      <c r="I399" t="n">
        <v>5</v>
      </c>
      <c r="J399" t="n">
        <v>580</v>
      </c>
      <c r="K399" t="s">
        <v>270</v>
      </c>
      <c r="L399" t="n">
        <v>238</v>
      </c>
      <c r="M399" t="n">
        <v>0.08</v>
      </c>
      <c r="N399" t="n">
        <v>47.3</v>
      </c>
      <c r="O399" t="s">
        <v>274</v>
      </c>
      <c r="P399" t="s">
        <v>275</v>
      </c>
      <c r="Q399" t="s">
        <v>275</v>
      </c>
      <c r="R399" t="s">
        <v>255</v>
      </c>
      <c r="S399" t="s">
        <v>251</v>
      </c>
      <c r="T399" t="n">
        <v>5</v>
      </c>
    </row>
    <row r="400" spans="1:20">
      <c r="A400" s="1" t="n">
        <v>33238</v>
      </c>
      <c r="B400" t="s">
        <v>248</v>
      </c>
      <c r="C400" t="n">
        <v>2</v>
      </c>
      <c r="D400" t="n">
        <v>20</v>
      </c>
      <c r="E400" t="s">
        <v>249</v>
      </c>
      <c r="F400" t="n">
        <v>3201</v>
      </c>
      <c r="G400" t="s">
        <v>250</v>
      </c>
      <c r="H400" t="s">
        <v>251</v>
      </c>
      <c r="I400" t="n">
        <v>5</v>
      </c>
      <c r="J400" t="n">
        <v>458</v>
      </c>
      <c r="K400" t="s">
        <v>252</v>
      </c>
      <c r="L400" t="n">
        <v>761</v>
      </c>
      <c r="M400" t="n">
        <v>0.1</v>
      </c>
      <c r="N400" t="n">
        <v>35.3</v>
      </c>
      <c r="O400" t="s">
        <v>253</v>
      </c>
      <c r="P400" t="s">
        <v>254</v>
      </c>
      <c r="Q400" t="s">
        <v>254</v>
      </c>
      <c r="R400" t="s">
        <v>255</v>
      </c>
      <c r="S400" t="s">
        <v>251</v>
      </c>
      <c r="T400" t="n">
        <v>5</v>
      </c>
    </row>
    <row r="401" spans="1:20">
      <c r="A401" s="1" t="n">
        <v>33238</v>
      </c>
      <c r="B401" t="s">
        <v>248</v>
      </c>
      <c r="C401" t="n">
        <v>3</v>
      </c>
      <c r="D401" t="n">
        <v>508</v>
      </c>
      <c r="E401" t="s">
        <v>268</v>
      </c>
      <c r="F401" t="n">
        <v>3201</v>
      </c>
      <c r="G401" t="s">
        <v>250</v>
      </c>
      <c r="H401" t="s">
        <v>251</v>
      </c>
      <c r="I401" t="n">
        <v>5</v>
      </c>
      <c r="J401" t="n">
        <v>458</v>
      </c>
      <c r="K401" t="s">
        <v>252</v>
      </c>
      <c r="L401" t="n">
        <v>207</v>
      </c>
      <c r="M401" t="n">
        <v>0.1</v>
      </c>
      <c r="N401" t="n">
        <v>0</v>
      </c>
    </row>
    <row r="402" spans="1:20">
      <c r="A402" s="1" t="n">
        <v>33238</v>
      </c>
      <c r="B402" t="s">
        <v>278</v>
      </c>
      <c r="C402" t="n">
        <v>1</v>
      </c>
      <c r="D402" t="n">
        <v>213</v>
      </c>
      <c r="E402" t="s">
        <v>256</v>
      </c>
      <c r="F402" t="n">
        <v>3201</v>
      </c>
      <c r="G402" t="s">
        <v>250</v>
      </c>
      <c r="H402" t="s">
        <v>251</v>
      </c>
      <c r="I402" t="n">
        <v>5</v>
      </c>
      <c r="J402" t="n">
        <v>78</v>
      </c>
      <c r="K402" t="s">
        <v>271</v>
      </c>
      <c r="L402" t="n">
        <v>296</v>
      </c>
      <c r="M402" t="n">
        <v>0</v>
      </c>
      <c r="N402" t="n">
        <v>0</v>
      </c>
    </row>
    <row r="403" spans="1:20">
      <c r="A403" s="1" t="n">
        <v>33238</v>
      </c>
      <c r="B403" t="s">
        <v>276</v>
      </c>
      <c r="C403" t="n">
        <v>2</v>
      </c>
      <c r="D403" t="n">
        <v>20</v>
      </c>
      <c r="E403" t="s">
        <v>249</v>
      </c>
      <c r="F403" t="n">
        <v>3201</v>
      </c>
      <c r="G403" t="s">
        <v>250</v>
      </c>
      <c r="H403" t="s">
        <v>251</v>
      </c>
      <c r="I403" t="n">
        <v>5</v>
      </c>
      <c r="J403" t="n">
        <v>160</v>
      </c>
      <c r="K403" t="s">
        <v>280</v>
      </c>
      <c r="L403" t="n">
        <v>352</v>
      </c>
      <c r="M403" t="n">
        <v>0.03</v>
      </c>
      <c r="N403" t="n">
        <v>42</v>
      </c>
      <c r="O403" t="s">
        <v>274</v>
      </c>
      <c r="P403" t="s">
        <v>275</v>
      </c>
      <c r="Q403" t="s">
        <v>275</v>
      </c>
      <c r="R403" t="s">
        <v>255</v>
      </c>
      <c r="S403" t="s">
        <v>251</v>
      </c>
      <c r="T403" t="n">
        <v>5</v>
      </c>
    </row>
    <row r="404" spans="1:20">
      <c r="A404" s="1" t="n">
        <v>33238</v>
      </c>
      <c r="B404" t="s">
        <v>276</v>
      </c>
      <c r="C404" t="n">
        <v>3</v>
      </c>
      <c r="D404" t="n">
        <v>509</v>
      </c>
      <c r="E404" t="s">
        <v>269</v>
      </c>
      <c r="F404" t="n">
        <v>3201</v>
      </c>
      <c r="G404" t="s">
        <v>250</v>
      </c>
      <c r="H404" t="s">
        <v>251</v>
      </c>
      <c r="I404" t="n">
        <v>5</v>
      </c>
      <c r="J404" t="n">
        <v>160</v>
      </c>
      <c r="K404" t="s">
        <v>280</v>
      </c>
      <c r="L404" t="n">
        <v>72</v>
      </c>
      <c r="M404" t="n">
        <v>0.8</v>
      </c>
      <c r="N404" t="n">
        <v>0</v>
      </c>
    </row>
    <row r="405" spans="1:20">
      <c r="A405" s="1" t="n">
        <v>33238</v>
      </c>
      <c r="B405" t="s">
        <v>276</v>
      </c>
      <c r="C405" t="n">
        <v>5</v>
      </c>
      <c r="D405" t="n">
        <v>509</v>
      </c>
      <c r="E405" t="s">
        <v>269</v>
      </c>
      <c r="F405" t="n">
        <v>3201</v>
      </c>
      <c r="G405" t="s">
        <v>250</v>
      </c>
      <c r="H405" t="s">
        <v>251</v>
      </c>
      <c r="I405" t="n">
        <v>5</v>
      </c>
      <c r="J405" t="n">
        <v>160</v>
      </c>
      <c r="K405" t="s">
        <v>280</v>
      </c>
      <c r="L405" t="n">
        <v>57</v>
      </c>
      <c r="M405" t="n">
        <v>0.57</v>
      </c>
      <c r="N405" t="n">
        <v>0</v>
      </c>
    </row>
    <row r="406" spans="1:20">
      <c r="A406" s="1" t="n">
        <v>33238</v>
      </c>
      <c r="B406" t="s">
        <v>276</v>
      </c>
      <c r="C406" t="n">
        <v>6</v>
      </c>
      <c r="D406" t="n">
        <v>20</v>
      </c>
      <c r="E406" t="s">
        <v>249</v>
      </c>
      <c r="F406" t="n">
        <v>3201</v>
      </c>
      <c r="G406" t="s">
        <v>250</v>
      </c>
      <c r="H406" t="s">
        <v>251</v>
      </c>
      <c r="I406" t="n">
        <v>5</v>
      </c>
      <c r="J406" t="n">
        <v>160</v>
      </c>
      <c r="K406" t="s">
        <v>280</v>
      </c>
      <c r="L406" t="n">
        <v>644</v>
      </c>
      <c r="M406" t="n">
        <v>0.04</v>
      </c>
      <c r="N406" t="n">
        <v>41.6</v>
      </c>
      <c r="O406" t="s">
        <v>274</v>
      </c>
      <c r="P406" t="s">
        <v>275</v>
      </c>
      <c r="Q406" t="s">
        <v>275</v>
      </c>
      <c r="R406" t="s">
        <v>255</v>
      </c>
      <c r="S406" t="s">
        <v>251</v>
      </c>
      <c r="T406" t="n">
        <v>5</v>
      </c>
    </row>
    <row r="407" spans="1:20">
      <c r="A407" s="1" t="n">
        <v>33238</v>
      </c>
      <c r="B407" t="s">
        <v>276</v>
      </c>
      <c r="C407" t="n">
        <v>7</v>
      </c>
      <c r="D407" t="n">
        <v>20</v>
      </c>
      <c r="E407" t="s">
        <v>249</v>
      </c>
      <c r="F407" t="n">
        <v>3201</v>
      </c>
      <c r="G407" t="s">
        <v>250</v>
      </c>
      <c r="H407" t="s">
        <v>251</v>
      </c>
      <c r="I407" t="n">
        <v>5</v>
      </c>
      <c r="J407" t="n">
        <v>160</v>
      </c>
      <c r="K407" t="s">
        <v>280</v>
      </c>
      <c r="L407" t="n">
        <v>301</v>
      </c>
      <c r="M407" t="n">
        <v>0.01</v>
      </c>
      <c r="N407" t="n">
        <v>47.5</v>
      </c>
      <c r="O407" t="s">
        <v>274</v>
      </c>
      <c r="P407" t="s">
        <v>275</v>
      </c>
      <c r="Q407" t="s">
        <v>275</v>
      </c>
      <c r="R407" t="s">
        <v>255</v>
      </c>
      <c r="S407" t="s">
        <v>251</v>
      </c>
      <c r="T407" t="n">
        <v>5</v>
      </c>
    </row>
    <row r="408" spans="1:20">
      <c r="A408" s="1" t="n">
        <v>33238</v>
      </c>
      <c r="B408" t="s">
        <v>276</v>
      </c>
      <c r="C408" t="n">
        <v>8</v>
      </c>
      <c r="D408" t="n">
        <v>20</v>
      </c>
      <c r="E408" t="s">
        <v>249</v>
      </c>
      <c r="F408" t="n">
        <v>3201</v>
      </c>
      <c r="G408" t="s">
        <v>250</v>
      </c>
      <c r="H408" t="s">
        <v>251</v>
      </c>
      <c r="I408" t="n">
        <v>5</v>
      </c>
      <c r="J408" t="n">
        <v>458</v>
      </c>
      <c r="K408" t="s">
        <v>252</v>
      </c>
      <c r="L408" t="n">
        <v>357</v>
      </c>
      <c r="M408" t="n">
        <v>0.21</v>
      </c>
      <c r="N408" t="n">
        <v>21.5</v>
      </c>
      <c r="O408" t="s">
        <v>274</v>
      </c>
      <c r="P408" t="s">
        <v>275</v>
      </c>
      <c r="Q408" t="s">
        <v>275</v>
      </c>
      <c r="R408" t="s">
        <v>255</v>
      </c>
      <c r="S408" t="s">
        <v>251</v>
      </c>
      <c r="T408" t="n">
        <v>5</v>
      </c>
    </row>
    <row r="409" spans="1:20">
      <c r="A409" s="1" t="n">
        <v>33238</v>
      </c>
      <c r="B409" t="s">
        <v>276</v>
      </c>
      <c r="C409" t="n">
        <v>9</v>
      </c>
      <c r="D409" t="n">
        <v>20</v>
      </c>
      <c r="E409" t="s">
        <v>249</v>
      </c>
      <c r="F409" t="n">
        <v>3201</v>
      </c>
      <c r="G409" t="s">
        <v>250</v>
      </c>
      <c r="H409" t="s">
        <v>251</v>
      </c>
      <c r="I409" t="n">
        <v>5</v>
      </c>
      <c r="J409" t="n">
        <v>580</v>
      </c>
      <c r="K409" t="s">
        <v>270</v>
      </c>
      <c r="L409" t="n">
        <v>182</v>
      </c>
      <c r="M409" t="n">
        <v>0.03</v>
      </c>
      <c r="N409" t="n">
        <v>47.3</v>
      </c>
      <c r="O409" t="s">
        <v>274</v>
      </c>
      <c r="P409" t="s">
        <v>275</v>
      </c>
      <c r="Q409" t="s">
        <v>275</v>
      </c>
      <c r="R409" t="s">
        <v>255</v>
      </c>
      <c r="S409" t="s">
        <v>251</v>
      </c>
      <c r="T409" t="n">
        <v>5</v>
      </c>
    </row>
    <row r="410" spans="1:20">
      <c r="A410" s="1" t="n">
        <v>33269</v>
      </c>
      <c r="B410" t="s">
        <v>248</v>
      </c>
      <c r="C410" t="n">
        <v>1</v>
      </c>
      <c r="D410" t="n">
        <v>20</v>
      </c>
      <c r="E410" t="s">
        <v>249</v>
      </c>
      <c r="F410" t="n">
        <v>3201</v>
      </c>
      <c r="G410" t="s">
        <v>250</v>
      </c>
      <c r="H410" t="s">
        <v>251</v>
      </c>
      <c r="I410" t="n">
        <v>5</v>
      </c>
      <c r="J410" t="n">
        <v>458</v>
      </c>
      <c r="K410" t="s">
        <v>252</v>
      </c>
      <c r="L410" t="n">
        <v>123</v>
      </c>
      <c r="M410" t="n">
        <v>0.2</v>
      </c>
      <c r="N410" t="n">
        <v>21.6</v>
      </c>
      <c r="O410" t="s">
        <v>253</v>
      </c>
      <c r="P410" t="s">
        <v>254</v>
      </c>
      <c r="Q410" t="s">
        <v>254</v>
      </c>
      <c r="R410" t="s">
        <v>255</v>
      </c>
      <c r="S410" t="s">
        <v>251</v>
      </c>
      <c r="T410" t="n">
        <v>5</v>
      </c>
    </row>
    <row r="411" spans="1:20">
      <c r="A411" s="1" t="n">
        <v>33269</v>
      </c>
      <c r="B411" t="s">
        <v>248</v>
      </c>
      <c r="C411" t="n">
        <v>3</v>
      </c>
      <c r="D411" t="n">
        <v>508</v>
      </c>
      <c r="E411" t="s">
        <v>268</v>
      </c>
      <c r="F411" t="n">
        <v>3201</v>
      </c>
      <c r="G411" t="s">
        <v>250</v>
      </c>
      <c r="H411" t="s">
        <v>251</v>
      </c>
      <c r="I411" t="n">
        <v>5</v>
      </c>
      <c r="J411" t="n">
        <v>150</v>
      </c>
      <c r="K411" t="s">
        <v>291</v>
      </c>
      <c r="L411" t="n">
        <v>208</v>
      </c>
      <c r="M411" t="n">
        <v>0.2</v>
      </c>
      <c r="N411" t="n">
        <v>0</v>
      </c>
    </row>
    <row r="412" spans="1:20">
      <c r="A412" s="1" t="n">
        <v>33269</v>
      </c>
      <c r="B412" t="s">
        <v>248</v>
      </c>
      <c r="C412" t="n">
        <v>4</v>
      </c>
      <c r="D412" t="n">
        <v>20</v>
      </c>
      <c r="E412" t="s">
        <v>249</v>
      </c>
      <c r="F412" t="n">
        <v>3201</v>
      </c>
      <c r="G412" t="s">
        <v>250</v>
      </c>
      <c r="H412" t="s">
        <v>251</v>
      </c>
      <c r="I412" t="n">
        <v>5</v>
      </c>
      <c r="J412" t="n">
        <v>458</v>
      </c>
      <c r="K412" t="s">
        <v>252</v>
      </c>
      <c r="L412" t="n">
        <v>301</v>
      </c>
      <c r="M412" t="n">
        <v>0.1</v>
      </c>
      <c r="N412" t="n">
        <v>35.4</v>
      </c>
      <c r="O412" t="s">
        <v>253</v>
      </c>
      <c r="P412" t="s">
        <v>254</v>
      </c>
      <c r="Q412" t="s">
        <v>254</v>
      </c>
      <c r="R412" t="s">
        <v>255</v>
      </c>
      <c r="S412" t="s">
        <v>251</v>
      </c>
      <c r="T412" t="n">
        <v>5</v>
      </c>
    </row>
    <row r="413" spans="1:20">
      <c r="A413" s="1" t="n">
        <v>33269</v>
      </c>
      <c r="B413" t="s">
        <v>248</v>
      </c>
      <c r="C413" t="n">
        <v>5</v>
      </c>
      <c r="D413" t="n">
        <v>20</v>
      </c>
      <c r="E413" t="s">
        <v>249</v>
      </c>
      <c r="F413" t="n">
        <v>3201</v>
      </c>
      <c r="G413" t="s">
        <v>250</v>
      </c>
      <c r="H413" t="s">
        <v>251</v>
      </c>
      <c r="I413" t="n">
        <v>5</v>
      </c>
      <c r="J413" t="n">
        <v>458</v>
      </c>
      <c r="K413" t="s">
        <v>252</v>
      </c>
      <c r="L413" t="n">
        <v>532</v>
      </c>
      <c r="M413" t="n">
        <v>0.1</v>
      </c>
      <c r="N413" t="n">
        <v>36.3</v>
      </c>
      <c r="O413" t="s">
        <v>253</v>
      </c>
      <c r="P413" t="s">
        <v>254</v>
      </c>
      <c r="Q413" t="s">
        <v>254</v>
      </c>
      <c r="R413" t="s">
        <v>255</v>
      </c>
      <c r="S413" t="s">
        <v>251</v>
      </c>
      <c r="T413" t="n">
        <v>5</v>
      </c>
    </row>
    <row r="414" spans="1:20">
      <c r="A414" s="1" t="n">
        <v>33269</v>
      </c>
      <c r="B414" t="s">
        <v>248</v>
      </c>
      <c r="C414" t="n">
        <v>6</v>
      </c>
      <c r="D414" t="n">
        <v>20</v>
      </c>
      <c r="E414" t="s">
        <v>249</v>
      </c>
      <c r="F414" t="n">
        <v>3201</v>
      </c>
      <c r="G414" t="s">
        <v>250</v>
      </c>
      <c r="H414" t="s">
        <v>251</v>
      </c>
      <c r="I414" t="n">
        <v>5</v>
      </c>
      <c r="J414" t="n">
        <v>458</v>
      </c>
      <c r="K414" t="s">
        <v>252</v>
      </c>
      <c r="L414" t="n">
        <v>47</v>
      </c>
      <c r="M414" t="n">
        <v>0.2</v>
      </c>
      <c r="N414" t="n">
        <v>39</v>
      </c>
      <c r="O414" t="s">
        <v>253</v>
      </c>
      <c r="P414" t="s">
        <v>254</v>
      </c>
      <c r="Q414" t="s">
        <v>254</v>
      </c>
      <c r="R414" t="s">
        <v>255</v>
      </c>
      <c r="S414" t="s">
        <v>251</v>
      </c>
      <c r="T414" t="n">
        <v>5</v>
      </c>
    </row>
    <row r="415" spans="1:20">
      <c r="A415" s="1" t="n">
        <v>33269</v>
      </c>
      <c r="B415" t="s">
        <v>263</v>
      </c>
      <c r="C415" t="n">
        <v>1</v>
      </c>
      <c r="D415" t="n">
        <v>213</v>
      </c>
      <c r="E415" t="s">
        <v>256</v>
      </c>
      <c r="F415" t="n">
        <v>3201</v>
      </c>
      <c r="G415" t="s">
        <v>250</v>
      </c>
      <c r="H415" t="s">
        <v>251</v>
      </c>
      <c r="I415" t="n">
        <v>5</v>
      </c>
      <c r="J415" t="n">
        <v>785</v>
      </c>
      <c r="K415" t="s">
        <v>281</v>
      </c>
      <c r="L415" t="n">
        <v>75</v>
      </c>
      <c r="M415" t="n">
        <v>0</v>
      </c>
      <c r="N415" t="n">
        <v>0</v>
      </c>
    </row>
    <row r="416" spans="1:20">
      <c r="A416" s="1" t="n">
        <v>33269</v>
      </c>
      <c r="B416" t="s">
        <v>276</v>
      </c>
      <c r="C416" t="n">
        <v>1</v>
      </c>
      <c r="D416" t="n">
        <v>20</v>
      </c>
      <c r="E416" t="s">
        <v>249</v>
      </c>
      <c r="F416" t="n">
        <v>3201</v>
      </c>
      <c r="G416" t="s">
        <v>250</v>
      </c>
      <c r="H416" t="s">
        <v>251</v>
      </c>
      <c r="I416" t="n">
        <v>5</v>
      </c>
      <c r="J416" t="n">
        <v>160</v>
      </c>
      <c r="K416" t="s">
        <v>280</v>
      </c>
      <c r="L416" t="n">
        <v>636</v>
      </c>
      <c r="M416" t="n">
        <v>0.01</v>
      </c>
      <c r="N416" t="n">
        <v>48</v>
      </c>
      <c r="O416" t="s">
        <v>274</v>
      </c>
      <c r="P416" t="s">
        <v>275</v>
      </c>
      <c r="Q416" t="s">
        <v>275</v>
      </c>
      <c r="R416" t="s">
        <v>255</v>
      </c>
      <c r="S416" t="s">
        <v>251</v>
      </c>
      <c r="T416" t="n">
        <v>5</v>
      </c>
    </row>
    <row r="417" spans="1:20">
      <c r="A417" s="1" t="n">
        <v>33269</v>
      </c>
      <c r="B417" t="s">
        <v>276</v>
      </c>
      <c r="C417" t="n">
        <v>2</v>
      </c>
      <c r="D417" t="n">
        <v>20</v>
      </c>
      <c r="E417" t="s">
        <v>249</v>
      </c>
      <c r="F417" t="n">
        <v>3201</v>
      </c>
      <c r="G417" t="s">
        <v>250</v>
      </c>
      <c r="H417" t="s">
        <v>251</v>
      </c>
      <c r="I417" t="n">
        <v>5</v>
      </c>
      <c r="J417" t="n">
        <v>458</v>
      </c>
      <c r="K417" t="s">
        <v>252</v>
      </c>
      <c r="L417" t="n">
        <v>299</v>
      </c>
      <c r="M417" t="n">
        <v>0.01</v>
      </c>
      <c r="N417" t="n">
        <v>51.7</v>
      </c>
      <c r="O417" t="s">
        <v>274</v>
      </c>
      <c r="P417" t="s">
        <v>275</v>
      </c>
      <c r="Q417" t="s">
        <v>275</v>
      </c>
      <c r="R417" t="s">
        <v>255</v>
      </c>
      <c r="S417" t="s">
        <v>251</v>
      </c>
      <c r="T417" t="n">
        <v>5</v>
      </c>
    </row>
    <row r="418" spans="1:20">
      <c r="A418" s="1" t="n">
        <v>33269</v>
      </c>
      <c r="B418" t="s">
        <v>276</v>
      </c>
      <c r="C418" t="n">
        <v>3</v>
      </c>
      <c r="D418" t="n">
        <v>20</v>
      </c>
      <c r="E418" t="s">
        <v>249</v>
      </c>
      <c r="F418" t="n">
        <v>3201</v>
      </c>
      <c r="G418" t="s">
        <v>250</v>
      </c>
      <c r="H418" t="s">
        <v>251</v>
      </c>
      <c r="I418" t="n">
        <v>5</v>
      </c>
      <c r="J418" t="n">
        <v>458</v>
      </c>
      <c r="K418" t="s">
        <v>252</v>
      </c>
      <c r="L418" t="n">
        <v>139</v>
      </c>
      <c r="M418" t="n">
        <v>0.37</v>
      </c>
      <c r="N418" t="n">
        <v>20.5</v>
      </c>
      <c r="O418" t="s">
        <v>274</v>
      </c>
      <c r="P418" t="s">
        <v>275</v>
      </c>
      <c r="Q418" t="s">
        <v>275</v>
      </c>
      <c r="R418" t="s">
        <v>255</v>
      </c>
      <c r="S418" t="s">
        <v>251</v>
      </c>
      <c r="T418" t="n">
        <v>5</v>
      </c>
    </row>
    <row r="419" spans="1:20">
      <c r="A419" s="1" t="n">
        <v>33269</v>
      </c>
      <c r="B419" t="s">
        <v>276</v>
      </c>
      <c r="C419" t="n">
        <v>4</v>
      </c>
      <c r="D419" t="n">
        <v>20</v>
      </c>
      <c r="E419" t="s">
        <v>249</v>
      </c>
      <c r="F419" t="n">
        <v>3201</v>
      </c>
      <c r="G419" t="s">
        <v>250</v>
      </c>
      <c r="H419" t="s">
        <v>251</v>
      </c>
      <c r="I419" t="n">
        <v>5</v>
      </c>
      <c r="J419" t="n">
        <v>458</v>
      </c>
      <c r="K419" t="s">
        <v>252</v>
      </c>
      <c r="L419" t="n">
        <v>67</v>
      </c>
      <c r="M419" t="n">
        <v>0.18</v>
      </c>
      <c r="N419" t="n">
        <v>22.5</v>
      </c>
      <c r="O419" t="s">
        <v>274</v>
      </c>
      <c r="P419" t="s">
        <v>275</v>
      </c>
      <c r="Q419" t="s">
        <v>275</v>
      </c>
      <c r="R419" t="s">
        <v>255</v>
      </c>
      <c r="S419" t="s">
        <v>251</v>
      </c>
      <c r="T419" t="n">
        <v>5</v>
      </c>
    </row>
    <row r="420" spans="1:20">
      <c r="A420" s="1" t="n">
        <v>33269</v>
      </c>
      <c r="B420" t="s">
        <v>276</v>
      </c>
      <c r="C420" t="n">
        <v>5</v>
      </c>
      <c r="D420" t="n">
        <v>20</v>
      </c>
      <c r="E420" t="s">
        <v>249</v>
      </c>
      <c r="F420" t="n">
        <v>3201</v>
      </c>
      <c r="G420" t="s">
        <v>250</v>
      </c>
      <c r="H420" t="s">
        <v>251</v>
      </c>
      <c r="I420" t="n">
        <v>5</v>
      </c>
      <c r="J420" t="n">
        <v>458</v>
      </c>
      <c r="K420" t="s">
        <v>252</v>
      </c>
      <c r="L420" t="n">
        <v>13</v>
      </c>
      <c r="M420" t="n">
        <v>0.01</v>
      </c>
      <c r="N420" t="n">
        <v>51.7</v>
      </c>
      <c r="O420" t="s">
        <v>274</v>
      </c>
      <c r="P420" t="s">
        <v>275</v>
      </c>
      <c r="Q420" t="s">
        <v>275</v>
      </c>
      <c r="R420" t="s">
        <v>255</v>
      </c>
      <c r="S420" t="s">
        <v>251</v>
      </c>
      <c r="T420" t="n">
        <v>5</v>
      </c>
    </row>
    <row r="421" spans="1:20">
      <c r="A421" s="1" t="n">
        <v>33269</v>
      </c>
      <c r="B421" t="s">
        <v>276</v>
      </c>
      <c r="C421" t="n">
        <v>6</v>
      </c>
      <c r="D421" t="n">
        <v>20</v>
      </c>
      <c r="E421" t="s">
        <v>249</v>
      </c>
      <c r="F421" t="n">
        <v>3201</v>
      </c>
      <c r="G421" t="s">
        <v>250</v>
      </c>
      <c r="H421" t="s">
        <v>251</v>
      </c>
      <c r="I421" t="n">
        <v>5</v>
      </c>
      <c r="J421" t="n">
        <v>458</v>
      </c>
      <c r="K421" t="s">
        <v>252</v>
      </c>
      <c r="L421" t="n">
        <v>247</v>
      </c>
      <c r="M421" t="n">
        <v>0.18</v>
      </c>
      <c r="N421" t="n">
        <v>22.5</v>
      </c>
      <c r="O421" t="s">
        <v>274</v>
      </c>
      <c r="P421" t="s">
        <v>275</v>
      </c>
      <c r="Q421" t="s">
        <v>275</v>
      </c>
      <c r="R421" t="s">
        <v>255</v>
      </c>
      <c r="S421" t="s">
        <v>251</v>
      </c>
      <c r="T421" t="n">
        <v>5</v>
      </c>
    </row>
    <row r="422" spans="1:20">
      <c r="A422" s="1" t="n">
        <v>33297</v>
      </c>
      <c r="B422" t="s">
        <v>248</v>
      </c>
      <c r="C422" t="n">
        <v>2</v>
      </c>
      <c r="D422" t="n">
        <v>508</v>
      </c>
      <c r="E422" t="s">
        <v>268</v>
      </c>
      <c r="F422" t="n">
        <v>3201</v>
      </c>
      <c r="G422" t="s">
        <v>250</v>
      </c>
      <c r="H422" t="s">
        <v>251</v>
      </c>
      <c r="I422" t="n">
        <v>5</v>
      </c>
      <c r="J422" t="n">
        <v>458</v>
      </c>
      <c r="K422" t="s">
        <v>252</v>
      </c>
      <c r="L422" t="n">
        <v>238</v>
      </c>
      <c r="M422" t="n">
        <v>0.1</v>
      </c>
      <c r="N422" t="n">
        <v>0</v>
      </c>
    </row>
    <row r="423" spans="1:20">
      <c r="A423" s="1" t="n">
        <v>33297</v>
      </c>
      <c r="B423" t="s">
        <v>248</v>
      </c>
      <c r="C423" t="n">
        <v>3</v>
      </c>
      <c r="D423" t="n">
        <v>20</v>
      </c>
      <c r="E423" t="s">
        <v>249</v>
      </c>
      <c r="F423" t="n">
        <v>3201</v>
      </c>
      <c r="G423" t="s">
        <v>250</v>
      </c>
      <c r="H423" t="s">
        <v>251</v>
      </c>
      <c r="I423" t="n">
        <v>5</v>
      </c>
      <c r="J423" t="n">
        <v>458</v>
      </c>
      <c r="K423" t="s">
        <v>252</v>
      </c>
      <c r="L423" t="n">
        <v>1251</v>
      </c>
      <c r="M423" t="n">
        <v>0.1</v>
      </c>
      <c r="N423" t="n">
        <v>35.6</v>
      </c>
      <c r="O423" t="s">
        <v>253</v>
      </c>
      <c r="P423" t="s">
        <v>254</v>
      </c>
      <c r="Q423" t="s">
        <v>254</v>
      </c>
      <c r="R423" t="s">
        <v>255</v>
      </c>
      <c r="S423" t="s">
        <v>251</v>
      </c>
      <c r="T423" t="n">
        <v>5</v>
      </c>
    </row>
    <row r="424" spans="1:20">
      <c r="A424" s="1" t="n">
        <v>33297</v>
      </c>
      <c r="B424" t="s">
        <v>248</v>
      </c>
      <c r="C424" t="n">
        <v>4</v>
      </c>
      <c r="D424" t="n">
        <v>20</v>
      </c>
      <c r="E424" t="s">
        <v>249</v>
      </c>
      <c r="F424" t="n">
        <v>3201</v>
      </c>
      <c r="G424" t="s">
        <v>250</v>
      </c>
      <c r="H424" t="s">
        <v>251</v>
      </c>
      <c r="I424" t="n">
        <v>5</v>
      </c>
      <c r="J424" t="n">
        <v>458</v>
      </c>
      <c r="K424" t="s">
        <v>252</v>
      </c>
      <c r="L424" t="n">
        <v>99</v>
      </c>
      <c r="M424" t="n">
        <v>0.1</v>
      </c>
      <c r="N424" t="n">
        <v>21.4</v>
      </c>
      <c r="O424" t="s">
        <v>253</v>
      </c>
      <c r="P424" t="s">
        <v>254</v>
      </c>
      <c r="Q424" t="s">
        <v>254</v>
      </c>
      <c r="R424" t="s">
        <v>255</v>
      </c>
      <c r="S424" t="s">
        <v>251</v>
      </c>
      <c r="T424" t="n">
        <v>5</v>
      </c>
    </row>
    <row r="425" spans="1:20">
      <c r="A425" s="1" t="n">
        <v>33297</v>
      </c>
      <c r="B425" t="s">
        <v>276</v>
      </c>
      <c r="C425" t="n">
        <v>2</v>
      </c>
      <c r="D425" t="n">
        <v>508</v>
      </c>
      <c r="E425" t="s">
        <v>268</v>
      </c>
      <c r="F425" t="n">
        <v>3201</v>
      </c>
      <c r="G425" t="s">
        <v>250</v>
      </c>
      <c r="H425" t="s">
        <v>251</v>
      </c>
      <c r="I425" t="n">
        <v>5</v>
      </c>
      <c r="J425" t="n">
        <v>795</v>
      </c>
      <c r="K425" t="s">
        <v>262</v>
      </c>
      <c r="L425" t="n">
        <v>135</v>
      </c>
      <c r="M425" t="n">
        <v>0.16</v>
      </c>
      <c r="N425" t="n">
        <v>0</v>
      </c>
    </row>
    <row r="426" spans="1:20">
      <c r="A426" s="1" t="n">
        <v>33297</v>
      </c>
      <c r="B426" t="s">
        <v>276</v>
      </c>
      <c r="C426" t="n">
        <v>3</v>
      </c>
      <c r="D426" t="n">
        <v>20</v>
      </c>
      <c r="E426" t="s">
        <v>249</v>
      </c>
      <c r="F426" t="n">
        <v>3201</v>
      </c>
      <c r="G426" t="s">
        <v>250</v>
      </c>
      <c r="H426" t="s">
        <v>251</v>
      </c>
      <c r="I426" t="n">
        <v>5</v>
      </c>
      <c r="J426" t="n">
        <v>458</v>
      </c>
      <c r="K426" t="s">
        <v>252</v>
      </c>
      <c r="L426" t="n">
        <v>263</v>
      </c>
      <c r="M426" t="n">
        <v>0.19</v>
      </c>
      <c r="N426" t="n">
        <v>21.5</v>
      </c>
      <c r="O426" t="s">
        <v>274</v>
      </c>
      <c r="P426" t="s">
        <v>275</v>
      </c>
      <c r="Q426" t="s">
        <v>275</v>
      </c>
      <c r="R426" t="s">
        <v>255</v>
      </c>
      <c r="S426" t="s">
        <v>251</v>
      </c>
      <c r="T426" t="n">
        <v>5</v>
      </c>
    </row>
    <row r="427" spans="1:20">
      <c r="A427" s="1" t="n">
        <v>33297</v>
      </c>
      <c r="B427" t="s">
        <v>276</v>
      </c>
      <c r="C427" t="n">
        <v>4</v>
      </c>
      <c r="D427" t="n">
        <v>20</v>
      </c>
      <c r="E427" t="s">
        <v>249</v>
      </c>
      <c r="F427" t="n">
        <v>3201</v>
      </c>
      <c r="G427" t="s">
        <v>250</v>
      </c>
      <c r="H427" t="s">
        <v>251</v>
      </c>
      <c r="I427" t="n">
        <v>5</v>
      </c>
      <c r="J427" t="n">
        <v>458</v>
      </c>
      <c r="K427" t="s">
        <v>252</v>
      </c>
      <c r="L427" t="n">
        <v>323</v>
      </c>
      <c r="M427" t="n">
        <v>0.01</v>
      </c>
      <c r="N427" t="n">
        <v>50.9</v>
      </c>
      <c r="O427" t="s">
        <v>274</v>
      </c>
      <c r="P427" t="s">
        <v>275</v>
      </c>
      <c r="Q427" t="s">
        <v>275</v>
      </c>
      <c r="R427" t="s">
        <v>255</v>
      </c>
      <c r="S427" t="s">
        <v>251</v>
      </c>
      <c r="T427" t="n">
        <v>5</v>
      </c>
    </row>
    <row r="428" spans="1:20">
      <c r="A428" s="1" t="n">
        <v>33297</v>
      </c>
      <c r="B428" t="s">
        <v>276</v>
      </c>
      <c r="C428" t="n">
        <v>5</v>
      </c>
      <c r="D428" t="n">
        <v>20</v>
      </c>
      <c r="E428" t="s">
        <v>249</v>
      </c>
      <c r="F428" t="n">
        <v>3201</v>
      </c>
      <c r="G428" t="s">
        <v>250</v>
      </c>
      <c r="H428" t="s">
        <v>251</v>
      </c>
      <c r="I428" t="n">
        <v>5</v>
      </c>
      <c r="J428" t="n">
        <v>458</v>
      </c>
      <c r="K428" t="s">
        <v>252</v>
      </c>
      <c r="L428" t="n">
        <v>296</v>
      </c>
      <c r="M428" t="n">
        <v>0.19</v>
      </c>
      <c r="N428" t="n">
        <v>21.8</v>
      </c>
      <c r="O428" t="s">
        <v>274</v>
      </c>
      <c r="P428" t="s">
        <v>275</v>
      </c>
      <c r="Q428" t="s">
        <v>275</v>
      </c>
      <c r="R428" t="s">
        <v>255</v>
      </c>
      <c r="S428" t="s">
        <v>251</v>
      </c>
      <c r="T428" t="n">
        <v>5</v>
      </c>
    </row>
    <row r="429" spans="1:20">
      <c r="A429" s="1" t="n">
        <v>33297</v>
      </c>
      <c r="B429" t="s">
        <v>276</v>
      </c>
      <c r="C429" t="n">
        <v>6</v>
      </c>
      <c r="D429" t="n">
        <v>20</v>
      </c>
      <c r="E429" t="s">
        <v>249</v>
      </c>
      <c r="F429" t="n">
        <v>3201</v>
      </c>
      <c r="G429" t="s">
        <v>250</v>
      </c>
      <c r="H429" t="s">
        <v>251</v>
      </c>
      <c r="I429" t="n">
        <v>5</v>
      </c>
      <c r="J429" t="n">
        <v>458</v>
      </c>
      <c r="K429" t="s">
        <v>252</v>
      </c>
      <c r="L429" t="n">
        <v>235</v>
      </c>
      <c r="M429" t="n">
        <v>0.18</v>
      </c>
      <c r="N429" t="n">
        <v>21.5</v>
      </c>
      <c r="O429" t="s">
        <v>274</v>
      </c>
      <c r="P429" t="s">
        <v>275</v>
      </c>
      <c r="Q429" t="s">
        <v>275</v>
      </c>
      <c r="R429" t="s">
        <v>255</v>
      </c>
      <c r="S429" t="s">
        <v>251</v>
      </c>
      <c r="T429" t="n">
        <v>5</v>
      </c>
    </row>
    <row r="430" spans="1:20">
      <c r="A430" s="1" t="n">
        <v>33297</v>
      </c>
      <c r="B430" t="s">
        <v>276</v>
      </c>
      <c r="C430" t="n">
        <v>7</v>
      </c>
      <c r="D430" t="n">
        <v>20</v>
      </c>
      <c r="E430" t="s">
        <v>249</v>
      </c>
      <c r="F430" t="n">
        <v>3201</v>
      </c>
      <c r="G430" t="s">
        <v>250</v>
      </c>
      <c r="H430" t="s">
        <v>251</v>
      </c>
      <c r="I430" t="n">
        <v>5</v>
      </c>
      <c r="J430" t="n">
        <v>580</v>
      </c>
      <c r="K430" t="s">
        <v>270</v>
      </c>
      <c r="L430" t="n">
        <v>257</v>
      </c>
      <c r="M430" t="n">
        <v>0.01</v>
      </c>
      <c r="N430" t="n">
        <v>46.8</v>
      </c>
      <c r="O430" t="s">
        <v>274</v>
      </c>
      <c r="P430" t="s">
        <v>275</v>
      </c>
      <c r="Q430" t="s">
        <v>275</v>
      </c>
      <c r="R430" t="s">
        <v>255</v>
      </c>
      <c r="S430" t="s">
        <v>251</v>
      </c>
      <c r="T430" t="n">
        <v>5</v>
      </c>
    </row>
    <row r="431" spans="1:20">
      <c r="A431" s="1" t="n">
        <v>33328</v>
      </c>
      <c r="B431" t="s">
        <v>248</v>
      </c>
      <c r="C431" t="n">
        <v>1</v>
      </c>
      <c r="D431" t="n">
        <v>20</v>
      </c>
      <c r="E431" t="s">
        <v>249</v>
      </c>
      <c r="F431" t="n">
        <v>3201</v>
      </c>
      <c r="G431" t="s">
        <v>250</v>
      </c>
      <c r="H431" t="s">
        <v>251</v>
      </c>
      <c r="I431" t="n">
        <v>5</v>
      </c>
      <c r="J431" t="n">
        <v>458</v>
      </c>
      <c r="K431" t="s">
        <v>252</v>
      </c>
      <c r="L431" t="n">
        <v>199</v>
      </c>
      <c r="M431" t="n">
        <v>0.2</v>
      </c>
      <c r="N431" t="n">
        <v>22</v>
      </c>
      <c r="O431" t="s">
        <v>253</v>
      </c>
      <c r="P431" t="s">
        <v>254</v>
      </c>
      <c r="Q431" t="s">
        <v>254</v>
      </c>
      <c r="R431" t="s">
        <v>255</v>
      </c>
      <c r="S431" t="s">
        <v>251</v>
      </c>
      <c r="T431" t="n">
        <v>5</v>
      </c>
    </row>
    <row r="432" spans="1:20">
      <c r="A432" s="1" t="n">
        <v>33328</v>
      </c>
      <c r="B432" t="s">
        <v>276</v>
      </c>
      <c r="C432" t="n">
        <v>1</v>
      </c>
      <c r="D432" t="n">
        <v>20</v>
      </c>
      <c r="E432" t="s">
        <v>249</v>
      </c>
      <c r="F432" t="n">
        <v>3201</v>
      </c>
      <c r="G432" t="s">
        <v>250</v>
      </c>
      <c r="H432" t="s">
        <v>251</v>
      </c>
      <c r="I432" t="n">
        <v>5</v>
      </c>
      <c r="J432" t="n">
        <v>458</v>
      </c>
      <c r="K432" t="s">
        <v>252</v>
      </c>
      <c r="L432" t="n">
        <v>148</v>
      </c>
      <c r="M432" t="n">
        <v>0.18</v>
      </c>
      <c r="N432" t="n">
        <v>21.8</v>
      </c>
      <c r="O432" t="s">
        <v>274</v>
      </c>
      <c r="P432" t="s">
        <v>275</v>
      </c>
      <c r="Q432" t="s">
        <v>275</v>
      </c>
      <c r="R432" t="s">
        <v>255</v>
      </c>
      <c r="S432" t="s">
        <v>251</v>
      </c>
      <c r="T432" t="n">
        <v>5</v>
      </c>
    </row>
    <row r="433" spans="1:20">
      <c r="A433" s="1" t="n">
        <v>33328</v>
      </c>
      <c r="B433" t="s">
        <v>276</v>
      </c>
      <c r="C433" t="n">
        <v>2</v>
      </c>
      <c r="D433" t="n">
        <v>20</v>
      </c>
      <c r="E433" t="s">
        <v>249</v>
      </c>
      <c r="F433" t="n">
        <v>3201</v>
      </c>
      <c r="G433" t="s">
        <v>250</v>
      </c>
      <c r="H433" t="s">
        <v>251</v>
      </c>
      <c r="I433" t="n">
        <v>5</v>
      </c>
      <c r="J433" t="n">
        <v>458</v>
      </c>
      <c r="K433" t="s">
        <v>252</v>
      </c>
      <c r="L433" t="n">
        <v>256</v>
      </c>
      <c r="M433" t="n">
        <v>0.04</v>
      </c>
      <c r="N433" t="n">
        <v>43</v>
      </c>
      <c r="O433" t="s">
        <v>274</v>
      </c>
      <c r="P433" t="s">
        <v>275</v>
      </c>
      <c r="Q433" t="s">
        <v>275</v>
      </c>
      <c r="R433" t="s">
        <v>255</v>
      </c>
      <c r="S433" t="s">
        <v>251</v>
      </c>
      <c r="T433" t="n">
        <v>5</v>
      </c>
    </row>
    <row r="434" spans="1:20">
      <c r="A434" s="1" t="n">
        <v>33328</v>
      </c>
      <c r="B434" t="s">
        <v>276</v>
      </c>
      <c r="C434" t="n">
        <v>3</v>
      </c>
      <c r="D434" t="n">
        <v>20</v>
      </c>
      <c r="E434" t="s">
        <v>249</v>
      </c>
      <c r="F434" t="n">
        <v>3201</v>
      </c>
      <c r="G434" t="s">
        <v>250</v>
      </c>
      <c r="H434" t="s">
        <v>251</v>
      </c>
      <c r="I434" t="n">
        <v>5</v>
      </c>
      <c r="J434" t="n">
        <v>458</v>
      </c>
      <c r="K434" t="s">
        <v>252</v>
      </c>
      <c r="L434" t="n">
        <v>224</v>
      </c>
      <c r="M434" t="n">
        <v>0.01</v>
      </c>
      <c r="N434" t="n">
        <v>48.1</v>
      </c>
      <c r="O434" t="s">
        <v>274</v>
      </c>
      <c r="P434" t="s">
        <v>275</v>
      </c>
      <c r="Q434" t="s">
        <v>275</v>
      </c>
      <c r="R434" t="s">
        <v>255</v>
      </c>
      <c r="S434" t="s">
        <v>251</v>
      </c>
      <c r="T434" t="n">
        <v>5</v>
      </c>
    </row>
    <row r="435" spans="1:20">
      <c r="A435" s="1" t="n">
        <v>33328</v>
      </c>
      <c r="B435" t="s">
        <v>276</v>
      </c>
      <c r="C435" t="n">
        <v>4</v>
      </c>
      <c r="D435" t="n">
        <v>20</v>
      </c>
      <c r="E435" t="s">
        <v>249</v>
      </c>
      <c r="F435" t="n">
        <v>3201</v>
      </c>
      <c r="G435" t="s">
        <v>250</v>
      </c>
      <c r="H435" t="s">
        <v>251</v>
      </c>
      <c r="I435" t="n">
        <v>5</v>
      </c>
      <c r="J435" t="n">
        <v>580</v>
      </c>
      <c r="K435" t="s">
        <v>270</v>
      </c>
      <c r="L435" t="n">
        <v>662</v>
      </c>
      <c r="M435" t="n">
        <v>0.01</v>
      </c>
      <c r="N435" t="n">
        <v>46.8</v>
      </c>
      <c r="O435" t="s">
        <v>274</v>
      </c>
      <c r="P435" t="s">
        <v>275</v>
      </c>
      <c r="Q435" t="s">
        <v>275</v>
      </c>
      <c r="R435" t="s">
        <v>255</v>
      </c>
      <c r="S435" t="s">
        <v>251</v>
      </c>
      <c r="T435" t="n">
        <v>5</v>
      </c>
    </row>
    <row r="436" spans="1:20">
      <c r="A436" s="1" t="n">
        <v>33358</v>
      </c>
      <c r="B436" t="s">
        <v>248</v>
      </c>
      <c r="C436" t="n">
        <v>1</v>
      </c>
      <c r="D436" t="n">
        <v>20</v>
      </c>
      <c r="E436" t="s">
        <v>249</v>
      </c>
      <c r="F436" t="n">
        <v>3201</v>
      </c>
      <c r="G436" t="s">
        <v>250</v>
      </c>
      <c r="H436" t="s">
        <v>251</v>
      </c>
      <c r="I436" t="n">
        <v>5</v>
      </c>
      <c r="J436" t="n">
        <v>458</v>
      </c>
      <c r="K436" t="s">
        <v>252</v>
      </c>
      <c r="L436" t="n">
        <v>427</v>
      </c>
      <c r="M436" t="n">
        <v>0.1</v>
      </c>
      <c r="N436" t="n">
        <v>35.6</v>
      </c>
      <c r="O436" t="s">
        <v>253</v>
      </c>
      <c r="P436" t="s">
        <v>254</v>
      </c>
      <c r="Q436" t="s">
        <v>254</v>
      </c>
      <c r="R436" t="s">
        <v>255</v>
      </c>
      <c r="S436" t="s">
        <v>251</v>
      </c>
      <c r="T436" t="n">
        <v>5</v>
      </c>
    </row>
    <row r="437" spans="1:20">
      <c r="A437" s="1" t="n">
        <v>33358</v>
      </c>
      <c r="B437" t="s">
        <v>248</v>
      </c>
      <c r="C437" t="n">
        <v>4</v>
      </c>
      <c r="D437" t="n">
        <v>20</v>
      </c>
      <c r="E437" t="s">
        <v>249</v>
      </c>
      <c r="F437" t="n">
        <v>3201</v>
      </c>
      <c r="G437" t="s">
        <v>250</v>
      </c>
      <c r="H437" t="s">
        <v>251</v>
      </c>
      <c r="I437" t="n">
        <v>5</v>
      </c>
      <c r="J437" t="n">
        <v>458</v>
      </c>
      <c r="K437" t="s">
        <v>252</v>
      </c>
      <c r="L437" t="n">
        <v>196</v>
      </c>
      <c r="M437" t="n">
        <v>0.1</v>
      </c>
      <c r="N437" t="n">
        <v>35.3</v>
      </c>
      <c r="O437" t="s">
        <v>253</v>
      </c>
      <c r="P437" t="s">
        <v>254</v>
      </c>
      <c r="Q437" t="s">
        <v>254</v>
      </c>
      <c r="R437" t="s">
        <v>255</v>
      </c>
      <c r="S437" t="s">
        <v>251</v>
      </c>
      <c r="T437" t="n">
        <v>5</v>
      </c>
    </row>
    <row r="438" spans="1:20">
      <c r="A438" s="1" t="n">
        <v>33358</v>
      </c>
      <c r="B438" t="s">
        <v>248</v>
      </c>
      <c r="C438" t="n">
        <v>6</v>
      </c>
      <c r="D438" t="n">
        <v>20</v>
      </c>
      <c r="E438" t="s">
        <v>249</v>
      </c>
      <c r="F438" t="n">
        <v>3201</v>
      </c>
      <c r="G438" t="s">
        <v>250</v>
      </c>
      <c r="H438" t="s">
        <v>251</v>
      </c>
      <c r="I438" t="n">
        <v>5</v>
      </c>
      <c r="J438" t="n">
        <v>458</v>
      </c>
      <c r="K438" t="s">
        <v>252</v>
      </c>
      <c r="L438" t="n">
        <v>578</v>
      </c>
      <c r="M438" t="n">
        <v>0.1</v>
      </c>
      <c r="N438" t="n">
        <v>32.5</v>
      </c>
      <c r="O438" t="s">
        <v>253</v>
      </c>
      <c r="P438" t="s">
        <v>254</v>
      </c>
      <c r="Q438" t="s">
        <v>254</v>
      </c>
      <c r="R438" t="s">
        <v>255</v>
      </c>
      <c r="S438" t="s">
        <v>251</v>
      </c>
      <c r="T438" t="n">
        <v>5</v>
      </c>
    </row>
    <row r="439" spans="1:20">
      <c r="A439" s="1" t="n">
        <v>33358</v>
      </c>
      <c r="B439" t="s">
        <v>276</v>
      </c>
      <c r="C439" t="n">
        <v>1</v>
      </c>
      <c r="D439" t="n">
        <v>20</v>
      </c>
      <c r="E439" t="s">
        <v>249</v>
      </c>
      <c r="F439" t="n">
        <v>3201</v>
      </c>
      <c r="G439" t="s">
        <v>250</v>
      </c>
      <c r="H439" t="s">
        <v>251</v>
      </c>
      <c r="I439" t="n">
        <v>5</v>
      </c>
      <c r="J439" t="n">
        <v>160</v>
      </c>
      <c r="K439" t="s">
        <v>280</v>
      </c>
      <c r="L439" t="n">
        <v>436</v>
      </c>
      <c r="M439" t="n">
        <v>0.02</v>
      </c>
      <c r="N439" t="n">
        <v>48</v>
      </c>
      <c r="O439" t="s">
        <v>274</v>
      </c>
      <c r="P439" t="s">
        <v>275</v>
      </c>
      <c r="Q439" t="s">
        <v>275</v>
      </c>
      <c r="R439" t="s">
        <v>255</v>
      </c>
      <c r="S439" t="s">
        <v>251</v>
      </c>
      <c r="T439" t="n">
        <v>5</v>
      </c>
    </row>
    <row r="440" spans="1:20">
      <c r="A440" s="1" t="n">
        <v>33358</v>
      </c>
      <c r="B440" t="s">
        <v>276</v>
      </c>
      <c r="C440" t="n">
        <v>2</v>
      </c>
      <c r="D440" t="n">
        <v>20</v>
      </c>
      <c r="E440" t="s">
        <v>249</v>
      </c>
      <c r="F440" t="n">
        <v>3201</v>
      </c>
      <c r="G440" t="s">
        <v>250</v>
      </c>
      <c r="H440" t="s">
        <v>251</v>
      </c>
      <c r="I440" t="n">
        <v>5</v>
      </c>
      <c r="J440" t="n">
        <v>160</v>
      </c>
      <c r="K440" t="s">
        <v>280</v>
      </c>
      <c r="L440" t="n">
        <v>406</v>
      </c>
      <c r="M440" t="n">
        <v>0.09</v>
      </c>
      <c r="N440" t="n">
        <v>47</v>
      </c>
      <c r="O440" t="s">
        <v>274</v>
      </c>
      <c r="P440" t="s">
        <v>275</v>
      </c>
      <c r="Q440" t="s">
        <v>275</v>
      </c>
      <c r="R440" t="s">
        <v>255</v>
      </c>
      <c r="S440" t="s">
        <v>251</v>
      </c>
      <c r="T440" t="n">
        <v>5</v>
      </c>
    </row>
    <row r="441" spans="1:20">
      <c r="A441" s="1" t="n">
        <v>33358</v>
      </c>
      <c r="B441" t="s">
        <v>276</v>
      </c>
      <c r="C441" t="n">
        <v>3</v>
      </c>
      <c r="D441" t="n">
        <v>20</v>
      </c>
      <c r="E441" t="s">
        <v>249</v>
      </c>
      <c r="F441" t="n">
        <v>3201</v>
      </c>
      <c r="G441" t="s">
        <v>250</v>
      </c>
      <c r="H441" t="s">
        <v>251</v>
      </c>
      <c r="I441" t="n">
        <v>5</v>
      </c>
      <c r="J441" t="n">
        <v>280</v>
      </c>
      <c r="K441" t="s">
        <v>273</v>
      </c>
      <c r="L441" t="n">
        <v>565</v>
      </c>
      <c r="M441" t="n">
        <v>0.08</v>
      </c>
      <c r="N441" t="n">
        <v>32.6</v>
      </c>
      <c r="O441" t="s">
        <v>274</v>
      </c>
      <c r="P441" t="s">
        <v>275</v>
      </c>
      <c r="Q441" t="s">
        <v>275</v>
      </c>
      <c r="R441" t="s">
        <v>255</v>
      </c>
      <c r="S441" t="s">
        <v>251</v>
      </c>
      <c r="T441" t="n">
        <v>5</v>
      </c>
    </row>
    <row r="442" spans="1:20">
      <c r="A442" s="1" t="n">
        <v>33389</v>
      </c>
      <c r="B442" t="s">
        <v>248</v>
      </c>
      <c r="C442" t="n">
        <v>7</v>
      </c>
      <c r="D442" t="n">
        <v>20</v>
      </c>
      <c r="E442" t="s">
        <v>249</v>
      </c>
      <c r="F442" t="n">
        <v>3201</v>
      </c>
      <c r="G442" t="s">
        <v>250</v>
      </c>
      <c r="H442" t="s">
        <v>251</v>
      </c>
      <c r="I442" t="n">
        <v>5</v>
      </c>
      <c r="J442" t="n">
        <v>280</v>
      </c>
      <c r="K442" t="s">
        <v>273</v>
      </c>
      <c r="L442" t="n">
        <v>375</v>
      </c>
      <c r="M442" t="n">
        <v>0.1</v>
      </c>
      <c r="N442" t="n">
        <v>32.5</v>
      </c>
      <c r="O442" t="s">
        <v>253</v>
      </c>
      <c r="P442" t="s">
        <v>254</v>
      </c>
      <c r="Q442" t="s">
        <v>254</v>
      </c>
      <c r="R442" t="s">
        <v>255</v>
      </c>
      <c r="S442" t="s">
        <v>251</v>
      </c>
      <c r="T442" t="n">
        <v>5</v>
      </c>
    </row>
    <row r="443" spans="1:20">
      <c r="A443" s="1" t="n">
        <v>33389</v>
      </c>
      <c r="B443" t="s">
        <v>248</v>
      </c>
      <c r="C443" t="n">
        <v>8</v>
      </c>
      <c r="D443" t="n">
        <v>20</v>
      </c>
      <c r="E443" t="s">
        <v>249</v>
      </c>
      <c r="F443" t="n">
        <v>3201</v>
      </c>
      <c r="G443" t="s">
        <v>250</v>
      </c>
      <c r="H443" t="s">
        <v>251</v>
      </c>
      <c r="I443" t="n">
        <v>5</v>
      </c>
      <c r="J443" t="n">
        <v>458</v>
      </c>
      <c r="K443" t="s">
        <v>252</v>
      </c>
      <c r="L443" t="n">
        <v>957</v>
      </c>
      <c r="M443" t="n">
        <v>0.1</v>
      </c>
      <c r="N443" t="n">
        <v>35.6</v>
      </c>
      <c r="O443" t="s">
        <v>253</v>
      </c>
      <c r="P443" t="s">
        <v>254</v>
      </c>
      <c r="Q443" t="s">
        <v>254</v>
      </c>
      <c r="R443" t="s">
        <v>255</v>
      </c>
      <c r="S443" t="s">
        <v>251</v>
      </c>
      <c r="T443" t="n">
        <v>5</v>
      </c>
    </row>
    <row r="444" spans="1:20">
      <c r="A444" s="1" t="n">
        <v>33389</v>
      </c>
      <c r="B444" t="s">
        <v>276</v>
      </c>
      <c r="C444" t="n">
        <v>1</v>
      </c>
      <c r="D444" t="n">
        <v>411</v>
      </c>
      <c r="E444" t="s">
        <v>282</v>
      </c>
      <c r="F444" t="n">
        <v>3201</v>
      </c>
      <c r="G444" t="s">
        <v>250</v>
      </c>
      <c r="H444" t="s">
        <v>251</v>
      </c>
      <c r="I444" t="n">
        <v>5</v>
      </c>
      <c r="J444" t="n">
        <v>795</v>
      </c>
      <c r="K444" t="s">
        <v>262</v>
      </c>
      <c r="L444" t="n">
        <v>85</v>
      </c>
      <c r="M444" t="n">
        <v>0</v>
      </c>
      <c r="N444" t="n">
        <v>0</v>
      </c>
    </row>
    <row r="445" spans="1:20">
      <c r="A445" s="1" t="n">
        <v>33389</v>
      </c>
      <c r="B445" t="s">
        <v>276</v>
      </c>
      <c r="C445" t="n">
        <v>2</v>
      </c>
      <c r="D445" t="n">
        <v>20</v>
      </c>
      <c r="E445" t="s">
        <v>249</v>
      </c>
      <c r="F445" t="n">
        <v>3201</v>
      </c>
      <c r="G445" t="s">
        <v>250</v>
      </c>
      <c r="H445" t="s">
        <v>251</v>
      </c>
      <c r="I445" t="n">
        <v>5</v>
      </c>
      <c r="J445" t="n">
        <v>160</v>
      </c>
      <c r="K445" t="s">
        <v>280</v>
      </c>
      <c r="L445" t="n">
        <v>430</v>
      </c>
      <c r="M445" t="n">
        <v>0.01</v>
      </c>
      <c r="N445" t="n">
        <v>48.4</v>
      </c>
      <c r="O445" t="s">
        <v>274</v>
      </c>
      <c r="P445" t="s">
        <v>275</v>
      </c>
      <c r="Q445" t="s">
        <v>275</v>
      </c>
      <c r="R445" t="s">
        <v>255</v>
      </c>
      <c r="S445" t="s">
        <v>251</v>
      </c>
      <c r="T445" t="n">
        <v>5</v>
      </c>
    </row>
    <row r="446" spans="1:20">
      <c r="A446" s="1" t="n">
        <v>33389</v>
      </c>
      <c r="B446" t="s">
        <v>276</v>
      </c>
      <c r="C446" t="n">
        <v>3</v>
      </c>
      <c r="D446" t="n">
        <v>20</v>
      </c>
      <c r="E446" t="s">
        <v>249</v>
      </c>
      <c r="F446" t="n">
        <v>3201</v>
      </c>
      <c r="G446" t="s">
        <v>250</v>
      </c>
      <c r="H446" t="s">
        <v>251</v>
      </c>
      <c r="I446" t="n">
        <v>5</v>
      </c>
      <c r="J446" t="n">
        <v>160</v>
      </c>
      <c r="K446" t="s">
        <v>280</v>
      </c>
      <c r="L446" t="n">
        <v>281</v>
      </c>
      <c r="M446" t="n">
        <v>0.04</v>
      </c>
      <c r="N446" t="n">
        <v>40.5</v>
      </c>
      <c r="O446" t="s">
        <v>274</v>
      </c>
      <c r="P446" t="s">
        <v>275</v>
      </c>
      <c r="Q446" t="s">
        <v>275</v>
      </c>
      <c r="R446" t="s">
        <v>255</v>
      </c>
      <c r="S446" t="s">
        <v>251</v>
      </c>
      <c r="T446" t="n">
        <v>5</v>
      </c>
    </row>
    <row r="447" spans="1:20">
      <c r="A447" s="1" t="n">
        <v>33389</v>
      </c>
      <c r="B447" t="s">
        <v>276</v>
      </c>
      <c r="C447" t="n">
        <v>4</v>
      </c>
      <c r="D447" t="n">
        <v>20</v>
      </c>
      <c r="E447" t="s">
        <v>249</v>
      </c>
      <c r="F447" t="n">
        <v>3201</v>
      </c>
      <c r="G447" t="s">
        <v>250</v>
      </c>
      <c r="H447" t="s">
        <v>251</v>
      </c>
      <c r="I447" t="n">
        <v>5</v>
      </c>
      <c r="J447" t="n">
        <v>160</v>
      </c>
      <c r="K447" t="s">
        <v>280</v>
      </c>
      <c r="L447" t="n">
        <v>685</v>
      </c>
      <c r="M447" t="n">
        <v>0.09</v>
      </c>
      <c r="N447" t="n">
        <v>47.4</v>
      </c>
      <c r="O447" t="s">
        <v>274</v>
      </c>
      <c r="P447" t="s">
        <v>275</v>
      </c>
      <c r="Q447" t="s">
        <v>275</v>
      </c>
      <c r="R447" t="s">
        <v>255</v>
      </c>
      <c r="S447" t="s">
        <v>251</v>
      </c>
      <c r="T447" t="n">
        <v>5</v>
      </c>
    </row>
    <row r="448" spans="1:20">
      <c r="A448" s="1" t="n">
        <v>33389</v>
      </c>
      <c r="B448" t="s">
        <v>276</v>
      </c>
      <c r="C448" t="n">
        <v>5</v>
      </c>
      <c r="D448" t="n">
        <v>20</v>
      </c>
      <c r="E448" t="s">
        <v>249</v>
      </c>
      <c r="F448" t="n">
        <v>3201</v>
      </c>
      <c r="G448" t="s">
        <v>250</v>
      </c>
      <c r="H448" t="s">
        <v>251</v>
      </c>
      <c r="I448" t="n">
        <v>5</v>
      </c>
      <c r="J448" t="n">
        <v>458</v>
      </c>
      <c r="K448" t="s">
        <v>252</v>
      </c>
      <c r="L448" t="n">
        <v>547</v>
      </c>
      <c r="M448" t="n">
        <v>0.2</v>
      </c>
      <c r="N448" t="n">
        <v>21.2</v>
      </c>
      <c r="O448" t="s">
        <v>274</v>
      </c>
      <c r="P448" t="s">
        <v>275</v>
      </c>
      <c r="Q448" t="s">
        <v>275</v>
      </c>
      <c r="R448" t="s">
        <v>255</v>
      </c>
      <c r="S448" t="s">
        <v>251</v>
      </c>
      <c r="T448" t="n">
        <v>5</v>
      </c>
    </row>
    <row r="449" spans="1:20">
      <c r="A449" s="1" t="n">
        <v>33419</v>
      </c>
      <c r="B449" t="s">
        <v>248</v>
      </c>
      <c r="C449" t="n">
        <v>1</v>
      </c>
      <c r="D449" t="n">
        <v>20</v>
      </c>
      <c r="E449" t="s">
        <v>249</v>
      </c>
      <c r="F449" t="n">
        <v>3201</v>
      </c>
      <c r="G449" t="s">
        <v>250</v>
      </c>
      <c r="H449" t="s">
        <v>251</v>
      </c>
      <c r="I449" t="n">
        <v>5</v>
      </c>
      <c r="J449" t="n">
        <v>458</v>
      </c>
      <c r="K449" t="s">
        <v>252</v>
      </c>
      <c r="L449" t="n">
        <v>1123</v>
      </c>
      <c r="M449" t="n">
        <v>0.1</v>
      </c>
      <c r="N449" t="n">
        <v>35.8</v>
      </c>
      <c r="O449" t="s">
        <v>253</v>
      </c>
      <c r="P449" t="s">
        <v>254</v>
      </c>
      <c r="Q449" t="s">
        <v>254</v>
      </c>
      <c r="R449" t="s">
        <v>255</v>
      </c>
      <c r="S449" t="s">
        <v>251</v>
      </c>
      <c r="T449" t="n">
        <v>5</v>
      </c>
    </row>
    <row r="450" spans="1:20">
      <c r="A450" s="1" t="n">
        <v>33419</v>
      </c>
      <c r="B450" t="s">
        <v>248</v>
      </c>
      <c r="C450" t="n">
        <v>2</v>
      </c>
      <c r="D450" t="n">
        <v>20</v>
      </c>
      <c r="E450" t="s">
        <v>249</v>
      </c>
      <c r="F450" t="n">
        <v>3201</v>
      </c>
      <c r="G450" t="s">
        <v>250</v>
      </c>
      <c r="H450" t="s">
        <v>251</v>
      </c>
      <c r="I450" t="n">
        <v>5</v>
      </c>
      <c r="J450" t="n">
        <v>458</v>
      </c>
      <c r="K450" t="s">
        <v>252</v>
      </c>
      <c r="L450" t="n">
        <v>100</v>
      </c>
      <c r="M450" t="n">
        <v>0.2</v>
      </c>
      <c r="N450" t="n">
        <v>21.5</v>
      </c>
      <c r="O450" t="s">
        <v>253</v>
      </c>
      <c r="P450" t="s">
        <v>254</v>
      </c>
      <c r="Q450" t="s">
        <v>254</v>
      </c>
      <c r="R450" t="s">
        <v>255</v>
      </c>
      <c r="S450" t="s">
        <v>251</v>
      </c>
      <c r="T450" t="n">
        <v>5</v>
      </c>
    </row>
    <row r="451" spans="1:20">
      <c r="A451" s="1" t="n">
        <v>33419</v>
      </c>
      <c r="B451" t="s">
        <v>276</v>
      </c>
      <c r="C451" t="n">
        <v>1</v>
      </c>
      <c r="D451" t="n">
        <v>20</v>
      </c>
      <c r="E451" t="s">
        <v>249</v>
      </c>
      <c r="F451" t="n">
        <v>3201</v>
      </c>
      <c r="G451" t="s">
        <v>250</v>
      </c>
      <c r="H451" t="s">
        <v>251</v>
      </c>
      <c r="I451" t="n">
        <v>5</v>
      </c>
      <c r="J451" t="n">
        <v>458</v>
      </c>
      <c r="K451" t="s">
        <v>252</v>
      </c>
      <c r="L451" t="n">
        <v>267</v>
      </c>
      <c r="M451" t="n">
        <v>0.2</v>
      </c>
      <c r="N451" t="n">
        <v>21.1</v>
      </c>
      <c r="O451" t="s">
        <v>274</v>
      </c>
      <c r="P451" t="s">
        <v>275</v>
      </c>
      <c r="Q451" t="s">
        <v>275</v>
      </c>
      <c r="R451" t="s">
        <v>255</v>
      </c>
      <c r="S451" t="s">
        <v>251</v>
      </c>
      <c r="T451" t="n">
        <v>5</v>
      </c>
    </row>
    <row r="452" spans="1:20">
      <c r="A452" s="1" t="n">
        <v>33419</v>
      </c>
      <c r="B452" t="s">
        <v>276</v>
      </c>
      <c r="C452" t="n">
        <v>2</v>
      </c>
      <c r="D452" t="n">
        <v>20</v>
      </c>
      <c r="E452" t="s">
        <v>249</v>
      </c>
      <c r="F452" t="n">
        <v>3201</v>
      </c>
      <c r="G452" t="s">
        <v>250</v>
      </c>
      <c r="H452" t="s">
        <v>251</v>
      </c>
      <c r="I452" t="n">
        <v>5</v>
      </c>
      <c r="J452" t="n">
        <v>458</v>
      </c>
      <c r="K452" t="s">
        <v>252</v>
      </c>
      <c r="L452" t="n">
        <v>361</v>
      </c>
      <c r="M452" t="n">
        <v>0.01</v>
      </c>
      <c r="N452" t="n">
        <v>50.5</v>
      </c>
      <c r="O452" t="s">
        <v>274</v>
      </c>
      <c r="P452" t="s">
        <v>275</v>
      </c>
      <c r="Q452" t="s">
        <v>275</v>
      </c>
      <c r="R452" t="s">
        <v>255</v>
      </c>
      <c r="S452" t="s">
        <v>251</v>
      </c>
      <c r="T452" t="n">
        <v>5</v>
      </c>
    </row>
    <row r="453" spans="1:20">
      <c r="A453" s="1" t="n">
        <v>33419</v>
      </c>
      <c r="B453" t="s">
        <v>276</v>
      </c>
      <c r="C453" t="n">
        <v>3</v>
      </c>
      <c r="D453" t="n">
        <v>20</v>
      </c>
      <c r="E453" t="s">
        <v>249</v>
      </c>
      <c r="F453" t="n">
        <v>3201</v>
      </c>
      <c r="G453" t="s">
        <v>250</v>
      </c>
      <c r="H453" t="s">
        <v>251</v>
      </c>
      <c r="I453" t="n">
        <v>5</v>
      </c>
      <c r="J453" t="n">
        <v>458</v>
      </c>
      <c r="K453" t="s">
        <v>252</v>
      </c>
      <c r="L453" t="n">
        <v>250</v>
      </c>
      <c r="M453" t="n">
        <v>0.18</v>
      </c>
      <c r="N453" t="n">
        <v>21.7</v>
      </c>
      <c r="O453" t="s">
        <v>274</v>
      </c>
      <c r="P453" t="s">
        <v>275</v>
      </c>
      <c r="Q453" t="s">
        <v>275</v>
      </c>
      <c r="R453" t="s">
        <v>255</v>
      </c>
      <c r="S453" t="s">
        <v>251</v>
      </c>
      <c r="T453" t="n">
        <v>5</v>
      </c>
    </row>
    <row r="454" spans="1:20">
      <c r="A454" s="1" t="n">
        <v>33419</v>
      </c>
      <c r="B454" t="s">
        <v>276</v>
      </c>
      <c r="C454" t="n">
        <v>4</v>
      </c>
      <c r="D454" t="n">
        <v>20</v>
      </c>
      <c r="E454" t="s">
        <v>249</v>
      </c>
      <c r="F454" t="n">
        <v>3201</v>
      </c>
      <c r="G454" t="s">
        <v>250</v>
      </c>
      <c r="H454" t="s">
        <v>251</v>
      </c>
      <c r="I454" t="n">
        <v>5</v>
      </c>
      <c r="J454" t="n">
        <v>580</v>
      </c>
      <c r="K454" t="s">
        <v>270</v>
      </c>
      <c r="L454" t="n">
        <v>438</v>
      </c>
      <c r="M454" t="n">
        <v>0.01</v>
      </c>
      <c r="N454" t="n">
        <v>46.7</v>
      </c>
      <c r="O454" t="s">
        <v>274</v>
      </c>
      <c r="P454" t="s">
        <v>275</v>
      </c>
      <c r="Q454" t="s">
        <v>275</v>
      </c>
      <c r="R454" t="s">
        <v>255</v>
      </c>
      <c r="S454" t="s">
        <v>251</v>
      </c>
      <c r="T454" t="n">
        <v>5</v>
      </c>
    </row>
    <row r="455" spans="1:20">
      <c r="A455" s="1" t="n">
        <v>33450</v>
      </c>
      <c r="B455" t="s">
        <v>248</v>
      </c>
      <c r="C455" t="n">
        <v>3</v>
      </c>
      <c r="D455" t="n">
        <v>20</v>
      </c>
      <c r="E455" t="s">
        <v>249</v>
      </c>
      <c r="F455" t="n">
        <v>3201</v>
      </c>
      <c r="G455" t="s">
        <v>250</v>
      </c>
      <c r="H455" t="s">
        <v>251</v>
      </c>
      <c r="I455" t="n">
        <v>5</v>
      </c>
      <c r="J455" t="n">
        <v>458</v>
      </c>
      <c r="K455" t="s">
        <v>252</v>
      </c>
      <c r="L455" t="n">
        <v>487</v>
      </c>
      <c r="M455" t="n">
        <v>0.1</v>
      </c>
      <c r="N455" t="n">
        <v>35.5</v>
      </c>
      <c r="O455" t="s">
        <v>253</v>
      </c>
      <c r="P455" t="s">
        <v>254</v>
      </c>
      <c r="Q455" t="s">
        <v>254</v>
      </c>
      <c r="R455" t="s">
        <v>255</v>
      </c>
      <c r="S455" t="s">
        <v>251</v>
      </c>
      <c r="T455" t="n">
        <v>5</v>
      </c>
    </row>
    <row r="456" spans="1:20">
      <c r="A456" s="1" t="n">
        <v>33450</v>
      </c>
      <c r="B456" t="s">
        <v>248</v>
      </c>
      <c r="C456" t="n">
        <v>4</v>
      </c>
      <c r="D456" t="n">
        <v>20</v>
      </c>
      <c r="E456" t="s">
        <v>249</v>
      </c>
      <c r="F456" t="n">
        <v>3201</v>
      </c>
      <c r="G456" t="s">
        <v>250</v>
      </c>
      <c r="H456" t="s">
        <v>251</v>
      </c>
      <c r="I456" t="n">
        <v>5</v>
      </c>
      <c r="J456" t="n">
        <v>458</v>
      </c>
      <c r="K456" t="s">
        <v>252</v>
      </c>
      <c r="L456" t="n">
        <v>609</v>
      </c>
      <c r="M456" t="n">
        <v>0.1</v>
      </c>
      <c r="N456" t="n">
        <v>35.6</v>
      </c>
      <c r="O456" t="s">
        <v>253</v>
      </c>
      <c r="P456" t="s">
        <v>254</v>
      </c>
      <c r="Q456" t="s">
        <v>254</v>
      </c>
      <c r="R456" t="s">
        <v>255</v>
      </c>
      <c r="S456" t="s">
        <v>251</v>
      </c>
      <c r="T456" t="n">
        <v>5</v>
      </c>
    </row>
    <row r="457" spans="1:20">
      <c r="A457" s="1" t="n">
        <v>33450</v>
      </c>
      <c r="B457" t="s">
        <v>248</v>
      </c>
      <c r="C457" t="n">
        <v>5</v>
      </c>
      <c r="D457" t="n">
        <v>20</v>
      </c>
      <c r="E457" t="s">
        <v>249</v>
      </c>
      <c r="F457" t="n">
        <v>3201</v>
      </c>
      <c r="G457" t="s">
        <v>250</v>
      </c>
      <c r="H457" t="s">
        <v>251</v>
      </c>
      <c r="I457" t="n">
        <v>5</v>
      </c>
      <c r="J457" t="n">
        <v>940</v>
      </c>
      <c r="K457" t="s">
        <v>257</v>
      </c>
      <c r="L457" t="n">
        <v>69</v>
      </c>
      <c r="M457" t="n">
        <v>5.5</v>
      </c>
      <c r="N457" t="n">
        <v>10.2</v>
      </c>
      <c r="O457" t="s">
        <v>253</v>
      </c>
      <c r="P457" t="s">
        <v>254</v>
      </c>
      <c r="Q457" t="s">
        <v>254</v>
      </c>
      <c r="R457" t="s">
        <v>255</v>
      </c>
      <c r="S457" t="s">
        <v>251</v>
      </c>
      <c r="T457" t="n">
        <v>5</v>
      </c>
    </row>
    <row r="458" spans="1:20">
      <c r="A458" s="1" t="n">
        <v>33450</v>
      </c>
      <c r="B458" t="s">
        <v>276</v>
      </c>
      <c r="C458" t="n">
        <v>1</v>
      </c>
      <c r="D458" t="n">
        <v>20</v>
      </c>
      <c r="E458" t="s">
        <v>249</v>
      </c>
      <c r="F458" t="n">
        <v>3201</v>
      </c>
      <c r="G458" t="s">
        <v>250</v>
      </c>
      <c r="H458" t="s">
        <v>251</v>
      </c>
      <c r="I458" t="n">
        <v>5</v>
      </c>
      <c r="J458" t="n">
        <v>280</v>
      </c>
      <c r="K458" t="s">
        <v>273</v>
      </c>
      <c r="L458" t="n">
        <v>298</v>
      </c>
      <c r="M458" t="n">
        <v>0.01</v>
      </c>
      <c r="N458" t="n">
        <v>43.8</v>
      </c>
      <c r="O458" t="s">
        <v>274</v>
      </c>
      <c r="P458" t="s">
        <v>275</v>
      </c>
      <c r="Q458" t="s">
        <v>275</v>
      </c>
      <c r="R458" t="s">
        <v>255</v>
      </c>
      <c r="S458" t="s">
        <v>251</v>
      </c>
      <c r="T458" t="n">
        <v>5</v>
      </c>
    </row>
    <row r="459" spans="1:20">
      <c r="A459" s="1" t="n">
        <v>33450</v>
      </c>
      <c r="B459" t="s">
        <v>276</v>
      </c>
      <c r="C459" t="n">
        <v>2</v>
      </c>
      <c r="D459" t="n">
        <v>20</v>
      </c>
      <c r="E459" t="s">
        <v>249</v>
      </c>
      <c r="F459" t="n">
        <v>3201</v>
      </c>
      <c r="G459" t="s">
        <v>250</v>
      </c>
      <c r="H459" t="s">
        <v>251</v>
      </c>
      <c r="I459" t="n">
        <v>5</v>
      </c>
      <c r="J459" t="n">
        <v>458</v>
      </c>
      <c r="K459" t="s">
        <v>252</v>
      </c>
      <c r="L459" t="n">
        <v>340</v>
      </c>
      <c r="M459" t="n">
        <v>0.18</v>
      </c>
      <c r="N459" t="n">
        <v>21.3</v>
      </c>
      <c r="O459" t="s">
        <v>274</v>
      </c>
      <c r="P459" t="s">
        <v>275</v>
      </c>
      <c r="Q459" t="s">
        <v>275</v>
      </c>
      <c r="R459" t="s">
        <v>255</v>
      </c>
      <c r="S459" t="s">
        <v>251</v>
      </c>
      <c r="T459" t="n">
        <v>5</v>
      </c>
    </row>
    <row r="460" spans="1:20">
      <c r="A460" s="1" t="n">
        <v>33450</v>
      </c>
      <c r="B460" t="s">
        <v>276</v>
      </c>
      <c r="C460" t="n">
        <v>3</v>
      </c>
      <c r="D460" t="n">
        <v>20</v>
      </c>
      <c r="E460" t="s">
        <v>249</v>
      </c>
      <c r="F460" t="n">
        <v>3201</v>
      </c>
      <c r="G460" t="s">
        <v>250</v>
      </c>
      <c r="H460" t="s">
        <v>251</v>
      </c>
      <c r="I460" t="n">
        <v>5</v>
      </c>
      <c r="J460" t="n">
        <v>458</v>
      </c>
      <c r="K460" t="s">
        <v>252</v>
      </c>
      <c r="L460" t="n">
        <v>157</v>
      </c>
      <c r="M460" t="n">
        <v>0.18</v>
      </c>
      <c r="N460" t="n">
        <v>21.2</v>
      </c>
      <c r="O460" t="s">
        <v>274</v>
      </c>
      <c r="P460" t="s">
        <v>275</v>
      </c>
      <c r="Q460" t="s">
        <v>275</v>
      </c>
      <c r="R460" t="s">
        <v>255</v>
      </c>
      <c r="S460" t="s">
        <v>251</v>
      </c>
      <c r="T460" t="n">
        <v>5</v>
      </c>
    </row>
    <row r="461" spans="1:20">
      <c r="A461" s="1" t="n">
        <v>33450</v>
      </c>
      <c r="B461" t="s">
        <v>276</v>
      </c>
      <c r="C461" t="n">
        <v>4</v>
      </c>
      <c r="D461" t="n">
        <v>20</v>
      </c>
      <c r="E461" t="s">
        <v>249</v>
      </c>
      <c r="F461" t="n">
        <v>3201</v>
      </c>
      <c r="G461" t="s">
        <v>250</v>
      </c>
      <c r="H461" t="s">
        <v>251</v>
      </c>
      <c r="I461" t="n">
        <v>5</v>
      </c>
      <c r="J461" t="n">
        <v>580</v>
      </c>
      <c r="K461" t="s">
        <v>270</v>
      </c>
      <c r="L461" t="n">
        <v>275</v>
      </c>
      <c r="M461" t="n">
        <v>0.01</v>
      </c>
      <c r="N461" t="n">
        <v>45.7</v>
      </c>
      <c r="O461" t="s">
        <v>274</v>
      </c>
      <c r="P461" t="s">
        <v>275</v>
      </c>
      <c r="Q461" t="s">
        <v>275</v>
      </c>
      <c r="R461" t="s">
        <v>255</v>
      </c>
      <c r="S461" t="s">
        <v>251</v>
      </c>
      <c r="T461" t="n">
        <v>5</v>
      </c>
    </row>
    <row r="462" spans="1:20">
      <c r="A462" s="1" t="n">
        <v>33481</v>
      </c>
      <c r="B462" t="s">
        <v>248</v>
      </c>
      <c r="C462" t="n">
        <v>1</v>
      </c>
      <c r="D462" t="n">
        <v>20</v>
      </c>
      <c r="E462" t="s">
        <v>249</v>
      </c>
      <c r="F462" t="n">
        <v>3201</v>
      </c>
      <c r="G462" t="s">
        <v>250</v>
      </c>
      <c r="H462" t="s">
        <v>251</v>
      </c>
      <c r="I462" t="n">
        <v>5</v>
      </c>
      <c r="J462" t="n">
        <v>458</v>
      </c>
      <c r="K462" t="s">
        <v>252</v>
      </c>
      <c r="L462" t="n">
        <v>348</v>
      </c>
      <c r="M462" t="n">
        <v>0.1</v>
      </c>
      <c r="N462" t="n">
        <v>35.8</v>
      </c>
      <c r="O462" t="s">
        <v>253</v>
      </c>
      <c r="P462" t="s">
        <v>254</v>
      </c>
      <c r="Q462" t="s">
        <v>254</v>
      </c>
      <c r="R462" t="s">
        <v>255</v>
      </c>
      <c r="S462" t="s">
        <v>251</v>
      </c>
      <c r="T462" t="n">
        <v>5</v>
      </c>
    </row>
    <row r="463" spans="1:20">
      <c r="A463" s="1" t="n">
        <v>33481</v>
      </c>
      <c r="B463" t="s">
        <v>248</v>
      </c>
      <c r="C463" t="n">
        <v>3</v>
      </c>
      <c r="D463" t="n">
        <v>508</v>
      </c>
      <c r="E463" t="s">
        <v>268</v>
      </c>
      <c r="F463" t="n">
        <v>3201</v>
      </c>
      <c r="G463" t="s">
        <v>250</v>
      </c>
      <c r="H463" t="s">
        <v>251</v>
      </c>
      <c r="I463" t="n">
        <v>5</v>
      </c>
      <c r="J463" t="n">
        <v>458</v>
      </c>
      <c r="K463" t="s">
        <v>252</v>
      </c>
      <c r="L463" t="n">
        <v>198</v>
      </c>
      <c r="M463" t="n">
        <v>0.13</v>
      </c>
      <c r="N463" t="n">
        <v>0</v>
      </c>
    </row>
    <row r="464" spans="1:20">
      <c r="A464" s="1" t="n">
        <v>33481</v>
      </c>
      <c r="B464" t="s">
        <v>248</v>
      </c>
      <c r="C464" t="n">
        <v>5</v>
      </c>
      <c r="D464" t="n">
        <v>508</v>
      </c>
      <c r="E464" t="s">
        <v>268</v>
      </c>
      <c r="F464" t="n">
        <v>3201</v>
      </c>
      <c r="G464" t="s">
        <v>250</v>
      </c>
      <c r="H464" t="s">
        <v>251</v>
      </c>
      <c r="I464" t="n">
        <v>5</v>
      </c>
      <c r="J464" t="n">
        <v>795</v>
      </c>
      <c r="K464" t="s">
        <v>262</v>
      </c>
      <c r="L464" t="n">
        <v>7</v>
      </c>
      <c r="M464" t="n">
        <v>0.13</v>
      </c>
      <c r="N464" t="n">
        <v>0</v>
      </c>
    </row>
    <row r="465" spans="1:20">
      <c r="A465" s="1" t="n">
        <v>33481</v>
      </c>
      <c r="B465" t="s">
        <v>248</v>
      </c>
      <c r="C465" t="n">
        <v>10</v>
      </c>
      <c r="D465" t="n">
        <v>20</v>
      </c>
      <c r="E465" t="s">
        <v>249</v>
      </c>
      <c r="F465" t="n">
        <v>3201</v>
      </c>
      <c r="G465" t="s">
        <v>250</v>
      </c>
      <c r="H465" t="s">
        <v>251</v>
      </c>
      <c r="I465" t="n">
        <v>5</v>
      </c>
      <c r="J465" t="n">
        <v>458</v>
      </c>
      <c r="K465" t="s">
        <v>252</v>
      </c>
      <c r="L465" t="n">
        <v>131</v>
      </c>
      <c r="M465" t="n">
        <v>0.1</v>
      </c>
      <c r="N465" t="n">
        <v>32.4</v>
      </c>
      <c r="O465" t="s">
        <v>253</v>
      </c>
      <c r="P465" t="s">
        <v>254</v>
      </c>
      <c r="Q465" t="s">
        <v>254</v>
      </c>
      <c r="R465" t="s">
        <v>255</v>
      </c>
      <c r="S465" t="s">
        <v>251</v>
      </c>
      <c r="T465" t="n">
        <v>5</v>
      </c>
    </row>
    <row r="466" spans="1:20">
      <c r="A466" s="1" t="n">
        <v>33481</v>
      </c>
      <c r="B466" t="s">
        <v>248</v>
      </c>
      <c r="C466" t="n">
        <v>11</v>
      </c>
      <c r="D466" t="n">
        <v>20</v>
      </c>
      <c r="E466" t="s">
        <v>249</v>
      </c>
      <c r="F466" t="n">
        <v>3201</v>
      </c>
      <c r="G466" t="s">
        <v>250</v>
      </c>
      <c r="H466" t="s">
        <v>251</v>
      </c>
      <c r="I466" t="n">
        <v>5</v>
      </c>
      <c r="J466" t="n">
        <v>458</v>
      </c>
      <c r="K466" t="s">
        <v>252</v>
      </c>
      <c r="L466" t="n">
        <v>114</v>
      </c>
      <c r="M466" t="n">
        <v>0.1</v>
      </c>
      <c r="N466" t="n">
        <v>35.8</v>
      </c>
      <c r="O466" t="s">
        <v>253</v>
      </c>
      <c r="P466" t="s">
        <v>254</v>
      </c>
      <c r="Q466" t="s">
        <v>254</v>
      </c>
      <c r="R466" t="s">
        <v>255</v>
      </c>
      <c r="S466" t="s">
        <v>251</v>
      </c>
      <c r="T466" t="n">
        <v>5</v>
      </c>
    </row>
    <row r="467" spans="1:20">
      <c r="A467" s="1" t="n">
        <v>33481</v>
      </c>
      <c r="B467" t="s">
        <v>248</v>
      </c>
      <c r="C467" t="n">
        <v>12</v>
      </c>
      <c r="D467" t="n">
        <v>20</v>
      </c>
      <c r="E467" t="s">
        <v>249</v>
      </c>
      <c r="F467" t="n">
        <v>3201</v>
      </c>
      <c r="G467" t="s">
        <v>250</v>
      </c>
      <c r="H467" t="s">
        <v>251</v>
      </c>
      <c r="I467" t="n">
        <v>5</v>
      </c>
      <c r="J467" t="n">
        <v>458</v>
      </c>
      <c r="K467" t="s">
        <v>252</v>
      </c>
      <c r="L467" t="n">
        <v>347</v>
      </c>
      <c r="M467" t="n">
        <v>0.1</v>
      </c>
      <c r="N467" t="n">
        <v>35.6</v>
      </c>
      <c r="O467" t="s">
        <v>253</v>
      </c>
      <c r="P467" t="s">
        <v>254</v>
      </c>
      <c r="Q467" t="s">
        <v>254</v>
      </c>
      <c r="R467" t="s">
        <v>255</v>
      </c>
      <c r="S467" t="s">
        <v>251</v>
      </c>
      <c r="T467" t="n">
        <v>5</v>
      </c>
    </row>
    <row r="468" spans="1:20">
      <c r="A468" s="1" t="n">
        <v>33481</v>
      </c>
      <c r="B468" t="s">
        <v>248</v>
      </c>
      <c r="C468" t="n">
        <v>13</v>
      </c>
      <c r="D468" t="n">
        <v>20</v>
      </c>
      <c r="E468" t="s">
        <v>249</v>
      </c>
      <c r="F468" t="n">
        <v>3201</v>
      </c>
      <c r="G468" t="s">
        <v>250</v>
      </c>
      <c r="H468" t="s">
        <v>251</v>
      </c>
      <c r="I468" t="n">
        <v>5</v>
      </c>
      <c r="J468" t="n">
        <v>458</v>
      </c>
      <c r="K468" t="s">
        <v>252</v>
      </c>
      <c r="L468" t="n">
        <v>99</v>
      </c>
      <c r="M468" t="n">
        <v>0.2</v>
      </c>
      <c r="N468" t="n">
        <v>21.5</v>
      </c>
      <c r="O468" t="s">
        <v>253</v>
      </c>
      <c r="P468" t="s">
        <v>254</v>
      </c>
      <c r="Q468" t="s">
        <v>254</v>
      </c>
      <c r="R468" t="s">
        <v>255</v>
      </c>
      <c r="S468" t="s">
        <v>251</v>
      </c>
      <c r="T468" t="n">
        <v>5</v>
      </c>
    </row>
    <row r="469" spans="1:20">
      <c r="A469" s="1" t="n">
        <v>33481</v>
      </c>
      <c r="B469" t="s">
        <v>276</v>
      </c>
      <c r="C469" t="n">
        <v>1</v>
      </c>
      <c r="D469" t="n">
        <v>20</v>
      </c>
      <c r="E469" t="s">
        <v>249</v>
      </c>
      <c r="F469" t="n">
        <v>3201</v>
      </c>
      <c r="G469" t="s">
        <v>250</v>
      </c>
      <c r="H469" t="s">
        <v>251</v>
      </c>
      <c r="I469" t="n">
        <v>5</v>
      </c>
      <c r="J469" t="n">
        <v>160</v>
      </c>
      <c r="K469" t="s">
        <v>280</v>
      </c>
      <c r="L469" t="n">
        <v>97</v>
      </c>
      <c r="M469" t="n">
        <v>0.01</v>
      </c>
      <c r="N469" t="n">
        <v>40.3</v>
      </c>
      <c r="O469" t="s">
        <v>274</v>
      </c>
      <c r="P469" t="s">
        <v>275</v>
      </c>
      <c r="Q469" t="s">
        <v>275</v>
      </c>
      <c r="R469" t="s">
        <v>255</v>
      </c>
      <c r="S469" t="s">
        <v>251</v>
      </c>
      <c r="T469" t="n">
        <v>5</v>
      </c>
    </row>
    <row r="470" spans="1:20">
      <c r="A470" s="1" t="n">
        <v>33481</v>
      </c>
      <c r="B470" t="s">
        <v>276</v>
      </c>
      <c r="C470" t="n">
        <v>2</v>
      </c>
      <c r="D470" t="n">
        <v>20</v>
      </c>
      <c r="E470" t="s">
        <v>249</v>
      </c>
      <c r="F470" t="n">
        <v>3201</v>
      </c>
      <c r="G470" t="s">
        <v>250</v>
      </c>
      <c r="H470" t="s">
        <v>251</v>
      </c>
      <c r="I470" t="n">
        <v>5</v>
      </c>
      <c r="J470" t="n">
        <v>160</v>
      </c>
      <c r="K470" t="s">
        <v>280</v>
      </c>
      <c r="L470" t="n">
        <v>576</v>
      </c>
      <c r="M470" t="n">
        <v>0.01</v>
      </c>
      <c r="N470" t="n">
        <v>38.3</v>
      </c>
      <c r="O470" t="s">
        <v>274</v>
      </c>
      <c r="P470" t="s">
        <v>275</v>
      </c>
      <c r="Q470" t="s">
        <v>275</v>
      </c>
      <c r="R470" t="s">
        <v>255</v>
      </c>
      <c r="S470" t="s">
        <v>251</v>
      </c>
      <c r="T470" t="n">
        <v>5</v>
      </c>
    </row>
    <row r="471" spans="1:20">
      <c r="A471" s="1" t="n">
        <v>33481</v>
      </c>
      <c r="B471" t="s">
        <v>276</v>
      </c>
      <c r="C471" t="n">
        <v>3</v>
      </c>
      <c r="D471" t="n">
        <v>20</v>
      </c>
      <c r="E471" t="s">
        <v>249</v>
      </c>
      <c r="F471" t="n">
        <v>3201</v>
      </c>
      <c r="G471" t="s">
        <v>250</v>
      </c>
      <c r="H471" t="s">
        <v>251</v>
      </c>
      <c r="I471" t="n">
        <v>5</v>
      </c>
      <c r="J471" t="n">
        <v>458</v>
      </c>
      <c r="K471" t="s">
        <v>252</v>
      </c>
      <c r="L471" t="n">
        <v>266</v>
      </c>
      <c r="M471" t="n">
        <v>0.19</v>
      </c>
      <c r="N471" t="n">
        <v>22.3</v>
      </c>
      <c r="O471" t="s">
        <v>274</v>
      </c>
      <c r="P471" t="s">
        <v>275</v>
      </c>
      <c r="Q471" t="s">
        <v>275</v>
      </c>
      <c r="R471" t="s">
        <v>255</v>
      </c>
      <c r="S471" t="s">
        <v>251</v>
      </c>
      <c r="T471" t="n">
        <v>5</v>
      </c>
    </row>
    <row r="472" spans="1:20">
      <c r="A472" s="1" t="n">
        <v>33481</v>
      </c>
      <c r="B472" t="s">
        <v>276</v>
      </c>
      <c r="C472" t="n">
        <v>4</v>
      </c>
      <c r="D472" t="n">
        <v>20</v>
      </c>
      <c r="E472" t="s">
        <v>249</v>
      </c>
      <c r="F472" t="n">
        <v>3201</v>
      </c>
      <c r="G472" t="s">
        <v>250</v>
      </c>
      <c r="H472" t="s">
        <v>251</v>
      </c>
      <c r="I472" t="n">
        <v>5</v>
      </c>
      <c r="J472" t="n">
        <v>580</v>
      </c>
      <c r="K472" t="s">
        <v>270</v>
      </c>
      <c r="L472" t="n">
        <v>430</v>
      </c>
      <c r="M472" t="n">
        <v>0.11</v>
      </c>
      <c r="N472" t="n">
        <v>46.8</v>
      </c>
      <c r="O472" t="s">
        <v>274</v>
      </c>
      <c r="P472" t="s">
        <v>275</v>
      </c>
      <c r="Q472" t="s">
        <v>275</v>
      </c>
      <c r="R472" t="s">
        <v>255</v>
      </c>
      <c r="S472" t="s">
        <v>251</v>
      </c>
      <c r="T472" t="n">
        <v>5</v>
      </c>
    </row>
    <row r="473" spans="1:20">
      <c r="A473" s="1" t="n">
        <v>33511</v>
      </c>
      <c r="B473" t="s">
        <v>248</v>
      </c>
      <c r="C473" t="n">
        <v>1</v>
      </c>
      <c r="D473" t="n">
        <v>20</v>
      </c>
      <c r="E473" t="s">
        <v>249</v>
      </c>
      <c r="F473" t="n">
        <v>3201</v>
      </c>
      <c r="G473" t="s">
        <v>250</v>
      </c>
      <c r="H473" t="s">
        <v>251</v>
      </c>
      <c r="I473" t="n">
        <v>5</v>
      </c>
      <c r="J473" t="n">
        <v>458</v>
      </c>
      <c r="K473" t="s">
        <v>252</v>
      </c>
      <c r="L473" t="n">
        <v>260</v>
      </c>
      <c r="M473" t="n">
        <v>0.1</v>
      </c>
      <c r="N473" t="n">
        <v>36.2</v>
      </c>
      <c r="O473" t="s">
        <v>253</v>
      </c>
      <c r="P473" t="s">
        <v>254</v>
      </c>
      <c r="Q473" t="s">
        <v>254</v>
      </c>
      <c r="R473" t="s">
        <v>255</v>
      </c>
      <c r="S473" t="s">
        <v>251</v>
      </c>
      <c r="T473" t="n">
        <v>5</v>
      </c>
    </row>
    <row r="474" spans="1:20">
      <c r="A474" s="1" t="n">
        <v>33511</v>
      </c>
      <c r="B474" t="s">
        <v>248</v>
      </c>
      <c r="C474" t="n">
        <v>2</v>
      </c>
      <c r="D474" t="n">
        <v>213</v>
      </c>
      <c r="E474" t="s">
        <v>256</v>
      </c>
      <c r="F474" t="n">
        <v>3201</v>
      </c>
      <c r="G474" t="s">
        <v>250</v>
      </c>
      <c r="H474" t="s">
        <v>251</v>
      </c>
      <c r="I474" t="n">
        <v>5</v>
      </c>
      <c r="J474" t="n">
        <v>595</v>
      </c>
      <c r="K474" t="s">
        <v>290</v>
      </c>
      <c r="L474" t="n">
        <v>74</v>
      </c>
      <c r="M474" t="n">
        <v>0</v>
      </c>
      <c r="N474" t="n">
        <v>0</v>
      </c>
    </row>
    <row r="475" spans="1:20">
      <c r="A475" s="1" t="n">
        <v>33511</v>
      </c>
      <c r="B475" t="s">
        <v>248</v>
      </c>
      <c r="C475" t="n">
        <v>3</v>
      </c>
      <c r="D475" t="n">
        <v>411</v>
      </c>
      <c r="E475" t="s">
        <v>282</v>
      </c>
      <c r="F475" t="n">
        <v>3201</v>
      </c>
      <c r="G475" t="s">
        <v>250</v>
      </c>
      <c r="H475" t="s">
        <v>251</v>
      </c>
      <c r="I475" t="n">
        <v>5</v>
      </c>
      <c r="J475" t="n">
        <v>940</v>
      </c>
      <c r="K475" t="s">
        <v>257</v>
      </c>
      <c r="L475" t="n">
        <v>111</v>
      </c>
      <c r="M475" t="n">
        <v>0</v>
      </c>
      <c r="N475" t="n">
        <v>0</v>
      </c>
    </row>
    <row r="476" spans="1:20">
      <c r="A476" s="1" t="n">
        <v>33511</v>
      </c>
      <c r="B476" t="s">
        <v>278</v>
      </c>
      <c r="C476" t="n">
        <v>2</v>
      </c>
      <c r="D476" t="n">
        <v>213</v>
      </c>
      <c r="E476" t="s">
        <v>256</v>
      </c>
      <c r="F476" t="n">
        <v>3201</v>
      </c>
      <c r="G476" t="s">
        <v>250</v>
      </c>
      <c r="H476" t="s">
        <v>251</v>
      </c>
      <c r="I476" t="n">
        <v>5</v>
      </c>
      <c r="J476" t="n">
        <v>78</v>
      </c>
      <c r="K476" t="s">
        <v>271</v>
      </c>
      <c r="L476" t="n">
        <v>182</v>
      </c>
      <c r="M476" t="n">
        <v>0</v>
      </c>
      <c r="N476" t="n">
        <v>0</v>
      </c>
    </row>
    <row r="477" spans="1:20">
      <c r="A477" s="1" t="n">
        <v>33511</v>
      </c>
      <c r="B477" t="s">
        <v>276</v>
      </c>
      <c r="C477" t="n">
        <v>2</v>
      </c>
      <c r="D477" t="n">
        <v>508</v>
      </c>
      <c r="E477" t="s">
        <v>268</v>
      </c>
      <c r="F477" t="n">
        <v>3201</v>
      </c>
      <c r="G477" t="s">
        <v>250</v>
      </c>
      <c r="H477" t="s">
        <v>251</v>
      </c>
      <c r="I477" t="n">
        <v>5</v>
      </c>
      <c r="J477" t="n">
        <v>795</v>
      </c>
      <c r="K477" t="s">
        <v>262</v>
      </c>
      <c r="L477" t="n">
        <v>105</v>
      </c>
      <c r="M477" t="n">
        <v>0.17</v>
      </c>
      <c r="N477" t="n">
        <v>0</v>
      </c>
    </row>
    <row r="478" spans="1:20">
      <c r="A478" s="1" t="n">
        <v>33511</v>
      </c>
      <c r="B478" t="s">
        <v>276</v>
      </c>
      <c r="C478" t="n">
        <v>3</v>
      </c>
      <c r="D478" t="n">
        <v>20</v>
      </c>
      <c r="E478" t="s">
        <v>249</v>
      </c>
      <c r="F478" t="n">
        <v>3201</v>
      </c>
      <c r="G478" t="s">
        <v>250</v>
      </c>
      <c r="H478" t="s">
        <v>251</v>
      </c>
      <c r="I478" t="n">
        <v>5</v>
      </c>
      <c r="J478" t="n">
        <v>458</v>
      </c>
      <c r="K478" t="s">
        <v>252</v>
      </c>
      <c r="L478" t="n">
        <v>355</v>
      </c>
      <c r="M478" t="n">
        <v>0.2</v>
      </c>
      <c r="N478" t="n">
        <v>21.6</v>
      </c>
      <c r="O478" t="s">
        <v>274</v>
      </c>
      <c r="P478" t="s">
        <v>275</v>
      </c>
      <c r="Q478" t="s">
        <v>275</v>
      </c>
      <c r="R478" t="s">
        <v>255</v>
      </c>
      <c r="S478" t="s">
        <v>251</v>
      </c>
      <c r="T478" t="n">
        <v>5</v>
      </c>
    </row>
    <row r="479" spans="1:20">
      <c r="A479" s="1" t="n">
        <v>33511</v>
      </c>
      <c r="B479" t="s">
        <v>276</v>
      </c>
      <c r="C479" t="n">
        <v>4</v>
      </c>
      <c r="D479" t="n">
        <v>20</v>
      </c>
      <c r="E479" t="s">
        <v>249</v>
      </c>
      <c r="F479" t="n">
        <v>3201</v>
      </c>
      <c r="G479" t="s">
        <v>250</v>
      </c>
      <c r="H479" t="s">
        <v>251</v>
      </c>
      <c r="I479" t="n">
        <v>5</v>
      </c>
      <c r="J479" t="n">
        <v>458</v>
      </c>
      <c r="K479" t="s">
        <v>252</v>
      </c>
      <c r="L479" t="n">
        <v>324</v>
      </c>
      <c r="M479" t="n">
        <v>0.02</v>
      </c>
      <c r="N479" t="n">
        <v>51.5</v>
      </c>
      <c r="O479" t="s">
        <v>274</v>
      </c>
      <c r="P479" t="s">
        <v>275</v>
      </c>
      <c r="Q479" t="s">
        <v>275</v>
      </c>
      <c r="R479" t="s">
        <v>255</v>
      </c>
      <c r="S479" t="s">
        <v>251</v>
      </c>
      <c r="T479" t="n">
        <v>5</v>
      </c>
    </row>
    <row r="480" spans="1:20">
      <c r="A480" s="1" t="n">
        <v>33511</v>
      </c>
      <c r="B480" t="s">
        <v>276</v>
      </c>
      <c r="C480" t="n">
        <v>5</v>
      </c>
      <c r="D480" t="n">
        <v>20</v>
      </c>
      <c r="E480" t="s">
        <v>249</v>
      </c>
      <c r="F480" t="n">
        <v>3201</v>
      </c>
      <c r="G480" t="s">
        <v>250</v>
      </c>
      <c r="H480" t="s">
        <v>251</v>
      </c>
      <c r="I480" t="n">
        <v>5</v>
      </c>
      <c r="J480" t="n">
        <v>458</v>
      </c>
      <c r="K480" t="s">
        <v>252</v>
      </c>
      <c r="L480" t="n">
        <v>271</v>
      </c>
      <c r="M480" t="n">
        <v>0.22</v>
      </c>
      <c r="N480" t="n">
        <v>21.9</v>
      </c>
      <c r="O480" t="s">
        <v>274</v>
      </c>
      <c r="P480" t="s">
        <v>275</v>
      </c>
      <c r="Q480" t="s">
        <v>275</v>
      </c>
      <c r="R480" t="s">
        <v>255</v>
      </c>
      <c r="S480" t="s">
        <v>251</v>
      </c>
      <c r="T480" t="n">
        <v>5</v>
      </c>
    </row>
    <row r="481" spans="1:20">
      <c r="A481" s="1" t="n">
        <v>33511</v>
      </c>
      <c r="B481" t="s">
        <v>276</v>
      </c>
      <c r="C481" t="n">
        <v>6</v>
      </c>
      <c r="D481" t="n">
        <v>20</v>
      </c>
      <c r="E481" t="s">
        <v>249</v>
      </c>
      <c r="F481" t="n">
        <v>3201</v>
      </c>
      <c r="G481" t="s">
        <v>250</v>
      </c>
      <c r="H481" t="s">
        <v>251</v>
      </c>
      <c r="I481" t="n">
        <v>5</v>
      </c>
      <c r="J481" t="n">
        <v>580</v>
      </c>
      <c r="K481" t="s">
        <v>270</v>
      </c>
      <c r="L481" t="n">
        <v>313</v>
      </c>
      <c r="M481" t="n">
        <v>0.01</v>
      </c>
      <c r="N481" t="n">
        <v>46.3</v>
      </c>
      <c r="O481" t="s">
        <v>274</v>
      </c>
      <c r="P481" t="s">
        <v>275</v>
      </c>
      <c r="Q481" t="s">
        <v>275</v>
      </c>
      <c r="R481" t="s">
        <v>255</v>
      </c>
      <c r="S481" t="s">
        <v>251</v>
      </c>
      <c r="T481" t="n">
        <v>5</v>
      </c>
    </row>
    <row r="482" spans="1:20">
      <c r="A482" s="1" t="n">
        <v>33542</v>
      </c>
      <c r="B482" t="s">
        <v>248</v>
      </c>
      <c r="C482" t="n">
        <v>1</v>
      </c>
      <c r="D482" t="n">
        <v>20</v>
      </c>
      <c r="E482" t="s">
        <v>249</v>
      </c>
      <c r="F482" t="n">
        <v>3201</v>
      </c>
      <c r="G482" t="s">
        <v>250</v>
      </c>
      <c r="H482" t="s">
        <v>251</v>
      </c>
      <c r="I482" t="n">
        <v>5</v>
      </c>
      <c r="J482" t="n">
        <v>458</v>
      </c>
      <c r="K482" t="s">
        <v>252</v>
      </c>
      <c r="L482" t="n">
        <v>733</v>
      </c>
      <c r="M482" t="n">
        <v>0.1</v>
      </c>
      <c r="N482" t="n">
        <v>36</v>
      </c>
      <c r="O482" t="s">
        <v>253</v>
      </c>
      <c r="P482" t="s">
        <v>254</v>
      </c>
      <c r="Q482" t="s">
        <v>254</v>
      </c>
      <c r="R482" t="s">
        <v>255</v>
      </c>
      <c r="S482" t="s">
        <v>251</v>
      </c>
      <c r="T482" t="n">
        <v>5</v>
      </c>
    </row>
    <row r="483" spans="1:20">
      <c r="A483" s="1" t="n">
        <v>33542</v>
      </c>
      <c r="B483" t="s">
        <v>248</v>
      </c>
      <c r="C483" t="n">
        <v>3</v>
      </c>
      <c r="D483" t="n">
        <v>508</v>
      </c>
      <c r="E483" t="s">
        <v>268</v>
      </c>
      <c r="F483" t="n">
        <v>3201</v>
      </c>
      <c r="G483" t="s">
        <v>250</v>
      </c>
      <c r="H483" t="s">
        <v>251</v>
      </c>
      <c r="I483" t="n">
        <v>5</v>
      </c>
      <c r="J483" t="n">
        <v>458</v>
      </c>
      <c r="K483" t="s">
        <v>252</v>
      </c>
      <c r="L483" t="n">
        <v>201</v>
      </c>
      <c r="M483" t="n">
        <v>0.14</v>
      </c>
      <c r="N483" t="n">
        <v>0</v>
      </c>
    </row>
    <row r="484" spans="1:20">
      <c r="A484" s="1" t="n">
        <v>33542</v>
      </c>
      <c r="B484" t="s">
        <v>248</v>
      </c>
      <c r="C484" t="n">
        <v>5</v>
      </c>
      <c r="D484" t="n">
        <v>509</v>
      </c>
      <c r="E484" t="s">
        <v>269</v>
      </c>
      <c r="F484" t="n">
        <v>3201</v>
      </c>
      <c r="G484" t="s">
        <v>250</v>
      </c>
      <c r="H484" t="s">
        <v>251</v>
      </c>
      <c r="I484" t="n">
        <v>5</v>
      </c>
      <c r="J484" t="n">
        <v>795</v>
      </c>
      <c r="K484" t="s">
        <v>262</v>
      </c>
      <c r="L484" t="n">
        <v>310</v>
      </c>
      <c r="M484" t="n">
        <v>0.72</v>
      </c>
      <c r="N484" t="n">
        <v>0</v>
      </c>
    </row>
    <row r="485" spans="1:20">
      <c r="A485" s="1" t="n">
        <v>33542</v>
      </c>
      <c r="B485" t="s">
        <v>248</v>
      </c>
      <c r="C485" t="n">
        <v>6</v>
      </c>
      <c r="D485" t="n">
        <v>20</v>
      </c>
      <c r="E485" t="s">
        <v>249</v>
      </c>
      <c r="F485" t="n">
        <v>3201</v>
      </c>
      <c r="G485" t="s">
        <v>250</v>
      </c>
      <c r="H485" t="s">
        <v>251</v>
      </c>
      <c r="I485" t="n">
        <v>5</v>
      </c>
      <c r="J485" t="n">
        <v>940</v>
      </c>
      <c r="K485" t="s">
        <v>257</v>
      </c>
      <c r="L485" t="n">
        <v>63</v>
      </c>
      <c r="M485" t="n">
        <v>5.5</v>
      </c>
      <c r="N485" t="n">
        <v>10.6</v>
      </c>
      <c r="O485" t="s">
        <v>253</v>
      </c>
      <c r="P485" t="s">
        <v>254</v>
      </c>
      <c r="Q485" t="s">
        <v>254</v>
      </c>
      <c r="R485" t="s">
        <v>255</v>
      </c>
      <c r="S485" t="s">
        <v>251</v>
      </c>
      <c r="T485" t="n">
        <v>5</v>
      </c>
    </row>
    <row r="486" spans="1:20">
      <c r="A486" s="1" t="n">
        <v>33542</v>
      </c>
      <c r="B486" t="s">
        <v>276</v>
      </c>
      <c r="C486" t="n">
        <v>2</v>
      </c>
      <c r="D486" t="n">
        <v>509</v>
      </c>
      <c r="E486" t="s">
        <v>269</v>
      </c>
      <c r="F486" t="n">
        <v>3201</v>
      </c>
      <c r="G486" t="s">
        <v>250</v>
      </c>
      <c r="H486" t="s">
        <v>251</v>
      </c>
      <c r="I486" t="n">
        <v>5</v>
      </c>
      <c r="J486" t="n">
        <v>160</v>
      </c>
      <c r="K486" t="s">
        <v>280</v>
      </c>
      <c r="L486" t="n">
        <v>53</v>
      </c>
      <c r="M486" t="n">
        <v>0.44</v>
      </c>
      <c r="N486" t="n">
        <v>0</v>
      </c>
    </row>
    <row r="487" spans="1:20">
      <c r="A487" s="1" t="n">
        <v>33542</v>
      </c>
      <c r="B487" t="s">
        <v>276</v>
      </c>
      <c r="C487" t="n">
        <v>4</v>
      </c>
      <c r="D487" t="n">
        <v>508</v>
      </c>
      <c r="E487" t="s">
        <v>268</v>
      </c>
      <c r="F487" t="n">
        <v>3201</v>
      </c>
      <c r="G487" t="s">
        <v>250</v>
      </c>
      <c r="H487" t="s">
        <v>251</v>
      </c>
      <c r="I487" t="n">
        <v>5</v>
      </c>
      <c r="J487" t="n">
        <v>795</v>
      </c>
      <c r="K487" t="s">
        <v>262</v>
      </c>
      <c r="L487" t="n">
        <v>149</v>
      </c>
      <c r="M487" t="n">
        <v>0.14</v>
      </c>
      <c r="N487" t="n">
        <v>0</v>
      </c>
    </row>
    <row r="488" spans="1:20">
      <c r="A488" s="1" t="n">
        <v>33542</v>
      </c>
      <c r="B488" t="s">
        <v>276</v>
      </c>
      <c r="C488" t="n">
        <v>5</v>
      </c>
      <c r="D488" t="n">
        <v>20</v>
      </c>
      <c r="E488" t="s">
        <v>249</v>
      </c>
      <c r="F488" t="n">
        <v>3201</v>
      </c>
      <c r="G488" t="s">
        <v>250</v>
      </c>
      <c r="H488" t="s">
        <v>251</v>
      </c>
      <c r="I488" t="n">
        <v>5</v>
      </c>
      <c r="J488" t="n">
        <v>458</v>
      </c>
      <c r="K488" t="s">
        <v>252</v>
      </c>
      <c r="L488" t="n">
        <v>406</v>
      </c>
      <c r="M488" t="n">
        <v>0.02</v>
      </c>
      <c r="N488" t="n">
        <v>50.9</v>
      </c>
      <c r="O488" t="s">
        <v>274</v>
      </c>
      <c r="P488" t="s">
        <v>275</v>
      </c>
      <c r="Q488" t="s">
        <v>275</v>
      </c>
      <c r="R488" t="s">
        <v>255</v>
      </c>
      <c r="S488" t="s">
        <v>251</v>
      </c>
      <c r="T488" t="n">
        <v>5</v>
      </c>
    </row>
    <row r="489" spans="1:20">
      <c r="A489" s="1" t="n">
        <v>33542</v>
      </c>
      <c r="B489" t="s">
        <v>276</v>
      </c>
      <c r="C489" t="n">
        <v>6</v>
      </c>
      <c r="D489" t="n">
        <v>20</v>
      </c>
      <c r="E489" t="s">
        <v>249</v>
      </c>
      <c r="F489" t="n">
        <v>3201</v>
      </c>
      <c r="G489" t="s">
        <v>250</v>
      </c>
      <c r="H489" t="s">
        <v>251</v>
      </c>
      <c r="I489" t="n">
        <v>5</v>
      </c>
      <c r="J489" t="n">
        <v>458</v>
      </c>
      <c r="K489" t="s">
        <v>252</v>
      </c>
      <c r="L489" t="n">
        <v>157</v>
      </c>
      <c r="M489" t="n">
        <v>0.22</v>
      </c>
      <c r="N489" t="n">
        <v>21.2</v>
      </c>
      <c r="O489" t="s">
        <v>274</v>
      </c>
      <c r="P489" t="s">
        <v>275</v>
      </c>
      <c r="Q489" t="s">
        <v>275</v>
      </c>
      <c r="R489" t="s">
        <v>255</v>
      </c>
      <c r="S489" t="s">
        <v>251</v>
      </c>
      <c r="T489" t="n">
        <v>5</v>
      </c>
    </row>
    <row r="490" spans="1:20">
      <c r="A490" s="1" t="n">
        <v>33542</v>
      </c>
      <c r="B490" t="s">
        <v>276</v>
      </c>
      <c r="C490" t="n">
        <v>7</v>
      </c>
      <c r="D490" t="n">
        <v>20</v>
      </c>
      <c r="E490" t="s">
        <v>249</v>
      </c>
      <c r="F490" t="n">
        <v>3201</v>
      </c>
      <c r="G490" t="s">
        <v>250</v>
      </c>
      <c r="H490" t="s">
        <v>251</v>
      </c>
      <c r="I490" t="n">
        <v>5</v>
      </c>
      <c r="J490" t="n">
        <v>580</v>
      </c>
      <c r="K490" t="s">
        <v>270</v>
      </c>
      <c r="L490" t="n">
        <v>672</v>
      </c>
      <c r="M490" t="n">
        <v>0.01</v>
      </c>
      <c r="N490" t="n">
        <v>46.2</v>
      </c>
      <c r="O490" t="s">
        <v>274</v>
      </c>
      <c r="P490" t="s">
        <v>275</v>
      </c>
      <c r="Q490" t="s">
        <v>275</v>
      </c>
      <c r="R490" t="s">
        <v>255</v>
      </c>
      <c r="S490" t="s">
        <v>251</v>
      </c>
      <c r="T490" t="n">
        <v>5</v>
      </c>
    </row>
    <row r="491" spans="1:20">
      <c r="A491" s="1" t="n">
        <v>33572</v>
      </c>
      <c r="B491" t="s">
        <v>292</v>
      </c>
      <c r="C491" t="n">
        <v>1</v>
      </c>
      <c r="D491" t="n">
        <v>216</v>
      </c>
      <c r="E491" t="s">
        <v>286</v>
      </c>
      <c r="F491" t="n">
        <v>3201</v>
      </c>
      <c r="G491" t="s">
        <v>250</v>
      </c>
      <c r="H491" t="s">
        <v>251</v>
      </c>
      <c r="I491" t="n">
        <v>5</v>
      </c>
      <c r="J491" t="n">
        <v>595</v>
      </c>
      <c r="K491" t="s">
        <v>290</v>
      </c>
      <c r="L491" t="n">
        <v>206</v>
      </c>
      <c r="M491" t="n">
        <v>0</v>
      </c>
      <c r="N491" t="n">
        <v>0</v>
      </c>
    </row>
    <row r="492" spans="1:20">
      <c r="A492" s="1" t="n">
        <v>33572</v>
      </c>
      <c r="B492" t="s">
        <v>248</v>
      </c>
      <c r="C492" t="n">
        <v>1</v>
      </c>
      <c r="D492" t="n">
        <v>20</v>
      </c>
      <c r="E492" t="s">
        <v>249</v>
      </c>
      <c r="F492" t="n">
        <v>3201</v>
      </c>
      <c r="G492" t="s">
        <v>250</v>
      </c>
      <c r="H492" t="s">
        <v>251</v>
      </c>
      <c r="I492" t="n">
        <v>5</v>
      </c>
      <c r="J492" t="n">
        <v>458</v>
      </c>
      <c r="K492" t="s">
        <v>252</v>
      </c>
      <c r="L492" t="n">
        <v>625</v>
      </c>
      <c r="M492" t="n">
        <v>0.1</v>
      </c>
      <c r="N492" t="n">
        <v>35.9</v>
      </c>
      <c r="O492" t="s">
        <v>253</v>
      </c>
      <c r="P492" t="s">
        <v>254</v>
      </c>
      <c r="Q492" t="s">
        <v>254</v>
      </c>
      <c r="R492" t="s">
        <v>255</v>
      </c>
      <c r="S492" t="s">
        <v>251</v>
      </c>
      <c r="T492" t="n">
        <v>5</v>
      </c>
    </row>
    <row r="493" spans="1:20">
      <c r="A493" s="1" t="n">
        <v>33572</v>
      </c>
      <c r="B493" t="s">
        <v>248</v>
      </c>
      <c r="C493" t="n">
        <v>2</v>
      </c>
      <c r="D493" t="n">
        <v>20</v>
      </c>
      <c r="E493" t="s">
        <v>249</v>
      </c>
      <c r="F493" t="n">
        <v>3201</v>
      </c>
      <c r="G493" t="s">
        <v>250</v>
      </c>
      <c r="H493" t="s">
        <v>251</v>
      </c>
      <c r="I493" t="n">
        <v>5</v>
      </c>
      <c r="J493" t="n">
        <v>458</v>
      </c>
      <c r="K493" t="s">
        <v>252</v>
      </c>
      <c r="L493" t="n">
        <v>137</v>
      </c>
      <c r="M493" t="n">
        <v>0.1</v>
      </c>
      <c r="N493" t="n">
        <v>35.4</v>
      </c>
      <c r="O493" t="s">
        <v>253</v>
      </c>
      <c r="P493" t="s">
        <v>254</v>
      </c>
      <c r="Q493" t="s">
        <v>254</v>
      </c>
      <c r="R493" t="s">
        <v>255</v>
      </c>
      <c r="S493" t="s">
        <v>251</v>
      </c>
      <c r="T493" t="n">
        <v>5</v>
      </c>
    </row>
    <row r="494" spans="1:20">
      <c r="A494" s="1" t="n">
        <v>33572</v>
      </c>
      <c r="B494" t="s">
        <v>276</v>
      </c>
      <c r="C494" t="n">
        <v>2</v>
      </c>
      <c r="D494" t="n">
        <v>508</v>
      </c>
      <c r="E494" t="s">
        <v>268</v>
      </c>
      <c r="F494" t="n">
        <v>3201</v>
      </c>
      <c r="G494" t="s">
        <v>250</v>
      </c>
      <c r="H494" t="s">
        <v>251</v>
      </c>
      <c r="I494" t="n">
        <v>5</v>
      </c>
      <c r="J494" t="n">
        <v>795</v>
      </c>
      <c r="K494" t="s">
        <v>262</v>
      </c>
      <c r="L494" t="n">
        <v>125</v>
      </c>
      <c r="M494" t="n">
        <v>0.15</v>
      </c>
      <c r="N494" t="n">
        <v>0</v>
      </c>
    </row>
    <row r="495" spans="1:20">
      <c r="A495" s="1" t="n">
        <v>33572</v>
      </c>
      <c r="B495" t="s">
        <v>276</v>
      </c>
      <c r="C495" t="n">
        <v>3</v>
      </c>
      <c r="D495" t="n">
        <v>20</v>
      </c>
      <c r="E495" t="s">
        <v>249</v>
      </c>
      <c r="F495" t="n">
        <v>3201</v>
      </c>
      <c r="G495" t="s">
        <v>250</v>
      </c>
      <c r="H495" t="s">
        <v>251</v>
      </c>
      <c r="I495" t="n">
        <v>5</v>
      </c>
      <c r="J495" t="n">
        <v>160</v>
      </c>
      <c r="K495" t="s">
        <v>280</v>
      </c>
      <c r="L495" t="n">
        <v>402</v>
      </c>
      <c r="M495" t="n">
        <v>0.01</v>
      </c>
      <c r="N495" t="n">
        <v>48.2</v>
      </c>
      <c r="O495" t="s">
        <v>274</v>
      </c>
      <c r="P495" t="s">
        <v>275</v>
      </c>
      <c r="Q495" t="s">
        <v>275</v>
      </c>
      <c r="R495" t="s">
        <v>255</v>
      </c>
      <c r="S495" t="s">
        <v>251</v>
      </c>
      <c r="T495" t="n">
        <v>5</v>
      </c>
    </row>
    <row r="496" spans="1:20">
      <c r="A496" s="1" t="n">
        <v>33572</v>
      </c>
      <c r="B496" t="s">
        <v>276</v>
      </c>
      <c r="C496" t="n">
        <v>4</v>
      </c>
      <c r="D496" t="n">
        <v>20</v>
      </c>
      <c r="E496" t="s">
        <v>249</v>
      </c>
      <c r="F496" t="n">
        <v>3201</v>
      </c>
      <c r="G496" t="s">
        <v>250</v>
      </c>
      <c r="H496" t="s">
        <v>251</v>
      </c>
      <c r="I496" t="n">
        <v>5</v>
      </c>
      <c r="J496" t="n">
        <v>325</v>
      </c>
      <c r="K496" t="s">
        <v>287</v>
      </c>
      <c r="L496" t="n">
        <v>700</v>
      </c>
      <c r="M496" t="n">
        <v>0.96</v>
      </c>
      <c r="N496" t="n">
        <v>28.9</v>
      </c>
      <c r="O496" t="s">
        <v>274</v>
      </c>
      <c r="P496" t="s">
        <v>275</v>
      </c>
      <c r="Q496" t="s">
        <v>275</v>
      </c>
      <c r="R496" t="s">
        <v>255</v>
      </c>
      <c r="S496" t="s">
        <v>251</v>
      </c>
      <c r="T496" t="n">
        <v>5</v>
      </c>
    </row>
    <row r="497" spans="1:20">
      <c r="A497" s="1" t="n">
        <v>33572</v>
      </c>
      <c r="B497" t="s">
        <v>276</v>
      </c>
      <c r="C497" t="n">
        <v>5</v>
      </c>
      <c r="D497" t="n">
        <v>20</v>
      </c>
      <c r="E497" t="s">
        <v>249</v>
      </c>
      <c r="F497" t="n">
        <v>3201</v>
      </c>
      <c r="G497" t="s">
        <v>250</v>
      </c>
      <c r="H497" t="s">
        <v>251</v>
      </c>
      <c r="I497" t="n">
        <v>5</v>
      </c>
      <c r="J497" t="n">
        <v>458</v>
      </c>
      <c r="K497" t="s">
        <v>252</v>
      </c>
      <c r="L497" t="n">
        <v>249</v>
      </c>
      <c r="M497" t="n">
        <v>0.2</v>
      </c>
      <c r="N497" t="n">
        <v>21.7</v>
      </c>
      <c r="O497" t="s">
        <v>274</v>
      </c>
      <c r="P497" t="s">
        <v>275</v>
      </c>
      <c r="Q497" t="s">
        <v>275</v>
      </c>
      <c r="R497" t="s">
        <v>255</v>
      </c>
      <c r="S497" t="s">
        <v>251</v>
      </c>
      <c r="T497" t="n">
        <v>5</v>
      </c>
    </row>
    <row r="498" spans="1:20">
      <c r="A498" s="1" t="n">
        <v>33572</v>
      </c>
      <c r="B498" t="s">
        <v>276</v>
      </c>
      <c r="C498" t="n">
        <v>6</v>
      </c>
      <c r="D498" t="n">
        <v>20</v>
      </c>
      <c r="E498" t="s">
        <v>249</v>
      </c>
      <c r="F498" t="n">
        <v>3201</v>
      </c>
      <c r="G498" t="s">
        <v>250</v>
      </c>
      <c r="H498" t="s">
        <v>251</v>
      </c>
      <c r="I498" t="n">
        <v>5</v>
      </c>
      <c r="J498" t="n">
        <v>458</v>
      </c>
      <c r="K498" t="s">
        <v>252</v>
      </c>
      <c r="L498" t="n">
        <v>220</v>
      </c>
      <c r="M498" t="n">
        <v>0.19</v>
      </c>
      <c r="N498" t="n">
        <v>22.8</v>
      </c>
      <c r="O498" t="s">
        <v>274</v>
      </c>
      <c r="P498" t="s">
        <v>275</v>
      </c>
      <c r="Q498" t="s">
        <v>275</v>
      </c>
      <c r="R498" t="s">
        <v>255</v>
      </c>
      <c r="S498" t="s">
        <v>251</v>
      </c>
      <c r="T498" t="n">
        <v>5</v>
      </c>
    </row>
    <row r="499" spans="1:20">
      <c r="A499" s="1" t="n">
        <v>33572</v>
      </c>
      <c r="B499" t="s">
        <v>276</v>
      </c>
      <c r="C499" t="n">
        <v>7</v>
      </c>
      <c r="D499" t="n">
        <v>20</v>
      </c>
      <c r="E499" t="s">
        <v>249</v>
      </c>
      <c r="F499" t="n">
        <v>3201</v>
      </c>
      <c r="G499" t="s">
        <v>250</v>
      </c>
      <c r="H499" t="s">
        <v>251</v>
      </c>
      <c r="I499" t="n">
        <v>5</v>
      </c>
      <c r="J499" t="n">
        <v>580</v>
      </c>
      <c r="K499" t="s">
        <v>270</v>
      </c>
      <c r="L499" t="n">
        <v>306</v>
      </c>
      <c r="M499" t="n">
        <v>0.02</v>
      </c>
      <c r="N499" t="n">
        <v>46.6</v>
      </c>
      <c r="O499" t="s">
        <v>274</v>
      </c>
      <c r="P499" t="s">
        <v>275</v>
      </c>
      <c r="Q499" t="s">
        <v>275</v>
      </c>
      <c r="R499" t="s">
        <v>255</v>
      </c>
      <c r="S499" t="s">
        <v>251</v>
      </c>
      <c r="T499" t="n">
        <v>5</v>
      </c>
    </row>
    <row r="500" spans="1:20">
      <c r="A500" s="1" t="n">
        <v>33603</v>
      </c>
      <c r="B500" t="s">
        <v>248</v>
      </c>
      <c r="C500" t="n">
        <v>2</v>
      </c>
      <c r="D500" t="n">
        <v>508</v>
      </c>
      <c r="E500" t="s">
        <v>268</v>
      </c>
      <c r="F500" t="n">
        <v>3201</v>
      </c>
      <c r="G500" t="s">
        <v>250</v>
      </c>
      <c r="H500" t="s">
        <v>251</v>
      </c>
      <c r="I500" t="n">
        <v>5</v>
      </c>
      <c r="J500" t="n">
        <v>458</v>
      </c>
      <c r="K500" t="s">
        <v>252</v>
      </c>
      <c r="L500" t="n">
        <v>206</v>
      </c>
      <c r="M500" t="n">
        <v>0.16</v>
      </c>
      <c r="N500" t="n">
        <v>0</v>
      </c>
    </row>
    <row r="501" spans="1:20">
      <c r="A501" s="1" t="n">
        <v>33603</v>
      </c>
      <c r="B501" t="s">
        <v>248</v>
      </c>
      <c r="C501" t="n">
        <v>3</v>
      </c>
      <c r="D501" t="n">
        <v>20</v>
      </c>
      <c r="E501" t="s">
        <v>249</v>
      </c>
      <c r="F501" t="n">
        <v>3201</v>
      </c>
      <c r="G501" t="s">
        <v>250</v>
      </c>
      <c r="H501" t="s">
        <v>251</v>
      </c>
      <c r="I501" t="n">
        <v>5</v>
      </c>
      <c r="J501" t="n">
        <v>458</v>
      </c>
      <c r="K501" t="s">
        <v>252</v>
      </c>
      <c r="L501" t="n">
        <v>365</v>
      </c>
      <c r="M501" t="n">
        <v>0.1</v>
      </c>
      <c r="N501" t="n">
        <v>35.8</v>
      </c>
      <c r="O501" t="s">
        <v>253</v>
      </c>
      <c r="P501" t="s">
        <v>254</v>
      </c>
      <c r="Q501" t="s">
        <v>254</v>
      </c>
      <c r="R501" t="s">
        <v>255</v>
      </c>
      <c r="S501" t="s">
        <v>251</v>
      </c>
      <c r="T501" t="n">
        <v>5</v>
      </c>
    </row>
    <row r="502" spans="1:20">
      <c r="A502" s="1" t="n">
        <v>33603</v>
      </c>
      <c r="B502" t="s">
        <v>248</v>
      </c>
      <c r="C502" t="n">
        <v>7</v>
      </c>
      <c r="D502" t="n">
        <v>20</v>
      </c>
      <c r="E502" t="s">
        <v>249</v>
      </c>
      <c r="F502" t="n">
        <v>3201</v>
      </c>
      <c r="G502" t="s">
        <v>250</v>
      </c>
      <c r="H502" t="s">
        <v>251</v>
      </c>
      <c r="I502" t="n">
        <v>5</v>
      </c>
      <c r="J502" t="n">
        <v>458</v>
      </c>
      <c r="K502" t="s">
        <v>252</v>
      </c>
      <c r="L502" t="n">
        <v>639</v>
      </c>
      <c r="M502" t="n">
        <v>0.1</v>
      </c>
      <c r="N502" t="n">
        <v>35.6</v>
      </c>
      <c r="O502" t="s">
        <v>253</v>
      </c>
      <c r="P502" t="s">
        <v>254</v>
      </c>
      <c r="Q502" t="s">
        <v>254</v>
      </c>
      <c r="R502" t="s">
        <v>255</v>
      </c>
      <c r="S502" t="s">
        <v>251</v>
      </c>
      <c r="T502" t="n">
        <v>5</v>
      </c>
    </row>
    <row r="503" spans="1:20">
      <c r="A503" s="1" t="n">
        <v>33603</v>
      </c>
      <c r="B503" t="s">
        <v>248</v>
      </c>
      <c r="C503" t="n">
        <v>8</v>
      </c>
      <c r="D503" t="n">
        <v>20</v>
      </c>
      <c r="E503" t="s">
        <v>249</v>
      </c>
      <c r="F503" t="n">
        <v>3201</v>
      </c>
      <c r="G503" t="s">
        <v>250</v>
      </c>
      <c r="H503" t="s">
        <v>251</v>
      </c>
      <c r="I503" t="n">
        <v>5</v>
      </c>
      <c r="J503" t="n">
        <v>940</v>
      </c>
      <c r="K503" t="s">
        <v>257</v>
      </c>
      <c r="L503" t="n">
        <v>38</v>
      </c>
      <c r="M503" t="n">
        <v>5.5</v>
      </c>
      <c r="N503" t="n">
        <v>10.8</v>
      </c>
      <c r="O503" t="s">
        <v>253</v>
      </c>
      <c r="P503" t="s">
        <v>254</v>
      </c>
      <c r="Q503" t="s">
        <v>254</v>
      </c>
      <c r="R503" t="s">
        <v>255</v>
      </c>
      <c r="S503" t="s">
        <v>251</v>
      </c>
      <c r="T503" t="n">
        <v>5</v>
      </c>
    </row>
    <row r="504" spans="1:20">
      <c r="A504" s="1" t="n">
        <v>33603</v>
      </c>
      <c r="B504" t="s">
        <v>276</v>
      </c>
      <c r="C504" t="n">
        <v>2</v>
      </c>
      <c r="D504" t="n">
        <v>508</v>
      </c>
      <c r="E504" t="s">
        <v>268</v>
      </c>
      <c r="F504" t="n">
        <v>3201</v>
      </c>
      <c r="G504" t="s">
        <v>250</v>
      </c>
      <c r="H504" t="s">
        <v>251</v>
      </c>
      <c r="I504" t="n">
        <v>5</v>
      </c>
      <c r="J504" t="n">
        <v>795</v>
      </c>
      <c r="K504" t="s">
        <v>262</v>
      </c>
      <c r="L504" t="n">
        <v>151</v>
      </c>
      <c r="M504" t="n">
        <v>0.15</v>
      </c>
      <c r="N504" t="n">
        <v>0</v>
      </c>
    </row>
    <row r="505" spans="1:20">
      <c r="A505" s="1" t="n">
        <v>33603</v>
      </c>
      <c r="B505" t="s">
        <v>276</v>
      </c>
      <c r="C505" t="n">
        <v>3</v>
      </c>
      <c r="D505" t="n">
        <v>20</v>
      </c>
      <c r="E505" t="s">
        <v>249</v>
      </c>
      <c r="F505" t="n">
        <v>3201</v>
      </c>
      <c r="G505" t="s">
        <v>250</v>
      </c>
      <c r="H505" t="s">
        <v>251</v>
      </c>
      <c r="I505" t="n">
        <v>5</v>
      </c>
      <c r="J505" t="n">
        <v>160</v>
      </c>
      <c r="K505" t="s">
        <v>280</v>
      </c>
      <c r="L505" t="n">
        <v>399</v>
      </c>
      <c r="M505" t="n">
        <v>0.03</v>
      </c>
      <c r="N505" t="n">
        <v>48.3</v>
      </c>
      <c r="O505" t="s">
        <v>274</v>
      </c>
      <c r="P505" t="s">
        <v>275</v>
      </c>
      <c r="Q505" t="s">
        <v>275</v>
      </c>
      <c r="R505" t="s">
        <v>255</v>
      </c>
      <c r="S505" t="s">
        <v>251</v>
      </c>
      <c r="T505" t="n">
        <v>5</v>
      </c>
    </row>
    <row r="506" spans="1:20">
      <c r="A506" s="1" t="n">
        <v>33603</v>
      </c>
      <c r="B506" t="s">
        <v>276</v>
      </c>
      <c r="C506" t="n">
        <v>4</v>
      </c>
      <c r="D506" t="n">
        <v>20</v>
      </c>
      <c r="E506" t="s">
        <v>249</v>
      </c>
      <c r="F506" t="n">
        <v>3201</v>
      </c>
      <c r="G506" t="s">
        <v>250</v>
      </c>
      <c r="H506" t="s">
        <v>251</v>
      </c>
      <c r="I506" t="n">
        <v>5</v>
      </c>
      <c r="J506" t="n">
        <v>458</v>
      </c>
      <c r="K506" t="s">
        <v>252</v>
      </c>
      <c r="L506" t="n">
        <v>252</v>
      </c>
      <c r="M506" t="n">
        <v>0.26</v>
      </c>
      <c r="N506" t="n">
        <v>21</v>
      </c>
      <c r="O506" t="s">
        <v>274</v>
      </c>
      <c r="P506" t="s">
        <v>275</v>
      </c>
      <c r="Q506" t="s">
        <v>275</v>
      </c>
      <c r="R506" t="s">
        <v>255</v>
      </c>
      <c r="S506" t="s">
        <v>251</v>
      </c>
      <c r="T506" t="n">
        <v>5</v>
      </c>
    </row>
    <row r="507" spans="1:20">
      <c r="A507" s="1" t="n">
        <v>33603</v>
      </c>
      <c r="B507" t="s">
        <v>276</v>
      </c>
      <c r="C507" t="n">
        <v>5</v>
      </c>
      <c r="D507" t="n">
        <v>20</v>
      </c>
      <c r="E507" t="s">
        <v>249</v>
      </c>
      <c r="F507" t="n">
        <v>3201</v>
      </c>
      <c r="G507" t="s">
        <v>250</v>
      </c>
      <c r="H507" t="s">
        <v>251</v>
      </c>
      <c r="I507" t="n">
        <v>5</v>
      </c>
      <c r="J507" t="n">
        <v>580</v>
      </c>
      <c r="K507" t="s">
        <v>270</v>
      </c>
      <c r="L507" t="n">
        <v>431</v>
      </c>
      <c r="M507" t="n">
        <v>0.04</v>
      </c>
      <c r="N507" t="n">
        <v>39.5</v>
      </c>
      <c r="O507" t="s">
        <v>274</v>
      </c>
      <c r="P507" t="s">
        <v>275</v>
      </c>
      <c r="Q507" t="s">
        <v>275</v>
      </c>
      <c r="R507" t="s">
        <v>255</v>
      </c>
      <c r="S507" t="s">
        <v>251</v>
      </c>
      <c r="T507" t="n">
        <v>5</v>
      </c>
    </row>
    <row r="508" spans="1:20">
      <c r="A508" s="1" t="n">
        <v>33634</v>
      </c>
      <c r="B508" t="s">
        <v>248</v>
      </c>
      <c r="C508" t="n">
        <v>2</v>
      </c>
      <c r="D508" t="n">
        <v>508</v>
      </c>
      <c r="E508" t="s">
        <v>268</v>
      </c>
      <c r="F508" t="n">
        <v>3201</v>
      </c>
      <c r="G508" t="s">
        <v>250</v>
      </c>
      <c r="H508" t="s">
        <v>251</v>
      </c>
      <c r="I508" t="n">
        <v>5</v>
      </c>
      <c r="J508" t="n">
        <v>458</v>
      </c>
      <c r="K508" t="s">
        <v>252</v>
      </c>
      <c r="L508" t="n">
        <v>200</v>
      </c>
      <c r="M508" t="n">
        <v>0.16</v>
      </c>
      <c r="N508" t="n">
        <v>0</v>
      </c>
    </row>
    <row r="509" spans="1:20">
      <c r="A509" s="1" t="n">
        <v>33634</v>
      </c>
      <c r="B509" t="s">
        <v>248</v>
      </c>
      <c r="C509" t="n">
        <v>3</v>
      </c>
      <c r="D509" t="n">
        <v>20</v>
      </c>
      <c r="E509" t="s">
        <v>249</v>
      </c>
      <c r="F509" t="n">
        <v>3201</v>
      </c>
      <c r="G509" t="s">
        <v>250</v>
      </c>
      <c r="H509" t="s">
        <v>251</v>
      </c>
      <c r="I509" t="n">
        <v>5</v>
      </c>
      <c r="J509" t="n">
        <v>458</v>
      </c>
      <c r="K509" t="s">
        <v>252</v>
      </c>
      <c r="L509" t="n">
        <v>365</v>
      </c>
      <c r="M509" t="n">
        <v>0.1</v>
      </c>
      <c r="N509" t="n">
        <v>35.9</v>
      </c>
      <c r="O509" t="s">
        <v>253</v>
      </c>
      <c r="P509" t="s">
        <v>254</v>
      </c>
      <c r="Q509" t="s">
        <v>254</v>
      </c>
      <c r="R509" t="s">
        <v>255</v>
      </c>
      <c r="S509" t="s">
        <v>251</v>
      </c>
      <c r="T509" t="n">
        <v>5</v>
      </c>
    </row>
    <row r="510" spans="1:20">
      <c r="A510" s="1" t="n">
        <v>33634</v>
      </c>
      <c r="B510" t="s">
        <v>248</v>
      </c>
      <c r="C510" t="n">
        <v>4</v>
      </c>
      <c r="D510" t="n">
        <v>20</v>
      </c>
      <c r="E510" t="s">
        <v>249</v>
      </c>
      <c r="F510" t="n">
        <v>3201</v>
      </c>
      <c r="G510" t="s">
        <v>250</v>
      </c>
      <c r="H510" t="s">
        <v>251</v>
      </c>
      <c r="I510" t="n">
        <v>5</v>
      </c>
      <c r="J510" t="n">
        <v>458</v>
      </c>
      <c r="K510" t="s">
        <v>252</v>
      </c>
      <c r="L510" t="n">
        <v>236</v>
      </c>
      <c r="M510" t="n">
        <v>0.1</v>
      </c>
      <c r="N510" t="n">
        <v>35.9</v>
      </c>
      <c r="O510" t="s">
        <v>253</v>
      </c>
      <c r="P510" t="s">
        <v>254</v>
      </c>
      <c r="Q510" t="s">
        <v>254</v>
      </c>
      <c r="R510" t="s">
        <v>255</v>
      </c>
      <c r="S510" t="s">
        <v>251</v>
      </c>
      <c r="T510" t="n">
        <v>5</v>
      </c>
    </row>
    <row r="511" spans="1:20">
      <c r="A511" s="1" t="n">
        <v>33634</v>
      </c>
      <c r="B511" t="s">
        <v>248</v>
      </c>
      <c r="C511" t="n">
        <v>5</v>
      </c>
      <c r="D511" t="n">
        <v>20</v>
      </c>
      <c r="E511" t="s">
        <v>249</v>
      </c>
      <c r="F511" t="n">
        <v>3201</v>
      </c>
      <c r="G511" t="s">
        <v>250</v>
      </c>
      <c r="H511" t="s">
        <v>251</v>
      </c>
      <c r="I511" t="n">
        <v>5</v>
      </c>
      <c r="J511" t="n">
        <v>458</v>
      </c>
      <c r="K511" t="s">
        <v>252</v>
      </c>
      <c r="L511" t="n">
        <v>497</v>
      </c>
      <c r="M511" t="n">
        <v>0.1</v>
      </c>
      <c r="N511" t="n">
        <v>35.9</v>
      </c>
      <c r="O511" t="s">
        <v>253</v>
      </c>
      <c r="P511" t="s">
        <v>254</v>
      </c>
      <c r="Q511" t="s">
        <v>254</v>
      </c>
      <c r="R511" t="s">
        <v>255</v>
      </c>
      <c r="S511" t="s">
        <v>251</v>
      </c>
      <c r="T511" t="n">
        <v>5</v>
      </c>
    </row>
    <row r="512" spans="1:20">
      <c r="A512" s="1" t="n">
        <v>33634</v>
      </c>
      <c r="B512" t="s">
        <v>276</v>
      </c>
      <c r="C512" t="n">
        <v>1</v>
      </c>
      <c r="D512" t="n">
        <v>20</v>
      </c>
      <c r="E512" t="s">
        <v>249</v>
      </c>
      <c r="F512" t="n">
        <v>3201</v>
      </c>
      <c r="G512" t="s">
        <v>250</v>
      </c>
      <c r="H512" t="s">
        <v>251</v>
      </c>
      <c r="I512" t="n">
        <v>5</v>
      </c>
      <c r="J512" t="n">
        <v>160</v>
      </c>
      <c r="K512" t="s">
        <v>280</v>
      </c>
      <c r="L512" t="n">
        <v>343</v>
      </c>
      <c r="M512" t="n">
        <v>0.06</v>
      </c>
      <c r="N512" t="n">
        <v>36.7</v>
      </c>
      <c r="O512" t="s">
        <v>274</v>
      </c>
      <c r="P512" t="s">
        <v>275</v>
      </c>
      <c r="Q512" t="s">
        <v>275</v>
      </c>
      <c r="R512" t="s">
        <v>255</v>
      </c>
      <c r="S512" t="s">
        <v>251</v>
      </c>
      <c r="T512" t="n">
        <v>5</v>
      </c>
    </row>
    <row r="513" spans="1:20">
      <c r="A513" s="1" t="n">
        <v>33634</v>
      </c>
      <c r="B513" t="s">
        <v>276</v>
      </c>
      <c r="C513" t="n">
        <v>2</v>
      </c>
      <c r="D513" t="n">
        <v>20</v>
      </c>
      <c r="E513" t="s">
        <v>249</v>
      </c>
      <c r="F513" t="n">
        <v>3201</v>
      </c>
      <c r="G513" t="s">
        <v>250</v>
      </c>
      <c r="H513" t="s">
        <v>251</v>
      </c>
      <c r="I513" t="n">
        <v>5</v>
      </c>
      <c r="J513" t="n">
        <v>280</v>
      </c>
      <c r="K513" t="s">
        <v>273</v>
      </c>
      <c r="L513" t="n">
        <v>295</v>
      </c>
      <c r="M513" t="n">
        <v>0.24</v>
      </c>
      <c r="N513" t="n">
        <v>38.9</v>
      </c>
      <c r="O513" t="s">
        <v>274</v>
      </c>
      <c r="P513" t="s">
        <v>275</v>
      </c>
      <c r="Q513" t="s">
        <v>275</v>
      </c>
      <c r="R513" t="s">
        <v>255</v>
      </c>
      <c r="S513" t="s">
        <v>251</v>
      </c>
      <c r="T513" t="n">
        <v>5</v>
      </c>
    </row>
    <row r="514" spans="1:20">
      <c r="A514" s="1" t="n">
        <v>33634</v>
      </c>
      <c r="B514" t="s">
        <v>276</v>
      </c>
      <c r="C514" t="n">
        <v>3</v>
      </c>
      <c r="D514" t="n">
        <v>20</v>
      </c>
      <c r="E514" t="s">
        <v>249</v>
      </c>
      <c r="F514" t="n">
        <v>3201</v>
      </c>
      <c r="G514" t="s">
        <v>250</v>
      </c>
      <c r="H514" t="s">
        <v>251</v>
      </c>
      <c r="I514" t="n">
        <v>5</v>
      </c>
      <c r="J514" t="n">
        <v>458</v>
      </c>
      <c r="K514" t="s">
        <v>252</v>
      </c>
      <c r="L514" t="n">
        <v>380</v>
      </c>
      <c r="M514" t="n">
        <v>0.19</v>
      </c>
      <c r="N514" t="n">
        <v>22</v>
      </c>
      <c r="O514" t="s">
        <v>274</v>
      </c>
      <c r="P514" t="s">
        <v>275</v>
      </c>
      <c r="Q514" t="s">
        <v>275</v>
      </c>
      <c r="R514" t="s">
        <v>255</v>
      </c>
      <c r="S514" t="s">
        <v>251</v>
      </c>
      <c r="T514" t="n">
        <v>5</v>
      </c>
    </row>
    <row r="515" spans="1:20">
      <c r="A515" s="1" t="n">
        <v>33634</v>
      </c>
      <c r="B515" t="s">
        <v>276</v>
      </c>
      <c r="C515" t="n">
        <v>4</v>
      </c>
      <c r="D515" t="n">
        <v>20</v>
      </c>
      <c r="E515" t="s">
        <v>249</v>
      </c>
      <c r="F515" t="n">
        <v>3201</v>
      </c>
      <c r="G515" t="s">
        <v>250</v>
      </c>
      <c r="H515" t="s">
        <v>251</v>
      </c>
      <c r="I515" t="n">
        <v>5</v>
      </c>
      <c r="J515" t="n">
        <v>458</v>
      </c>
      <c r="K515" t="s">
        <v>252</v>
      </c>
      <c r="L515" t="n">
        <v>234</v>
      </c>
      <c r="M515" t="n">
        <v>0.2</v>
      </c>
      <c r="N515" t="n">
        <v>21.5</v>
      </c>
      <c r="O515" t="s">
        <v>274</v>
      </c>
      <c r="P515" t="s">
        <v>275</v>
      </c>
      <c r="Q515" t="s">
        <v>275</v>
      </c>
      <c r="R515" t="s">
        <v>255</v>
      </c>
      <c r="S515" t="s">
        <v>251</v>
      </c>
      <c r="T515" t="n">
        <v>5</v>
      </c>
    </row>
    <row r="516" spans="1:20">
      <c r="A516" s="1" t="n">
        <v>33634</v>
      </c>
      <c r="B516" t="s">
        <v>276</v>
      </c>
      <c r="C516" t="n">
        <v>5</v>
      </c>
      <c r="D516" t="n">
        <v>20</v>
      </c>
      <c r="E516" t="s">
        <v>249</v>
      </c>
      <c r="F516" t="n">
        <v>3201</v>
      </c>
      <c r="G516" t="s">
        <v>250</v>
      </c>
      <c r="H516" t="s">
        <v>251</v>
      </c>
      <c r="I516" t="n">
        <v>5</v>
      </c>
      <c r="J516" t="n">
        <v>458</v>
      </c>
      <c r="K516" t="s">
        <v>252</v>
      </c>
      <c r="L516" t="n">
        <v>351</v>
      </c>
      <c r="M516" t="n">
        <v>0.07000000000000001</v>
      </c>
      <c r="N516" t="n">
        <v>36.5</v>
      </c>
      <c r="O516" t="s">
        <v>274</v>
      </c>
      <c r="P516" t="s">
        <v>275</v>
      </c>
      <c r="Q516" t="s">
        <v>275</v>
      </c>
      <c r="R516" t="s">
        <v>255</v>
      </c>
      <c r="S516" t="s">
        <v>251</v>
      </c>
      <c r="T516" t="n">
        <v>5</v>
      </c>
    </row>
    <row r="517" spans="1:20">
      <c r="A517" s="1" t="n">
        <v>33634</v>
      </c>
      <c r="B517" t="s">
        <v>276</v>
      </c>
      <c r="C517" t="n">
        <v>6</v>
      </c>
      <c r="D517" t="n">
        <v>20</v>
      </c>
      <c r="E517" t="s">
        <v>249</v>
      </c>
      <c r="F517" t="n">
        <v>3201</v>
      </c>
      <c r="G517" t="s">
        <v>250</v>
      </c>
      <c r="H517" t="s">
        <v>251</v>
      </c>
      <c r="I517" t="n">
        <v>5</v>
      </c>
      <c r="J517" t="n">
        <v>458</v>
      </c>
      <c r="K517" t="s">
        <v>252</v>
      </c>
      <c r="L517" t="n">
        <v>346</v>
      </c>
      <c r="M517" t="n">
        <v>0.19</v>
      </c>
      <c r="N517" t="n">
        <v>21.1</v>
      </c>
      <c r="O517" t="s">
        <v>274</v>
      </c>
      <c r="P517" t="s">
        <v>275</v>
      </c>
      <c r="Q517" t="s">
        <v>275</v>
      </c>
      <c r="R517" t="s">
        <v>255</v>
      </c>
      <c r="S517" t="s">
        <v>251</v>
      </c>
      <c r="T517" t="n">
        <v>5</v>
      </c>
    </row>
    <row r="518" spans="1:20">
      <c r="A518" s="1" t="n">
        <v>33663</v>
      </c>
      <c r="B518" t="s">
        <v>248</v>
      </c>
      <c r="C518" t="n">
        <v>1</v>
      </c>
      <c r="D518" t="n">
        <v>20</v>
      </c>
      <c r="E518" t="s">
        <v>249</v>
      </c>
      <c r="F518" t="n">
        <v>3201</v>
      </c>
      <c r="G518" t="s">
        <v>250</v>
      </c>
      <c r="H518" t="s">
        <v>251</v>
      </c>
      <c r="I518" t="n">
        <v>5</v>
      </c>
      <c r="J518" t="n">
        <v>458</v>
      </c>
      <c r="K518" t="s">
        <v>252</v>
      </c>
      <c r="L518" t="n">
        <v>209</v>
      </c>
      <c r="M518" t="n">
        <v>0.2</v>
      </c>
      <c r="N518" t="n">
        <v>32.7</v>
      </c>
      <c r="O518" t="s">
        <v>253</v>
      </c>
      <c r="P518" t="s">
        <v>254</v>
      </c>
      <c r="Q518" t="s">
        <v>254</v>
      </c>
      <c r="R518" t="s">
        <v>255</v>
      </c>
      <c r="S518" t="s">
        <v>251</v>
      </c>
      <c r="T518" t="n">
        <v>5</v>
      </c>
    </row>
    <row r="519" spans="1:20">
      <c r="A519" s="1" t="n">
        <v>33663</v>
      </c>
      <c r="B519" t="s">
        <v>248</v>
      </c>
      <c r="C519" t="n">
        <v>4</v>
      </c>
      <c r="D519" t="n">
        <v>20</v>
      </c>
      <c r="E519" t="s">
        <v>249</v>
      </c>
      <c r="F519" t="n">
        <v>3201</v>
      </c>
      <c r="G519" t="s">
        <v>250</v>
      </c>
      <c r="H519" t="s">
        <v>251</v>
      </c>
      <c r="I519" t="n">
        <v>5</v>
      </c>
      <c r="J519" t="n">
        <v>458</v>
      </c>
      <c r="K519" t="s">
        <v>252</v>
      </c>
      <c r="L519" t="n">
        <v>218</v>
      </c>
      <c r="M519" t="n">
        <v>0.1</v>
      </c>
      <c r="N519" t="n">
        <v>35.5</v>
      </c>
      <c r="O519" t="s">
        <v>253</v>
      </c>
      <c r="P519" t="s">
        <v>254</v>
      </c>
      <c r="Q519" t="s">
        <v>254</v>
      </c>
      <c r="R519" t="s">
        <v>255</v>
      </c>
      <c r="S519" t="s">
        <v>251</v>
      </c>
      <c r="T519" t="n">
        <v>5</v>
      </c>
    </row>
    <row r="520" spans="1:20">
      <c r="A520" s="1" t="n">
        <v>33663</v>
      </c>
      <c r="B520" t="s">
        <v>276</v>
      </c>
      <c r="C520" t="n">
        <v>1</v>
      </c>
      <c r="D520" t="n">
        <v>20</v>
      </c>
      <c r="E520" t="s">
        <v>249</v>
      </c>
      <c r="F520" t="n">
        <v>3201</v>
      </c>
      <c r="G520" t="s">
        <v>250</v>
      </c>
      <c r="H520" t="s">
        <v>251</v>
      </c>
      <c r="I520" t="n">
        <v>5</v>
      </c>
      <c r="J520" t="n">
        <v>160</v>
      </c>
      <c r="K520" t="s">
        <v>280</v>
      </c>
      <c r="L520" t="n">
        <v>281</v>
      </c>
      <c r="M520" t="n">
        <v>0.01</v>
      </c>
      <c r="N520" t="n">
        <v>42.3</v>
      </c>
      <c r="O520" t="s">
        <v>274</v>
      </c>
      <c r="P520" t="s">
        <v>275</v>
      </c>
      <c r="Q520" t="s">
        <v>275</v>
      </c>
      <c r="R520" t="s">
        <v>255</v>
      </c>
      <c r="S520" t="s">
        <v>251</v>
      </c>
      <c r="T520" t="n">
        <v>5</v>
      </c>
    </row>
    <row r="521" spans="1:20">
      <c r="A521" s="1" t="n">
        <v>33663</v>
      </c>
      <c r="B521" t="s">
        <v>276</v>
      </c>
      <c r="C521" t="n">
        <v>2</v>
      </c>
      <c r="D521" t="n">
        <v>20</v>
      </c>
      <c r="E521" t="s">
        <v>249</v>
      </c>
      <c r="F521" t="n">
        <v>3201</v>
      </c>
      <c r="G521" t="s">
        <v>250</v>
      </c>
      <c r="H521" t="s">
        <v>251</v>
      </c>
      <c r="I521" t="n">
        <v>5</v>
      </c>
      <c r="J521" t="n">
        <v>458</v>
      </c>
      <c r="K521" t="s">
        <v>252</v>
      </c>
      <c r="L521" t="n">
        <v>356</v>
      </c>
      <c r="M521" t="n">
        <v>0.2</v>
      </c>
      <c r="N521" t="n">
        <v>21.4</v>
      </c>
      <c r="O521" t="s">
        <v>274</v>
      </c>
      <c r="P521" t="s">
        <v>275</v>
      </c>
      <c r="Q521" t="s">
        <v>275</v>
      </c>
      <c r="R521" t="s">
        <v>255</v>
      </c>
      <c r="S521" t="s">
        <v>251</v>
      </c>
      <c r="T521" t="n">
        <v>5</v>
      </c>
    </row>
    <row r="522" spans="1:20">
      <c r="A522" s="1" t="n">
        <v>33694</v>
      </c>
      <c r="B522" t="s">
        <v>248</v>
      </c>
      <c r="C522" t="n">
        <v>2</v>
      </c>
      <c r="D522" t="n">
        <v>508</v>
      </c>
      <c r="E522" t="s">
        <v>268</v>
      </c>
      <c r="F522" t="n">
        <v>3201</v>
      </c>
      <c r="G522" t="s">
        <v>250</v>
      </c>
      <c r="H522" t="s">
        <v>251</v>
      </c>
      <c r="I522" t="n">
        <v>5</v>
      </c>
      <c r="J522" t="n">
        <v>458</v>
      </c>
      <c r="K522" t="s">
        <v>252</v>
      </c>
      <c r="L522" t="n">
        <v>63</v>
      </c>
      <c r="M522" t="n">
        <v>0.18</v>
      </c>
      <c r="N522" t="n">
        <v>0</v>
      </c>
    </row>
    <row r="523" spans="1:20">
      <c r="A523" s="1" t="n">
        <v>33694</v>
      </c>
      <c r="B523" t="s">
        <v>248</v>
      </c>
      <c r="C523" t="n">
        <v>6</v>
      </c>
      <c r="D523" t="n">
        <v>20</v>
      </c>
      <c r="E523" t="s">
        <v>249</v>
      </c>
      <c r="F523" t="n">
        <v>3201</v>
      </c>
      <c r="G523" t="s">
        <v>250</v>
      </c>
      <c r="H523" t="s">
        <v>251</v>
      </c>
      <c r="I523" t="n">
        <v>5</v>
      </c>
      <c r="J523" t="n">
        <v>458</v>
      </c>
      <c r="K523" t="s">
        <v>252</v>
      </c>
      <c r="L523" t="n">
        <v>302</v>
      </c>
      <c r="M523" t="n">
        <v>0.1</v>
      </c>
      <c r="N523" t="n">
        <v>35.5</v>
      </c>
      <c r="O523" t="s">
        <v>253</v>
      </c>
      <c r="P523" t="s">
        <v>254</v>
      </c>
      <c r="Q523" t="s">
        <v>254</v>
      </c>
      <c r="R523" t="s">
        <v>255</v>
      </c>
      <c r="S523" t="s">
        <v>251</v>
      </c>
      <c r="T523" t="n">
        <v>5</v>
      </c>
    </row>
    <row r="524" spans="1:20">
      <c r="A524" s="1" t="n">
        <v>33694</v>
      </c>
      <c r="B524" t="s">
        <v>248</v>
      </c>
      <c r="C524" t="n">
        <v>9</v>
      </c>
      <c r="D524" t="n">
        <v>20</v>
      </c>
      <c r="E524" t="s">
        <v>249</v>
      </c>
      <c r="F524" t="n">
        <v>3201</v>
      </c>
      <c r="G524" t="s">
        <v>250</v>
      </c>
      <c r="H524" t="s">
        <v>251</v>
      </c>
      <c r="I524" t="n">
        <v>5</v>
      </c>
      <c r="J524" t="n">
        <v>458</v>
      </c>
      <c r="K524" t="s">
        <v>252</v>
      </c>
      <c r="L524" t="n">
        <v>301</v>
      </c>
      <c r="M524" t="n">
        <v>0.2</v>
      </c>
      <c r="N524" t="n">
        <v>32.7</v>
      </c>
      <c r="O524" t="s">
        <v>253</v>
      </c>
      <c r="P524" t="s">
        <v>254</v>
      </c>
      <c r="Q524" t="s">
        <v>254</v>
      </c>
      <c r="R524" t="s">
        <v>255</v>
      </c>
      <c r="S524" t="s">
        <v>251</v>
      </c>
      <c r="T524" t="n">
        <v>5</v>
      </c>
    </row>
    <row r="525" spans="1:20">
      <c r="A525" s="1" t="n">
        <v>33694</v>
      </c>
      <c r="B525" t="s">
        <v>248</v>
      </c>
      <c r="C525" t="n">
        <v>10</v>
      </c>
      <c r="D525" t="n">
        <v>20</v>
      </c>
      <c r="E525" t="s">
        <v>249</v>
      </c>
      <c r="F525" t="n">
        <v>3201</v>
      </c>
      <c r="G525" t="s">
        <v>250</v>
      </c>
      <c r="H525" t="s">
        <v>251</v>
      </c>
      <c r="I525" t="n">
        <v>5</v>
      </c>
      <c r="J525" t="n">
        <v>458</v>
      </c>
      <c r="K525" t="s">
        <v>252</v>
      </c>
      <c r="L525" t="n">
        <v>463</v>
      </c>
      <c r="M525" t="n">
        <v>0.1</v>
      </c>
      <c r="N525" t="n">
        <v>35.5</v>
      </c>
      <c r="O525" t="s">
        <v>253</v>
      </c>
      <c r="P525" t="s">
        <v>254</v>
      </c>
      <c r="Q525" t="s">
        <v>254</v>
      </c>
      <c r="R525" t="s">
        <v>255</v>
      </c>
      <c r="S525" t="s">
        <v>251</v>
      </c>
      <c r="T525" t="n">
        <v>5</v>
      </c>
    </row>
    <row r="526" spans="1:20">
      <c r="A526" s="1" t="n">
        <v>33694</v>
      </c>
      <c r="B526" t="s">
        <v>276</v>
      </c>
      <c r="C526" t="n">
        <v>1</v>
      </c>
      <c r="D526" t="n">
        <v>20</v>
      </c>
      <c r="E526" t="s">
        <v>249</v>
      </c>
      <c r="F526" t="n">
        <v>3201</v>
      </c>
      <c r="G526" t="s">
        <v>250</v>
      </c>
      <c r="H526" t="s">
        <v>251</v>
      </c>
      <c r="I526" t="n">
        <v>5</v>
      </c>
      <c r="J526" t="n">
        <v>280</v>
      </c>
      <c r="K526" t="s">
        <v>273</v>
      </c>
      <c r="L526" t="n">
        <v>302</v>
      </c>
      <c r="M526" t="n">
        <v>0.43</v>
      </c>
      <c r="N526" t="n">
        <v>41.3</v>
      </c>
      <c r="O526" t="s">
        <v>274</v>
      </c>
      <c r="P526" t="s">
        <v>275</v>
      </c>
      <c r="Q526" t="s">
        <v>275</v>
      </c>
      <c r="R526" t="s">
        <v>255</v>
      </c>
      <c r="S526" t="s">
        <v>251</v>
      </c>
      <c r="T526" t="n">
        <v>5</v>
      </c>
    </row>
    <row r="527" spans="1:20">
      <c r="A527" s="1" t="n">
        <v>33694</v>
      </c>
      <c r="B527" t="s">
        <v>276</v>
      </c>
      <c r="C527" t="n">
        <v>2</v>
      </c>
      <c r="D527" t="n">
        <v>20</v>
      </c>
      <c r="E527" t="s">
        <v>249</v>
      </c>
      <c r="F527" t="n">
        <v>3201</v>
      </c>
      <c r="G527" t="s">
        <v>250</v>
      </c>
      <c r="H527" t="s">
        <v>251</v>
      </c>
      <c r="I527" t="n">
        <v>5</v>
      </c>
      <c r="J527" t="n">
        <v>458</v>
      </c>
      <c r="K527" t="s">
        <v>252</v>
      </c>
      <c r="L527" t="n">
        <v>358</v>
      </c>
      <c r="M527" t="n">
        <v>0.19</v>
      </c>
      <c r="N527" t="n">
        <v>22.9</v>
      </c>
      <c r="O527" t="s">
        <v>274</v>
      </c>
      <c r="P527" t="s">
        <v>275</v>
      </c>
      <c r="Q527" t="s">
        <v>275</v>
      </c>
      <c r="R527" t="s">
        <v>255</v>
      </c>
      <c r="S527" t="s">
        <v>251</v>
      </c>
      <c r="T527" t="n">
        <v>5</v>
      </c>
    </row>
    <row r="528" spans="1:20">
      <c r="A528" s="1" t="n">
        <v>33724</v>
      </c>
      <c r="B528" t="s">
        <v>248</v>
      </c>
      <c r="C528" t="n">
        <v>3</v>
      </c>
      <c r="D528" t="n">
        <v>20</v>
      </c>
      <c r="E528" t="s">
        <v>249</v>
      </c>
      <c r="F528" t="n">
        <v>3201</v>
      </c>
      <c r="G528" t="s">
        <v>250</v>
      </c>
      <c r="H528" t="s">
        <v>251</v>
      </c>
      <c r="I528" t="n">
        <v>5</v>
      </c>
      <c r="J528" t="n">
        <v>458</v>
      </c>
      <c r="K528" t="s">
        <v>252</v>
      </c>
      <c r="L528" t="n">
        <v>197</v>
      </c>
      <c r="M528" t="n">
        <v>0.2</v>
      </c>
      <c r="N528" t="n">
        <v>33</v>
      </c>
      <c r="O528" t="s">
        <v>253</v>
      </c>
      <c r="P528" t="s">
        <v>254</v>
      </c>
      <c r="Q528" t="s">
        <v>254</v>
      </c>
      <c r="R528" t="s">
        <v>255</v>
      </c>
      <c r="S528" t="s">
        <v>251</v>
      </c>
      <c r="T528" t="n">
        <v>5</v>
      </c>
    </row>
    <row r="529" spans="1:20">
      <c r="A529" s="1" t="n">
        <v>33724</v>
      </c>
      <c r="B529" t="s">
        <v>248</v>
      </c>
      <c r="C529" t="n">
        <v>4</v>
      </c>
      <c r="D529" t="n">
        <v>20</v>
      </c>
      <c r="E529" t="s">
        <v>249</v>
      </c>
      <c r="F529" t="n">
        <v>3201</v>
      </c>
      <c r="G529" t="s">
        <v>250</v>
      </c>
      <c r="H529" t="s">
        <v>251</v>
      </c>
      <c r="I529" t="n">
        <v>5</v>
      </c>
      <c r="J529" t="n">
        <v>458</v>
      </c>
      <c r="K529" t="s">
        <v>252</v>
      </c>
      <c r="L529" t="n">
        <v>297</v>
      </c>
      <c r="M529" t="n">
        <v>0.1</v>
      </c>
      <c r="N529" t="n">
        <v>35.3</v>
      </c>
      <c r="O529" t="s">
        <v>253</v>
      </c>
      <c r="P529" t="s">
        <v>254</v>
      </c>
      <c r="Q529" t="s">
        <v>254</v>
      </c>
      <c r="R529" t="s">
        <v>255</v>
      </c>
      <c r="S529" t="s">
        <v>251</v>
      </c>
      <c r="T529" t="n">
        <v>5</v>
      </c>
    </row>
    <row r="530" spans="1:20">
      <c r="A530" s="1" t="n">
        <v>33724</v>
      </c>
      <c r="B530" t="s">
        <v>248</v>
      </c>
      <c r="C530" t="n">
        <v>5</v>
      </c>
      <c r="D530" t="n">
        <v>20</v>
      </c>
      <c r="E530" t="s">
        <v>249</v>
      </c>
      <c r="F530" t="n">
        <v>3201</v>
      </c>
      <c r="G530" t="s">
        <v>250</v>
      </c>
      <c r="H530" t="s">
        <v>251</v>
      </c>
      <c r="I530" t="n">
        <v>5</v>
      </c>
      <c r="J530" t="n">
        <v>458</v>
      </c>
      <c r="K530" t="s">
        <v>252</v>
      </c>
      <c r="L530" t="n">
        <v>498</v>
      </c>
      <c r="M530" t="n">
        <v>0.1</v>
      </c>
      <c r="N530" t="n">
        <v>35</v>
      </c>
      <c r="O530" t="s">
        <v>253</v>
      </c>
      <c r="P530" t="s">
        <v>254</v>
      </c>
      <c r="Q530" t="s">
        <v>254</v>
      </c>
      <c r="R530" t="s">
        <v>255</v>
      </c>
      <c r="S530" t="s">
        <v>251</v>
      </c>
      <c r="T530" t="n">
        <v>5</v>
      </c>
    </row>
    <row r="531" spans="1:20">
      <c r="A531" s="1" t="n">
        <v>33724</v>
      </c>
      <c r="B531" t="s">
        <v>276</v>
      </c>
      <c r="C531" t="n">
        <v>2</v>
      </c>
      <c r="D531" t="n">
        <v>508</v>
      </c>
      <c r="E531" t="s">
        <v>268</v>
      </c>
      <c r="F531" t="n">
        <v>3201</v>
      </c>
      <c r="G531" t="s">
        <v>250</v>
      </c>
      <c r="H531" t="s">
        <v>251</v>
      </c>
      <c r="I531" t="n">
        <v>5</v>
      </c>
      <c r="J531" t="n">
        <v>458</v>
      </c>
      <c r="K531" t="s">
        <v>252</v>
      </c>
      <c r="L531" t="n">
        <v>151</v>
      </c>
      <c r="M531" t="n">
        <v>0.13</v>
      </c>
      <c r="N531" t="n">
        <v>0</v>
      </c>
    </row>
    <row r="532" spans="1:20">
      <c r="A532" s="1" t="n">
        <v>33724</v>
      </c>
      <c r="B532" t="s">
        <v>276</v>
      </c>
      <c r="C532" t="n">
        <v>3</v>
      </c>
      <c r="D532" t="n">
        <v>411</v>
      </c>
      <c r="E532" t="s">
        <v>282</v>
      </c>
      <c r="F532" t="n">
        <v>3201</v>
      </c>
      <c r="G532" t="s">
        <v>250</v>
      </c>
      <c r="H532" t="s">
        <v>251</v>
      </c>
      <c r="I532" t="n">
        <v>5</v>
      </c>
      <c r="J532" t="n">
        <v>595</v>
      </c>
      <c r="K532" t="s">
        <v>290</v>
      </c>
      <c r="L532" t="n">
        <v>84</v>
      </c>
      <c r="M532" t="n">
        <v>0</v>
      </c>
      <c r="N532" t="n">
        <v>0</v>
      </c>
    </row>
    <row r="533" spans="1:20">
      <c r="A533" s="1" t="n">
        <v>33724</v>
      </c>
      <c r="B533" t="s">
        <v>276</v>
      </c>
      <c r="C533" t="n">
        <v>4</v>
      </c>
      <c r="D533" t="n">
        <v>20</v>
      </c>
      <c r="E533" t="s">
        <v>249</v>
      </c>
      <c r="F533" t="n">
        <v>3201</v>
      </c>
      <c r="G533" t="s">
        <v>250</v>
      </c>
      <c r="H533" t="s">
        <v>251</v>
      </c>
      <c r="I533" t="n">
        <v>5</v>
      </c>
      <c r="J533" t="n">
        <v>458</v>
      </c>
      <c r="K533" t="s">
        <v>252</v>
      </c>
      <c r="L533" t="n">
        <v>470</v>
      </c>
      <c r="M533" t="n">
        <v>0.08</v>
      </c>
      <c r="N533" t="n">
        <v>22.3</v>
      </c>
      <c r="O533" t="s">
        <v>274</v>
      </c>
      <c r="P533" t="s">
        <v>275</v>
      </c>
      <c r="Q533" t="s">
        <v>275</v>
      </c>
      <c r="R533" t="s">
        <v>255</v>
      </c>
      <c r="S533" t="s">
        <v>251</v>
      </c>
      <c r="T533" t="n">
        <v>5</v>
      </c>
    </row>
    <row r="534" spans="1:20">
      <c r="A534" s="1" t="n">
        <v>33755</v>
      </c>
      <c r="B534" t="s">
        <v>248</v>
      </c>
      <c r="C534" t="n">
        <v>2</v>
      </c>
      <c r="D534" t="n">
        <v>508</v>
      </c>
      <c r="E534" t="s">
        <v>268</v>
      </c>
      <c r="F534" t="n">
        <v>3201</v>
      </c>
      <c r="G534" t="s">
        <v>250</v>
      </c>
      <c r="H534" t="s">
        <v>251</v>
      </c>
      <c r="I534" t="n">
        <v>5</v>
      </c>
      <c r="J534" t="n">
        <v>795</v>
      </c>
      <c r="K534" t="s">
        <v>262</v>
      </c>
      <c r="L534" t="n">
        <v>197</v>
      </c>
      <c r="M534" t="n">
        <v>0.18</v>
      </c>
      <c r="N534" t="n">
        <v>0</v>
      </c>
    </row>
    <row r="535" spans="1:20">
      <c r="A535" s="1" t="n">
        <v>33755</v>
      </c>
      <c r="B535" t="s">
        <v>248</v>
      </c>
      <c r="C535" t="n">
        <v>6</v>
      </c>
      <c r="D535" t="n">
        <v>20</v>
      </c>
      <c r="E535" t="s">
        <v>249</v>
      </c>
      <c r="F535" t="n">
        <v>3201</v>
      </c>
      <c r="G535" t="s">
        <v>250</v>
      </c>
      <c r="H535" t="s">
        <v>251</v>
      </c>
      <c r="I535" t="n">
        <v>5</v>
      </c>
      <c r="J535" t="n">
        <v>280</v>
      </c>
      <c r="K535" t="s">
        <v>273</v>
      </c>
      <c r="L535" t="n">
        <v>203</v>
      </c>
      <c r="M535" t="n">
        <v>0.06</v>
      </c>
      <c r="N535" t="n">
        <v>40.9</v>
      </c>
      <c r="O535" t="s">
        <v>253</v>
      </c>
      <c r="P535" t="s">
        <v>254</v>
      </c>
      <c r="Q535" t="s">
        <v>254</v>
      </c>
      <c r="R535" t="s">
        <v>255</v>
      </c>
      <c r="S535" t="s">
        <v>251</v>
      </c>
      <c r="T535" t="n">
        <v>5</v>
      </c>
    </row>
    <row r="536" spans="1:20">
      <c r="A536" s="1" t="n">
        <v>33755</v>
      </c>
      <c r="B536" t="s">
        <v>248</v>
      </c>
      <c r="C536" t="n">
        <v>7</v>
      </c>
      <c r="D536" t="n">
        <v>20</v>
      </c>
      <c r="E536" t="s">
        <v>249</v>
      </c>
      <c r="F536" t="n">
        <v>3201</v>
      </c>
      <c r="G536" t="s">
        <v>250</v>
      </c>
      <c r="H536" t="s">
        <v>251</v>
      </c>
      <c r="I536" t="n">
        <v>5</v>
      </c>
      <c r="J536" t="n">
        <v>458</v>
      </c>
      <c r="K536" t="s">
        <v>252</v>
      </c>
      <c r="L536" t="n">
        <v>247</v>
      </c>
      <c r="M536" t="n">
        <v>0.1</v>
      </c>
      <c r="N536" t="n">
        <v>34.4</v>
      </c>
      <c r="O536" t="s">
        <v>253</v>
      </c>
      <c r="P536" t="s">
        <v>254</v>
      </c>
      <c r="Q536" t="s">
        <v>254</v>
      </c>
      <c r="R536" t="s">
        <v>255</v>
      </c>
      <c r="S536" t="s">
        <v>251</v>
      </c>
      <c r="T536" t="n">
        <v>5</v>
      </c>
    </row>
    <row r="537" spans="1:20">
      <c r="A537" s="1" t="n">
        <v>33755</v>
      </c>
      <c r="B537" t="s">
        <v>248</v>
      </c>
      <c r="C537" t="n">
        <v>8</v>
      </c>
      <c r="D537" t="n">
        <v>20</v>
      </c>
      <c r="E537" t="s">
        <v>249</v>
      </c>
      <c r="F537" t="n">
        <v>3201</v>
      </c>
      <c r="G537" t="s">
        <v>250</v>
      </c>
      <c r="H537" t="s">
        <v>251</v>
      </c>
      <c r="I537" t="n">
        <v>5</v>
      </c>
      <c r="J537" t="n">
        <v>458</v>
      </c>
      <c r="K537" t="s">
        <v>252</v>
      </c>
      <c r="L537" t="n">
        <v>607</v>
      </c>
      <c r="M537" t="n">
        <v>0.1</v>
      </c>
      <c r="N537" t="n">
        <v>37.2</v>
      </c>
      <c r="O537" t="s">
        <v>253</v>
      </c>
      <c r="P537" t="s">
        <v>254</v>
      </c>
      <c r="Q537" t="s">
        <v>254</v>
      </c>
      <c r="R537" t="s">
        <v>255</v>
      </c>
      <c r="S537" t="s">
        <v>251</v>
      </c>
      <c r="T537" t="n">
        <v>5</v>
      </c>
    </row>
    <row r="538" spans="1:20">
      <c r="A538" s="1" t="n">
        <v>33755</v>
      </c>
      <c r="B538" t="s">
        <v>248</v>
      </c>
      <c r="C538" t="n">
        <v>9</v>
      </c>
      <c r="D538" t="n">
        <v>20</v>
      </c>
      <c r="E538" t="s">
        <v>249</v>
      </c>
      <c r="F538" t="n">
        <v>3201</v>
      </c>
      <c r="G538" t="s">
        <v>250</v>
      </c>
      <c r="H538" t="s">
        <v>251</v>
      </c>
      <c r="I538" t="n">
        <v>5</v>
      </c>
      <c r="J538" t="n">
        <v>458</v>
      </c>
      <c r="K538" t="s">
        <v>252</v>
      </c>
      <c r="L538" t="n">
        <v>217</v>
      </c>
      <c r="M538" t="n">
        <v>0.1</v>
      </c>
      <c r="N538" t="n">
        <v>35.4</v>
      </c>
      <c r="O538" t="s">
        <v>253</v>
      </c>
      <c r="P538" t="s">
        <v>254</v>
      </c>
      <c r="Q538" t="s">
        <v>254</v>
      </c>
      <c r="R538" t="s">
        <v>255</v>
      </c>
      <c r="S538" t="s">
        <v>251</v>
      </c>
      <c r="T538" t="n">
        <v>5</v>
      </c>
    </row>
    <row r="539" spans="1:20">
      <c r="A539" s="1" t="n">
        <v>33755</v>
      </c>
      <c r="B539" t="s">
        <v>248</v>
      </c>
      <c r="C539" t="n">
        <v>10</v>
      </c>
      <c r="D539" t="n">
        <v>20</v>
      </c>
      <c r="E539" t="s">
        <v>249</v>
      </c>
      <c r="F539" t="n">
        <v>3201</v>
      </c>
      <c r="G539" t="s">
        <v>250</v>
      </c>
      <c r="H539" t="s">
        <v>251</v>
      </c>
      <c r="I539" t="n">
        <v>5</v>
      </c>
      <c r="J539" t="n">
        <v>940</v>
      </c>
      <c r="K539" t="s">
        <v>257</v>
      </c>
      <c r="L539" t="n">
        <v>67</v>
      </c>
      <c r="M539" t="n">
        <v>5.5</v>
      </c>
      <c r="N539" t="n">
        <v>10.8</v>
      </c>
      <c r="O539" t="s">
        <v>253</v>
      </c>
      <c r="P539" t="s">
        <v>254</v>
      </c>
      <c r="Q539" t="s">
        <v>254</v>
      </c>
      <c r="R539" t="s">
        <v>255</v>
      </c>
      <c r="S539" t="s">
        <v>251</v>
      </c>
      <c r="T539" t="n">
        <v>5</v>
      </c>
    </row>
    <row r="540" spans="1:20">
      <c r="A540" s="1" t="n">
        <v>33755</v>
      </c>
      <c r="B540" t="s">
        <v>276</v>
      </c>
      <c r="C540" t="n">
        <v>1</v>
      </c>
      <c r="D540" t="n">
        <v>20</v>
      </c>
      <c r="E540" t="s">
        <v>249</v>
      </c>
      <c r="F540" t="n">
        <v>3201</v>
      </c>
      <c r="G540" t="s">
        <v>250</v>
      </c>
      <c r="H540" t="s">
        <v>251</v>
      </c>
      <c r="I540" t="n">
        <v>5</v>
      </c>
      <c r="J540" t="n">
        <v>280</v>
      </c>
      <c r="K540" t="s">
        <v>273</v>
      </c>
      <c r="L540" t="n">
        <v>317</v>
      </c>
      <c r="M540" t="n">
        <v>0.02</v>
      </c>
      <c r="N540" t="n">
        <v>42.2</v>
      </c>
      <c r="O540" t="s">
        <v>274</v>
      </c>
      <c r="P540" t="s">
        <v>275</v>
      </c>
      <c r="Q540" t="s">
        <v>275</v>
      </c>
      <c r="R540" t="s">
        <v>255</v>
      </c>
      <c r="S540" t="s">
        <v>251</v>
      </c>
      <c r="T540" t="n">
        <v>5</v>
      </c>
    </row>
    <row r="541" spans="1:20">
      <c r="A541" s="1" t="n">
        <v>33755</v>
      </c>
      <c r="B541" t="s">
        <v>276</v>
      </c>
      <c r="C541" t="n">
        <v>2</v>
      </c>
      <c r="D541" t="n">
        <v>20</v>
      </c>
      <c r="E541" t="s">
        <v>249</v>
      </c>
      <c r="F541" t="n">
        <v>3201</v>
      </c>
      <c r="G541" t="s">
        <v>250</v>
      </c>
      <c r="H541" t="s">
        <v>251</v>
      </c>
      <c r="I541" t="n">
        <v>5</v>
      </c>
      <c r="J541" t="n">
        <v>280</v>
      </c>
      <c r="K541" t="s">
        <v>273</v>
      </c>
      <c r="L541" t="n">
        <v>309</v>
      </c>
      <c r="M541" t="n">
        <v>0.02</v>
      </c>
      <c r="N541" t="n">
        <v>40.7</v>
      </c>
      <c r="O541" t="s">
        <v>274</v>
      </c>
      <c r="P541" t="s">
        <v>275</v>
      </c>
      <c r="Q541" t="s">
        <v>275</v>
      </c>
      <c r="R541" t="s">
        <v>255</v>
      </c>
      <c r="S541" t="s">
        <v>251</v>
      </c>
      <c r="T541" t="n">
        <v>5</v>
      </c>
    </row>
    <row r="542" spans="1:20">
      <c r="A542" s="1" t="n">
        <v>33755</v>
      </c>
      <c r="B542" t="s">
        <v>276</v>
      </c>
      <c r="C542" t="n">
        <v>3</v>
      </c>
      <c r="D542" t="n">
        <v>20</v>
      </c>
      <c r="E542" t="s">
        <v>249</v>
      </c>
      <c r="F542" t="n">
        <v>3201</v>
      </c>
      <c r="G542" t="s">
        <v>250</v>
      </c>
      <c r="H542" t="s">
        <v>251</v>
      </c>
      <c r="I542" t="n">
        <v>5</v>
      </c>
      <c r="J542" t="n">
        <v>458</v>
      </c>
      <c r="K542" t="s">
        <v>252</v>
      </c>
      <c r="L542" t="n">
        <v>193</v>
      </c>
      <c r="M542" t="n">
        <v>0.19</v>
      </c>
      <c r="N542" t="n">
        <v>21.3</v>
      </c>
      <c r="O542" t="s">
        <v>274</v>
      </c>
      <c r="P542" t="s">
        <v>275</v>
      </c>
      <c r="Q542" t="s">
        <v>275</v>
      </c>
      <c r="R542" t="s">
        <v>255</v>
      </c>
      <c r="S542" t="s">
        <v>251</v>
      </c>
      <c r="T542" t="n">
        <v>5</v>
      </c>
    </row>
    <row r="543" spans="1:20">
      <c r="A543" s="1" t="n">
        <v>33755</v>
      </c>
      <c r="B543" t="s">
        <v>276</v>
      </c>
      <c r="C543" t="n">
        <v>4</v>
      </c>
      <c r="D543" t="n">
        <v>20</v>
      </c>
      <c r="E543" t="s">
        <v>249</v>
      </c>
      <c r="F543" t="n">
        <v>3201</v>
      </c>
      <c r="G543" t="s">
        <v>250</v>
      </c>
      <c r="H543" t="s">
        <v>251</v>
      </c>
      <c r="I543" t="n">
        <v>5</v>
      </c>
      <c r="J543" t="n">
        <v>458</v>
      </c>
      <c r="K543" t="s">
        <v>252</v>
      </c>
      <c r="L543" t="n">
        <v>292</v>
      </c>
      <c r="M543" t="n">
        <v>0.2</v>
      </c>
      <c r="N543" t="n">
        <v>21.1</v>
      </c>
      <c r="O543" t="s">
        <v>274</v>
      </c>
      <c r="P543" t="s">
        <v>275</v>
      </c>
      <c r="Q543" t="s">
        <v>275</v>
      </c>
      <c r="R543" t="s">
        <v>255</v>
      </c>
      <c r="S543" t="s">
        <v>251</v>
      </c>
      <c r="T543" t="n">
        <v>5</v>
      </c>
    </row>
    <row r="544" spans="1:20">
      <c r="A544" s="1" t="n">
        <v>33755</v>
      </c>
      <c r="B544" t="s">
        <v>276</v>
      </c>
      <c r="C544" t="n">
        <v>5</v>
      </c>
      <c r="D544" t="n">
        <v>20</v>
      </c>
      <c r="E544" t="s">
        <v>249</v>
      </c>
      <c r="F544" t="n">
        <v>3201</v>
      </c>
      <c r="G544" t="s">
        <v>250</v>
      </c>
      <c r="H544" t="s">
        <v>251</v>
      </c>
      <c r="I544" t="n">
        <v>5</v>
      </c>
      <c r="J544" t="n">
        <v>580</v>
      </c>
      <c r="K544" t="s">
        <v>270</v>
      </c>
      <c r="L544" t="n">
        <v>155</v>
      </c>
      <c r="M544" t="n">
        <v>0.03</v>
      </c>
      <c r="N544" t="n">
        <v>39.6</v>
      </c>
      <c r="O544" t="s">
        <v>274</v>
      </c>
      <c r="P544" t="s">
        <v>275</v>
      </c>
      <c r="Q544" t="s">
        <v>275</v>
      </c>
      <c r="R544" t="s">
        <v>255</v>
      </c>
      <c r="S544" t="s">
        <v>251</v>
      </c>
      <c r="T544" t="n">
        <v>5</v>
      </c>
    </row>
    <row r="545" spans="1:20">
      <c r="A545" s="1" t="n">
        <v>33785</v>
      </c>
      <c r="B545" t="s">
        <v>248</v>
      </c>
      <c r="C545" t="n">
        <v>3</v>
      </c>
      <c r="D545" t="n">
        <v>20</v>
      </c>
      <c r="E545" t="s">
        <v>249</v>
      </c>
      <c r="F545" t="n">
        <v>3201</v>
      </c>
      <c r="G545" t="s">
        <v>250</v>
      </c>
      <c r="H545" t="s">
        <v>251</v>
      </c>
      <c r="I545" t="n">
        <v>5</v>
      </c>
      <c r="J545" t="n">
        <v>458</v>
      </c>
      <c r="K545" t="s">
        <v>252</v>
      </c>
      <c r="L545" t="n">
        <v>503</v>
      </c>
      <c r="M545" t="n">
        <v>0.1</v>
      </c>
      <c r="N545" t="n">
        <v>37.3</v>
      </c>
      <c r="O545" t="s">
        <v>253</v>
      </c>
      <c r="P545" t="s">
        <v>254</v>
      </c>
      <c r="Q545" t="s">
        <v>254</v>
      </c>
      <c r="R545" t="s">
        <v>255</v>
      </c>
      <c r="S545" t="s">
        <v>251</v>
      </c>
      <c r="T545" t="n">
        <v>5</v>
      </c>
    </row>
    <row r="546" spans="1:20">
      <c r="A546" s="1" t="n">
        <v>33785</v>
      </c>
      <c r="B546" t="s">
        <v>248</v>
      </c>
      <c r="C546" t="n">
        <v>4</v>
      </c>
      <c r="D546" t="n">
        <v>20</v>
      </c>
      <c r="E546" t="s">
        <v>249</v>
      </c>
      <c r="F546" t="n">
        <v>3201</v>
      </c>
      <c r="G546" t="s">
        <v>250</v>
      </c>
      <c r="H546" t="s">
        <v>251</v>
      </c>
      <c r="I546" t="n">
        <v>5</v>
      </c>
      <c r="J546" t="n">
        <v>458</v>
      </c>
      <c r="K546" t="s">
        <v>252</v>
      </c>
      <c r="L546" t="n">
        <v>348</v>
      </c>
      <c r="M546" t="n">
        <v>0.1</v>
      </c>
      <c r="N546" t="n">
        <v>34.8</v>
      </c>
      <c r="O546" t="s">
        <v>253</v>
      </c>
      <c r="P546" t="s">
        <v>254</v>
      </c>
      <c r="Q546" t="s">
        <v>254</v>
      </c>
      <c r="R546" t="s">
        <v>255</v>
      </c>
      <c r="S546" t="s">
        <v>251</v>
      </c>
      <c r="T546" t="n">
        <v>5</v>
      </c>
    </row>
    <row r="547" spans="1:20">
      <c r="A547" s="1" t="n">
        <v>33785</v>
      </c>
      <c r="B547" t="s">
        <v>248</v>
      </c>
      <c r="C547" t="n">
        <v>5</v>
      </c>
      <c r="D547" t="n">
        <v>20</v>
      </c>
      <c r="E547" t="s">
        <v>249</v>
      </c>
      <c r="F547" t="n">
        <v>3201</v>
      </c>
      <c r="G547" t="s">
        <v>250</v>
      </c>
      <c r="H547" t="s">
        <v>251</v>
      </c>
      <c r="I547" t="n">
        <v>5</v>
      </c>
      <c r="J547" t="n">
        <v>458</v>
      </c>
      <c r="K547" t="s">
        <v>252</v>
      </c>
      <c r="L547" t="n">
        <v>134</v>
      </c>
      <c r="M547" t="n">
        <v>0.1</v>
      </c>
      <c r="N547" t="n">
        <v>36.9</v>
      </c>
      <c r="O547" t="s">
        <v>253</v>
      </c>
      <c r="P547" t="s">
        <v>254</v>
      </c>
      <c r="Q547" t="s">
        <v>254</v>
      </c>
      <c r="R547" t="s">
        <v>255</v>
      </c>
      <c r="S547" t="s">
        <v>251</v>
      </c>
      <c r="T547" t="n">
        <v>5</v>
      </c>
    </row>
    <row r="548" spans="1:20">
      <c r="A548" s="1" t="n">
        <v>33785</v>
      </c>
      <c r="B548" t="s">
        <v>248</v>
      </c>
      <c r="C548" t="n">
        <v>6</v>
      </c>
      <c r="D548" t="n">
        <v>20</v>
      </c>
      <c r="E548" t="s">
        <v>249</v>
      </c>
      <c r="F548" t="n">
        <v>3201</v>
      </c>
      <c r="G548" t="s">
        <v>250</v>
      </c>
      <c r="H548" t="s">
        <v>251</v>
      </c>
      <c r="I548" t="n">
        <v>5</v>
      </c>
      <c r="J548" t="n">
        <v>580</v>
      </c>
      <c r="K548" t="s">
        <v>270</v>
      </c>
      <c r="L548" t="n">
        <v>232</v>
      </c>
      <c r="M548" t="n">
        <v>0.1</v>
      </c>
      <c r="N548" t="n">
        <v>46.5</v>
      </c>
      <c r="O548" t="s">
        <v>253</v>
      </c>
      <c r="P548" t="s">
        <v>254</v>
      </c>
      <c r="Q548" t="s">
        <v>254</v>
      </c>
      <c r="R548" t="s">
        <v>255</v>
      </c>
      <c r="S548" t="s">
        <v>251</v>
      </c>
      <c r="T548" t="n">
        <v>5</v>
      </c>
    </row>
    <row r="549" spans="1:20">
      <c r="A549" s="1" t="n">
        <v>33785</v>
      </c>
      <c r="B549" t="s">
        <v>276</v>
      </c>
      <c r="C549" t="n">
        <v>2</v>
      </c>
      <c r="D549" t="n">
        <v>508</v>
      </c>
      <c r="E549" t="s">
        <v>268</v>
      </c>
      <c r="F549" t="n">
        <v>3201</v>
      </c>
      <c r="G549" t="s">
        <v>250</v>
      </c>
      <c r="H549" t="s">
        <v>251</v>
      </c>
      <c r="I549" t="n">
        <v>5</v>
      </c>
      <c r="J549" t="n">
        <v>458</v>
      </c>
      <c r="K549" t="s">
        <v>252</v>
      </c>
      <c r="L549" t="n">
        <v>196</v>
      </c>
      <c r="M549" t="n">
        <v>0.13</v>
      </c>
      <c r="N549" t="n">
        <v>0</v>
      </c>
    </row>
    <row r="550" spans="1:20">
      <c r="A550" s="1" t="n">
        <v>33785</v>
      </c>
      <c r="B550" t="s">
        <v>276</v>
      </c>
      <c r="C550" t="n">
        <v>3</v>
      </c>
      <c r="D550" t="n">
        <v>20</v>
      </c>
      <c r="E550" t="s">
        <v>249</v>
      </c>
      <c r="F550" t="n">
        <v>3201</v>
      </c>
      <c r="G550" t="s">
        <v>250</v>
      </c>
      <c r="H550" t="s">
        <v>251</v>
      </c>
      <c r="I550" t="n">
        <v>5</v>
      </c>
      <c r="J550" t="n">
        <v>280</v>
      </c>
      <c r="K550" t="s">
        <v>273</v>
      </c>
      <c r="L550" t="n">
        <v>355</v>
      </c>
      <c r="M550" t="n">
        <v>0.04</v>
      </c>
      <c r="N550" t="n">
        <v>32.2</v>
      </c>
      <c r="O550" t="s">
        <v>274</v>
      </c>
      <c r="P550" t="s">
        <v>275</v>
      </c>
      <c r="Q550" t="s">
        <v>275</v>
      </c>
      <c r="R550" t="s">
        <v>255</v>
      </c>
      <c r="S550" t="s">
        <v>251</v>
      </c>
      <c r="T550" t="n">
        <v>5</v>
      </c>
    </row>
    <row r="551" spans="1:20">
      <c r="A551" s="1" t="n">
        <v>33785</v>
      </c>
      <c r="B551" t="s">
        <v>276</v>
      </c>
      <c r="C551" t="n">
        <v>4</v>
      </c>
      <c r="D551" t="n">
        <v>20</v>
      </c>
      <c r="E551" t="s">
        <v>249</v>
      </c>
      <c r="F551" t="n">
        <v>3201</v>
      </c>
      <c r="G551" t="s">
        <v>250</v>
      </c>
      <c r="H551" t="s">
        <v>251</v>
      </c>
      <c r="I551" t="n">
        <v>5</v>
      </c>
      <c r="J551" t="n">
        <v>280</v>
      </c>
      <c r="K551" t="s">
        <v>273</v>
      </c>
      <c r="L551" t="n">
        <v>290</v>
      </c>
      <c r="M551" t="n">
        <v>0.01</v>
      </c>
      <c r="N551" t="n">
        <v>41</v>
      </c>
      <c r="O551" t="s">
        <v>274</v>
      </c>
      <c r="P551" t="s">
        <v>275</v>
      </c>
      <c r="Q551" t="s">
        <v>275</v>
      </c>
      <c r="R551" t="s">
        <v>255</v>
      </c>
      <c r="S551" t="s">
        <v>251</v>
      </c>
      <c r="T551" t="n">
        <v>5</v>
      </c>
    </row>
    <row r="552" spans="1:20">
      <c r="A552" s="1" t="n">
        <v>33785</v>
      </c>
      <c r="B552" t="s">
        <v>276</v>
      </c>
      <c r="C552" t="n">
        <v>5</v>
      </c>
      <c r="D552" t="n">
        <v>20</v>
      </c>
      <c r="E552" t="s">
        <v>249</v>
      </c>
      <c r="F552" t="n">
        <v>3201</v>
      </c>
      <c r="G552" t="s">
        <v>250</v>
      </c>
      <c r="H552" t="s">
        <v>251</v>
      </c>
      <c r="I552" t="n">
        <v>5</v>
      </c>
      <c r="J552" t="n">
        <v>325</v>
      </c>
      <c r="K552" t="s">
        <v>287</v>
      </c>
      <c r="L552" t="n">
        <v>694</v>
      </c>
      <c r="M552" t="n">
        <v>0.96</v>
      </c>
      <c r="N552" t="n">
        <v>28.6</v>
      </c>
      <c r="O552" t="s">
        <v>274</v>
      </c>
      <c r="P552" t="s">
        <v>275</v>
      </c>
      <c r="Q552" t="s">
        <v>275</v>
      </c>
      <c r="R552" t="s">
        <v>255</v>
      </c>
      <c r="S552" t="s">
        <v>251</v>
      </c>
      <c r="T552" t="n">
        <v>5</v>
      </c>
    </row>
    <row r="553" spans="1:20">
      <c r="A553" s="1" t="n">
        <v>33785</v>
      </c>
      <c r="B553" t="s">
        <v>276</v>
      </c>
      <c r="C553" t="n">
        <v>6</v>
      </c>
      <c r="D553" t="n">
        <v>20</v>
      </c>
      <c r="E553" t="s">
        <v>249</v>
      </c>
      <c r="F553" t="n">
        <v>3201</v>
      </c>
      <c r="G553" t="s">
        <v>250</v>
      </c>
      <c r="H553" t="s">
        <v>251</v>
      </c>
      <c r="I553" t="n">
        <v>5</v>
      </c>
      <c r="J553" t="n">
        <v>458</v>
      </c>
      <c r="K553" t="s">
        <v>252</v>
      </c>
      <c r="L553" t="n">
        <v>207</v>
      </c>
      <c r="M553" t="n">
        <v>0.06</v>
      </c>
      <c r="N553" t="n">
        <v>31.1</v>
      </c>
      <c r="O553" t="s">
        <v>274</v>
      </c>
      <c r="P553" t="s">
        <v>275</v>
      </c>
      <c r="Q553" t="s">
        <v>275</v>
      </c>
      <c r="R553" t="s">
        <v>255</v>
      </c>
      <c r="S553" t="s">
        <v>251</v>
      </c>
      <c r="T553" t="n">
        <v>5</v>
      </c>
    </row>
    <row r="554" spans="1:20">
      <c r="A554" s="1" t="n">
        <v>33785</v>
      </c>
      <c r="B554" t="s">
        <v>276</v>
      </c>
      <c r="C554" t="n">
        <v>7</v>
      </c>
      <c r="D554" t="n">
        <v>20</v>
      </c>
      <c r="E554" t="s">
        <v>249</v>
      </c>
      <c r="F554" t="n">
        <v>3201</v>
      </c>
      <c r="G554" t="s">
        <v>250</v>
      </c>
      <c r="H554" t="s">
        <v>251</v>
      </c>
      <c r="I554" t="n">
        <v>5</v>
      </c>
      <c r="J554" t="n">
        <v>458</v>
      </c>
      <c r="K554" t="s">
        <v>252</v>
      </c>
      <c r="L554" t="n">
        <v>142</v>
      </c>
      <c r="M554" t="n">
        <v>0.21</v>
      </c>
      <c r="N554" t="n">
        <v>22</v>
      </c>
      <c r="O554" t="s">
        <v>274</v>
      </c>
      <c r="P554" t="s">
        <v>275</v>
      </c>
      <c r="Q554" t="s">
        <v>275</v>
      </c>
      <c r="R554" t="s">
        <v>255</v>
      </c>
      <c r="S554" t="s">
        <v>251</v>
      </c>
      <c r="T554" t="n">
        <v>5</v>
      </c>
    </row>
    <row r="555" spans="1:20">
      <c r="A555" s="1" t="n">
        <v>33816</v>
      </c>
      <c r="B555" t="s">
        <v>248</v>
      </c>
      <c r="C555" t="n">
        <v>1</v>
      </c>
      <c r="D555" t="n">
        <v>20</v>
      </c>
      <c r="E555" t="s">
        <v>249</v>
      </c>
      <c r="F555" t="n">
        <v>3201</v>
      </c>
      <c r="G555" t="s">
        <v>250</v>
      </c>
      <c r="H555" t="s">
        <v>251</v>
      </c>
      <c r="I555" t="n">
        <v>5</v>
      </c>
      <c r="J555" t="n">
        <v>280</v>
      </c>
      <c r="K555" t="s">
        <v>273</v>
      </c>
      <c r="L555" t="n">
        <v>286</v>
      </c>
      <c r="M555" t="n">
        <v>0.05</v>
      </c>
      <c r="N555" t="n">
        <v>43.8</v>
      </c>
      <c r="O555" t="s">
        <v>253</v>
      </c>
      <c r="P555" t="s">
        <v>254</v>
      </c>
      <c r="Q555" t="s">
        <v>254</v>
      </c>
      <c r="R555" t="s">
        <v>255</v>
      </c>
      <c r="S555" t="s">
        <v>251</v>
      </c>
      <c r="T555" t="n">
        <v>5</v>
      </c>
    </row>
    <row r="556" spans="1:20">
      <c r="A556" s="1" t="n">
        <v>33816</v>
      </c>
      <c r="B556" t="s">
        <v>248</v>
      </c>
      <c r="C556" t="n">
        <v>3</v>
      </c>
      <c r="D556" t="n">
        <v>20</v>
      </c>
      <c r="E556" t="s">
        <v>249</v>
      </c>
      <c r="F556" t="n">
        <v>3201</v>
      </c>
      <c r="G556" t="s">
        <v>250</v>
      </c>
      <c r="H556" t="s">
        <v>251</v>
      </c>
      <c r="I556" t="n">
        <v>5</v>
      </c>
      <c r="J556" t="n">
        <v>458</v>
      </c>
      <c r="K556" t="s">
        <v>252</v>
      </c>
      <c r="L556" t="n">
        <v>140</v>
      </c>
      <c r="M556" t="n">
        <v>0.1</v>
      </c>
      <c r="N556" t="n">
        <v>33.5</v>
      </c>
      <c r="O556" t="s">
        <v>253</v>
      </c>
      <c r="P556" t="s">
        <v>254</v>
      </c>
      <c r="Q556" t="s">
        <v>254</v>
      </c>
      <c r="R556" t="s">
        <v>255</v>
      </c>
      <c r="S556" t="s">
        <v>251</v>
      </c>
      <c r="T556" t="n">
        <v>5</v>
      </c>
    </row>
    <row r="557" spans="1:20">
      <c r="A557" s="1" t="n">
        <v>33816</v>
      </c>
      <c r="B557" t="s">
        <v>248</v>
      </c>
      <c r="C557" t="n">
        <v>4</v>
      </c>
      <c r="D557" t="n">
        <v>20</v>
      </c>
      <c r="E557" t="s">
        <v>249</v>
      </c>
      <c r="F557" t="n">
        <v>3201</v>
      </c>
      <c r="G557" t="s">
        <v>250</v>
      </c>
      <c r="H557" t="s">
        <v>251</v>
      </c>
      <c r="I557" t="n">
        <v>5</v>
      </c>
      <c r="J557" t="n">
        <v>458</v>
      </c>
      <c r="K557" t="s">
        <v>252</v>
      </c>
      <c r="L557" t="n">
        <v>275</v>
      </c>
      <c r="M557" t="n">
        <v>0.2</v>
      </c>
      <c r="N557" t="n">
        <v>21.3</v>
      </c>
      <c r="O557" t="s">
        <v>253</v>
      </c>
      <c r="P557" t="s">
        <v>254</v>
      </c>
      <c r="Q557" t="s">
        <v>254</v>
      </c>
      <c r="R557" t="s">
        <v>255</v>
      </c>
      <c r="S557" t="s">
        <v>251</v>
      </c>
      <c r="T557" t="n">
        <v>5</v>
      </c>
    </row>
    <row r="558" spans="1:20">
      <c r="A558" s="1" t="n">
        <v>33816</v>
      </c>
      <c r="B558" t="s">
        <v>248</v>
      </c>
      <c r="C558" t="n">
        <v>5</v>
      </c>
      <c r="D558" t="n">
        <v>20</v>
      </c>
      <c r="E558" t="s">
        <v>249</v>
      </c>
      <c r="F558" t="n">
        <v>3201</v>
      </c>
      <c r="G558" t="s">
        <v>250</v>
      </c>
      <c r="H558" t="s">
        <v>251</v>
      </c>
      <c r="I558" t="n">
        <v>5</v>
      </c>
      <c r="J558" t="n">
        <v>580</v>
      </c>
      <c r="K558" t="s">
        <v>270</v>
      </c>
      <c r="L558" t="n">
        <v>285</v>
      </c>
      <c r="M558" t="n">
        <v>0.1</v>
      </c>
      <c r="N558" t="n">
        <v>46.4</v>
      </c>
      <c r="O558" t="s">
        <v>253</v>
      </c>
      <c r="P558" t="s">
        <v>254</v>
      </c>
      <c r="Q558" t="s">
        <v>254</v>
      </c>
      <c r="R558" t="s">
        <v>255</v>
      </c>
      <c r="S558" t="s">
        <v>251</v>
      </c>
      <c r="T558" t="n">
        <v>5</v>
      </c>
    </row>
    <row r="559" spans="1:20">
      <c r="A559" s="1" t="n">
        <v>33816</v>
      </c>
      <c r="B559" t="s">
        <v>276</v>
      </c>
      <c r="C559" t="n">
        <v>1</v>
      </c>
      <c r="D559" t="n">
        <v>311</v>
      </c>
      <c r="E559" t="s">
        <v>293</v>
      </c>
      <c r="F559" t="n">
        <v>3201</v>
      </c>
      <c r="G559" t="s">
        <v>250</v>
      </c>
      <c r="H559" t="s">
        <v>251</v>
      </c>
      <c r="I559" t="n">
        <v>5</v>
      </c>
      <c r="J559" t="n">
        <v>595</v>
      </c>
      <c r="K559" t="s">
        <v>290</v>
      </c>
      <c r="L559" t="n">
        <v>201</v>
      </c>
      <c r="M559" t="n">
        <v>0</v>
      </c>
      <c r="N559" t="n">
        <v>0</v>
      </c>
    </row>
    <row r="560" spans="1:20">
      <c r="A560" s="1" t="n">
        <v>33816</v>
      </c>
      <c r="B560" t="s">
        <v>276</v>
      </c>
      <c r="C560" t="n">
        <v>2</v>
      </c>
      <c r="D560" t="n">
        <v>20</v>
      </c>
      <c r="E560" t="s">
        <v>249</v>
      </c>
      <c r="F560" t="n">
        <v>3201</v>
      </c>
      <c r="G560" t="s">
        <v>250</v>
      </c>
      <c r="H560" t="s">
        <v>251</v>
      </c>
      <c r="I560" t="n">
        <v>5</v>
      </c>
      <c r="J560" t="n">
        <v>458</v>
      </c>
      <c r="K560" t="s">
        <v>252</v>
      </c>
      <c r="L560" t="n">
        <v>318</v>
      </c>
      <c r="M560" t="n">
        <v>0.23</v>
      </c>
      <c r="N560" t="n">
        <v>21.5</v>
      </c>
      <c r="O560" t="s">
        <v>274</v>
      </c>
      <c r="P560" t="s">
        <v>275</v>
      </c>
      <c r="Q560" t="s">
        <v>275</v>
      </c>
      <c r="R560" t="s">
        <v>255</v>
      </c>
      <c r="S560" t="s">
        <v>251</v>
      </c>
      <c r="T560" t="n">
        <v>5</v>
      </c>
    </row>
    <row r="561" spans="1:20">
      <c r="A561" s="1" t="n">
        <v>33816</v>
      </c>
      <c r="B561" t="s">
        <v>276</v>
      </c>
      <c r="C561" t="n">
        <v>3</v>
      </c>
      <c r="D561" t="n">
        <v>20</v>
      </c>
      <c r="E561" t="s">
        <v>249</v>
      </c>
      <c r="F561" t="n">
        <v>3201</v>
      </c>
      <c r="G561" t="s">
        <v>250</v>
      </c>
      <c r="H561" t="s">
        <v>251</v>
      </c>
      <c r="I561" t="n">
        <v>5</v>
      </c>
      <c r="J561" t="n">
        <v>580</v>
      </c>
      <c r="K561" t="s">
        <v>270</v>
      </c>
      <c r="L561" t="n">
        <v>365</v>
      </c>
      <c r="M561" t="n">
        <v>0.01</v>
      </c>
      <c r="N561" t="n">
        <v>46.4</v>
      </c>
      <c r="O561" t="s">
        <v>274</v>
      </c>
      <c r="P561" t="s">
        <v>275</v>
      </c>
      <c r="Q561" t="s">
        <v>275</v>
      </c>
      <c r="R561" t="s">
        <v>255</v>
      </c>
      <c r="S561" t="s">
        <v>251</v>
      </c>
      <c r="T561" t="n">
        <v>5</v>
      </c>
    </row>
    <row r="562" spans="1:20">
      <c r="A562" s="1" t="n">
        <v>33816</v>
      </c>
      <c r="B562" t="s">
        <v>276</v>
      </c>
      <c r="C562" t="n">
        <v>4</v>
      </c>
      <c r="D562" t="n">
        <v>20</v>
      </c>
      <c r="E562" t="s">
        <v>249</v>
      </c>
      <c r="F562" t="n">
        <v>3201</v>
      </c>
      <c r="G562" t="s">
        <v>250</v>
      </c>
      <c r="H562" t="s">
        <v>251</v>
      </c>
      <c r="I562" t="n">
        <v>5</v>
      </c>
      <c r="J562" t="n">
        <v>580</v>
      </c>
      <c r="K562" t="s">
        <v>270</v>
      </c>
      <c r="L562" t="n">
        <v>579</v>
      </c>
      <c r="M562" t="n">
        <v>0.01</v>
      </c>
      <c r="N562" t="n">
        <v>45.8</v>
      </c>
      <c r="O562" t="s">
        <v>274</v>
      </c>
      <c r="P562" t="s">
        <v>275</v>
      </c>
      <c r="Q562" t="s">
        <v>275</v>
      </c>
      <c r="R562" t="s">
        <v>255</v>
      </c>
      <c r="S562" t="s">
        <v>251</v>
      </c>
      <c r="T562" t="n">
        <v>5</v>
      </c>
    </row>
    <row r="563" spans="1:20">
      <c r="A563" s="1" t="n">
        <v>33847</v>
      </c>
      <c r="B563" t="s">
        <v>248</v>
      </c>
      <c r="C563" t="n">
        <v>1</v>
      </c>
      <c r="D563" t="n">
        <v>20</v>
      </c>
      <c r="E563" t="s">
        <v>249</v>
      </c>
      <c r="F563" t="n">
        <v>3201</v>
      </c>
      <c r="G563" t="s">
        <v>250</v>
      </c>
      <c r="H563" t="s">
        <v>251</v>
      </c>
      <c r="I563" t="n">
        <v>5</v>
      </c>
      <c r="J563" t="n">
        <v>458</v>
      </c>
      <c r="K563" t="s">
        <v>252</v>
      </c>
      <c r="L563" t="n">
        <v>349</v>
      </c>
      <c r="M563" t="n">
        <v>0.1</v>
      </c>
      <c r="N563" t="n">
        <v>33.6</v>
      </c>
      <c r="O563" t="s">
        <v>253</v>
      </c>
      <c r="P563" t="s">
        <v>254</v>
      </c>
      <c r="Q563" t="s">
        <v>254</v>
      </c>
      <c r="R563" t="s">
        <v>255</v>
      </c>
      <c r="S563" t="s">
        <v>251</v>
      </c>
      <c r="T563" t="n">
        <v>5</v>
      </c>
    </row>
    <row r="564" spans="1:20">
      <c r="A564" s="1" t="n">
        <v>33847</v>
      </c>
      <c r="B564" t="s">
        <v>248</v>
      </c>
      <c r="C564" t="n">
        <v>3</v>
      </c>
      <c r="D564" t="n">
        <v>508</v>
      </c>
      <c r="E564" t="s">
        <v>268</v>
      </c>
      <c r="F564" t="n">
        <v>3201</v>
      </c>
      <c r="G564" t="s">
        <v>250</v>
      </c>
      <c r="H564" t="s">
        <v>251</v>
      </c>
      <c r="I564" t="n">
        <v>5</v>
      </c>
      <c r="J564" t="n">
        <v>458</v>
      </c>
      <c r="K564" t="s">
        <v>252</v>
      </c>
      <c r="L564" t="n">
        <v>200</v>
      </c>
      <c r="M564" t="n">
        <v>0.18</v>
      </c>
      <c r="N564" t="n">
        <v>0</v>
      </c>
    </row>
    <row r="565" spans="1:20">
      <c r="A565" s="1" t="n">
        <v>33847</v>
      </c>
      <c r="B565" t="s">
        <v>248</v>
      </c>
      <c r="C565" t="n">
        <v>4</v>
      </c>
      <c r="D565" t="n">
        <v>213</v>
      </c>
      <c r="E565" t="s">
        <v>256</v>
      </c>
      <c r="F565" t="n">
        <v>3201</v>
      </c>
      <c r="G565" t="s">
        <v>250</v>
      </c>
      <c r="H565" t="s">
        <v>251</v>
      </c>
      <c r="I565" t="n">
        <v>5</v>
      </c>
      <c r="J565" t="n">
        <v>887</v>
      </c>
      <c r="K565" t="s">
        <v>294</v>
      </c>
      <c r="L565" t="n">
        <v>50</v>
      </c>
      <c r="M565" t="n">
        <v>0</v>
      </c>
      <c r="N565" t="n">
        <v>0</v>
      </c>
    </row>
    <row r="566" spans="1:20">
      <c r="A566" s="1" t="n">
        <v>33847</v>
      </c>
      <c r="B566" t="s">
        <v>248</v>
      </c>
      <c r="C566" t="n">
        <v>7</v>
      </c>
      <c r="D566" t="n">
        <v>20</v>
      </c>
      <c r="E566" t="s">
        <v>249</v>
      </c>
      <c r="F566" t="n">
        <v>3201</v>
      </c>
      <c r="G566" t="s">
        <v>250</v>
      </c>
      <c r="H566" t="s">
        <v>251</v>
      </c>
      <c r="I566" t="n">
        <v>5</v>
      </c>
      <c r="J566" t="n">
        <v>458</v>
      </c>
      <c r="K566" t="s">
        <v>252</v>
      </c>
      <c r="L566" t="n">
        <v>349</v>
      </c>
      <c r="M566" t="n">
        <v>0.1</v>
      </c>
      <c r="N566" t="n">
        <v>36.8</v>
      </c>
      <c r="O566" t="s">
        <v>253</v>
      </c>
      <c r="P566" t="s">
        <v>254</v>
      </c>
      <c r="Q566" t="s">
        <v>254</v>
      </c>
      <c r="R566" t="s">
        <v>255</v>
      </c>
      <c r="S566" t="s">
        <v>251</v>
      </c>
      <c r="T566" t="n">
        <v>5</v>
      </c>
    </row>
    <row r="567" spans="1:20">
      <c r="A567" s="1" t="n">
        <v>33847</v>
      </c>
      <c r="B567" t="s">
        <v>248</v>
      </c>
      <c r="C567" t="n">
        <v>8</v>
      </c>
      <c r="D567" t="n">
        <v>20</v>
      </c>
      <c r="E567" t="s">
        <v>249</v>
      </c>
      <c r="F567" t="n">
        <v>3201</v>
      </c>
      <c r="G567" t="s">
        <v>250</v>
      </c>
      <c r="H567" t="s">
        <v>251</v>
      </c>
      <c r="I567" t="n">
        <v>5</v>
      </c>
      <c r="J567" t="n">
        <v>458</v>
      </c>
      <c r="K567" t="s">
        <v>252</v>
      </c>
      <c r="L567" t="n">
        <v>100</v>
      </c>
      <c r="M567" t="n">
        <v>0.1</v>
      </c>
      <c r="N567" t="n">
        <v>40.1</v>
      </c>
      <c r="O567" t="s">
        <v>253</v>
      </c>
      <c r="P567" t="s">
        <v>254</v>
      </c>
      <c r="Q567" t="s">
        <v>254</v>
      </c>
      <c r="R567" t="s">
        <v>255</v>
      </c>
      <c r="S567" t="s">
        <v>251</v>
      </c>
      <c r="T567" t="n">
        <v>5</v>
      </c>
    </row>
    <row r="568" spans="1:20">
      <c r="A568" s="1" t="n">
        <v>33847</v>
      </c>
      <c r="B568" t="s">
        <v>248</v>
      </c>
      <c r="C568" t="n">
        <v>9</v>
      </c>
      <c r="D568" t="n">
        <v>20</v>
      </c>
      <c r="E568" t="s">
        <v>249</v>
      </c>
      <c r="F568" t="n">
        <v>3201</v>
      </c>
      <c r="G568" t="s">
        <v>250</v>
      </c>
      <c r="H568" t="s">
        <v>251</v>
      </c>
      <c r="I568" t="n">
        <v>5</v>
      </c>
      <c r="J568" t="n">
        <v>580</v>
      </c>
      <c r="K568" t="s">
        <v>270</v>
      </c>
      <c r="L568" t="n">
        <v>232</v>
      </c>
      <c r="M568" t="n">
        <v>0.1</v>
      </c>
      <c r="N568" t="n">
        <v>46.9</v>
      </c>
      <c r="O568" t="s">
        <v>253</v>
      </c>
      <c r="P568" t="s">
        <v>254</v>
      </c>
      <c r="Q568" t="s">
        <v>254</v>
      </c>
      <c r="R568" t="s">
        <v>255</v>
      </c>
      <c r="S568" t="s">
        <v>251</v>
      </c>
      <c r="T568" t="n">
        <v>5</v>
      </c>
    </row>
    <row r="569" spans="1:20">
      <c r="A569" s="1" t="n">
        <v>33847</v>
      </c>
      <c r="B569" t="s">
        <v>248</v>
      </c>
      <c r="C569" t="n">
        <v>10</v>
      </c>
      <c r="D569" t="n">
        <v>20</v>
      </c>
      <c r="E569" t="s">
        <v>249</v>
      </c>
      <c r="F569" t="n">
        <v>3201</v>
      </c>
      <c r="G569" t="s">
        <v>250</v>
      </c>
      <c r="H569" t="s">
        <v>251</v>
      </c>
      <c r="I569" t="n">
        <v>5</v>
      </c>
      <c r="J569" t="n">
        <v>888</v>
      </c>
      <c r="K569" t="s">
        <v>295</v>
      </c>
      <c r="L569" t="n">
        <v>196</v>
      </c>
      <c r="M569" t="n">
        <v>0.8</v>
      </c>
      <c r="N569" t="n">
        <v>35.3</v>
      </c>
      <c r="O569" t="s">
        <v>253</v>
      </c>
      <c r="P569" t="s">
        <v>254</v>
      </c>
      <c r="Q569" t="s">
        <v>254</v>
      </c>
      <c r="R569" t="s">
        <v>255</v>
      </c>
      <c r="S569" t="s">
        <v>251</v>
      </c>
      <c r="T569" t="n">
        <v>5</v>
      </c>
    </row>
    <row r="570" spans="1:20">
      <c r="A570" s="1" t="n">
        <v>33847</v>
      </c>
      <c r="B570" t="s">
        <v>276</v>
      </c>
      <c r="C570" t="n">
        <v>1</v>
      </c>
      <c r="D570" t="n">
        <v>20</v>
      </c>
      <c r="E570" t="s">
        <v>249</v>
      </c>
      <c r="F570" t="n">
        <v>3201</v>
      </c>
      <c r="G570" t="s">
        <v>250</v>
      </c>
      <c r="H570" t="s">
        <v>251</v>
      </c>
      <c r="I570" t="n">
        <v>5</v>
      </c>
      <c r="J570" t="n">
        <v>280</v>
      </c>
      <c r="K570" t="s">
        <v>273</v>
      </c>
      <c r="L570" t="n">
        <v>422</v>
      </c>
      <c r="M570" t="n">
        <v>0.01</v>
      </c>
      <c r="N570" t="n">
        <v>41.2</v>
      </c>
      <c r="O570" t="s">
        <v>274</v>
      </c>
      <c r="P570" t="s">
        <v>275</v>
      </c>
      <c r="Q570" t="s">
        <v>275</v>
      </c>
      <c r="R570" t="s">
        <v>255</v>
      </c>
      <c r="S570" t="s">
        <v>251</v>
      </c>
      <c r="T570" t="n">
        <v>5</v>
      </c>
    </row>
    <row r="571" spans="1:20">
      <c r="A571" s="1" t="n">
        <v>33847</v>
      </c>
      <c r="B571" t="s">
        <v>276</v>
      </c>
      <c r="C571" t="n">
        <v>2</v>
      </c>
      <c r="D571" t="n">
        <v>20</v>
      </c>
      <c r="E571" t="s">
        <v>249</v>
      </c>
      <c r="F571" t="n">
        <v>3201</v>
      </c>
      <c r="G571" t="s">
        <v>250</v>
      </c>
      <c r="H571" t="s">
        <v>251</v>
      </c>
      <c r="I571" t="n">
        <v>5</v>
      </c>
      <c r="J571" t="n">
        <v>458</v>
      </c>
      <c r="K571" t="s">
        <v>252</v>
      </c>
      <c r="L571" t="n">
        <v>252</v>
      </c>
      <c r="M571" t="n">
        <v>0.08</v>
      </c>
      <c r="N571" t="n">
        <v>21.4</v>
      </c>
      <c r="O571" t="s">
        <v>274</v>
      </c>
      <c r="P571" t="s">
        <v>275</v>
      </c>
      <c r="Q571" t="s">
        <v>275</v>
      </c>
      <c r="R571" t="s">
        <v>255</v>
      </c>
      <c r="S571" t="s">
        <v>251</v>
      </c>
      <c r="T571" t="n">
        <v>5</v>
      </c>
    </row>
    <row r="572" spans="1:20">
      <c r="A572" s="1" t="n">
        <v>33847</v>
      </c>
      <c r="B572" t="s">
        <v>276</v>
      </c>
      <c r="C572" t="n">
        <v>3</v>
      </c>
      <c r="D572" t="n">
        <v>20</v>
      </c>
      <c r="E572" t="s">
        <v>249</v>
      </c>
      <c r="F572" t="n">
        <v>3201</v>
      </c>
      <c r="G572" t="s">
        <v>250</v>
      </c>
      <c r="H572" t="s">
        <v>251</v>
      </c>
      <c r="I572" t="n">
        <v>5</v>
      </c>
      <c r="J572" t="n">
        <v>458</v>
      </c>
      <c r="K572" t="s">
        <v>252</v>
      </c>
      <c r="L572" t="n">
        <v>148</v>
      </c>
      <c r="M572" t="n">
        <v>0.2</v>
      </c>
      <c r="N572" t="n">
        <v>21</v>
      </c>
      <c r="O572" t="s">
        <v>274</v>
      </c>
      <c r="P572" t="s">
        <v>275</v>
      </c>
      <c r="Q572" t="s">
        <v>275</v>
      </c>
      <c r="R572" t="s">
        <v>255</v>
      </c>
      <c r="S572" t="s">
        <v>251</v>
      </c>
      <c r="T572" t="n">
        <v>5</v>
      </c>
    </row>
    <row r="573" spans="1:20">
      <c r="A573" s="1" t="n">
        <v>33847</v>
      </c>
      <c r="B573" t="s">
        <v>276</v>
      </c>
      <c r="C573" t="n">
        <v>4</v>
      </c>
      <c r="D573" t="n">
        <v>20</v>
      </c>
      <c r="E573" t="s">
        <v>249</v>
      </c>
      <c r="F573" t="n">
        <v>3201</v>
      </c>
      <c r="G573" t="s">
        <v>250</v>
      </c>
      <c r="H573" t="s">
        <v>251</v>
      </c>
      <c r="I573" t="n">
        <v>5</v>
      </c>
      <c r="J573" t="n">
        <v>580</v>
      </c>
      <c r="K573" t="s">
        <v>270</v>
      </c>
      <c r="L573" t="n">
        <v>463</v>
      </c>
      <c r="M573" t="n">
        <v>0.01</v>
      </c>
      <c r="N573" t="n">
        <v>46.1</v>
      </c>
      <c r="O573" t="s">
        <v>274</v>
      </c>
      <c r="P573" t="s">
        <v>275</v>
      </c>
      <c r="Q573" t="s">
        <v>275</v>
      </c>
      <c r="R573" t="s">
        <v>255</v>
      </c>
      <c r="S573" t="s">
        <v>251</v>
      </c>
      <c r="T573" t="n">
        <v>5</v>
      </c>
    </row>
    <row r="574" spans="1:20">
      <c r="A574" s="1" t="n">
        <v>33877</v>
      </c>
      <c r="B574" t="s">
        <v>248</v>
      </c>
      <c r="C574" t="n">
        <v>3</v>
      </c>
      <c r="D574" t="n">
        <v>20</v>
      </c>
      <c r="E574" t="s">
        <v>249</v>
      </c>
      <c r="F574" t="n">
        <v>3201</v>
      </c>
      <c r="G574" t="s">
        <v>250</v>
      </c>
      <c r="H574" t="s">
        <v>251</v>
      </c>
      <c r="I574" t="n">
        <v>5</v>
      </c>
      <c r="J574" t="n">
        <v>458</v>
      </c>
      <c r="K574" t="s">
        <v>252</v>
      </c>
      <c r="L574" t="n">
        <v>154</v>
      </c>
      <c r="M574" t="n">
        <v>0.07000000000000001</v>
      </c>
      <c r="N574" t="n">
        <v>33.8</v>
      </c>
      <c r="O574" t="s">
        <v>253</v>
      </c>
      <c r="P574" t="s">
        <v>254</v>
      </c>
      <c r="Q574" t="s">
        <v>254</v>
      </c>
      <c r="R574" t="s">
        <v>255</v>
      </c>
      <c r="S574" t="s">
        <v>251</v>
      </c>
      <c r="T574" t="n">
        <v>5</v>
      </c>
    </row>
    <row r="575" spans="1:20">
      <c r="A575" s="1" t="n">
        <v>33877</v>
      </c>
      <c r="B575" t="s">
        <v>248</v>
      </c>
      <c r="C575" t="n">
        <v>4</v>
      </c>
      <c r="D575" t="n">
        <v>20</v>
      </c>
      <c r="E575" t="s">
        <v>249</v>
      </c>
      <c r="F575" t="n">
        <v>3201</v>
      </c>
      <c r="G575" t="s">
        <v>250</v>
      </c>
      <c r="H575" t="s">
        <v>251</v>
      </c>
      <c r="I575" t="n">
        <v>5</v>
      </c>
      <c r="J575" t="n">
        <v>458</v>
      </c>
      <c r="K575" t="s">
        <v>252</v>
      </c>
      <c r="L575" t="n">
        <v>221</v>
      </c>
      <c r="M575" t="n">
        <v>0.09</v>
      </c>
      <c r="N575" t="n">
        <v>36.9</v>
      </c>
      <c r="O575" t="s">
        <v>253</v>
      </c>
      <c r="P575" t="s">
        <v>254</v>
      </c>
      <c r="Q575" t="s">
        <v>254</v>
      </c>
      <c r="R575" t="s">
        <v>255</v>
      </c>
      <c r="S575" t="s">
        <v>251</v>
      </c>
      <c r="T575" t="n">
        <v>5</v>
      </c>
    </row>
    <row r="576" spans="1:20">
      <c r="A576" s="1" t="n">
        <v>33877</v>
      </c>
      <c r="B576" t="s">
        <v>248</v>
      </c>
      <c r="C576" t="n">
        <v>5</v>
      </c>
      <c r="D576" t="n">
        <v>20</v>
      </c>
      <c r="E576" t="s">
        <v>249</v>
      </c>
      <c r="F576" t="n">
        <v>3201</v>
      </c>
      <c r="G576" t="s">
        <v>250</v>
      </c>
      <c r="H576" t="s">
        <v>251</v>
      </c>
      <c r="I576" t="n">
        <v>5</v>
      </c>
      <c r="J576" t="n">
        <v>458</v>
      </c>
      <c r="K576" t="s">
        <v>252</v>
      </c>
      <c r="L576" t="n">
        <v>317</v>
      </c>
      <c r="M576" t="n">
        <v>0.09</v>
      </c>
      <c r="N576" t="n">
        <v>36.9</v>
      </c>
      <c r="O576" t="s">
        <v>253</v>
      </c>
      <c r="P576" t="s">
        <v>254</v>
      </c>
      <c r="Q576" t="s">
        <v>254</v>
      </c>
      <c r="R576" t="s">
        <v>255</v>
      </c>
      <c r="S576" t="s">
        <v>251</v>
      </c>
      <c r="T576" t="n">
        <v>5</v>
      </c>
    </row>
    <row r="577" spans="1:20">
      <c r="A577" s="1" t="n">
        <v>33877</v>
      </c>
      <c r="B577" t="s">
        <v>248</v>
      </c>
      <c r="C577" t="n">
        <v>6</v>
      </c>
      <c r="D577" t="n">
        <v>20</v>
      </c>
      <c r="E577" t="s">
        <v>249</v>
      </c>
      <c r="F577" t="n">
        <v>3201</v>
      </c>
      <c r="G577" t="s">
        <v>250</v>
      </c>
      <c r="H577" t="s">
        <v>251</v>
      </c>
      <c r="I577" t="n">
        <v>5</v>
      </c>
      <c r="J577" t="n">
        <v>458</v>
      </c>
      <c r="K577" t="s">
        <v>252</v>
      </c>
      <c r="L577" t="n">
        <v>191</v>
      </c>
      <c r="M577" t="n">
        <v>0.07000000000000001</v>
      </c>
      <c r="N577" t="n">
        <v>33.7</v>
      </c>
      <c r="O577" t="s">
        <v>253</v>
      </c>
      <c r="P577" t="s">
        <v>254</v>
      </c>
      <c r="Q577" t="s">
        <v>254</v>
      </c>
      <c r="R577" t="s">
        <v>255</v>
      </c>
      <c r="S577" t="s">
        <v>251</v>
      </c>
      <c r="T577" t="n">
        <v>5</v>
      </c>
    </row>
    <row r="578" spans="1:20">
      <c r="A578" s="1" t="n">
        <v>33877</v>
      </c>
      <c r="B578" t="s">
        <v>248</v>
      </c>
      <c r="C578" t="n">
        <v>7</v>
      </c>
      <c r="D578" t="n">
        <v>20</v>
      </c>
      <c r="E578" t="s">
        <v>249</v>
      </c>
      <c r="F578" t="n">
        <v>3201</v>
      </c>
      <c r="G578" t="s">
        <v>250</v>
      </c>
      <c r="H578" t="s">
        <v>251</v>
      </c>
      <c r="I578" t="n">
        <v>5</v>
      </c>
      <c r="J578" t="n">
        <v>580</v>
      </c>
      <c r="K578" t="s">
        <v>270</v>
      </c>
      <c r="L578" t="n">
        <v>225</v>
      </c>
      <c r="M578" t="n">
        <v>0.02</v>
      </c>
      <c r="N578" t="n">
        <v>46.9</v>
      </c>
      <c r="O578" t="s">
        <v>253</v>
      </c>
      <c r="P578" t="s">
        <v>254</v>
      </c>
      <c r="Q578" t="s">
        <v>254</v>
      </c>
      <c r="R578" t="s">
        <v>255</v>
      </c>
      <c r="S578" t="s">
        <v>251</v>
      </c>
      <c r="T578" t="n">
        <v>5</v>
      </c>
    </row>
    <row r="579" spans="1:20">
      <c r="A579" s="1" t="n">
        <v>33877</v>
      </c>
      <c r="B579" t="s">
        <v>248</v>
      </c>
      <c r="C579" t="n">
        <v>8</v>
      </c>
      <c r="D579" t="n">
        <v>20</v>
      </c>
      <c r="E579" t="s">
        <v>249</v>
      </c>
      <c r="F579" t="n">
        <v>3201</v>
      </c>
      <c r="G579" t="s">
        <v>250</v>
      </c>
      <c r="H579" t="s">
        <v>251</v>
      </c>
      <c r="I579" t="n">
        <v>5</v>
      </c>
      <c r="J579" t="n">
        <v>940</v>
      </c>
      <c r="K579" t="s">
        <v>257</v>
      </c>
      <c r="L579" t="n">
        <v>66</v>
      </c>
      <c r="M579" t="n">
        <v>5.5</v>
      </c>
      <c r="N579" t="n">
        <v>9.699999999999999</v>
      </c>
      <c r="O579" t="s">
        <v>253</v>
      </c>
      <c r="P579" t="s">
        <v>254</v>
      </c>
      <c r="Q579" t="s">
        <v>254</v>
      </c>
      <c r="R579" t="s">
        <v>255</v>
      </c>
      <c r="S579" t="s">
        <v>251</v>
      </c>
      <c r="T579" t="n">
        <v>5</v>
      </c>
    </row>
    <row r="580" spans="1:20">
      <c r="A580" s="1" t="n">
        <v>33877</v>
      </c>
      <c r="B580" t="s">
        <v>276</v>
      </c>
      <c r="C580" t="n">
        <v>1</v>
      </c>
      <c r="D580" t="n">
        <v>20</v>
      </c>
      <c r="E580" t="s">
        <v>249</v>
      </c>
      <c r="F580" t="n">
        <v>3201</v>
      </c>
      <c r="G580" t="s">
        <v>250</v>
      </c>
      <c r="H580" t="s">
        <v>251</v>
      </c>
      <c r="I580" t="n">
        <v>5</v>
      </c>
      <c r="J580" t="n">
        <v>417</v>
      </c>
      <c r="K580" t="s">
        <v>296</v>
      </c>
      <c r="L580" t="n">
        <v>465</v>
      </c>
      <c r="M580" t="n">
        <v>0.02</v>
      </c>
      <c r="N580" t="n">
        <v>43.2</v>
      </c>
      <c r="O580" t="s">
        <v>274</v>
      </c>
      <c r="P580" t="s">
        <v>275</v>
      </c>
      <c r="Q580" t="s">
        <v>275</v>
      </c>
      <c r="R580" t="s">
        <v>255</v>
      </c>
      <c r="S580" t="s">
        <v>251</v>
      </c>
      <c r="T580" t="n">
        <v>5</v>
      </c>
    </row>
    <row r="581" spans="1:20">
      <c r="A581" s="1" t="n">
        <v>33877</v>
      </c>
      <c r="B581" t="s">
        <v>276</v>
      </c>
      <c r="C581" t="n">
        <v>2</v>
      </c>
      <c r="D581" t="n">
        <v>20</v>
      </c>
      <c r="E581" t="s">
        <v>249</v>
      </c>
      <c r="F581" t="n">
        <v>3201</v>
      </c>
      <c r="G581" t="s">
        <v>250</v>
      </c>
      <c r="H581" t="s">
        <v>251</v>
      </c>
      <c r="I581" t="n">
        <v>5</v>
      </c>
      <c r="J581" t="n">
        <v>458</v>
      </c>
      <c r="K581" t="s">
        <v>252</v>
      </c>
      <c r="L581" t="n">
        <v>266</v>
      </c>
      <c r="M581" t="n">
        <v>0.2</v>
      </c>
      <c r="N581" t="n">
        <v>20.7</v>
      </c>
      <c r="O581" t="s">
        <v>274</v>
      </c>
      <c r="P581" t="s">
        <v>275</v>
      </c>
      <c r="Q581" t="s">
        <v>275</v>
      </c>
      <c r="R581" t="s">
        <v>255</v>
      </c>
      <c r="S581" t="s">
        <v>251</v>
      </c>
      <c r="T581" t="n">
        <v>5</v>
      </c>
    </row>
    <row r="582" spans="1:20">
      <c r="A582" s="1" t="n">
        <v>33877</v>
      </c>
      <c r="B582" t="s">
        <v>276</v>
      </c>
      <c r="C582" t="n">
        <v>3</v>
      </c>
      <c r="D582" t="n">
        <v>20</v>
      </c>
      <c r="E582" t="s">
        <v>249</v>
      </c>
      <c r="F582" t="n">
        <v>3201</v>
      </c>
      <c r="G582" t="s">
        <v>250</v>
      </c>
      <c r="H582" t="s">
        <v>251</v>
      </c>
      <c r="I582" t="n">
        <v>5</v>
      </c>
      <c r="J582" t="n">
        <v>580</v>
      </c>
      <c r="K582" t="s">
        <v>270</v>
      </c>
      <c r="L582" t="n">
        <v>275</v>
      </c>
      <c r="M582" t="n">
        <v>0.01</v>
      </c>
      <c r="N582" t="n">
        <v>46</v>
      </c>
      <c r="O582" t="s">
        <v>274</v>
      </c>
      <c r="P582" t="s">
        <v>275</v>
      </c>
      <c r="Q582" t="s">
        <v>275</v>
      </c>
      <c r="R582" t="s">
        <v>255</v>
      </c>
      <c r="S582" t="s">
        <v>251</v>
      </c>
      <c r="T582" t="n">
        <v>5</v>
      </c>
    </row>
    <row r="583" spans="1:20">
      <c r="A583" s="1" t="n">
        <v>33908</v>
      </c>
      <c r="B583" t="s">
        <v>248</v>
      </c>
      <c r="C583" t="n">
        <v>1</v>
      </c>
      <c r="D583" t="n">
        <v>20</v>
      </c>
      <c r="E583" t="s">
        <v>249</v>
      </c>
      <c r="F583" t="n">
        <v>3201</v>
      </c>
      <c r="G583" t="s">
        <v>250</v>
      </c>
      <c r="H583" t="s">
        <v>251</v>
      </c>
      <c r="I583" t="n">
        <v>5</v>
      </c>
      <c r="J583" t="n">
        <v>458</v>
      </c>
      <c r="K583" t="s">
        <v>252</v>
      </c>
      <c r="L583" t="n">
        <v>250</v>
      </c>
      <c r="M583" t="n">
        <v>0.09</v>
      </c>
      <c r="N583" t="n">
        <v>37</v>
      </c>
      <c r="O583" t="s">
        <v>253</v>
      </c>
      <c r="P583" t="s">
        <v>254</v>
      </c>
      <c r="Q583" t="s">
        <v>254</v>
      </c>
      <c r="R583" t="s">
        <v>255</v>
      </c>
      <c r="S583" t="s">
        <v>251</v>
      </c>
      <c r="T583" t="n">
        <v>5</v>
      </c>
    </row>
    <row r="584" spans="1:20">
      <c r="A584" s="1" t="n">
        <v>33908</v>
      </c>
      <c r="B584" t="s">
        <v>248</v>
      </c>
      <c r="C584" t="n">
        <v>2</v>
      </c>
      <c r="D584" t="n">
        <v>20</v>
      </c>
      <c r="E584" t="s">
        <v>249</v>
      </c>
      <c r="F584" t="n">
        <v>3201</v>
      </c>
      <c r="G584" t="s">
        <v>250</v>
      </c>
      <c r="H584" t="s">
        <v>251</v>
      </c>
      <c r="I584" t="n">
        <v>5</v>
      </c>
      <c r="J584" t="n">
        <v>458</v>
      </c>
      <c r="K584" t="s">
        <v>252</v>
      </c>
      <c r="L584" t="n">
        <v>241</v>
      </c>
      <c r="M584" t="n">
        <v>0.14</v>
      </c>
      <c r="N584" t="n">
        <v>21.1</v>
      </c>
      <c r="O584" t="s">
        <v>253</v>
      </c>
      <c r="P584" t="s">
        <v>254</v>
      </c>
      <c r="Q584" t="s">
        <v>254</v>
      </c>
      <c r="R584" t="s">
        <v>255</v>
      </c>
      <c r="S584" t="s">
        <v>251</v>
      </c>
      <c r="T584" t="n">
        <v>5</v>
      </c>
    </row>
    <row r="585" spans="1:20">
      <c r="A585" s="1" t="n">
        <v>33908</v>
      </c>
      <c r="B585" t="s">
        <v>248</v>
      </c>
      <c r="C585" t="n">
        <v>3</v>
      </c>
      <c r="D585" t="n">
        <v>20</v>
      </c>
      <c r="E585" t="s">
        <v>249</v>
      </c>
      <c r="F585" t="n">
        <v>3201</v>
      </c>
      <c r="G585" t="s">
        <v>250</v>
      </c>
      <c r="H585" t="s">
        <v>251</v>
      </c>
      <c r="I585" t="n">
        <v>5</v>
      </c>
      <c r="J585" t="n">
        <v>458</v>
      </c>
      <c r="K585" t="s">
        <v>252</v>
      </c>
      <c r="L585" t="n">
        <v>214</v>
      </c>
      <c r="M585" t="n">
        <v>0.07000000000000001</v>
      </c>
      <c r="N585" t="n">
        <v>33.9</v>
      </c>
      <c r="O585" t="s">
        <v>253</v>
      </c>
      <c r="P585" t="s">
        <v>254</v>
      </c>
      <c r="Q585" t="s">
        <v>254</v>
      </c>
      <c r="R585" t="s">
        <v>255</v>
      </c>
      <c r="S585" t="s">
        <v>251</v>
      </c>
      <c r="T585" t="n">
        <v>5</v>
      </c>
    </row>
    <row r="586" spans="1:20">
      <c r="A586" s="1" t="n">
        <v>33908</v>
      </c>
      <c r="B586" t="s">
        <v>248</v>
      </c>
      <c r="C586" t="n">
        <v>4</v>
      </c>
      <c r="D586" t="n">
        <v>20</v>
      </c>
      <c r="E586" t="s">
        <v>249</v>
      </c>
      <c r="F586" t="n">
        <v>3201</v>
      </c>
      <c r="G586" t="s">
        <v>250</v>
      </c>
      <c r="H586" t="s">
        <v>251</v>
      </c>
      <c r="I586" t="n">
        <v>5</v>
      </c>
      <c r="J586" t="n">
        <v>458</v>
      </c>
      <c r="K586" t="s">
        <v>252</v>
      </c>
      <c r="L586" t="n">
        <v>193</v>
      </c>
      <c r="M586" t="n">
        <v>0.09</v>
      </c>
      <c r="N586" t="n">
        <v>37.3</v>
      </c>
      <c r="O586" t="s">
        <v>253</v>
      </c>
      <c r="P586" t="s">
        <v>254</v>
      </c>
      <c r="Q586" t="s">
        <v>254</v>
      </c>
      <c r="R586" t="s">
        <v>255</v>
      </c>
      <c r="S586" t="s">
        <v>251</v>
      </c>
      <c r="T586" t="n">
        <v>5</v>
      </c>
    </row>
    <row r="587" spans="1:20">
      <c r="A587" s="1" t="n">
        <v>33908</v>
      </c>
      <c r="B587" t="s">
        <v>248</v>
      </c>
      <c r="C587" t="n">
        <v>5</v>
      </c>
      <c r="D587" t="n">
        <v>20</v>
      </c>
      <c r="E587" t="s">
        <v>249</v>
      </c>
      <c r="F587" t="n">
        <v>3201</v>
      </c>
      <c r="G587" t="s">
        <v>250</v>
      </c>
      <c r="H587" t="s">
        <v>251</v>
      </c>
      <c r="I587" t="n">
        <v>5</v>
      </c>
      <c r="J587" t="n">
        <v>580</v>
      </c>
      <c r="K587" t="s">
        <v>270</v>
      </c>
      <c r="L587" t="n">
        <v>229</v>
      </c>
      <c r="M587" t="n">
        <v>0.02</v>
      </c>
      <c r="N587" t="n">
        <v>47</v>
      </c>
      <c r="O587" t="s">
        <v>253</v>
      </c>
      <c r="P587" t="s">
        <v>254</v>
      </c>
      <c r="Q587" t="s">
        <v>254</v>
      </c>
      <c r="R587" t="s">
        <v>255</v>
      </c>
      <c r="S587" t="s">
        <v>251</v>
      </c>
      <c r="T587" t="n">
        <v>5</v>
      </c>
    </row>
    <row r="588" spans="1:20">
      <c r="A588" s="1" t="n">
        <v>33908</v>
      </c>
      <c r="B588" t="s">
        <v>248</v>
      </c>
      <c r="C588" t="n">
        <v>6</v>
      </c>
      <c r="D588" t="n">
        <v>20</v>
      </c>
      <c r="E588" t="s">
        <v>249</v>
      </c>
      <c r="F588" t="n">
        <v>3201</v>
      </c>
      <c r="G588" t="s">
        <v>250</v>
      </c>
      <c r="H588" t="s">
        <v>251</v>
      </c>
      <c r="I588" t="n">
        <v>5</v>
      </c>
      <c r="J588" t="n">
        <v>458</v>
      </c>
      <c r="K588" t="s">
        <v>252</v>
      </c>
      <c r="L588" t="n">
        <v>130</v>
      </c>
      <c r="M588" t="n">
        <v>0.07000000000000001</v>
      </c>
      <c r="N588" t="n">
        <v>33.6</v>
      </c>
      <c r="O588" t="s">
        <v>253</v>
      </c>
      <c r="P588" t="s">
        <v>254</v>
      </c>
      <c r="Q588" t="s">
        <v>254</v>
      </c>
      <c r="R588" t="s">
        <v>255</v>
      </c>
      <c r="S588" t="s">
        <v>251</v>
      </c>
      <c r="T588" t="n">
        <v>5</v>
      </c>
    </row>
    <row r="589" spans="1:20">
      <c r="A589" s="1" t="n">
        <v>33908</v>
      </c>
      <c r="B589" t="s">
        <v>276</v>
      </c>
      <c r="C589" t="n">
        <v>2</v>
      </c>
      <c r="D589" t="n">
        <v>508</v>
      </c>
      <c r="E589" t="s">
        <v>268</v>
      </c>
      <c r="F589" t="n">
        <v>3201</v>
      </c>
      <c r="G589" t="s">
        <v>250</v>
      </c>
      <c r="H589" t="s">
        <v>251</v>
      </c>
      <c r="I589" t="n">
        <v>5</v>
      </c>
      <c r="J589" t="n">
        <v>458</v>
      </c>
      <c r="K589" t="s">
        <v>252</v>
      </c>
      <c r="L589" t="n">
        <v>94</v>
      </c>
      <c r="M589" t="n">
        <v>0.15</v>
      </c>
      <c r="N589" t="n">
        <v>0</v>
      </c>
    </row>
    <row r="590" spans="1:20">
      <c r="A590" s="1" t="n">
        <v>33908</v>
      </c>
      <c r="B590" t="s">
        <v>276</v>
      </c>
      <c r="C590" t="n">
        <v>3</v>
      </c>
      <c r="D590" t="n">
        <v>20</v>
      </c>
      <c r="E590" t="s">
        <v>249</v>
      </c>
      <c r="F590" t="n">
        <v>3201</v>
      </c>
      <c r="G590" t="s">
        <v>250</v>
      </c>
      <c r="H590" t="s">
        <v>251</v>
      </c>
      <c r="I590" t="n">
        <v>5</v>
      </c>
      <c r="J590" t="n">
        <v>160</v>
      </c>
      <c r="K590" t="s">
        <v>280</v>
      </c>
      <c r="L590" t="n">
        <v>350</v>
      </c>
      <c r="M590" t="n">
        <v>0.01</v>
      </c>
      <c r="N590" t="n">
        <v>42.1</v>
      </c>
      <c r="O590" t="s">
        <v>274</v>
      </c>
      <c r="P590" t="s">
        <v>275</v>
      </c>
      <c r="Q590" t="s">
        <v>275</v>
      </c>
      <c r="R590" t="s">
        <v>255</v>
      </c>
      <c r="S590" t="s">
        <v>251</v>
      </c>
      <c r="T590" t="n">
        <v>5</v>
      </c>
    </row>
    <row r="591" spans="1:20">
      <c r="A591" s="1" t="n">
        <v>33908</v>
      </c>
      <c r="B591" t="s">
        <v>276</v>
      </c>
      <c r="C591" t="n">
        <v>4</v>
      </c>
      <c r="D591" t="n">
        <v>20</v>
      </c>
      <c r="E591" t="s">
        <v>249</v>
      </c>
      <c r="F591" t="n">
        <v>3201</v>
      </c>
      <c r="G591" t="s">
        <v>250</v>
      </c>
      <c r="H591" t="s">
        <v>251</v>
      </c>
      <c r="I591" t="n">
        <v>5</v>
      </c>
      <c r="J591" t="n">
        <v>280</v>
      </c>
      <c r="K591" t="s">
        <v>273</v>
      </c>
      <c r="L591" t="n">
        <v>580</v>
      </c>
      <c r="M591" t="n">
        <v>0.6</v>
      </c>
      <c r="N591" t="n">
        <v>32.1</v>
      </c>
      <c r="O591" t="s">
        <v>274</v>
      </c>
      <c r="P591" t="s">
        <v>275</v>
      </c>
      <c r="Q591" t="s">
        <v>275</v>
      </c>
      <c r="R591" t="s">
        <v>255</v>
      </c>
      <c r="S591" t="s">
        <v>251</v>
      </c>
      <c r="T591" t="n">
        <v>5</v>
      </c>
    </row>
    <row r="592" spans="1:20">
      <c r="A592" s="1" t="n">
        <v>33908</v>
      </c>
      <c r="B592" t="s">
        <v>276</v>
      </c>
      <c r="C592" t="n">
        <v>5</v>
      </c>
      <c r="D592" t="n">
        <v>20</v>
      </c>
      <c r="E592" t="s">
        <v>249</v>
      </c>
      <c r="F592" t="n">
        <v>3201</v>
      </c>
      <c r="G592" t="s">
        <v>250</v>
      </c>
      <c r="H592" t="s">
        <v>251</v>
      </c>
      <c r="I592" t="n">
        <v>5</v>
      </c>
      <c r="J592" t="n">
        <v>458</v>
      </c>
      <c r="K592" t="s">
        <v>252</v>
      </c>
      <c r="L592" t="n">
        <v>318</v>
      </c>
      <c r="M592" t="n">
        <v>0.17</v>
      </c>
      <c r="N592" t="n">
        <v>20.9</v>
      </c>
      <c r="O592" t="s">
        <v>274</v>
      </c>
      <c r="P592" t="s">
        <v>275</v>
      </c>
      <c r="Q592" t="s">
        <v>275</v>
      </c>
      <c r="R592" t="s">
        <v>255</v>
      </c>
      <c r="S592" t="s">
        <v>251</v>
      </c>
      <c r="T592" t="n">
        <v>5</v>
      </c>
    </row>
    <row r="593" spans="1:20">
      <c r="A593" s="1" t="n">
        <v>33938</v>
      </c>
      <c r="B593" t="s">
        <v>248</v>
      </c>
      <c r="C593" t="n">
        <v>1</v>
      </c>
      <c r="D593" t="n">
        <v>20</v>
      </c>
      <c r="E593" t="s">
        <v>249</v>
      </c>
      <c r="F593" t="n">
        <v>3201</v>
      </c>
      <c r="G593" t="s">
        <v>250</v>
      </c>
      <c r="H593" t="s">
        <v>251</v>
      </c>
      <c r="I593" t="n">
        <v>5</v>
      </c>
      <c r="J593" t="n">
        <v>160</v>
      </c>
      <c r="K593" t="s">
        <v>280</v>
      </c>
      <c r="L593" t="n">
        <v>227</v>
      </c>
      <c r="M593" t="n">
        <v>0.02</v>
      </c>
      <c r="N593" t="n">
        <v>48.7</v>
      </c>
      <c r="O593" t="s">
        <v>253</v>
      </c>
      <c r="P593" t="s">
        <v>254</v>
      </c>
      <c r="Q593" t="s">
        <v>254</v>
      </c>
      <c r="R593" t="s">
        <v>255</v>
      </c>
      <c r="S593" t="s">
        <v>251</v>
      </c>
      <c r="T593" t="n">
        <v>5</v>
      </c>
    </row>
    <row r="594" spans="1:20">
      <c r="A594" s="1" t="n">
        <v>33938</v>
      </c>
      <c r="B594" t="s">
        <v>248</v>
      </c>
      <c r="C594" t="n">
        <v>3</v>
      </c>
      <c r="D594" t="n">
        <v>20</v>
      </c>
      <c r="E594" t="s">
        <v>249</v>
      </c>
      <c r="F594" t="n">
        <v>3201</v>
      </c>
      <c r="G594" t="s">
        <v>250</v>
      </c>
      <c r="H594" t="s">
        <v>251</v>
      </c>
      <c r="I594" t="n">
        <v>5</v>
      </c>
      <c r="J594" t="n">
        <v>458</v>
      </c>
      <c r="K594" t="s">
        <v>252</v>
      </c>
      <c r="L594" t="n">
        <v>223</v>
      </c>
      <c r="M594" t="n">
        <v>0.07000000000000001</v>
      </c>
      <c r="N594" t="n">
        <v>33.3</v>
      </c>
      <c r="O594" t="s">
        <v>253</v>
      </c>
      <c r="P594" t="s">
        <v>254</v>
      </c>
      <c r="Q594" t="s">
        <v>254</v>
      </c>
      <c r="R594" t="s">
        <v>255</v>
      </c>
      <c r="S594" t="s">
        <v>251</v>
      </c>
      <c r="T594" t="n">
        <v>5</v>
      </c>
    </row>
    <row r="595" spans="1:20">
      <c r="A595" s="1" t="n">
        <v>33938</v>
      </c>
      <c r="B595" t="s">
        <v>248</v>
      </c>
      <c r="C595" t="n">
        <v>4</v>
      </c>
      <c r="D595" t="n">
        <v>20</v>
      </c>
      <c r="E595" t="s">
        <v>249</v>
      </c>
      <c r="F595" t="n">
        <v>3201</v>
      </c>
      <c r="G595" t="s">
        <v>250</v>
      </c>
      <c r="H595" t="s">
        <v>251</v>
      </c>
      <c r="I595" t="n">
        <v>5</v>
      </c>
      <c r="J595" t="n">
        <v>458</v>
      </c>
      <c r="K595" t="s">
        <v>252</v>
      </c>
      <c r="L595" t="n">
        <v>454</v>
      </c>
      <c r="M595" t="n">
        <v>0.07000000000000001</v>
      </c>
      <c r="N595" t="n">
        <v>33</v>
      </c>
      <c r="O595" t="s">
        <v>253</v>
      </c>
      <c r="P595" t="s">
        <v>254</v>
      </c>
      <c r="Q595" t="s">
        <v>254</v>
      </c>
      <c r="R595" t="s">
        <v>255</v>
      </c>
      <c r="S595" t="s">
        <v>251</v>
      </c>
      <c r="T595" t="n">
        <v>5</v>
      </c>
    </row>
    <row r="596" spans="1:20">
      <c r="A596" s="1" t="n">
        <v>33938</v>
      </c>
      <c r="B596" t="s">
        <v>248</v>
      </c>
      <c r="C596" t="n">
        <v>5</v>
      </c>
      <c r="D596" t="n">
        <v>20</v>
      </c>
      <c r="E596" t="s">
        <v>249</v>
      </c>
      <c r="F596" t="n">
        <v>3201</v>
      </c>
      <c r="G596" t="s">
        <v>250</v>
      </c>
      <c r="H596" t="s">
        <v>251</v>
      </c>
      <c r="I596" t="n">
        <v>5</v>
      </c>
      <c r="J596" t="n">
        <v>458</v>
      </c>
      <c r="K596" t="s">
        <v>252</v>
      </c>
      <c r="L596" t="n">
        <v>13</v>
      </c>
      <c r="M596" t="n">
        <v>0.14</v>
      </c>
      <c r="N596" t="n">
        <v>21.5</v>
      </c>
      <c r="O596" t="s">
        <v>253</v>
      </c>
      <c r="P596" t="s">
        <v>254</v>
      </c>
      <c r="Q596" t="s">
        <v>254</v>
      </c>
      <c r="R596" t="s">
        <v>255</v>
      </c>
      <c r="S596" t="s">
        <v>251</v>
      </c>
      <c r="T596" t="n">
        <v>5</v>
      </c>
    </row>
    <row r="597" spans="1:20">
      <c r="A597" s="1" t="n">
        <v>33938</v>
      </c>
      <c r="B597" t="s">
        <v>276</v>
      </c>
      <c r="C597" t="n">
        <v>2</v>
      </c>
      <c r="D597" t="n">
        <v>509</v>
      </c>
      <c r="E597" t="s">
        <v>269</v>
      </c>
      <c r="F597" t="n">
        <v>3201</v>
      </c>
      <c r="G597" t="s">
        <v>250</v>
      </c>
      <c r="H597" t="s">
        <v>251</v>
      </c>
      <c r="I597" t="n">
        <v>5</v>
      </c>
      <c r="J597" t="n">
        <v>160</v>
      </c>
      <c r="K597" t="s">
        <v>280</v>
      </c>
      <c r="L597" t="n">
        <v>106</v>
      </c>
      <c r="M597" t="n">
        <v>0.76</v>
      </c>
      <c r="N597" t="n">
        <v>0</v>
      </c>
    </row>
    <row r="598" spans="1:20">
      <c r="A598" s="1" t="n">
        <v>33938</v>
      </c>
      <c r="B598" t="s">
        <v>276</v>
      </c>
      <c r="C598" t="n">
        <v>3</v>
      </c>
      <c r="D598" t="n">
        <v>20</v>
      </c>
      <c r="E598" t="s">
        <v>249</v>
      </c>
      <c r="F598" t="n">
        <v>3201</v>
      </c>
      <c r="G598" t="s">
        <v>250</v>
      </c>
      <c r="H598" t="s">
        <v>251</v>
      </c>
      <c r="I598" t="n">
        <v>5</v>
      </c>
      <c r="J598" t="n">
        <v>160</v>
      </c>
      <c r="K598" t="s">
        <v>280</v>
      </c>
      <c r="L598" t="n">
        <v>238</v>
      </c>
      <c r="M598" t="n">
        <v>0.04</v>
      </c>
      <c r="N598" t="n">
        <v>46.6</v>
      </c>
      <c r="O598" t="s">
        <v>274</v>
      </c>
      <c r="P598" t="s">
        <v>275</v>
      </c>
      <c r="Q598" t="s">
        <v>275</v>
      </c>
      <c r="R598" t="s">
        <v>255</v>
      </c>
      <c r="S598" t="s">
        <v>251</v>
      </c>
      <c r="T598" t="n">
        <v>5</v>
      </c>
    </row>
    <row r="599" spans="1:20">
      <c r="A599" s="1" t="n">
        <v>33938</v>
      </c>
      <c r="B599" t="s">
        <v>276</v>
      </c>
      <c r="C599" t="n">
        <v>4</v>
      </c>
      <c r="D599" t="n">
        <v>20</v>
      </c>
      <c r="E599" t="s">
        <v>249</v>
      </c>
      <c r="F599" t="n">
        <v>3201</v>
      </c>
      <c r="G599" t="s">
        <v>250</v>
      </c>
      <c r="H599" t="s">
        <v>251</v>
      </c>
      <c r="I599" t="n">
        <v>5</v>
      </c>
      <c r="J599" t="n">
        <v>160</v>
      </c>
      <c r="K599" t="s">
        <v>280</v>
      </c>
      <c r="L599" t="n">
        <v>287</v>
      </c>
      <c r="M599" t="n">
        <v>0.2</v>
      </c>
      <c r="N599" t="n">
        <v>46.9</v>
      </c>
      <c r="O599" t="s">
        <v>274</v>
      </c>
      <c r="P599" t="s">
        <v>275</v>
      </c>
      <c r="Q599" t="s">
        <v>275</v>
      </c>
      <c r="R599" t="s">
        <v>255</v>
      </c>
      <c r="S599" t="s">
        <v>251</v>
      </c>
      <c r="T599" t="n">
        <v>5</v>
      </c>
    </row>
    <row r="600" spans="1:20">
      <c r="A600" s="1" t="n">
        <v>33938</v>
      </c>
      <c r="B600" t="s">
        <v>276</v>
      </c>
      <c r="C600" t="n">
        <v>5</v>
      </c>
      <c r="D600" t="n">
        <v>20</v>
      </c>
      <c r="E600" t="s">
        <v>249</v>
      </c>
      <c r="F600" t="n">
        <v>3201</v>
      </c>
      <c r="G600" t="s">
        <v>250</v>
      </c>
      <c r="H600" t="s">
        <v>251</v>
      </c>
      <c r="I600" t="n">
        <v>5</v>
      </c>
      <c r="J600" t="n">
        <v>417</v>
      </c>
      <c r="K600" t="s">
        <v>296</v>
      </c>
      <c r="L600" t="n">
        <v>277</v>
      </c>
      <c r="M600" t="n">
        <v>0.01</v>
      </c>
      <c r="N600" t="n">
        <v>43.6</v>
      </c>
      <c r="O600" t="s">
        <v>274</v>
      </c>
      <c r="P600" t="s">
        <v>275</v>
      </c>
      <c r="Q600" t="s">
        <v>275</v>
      </c>
      <c r="R600" t="s">
        <v>255</v>
      </c>
      <c r="S600" t="s">
        <v>251</v>
      </c>
      <c r="T600" t="n">
        <v>5</v>
      </c>
    </row>
    <row r="601" spans="1:20">
      <c r="A601" s="1" t="n">
        <v>33969</v>
      </c>
      <c r="B601" t="s">
        <v>248</v>
      </c>
      <c r="C601" t="n">
        <v>3</v>
      </c>
      <c r="D601" t="n">
        <v>20</v>
      </c>
      <c r="E601" t="s">
        <v>249</v>
      </c>
      <c r="F601" t="n">
        <v>3201</v>
      </c>
      <c r="G601" t="s">
        <v>250</v>
      </c>
      <c r="H601" t="s">
        <v>251</v>
      </c>
      <c r="I601" t="n">
        <v>5</v>
      </c>
      <c r="J601" t="n">
        <v>150</v>
      </c>
      <c r="K601" t="s">
        <v>291</v>
      </c>
      <c r="L601" t="n">
        <v>375</v>
      </c>
      <c r="M601" t="n">
        <v>0.18</v>
      </c>
      <c r="N601" t="n">
        <v>27.3</v>
      </c>
      <c r="O601" t="s">
        <v>253</v>
      </c>
      <c r="P601" t="s">
        <v>254</v>
      </c>
      <c r="Q601" t="s">
        <v>254</v>
      </c>
      <c r="R601" t="s">
        <v>255</v>
      </c>
      <c r="S601" t="s">
        <v>251</v>
      </c>
      <c r="T601" t="n">
        <v>5</v>
      </c>
    </row>
    <row r="602" spans="1:20">
      <c r="A602" s="1" t="n">
        <v>33969</v>
      </c>
      <c r="B602" t="s">
        <v>248</v>
      </c>
      <c r="C602" t="n">
        <v>4</v>
      </c>
      <c r="D602" t="n">
        <v>20</v>
      </c>
      <c r="E602" t="s">
        <v>249</v>
      </c>
      <c r="F602" t="n">
        <v>3201</v>
      </c>
      <c r="G602" t="s">
        <v>250</v>
      </c>
      <c r="H602" t="s">
        <v>251</v>
      </c>
      <c r="I602" t="n">
        <v>5</v>
      </c>
      <c r="J602" t="n">
        <v>160</v>
      </c>
      <c r="K602" t="s">
        <v>280</v>
      </c>
      <c r="L602" t="n">
        <v>219</v>
      </c>
      <c r="M602" t="n">
        <v>0.02</v>
      </c>
      <c r="N602" t="n">
        <v>48.8</v>
      </c>
      <c r="O602" t="s">
        <v>253</v>
      </c>
      <c r="P602" t="s">
        <v>254</v>
      </c>
      <c r="Q602" t="s">
        <v>254</v>
      </c>
      <c r="R602" t="s">
        <v>255</v>
      </c>
      <c r="S602" t="s">
        <v>251</v>
      </c>
      <c r="T602" t="n">
        <v>5</v>
      </c>
    </row>
    <row r="603" spans="1:20">
      <c r="A603" s="1" t="n">
        <v>33969</v>
      </c>
      <c r="B603" t="s">
        <v>248</v>
      </c>
      <c r="C603" t="n">
        <v>5</v>
      </c>
      <c r="D603" t="n">
        <v>20</v>
      </c>
      <c r="E603" t="s">
        <v>249</v>
      </c>
      <c r="F603" t="n">
        <v>3201</v>
      </c>
      <c r="G603" t="s">
        <v>250</v>
      </c>
      <c r="H603" t="s">
        <v>251</v>
      </c>
      <c r="I603" t="n">
        <v>5</v>
      </c>
      <c r="J603" t="n">
        <v>260</v>
      </c>
      <c r="K603" t="s">
        <v>272</v>
      </c>
      <c r="L603" t="n">
        <v>174</v>
      </c>
      <c r="M603" t="n">
        <v>0.19</v>
      </c>
      <c r="N603" t="n">
        <v>38.2</v>
      </c>
      <c r="O603" t="s">
        <v>253</v>
      </c>
      <c r="P603" t="s">
        <v>254</v>
      </c>
      <c r="Q603" t="s">
        <v>254</v>
      </c>
      <c r="R603" t="s">
        <v>255</v>
      </c>
      <c r="S603" t="s">
        <v>251</v>
      </c>
      <c r="T603" t="n">
        <v>5</v>
      </c>
    </row>
    <row r="604" spans="1:20">
      <c r="A604" s="1" t="n">
        <v>33969</v>
      </c>
      <c r="B604" t="s">
        <v>248</v>
      </c>
      <c r="C604" t="n">
        <v>6</v>
      </c>
      <c r="D604" t="n">
        <v>20</v>
      </c>
      <c r="E604" t="s">
        <v>249</v>
      </c>
      <c r="F604" t="n">
        <v>3201</v>
      </c>
      <c r="G604" t="s">
        <v>250</v>
      </c>
      <c r="H604" t="s">
        <v>251</v>
      </c>
      <c r="I604" t="n">
        <v>5</v>
      </c>
      <c r="J604" t="n">
        <v>458</v>
      </c>
      <c r="K604" t="s">
        <v>252</v>
      </c>
      <c r="L604" t="n">
        <v>100</v>
      </c>
      <c r="M604" t="n">
        <v>0.04</v>
      </c>
      <c r="N604" t="n">
        <v>39</v>
      </c>
      <c r="O604" t="s">
        <v>253</v>
      </c>
      <c r="P604" t="s">
        <v>254</v>
      </c>
      <c r="Q604" t="s">
        <v>254</v>
      </c>
      <c r="R604" t="s">
        <v>255</v>
      </c>
      <c r="S604" t="s">
        <v>251</v>
      </c>
      <c r="T604" t="n">
        <v>5</v>
      </c>
    </row>
    <row r="605" spans="1:20">
      <c r="A605" s="1" t="n">
        <v>33969</v>
      </c>
      <c r="B605" t="s">
        <v>248</v>
      </c>
      <c r="C605" t="n">
        <v>7</v>
      </c>
      <c r="D605" t="n">
        <v>20</v>
      </c>
      <c r="E605" t="s">
        <v>249</v>
      </c>
      <c r="F605" t="n">
        <v>3201</v>
      </c>
      <c r="G605" t="s">
        <v>250</v>
      </c>
      <c r="H605" t="s">
        <v>251</v>
      </c>
      <c r="I605" t="n">
        <v>5</v>
      </c>
      <c r="J605" t="n">
        <v>458</v>
      </c>
      <c r="K605" t="s">
        <v>252</v>
      </c>
      <c r="L605" t="n">
        <v>327</v>
      </c>
      <c r="M605" t="n">
        <v>0.04</v>
      </c>
      <c r="N605" t="n">
        <v>37.2</v>
      </c>
      <c r="O605" t="s">
        <v>253</v>
      </c>
      <c r="P605" t="s">
        <v>254</v>
      </c>
      <c r="Q605" t="s">
        <v>254</v>
      </c>
      <c r="R605" t="s">
        <v>255</v>
      </c>
      <c r="S605" t="s">
        <v>251</v>
      </c>
      <c r="T605" t="n">
        <v>5</v>
      </c>
    </row>
    <row r="606" spans="1:20">
      <c r="A606" s="1" t="n">
        <v>33969</v>
      </c>
      <c r="B606" t="s">
        <v>248</v>
      </c>
      <c r="C606" t="n">
        <v>8</v>
      </c>
      <c r="D606" t="n">
        <v>20</v>
      </c>
      <c r="E606" t="s">
        <v>249</v>
      </c>
      <c r="F606" t="n">
        <v>3201</v>
      </c>
      <c r="G606" t="s">
        <v>250</v>
      </c>
      <c r="H606" t="s">
        <v>251</v>
      </c>
      <c r="I606" t="n">
        <v>5</v>
      </c>
      <c r="J606" t="n">
        <v>940</v>
      </c>
      <c r="K606" t="s">
        <v>257</v>
      </c>
      <c r="L606" t="n">
        <v>27</v>
      </c>
      <c r="M606" t="n">
        <v>5.4</v>
      </c>
      <c r="N606" t="n">
        <v>9.9</v>
      </c>
      <c r="O606" t="s">
        <v>253</v>
      </c>
      <c r="P606" t="s">
        <v>254</v>
      </c>
      <c r="Q606" t="s">
        <v>254</v>
      </c>
      <c r="R606" t="s">
        <v>255</v>
      </c>
      <c r="S606" t="s">
        <v>251</v>
      </c>
      <c r="T606" t="n">
        <v>5</v>
      </c>
    </row>
    <row r="607" spans="1:20">
      <c r="A607" s="1" t="n">
        <v>33969</v>
      </c>
      <c r="B607" t="s">
        <v>276</v>
      </c>
      <c r="C607" t="n">
        <v>1</v>
      </c>
      <c r="D607" t="n">
        <v>20</v>
      </c>
      <c r="E607" t="s">
        <v>249</v>
      </c>
      <c r="F607" t="n">
        <v>3201</v>
      </c>
      <c r="G607" t="s">
        <v>250</v>
      </c>
      <c r="H607" t="s">
        <v>251</v>
      </c>
      <c r="I607" t="n">
        <v>5</v>
      </c>
      <c r="J607" t="n">
        <v>160</v>
      </c>
      <c r="K607" t="s">
        <v>280</v>
      </c>
      <c r="L607" t="n">
        <v>325</v>
      </c>
      <c r="M607" t="n">
        <v>0.09</v>
      </c>
      <c r="N607" t="n">
        <v>47.1</v>
      </c>
      <c r="O607" t="s">
        <v>274</v>
      </c>
      <c r="P607" t="s">
        <v>275</v>
      </c>
      <c r="Q607" t="s">
        <v>275</v>
      </c>
      <c r="R607" t="s">
        <v>255</v>
      </c>
      <c r="S607" t="s">
        <v>251</v>
      </c>
      <c r="T607" t="n">
        <v>5</v>
      </c>
    </row>
    <row r="608" spans="1:20">
      <c r="A608" s="1" t="n">
        <v>33969</v>
      </c>
      <c r="B608" t="s">
        <v>276</v>
      </c>
      <c r="C608" t="n">
        <v>2</v>
      </c>
      <c r="D608" t="n">
        <v>20</v>
      </c>
      <c r="E608" t="s">
        <v>249</v>
      </c>
      <c r="F608" t="n">
        <v>3201</v>
      </c>
      <c r="G608" t="s">
        <v>250</v>
      </c>
      <c r="H608" t="s">
        <v>251</v>
      </c>
      <c r="I608" t="n">
        <v>5</v>
      </c>
      <c r="J608" t="n">
        <v>280</v>
      </c>
      <c r="K608" t="s">
        <v>273</v>
      </c>
      <c r="L608" t="n">
        <v>246</v>
      </c>
      <c r="M608" t="n">
        <v>0.02</v>
      </c>
      <c r="N608" t="n">
        <v>40.7</v>
      </c>
      <c r="O608" t="s">
        <v>274</v>
      </c>
      <c r="P608" t="s">
        <v>275</v>
      </c>
      <c r="Q608" t="s">
        <v>275</v>
      </c>
      <c r="R608" t="s">
        <v>255</v>
      </c>
      <c r="S608" t="s">
        <v>251</v>
      </c>
      <c r="T608" t="n">
        <v>5</v>
      </c>
    </row>
    <row r="609" spans="1:20">
      <c r="A609" s="1" t="n">
        <v>33969</v>
      </c>
      <c r="B609" t="s">
        <v>276</v>
      </c>
      <c r="C609" t="n">
        <v>3</v>
      </c>
      <c r="D609" t="n">
        <v>20</v>
      </c>
      <c r="E609" t="s">
        <v>249</v>
      </c>
      <c r="F609" t="n">
        <v>3201</v>
      </c>
      <c r="G609" t="s">
        <v>250</v>
      </c>
      <c r="H609" t="s">
        <v>251</v>
      </c>
      <c r="I609" t="n">
        <v>5</v>
      </c>
      <c r="J609" t="n">
        <v>458</v>
      </c>
      <c r="K609" t="s">
        <v>252</v>
      </c>
      <c r="L609" t="n">
        <v>437</v>
      </c>
      <c r="M609" t="n">
        <v>0.18</v>
      </c>
      <c r="N609" t="n">
        <v>21</v>
      </c>
      <c r="O609" t="s">
        <v>274</v>
      </c>
      <c r="P609" t="s">
        <v>275</v>
      </c>
      <c r="Q609" t="s">
        <v>275</v>
      </c>
      <c r="R609" t="s">
        <v>255</v>
      </c>
      <c r="S609" t="s">
        <v>251</v>
      </c>
      <c r="T609" t="n">
        <v>5</v>
      </c>
    </row>
    <row r="610" spans="1:20">
      <c r="A610" s="1" t="n">
        <v>33969</v>
      </c>
      <c r="B610" t="s">
        <v>276</v>
      </c>
      <c r="C610" t="n">
        <v>4</v>
      </c>
      <c r="D610" t="n">
        <v>20</v>
      </c>
      <c r="E610" t="s">
        <v>249</v>
      </c>
      <c r="F610" t="n">
        <v>3201</v>
      </c>
      <c r="G610" t="s">
        <v>250</v>
      </c>
      <c r="H610" t="s">
        <v>251</v>
      </c>
      <c r="I610" t="n">
        <v>5</v>
      </c>
      <c r="J610" t="n">
        <v>458</v>
      </c>
      <c r="K610" t="s">
        <v>252</v>
      </c>
      <c r="L610" t="n">
        <v>247</v>
      </c>
      <c r="M610" t="n">
        <v>0.21</v>
      </c>
      <c r="N610" t="n">
        <v>22.8</v>
      </c>
      <c r="O610" t="s">
        <v>274</v>
      </c>
      <c r="P610" t="s">
        <v>275</v>
      </c>
      <c r="Q610" t="s">
        <v>275</v>
      </c>
      <c r="R610" t="s">
        <v>255</v>
      </c>
      <c r="S610" t="s">
        <v>251</v>
      </c>
      <c r="T610" t="n">
        <v>5</v>
      </c>
    </row>
    <row r="611" spans="1:20">
      <c r="A611" s="1" t="n">
        <v>34000</v>
      </c>
      <c r="B611" t="s">
        <v>248</v>
      </c>
      <c r="C611" t="n">
        <v>1</v>
      </c>
      <c r="D611" t="n">
        <v>20</v>
      </c>
      <c r="E611" t="s">
        <v>249</v>
      </c>
      <c r="F611" t="n">
        <v>3201</v>
      </c>
      <c r="G611" t="s">
        <v>250</v>
      </c>
      <c r="H611" t="s">
        <v>251</v>
      </c>
      <c r="I611" t="n">
        <v>5</v>
      </c>
      <c r="J611" t="n">
        <v>458</v>
      </c>
      <c r="K611" t="s">
        <v>252</v>
      </c>
      <c r="L611" t="n">
        <v>377</v>
      </c>
      <c r="M611" t="n">
        <v>0.07000000000000001</v>
      </c>
      <c r="N611" t="n">
        <v>32.6</v>
      </c>
      <c r="O611" t="s">
        <v>253</v>
      </c>
      <c r="P611" t="s">
        <v>254</v>
      </c>
      <c r="Q611" t="s">
        <v>254</v>
      </c>
      <c r="R611" t="s">
        <v>255</v>
      </c>
      <c r="S611" t="s">
        <v>251</v>
      </c>
      <c r="T611" t="n">
        <v>5</v>
      </c>
    </row>
    <row r="612" spans="1:20">
      <c r="A612" s="1" t="n">
        <v>34000</v>
      </c>
      <c r="B612" t="s">
        <v>258</v>
      </c>
      <c r="C612" t="n">
        <v>1</v>
      </c>
      <c r="D612" t="n">
        <v>213</v>
      </c>
      <c r="E612" t="s">
        <v>256</v>
      </c>
      <c r="F612" t="n">
        <v>3202</v>
      </c>
      <c r="G612" t="s">
        <v>297</v>
      </c>
      <c r="H612" t="s">
        <v>251</v>
      </c>
      <c r="I612" t="n">
        <v>5</v>
      </c>
      <c r="J612" t="n">
        <v>160</v>
      </c>
      <c r="K612" t="s">
        <v>280</v>
      </c>
      <c r="L612" t="n">
        <v>1</v>
      </c>
      <c r="M612" t="n">
        <v>0</v>
      </c>
      <c r="N612" t="n">
        <v>0</v>
      </c>
    </row>
    <row r="613" spans="1:20">
      <c r="A613" s="1" t="n">
        <v>34000</v>
      </c>
      <c r="B613" t="s">
        <v>258</v>
      </c>
      <c r="C613" t="n">
        <v>2</v>
      </c>
      <c r="D613" t="n">
        <v>213</v>
      </c>
      <c r="E613" t="s">
        <v>256</v>
      </c>
      <c r="F613" t="n">
        <v>3202</v>
      </c>
      <c r="G613" t="s">
        <v>297</v>
      </c>
      <c r="H613" t="s">
        <v>251</v>
      </c>
      <c r="I613" t="n">
        <v>5</v>
      </c>
      <c r="J613" t="n">
        <v>785</v>
      </c>
      <c r="K613" t="s">
        <v>281</v>
      </c>
      <c r="L613" t="n">
        <v>1</v>
      </c>
      <c r="M613" t="n">
        <v>0</v>
      </c>
      <c r="N613" t="n">
        <v>0</v>
      </c>
    </row>
    <row r="614" spans="1:20">
      <c r="A614" s="1" t="n">
        <v>34000</v>
      </c>
      <c r="B614" t="s">
        <v>276</v>
      </c>
      <c r="C614" t="n">
        <v>1</v>
      </c>
      <c r="D614" t="n">
        <v>20</v>
      </c>
      <c r="E614" t="s">
        <v>249</v>
      </c>
      <c r="F614" t="n">
        <v>3201</v>
      </c>
      <c r="G614" t="s">
        <v>250</v>
      </c>
      <c r="H614" t="s">
        <v>251</v>
      </c>
      <c r="I614" t="n">
        <v>5</v>
      </c>
      <c r="J614" t="n">
        <v>325</v>
      </c>
      <c r="K614" t="s">
        <v>287</v>
      </c>
      <c r="L614" t="n">
        <v>703</v>
      </c>
      <c r="M614" t="n">
        <v>0.99</v>
      </c>
      <c r="N614" t="n">
        <v>28.8</v>
      </c>
      <c r="O614" t="s">
        <v>274</v>
      </c>
      <c r="P614" t="s">
        <v>275</v>
      </c>
      <c r="Q614" t="s">
        <v>275</v>
      </c>
      <c r="R614" t="s">
        <v>255</v>
      </c>
      <c r="S614" t="s">
        <v>251</v>
      </c>
      <c r="T614" t="n">
        <v>5</v>
      </c>
    </row>
    <row r="615" spans="1:20">
      <c r="A615" s="1" t="n">
        <v>34000</v>
      </c>
      <c r="B615" t="s">
        <v>276</v>
      </c>
      <c r="C615" t="n">
        <v>2</v>
      </c>
      <c r="D615" t="n">
        <v>20</v>
      </c>
      <c r="E615" t="s">
        <v>249</v>
      </c>
      <c r="F615" t="n">
        <v>3201</v>
      </c>
      <c r="G615" t="s">
        <v>250</v>
      </c>
      <c r="H615" t="s">
        <v>251</v>
      </c>
      <c r="I615" t="n">
        <v>5</v>
      </c>
      <c r="J615" t="n">
        <v>458</v>
      </c>
      <c r="K615" t="s">
        <v>252</v>
      </c>
      <c r="L615" t="n">
        <v>385</v>
      </c>
      <c r="M615" t="n">
        <v>0.2</v>
      </c>
      <c r="N615" t="n">
        <v>22.4</v>
      </c>
      <c r="O615" t="s">
        <v>274</v>
      </c>
      <c r="P615" t="s">
        <v>275</v>
      </c>
      <c r="Q615" t="s">
        <v>275</v>
      </c>
      <c r="R615" t="s">
        <v>255</v>
      </c>
      <c r="S615" t="s">
        <v>251</v>
      </c>
      <c r="T615" t="n">
        <v>5</v>
      </c>
    </row>
    <row r="616" spans="1:20">
      <c r="A616" s="1" t="n">
        <v>34028</v>
      </c>
      <c r="B616" t="s">
        <v>292</v>
      </c>
      <c r="C616" t="n">
        <v>1</v>
      </c>
      <c r="D616" t="n">
        <v>216</v>
      </c>
      <c r="E616" t="s">
        <v>286</v>
      </c>
      <c r="F616" t="n">
        <v>3201</v>
      </c>
      <c r="G616" t="s">
        <v>250</v>
      </c>
      <c r="H616" t="s">
        <v>251</v>
      </c>
      <c r="I616" t="n">
        <v>5</v>
      </c>
      <c r="J616" t="n">
        <v>595</v>
      </c>
      <c r="K616" t="s">
        <v>290</v>
      </c>
      <c r="L616" t="n">
        <v>194</v>
      </c>
      <c r="M616" t="n">
        <v>0</v>
      </c>
      <c r="N616" t="n">
        <v>0</v>
      </c>
    </row>
    <row r="617" spans="1:20">
      <c r="A617" s="1" t="n">
        <v>34028</v>
      </c>
      <c r="B617" t="s">
        <v>248</v>
      </c>
      <c r="C617" t="n">
        <v>2</v>
      </c>
      <c r="D617" t="n">
        <v>20</v>
      </c>
      <c r="E617" t="s">
        <v>249</v>
      </c>
      <c r="F617" t="n">
        <v>3201</v>
      </c>
      <c r="G617" t="s">
        <v>250</v>
      </c>
      <c r="H617" t="s">
        <v>251</v>
      </c>
      <c r="I617" t="n">
        <v>5</v>
      </c>
      <c r="J617" t="n">
        <v>260</v>
      </c>
      <c r="K617" t="s">
        <v>272</v>
      </c>
      <c r="L617" t="n">
        <v>128</v>
      </c>
      <c r="M617" t="n">
        <v>0.19</v>
      </c>
      <c r="N617" t="n">
        <v>38.4</v>
      </c>
      <c r="O617" t="s">
        <v>253</v>
      </c>
      <c r="P617" t="s">
        <v>254</v>
      </c>
      <c r="Q617" t="s">
        <v>254</v>
      </c>
      <c r="R617" t="s">
        <v>255</v>
      </c>
      <c r="S617" t="s">
        <v>251</v>
      </c>
      <c r="T617" t="n">
        <v>5</v>
      </c>
    </row>
    <row r="618" spans="1:20">
      <c r="A618" s="1" t="n">
        <v>34028</v>
      </c>
      <c r="B618" t="s">
        <v>248</v>
      </c>
      <c r="C618" t="n">
        <v>3</v>
      </c>
      <c r="D618" t="n">
        <v>20</v>
      </c>
      <c r="E618" t="s">
        <v>249</v>
      </c>
      <c r="F618" t="n">
        <v>3201</v>
      </c>
      <c r="G618" t="s">
        <v>250</v>
      </c>
      <c r="H618" t="s">
        <v>251</v>
      </c>
      <c r="I618" t="n">
        <v>5</v>
      </c>
      <c r="J618" t="n">
        <v>458</v>
      </c>
      <c r="K618" t="s">
        <v>252</v>
      </c>
      <c r="L618" t="n">
        <v>174</v>
      </c>
      <c r="M618" t="n">
        <v>0.2</v>
      </c>
      <c r="N618" t="n">
        <v>22.7</v>
      </c>
      <c r="O618" t="s">
        <v>253</v>
      </c>
      <c r="P618" t="s">
        <v>254</v>
      </c>
      <c r="Q618" t="s">
        <v>254</v>
      </c>
      <c r="R618" t="s">
        <v>255</v>
      </c>
      <c r="S618" t="s">
        <v>251</v>
      </c>
      <c r="T618" t="n">
        <v>5</v>
      </c>
    </row>
    <row r="619" spans="1:20">
      <c r="A619" s="1" t="n">
        <v>34028</v>
      </c>
      <c r="B619" t="s">
        <v>248</v>
      </c>
      <c r="C619" t="n">
        <v>4</v>
      </c>
      <c r="D619" t="n">
        <v>20</v>
      </c>
      <c r="E619" t="s">
        <v>249</v>
      </c>
      <c r="F619" t="n">
        <v>3201</v>
      </c>
      <c r="G619" t="s">
        <v>250</v>
      </c>
      <c r="H619" t="s">
        <v>251</v>
      </c>
      <c r="I619" t="n">
        <v>5</v>
      </c>
      <c r="J619" t="n">
        <v>458</v>
      </c>
      <c r="K619" t="s">
        <v>252</v>
      </c>
      <c r="L619" t="n">
        <v>149</v>
      </c>
      <c r="M619" t="n">
        <v>0.07000000000000001</v>
      </c>
      <c r="N619" t="n">
        <v>32.5</v>
      </c>
      <c r="O619" t="s">
        <v>253</v>
      </c>
      <c r="P619" t="s">
        <v>254</v>
      </c>
      <c r="Q619" t="s">
        <v>254</v>
      </c>
      <c r="R619" t="s">
        <v>255</v>
      </c>
      <c r="S619" t="s">
        <v>251</v>
      </c>
      <c r="T619" t="n">
        <v>5</v>
      </c>
    </row>
    <row r="620" spans="1:20">
      <c r="A620" s="1" t="n">
        <v>34028</v>
      </c>
      <c r="B620" t="s">
        <v>248</v>
      </c>
      <c r="C620" t="n">
        <v>5</v>
      </c>
      <c r="D620" t="n">
        <v>20</v>
      </c>
      <c r="E620" t="s">
        <v>249</v>
      </c>
      <c r="F620" t="n">
        <v>3201</v>
      </c>
      <c r="G620" t="s">
        <v>250</v>
      </c>
      <c r="H620" t="s">
        <v>251</v>
      </c>
      <c r="I620" t="n">
        <v>5</v>
      </c>
      <c r="J620" t="n">
        <v>458</v>
      </c>
      <c r="K620" t="s">
        <v>252</v>
      </c>
      <c r="L620" t="n">
        <v>318</v>
      </c>
      <c r="M620" t="n">
        <v>0.04</v>
      </c>
      <c r="N620" t="n">
        <v>38.1</v>
      </c>
      <c r="O620" t="s">
        <v>253</v>
      </c>
      <c r="P620" t="s">
        <v>254</v>
      </c>
      <c r="Q620" t="s">
        <v>254</v>
      </c>
      <c r="R620" t="s">
        <v>255</v>
      </c>
      <c r="S620" t="s">
        <v>251</v>
      </c>
      <c r="T620" t="n">
        <v>5</v>
      </c>
    </row>
    <row r="621" spans="1:20">
      <c r="A621" s="1" t="n">
        <v>34028</v>
      </c>
      <c r="B621" t="s">
        <v>248</v>
      </c>
      <c r="C621" t="n">
        <v>6</v>
      </c>
      <c r="D621" t="n">
        <v>20</v>
      </c>
      <c r="E621" t="s">
        <v>249</v>
      </c>
      <c r="F621" t="n">
        <v>3201</v>
      </c>
      <c r="G621" t="s">
        <v>250</v>
      </c>
      <c r="H621" t="s">
        <v>251</v>
      </c>
      <c r="I621" t="n">
        <v>5</v>
      </c>
      <c r="J621" t="n">
        <v>940</v>
      </c>
      <c r="K621" t="s">
        <v>257</v>
      </c>
      <c r="L621" t="n">
        <v>69</v>
      </c>
      <c r="M621" t="n">
        <v>5.5</v>
      </c>
      <c r="N621" t="n">
        <v>10.7</v>
      </c>
      <c r="O621" t="s">
        <v>253</v>
      </c>
      <c r="P621" t="s">
        <v>254</v>
      </c>
      <c r="Q621" t="s">
        <v>254</v>
      </c>
      <c r="R621" t="s">
        <v>255</v>
      </c>
      <c r="S621" t="s">
        <v>251</v>
      </c>
      <c r="T621" t="n">
        <v>5</v>
      </c>
    </row>
    <row r="622" spans="1:20">
      <c r="A622" s="1" t="n">
        <v>34028</v>
      </c>
      <c r="B622" t="s">
        <v>276</v>
      </c>
      <c r="C622" t="n">
        <v>1</v>
      </c>
      <c r="D622" t="n">
        <v>20</v>
      </c>
      <c r="E622" t="s">
        <v>249</v>
      </c>
      <c r="F622" t="n">
        <v>3201</v>
      </c>
      <c r="G622" t="s">
        <v>250</v>
      </c>
      <c r="H622" t="s">
        <v>251</v>
      </c>
      <c r="I622" t="n">
        <v>5</v>
      </c>
      <c r="J622" t="n">
        <v>280</v>
      </c>
      <c r="K622" t="s">
        <v>273</v>
      </c>
      <c r="L622" t="n">
        <v>282</v>
      </c>
      <c r="M622" t="n">
        <v>0.06</v>
      </c>
      <c r="N622" t="n">
        <v>41.6</v>
      </c>
      <c r="O622" t="s">
        <v>274</v>
      </c>
      <c r="P622" t="s">
        <v>275</v>
      </c>
      <c r="Q622" t="s">
        <v>275</v>
      </c>
      <c r="R622" t="s">
        <v>255</v>
      </c>
      <c r="S622" t="s">
        <v>251</v>
      </c>
      <c r="T622" t="n">
        <v>5</v>
      </c>
    </row>
    <row r="623" spans="1:20">
      <c r="A623" s="1" t="n">
        <v>34028</v>
      </c>
      <c r="B623" t="s">
        <v>276</v>
      </c>
      <c r="C623" t="n">
        <v>2</v>
      </c>
      <c r="D623" t="n">
        <v>20</v>
      </c>
      <c r="E623" t="s">
        <v>249</v>
      </c>
      <c r="F623" t="n">
        <v>3201</v>
      </c>
      <c r="G623" t="s">
        <v>250</v>
      </c>
      <c r="H623" t="s">
        <v>251</v>
      </c>
      <c r="I623" t="n">
        <v>5</v>
      </c>
      <c r="J623" t="n">
        <v>280</v>
      </c>
      <c r="K623" t="s">
        <v>273</v>
      </c>
      <c r="L623" t="n">
        <v>301</v>
      </c>
      <c r="M623" t="n">
        <v>0.06</v>
      </c>
      <c r="N623" t="n">
        <v>40.8</v>
      </c>
      <c r="O623" t="s">
        <v>274</v>
      </c>
      <c r="P623" t="s">
        <v>275</v>
      </c>
      <c r="Q623" t="s">
        <v>275</v>
      </c>
      <c r="R623" t="s">
        <v>255</v>
      </c>
      <c r="S623" t="s">
        <v>251</v>
      </c>
      <c r="T623" t="n">
        <v>5</v>
      </c>
    </row>
    <row r="624" spans="1:20">
      <c r="A624" s="1" t="n">
        <v>34028</v>
      </c>
      <c r="B624" t="s">
        <v>276</v>
      </c>
      <c r="C624" t="n">
        <v>3</v>
      </c>
      <c r="D624" t="n">
        <v>20</v>
      </c>
      <c r="E624" t="s">
        <v>249</v>
      </c>
      <c r="F624" t="n">
        <v>3201</v>
      </c>
      <c r="G624" t="s">
        <v>250</v>
      </c>
      <c r="H624" t="s">
        <v>251</v>
      </c>
      <c r="I624" t="n">
        <v>5</v>
      </c>
      <c r="J624" t="n">
        <v>458</v>
      </c>
      <c r="K624" t="s">
        <v>252</v>
      </c>
      <c r="L624" t="n">
        <v>349</v>
      </c>
      <c r="M624" t="n">
        <v>0.15</v>
      </c>
      <c r="N624" t="n">
        <v>22.8</v>
      </c>
      <c r="O624" t="s">
        <v>274</v>
      </c>
      <c r="P624" t="s">
        <v>275</v>
      </c>
      <c r="Q624" t="s">
        <v>275</v>
      </c>
      <c r="R624" t="s">
        <v>255</v>
      </c>
      <c r="S624" t="s">
        <v>251</v>
      </c>
      <c r="T624" t="n">
        <v>5</v>
      </c>
    </row>
    <row r="625" spans="1:20">
      <c r="A625" s="1" t="n">
        <v>34028</v>
      </c>
      <c r="B625" t="s">
        <v>276</v>
      </c>
      <c r="C625" t="n">
        <v>4</v>
      </c>
      <c r="D625" t="n">
        <v>20</v>
      </c>
      <c r="E625" t="s">
        <v>249</v>
      </c>
      <c r="F625" t="n">
        <v>3201</v>
      </c>
      <c r="G625" t="s">
        <v>250</v>
      </c>
      <c r="H625" t="s">
        <v>251</v>
      </c>
      <c r="I625" t="n">
        <v>5</v>
      </c>
      <c r="J625" t="n">
        <v>458</v>
      </c>
      <c r="K625" t="s">
        <v>252</v>
      </c>
      <c r="L625" t="n">
        <v>332</v>
      </c>
      <c r="M625" t="n">
        <v>0.21</v>
      </c>
      <c r="N625" t="n">
        <v>21</v>
      </c>
      <c r="O625" t="s">
        <v>274</v>
      </c>
      <c r="P625" t="s">
        <v>275</v>
      </c>
      <c r="Q625" t="s">
        <v>275</v>
      </c>
      <c r="R625" t="s">
        <v>255</v>
      </c>
      <c r="S625" t="s">
        <v>251</v>
      </c>
      <c r="T625" t="n">
        <v>5</v>
      </c>
    </row>
    <row r="626" spans="1:20">
      <c r="A626" s="1" t="n">
        <v>34059</v>
      </c>
      <c r="B626" t="s">
        <v>248</v>
      </c>
      <c r="C626" t="n">
        <v>1</v>
      </c>
      <c r="D626" t="n">
        <v>20</v>
      </c>
      <c r="E626" t="s">
        <v>249</v>
      </c>
      <c r="F626" t="n">
        <v>3201</v>
      </c>
      <c r="G626" t="s">
        <v>250</v>
      </c>
      <c r="H626" t="s">
        <v>251</v>
      </c>
      <c r="I626" t="n">
        <v>5</v>
      </c>
      <c r="J626" t="n">
        <v>458</v>
      </c>
      <c r="K626" t="s">
        <v>252</v>
      </c>
      <c r="L626" t="n">
        <v>165</v>
      </c>
      <c r="M626" t="n">
        <v>0.1</v>
      </c>
      <c r="N626" t="n">
        <v>35</v>
      </c>
      <c r="O626" t="s">
        <v>253</v>
      </c>
      <c r="P626" t="s">
        <v>254</v>
      </c>
      <c r="Q626" t="s">
        <v>254</v>
      </c>
      <c r="R626" t="s">
        <v>255</v>
      </c>
      <c r="S626" t="s">
        <v>251</v>
      </c>
      <c r="T626" t="n">
        <v>5</v>
      </c>
    </row>
    <row r="627" spans="1:20">
      <c r="A627" s="1" t="n">
        <v>34059</v>
      </c>
      <c r="B627" t="s">
        <v>248</v>
      </c>
      <c r="C627" t="n">
        <v>3</v>
      </c>
      <c r="D627" t="n">
        <v>508</v>
      </c>
      <c r="E627" t="s">
        <v>268</v>
      </c>
      <c r="F627" t="n">
        <v>3201</v>
      </c>
      <c r="G627" t="s">
        <v>250</v>
      </c>
      <c r="H627" t="s">
        <v>251</v>
      </c>
      <c r="I627" t="n">
        <v>5</v>
      </c>
      <c r="J627" t="n">
        <v>458</v>
      </c>
      <c r="K627" t="s">
        <v>252</v>
      </c>
      <c r="L627" t="n">
        <v>100</v>
      </c>
      <c r="M627" t="n">
        <v>0.09</v>
      </c>
      <c r="N627" t="n">
        <v>0</v>
      </c>
    </row>
    <row r="628" spans="1:20">
      <c r="A628" s="1" t="n">
        <v>34059</v>
      </c>
      <c r="B628" t="s">
        <v>248</v>
      </c>
      <c r="C628" t="n">
        <v>5</v>
      </c>
      <c r="D628" t="n">
        <v>20</v>
      </c>
      <c r="E628" t="s">
        <v>249</v>
      </c>
      <c r="F628" t="n">
        <v>3201</v>
      </c>
      <c r="G628" t="s">
        <v>250</v>
      </c>
      <c r="H628" t="s">
        <v>251</v>
      </c>
      <c r="I628" t="n">
        <v>5</v>
      </c>
      <c r="J628" t="n">
        <v>458</v>
      </c>
      <c r="K628" t="s">
        <v>252</v>
      </c>
      <c r="L628" t="n">
        <v>326</v>
      </c>
      <c r="M628" t="n">
        <v>0.04</v>
      </c>
      <c r="N628" t="n">
        <v>37.7</v>
      </c>
      <c r="O628" t="s">
        <v>253</v>
      </c>
      <c r="P628" t="s">
        <v>254</v>
      </c>
      <c r="Q628" t="s">
        <v>254</v>
      </c>
      <c r="R628" t="s">
        <v>255</v>
      </c>
      <c r="S628" t="s">
        <v>251</v>
      </c>
      <c r="T628" t="n">
        <v>5</v>
      </c>
    </row>
    <row r="629" spans="1:20">
      <c r="A629" s="1" t="n">
        <v>34059</v>
      </c>
      <c r="B629" t="s">
        <v>248</v>
      </c>
      <c r="C629" t="n">
        <v>6</v>
      </c>
      <c r="D629" t="n">
        <v>20</v>
      </c>
      <c r="E629" t="s">
        <v>249</v>
      </c>
      <c r="F629" t="n">
        <v>3201</v>
      </c>
      <c r="G629" t="s">
        <v>250</v>
      </c>
      <c r="H629" t="s">
        <v>251</v>
      </c>
      <c r="I629" t="n">
        <v>5</v>
      </c>
      <c r="J629" t="n">
        <v>458</v>
      </c>
      <c r="K629" t="s">
        <v>252</v>
      </c>
      <c r="L629" t="n">
        <v>241</v>
      </c>
      <c r="M629" t="n">
        <v>0.02</v>
      </c>
      <c r="N629" t="n">
        <v>46.2</v>
      </c>
      <c r="O629" t="s">
        <v>253</v>
      </c>
      <c r="P629" t="s">
        <v>254</v>
      </c>
      <c r="Q629" t="s">
        <v>254</v>
      </c>
      <c r="R629" t="s">
        <v>255</v>
      </c>
      <c r="S629" t="s">
        <v>251</v>
      </c>
      <c r="T629" t="n">
        <v>5</v>
      </c>
    </row>
    <row r="630" spans="1:20">
      <c r="A630" s="1" t="n">
        <v>34059</v>
      </c>
      <c r="B630" t="s">
        <v>248</v>
      </c>
      <c r="C630" t="n">
        <v>7</v>
      </c>
      <c r="D630" t="n">
        <v>20</v>
      </c>
      <c r="E630" t="s">
        <v>249</v>
      </c>
      <c r="F630" t="n">
        <v>3201</v>
      </c>
      <c r="G630" t="s">
        <v>250</v>
      </c>
      <c r="H630" t="s">
        <v>251</v>
      </c>
      <c r="I630" t="n">
        <v>5</v>
      </c>
      <c r="J630" t="n">
        <v>458</v>
      </c>
      <c r="K630" t="s">
        <v>252</v>
      </c>
      <c r="L630" t="n">
        <v>121</v>
      </c>
      <c r="M630" t="n">
        <v>0.2</v>
      </c>
      <c r="N630" t="n">
        <v>21.1</v>
      </c>
      <c r="O630" t="s">
        <v>253</v>
      </c>
      <c r="P630" t="s">
        <v>254</v>
      </c>
      <c r="Q630" t="s">
        <v>254</v>
      </c>
      <c r="R630" t="s">
        <v>255</v>
      </c>
      <c r="S630" t="s">
        <v>251</v>
      </c>
      <c r="T630" t="n">
        <v>5</v>
      </c>
    </row>
    <row r="631" spans="1:20">
      <c r="A631" s="1" t="n">
        <v>34059</v>
      </c>
      <c r="B631" t="s">
        <v>248</v>
      </c>
      <c r="C631" t="n">
        <v>8</v>
      </c>
      <c r="D631" t="n">
        <v>20</v>
      </c>
      <c r="E631" t="s">
        <v>249</v>
      </c>
      <c r="F631" t="n">
        <v>3201</v>
      </c>
      <c r="G631" t="s">
        <v>250</v>
      </c>
      <c r="H631" t="s">
        <v>251</v>
      </c>
      <c r="I631" t="n">
        <v>5</v>
      </c>
      <c r="J631" t="n">
        <v>458</v>
      </c>
      <c r="K631" t="s">
        <v>252</v>
      </c>
      <c r="L631" t="n">
        <v>104</v>
      </c>
      <c r="M631" t="n">
        <v>0.09</v>
      </c>
      <c r="N631" t="n">
        <v>35.4</v>
      </c>
      <c r="O631" t="s">
        <v>253</v>
      </c>
      <c r="P631" t="s">
        <v>254</v>
      </c>
      <c r="Q631" t="s">
        <v>254</v>
      </c>
      <c r="R631" t="s">
        <v>255</v>
      </c>
      <c r="S631" t="s">
        <v>251</v>
      </c>
      <c r="T631" t="n">
        <v>5</v>
      </c>
    </row>
    <row r="632" spans="1:20">
      <c r="A632" s="1" t="n">
        <v>34059</v>
      </c>
      <c r="B632" t="s">
        <v>258</v>
      </c>
      <c r="C632" t="n">
        <v>1</v>
      </c>
      <c r="D632" t="n">
        <v>213</v>
      </c>
      <c r="E632" t="s">
        <v>256</v>
      </c>
      <c r="F632" t="n">
        <v>3201</v>
      </c>
      <c r="G632" t="s">
        <v>250</v>
      </c>
      <c r="H632" t="s">
        <v>251</v>
      </c>
      <c r="I632" t="n">
        <v>5</v>
      </c>
      <c r="J632" t="n">
        <v>785</v>
      </c>
      <c r="K632" t="s">
        <v>281</v>
      </c>
      <c r="L632" t="n">
        <v>1</v>
      </c>
      <c r="M632" t="n">
        <v>0</v>
      </c>
      <c r="N632" t="n">
        <v>0</v>
      </c>
    </row>
    <row r="633" spans="1:20">
      <c r="A633" s="1" t="n">
        <v>34059</v>
      </c>
      <c r="B633" t="s">
        <v>276</v>
      </c>
      <c r="C633" t="n">
        <v>1</v>
      </c>
      <c r="D633" t="n">
        <v>20</v>
      </c>
      <c r="E633" t="s">
        <v>249</v>
      </c>
      <c r="F633" t="n">
        <v>3201</v>
      </c>
      <c r="G633" t="s">
        <v>250</v>
      </c>
      <c r="H633" t="s">
        <v>251</v>
      </c>
      <c r="I633" t="n">
        <v>5</v>
      </c>
      <c r="J633" t="n">
        <v>280</v>
      </c>
      <c r="K633" t="s">
        <v>273</v>
      </c>
      <c r="L633" t="n">
        <v>246</v>
      </c>
      <c r="M633" t="n">
        <v>0.01</v>
      </c>
      <c r="N633" t="n">
        <v>40</v>
      </c>
      <c r="O633" t="s">
        <v>274</v>
      </c>
      <c r="P633" t="s">
        <v>275</v>
      </c>
      <c r="Q633" t="s">
        <v>275</v>
      </c>
      <c r="R633" t="s">
        <v>255</v>
      </c>
      <c r="S633" t="s">
        <v>251</v>
      </c>
      <c r="T633" t="n">
        <v>5</v>
      </c>
    </row>
    <row r="634" spans="1:20">
      <c r="A634" s="1" t="n">
        <v>34059</v>
      </c>
      <c r="B634" t="s">
        <v>276</v>
      </c>
      <c r="C634" t="n">
        <v>2</v>
      </c>
      <c r="D634" t="n">
        <v>20</v>
      </c>
      <c r="E634" t="s">
        <v>249</v>
      </c>
      <c r="F634" t="n">
        <v>3201</v>
      </c>
      <c r="G634" t="s">
        <v>250</v>
      </c>
      <c r="H634" t="s">
        <v>251</v>
      </c>
      <c r="I634" t="n">
        <v>5</v>
      </c>
      <c r="J634" t="n">
        <v>458</v>
      </c>
      <c r="K634" t="s">
        <v>252</v>
      </c>
      <c r="L634" t="n">
        <v>427</v>
      </c>
      <c r="M634" t="n">
        <v>0.21</v>
      </c>
      <c r="N634" t="n">
        <v>20.8</v>
      </c>
      <c r="O634" t="s">
        <v>274</v>
      </c>
      <c r="P634" t="s">
        <v>275</v>
      </c>
      <c r="Q634" t="s">
        <v>275</v>
      </c>
      <c r="R634" t="s">
        <v>255</v>
      </c>
      <c r="S634" t="s">
        <v>251</v>
      </c>
      <c r="T634" t="n">
        <v>5</v>
      </c>
    </row>
    <row r="635" spans="1:20">
      <c r="A635" s="1" t="n">
        <v>34059</v>
      </c>
      <c r="B635" t="s">
        <v>276</v>
      </c>
      <c r="C635" t="n">
        <v>3</v>
      </c>
      <c r="D635" t="n">
        <v>20</v>
      </c>
      <c r="E635" t="s">
        <v>249</v>
      </c>
      <c r="F635" t="n">
        <v>3201</v>
      </c>
      <c r="G635" t="s">
        <v>250</v>
      </c>
      <c r="H635" t="s">
        <v>251</v>
      </c>
      <c r="I635" t="n">
        <v>5</v>
      </c>
      <c r="J635" t="n">
        <v>458</v>
      </c>
      <c r="K635" t="s">
        <v>252</v>
      </c>
      <c r="L635" t="n">
        <v>270</v>
      </c>
      <c r="M635" t="n">
        <v>0.04</v>
      </c>
      <c r="N635" t="n">
        <v>46.2</v>
      </c>
      <c r="O635" t="s">
        <v>274</v>
      </c>
      <c r="P635" t="s">
        <v>275</v>
      </c>
      <c r="Q635" t="s">
        <v>275</v>
      </c>
      <c r="R635" t="s">
        <v>255</v>
      </c>
      <c r="S635" t="s">
        <v>251</v>
      </c>
      <c r="T635" t="n">
        <v>5</v>
      </c>
    </row>
    <row r="636" spans="1:20">
      <c r="A636" s="1" t="n">
        <v>34059</v>
      </c>
      <c r="B636" t="s">
        <v>276</v>
      </c>
      <c r="C636" t="n">
        <v>4</v>
      </c>
      <c r="D636" t="n">
        <v>20</v>
      </c>
      <c r="E636" t="s">
        <v>249</v>
      </c>
      <c r="F636" t="n">
        <v>3201</v>
      </c>
      <c r="G636" t="s">
        <v>250</v>
      </c>
      <c r="H636" t="s">
        <v>251</v>
      </c>
      <c r="I636" t="n">
        <v>5</v>
      </c>
      <c r="J636" t="n">
        <v>458</v>
      </c>
      <c r="K636" t="s">
        <v>252</v>
      </c>
      <c r="L636" t="n">
        <v>332</v>
      </c>
      <c r="M636" t="n">
        <v>0.22</v>
      </c>
      <c r="N636" t="n">
        <v>20.5</v>
      </c>
      <c r="O636" t="s">
        <v>274</v>
      </c>
      <c r="P636" t="s">
        <v>275</v>
      </c>
      <c r="Q636" t="s">
        <v>275</v>
      </c>
      <c r="R636" t="s">
        <v>255</v>
      </c>
      <c r="S636" t="s">
        <v>251</v>
      </c>
      <c r="T636" t="n">
        <v>5</v>
      </c>
    </row>
    <row r="637" spans="1:20">
      <c r="A637" s="1" t="n">
        <v>34089</v>
      </c>
      <c r="B637" t="s">
        <v>248</v>
      </c>
      <c r="C637" t="n">
        <v>1</v>
      </c>
      <c r="D637" t="n">
        <v>20</v>
      </c>
      <c r="E637" t="s">
        <v>249</v>
      </c>
      <c r="F637" t="n">
        <v>3201</v>
      </c>
      <c r="G637" t="s">
        <v>250</v>
      </c>
      <c r="H637" t="s">
        <v>251</v>
      </c>
      <c r="I637" t="n">
        <v>5</v>
      </c>
      <c r="J637" t="n">
        <v>458</v>
      </c>
      <c r="K637" t="s">
        <v>252</v>
      </c>
      <c r="L637" t="n">
        <v>211</v>
      </c>
      <c r="M637" t="n">
        <v>0.04</v>
      </c>
      <c r="N637" t="n">
        <v>37.8</v>
      </c>
      <c r="O637" t="s">
        <v>253</v>
      </c>
      <c r="P637" t="s">
        <v>254</v>
      </c>
      <c r="Q637" t="s">
        <v>254</v>
      </c>
      <c r="R637" t="s">
        <v>255</v>
      </c>
      <c r="S637" t="s">
        <v>251</v>
      </c>
      <c r="T637" t="n">
        <v>5</v>
      </c>
    </row>
    <row r="638" spans="1:20">
      <c r="A638" s="1" t="n">
        <v>34089</v>
      </c>
      <c r="B638" t="s">
        <v>248</v>
      </c>
      <c r="C638" t="n">
        <v>4</v>
      </c>
      <c r="D638" t="n">
        <v>20</v>
      </c>
      <c r="E638" t="s">
        <v>249</v>
      </c>
      <c r="F638" t="n">
        <v>3201</v>
      </c>
      <c r="G638" t="s">
        <v>250</v>
      </c>
      <c r="H638" t="s">
        <v>251</v>
      </c>
      <c r="I638" t="n">
        <v>5</v>
      </c>
      <c r="J638" t="n">
        <v>458</v>
      </c>
      <c r="K638" t="s">
        <v>252</v>
      </c>
      <c r="L638" t="n">
        <v>347</v>
      </c>
      <c r="M638" t="n">
        <v>0.07000000000000001</v>
      </c>
      <c r="N638" t="n">
        <v>32.6</v>
      </c>
      <c r="O638" t="s">
        <v>253</v>
      </c>
      <c r="P638" t="s">
        <v>254</v>
      </c>
      <c r="Q638" t="s">
        <v>254</v>
      </c>
      <c r="R638" t="s">
        <v>255</v>
      </c>
      <c r="S638" t="s">
        <v>251</v>
      </c>
      <c r="T638" t="n">
        <v>5</v>
      </c>
    </row>
    <row r="639" spans="1:20">
      <c r="A639" s="1" t="n">
        <v>34089</v>
      </c>
      <c r="B639" t="s">
        <v>248</v>
      </c>
      <c r="C639" t="n">
        <v>5</v>
      </c>
      <c r="D639" t="n">
        <v>20</v>
      </c>
      <c r="E639" t="s">
        <v>249</v>
      </c>
      <c r="F639" t="n">
        <v>3201</v>
      </c>
      <c r="G639" t="s">
        <v>250</v>
      </c>
      <c r="H639" t="s">
        <v>251</v>
      </c>
      <c r="I639" t="n">
        <v>5</v>
      </c>
      <c r="J639" t="n">
        <v>458</v>
      </c>
      <c r="K639" t="s">
        <v>252</v>
      </c>
      <c r="L639" t="n">
        <v>247</v>
      </c>
      <c r="M639" t="n">
        <v>0.07000000000000001</v>
      </c>
      <c r="N639" t="n">
        <v>33</v>
      </c>
      <c r="O639" t="s">
        <v>253</v>
      </c>
      <c r="P639" t="s">
        <v>254</v>
      </c>
      <c r="Q639" t="s">
        <v>254</v>
      </c>
      <c r="R639" t="s">
        <v>255</v>
      </c>
      <c r="S639" t="s">
        <v>251</v>
      </c>
      <c r="T639" t="n">
        <v>5</v>
      </c>
    </row>
    <row r="640" spans="1:20">
      <c r="A640" s="1" t="n">
        <v>34089</v>
      </c>
      <c r="B640" t="s">
        <v>248</v>
      </c>
      <c r="C640" t="n">
        <v>6</v>
      </c>
      <c r="D640" t="n">
        <v>20</v>
      </c>
      <c r="E640" t="s">
        <v>249</v>
      </c>
      <c r="F640" t="n">
        <v>3201</v>
      </c>
      <c r="G640" t="s">
        <v>250</v>
      </c>
      <c r="H640" t="s">
        <v>251</v>
      </c>
      <c r="I640" t="n">
        <v>5</v>
      </c>
      <c r="J640" t="n">
        <v>458</v>
      </c>
      <c r="K640" t="s">
        <v>252</v>
      </c>
      <c r="L640" t="n">
        <v>80</v>
      </c>
      <c r="M640" t="n">
        <v>0.09</v>
      </c>
      <c r="N640" t="n">
        <v>35</v>
      </c>
      <c r="O640" t="s">
        <v>253</v>
      </c>
      <c r="P640" t="s">
        <v>254</v>
      </c>
      <c r="Q640" t="s">
        <v>254</v>
      </c>
      <c r="R640" t="s">
        <v>255</v>
      </c>
      <c r="S640" t="s">
        <v>251</v>
      </c>
      <c r="T640" t="n">
        <v>5</v>
      </c>
    </row>
    <row r="641" spans="1:20">
      <c r="A641" s="1" t="n">
        <v>34089</v>
      </c>
      <c r="B641" t="s">
        <v>248</v>
      </c>
      <c r="C641" t="n">
        <v>7</v>
      </c>
      <c r="D641" t="n">
        <v>20</v>
      </c>
      <c r="E641" t="s">
        <v>249</v>
      </c>
      <c r="F641" t="n">
        <v>3201</v>
      </c>
      <c r="G641" t="s">
        <v>250</v>
      </c>
      <c r="H641" t="s">
        <v>251</v>
      </c>
      <c r="I641" t="n">
        <v>5</v>
      </c>
      <c r="J641" t="n">
        <v>458</v>
      </c>
      <c r="K641" t="s">
        <v>252</v>
      </c>
      <c r="L641" t="n">
        <v>197</v>
      </c>
      <c r="M641" t="n">
        <v>0.04</v>
      </c>
      <c r="N641" t="n">
        <v>38.1</v>
      </c>
      <c r="O641" t="s">
        <v>253</v>
      </c>
      <c r="P641" t="s">
        <v>254</v>
      </c>
      <c r="Q641" t="s">
        <v>254</v>
      </c>
      <c r="R641" t="s">
        <v>255</v>
      </c>
      <c r="S641" t="s">
        <v>251</v>
      </c>
      <c r="T641" t="n">
        <v>5</v>
      </c>
    </row>
    <row r="642" spans="1:20">
      <c r="A642" s="1" t="n">
        <v>34089</v>
      </c>
      <c r="B642" t="s">
        <v>248</v>
      </c>
      <c r="C642" t="n">
        <v>8</v>
      </c>
      <c r="D642" t="n">
        <v>20</v>
      </c>
      <c r="E642" t="s">
        <v>249</v>
      </c>
      <c r="F642" t="n">
        <v>3201</v>
      </c>
      <c r="G642" t="s">
        <v>250</v>
      </c>
      <c r="H642" t="s">
        <v>251</v>
      </c>
      <c r="I642" t="n">
        <v>5</v>
      </c>
      <c r="J642" t="n">
        <v>580</v>
      </c>
      <c r="K642" t="s">
        <v>270</v>
      </c>
      <c r="L642" t="n">
        <v>246</v>
      </c>
      <c r="M642" t="n">
        <v>0.02</v>
      </c>
      <c r="N642" t="n">
        <v>46.5</v>
      </c>
      <c r="O642" t="s">
        <v>253</v>
      </c>
      <c r="P642" t="s">
        <v>254</v>
      </c>
      <c r="Q642" t="s">
        <v>254</v>
      </c>
      <c r="R642" t="s">
        <v>255</v>
      </c>
      <c r="S642" t="s">
        <v>251</v>
      </c>
      <c r="T642" t="n">
        <v>5</v>
      </c>
    </row>
    <row r="643" spans="1:20">
      <c r="A643" s="1" t="n">
        <v>34089</v>
      </c>
      <c r="B643" t="s">
        <v>263</v>
      </c>
      <c r="C643" t="n">
        <v>1</v>
      </c>
      <c r="D643" t="n">
        <v>311</v>
      </c>
      <c r="E643" t="s">
        <v>293</v>
      </c>
      <c r="F643" t="n">
        <v>3201</v>
      </c>
      <c r="G643" t="s">
        <v>250</v>
      </c>
      <c r="H643" t="s">
        <v>251</v>
      </c>
      <c r="I643" t="n">
        <v>5</v>
      </c>
      <c r="J643" t="n">
        <v>640</v>
      </c>
      <c r="K643" t="s">
        <v>298</v>
      </c>
      <c r="L643" t="n">
        <v>19</v>
      </c>
      <c r="M643" t="n">
        <v>0</v>
      </c>
      <c r="N643" t="n">
        <v>0</v>
      </c>
    </row>
    <row r="644" spans="1:20">
      <c r="A644" s="1" t="n">
        <v>34089</v>
      </c>
      <c r="B644" t="s">
        <v>276</v>
      </c>
      <c r="C644" t="n">
        <v>1</v>
      </c>
      <c r="D644" t="n">
        <v>20</v>
      </c>
      <c r="E644" t="s">
        <v>249</v>
      </c>
      <c r="F644" t="n">
        <v>3201</v>
      </c>
      <c r="G644" t="s">
        <v>250</v>
      </c>
      <c r="H644" t="s">
        <v>251</v>
      </c>
      <c r="I644" t="n">
        <v>5</v>
      </c>
      <c r="J644" t="n">
        <v>458</v>
      </c>
      <c r="K644" t="s">
        <v>252</v>
      </c>
      <c r="L644" t="n">
        <v>248</v>
      </c>
      <c r="M644" t="n">
        <v>0.04</v>
      </c>
      <c r="N644" t="n">
        <v>45.8</v>
      </c>
      <c r="O644" t="s">
        <v>274</v>
      </c>
      <c r="P644" t="s">
        <v>275</v>
      </c>
      <c r="Q644" t="s">
        <v>275</v>
      </c>
      <c r="R644" t="s">
        <v>255</v>
      </c>
      <c r="S644" t="s">
        <v>251</v>
      </c>
      <c r="T644" t="n">
        <v>5</v>
      </c>
    </row>
    <row r="645" spans="1:20">
      <c r="A645" s="1" t="n">
        <v>34089</v>
      </c>
      <c r="B645" t="s">
        <v>276</v>
      </c>
      <c r="C645" t="n">
        <v>2</v>
      </c>
      <c r="D645" t="n">
        <v>20</v>
      </c>
      <c r="E645" t="s">
        <v>249</v>
      </c>
      <c r="F645" t="n">
        <v>3201</v>
      </c>
      <c r="G645" t="s">
        <v>250</v>
      </c>
      <c r="H645" t="s">
        <v>251</v>
      </c>
      <c r="I645" t="n">
        <v>5</v>
      </c>
      <c r="J645" t="n">
        <v>458</v>
      </c>
      <c r="K645" t="s">
        <v>252</v>
      </c>
      <c r="L645" t="n">
        <v>411</v>
      </c>
      <c r="M645" t="n">
        <v>0.21</v>
      </c>
      <c r="N645" t="n">
        <v>21.3</v>
      </c>
      <c r="O645" t="s">
        <v>274</v>
      </c>
      <c r="P645" t="s">
        <v>275</v>
      </c>
      <c r="Q645" t="s">
        <v>275</v>
      </c>
      <c r="R645" t="s">
        <v>255</v>
      </c>
      <c r="S645" t="s">
        <v>251</v>
      </c>
      <c r="T645" t="n">
        <v>5</v>
      </c>
    </row>
    <row r="646" spans="1:20">
      <c r="A646" s="1" t="n">
        <v>34120</v>
      </c>
      <c r="B646" t="s">
        <v>248</v>
      </c>
      <c r="C646" t="n">
        <v>1</v>
      </c>
      <c r="D646" t="n">
        <v>20</v>
      </c>
      <c r="E646" t="s">
        <v>249</v>
      </c>
      <c r="F646" t="n">
        <v>3201</v>
      </c>
      <c r="G646" t="s">
        <v>250</v>
      </c>
      <c r="H646" t="s">
        <v>251</v>
      </c>
      <c r="I646" t="n">
        <v>5</v>
      </c>
      <c r="J646" t="n">
        <v>458</v>
      </c>
      <c r="K646" t="s">
        <v>252</v>
      </c>
      <c r="L646" t="n">
        <v>357</v>
      </c>
      <c r="M646" t="n">
        <v>0.14</v>
      </c>
      <c r="N646" t="n">
        <v>35.5</v>
      </c>
      <c r="O646" t="s">
        <v>253</v>
      </c>
      <c r="P646" t="s">
        <v>254</v>
      </c>
      <c r="Q646" t="s">
        <v>254</v>
      </c>
      <c r="R646" t="s">
        <v>255</v>
      </c>
      <c r="S646" t="s">
        <v>251</v>
      </c>
      <c r="T646" t="n">
        <v>5</v>
      </c>
    </row>
    <row r="647" spans="1:20">
      <c r="A647" s="1" t="n">
        <v>34120</v>
      </c>
      <c r="B647" t="s">
        <v>248</v>
      </c>
      <c r="C647" t="n">
        <v>5</v>
      </c>
      <c r="D647" t="n">
        <v>20</v>
      </c>
      <c r="E647" t="s">
        <v>249</v>
      </c>
      <c r="F647" t="n">
        <v>3201</v>
      </c>
      <c r="G647" t="s">
        <v>250</v>
      </c>
      <c r="H647" t="s">
        <v>251</v>
      </c>
      <c r="I647" t="n">
        <v>5</v>
      </c>
      <c r="J647" t="n">
        <v>458</v>
      </c>
      <c r="K647" t="s">
        <v>252</v>
      </c>
      <c r="L647" t="n">
        <v>179</v>
      </c>
      <c r="M647" t="n">
        <v>0.07000000000000001</v>
      </c>
      <c r="N647" t="n">
        <v>33.1</v>
      </c>
      <c r="O647" t="s">
        <v>253</v>
      </c>
      <c r="P647" t="s">
        <v>254</v>
      </c>
      <c r="Q647" t="s">
        <v>254</v>
      </c>
      <c r="R647" t="s">
        <v>255</v>
      </c>
      <c r="S647" t="s">
        <v>251</v>
      </c>
      <c r="T647" t="n">
        <v>5</v>
      </c>
    </row>
    <row r="648" spans="1:20">
      <c r="A648" s="1" t="n">
        <v>34120</v>
      </c>
      <c r="B648" t="s">
        <v>248</v>
      </c>
      <c r="C648" t="n">
        <v>6</v>
      </c>
      <c r="D648" t="n">
        <v>20</v>
      </c>
      <c r="E648" t="s">
        <v>249</v>
      </c>
      <c r="F648" t="n">
        <v>3201</v>
      </c>
      <c r="G648" t="s">
        <v>250</v>
      </c>
      <c r="H648" t="s">
        <v>251</v>
      </c>
      <c r="I648" t="n">
        <v>5</v>
      </c>
      <c r="J648" t="n">
        <v>458</v>
      </c>
      <c r="K648" t="s">
        <v>252</v>
      </c>
      <c r="L648" t="n">
        <v>184</v>
      </c>
      <c r="M648" t="n">
        <v>0.04</v>
      </c>
      <c r="N648" t="n">
        <v>37.5</v>
      </c>
      <c r="O648" t="s">
        <v>253</v>
      </c>
      <c r="P648" t="s">
        <v>254</v>
      </c>
      <c r="Q648" t="s">
        <v>254</v>
      </c>
      <c r="R648" t="s">
        <v>255</v>
      </c>
      <c r="S648" t="s">
        <v>251</v>
      </c>
      <c r="T648" t="n">
        <v>5</v>
      </c>
    </row>
    <row r="649" spans="1:20">
      <c r="A649" s="1" t="n">
        <v>34120</v>
      </c>
      <c r="B649" t="s">
        <v>248</v>
      </c>
      <c r="C649" t="n">
        <v>7</v>
      </c>
      <c r="D649" t="n">
        <v>20</v>
      </c>
      <c r="E649" t="s">
        <v>249</v>
      </c>
      <c r="F649" t="n">
        <v>3201</v>
      </c>
      <c r="G649" t="s">
        <v>250</v>
      </c>
      <c r="H649" t="s">
        <v>251</v>
      </c>
      <c r="I649" t="n">
        <v>5</v>
      </c>
      <c r="J649" t="n">
        <v>458</v>
      </c>
      <c r="K649" t="s">
        <v>252</v>
      </c>
      <c r="L649" t="n">
        <v>265</v>
      </c>
      <c r="M649" t="n">
        <v>0.09</v>
      </c>
      <c r="N649" t="n">
        <v>35.7</v>
      </c>
      <c r="O649" t="s">
        <v>253</v>
      </c>
      <c r="P649" t="s">
        <v>254</v>
      </c>
      <c r="Q649" t="s">
        <v>254</v>
      </c>
      <c r="R649" t="s">
        <v>255</v>
      </c>
      <c r="S649" t="s">
        <v>251</v>
      </c>
      <c r="T649" t="n">
        <v>5</v>
      </c>
    </row>
    <row r="650" spans="1:20">
      <c r="A650" s="1" t="n">
        <v>34120</v>
      </c>
      <c r="B650" t="s">
        <v>248</v>
      </c>
      <c r="C650" t="n">
        <v>8</v>
      </c>
      <c r="D650" t="n">
        <v>20</v>
      </c>
      <c r="E650" t="s">
        <v>249</v>
      </c>
      <c r="F650" t="n">
        <v>3201</v>
      </c>
      <c r="G650" t="s">
        <v>250</v>
      </c>
      <c r="H650" t="s">
        <v>251</v>
      </c>
      <c r="I650" t="n">
        <v>5</v>
      </c>
      <c r="J650" t="n">
        <v>458</v>
      </c>
      <c r="K650" t="s">
        <v>252</v>
      </c>
      <c r="L650" t="n">
        <v>100</v>
      </c>
      <c r="M650" t="n">
        <v>0.14</v>
      </c>
      <c r="N650" t="n">
        <v>21.4</v>
      </c>
      <c r="O650" t="s">
        <v>253</v>
      </c>
      <c r="P650" t="s">
        <v>254</v>
      </c>
      <c r="Q650" t="s">
        <v>254</v>
      </c>
      <c r="R650" t="s">
        <v>255</v>
      </c>
      <c r="S650" t="s">
        <v>251</v>
      </c>
      <c r="T650" t="n">
        <v>5</v>
      </c>
    </row>
    <row r="651" spans="1:20">
      <c r="A651" s="1" t="n">
        <v>34120</v>
      </c>
      <c r="B651" t="s">
        <v>248</v>
      </c>
      <c r="C651" t="n">
        <v>9</v>
      </c>
      <c r="D651" t="n">
        <v>20</v>
      </c>
      <c r="E651" t="s">
        <v>249</v>
      </c>
      <c r="F651" t="n">
        <v>3201</v>
      </c>
      <c r="G651" t="s">
        <v>250</v>
      </c>
      <c r="H651" t="s">
        <v>251</v>
      </c>
      <c r="I651" t="n">
        <v>5</v>
      </c>
      <c r="J651" t="n">
        <v>580</v>
      </c>
      <c r="K651" t="s">
        <v>270</v>
      </c>
      <c r="L651" t="n">
        <v>204</v>
      </c>
      <c r="M651" t="n">
        <v>0.02</v>
      </c>
      <c r="N651" t="n">
        <v>46.2</v>
      </c>
      <c r="O651" t="s">
        <v>253</v>
      </c>
      <c r="P651" t="s">
        <v>254</v>
      </c>
      <c r="Q651" t="s">
        <v>254</v>
      </c>
      <c r="R651" t="s">
        <v>255</v>
      </c>
      <c r="S651" t="s">
        <v>251</v>
      </c>
      <c r="T651" t="n">
        <v>5</v>
      </c>
    </row>
    <row r="652" spans="1:20">
      <c r="A652" s="1" t="n">
        <v>34120</v>
      </c>
      <c r="B652" t="s">
        <v>276</v>
      </c>
      <c r="C652" t="n">
        <v>1</v>
      </c>
      <c r="D652" t="n">
        <v>20</v>
      </c>
      <c r="E652" t="s">
        <v>249</v>
      </c>
      <c r="F652" t="n">
        <v>3201</v>
      </c>
      <c r="G652" t="s">
        <v>250</v>
      </c>
      <c r="H652" t="s">
        <v>251</v>
      </c>
      <c r="I652" t="n">
        <v>5</v>
      </c>
      <c r="J652" t="n">
        <v>160</v>
      </c>
      <c r="K652" t="s">
        <v>280</v>
      </c>
      <c r="L652" t="n">
        <v>407</v>
      </c>
      <c r="M652" t="n">
        <v>0.06</v>
      </c>
      <c r="N652" t="n">
        <v>41.1</v>
      </c>
      <c r="O652" t="s">
        <v>299</v>
      </c>
      <c r="P652" t="s">
        <v>275</v>
      </c>
      <c r="Q652" t="s">
        <v>275</v>
      </c>
      <c r="R652" t="s">
        <v>255</v>
      </c>
      <c r="S652" t="s">
        <v>251</v>
      </c>
      <c r="T652" t="n">
        <v>5</v>
      </c>
    </row>
    <row r="653" spans="1:20">
      <c r="A653" s="1" t="n">
        <v>34120</v>
      </c>
      <c r="B653" t="s">
        <v>276</v>
      </c>
      <c r="C653" t="n">
        <v>2</v>
      </c>
      <c r="D653" t="n">
        <v>20</v>
      </c>
      <c r="E653" t="s">
        <v>249</v>
      </c>
      <c r="F653" t="n">
        <v>3201</v>
      </c>
      <c r="G653" t="s">
        <v>250</v>
      </c>
      <c r="H653" t="s">
        <v>251</v>
      </c>
      <c r="I653" t="n">
        <v>5</v>
      </c>
      <c r="J653" t="n">
        <v>458</v>
      </c>
      <c r="K653" t="s">
        <v>252</v>
      </c>
      <c r="L653" t="n">
        <v>206</v>
      </c>
      <c r="M653" t="n">
        <v>0.05</v>
      </c>
      <c r="N653" t="n">
        <v>46</v>
      </c>
      <c r="O653" t="s">
        <v>299</v>
      </c>
      <c r="P653" t="s">
        <v>275</v>
      </c>
      <c r="Q653" t="s">
        <v>275</v>
      </c>
      <c r="R653" t="s">
        <v>255</v>
      </c>
      <c r="S653" t="s">
        <v>251</v>
      </c>
      <c r="T653" t="n">
        <v>5</v>
      </c>
    </row>
    <row r="654" spans="1:20">
      <c r="A654" s="1" t="n">
        <v>34120</v>
      </c>
      <c r="B654" t="s">
        <v>276</v>
      </c>
      <c r="C654" t="n">
        <v>3</v>
      </c>
      <c r="D654" t="n">
        <v>20</v>
      </c>
      <c r="E654" t="s">
        <v>249</v>
      </c>
      <c r="F654" t="n">
        <v>3201</v>
      </c>
      <c r="G654" t="s">
        <v>250</v>
      </c>
      <c r="H654" t="s">
        <v>251</v>
      </c>
      <c r="I654" t="n">
        <v>5</v>
      </c>
      <c r="J654" t="n">
        <v>458</v>
      </c>
      <c r="K654" t="s">
        <v>252</v>
      </c>
      <c r="L654" t="n">
        <v>166</v>
      </c>
      <c r="M654" t="n">
        <v>0.04</v>
      </c>
      <c r="N654" t="n">
        <v>45.9</v>
      </c>
      <c r="O654" t="s">
        <v>299</v>
      </c>
      <c r="P654" t="s">
        <v>275</v>
      </c>
      <c r="Q654" t="s">
        <v>275</v>
      </c>
      <c r="R654" t="s">
        <v>255</v>
      </c>
      <c r="S654" t="s">
        <v>251</v>
      </c>
      <c r="T654" t="n">
        <v>5</v>
      </c>
    </row>
    <row r="655" spans="1:20">
      <c r="A655" s="1" t="n">
        <v>34120</v>
      </c>
      <c r="B655" t="s">
        <v>276</v>
      </c>
      <c r="C655" t="n">
        <v>4</v>
      </c>
      <c r="D655" t="n">
        <v>20</v>
      </c>
      <c r="E655" t="s">
        <v>249</v>
      </c>
      <c r="F655" t="n">
        <v>3201</v>
      </c>
      <c r="G655" t="s">
        <v>250</v>
      </c>
      <c r="H655" t="s">
        <v>251</v>
      </c>
      <c r="I655" t="n">
        <v>5</v>
      </c>
      <c r="J655" t="n">
        <v>458</v>
      </c>
      <c r="K655" t="s">
        <v>252</v>
      </c>
      <c r="L655" t="n">
        <v>303</v>
      </c>
      <c r="M655" t="n">
        <v>0.21</v>
      </c>
      <c r="N655" t="n">
        <v>20.7</v>
      </c>
      <c r="O655" t="s">
        <v>299</v>
      </c>
      <c r="P655" t="s">
        <v>275</v>
      </c>
      <c r="Q655" t="s">
        <v>275</v>
      </c>
      <c r="R655" t="s">
        <v>255</v>
      </c>
      <c r="S655" t="s">
        <v>251</v>
      </c>
      <c r="T655" t="n">
        <v>5</v>
      </c>
    </row>
    <row r="656" spans="1:20">
      <c r="A656" s="1" t="n">
        <v>34120</v>
      </c>
      <c r="B656" t="s">
        <v>276</v>
      </c>
      <c r="C656" t="n">
        <v>5</v>
      </c>
      <c r="D656" t="n">
        <v>20</v>
      </c>
      <c r="E656" t="s">
        <v>249</v>
      </c>
      <c r="F656" t="n">
        <v>3201</v>
      </c>
      <c r="G656" t="s">
        <v>250</v>
      </c>
      <c r="H656" t="s">
        <v>251</v>
      </c>
      <c r="I656" t="n">
        <v>5</v>
      </c>
      <c r="J656" t="n">
        <v>458</v>
      </c>
      <c r="K656" t="s">
        <v>252</v>
      </c>
      <c r="L656" t="n">
        <v>294</v>
      </c>
      <c r="M656" t="n">
        <v>0.22</v>
      </c>
      <c r="N656" t="n">
        <v>20.8</v>
      </c>
      <c r="O656" t="s">
        <v>299</v>
      </c>
      <c r="P656" t="s">
        <v>275</v>
      </c>
      <c r="Q656" t="s">
        <v>275</v>
      </c>
      <c r="R656" t="s">
        <v>255</v>
      </c>
      <c r="S656" t="s">
        <v>251</v>
      </c>
      <c r="T656" t="n">
        <v>5</v>
      </c>
    </row>
    <row r="657" spans="1:20">
      <c r="A657" s="1" t="n">
        <v>34150</v>
      </c>
      <c r="B657" t="s">
        <v>248</v>
      </c>
      <c r="C657" t="n">
        <v>1</v>
      </c>
      <c r="D657" t="n">
        <v>20</v>
      </c>
      <c r="E657" t="s">
        <v>249</v>
      </c>
      <c r="F657" t="n">
        <v>3201</v>
      </c>
      <c r="G657" t="s">
        <v>250</v>
      </c>
      <c r="H657" t="s">
        <v>251</v>
      </c>
      <c r="I657" t="n">
        <v>5</v>
      </c>
      <c r="J657" t="n">
        <v>458</v>
      </c>
      <c r="K657" t="s">
        <v>252</v>
      </c>
      <c r="L657" t="n">
        <v>273</v>
      </c>
      <c r="M657" t="n">
        <v>0.04</v>
      </c>
      <c r="N657" t="n">
        <v>38</v>
      </c>
      <c r="O657" t="s">
        <v>253</v>
      </c>
      <c r="P657" t="s">
        <v>254</v>
      </c>
      <c r="Q657" t="s">
        <v>254</v>
      </c>
      <c r="R657" t="s">
        <v>255</v>
      </c>
      <c r="S657" t="s">
        <v>251</v>
      </c>
      <c r="T657" t="n">
        <v>5</v>
      </c>
    </row>
    <row r="658" spans="1:20">
      <c r="A658" s="1" t="n">
        <v>34150</v>
      </c>
      <c r="B658" t="s">
        <v>248</v>
      </c>
      <c r="C658" t="n">
        <v>4</v>
      </c>
      <c r="D658" t="n">
        <v>20</v>
      </c>
      <c r="E658" t="s">
        <v>249</v>
      </c>
      <c r="F658" t="n">
        <v>3201</v>
      </c>
      <c r="G658" t="s">
        <v>250</v>
      </c>
      <c r="H658" t="s">
        <v>251</v>
      </c>
      <c r="I658" t="n">
        <v>5</v>
      </c>
      <c r="J658" t="n">
        <v>458</v>
      </c>
      <c r="K658" t="s">
        <v>252</v>
      </c>
      <c r="L658" t="n">
        <v>159</v>
      </c>
      <c r="M658" t="n">
        <v>0.09</v>
      </c>
      <c r="N658" t="n">
        <v>35.2</v>
      </c>
      <c r="O658" t="s">
        <v>253</v>
      </c>
      <c r="P658" t="s">
        <v>254</v>
      </c>
      <c r="Q658" t="s">
        <v>254</v>
      </c>
      <c r="R658" t="s">
        <v>255</v>
      </c>
      <c r="S658" t="s">
        <v>251</v>
      </c>
      <c r="T658" t="n">
        <v>5</v>
      </c>
    </row>
    <row r="659" spans="1:20">
      <c r="A659" s="1" t="n">
        <v>34150</v>
      </c>
      <c r="B659" t="s">
        <v>248</v>
      </c>
      <c r="C659" t="n">
        <v>5</v>
      </c>
      <c r="D659" t="n">
        <v>20</v>
      </c>
      <c r="E659" t="s">
        <v>249</v>
      </c>
      <c r="F659" t="n">
        <v>3201</v>
      </c>
      <c r="G659" t="s">
        <v>250</v>
      </c>
      <c r="H659" t="s">
        <v>251</v>
      </c>
      <c r="I659" t="n">
        <v>5</v>
      </c>
      <c r="J659" t="n">
        <v>458</v>
      </c>
      <c r="K659" t="s">
        <v>252</v>
      </c>
      <c r="L659" t="n">
        <v>476</v>
      </c>
      <c r="M659" t="n">
        <v>0.07000000000000001</v>
      </c>
      <c r="N659" t="n">
        <v>32.4</v>
      </c>
      <c r="O659" t="s">
        <v>253</v>
      </c>
      <c r="P659" t="s">
        <v>254</v>
      </c>
      <c r="Q659" t="s">
        <v>254</v>
      </c>
      <c r="R659" t="s">
        <v>255</v>
      </c>
      <c r="S659" t="s">
        <v>251</v>
      </c>
      <c r="T659" t="n">
        <v>5</v>
      </c>
    </row>
    <row r="660" spans="1:20">
      <c r="A660" s="1" t="n">
        <v>34150</v>
      </c>
      <c r="B660" t="s">
        <v>248</v>
      </c>
      <c r="C660" t="n">
        <v>6</v>
      </c>
      <c r="D660" t="n">
        <v>20</v>
      </c>
      <c r="E660" t="s">
        <v>249</v>
      </c>
      <c r="F660" t="n">
        <v>3201</v>
      </c>
      <c r="G660" t="s">
        <v>250</v>
      </c>
      <c r="H660" t="s">
        <v>251</v>
      </c>
      <c r="I660" t="n">
        <v>5</v>
      </c>
      <c r="J660" t="n">
        <v>458</v>
      </c>
      <c r="K660" t="s">
        <v>252</v>
      </c>
      <c r="L660" t="n">
        <v>105</v>
      </c>
      <c r="M660" t="n">
        <v>0.14</v>
      </c>
      <c r="N660" t="n">
        <v>21.3</v>
      </c>
      <c r="O660" t="s">
        <v>253</v>
      </c>
      <c r="P660" t="s">
        <v>254</v>
      </c>
      <c r="Q660" t="s">
        <v>254</v>
      </c>
      <c r="R660" t="s">
        <v>255</v>
      </c>
      <c r="S660" t="s">
        <v>251</v>
      </c>
      <c r="T660" t="n">
        <v>5</v>
      </c>
    </row>
    <row r="661" spans="1:20">
      <c r="A661" s="1" t="n">
        <v>34150</v>
      </c>
      <c r="B661" t="s">
        <v>248</v>
      </c>
      <c r="C661" t="n">
        <v>7</v>
      </c>
      <c r="D661" t="n">
        <v>20</v>
      </c>
      <c r="E661" t="s">
        <v>249</v>
      </c>
      <c r="F661" t="n">
        <v>3201</v>
      </c>
      <c r="G661" t="s">
        <v>250</v>
      </c>
      <c r="H661" t="s">
        <v>251</v>
      </c>
      <c r="I661" t="n">
        <v>5</v>
      </c>
      <c r="J661" t="n">
        <v>712</v>
      </c>
      <c r="K661" t="s">
        <v>300</v>
      </c>
      <c r="L661" t="n">
        <v>177</v>
      </c>
      <c r="M661" t="n">
        <v>0.04</v>
      </c>
      <c r="N661" t="n">
        <v>44.5</v>
      </c>
      <c r="O661" t="s">
        <v>253</v>
      </c>
      <c r="P661" t="s">
        <v>254</v>
      </c>
      <c r="Q661" t="s">
        <v>254</v>
      </c>
      <c r="R661" t="s">
        <v>255</v>
      </c>
      <c r="S661" t="s">
        <v>251</v>
      </c>
      <c r="T661" t="n">
        <v>5</v>
      </c>
    </row>
    <row r="662" spans="1:20">
      <c r="A662" s="1" t="n">
        <v>34150</v>
      </c>
      <c r="B662" t="s">
        <v>248</v>
      </c>
      <c r="C662" t="n">
        <v>8</v>
      </c>
      <c r="D662" t="n">
        <v>20</v>
      </c>
      <c r="E662" t="s">
        <v>249</v>
      </c>
      <c r="F662" t="n">
        <v>3201</v>
      </c>
      <c r="G662" t="s">
        <v>250</v>
      </c>
      <c r="H662" t="s">
        <v>251</v>
      </c>
      <c r="I662" t="n">
        <v>5</v>
      </c>
      <c r="J662" t="n">
        <v>888</v>
      </c>
      <c r="K662" t="s">
        <v>295</v>
      </c>
      <c r="L662" t="n">
        <v>208</v>
      </c>
      <c r="M662" t="n">
        <v>0.8</v>
      </c>
      <c r="N662" t="n">
        <v>35.2</v>
      </c>
      <c r="O662" t="s">
        <v>253</v>
      </c>
      <c r="P662" t="s">
        <v>254</v>
      </c>
      <c r="Q662" t="s">
        <v>254</v>
      </c>
      <c r="R662" t="s">
        <v>255</v>
      </c>
      <c r="S662" t="s">
        <v>251</v>
      </c>
      <c r="T662" t="n">
        <v>5</v>
      </c>
    </row>
    <row r="663" spans="1:20">
      <c r="A663" s="1" t="n">
        <v>34150</v>
      </c>
      <c r="B663" t="s">
        <v>248</v>
      </c>
      <c r="C663" t="n">
        <v>9</v>
      </c>
      <c r="D663" t="n">
        <v>20</v>
      </c>
      <c r="E663" t="s">
        <v>249</v>
      </c>
      <c r="F663" t="n">
        <v>3201</v>
      </c>
      <c r="G663" t="s">
        <v>250</v>
      </c>
      <c r="H663" t="s">
        <v>251</v>
      </c>
      <c r="I663" t="n">
        <v>5</v>
      </c>
      <c r="J663" t="n">
        <v>940</v>
      </c>
      <c r="K663" t="s">
        <v>257</v>
      </c>
      <c r="L663" t="n">
        <v>123</v>
      </c>
      <c r="M663" t="n">
        <v>5.4</v>
      </c>
      <c r="N663" t="n">
        <v>10.2</v>
      </c>
      <c r="O663" t="s">
        <v>253</v>
      </c>
      <c r="P663" t="s">
        <v>254</v>
      </c>
      <c r="Q663" t="s">
        <v>254</v>
      </c>
      <c r="R663" t="s">
        <v>255</v>
      </c>
      <c r="S663" t="s">
        <v>251</v>
      </c>
      <c r="T663" t="n">
        <v>5</v>
      </c>
    </row>
    <row r="664" spans="1:20">
      <c r="A664" s="1" t="n">
        <v>34150</v>
      </c>
      <c r="B664" t="s">
        <v>276</v>
      </c>
      <c r="C664" t="n">
        <v>1</v>
      </c>
      <c r="D664" t="n">
        <v>20</v>
      </c>
      <c r="E664" t="s">
        <v>249</v>
      </c>
      <c r="F664" t="n">
        <v>3201</v>
      </c>
      <c r="G664" t="s">
        <v>250</v>
      </c>
      <c r="H664" t="s">
        <v>251</v>
      </c>
      <c r="I664" t="n">
        <v>5</v>
      </c>
      <c r="J664" t="n">
        <v>160</v>
      </c>
      <c r="K664" t="s">
        <v>280</v>
      </c>
      <c r="L664" t="n">
        <v>391</v>
      </c>
      <c r="M664" t="n">
        <v>0.04</v>
      </c>
      <c r="N664" t="n">
        <v>41.5</v>
      </c>
      <c r="O664" t="s">
        <v>299</v>
      </c>
      <c r="P664" t="s">
        <v>275</v>
      </c>
      <c r="Q664" t="s">
        <v>275</v>
      </c>
      <c r="R664" t="s">
        <v>255</v>
      </c>
      <c r="S664" t="s">
        <v>251</v>
      </c>
      <c r="T664" t="n">
        <v>5</v>
      </c>
    </row>
    <row r="665" spans="1:20">
      <c r="A665" s="1" t="n">
        <v>34150</v>
      </c>
      <c r="B665" t="s">
        <v>276</v>
      </c>
      <c r="C665" t="n">
        <v>2</v>
      </c>
      <c r="D665" t="n">
        <v>20</v>
      </c>
      <c r="E665" t="s">
        <v>249</v>
      </c>
      <c r="F665" t="n">
        <v>3201</v>
      </c>
      <c r="G665" t="s">
        <v>250</v>
      </c>
      <c r="H665" t="s">
        <v>251</v>
      </c>
      <c r="I665" t="n">
        <v>5</v>
      </c>
      <c r="J665" t="n">
        <v>458</v>
      </c>
      <c r="K665" t="s">
        <v>252</v>
      </c>
      <c r="L665" t="n">
        <v>292</v>
      </c>
      <c r="M665" t="n">
        <v>0.22</v>
      </c>
      <c r="N665" t="n">
        <v>20.8</v>
      </c>
      <c r="O665" t="s">
        <v>299</v>
      </c>
      <c r="P665" t="s">
        <v>275</v>
      </c>
      <c r="Q665" t="s">
        <v>275</v>
      </c>
      <c r="R665" t="s">
        <v>255</v>
      </c>
      <c r="S665" t="s">
        <v>251</v>
      </c>
      <c r="T665" t="n">
        <v>5</v>
      </c>
    </row>
    <row r="666" spans="1:20">
      <c r="A666" s="1" t="n">
        <v>34150</v>
      </c>
      <c r="B666" t="s">
        <v>276</v>
      </c>
      <c r="C666" t="n">
        <v>3</v>
      </c>
      <c r="D666" t="n">
        <v>20</v>
      </c>
      <c r="E666" t="s">
        <v>249</v>
      </c>
      <c r="F666" t="n">
        <v>3201</v>
      </c>
      <c r="G666" t="s">
        <v>250</v>
      </c>
      <c r="H666" t="s">
        <v>251</v>
      </c>
      <c r="I666" t="n">
        <v>5</v>
      </c>
      <c r="J666" t="n">
        <v>458</v>
      </c>
      <c r="K666" t="s">
        <v>252</v>
      </c>
      <c r="L666" t="n">
        <v>166</v>
      </c>
      <c r="M666" t="n">
        <v>0.21</v>
      </c>
      <c r="N666" t="n">
        <v>20.8</v>
      </c>
      <c r="O666" t="s">
        <v>299</v>
      </c>
      <c r="P666" t="s">
        <v>275</v>
      </c>
      <c r="Q666" t="s">
        <v>275</v>
      </c>
      <c r="R666" t="s">
        <v>255</v>
      </c>
      <c r="S666" t="s">
        <v>251</v>
      </c>
      <c r="T666" t="n">
        <v>5</v>
      </c>
    </row>
    <row r="667" spans="1:20">
      <c r="A667" s="1" t="n">
        <v>34150</v>
      </c>
      <c r="B667" t="s">
        <v>276</v>
      </c>
      <c r="C667" t="n">
        <v>4</v>
      </c>
      <c r="D667" t="n">
        <v>20</v>
      </c>
      <c r="E667" t="s">
        <v>249</v>
      </c>
      <c r="F667" t="n">
        <v>3201</v>
      </c>
      <c r="G667" t="s">
        <v>250</v>
      </c>
      <c r="H667" t="s">
        <v>251</v>
      </c>
      <c r="I667" t="n">
        <v>5</v>
      </c>
      <c r="J667" t="n">
        <v>712</v>
      </c>
      <c r="K667" t="s">
        <v>300</v>
      </c>
      <c r="L667" t="n">
        <v>351</v>
      </c>
      <c r="M667" t="n">
        <v>0.06</v>
      </c>
      <c r="N667" t="n">
        <v>43.9</v>
      </c>
      <c r="O667" t="s">
        <v>299</v>
      </c>
      <c r="P667" t="s">
        <v>275</v>
      </c>
      <c r="Q667" t="s">
        <v>275</v>
      </c>
      <c r="R667" t="s">
        <v>255</v>
      </c>
      <c r="S667" t="s">
        <v>251</v>
      </c>
      <c r="T667" t="n">
        <v>5</v>
      </c>
    </row>
    <row r="668" spans="1:20">
      <c r="A668" s="1" t="n">
        <v>34150</v>
      </c>
      <c r="B668" t="s">
        <v>276</v>
      </c>
      <c r="C668" t="n">
        <v>5</v>
      </c>
      <c r="D668" t="n">
        <v>20</v>
      </c>
      <c r="E668" t="s">
        <v>249</v>
      </c>
      <c r="F668" t="n">
        <v>3201</v>
      </c>
      <c r="G668" t="s">
        <v>250</v>
      </c>
      <c r="H668" t="s">
        <v>251</v>
      </c>
      <c r="I668" t="n">
        <v>5</v>
      </c>
      <c r="J668" t="n">
        <v>888</v>
      </c>
      <c r="K668" t="s">
        <v>295</v>
      </c>
      <c r="L668" t="n">
        <v>104</v>
      </c>
      <c r="M668" t="n">
        <v>1.03</v>
      </c>
      <c r="N668" t="n">
        <v>33.9</v>
      </c>
      <c r="O668" t="s">
        <v>299</v>
      </c>
      <c r="P668" t="s">
        <v>275</v>
      </c>
      <c r="Q668" t="s">
        <v>275</v>
      </c>
      <c r="R668" t="s">
        <v>255</v>
      </c>
      <c r="S668" t="s">
        <v>251</v>
      </c>
      <c r="T668" t="n">
        <v>5</v>
      </c>
    </row>
    <row r="669" spans="1:20">
      <c r="A669" s="1" t="n">
        <v>34181</v>
      </c>
      <c r="B669" t="s">
        <v>248</v>
      </c>
      <c r="C669" t="n">
        <v>1</v>
      </c>
      <c r="D669" t="n">
        <v>20</v>
      </c>
      <c r="E669" t="s">
        <v>249</v>
      </c>
      <c r="F669" t="n">
        <v>3201</v>
      </c>
      <c r="G669" t="s">
        <v>250</v>
      </c>
      <c r="H669" t="s">
        <v>251</v>
      </c>
      <c r="I669" t="n">
        <v>5</v>
      </c>
      <c r="J669" t="n">
        <v>458</v>
      </c>
      <c r="K669" t="s">
        <v>252</v>
      </c>
      <c r="L669" t="n">
        <v>504</v>
      </c>
      <c r="M669" t="n">
        <v>0.07000000000000001</v>
      </c>
      <c r="N669" t="n">
        <v>32.7</v>
      </c>
      <c r="O669" t="s">
        <v>253</v>
      </c>
      <c r="P669" t="s">
        <v>254</v>
      </c>
      <c r="Q669" t="s">
        <v>254</v>
      </c>
      <c r="R669" t="s">
        <v>255</v>
      </c>
      <c r="S669" t="s">
        <v>251</v>
      </c>
      <c r="T669" t="n">
        <v>5</v>
      </c>
    </row>
    <row r="670" spans="1:20">
      <c r="A670" s="1" t="n">
        <v>34181</v>
      </c>
      <c r="B670" t="s">
        <v>248</v>
      </c>
      <c r="C670" t="n">
        <v>5</v>
      </c>
      <c r="D670" t="n">
        <v>20</v>
      </c>
      <c r="E670" t="s">
        <v>249</v>
      </c>
      <c r="F670" t="n">
        <v>3201</v>
      </c>
      <c r="G670" t="s">
        <v>250</v>
      </c>
      <c r="H670" t="s">
        <v>251</v>
      </c>
      <c r="I670" t="n">
        <v>5</v>
      </c>
      <c r="J670" t="n">
        <v>458</v>
      </c>
      <c r="K670" t="s">
        <v>252</v>
      </c>
      <c r="L670" t="n">
        <v>246</v>
      </c>
      <c r="M670" t="n">
        <v>0.04</v>
      </c>
      <c r="N670" t="n">
        <v>38.2</v>
      </c>
      <c r="O670" t="s">
        <v>253</v>
      </c>
      <c r="P670" t="s">
        <v>254</v>
      </c>
      <c r="Q670" t="s">
        <v>254</v>
      </c>
      <c r="R670" t="s">
        <v>255</v>
      </c>
      <c r="S670" t="s">
        <v>251</v>
      </c>
      <c r="T670" t="n">
        <v>5</v>
      </c>
    </row>
    <row r="671" spans="1:20">
      <c r="A671" s="1" t="n">
        <v>34181</v>
      </c>
      <c r="B671" t="s">
        <v>248</v>
      </c>
      <c r="C671" t="n">
        <v>6</v>
      </c>
      <c r="D671" t="n">
        <v>20</v>
      </c>
      <c r="E671" t="s">
        <v>249</v>
      </c>
      <c r="F671" t="n">
        <v>3201</v>
      </c>
      <c r="G671" t="s">
        <v>250</v>
      </c>
      <c r="H671" t="s">
        <v>251</v>
      </c>
      <c r="I671" t="n">
        <v>5</v>
      </c>
      <c r="J671" t="n">
        <v>458</v>
      </c>
      <c r="K671" t="s">
        <v>252</v>
      </c>
      <c r="L671" t="n">
        <v>231</v>
      </c>
      <c r="M671" t="n">
        <v>0.1</v>
      </c>
      <c r="N671" t="n">
        <v>35.6</v>
      </c>
      <c r="O671" t="s">
        <v>253</v>
      </c>
      <c r="P671" t="s">
        <v>254</v>
      </c>
      <c r="Q671" t="s">
        <v>254</v>
      </c>
      <c r="R671" t="s">
        <v>255</v>
      </c>
      <c r="S671" t="s">
        <v>251</v>
      </c>
      <c r="T671" t="n">
        <v>5</v>
      </c>
    </row>
    <row r="672" spans="1:20">
      <c r="A672" s="1" t="n">
        <v>34181</v>
      </c>
      <c r="B672" t="s">
        <v>248</v>
      </c>
      <c r="C672" t="n">
        <v>7</v>
      </c>
      <c r="D672" t="n">
        <v>20</v>
      </c>
      <c r="E672" t="s">
        <v>249</v>
      </c>
      <c r="F672" t="n">
        <v>3201</v>
      </c>
      <c r="G672" t="s">
        <v>250</v>
      </c>
      <c r="H672" t="s">
        <v>251</v>
      </c>
      <c r="I672" t="n">
        <v>5</v>
      </c>
      <c r="J672" t="n">
        <v>580</v>
      </c>
      <c r="K672" t="s">
        <v>270</v>
      </c>
      <c r="L672" t="n">
        <v>217</v>
      </c>
      <c r="M672" t="n">
        <v>0.02</v>
      </c>
      <c r="N672" t="n">
        <v>45.7</v>
      </c>
      <c r="O672" t="s">
        <v>253</v>
      </c>
      <c r="P672" t="s">
        <v>254</v>
      </c>
      <c r="Q672" t="s">
        <v>254</v>
      </c>
      <c r="R672" t="s">
        <v>255</v>
      </c>
      <c r="S672" t="s">
        <v>251</v>
      </c>
      <c r="T672" t="n">
        <v>5</v>
      </c>
    </row>
    <row r="673" spans="1:20">
      <c r="A673" s="1" t="n">
        <v>34181</v>
      </c>
      <c r="B673" t="s">
        <v>248</v>
      </c>
      <c r="C673" t="n">
        <v>8</v>
      </c>
      <c r="D673" t="n">
        <v>20</v>
      </c>
      <c r="E673" t="s">
        <v>249</v>
      </c>
      <c r="F673" t="n">
        <v>3201</v>
      </c>
      <c r="G673" t="s">
        <v>250</v>
      </c>
      <c r="H673" t="s">
        <v>251</v>
      </c>
      <c r="I673" t="n">
        <v>5</v>
      </c>
      <c r="J673" t="n">
        <v>580</v>
      </c>
      <c r="K673" t="s">
        <v>270</v>
      </c>
      <c r="L673" t="n">
        <v>109</v>
      </c>
      <c r="M673" t="n">
        <v>0.02</v>
      </c>
      <c r="N673" t="n">
        <v>46.3</v>
      </c>
      <c r="O673" t="s">
        <v>253</v>
      </c>
      <c r="P673" t="s">
        <v>254</v>
      </c>
      <c r="Q673" t="s">
        <v>254</v>
      </c>
      <c r="R673" t="s">
        <v>255</v>
      </c>
      <c r="S673" t="s">
        <v>251</v>
      </c>
      <c r="T673" t="n">
        <v>5</v>
      </c>
    </row>
    <row r="674" spans="1:20">
      <c r="A674" s="1" t="n">
        <v>34181</v>
      </c>
      <c r="B674" t="s">
        <v>248</v>
      </c>
      <c r="C674" t="n">
        <v>9</v>
      </c>
      <c r="D674" t="n">
        <v>20</v>
      </c>
      <c r="E674" t="s">
        <v>249</v>
      </c>
      <c r="F674" t="n">
        <v>3201</v>
      </c>
      <c r="G674" t="s">
        <v>250</v>
      </c>
      <c r="H674" t="s">
        <v>251</v>
      </c>
      <c r="I674" t="n">
        <v>5</v>
      </c>
      <c r="J674" t="n">
        <v>888</v>
      </c>
      <c r="K674" t="s">
        <v>295</v>
      </c>
      <c r="L674" t="n">
        <v>200</v>
      </c>
      <c r="M674" t="n">
        <v>0.8</v>
      </c>
      <c r="N674" t="n">
        <v>33.9</v>
      </c>
      <c r="O674" t="s">
        <v>253</v>
      </c>
      <c r="P674" t="s">
        <v>254</v>
      </c>
      <c r="Q674" t="s">
        <v>254</v>
      </c>
      <c r="R674" t="s">
        <v>255</v>
      </c>
      <c r="S674" t="s">
        <v>251</v>
      </c>
      <c r="T674" t="n">
        <v>5</v>
      </c>
    </row>
    <row r="675" spans="1:20">
      <c r="A675" s="1" t="n">
        <v>34181</v>
      </c>
      <c r="B675" t="s">
        <v>258</v>
      </c>
      <c r="C675" t="n">
        <v>1</v>
      </c>
      <c r="D675" t="n">
        <v>213</v>
      </c>
      <c r="E675" t="s">
        <v>256</v>
      </c>
      <c r="F675" t="n">
        <v>3201</v>
      </c>
      <c r="G675" t="s">
        <v>250</v>
      </c>
      <c r="H675" t="s">
        <v>251</v>
      </c>
      <c r="I675" t="n">
        <v>5</v>
      </c>
      <c r="J675" t="n">
        <v>458</v>
      </c>
      <c r="K675" t="s">
        <v>252</v>
      </c>
      <c r="L675" t="n">
        <v>1</v>
      </c>
      <c r="M675" t="n">
        <v>0</v>
      </c>
      <c r="N675" t="n">
        <v>0</v>
      </c>
    </row>
    <row r="676" spans="1:20">
      <c r="A676" s="1" t="n">
        <v>34181</v>
      </c>
      <c r="B676" t="s">
        <v>276</v>
      </c>
      <c r="C676" t="n">
        <v>1</v>
      </c>
      <c r="D676" t="n">
        <v>20</v>
      </c>
      <c r="E676" t="s">
        <v>249</v>
      </c>
      <c r="F676" t="n">
        <v>3201</v>
      </c>
      <c r="G676" t="s">
        <v>250</v>
      </c>
      <c r="H676" t="s">
        <v>251</v>
      </c>
      <c r="I676" t="n">
        <v>5</v>
      </c>
      <c r="J676" t="n">
        <v>160</v>
      </c>
      <c r="K676" t="s">
        <v>280</v>
      </c>
      <c r="L676" t="n">
        <v>676</v>
      </c>
      <c r="M676" t="n">
        <v>0.09</v>
      </c>
      <c r="N676" t="n">
        <v>47.2</v>
      </c>
      <c r="O676" t="s">
        <v>299</v>
      </c>
      <c r="P676" t="s">
        <v>275</v>
      </c>
      <c r="Q676" t="s">
        <v>275</v>
      </c>
      <c r="R676" t="s">
        <v>255</v>
      </c>
      <c r="S676" t="s">
        <v>251</v>
      </c>
      <c r="T676" t="n">
        <v>5</v>
      </c>
    </row>
    <row r="677" spans="1:20">
      <c r="A677" s="1" t="n">
        <v>34181</v>
      </c>
      <c r="B677" t="s">
        <v>276</v>
      </c>
      <c r="C677" t="n">
        <v>2</v>
      </c>
      <c r="D677" t="n">
        <v>20</v>
      </c>
      <c r="E677" t="s">
        <v>249</v>
      </c>
      <c r="F677" t="n">
        <v>3201</v>
      </c>
      <c r="G677" t="s">
        <v>250</v>
      </c>
      <c r="H677" t="s">
        <v>251</v>
      </c>
      <c r="I677" t="n">
        <v>5</v>
      </c>
      <c r="J677" t="n">
        <v>458</v>
      </c>
      <c r="K677" t="s">
        <v>252</v>
      </c>
      <c r="L677" t="n">
        <v>420</v>
      </c>
      <c r="M677" t="n">
        <v>0.03</v>
      </c>
      <c r="N677" t="n">
        <v>46</v>
      </c>
      <c r="O677" t="s">
        <v>299</v>
      </c>
      <c r="P677" t="s">
        <v>275</v>
      </c>
      <c r="Q677" t="s">
        <v>275</v>
      </c>
      <c r="R677" t="s">
        <v>255</v>
      </c>
      <c r="S677" t="s">
        <v>251</v>
      </c>
      <c r="T677" t="n">
        <v>5</v>
      </c>
    </row>
    <row r="678" spans="1:20">
      <c r="A678" s="1" t="n">
        <v>34181</v>
      </c>
      <c r="B678" t="s">
        <v>276</v>
      </c>
      <c r="C678" t="n">
        <v>3</v>
      </c>
      <c r="D678" t="n">
        <v>20</v>
      </c>
      <c r="E678" t="s">
        <v>249</v>
      </c>
      <c r="F678" t="n">
        <v>3201</v>
      </c>
      <c r="G678" t="s">
        <v>250</v>
      </c>
      <c r="H678" t="s">
        <v>251</v>
      </c>
      <c r="I678" t="n">
        <v>5</v>
      </c>
      <c r="J678" t="n">
        <v>458</v>
      </c>
      <c r="K678" t="s">
        <v>252</v>
      </c>
      <c r="L678" t="n">
        <v>315</v>
      </c>
      <c r="M678" t="n">
        <v>0.2</v>
      </c>
      <c r="N678" t="n">
        <v>20.7</v>
      </c>
      <c r="O678" t="s">
        <v>299</v>
      </c>
      <c r="P678" t="s">
        <v>275</v>
      </c>
      <c r="Q678" t="s">
        <v>275</v>
      </c>
      <c r="R678" t="s">
        <v>255</v>
      </c>
      <c r="S678" t="s">
        <v>251</v>
      </c>
      <c r="T678" t="n">
        <v>5</v>
      </c>
    </row>
    <row r="679" spans="1:20">
      <c r="A679" s="1" t="n">
        <v>34181</v>
      </c>
      <c r="B679" t="s">
        <v>276</v>
      </c>
      <c r="C679" t="n">
        <v>4</v>
      </c>
      <c r="D679" t="n">
        <v>20</v>
      </c>
      <c r="E679" t="s">
        <v>249</v>
      </c>
      <c r="F679" t="n">
        <v>3201</v>
      </c>
      <c r="G679" t="s">
        <v>250</v>
      </c>
      <c r="H679" t="s">
        <v>251</v>
      </c>
      <c r="I679" t="n">
        <v>5</v>
      </c>
      <c r="J679" t="n">
        <v>888</v>
      </c>
      <c r="K679" t="s">
        <v>295</v>
      </c>
      <c r="L679" t="n">
        <v>99</v>
      </c>
      <c r="M679" t="n">
        <v>1.02</v>
      </c>
      <c r="N679" t="n">
        <v>33.9</v>
      </c>
      <c r="O679" t="s">
        <v>299</v>
      </c>
      <c r="P679" t="s">
        <v>275</v>
      </c>
      <c r="Q679" t="s">
        <v>275</v>
      </c>
      <c r="R679" t="s">
        <v>255</v>
      </c>
      <c r="S679" t="s">
        <v>251</v>
      </c>
      <c r="T679" t="n">
        <v>5</v>
      </c>
    </row>
    <row r="680" spans="1:20">
      <c r="A680" s="1" t="n">
        <v>34212</v>
      </c>
      <c r="B680" t="s">
        <v>248</v>
      </c>
      <c r="C680" t="n">
        <v>1</v>
      </c>
      <c r="D680" t="n">
        <v>20</v>
      </c>
      <c r="E680" t="s">
        <v>249</v>
      </c>
      <c r="F680" t="n">
        <v>3201</v>
      </c>
      <c r="G680" t="s">
        <v>250</v>
      </c>
      <c r="H680" t="s">
        <v>251</v>
      </c>
      <c r="I680" t="n">
        <v>5</v>
      </c>
      <c r="J680" t="n">
        <v>160</v>
      </c>
      <c r="K680" t="s">
        <v>280</v>
      </c>
      <c r="L680" t="n">
        <v>207</v>
      </c>
      <c r="M680" t="n">
        <v>0.02</v>
      </c>
      <c r="N680" t="n">
        <v>48.4</v>
      </c>
      <c r="O680" t="s">
        <v>253</v>
      </c>
      <c r="P680" t="s">
        <v>254</v>
      </c>
      <c r="Q680" t="s">
        <v>254</v>
      </c>
      <c r="R680" t="s">
        <v>255</v>
      </c>
      <c r="S680" t="s">
        <v>251</v>
      </c>
      <c r="T680" t="n">
        <v>5</v>
      </c>
    </row>
    <row r="681" spans="1:20">
      <c r="A681" s="1" t="n">
        <v>34212</v>
      </c>
      <c r="B681" t="s">
        <v>248</v>
      </c>
      <c r="C681" t="n">
        <v>2</v>
      </c>
      <c r="D681" t="n">
        <v>20</v>
      </c>
      <c r="E681" t="s">
        <v>249</v>
      </c>
      <c r="F681" t="n">
        <v>3201</v>
      </c>
      <c r="G681" t="s">
        <v>250</v>
      </c>
      <c r="H681" t="s">
        <v>251</v>
      </c>
      <c r="I681" t="n">
        <v>5</v>
      </c>
      <c r="J681" t="n">
        <v>458</v>
      </c>
      <c r="K681" t="s">
        <v>252</v>
      </c>
      <c r="L681" t="n">
        <v>171</v>
      </c>
      <c r="M681" t="n">
        <v>0.04</v>
      </c>
      <c r="N681" t="n">
        <v>37.9</v>
      </c>
      <c r="O681" t="s">
        <v>253</v>
      </c>
      <c r="P681" t="s">
        <v>254</v>
      </c>
      <c r="Q681" t="s">
        <v>254</v>
      </c>
      <c r="R681" t="s">
        <v>255</v>
      </c>
      <c r="S681" t="s">
        <v>251</v>
      </c>
      <c r="T681" t="n">
        <v>5</v>
      </c>
    </row>
    <row r="682" spans="1:20">
      <c r="A682" s="1" t="n">
        <v>34212</v>
      </c>
      <c r="B682" t="s">
        <v>248</v>
      </c>
      <c r="C682" t="n">
        <v>3</v>
      </c>
      <c r="D682" t="n">
        <v>20</v>
      </c>
      <c r="E682" t="s">
        <v>249</v>
      </c>
      <c r="F682" t="n">
        <v>3201</v>
      </c>
      <c r="G682" t="s">
        <v>250</v>
      </c>
      <c r="H682" t="s">
        <v>251</v>
      </c>
      <c r="I682" t="n">
        <v>5</v>
      </c>
      <c r="J682" t="n">
        <v>458</v>
      </c>
      <c r="K682" t="s">
        <v>252</v>
      </c>
      <c r="L682" t="n">
        <v>236</v>
      </c>
      <c r="M682" t="n">
        <v>0.07000000000000001</v>
      </c>
      <c r="N682" t="n">
        <v>32.6</v>
      </c>
      <c r="O682" t="s">
        <v>253</v>
      </c>
      <c r="P682" t="s">
        <v>254</v>
      </c>
      <c r="Q682" t="s">
        <v>254</v>
      </c>
      <c r="R682" t="s">
        <v>255</v>
      </c>
      <c r="S682" t="s">
        <v>251</v>
      </c>
      <c r="T682" t="n">
        <v>5</v>
      </c>
    </row>
    <row r="683" spans="1:20">
      <c r="A683" s="1" t="n">
        <v>34212</v>
      </c>
      <c r="B683" t="s">
        <v>248</v>
      </c>
      <c r="C683" t="n">
        <v>4</v>
      </c>
      <c r="D683" t="n">
        <v>20</v>
      </c>
      <c r="E683" t="s">
        <v>249</v>
      </c>
      <c r="F683" t="n">
        <v>3201</v>
      </c>
      <c r="G683" t="s">
        <v>250</v>
      </c>
      <c r="H683" t="s">
        <v>251</v>
      </c>
      <c r="I683" t="n">
        <v>5</v>
      </c>
      <c r="J683" t="n">
        <v>458</v>
      </c>
      <c r="K683" t="s">
        <v>252</v>
      </c>
      <c r="L683" t="n">
        <v>512</v>
      </c>
      <c r="M683" t="n">
        <v>0.07000000000000001</v>
      </c>
      <c r="N683" t="n">
        <v>31.5</v>
      </c>
      <c r="O683" t="s">
        <v>253</v>
      </c>
      <c r="P683" t="s">
        <v>254</v>
      </c>
      <c r="Q683" t="s">
        <v>254</v>
      </c>
      <c r="R683" t="s">
        <v>255</v>
      </c>
      <c r="S683" t="s">
        <v>251</v>
      </c>
      <c r="T683" t="n">
        <v>5</v>
      </c>
    </row>
    <row r="684" spans="1:20">
      <c r="A684" s="1" t="n">
        <v>34212</v>
      </c>
      <c r="B684" t="s">
        <v>276</v>
      </c>
      <c r="C684" t="n">
        <v>1</v>
      </c>
      <c r="D684" t="n">
        <v>20</v>
      </c>
      <c r="E684" t="s">
        <v>249</v>
      </c>
      <c r="F684" t="n">
        <v>3201</v>
      </c>
      <c r="G684" t="s">
        <v>250</v>
      </c>
      <c r="H684" t="s">
        <v>251</v>
      </c>
      <c r="I684" t="n">
        <v>5</v>
      </c>
      <c r="J684" t="n">
        <v>458</v>
      </c>
      <c r="K684" t="s">
        <v>252</v>
      </c>
      <c r="L684" t="n">
        <v>251</v>
      </c>
      <c r="M684" t="n">
        <v>0.19</v>
      </c>
      <c r="N684" t="n">
        <v>20.7</v>
      </c>
      <c r="O684" t="s">
        <v>299</v>
      </c>
      <c r="P684" t="s">
        <v>275</v>
      </c>
      <c r="Q684" t="s">
        <v>275</v>
      </c>
      <c r="R684" t="s">
        <v>255</v>
      </c>
      <c r="S684" t="s">
        <v>251</v>
      </c>
      <c r="T684" t="n">
        <v>5</v>
      </c>
    </row>
    <row r="685" spans="1:20">
      <c r="A685" s="1" t="n">
        <v>34212</v>
      </c>
      <c r="B685" t="s">
        <v>276</v>
      </c>
      <c r="C685" t="n">
        <v>2</v>
      </c>
      <c r="D685" t="n">
        <v>20</v>
      </c>
      <c r="E685" t="s">
        <v>249</v>
      </c>
      <c r="F685" t="n">
        <v>3201</v>
      </c>
      <c r="G685" t="s">
        <v>250</v>
      </c>
      <c r="H685" t="s">
        <v>251</v>
      </c>
      <c r="I685" t="n">
        <v>5</v>
      </c>
      <c r="J685" t="n">
        <v>458</v>
      </c>
      <c r="K685" t="s">
        <v>252</v>
      </c>
      <c r="L685" t="n">
        <v>351</v>
      </c>
      <c r="M685" t="n">
        <v>0.02</v>
      </c>
      <c r="N685" t="n">
        <v>46</v>
      </c>
      <c r="O685" t="s">
        <v>299</v>
      </c>
      <c r="P685" t="s">
        <v>275</v>
      </c>
      <c r="Q685" t="s">
        <v>275</v>
      </c>
      <c r="R685" t="s">
        <v>255</v>
      </c>
      <c r="S685" t="s">
        <v>251</v>
      </c>
      <c r="T685" t="n">
        <v>5</v>
      </c>
    </row>
    <row r="686" spans="1:20">
      <c r="A686" s="1" t="n">
        <v>34212</v>
      </c>
      <c r="B686" t="s">
        <v>276</v>
      </c>
      <c r="C686" t="n">
        <v>3</v>
      </c>
      <c r="D686" t="n">
        <v>20</v>
      </c>
      <c r="E686" t="s">
        <v>249</v>
      </c>
      <c r="F686" t="n">
        <v>3201</v>
      </c>
      <c r="G686" t="s">
        <v>250</v>
      </c>
      <c r="H686" t="s">
        <v>251</v>
      </c>
      <c r="I686" t="n">
        <v>5</v>
      </c>
      <c r="J686" t="n">
        <v>458</v>
      </c>
      <c r="K686" t="s">
        <v>252</v>
      </c>
      <c r="L686" t="n">
        <v>314</v>
      </c>
      <c r="M686" t="n">
        <v>0.21</v>
      </c>
      <c r="N686" t="n">
        <v>20.9</v>
      </c>
      <c r="O686" t="s">
        <v>299</v>
      </c>
      <c r="P686" t="s">
        <v>275</v>
      </c>
      <c r="Q686" t="s">
        <v>275</v>
      </c>
      <c r="R686" t="s">
        <v>255</v>
      </c>
      <c r="S686" t="s">
        <v>251</v>
      </c>
      <c r="T686" t="n">
        <v>5</v>
      </c>
    </row>
    <row r="687" spans="1:20">
      <c r="A687" s="1" t="n">
        <v>34212</v>
      </c>
      <c r="B687" t="s">
        <v>276</v>
      </c>
      <c r="C687" t="n">
        <v>4</v>
      </c>
      <c r="D687" t="n">
        <v>20</v>
      </c>
      <c r="E687" t="s">
        <v>249</v>
      </c>
      <c r="F687" t="n">
        <v>3201</v>
      </c>
      <c r="G687" t="s">
        <v>250</v>
      </c>
      <c r="H687" t="s">
        <v>251</v>
      </c>
      <c r="I687" t="n">
        <v>5</v>
      </c>
      <c r="J687" t="n">
        <v>712</v>
      </c>
      <c r="K687" t="s">
        <v>300</v>
      </c>
      <c r="L687" t="n">
        <v>465</v>
      </c>
      <c r="M687" t="n">
        <v>0.04</v>
      </c>
      <c r="N687" t="n">
        <v>44.1</v>
      </c>
      <c r="O687" t="s">
        <v>299</v>
      </c>
      <c r="P687" t="s">
        <v>275</v>
      </c>
      <c r="Q687" t="s">
        <v>275</v>
      </c>
      <c r="R687" t="s">
        <v>255</v>
      </c>
      <c r="S687" t="s">
        <v>251</v>
      </c>
      <c r="T687" t="n">
        <v>5</v>
      </c>
    </row>
    <row r="688" spans="1:20">
      <c r="A688" s="1" t="n">
        <v>34242</v>
      </c>
      <c r="B688" t="s">
        <v>248</v>
      </c>
      <c r="C688" t="n">
        <v>1</v>
      </c>
      <c r="D688" t="n">
        <v>20</v>
      </c>
      <c r="E688" t="s">
        <v>249</v>
      </c>
      <c r="F688" t="n">
        <v>3201</v>
      </c>
      <c r="G688" t="s">
        <v>250</v>
      </c>
      <c r="H688" t="s">
        <v>251</v>
      </c>
      <c r="I688" t="n">
        <v>5</v>
      </c>
      <c r="J688" t="n">
        <v>458</v>
      </c>
      <c r="K688" t="s">
        <v>252</v>
      </c>
      <c r="L688" t="n">
        <v>106</v>
      </c>
      <c r="M688" t="n">
        <v>0.2</v>
      </c>
      <c r="N688" t="n">
        <v>21.1</v>
      </c>
      <c r="O688" t="s">
        <v>253</v>
      </c>
      <c r="P688" t="s">
        <v>254</v>
      </c>
      <c r="Q688" t="s">
        <v>254</v>
      </c>
      <c r="R688" t="s">
        <v>255</v>
      </c>
      <c r="S688" t="s">
        <v>251</v>
      </c>
      <c r="T688" t="n">
        <v>5</v>
      </c>
    </row>
    <row r="689" spans="1:20">
      <c r="A689" s="1" t="n">
        <v>34242</v>
      </c>
      <c r="B689" t="s">
        <v>248</v>
      </c>
      <c r="C689" t="n">
        <v>3</v>
      </c>
      <c r="D689" t="n">
        <v>20</v>
      </c>
      <c r="E689" t="s">
        <v>249</v>
      </c>
      <c r="F689" t="n">
        <v>3201</v>
      </c>
      <c r="G689" t="s">
        <v>250</v>
      </c>
      <c r="H689" t="s">
        <v>251</v>
      </c>
      <c r="I689" t="n">
        <v>5</v>
      </c>
      <c r="J689" t="n">
        <v>458</v>
      </c>
      <c r="K689" t="s">
        <v>252</v>
      </c>
      <c r="L689" t="n">
        <v>224</v>
      </c>
      <c r="M689" t="n">
        <v>0.04</v>
      </c>
      <c r="N689" t="n">
        <v>37.8</v>
      </c>
      <c r="O689" t="s">
        <v>253</v>
      </c>
      <c r="P689" t="s">
        <v>254</v>
      </c>
      <c r="Q689" t="s">
        <v>254</v>
      </c>
      <c r="R689" t="s">
        <v>255</v>
      </c>
      <c r="S689" t="s">
        <v>251</v>
      </c>
      <c r="T689" t="n">
        <v>5</v>
      </c>
    </row>
    <row r="690" spans="1:20">
      <c r="A690" s="1" t="n">
        <v>34242</v>
      </c>
      <c r="B690" t="s">
        <v>248</v>
      </c>
      <c r="C690" t="n">
        <v>4</v>
      </c>
      <c r="D690" t="n">
        <v>20</v>
      </c>
      <c r="E690" t="s">
        <v>249</v>
      </c>
      <c r="F690" t="n">
        <v>3201</v>
      </c>
      <c r="G690" t="s">
        <v>250</v>
      </c>
      <c r="H690" t="s">
        <v>251</v>
      </c>
      <c r="I690" t="n">
        <v>5</v>
      </c>
      <c r="J690" t="n">
        <v>458</v>
      </c>
      <c r="K690" t="s">
        <v>252</v>
      </c>
      <c r="L690" t="n">
        <v>243</v>
      </c>
      <c r="M690" t="n">
        <v>0.02</v>
      </c>
      <c r="N690" t="n">
        <v>46.1</v>
      </c>
      <c r="O690" t="s">
        <v>253</v>
      </c>
      <c r="P690" t="s">
        <v>254</v>
      </c>
      <c r="Q690" t="s">
        <v>254</v>
      </c>
      <c r="R690" t="s">
        <v>255</v>
      </c>
      <c r="S690" t="s">
        <v>251</v>
      </c>
      <c r="T690" t="n">
        <v>5</v>
      </c>
    </row>
    <row r="691" spans="1:20">
      <c r="A691" s="1" t="n">
        <v>34242</v>
      </c>
      <c r="B691" t="s">
        <v>248</v>
      </c>
      <c r="C691" t="n">
        <v>5</v>
      </c>
      <c r="D691" t="n">
        <v>20</v>
      </c>
      <c r="E691" t="s">
        <v>249</v>
      </c>
      <c r="F691" t="n">
        <v>3201</v>
      </c>
      <c r="G691" t="s">
        <v>250</v>
      </c>
      <c r="H691" t="s">
        <v>251</v>
      </c>
      <c r="I691" t="n">
        <v>5</v>
      </c>
      <c r="J691" t="n">
        <v>940</v>
      </c>
      <c r="K691" t="s">
        <v>257</v>
      </c>
      <c r="L691" t="n">
        <v>41</v>
      </c>
      <c r="M691" t="n">
        <v>5.5</v>
      </c>
      <c r="N691" t="n">
        <v>10.6</v>
      </c>
      <c r="O691" t="s">
        <v>253</v>
      </c>
      <c r="P691" t="s">
        <v>254</v>
      </c>
      <c r="Q691" t="s">
        <v>254</v>
      </c>
      <c r="R691" t="s">
        <v>255</v>
      </c>
      <c r="S691" t="s">
        <v>251</v>
      </c>
      <c r="T691" t="n">
        <v>5</v>
      </c>
    </row>
    <row r="692" spans="1:20">
      <c r="A692" s="1" t="n">
        <v>34242</v>
      </c>
      <c r="B692" t="s">
        <v>276</v>
      </c>
      <c r="C692" t="n">
        <v>1</v>
      </c>
      <c r="D692" t="n">
        <v>20</v>
      </c>
      <c r="E692" t="s">
        <v>249</v>
      </c>
      <c r="F692" t="n">
        <v>3201</v>
      </c>
      <c r="G692" t="s">
        <v>250</v>
      </c>
      <c r="H692" t="s">
        <v>251</v>
      </c>
      <c r="I692" t="n">
        <v>5</v>
      </c>
      <c r="J692" t="n">
        <v>458</v>
      </c>
      <c r="K692" t="s">
        <v>252</v>
      </c>
      <c r="L692" t="n">
        <v>304</v>
      </c>
      <c r="M692" t="n">
        <v>0.02</v>
      </c>
      <c r="N692" t="n">
        <v>45.5</v>
      </c>
      <c r="O692" t="s">
        <v>299</v>
      </c>
      <c r="P692" t="s">
        <v>275</v>
      </c>
      <c r="Q692" t="s">
        <v>275</v>
      </c>
      <c r="R692" t="s">
        <v>255</v>
      </c>
      <c r="S692" t="s">
        <v>251</v>
      </c>
      <c r="T692" t="n">
        <v>5</v>
      </c>
    </row>
    <row r="693" spans="1:20">
      <c r="A693" s="1" t="n">
        <v>34242</v>
      </c>
      <c r="B693" t="s">
        <v>276</v>
      </c>
      <c r="C693" t="n">
        <v>2</v>
      </c>
      <c r="D693" t="n">
        <v>20</v>
      </c>
      <c r="E693" t="s">
        <v>249</v>
      </c>
      <c r="F693" t="n">
        <v>3201</v>
      </c>
      <c r="G693" t="s">
        <v>250</v>
      </c>
      <c r="H693" t="s">
        <v>251</v>
      </c>
      <c r="I693" t="n">
        <v>5</v>
      </c>
      <c r="J693" t="n">
        <v>458</v>
      </c>
      <c r="K693" t="s">
        <v>252</v>
      </c>
      <c r="L693" t="n">
        <v>315</v>
      </c>
      <c r="M693" t="n">
        <v>0.2</v>
      </c>
      <c r="N693" t="n">
        <v>20.7</v>
      </c>
      <c r="O693" t="s">
        <v>299</v>
      </c>
      <c r="P693" t="s">
        <v>275</v>
      </c>
      <c r="Q693" t="s">
        <v>275</v>
      </c>
      <c r="R693" t="s">
        <v>255</v>
      </c>
      <c r="S693" t="s">
        <v>251</v>
      </c>
      <c r="T693" t="n">
        <v>5</v>
      </c>
    </row>
    <row r="694" spans="1:20">
      <c r="A694" s="1" t="n">
        <v>34273</v>
      </c>
      <c r="B694" t="s">
        <v>301</v>
      </c>
      <c r="C694" t="n">
        <v>1</v>
      </c>
      <c r="D694" t="n">
        <v>20</v>
      </c>
      <c r="E694" t="s">
        <v>249</v>
      </c>
      <c r="F694" t="n">
        <v>3201</v>
      </c>
      <c r="G694" t="s">
        <v>250</v>
      </c>
      <c r="H694" t="s">
        <v>251</v>
      </c>
      <c r="I694" t="n">
        <v>5</v>
      </c>
      <c r="J694" t="n">
        <v>160</v>
      </c>
      <c r="K694" t="s">
        <v>280</v>
      </c>
      <c r="L694" t="n">
        <v>701</v>
      </c>
      <c r="M694" t="n">
        <v>0.09</v>
      </c>
      <c r="N694" t="n">
        <v>47</v>
      </c>
      <c r="O694" t="s">
        <v>299</v>
      </c>
      <c r="P694" t="s">
        <v>275</v>
      </c>
      <c r="Q694" t="s">
        <v>275</v>
      </c>
      <c r="R694" t="s">
        <v>255</v>
      </c>
      <c r="S694" t="s">
        <v>251</v>
      </c>
      <c r="T694" t="n">
        <v>5</v>
      </c>
    </row>
    <row r="695" spans="1:20">
      <c r="A695" s="1" t="n">
        <v>34273</v>
      </c>
      <c r="B695" t="s">
        <v>301</v>
      </c>
      <c r="C695" t="n">
        <v>2</v>
      </c>
      <c r="D695" t="n">
        <v>20</v>
      </c>
      <c r="E695" t="s">
        <v>249</v>
      </c>
      <c r="F695" t="n">
        <v>3201</v>
      </c>
      <c r="G695" t="s">
        <v>250</v>
      </c>
      <c r="H695" t="s">
        <v>251</v>
      </c>
      <c r="I695" t="n">
        <v>5</v>
      </c>
      <c r="J695" t="n">
        <v>160</v>
      </c>
      <c r="K695" t="s">
        <v>280</v>
      </c>
      <c r="L695" t="n">
        <v>437</v>
      </c>
      <c r="M695" t="n">
        <v>0.09</v>
      </c>
      <c r="N695" t="n">
        <v>46.9</v>
      </c>
      <c r="O695" t="s">
        <v>299</v>
      </c>
      <c r="P695" t="s">
        <v>275</v>
      </c>
      <c r="Q695" t="s">
        <v>275</v>
      </c>
      <c r="R695" t="s">
        <v>255</v>
      </c>
      <c r="S695" t="s">
        <v>251</v>
      </c>
      <c r="T695" t="n">
        <v>5</v>
      </c>
    </row>
    <row r="696" spans="1:20">
      <c r="A696" s="1" t="n">
        <v>34273</v>
      </c>
      <c r="B696" t="s">
        <v>301</v>
      </c>
      <c r="C696" t="n">
        <v>3</v>
      </c>
      <c r="D696" t="n">
        <v>20</v>
      </c>
      <c r="E696" t="s">
        <v>249</v>
      </c>
      <c r="F696" t="n">
        <v>3201</v>
      </c>
      <c r="G696" t="s">
        <v>250</v>
      </c>
      <c r="H696" t="s">
        <v>251</v>
      </c>
      <c r="I696" t="n">
        <v>5</v>
      </c>
      <c r="J696" t="n">
        <v>458</v>
      </c>
      <c r="K696" t="s">
        <v>252</v>
      </c>
      <c r="L696" t="n">
        <v>361</v>
      </c>
      <c r="M696" t="n">
        <v>0.19</v>
      </c>
      <c r="N696" t="n">
        <v>20.5</v>
      </c>
      <c r="O696" t="s">
        <v>299</v>
      </c>
      <c r="P696" t="s">
        <v>275</v>
      </c>
      <c r="Q696" t="s">
        <v>275</v>
      </c>
      <c r="R696" t="s">
        <v>255</v>
      </c>
      <c r="S696" t="s">
        <v>251</v>
      </c>
      <c r="T696" t="n">
        <v>5</v>
      </c>
    </row>
    <row r="697" spans="1:20">
      <c r="A697" s="1" t="n">
        <v>34273</v>
      </c>
      <c r="B697" t="s">
        <v>301</v>
      </c>
      <c r="C697" t="n">
        <v>4</v>
      </c>
      <c r="D697" t="n">
        <v>20</v>
      </c>
      <c r="E697" t="s">
        <v>249</v>
      </c>
      <c r="F697" t="n">
        <v>3201</v>
      </c>
      <c r="G697" t="s">
        <v>250</v>
      </c>
      <c r="H697" t="s">
        <v>251</v>
      </c>
      <c r="I697" t="n">
        <v>5</v>
      </c>
      <c r="J697" t="n">
        <v>458</v>
      </c>
      <c r="K697" t="s">
        <v>252</v>
      </c>
      <c r="L697" t="n">
        <v>308</v>
      </c>
      <c r="M697" t="n">
        <v>0.2</v>
      </c>
      <c r="N697" t="n">
        <v>20.8</v>
      </c>
      <c r="O697" t="s">
        <v>299</v>
      </c>
      <c r="P697" t="s">
        <v>275</v>
      </c>
      <c r="Q697" t="s">
        <v>275</v>
      </c>
      <c r="R697" t="s">
        <v>255</v>
      </c>
      <c r="S697" t="s">
        <v>251</v>
      </c>
      <c r="T697" t="n">
        <v>5</v>
      </c>
    </row>
    <row r="698" spans="1:20">
      <c r="A698" s="1" t="n">
        <v>34273</v>
      </c>
      <c r="B698" t="s">
        <v>301</v>
      </c>
      <c r="C698" t="n">
        <v>5</v>
      </c>
      <c r="D698" t="n">
        <v>20</v>
      </c>
      <c r="E698" t="s">
        <v>249</v>
      </c>
      <c r="F698" t="n">
        <v>3201</v>
      </c>
      <c r="G698" t="s">
        <v>250</v>
      </c>
      <c r="H698" t="s">
        <v>251</v>
      </c>
      <c r="I698" t="n">
        <v>5</v>
      </c>
      <c r="J698" t="n">
        <v>458</v>
      </c>
      <c r="K698" t="s">
        <v>252</v>
      </c>
      <c r="L698" t="n">
        <v>334</v>
      </c>
      <c r="M698" t="n">
        <v>0.02</v>
      </c>
      <c r="N698" t="n">
        <v>45.5</v>
      </c>
      <c r="O698" t="s">
        <v>299</v>
      </c>
      <c r="P698" t="s">
        <v>275</v>
      </c>
      <c r="Q698" t="s">
        <v>275</v>
      </c>
      <c r="R698" t="s">
        <v>255</v>
      </c>
      <c r="S698" t="s">
        <v>251</v>
      </c>
      <c r="T698" t="n">
        <v>5</v>
      </c>
    </row>
    <row r="699" spans="1:20">
      <c r="A699" s="1" t="n">
        <v>34273</v>
      </c>
      <c r="B699" t="s">
        <v>248</v>
      </c>
      <c r="C699" t="n">
        <v>1</v>
      </c>
      <c r="D699" t="n">
        <v>20</v>
      </c>
      <c r="E699" t="s">
        <v>249</v>
      </c>
      <c r="F699" t="n">
        <v>3201</v>
      </c>
      <c r="G699" t="s">
        <v>250</v>
      </c>
      <c r="H699" t="s">
        <v>251</v>
      </c>
      <c r="I699" t="n">
        <v>5</v>
      </c>
      <c r="J699" t="n">
        <v>458</v>
      </c>
      <c r="K699" t="s">
        <v>252</v>
      </c>
      <c r="L699" t="n">
        <v>246</v>
      </c>
      <c r="M699" t="n">
        <v>0.1</v>
      </c>
      <c r="N699" t="n">
        <v>35.4</v>
      </c>
      <c r="O699" t="s">
        <v>253</v>
      </c>
      <c r="P699" t="s">
        <v>254</v>
      </c>
      <c r="Q699" t="s">
        <v>254</v>
      </c>
      <c r="R699" t="s">
        <v>255</v>
      </c>
      <c r="S699" t="s">
        <v>251</v>
      </c>
      <c r="T699" t="n">
        <v>5</v>
      </c>
    </row>
    <row r="700" spans="1:20">
      <c r="A700" s="1" t="n">
        <v>34273</v>
      </c>
      <c r="B700" t="s">
        <v>248</v>
      </c>
      <c r="C700" t="n">
        <v>2</v>
      </c>
      <c r="D700" t="n">
        <v>213</v>
      </c>
      <c r="E700" t="s">
        <v>256</v>
      </c>
      <c r="F700" t="n">
        <v>3201</v>
      </c>
      <c r="G700" t="s">
        <v>250</v>
      </c>
      <c r="H700" t="s">
        <v>251</v>
      </c>
      <c r="I700" t="n">
        <v>5</v>
      </c>
      <c r="J700" t="n">
        <v>795</v>
      </c>
      <c r="K700" t="s">
        <v>262</v>
      </c>
      <c r="L700" t="n">
        <v>266</v>
      </c>
      <c r="M700" t="n">
        <v>0</v>
      </c>
      <c r="N700" t="n">
        <v>0</v>
      </c>
    </row>
    <row r="701" spans="1:20">
      <c r="A701" s="1" t="n">
        <v>34273</v>
      </c>
      <c r="B701" t="s">
        <v>248</v>
      </c>
      <c r="C701" t="n">
        <v>4</v>
      </c>
      <c r="D701" t="n">
        <v>20</v>
      </c>
      <c r="E701" t="s">
        <v>249</v>
      </c>
      <c r="F701" t="n">
        <v>3201</v>
      </c>
      <c r="G701" t="s">
        <v>250</v>
      </c>
      <c r="H701" t="s">
        <v>251</v>
      </c>
      <c r="I701" t="n">
        <v>5</v>
      </c>
      <c r="J701" t="n">
        <v>458</v>
      </c>
      <c r="K701" t="s">
        <v>252</v>
      </c>
      <c r="L701" t="n">
        <v>319</v>
      </c>
      <c r="M701" t="n">
        <v>0.07000000000000001</v>
      </c>
      <c r="N701" t="n">
        <v>34</v>
      </c>
      <c r="O701" t="s">
        <v>253</v>
      </c>
      <c r="P701" t="s">
        <v>254</v>
      </c>
      <c r="Q701" t="s">
        <v>254</v>
      </c>
      <c r="R701" t="s">
        <v>255</v>
      </c>
      <c r="S701" t="s">
        <v>251</v>
      </c>
      <c r="T701" t="n">
        <v>5</v>
      </c>
    </row>
    <row r="702" spans="1:20">
      <c r="A702" s="1" t="n">
        <v>34273</v>
      </c>
      <c r="B702" t="s">
        <v>248</v>
      </c>
      <c r="C702" t="n">
        <v>5</v>
      </c>
      <c r="D702" t="n">
        <v>20</v>
      </c>
      <c r="E702" t="s">
        <v>249</v>
      </c>
      <c r="F702" t="n">
        <v>3201</v>
      </c>
      <c r="G702" t="s">
        <v>250</v>
      </c>
      <c r="H702" t="s">
        <v>251</v>
      </c>
      <c r="I702" t="n">
        <v>5</v>
      </c>
      <c r="J702" t="n">
        <v>458</v>
      </c>
      <c r="K702" t="s">
        <v>252</v>
      </c>
      <c r="L702" t="n">
        <v>105</v>
      </c>
      <c r="M702" t="n">
        <v>0.2</v>
      </c>
      <c r="N702" t="n">
        <v>20.8</v>
      </c>
      <c r="O702" t="s">
        <v>253</v>
      </c>
      <c r="P702" t="s">
        <v>254</v>
      </c>
      <c r="Q702" t="s">
        <v>254</v>
      </c>
      <c r="R702" t="s">
        <v>255</v>
      </c>
      <c r="S702" t="s">
        <v>251</v>
      </c>
      <c r="T702" t="n">
        <v>5</v>
      </c>
    </row>
    <row r="703" spans="1:20">
      <c r="A703" s="1" t="n">
        <v>34273</v>
      </c>
      <c r="B703" t="s">
        <v>248</v>
      </c>
      <c r="C703" t="n">
        <v>6</v>
      </c>
      <c r="D703" t="n">
        <v>20</v>
      </c>
      <c r="E703" t="s">
        <v>249</v>
      </c>
      <c r="F703" t="n">
        <v>3201</v>
      </c>
      <c r="G703" t="s">
        <v>250</v>
      </c>
      <c r="H703" t="s">
        <v>251</v>
      </c>
      <c r="I703" t="n">
        <v>5</v>
      </c>
      <c r="J703" t="n">
        <v>458</v>
      </c>
      <c r="K703" t="s">
        <v>252</v>
      </c>
      <c r="L703" t="n">
        <v>221</v>
      </c>
      <c r="M703" t="n">
        <v>0.02</v>
      </c>
      <c r="N703" t="n">
        <v>45.5</v>
      </c>
      <c r="O703" t="s">
        <v>253</v>
      </c>
      <c r="P703" t="s">
        <v>254</v>
      </c>
      <c r="Q703" t="s">
        <v>254</v>
      </c>
      <c r="R703" t="s">
        <v>255</v>
      </c>
      <c r="S703" t="s">
        <v>251</v>
      </c>
      <c r="T703" t="n">
        <v>5</v>
      </c>
    </row>
    <row r="704" spans="1:20">
      <c r="A704" s="1" t="n">
        <v>34273</v>
      </c>
      <c r="B704" t="s">
        <v>248</v>
      </c>
      <c r="C704" t="n">
        <v>7</v>
      </c>
      <c r="D704" t="n">
        <v>20</v>
      </c>
      <c r="E704" t="s">
        <v>249</v>
      </c>
      <c r="F704" t="n">
        <v>3201</v>
      </c>
      <c r="G704" t="s">
        <v>250</v>
      </c>
      <c r="H704" t="s">
        <v>251</v>
      </c>
      <c r="I704" t="n">
        <v>5</v>
      </c>
      <c r="J704" t="n">
        <v>458</v>
      </c>
      <c r="K704" t="s">
        <v>252</v>
      </c>
      <c r="L704" t="n">
        <v>254</v>
      </c>
      <c r="M704" t="n">
        <v>0.07000000000000001</v>
      </c>
      <c r="N704" t="n">
        <v>32.3</v>
      </c>
      <c r="O704" t="s">
        <v>253</v>
      </c>
      <c r="P704" t="s">
        <v>254</v>
      </c>
      <c r="Q704" t="s">
        <v>254</v>
      </c>
      <c r="R704" t="s">
        <v>255</v>
      </c>
      <c r="S704" t="s">
        <v>251</v>
      </c>
      <c r="T704" t="n">
        <v>5</v>
      </c>
    </row>
    <row r="705" spans="1:20">
      <c r="A705" s="1" t="n">
        <v>34303</v>
      </c>
      <c r="B705" t="s">
        <v>301</v>
      </c>
      <c r="C705" t="n">
        <v>1</v>
      </c>
      <c r="D705" t="n">
        <v>20</v>
      </c>
      <c r="E705" t="s">
        <v>249</v>
      </c>
      <c r="F705" t="n">
        <v>3201</v>
      </c>
      <c r="G705" t="s">
        <v>250</v>
      </c>
      <c r="H705" t="s">
        <v>251</v>
      </c>
      <c r="I705" t="n">
        <v>5</v>
      </c>
      <c r="J705" t="n">
        <v>458</v>
      </c>
      <c r="K705" t="s">
        <v>252</v>
      </c>
      <c r="L705" t="n">
        <v>341</v>
      </c>
      <c r="M705" t="n">
        <v>0.23</v>
      </c>
      <c r="N705" t="n">
        <v>20.8</v>
      </c>
      <c r="O705" t="s">
        <v>299</v>
      </c>
      <c r="P705" t="s">
        <v>275</v>
      </c>
      <c r="Q705" t="s">
        <v>275</v>
      </c>
      <c r="R705" t="s">
        <v>255</v>
      </c>
      <c r="S705" t="s">
        <v>251</v>
      </c>
      <c r="T705" t="n">
        <v>5</v>
      </c>
    </row>
    <row r="706" spans="1:20">
      <c r="A706" s="1" t="n">
        <v>34303</v>
      </c>
      <c r="B706" t="s">
        <v>301</v>
      </c>
      <c r="C706" t="n">
        <v>2</v>
      </c>
      <c r="D706" t="n">
        <v>20</v>
      </c>
      <c r="E706" t="s">
        <v>249</v>
      </c>
      <c r="F706" t="n">
        <v>3201</v>
      </c>
      <c r="G706" t="s">
        <v>250</v>
      </c>
      <c r="H706" t="s">
        <v>251</v>
      </c>
      <c r="I706" t="n">
        <v>5</v>
      </c>
      <c r="J706" t="n">
        <v>458</v>
      </c>
      <c r="K706" t="s">
        <v>252</v>
      </c>
      <c r="L706" t="n">
        <v>245</v>
      </c>
      <c r="M706" t="n">
        <v>0.02</v>
      </c>
      <c r="N706" t="n">
        <v>45.6</v>
      </c>
      <c r="O706" t="s">
        <v>299</v>
      </c>
      <c r="P706" t="s">
        <v>275</v>
      </c>
      <c r="Q706" t="s">
        <v>275</v>
      </c>
      <c r="R706" t="s">
        <v>255</v>
      </c>
      <c r="S706" t="s">
        <v>251</v>
      </c>
      <c r="T706" t="n">
        <v>5</v>
      </c>
    </row>
    <row r="707" spans="1:20">
      <c r="A707" s="1" t="n">
        <v>34303</v>
      </c>
      <c r="B707" t="s">
        <v>248</v>
      </c>
      <c r="C707" t="n">
        <v>1</v>
      </c>
      <c r="D707" t="n">
        <v>20</v>
      </c>
      <c r="E707" t="s">
        <v>249</v>
      </c>
      <c r="F707" t="n">
        <v>3201</v>
      </c>
      <c r="G707" t="s">
        <v>250</v>
      </c>
      <c r="H707" t="s">
        <v>251</v>
      </c>
      <c r="I707" t="n">
        <v>5</v>
      </c>
      <c r="J707" t="n">
        <v>458</v>
      </c>
      <c r="K707" t="s">
        <v>252</v>
      </c>
      <c r="L707" t="n">
        <v>228</v>
      </c>
      <c r="M707" t="n">
        <v>0.04</v>
      </c>
      <c r="N707" t="n">
        <v>38.4</v>
      </c>
      <c r="O707" t="s">
        <v>253</v>
      </c>
      <c r="P707" t="s">
        <v>254</v>
      </c>
      <c r="Q707" t="s">
        <v>254</v>
      </c>
      <c r="R707" t="s">
        <v>255</v>
      </c>
      <c r="S707" t="s">
        <v>251</v>
      </c>
      <c r="T707" t="n">
        <v>5</v>
      </c>
    </row>
    <row r="708" spans="1:20">
      <c r="A708" s="1" t="n">
        <v>34303</v>
      </c>
      <c r="B708" t="s">
        <v>248</v>
      </c>
      <c r="C708" t="n">
        <v>2</v>
      </c>
      <c r="D708" t="n">
        <v>213</v>
      </c>
      <c r="E708" t="s">
        <v>256</v>
      </c>
      <c r="F708" t="n">
        <v>3201</v>
      </c>
      <c r="G708" t="s">
        <v>250</v>
      </c>
      <c r="H708" t="s">
        <v>251</v>
      </c>
      <c r="I708" t="n">
        <v>5</v>
      </c>
      <c r="J708" t="n">
        <v>795</v>
      </c>
      <c r="K708" t="s">
        <v>262</v>
      </c>
      <c r="L708" t="n">
        <v>295</v>
      </c>
      <c r="M708" t="n">
        <v>0</v>
      </c>
      <c r="N708" t="n">
        <v>0</v>
      </c>
    </row>
    <row r="709" spans="1:20">
      <c r="A709" s="1" t="n">
        <v>34303</v>
      </c>
      <c r="B709" t="s">
        <v>248</v>
      </c>
      <c r="C709" t="n">
        <v>4</v>
      </c>
      <c r="D709" t="n">
        <v>850</v>
      </c>
      <c r="E709" t="s">
        <v>302</v>
      </c>
      <c r="F709" t="n">
        <v>3201</v>
      </c>
      <c r="G709" t="s">
        <v>250</v>
      </c>
      <c r="H709" t="s">
        <v>251</v>
      </c>
      <c r="I709" t="n">
        <v>5</v>
      </c>
      <c r="J709" t="n">
        <v>458</v>
      </c>
      <c r="K709" t="s">
        <v>252</v>
      </c>
      <c r="L709" t="n">
        <v>219</v>
      </c>
      <c r="M709" t="n">
        <v>0</v>
      </c>
      <c r="N709" t="n">
        <v>0</v>
      </c>
      <c r="O709" t="s">
        <v>253</v>
      </c>
      <c r="P709" t="s">
        <v>254</v>
      </c>
      <c r="Q709" t="s">
        <v>254</v>
      </c>
      <c r="R709" t="s">
        <v>255</v>
      </c>
      <c r="S709" t="s">
        <v>251</v>
      </c>
      <c r="T709" t="n">
        <v>5</v>
      </c>
    </row>
    <row r="710" spans="1:20">
      <c r="A710" s="1" t="n">
        <v>34303</v>
      </c>
      <c r="B710" t="s">
        <v>263</v>
      </c>
      <c r="C710" t="n">
        <v>1</v>
      </c>
      <c r="D710" t="n">
        <v>213</v>
      </c>
      <c r="E710" t="s">
        <v>256</v>
      </c>
      <c r="F710" t="n">
        <v>3201</v>
      </c>
      <c r="G710" t="s">
        <v>250</v>
      </c>
      <c r="H710" t="s">
        <v>251</v>
      </c>
      <c r="I710" t="n">
        <v>5</v>
      </c>
      <c r="K710" t="s">
        <v>303</v>
      </c>
      <c r="L710" t="n">
        <v>20</v>
      </c>
      <c r="M710" t="n">
        <v>0</v>
      </c>
      <c r="N710" t="n">
        <v>0</v>
      </c>
    </row>
    <row r="711" spans="1:20">
      <c r="A711" s="1" t="n">
        <v>34334</v>
      </c>
      <c r="B711" t="s">
        <v>301</v>
      </c>
      <c r="C711" t="n">
        <v>1</v>
      </c>
      <c r="D711" t="n">
        <v>20</v>
      </c>
      <c r="E711" t="s">
        <v>249</v>
      </c>
      <c r="F711" t="n">
        <v>3201</v>
      </c>
      <c r="G711" t="s">
        <v>250</v>
      </c>
      <c r="H711" t="s">
        <v>251</v>
      </c>
      <c r="I711" t="n">
        <v>5</v>
      </c>
      <c r="J711" t="n">
        <v>458</v>
      </c>
      <c r="K711" t="s">
        <v>252</v>
      </c>
      <c r="L711" t="n">
        <v>260</v>
      </c>
      <c r="M711" t="n">
        <v>0.04</v>
      </c>
      <c r="N711" t="n">
        <v>45.4</v>
      </c>
      <c r="O711" t="s">
        <v>299</v>
      </c>
      <c r="P711" t="s">
        <v>275</v>
      </c>
      <c r="Q711" t="s">
        <v>275</v>
      </c>
      <c r="R711" t="s">
        <v>255</v>
      </c>
      <c r="S711" t="s">
        <v>251</v>
      </c>
      <c r="T711" t="n">
        <v>5</v>
      </c>
    </row>
    <row r="712" spans="1:20">
      <c r="A712" s="1" t="n">
        <v>34334</v>
      </c>
      <c r="B712" t="s">
        <v>301</v>
      </c>
      <c r="C712" t="n">
        <v>2</v>
      </c>
      <c r="D712" t="n">
        <v>20</v>
      </c>
      <c r="E712" t="s">
        <v>249</v>
      </c>
      <c r="F712" t="n">
        <v>3201</v>
      </c>
      <c r="G712" t="s">
        <v>250</v>
      </c>
      <c r="H712" t="s">
        <v>251</v>
      </c>
      <c r="I712" t="n">
        <v>5</v>
      </c>
      <c r="J712" t="n">
        <v>458</v>
      </c>
      <c r="K712" t="s">
        <v>252</v>
      </c>
      <c r="L712" t="n">
        <v>324</v>
      </c>
      <c r="M712" t="n">
        <v>0.2</v>
      </c>
      <c r="N712" t="n">
        <v>22.6</v>
      </c>
      <c r="O712" t="s">
        <v>299</v>
      </c>
      <c r="P712" t="s">
        <v>275</v>
      </c>
      <c r="Q712" t="s">
        <v>275</v>
      </c>
      <c r="R712" t="s">
        <v>255</v>
      </c>
      <c r="S712" t="s">
        <v>251</v>
      </c>
      <c r="T712" t="n">
        <v>5</v>
      </c>
    </row>
    <row r="713" spans="1:20">
      <c r="A713" s="1" t="n">
        <v>34334</v>
      </c>
      <c r="B713" t="s">
        <v>301</v>
      </c>
      <c r="C713" t="n">
        <v>3</v>
      </c>
      <c r="D713" t="n">
        <v>20</v>
      </c>
      <c r="E713" t="s">
        <v>249</v>
      </c>
      <c r="F713" t="n">
        <v>3201</v>
      </c>
      <c r="G713" t="s">
        <v>250</v>
      </c>
      <c r="H713" t="s">
        <v>251</v>
      </c>
      <c r="I713" t="n">
        <v>5</v>
      </c>
      <c r="J713" t="n">
        <v>458</v>
      </c>
      <c r="K713" t="s">
        <v>252</v>
      </c>
      <c r="L713" t="n">
        <v>113</v>
      </c>
      <c r="M713" t="n">
        <v>0.06</v>
      </c>
      <c r="N713" t="n">
        <v>42.5</v>
      </c>
      <c r="O713" t="s">
        <v>299</v>
      </c>
      <c r="P713" t="s">
        <v>275</v>
      </c>
      <c r="Q713" t="s">
        <v>275</v>
      </c>
      <c r="R713" t="s">
        <v>255</v>
      </c>
      <c r="S713" t="s">
        <v>251</v>
      </c>
      <c r="T713" t="n">
        <v>5</v>
      </c>
    </row>
    <row r="714" spans="1:20">
      <c r="A714" s="1" t="n">
        <v>34334</v>
      </c>
      <c r="B714" t="s">
        <v>301</v>
      </c>
      <c r="C714" t="n">
        <v>4</v>
      </c>
      <c r="D714" t="n">
        <v>20</v>
      </c>
      <c r="E714" t="s">
        <v>249</v>
      </c>
      <c r="F714" t="n">
        <v>3201</v>
      </c>
      <c r="G714" t="s">
        <v>250</v>
      </c>
      <c r="H714" t="s">
        <v>251</v>
      </c>
      <c r="I714" t="n">
        <v>5</v>
      </c>
      <c r="J714" t="n">
        <v>580</v>
      </c>
      <c r="K714" t="s">
        <v>270</v>
      </c>
      <c r="L714" t="n">
        <v>238</v>
      </c>
      <c r="M714" t="n">
        <v>0.03</v>
      </c>
      <c r="N714" t="n">
        <v>46.2</v>
      </c>
      <c r="O714" t="s">
        <v>299</v>
      </c>
      <c r="P714" t="s">
        <v>275</v>
      </c>
      <c r="Q714" t="s">
        <v>275</v>
      </c>
      <c r="R714" t="s">
        <v>255</v>
      </c>
      <c r="S714" t="s">
        <v>251</v>
      </c>
      <c r="T714" t="n">
        <v>5</v>
      </c>
    </row>
    <row r="715" spans="1:20">
      <c r="A715" s="1" t="n">
        <v>34334</v>
      </c>
      <c r="B715" t="s">
        <v>248</v>
      </c>
      <c r="C715" t="n">
        <v>1</v>
      </c>
      <c r="D715" t="n">
        <v>20</v>
      </c>
      <c r="E715" t="s">
        <v>249</v>
      </c>
      <c r="F715" t="n">
        <v>3201</v>
      </c>
      <c r="G715" t="s">
        <v>250</v>
      </c>
      <c r="H715" t="s">
        <v>251</v>
      </c>
      <c r="I715" t="n">
        <v>5</v>
      </c>
      <c r="J715" t="n">
        <v>458</v>
      </c>
      <c r="K715" t="s">
        <v>252</v>
      </c>
      <c r="L715" t="n">
        <v>249</v>
      </c>
      <c r="M715" t="n">
        <v>0.07000000000000001</v>
      </c>
      <c r="N715" t="n">
        <v>32.7</v>
      </c>
      <c r="O715" t="s">
        <v>253</v>
      </c>
      <c r="P715" t="s">
        <v>254</v>
      </c>
      <c r="Q715" t="s">
        <v>254</v>
      </c>
      <c r="R715" t="s">
        <v>255</v>
      </c>
      <c r="S715" t="s">
        <v>251</v>
      </c>
      <c r="T715" t="n">
        <v>5</v>
      </c>
    </row>
    <row r="716" spans="1:20">
      <c r="A716" s="1" t="n">
        <v>34334</v>
      </c>
      <c r="B716" t="s">
        <v>248</v>
      </c>
      <c r="C716" t="n">
        <v>2</v>
      </c>
      <c r="D716" t="n">
        <v>216</v>
      </c>
      <c r="E716" t="s">
        <v>286</v>
      </c>
      <c r="F716" t="n">
        <v>3201</v>
      </c>
      <c r="G716" t="s">
        <v>250</v>
      </c>
      <c r="H716" t="s">
        <v>251</v>
      </c>
      <c r="I716" t="n">
        <v>5</v>
      </c>
      <c r="J716" t="n">
        <v>795</v>
      </c>
      <c r="K716" t="s">
        <v>262</v>
      </c>
      <c r="L716" t="n">
        <v>33</v>
      </c>
      <c r="M716" t="n">
        <v>0</v>
      </c>
      <c r="N716" t="n">
        <v>0</v>
      </c>
    </row>
    <row r="717" spans="1:20">
      <c r="A717" s="1" t="n">
        <v>34334</v>
      </c>
      <c r="B717" t="s">
        <v>248</v>
      </c>
      <c r="C717" t="n">
        <v>3</v>
      </c>
      <c r="D717" t="n">
        <v>20</v>
      </c>
      <c r="E717" t="s">
        <v>249</v>
      </c>
      <c r="F717" t="n">
        <v>3201</v>
      </c>
      <c r="G717" t="s">
        <v>250</v>
      </c>
      <c r="H717" t="s">
        <v>251</v>
      </c>
      <c r="I717" t="n">
        <v>5</v>
      </c>
      <c r="J717" t="n">
        <v>458</v>
      </c>
      <c r="K717" t="s">
        <v>252</v>
      </c>
      <c r="L717" t="n">
        <v>218</v>
      </c>
      <c r="M717" t="n">
        <v>0.04</v>
      </c>
      <c r="N717" t="n">
        <v>38.6</v>
      </c>
      <c r="O717" t="s">
        <v>253</v>
      </c>
      <c r="P717" t="s">
        <v>254</v>
      </c>
      <c r="Q717" t="s">
        <v>254</v>
      </c>
      <c r="R717" t="s">
        <v>255</v>
      </c>
      <c r="S717" t="s">
        <v>251</v>
      </c>
      <c r="T717" t="n">
        <v>5</v>
      </c>
    </row>
    <row r="718" spans="1:20">
      <c r="A718" s="1" t="n">
        <v>34334</v>
      </c>
      <c r="B718" t="s">
        <v>248</v>
      </c>
      <c r="C718" t="n">
        <v>4</v>
      </c>
      <c r="D718" t="n">
        <v>20</v>
      </c>
      <c r="E718" t="s">
        <v>249</v>
      </c>
      <c r="F718" t="n">
        <v>3201</v>
      </c>
      <c r="G718" t="s">
        <v>250</v>
      </c>
      <c r="H718" t="s">
        <v>251</v>
      </c>
      <c r="I718" t="n">
        <v>5</v>
      </c>
      <c r="J718" t="n">
        <v>458</v>
      </c>
      <c r="K718" t="s">
        <v>252</v>
      </c>
      <c r="L718" t="n">
        <v>219</v>
      </c>
      <c r="M718" t="n">
        <v>0.02</v>
      </c>
      <c r="N718" t="n">
        <v>45.6</v>
      </c>
      <c r="O718" t="s">
        <v>253</v>
      </c>
      <c r="P718" t="s">
        <v>254</v>
      </c>
      <c r="Q718" t="s">
        <v>254</v>
      </c>
      <c r="R718" t="s">
        <v>255</v>
      </c>
      <c r="S718" t="s">
        <v>251</v>
      </c>
      <c r="T718" t="n">
        <v>5</v>
      </c>
    </row>
    <row r="719" spans="1:20">
      <c r="A719" s="1" t="n">
        <v>34334</v>
      </c>
      <c r="B719" t="s">
        <v>248</v>
      </c>
      <c r="C719" t="n">
        <v>5</v>
      </c>
      <c r="D719" t="n">
        <v>20</v>
      </c>
      <c r="E719" t="s">
        <v>249</v>
      </c>
      <c r="F719" t="n">
        <v>3201</v>
      </c>
      <c r="G719" t="s">
        <v>250</v>
      </c>
      <c r="H719" t="s">
        <v>251</v>
      </c>
      <c r="I719" t="n">
        <v>5</v>
      </c>
      <c r="J719" t="n">
        <v>458</v>
      </c>
      <c r="K719" t="s">
        <v>252</v>
      </c>
      <c r="L719" t="n">
        <v>189</v>
      </c>
      <c r="M719" t="n">
        <v>0.1</v>
      </c>
      <c r="N719" t="n">
        <v>35</v>
      </c>
      <c r="O719" t="s">
        <v>253</v>
      </c>
      <c r="P719" t="s">
        <v>254</v>
      </c>
      <c r="Q719" t="s">
        <v>254</v>
      </c>
      <c r="R719" t="s">
        <v>255</v>
      </c>
      <c r="S719" t="s">
        <v>251</v>
      </c>
      <c r="T719" t="n">
        <v>5</v>
      </c>
    </row>
    <row r="720" spans="1:20">
      <c r="A720" s="1" t="n">
        <v>34334</v>
      </c>
      <c r="B720" t="s">
        <v>248</v>
      </c>
      <c r="C720" t="n">
        <v>6</v>
      </c>
      <c r="D720" t="n">
        <v>20</v>
      </c>
      <c r="E720" t="s">
        <v>249</v>
      </c>
      <c r="F720" t="n">
        <v>3201</v>
      </c>
      <c r="G720" t="s">
        <v>250</v>
      </c>
      <c r="H720" t="s">
        <v>251</v>
      </c>
      <c r="I720" t="n">
        <v>5</v>
      </c>
      <c r="J720" t="n">
        <v>458</v>
      </c>
      <c r="K720" t="s">
        <v>252</v>
      </c>
      <c r="L720" t="n">
        <v>346</v>
      </c>
      <c r="M720" t="n">
        <v>0.1</v>
      </c>
      <c r="N720" t="n">
        <v>35.2</v>
      </c>
      <c r="O720" t="s">
        <v>253</v>
      </c>
      <c r="P720" t="s">
        <v>254</v>
      </c>
      <c r="Q720" t="s">
        <v>254</v>
      </c>
      <c r="R720" t="s">
        <v>255</v>
      </c>
      <c r="S720" t="s">
        <v>251</v>
      </c>
      <c r="T720" t="n">
        <v>5</v>
      </c>
    </row>
    <row r="721" spans="1:20">
      <c r="A721" s="1" t="n">
        <v>34334</v>
      </c>
      <c r="B721" t="s">
        <v>248</v>
      </c>
      <c r="C721" t="n">
        <v>7</v>
      </c>
      <c r="D721" t="n">
        <v>20</v>
      </c>
      <c r="E721" t="s">
        <v>249</v>
      </c>
      <c r="F721" t="n">
        <v>3201</v>
      </c>
      <c r="G721" t="s">
        <v>250</v>
      </c>
      <c r="H721" t="s">
        <v>251</v>
      </c>
      <c r="I721" t="n">
        <v>5</v>
      </c>
      <c r="J721" t="n">
        <v>458</v>
      </c>
      <c r="K721" t="s">
        <v>252</v>
      </c>
      <c r="L721" t="n">
        <v>92</v>
      </c>
      <c r="M721" t="n">
        <v>0.2</v>
      </c>
      <c r="N721" t="n">
        <v>21.4</v>
      </c>
      <c r="O721" t="s">
        <v>253</v>
      </c>
      <c r="P721" t="s">
        <v>254</v>
      </c>
      <c r="Q721" t="s">
        <v>254</v>
      </c>
      <c r="R721" t="s">
        <v>255</v>
      </c>
      <c r="S721" t="s">
        <v>251</v>
      </c>
      <c r="T721" t="n">
        <v>5</v>
      </c>
    </row>
    <row r="722" spans="1:20">
      <c r="A722" s="1" t="n">
        <v>34334</v>
      </c>
      <c r="B722" t="s">
        <v>248</v>
      </c>
      <c r="C722" t="n">
        <v>8</v>
      </c>
      <c r="D722" t="n">
        <v>20</v>
      </c>
      <c r="E722" t="s">
        <v>249</v>
      </c>
      <c r="F722" t="n">
        <v>3201</v>
      </c>
      <c r="G722" t="s">
        <v>250</v>
      </c>
      <c r="H722" t="s">
        <v>251</v>
      </c>
      <c r="I722" t="n">
        <v>5</v>
      </c>
      <c r="J722" t="n">
        <v>458</v>
      </c>
      <c r="K722" t="s">
        <v>252</v>
      </c>
      <c r="L722" t="n">
        <v>244</v>
      </c>
      <c r="M722" t="n">
        <v>0.07000000000000001</v>
      </c>
      <c r="N722" t="n">
        <v>32.5</v>
      </c>
      <c r="O722" t="s">
        <v>253</v>
      </c>
      <c r="P722" t="s">
        <v>254</v>
      </c>
      <c r="Q722" t="s">
        <v>254</v>
      </c>
      <c r="R722" t="s">
        <v>255</v>
      </c>
      <c r="S722" t="s">
        <v>251</v>
      </c>
      <c r="T722" t="n">
        <v>5</v>
      </c>
    </row>
    <row r="723" spans="1:20">
      <c r="A723" s="1" t="n">
        <v>34334</v>
      </c>
      <c r="B723" t="s">
        <v>248</v>
      </c>
      <c r="C723" t="n">
        <v>9</v>
      </c>
      <c r="D723" t="n">
        <v>20</v>
      </c>
      <c r="E723" t="s">
        <v>249</v>
      </c>
      <c r="F723" t="n">
        <v>3201</v>
      </c>
      <c r="G723" t="s">
        <v>250</v>
      </c>
      <c r="H723" t="s">
        <v>251</v>
      </c>
      <c r="I723" t="n">
        <v>5</v>
      </c>
      <c r="J723" t="n">
        <v>940</v>
      </c>
      <c r="K723" t="s">
        <v>257</v>
      </c>
      <c r="L723" t="n">
        <v>119</v>
      </c>
      <c r="M723" t="n">
        <v>5.5</v>
      </c>
      <c r="N723" t="n">
        <v>10.8</v>
      </c>
      <c r="O723" t="s">
        <v>253</v>
      </c>
      <c r="P723" t="s">
        <v>254</v>
      </c>
      <c r="Q723" t="s">
        <v>254</v>
      </c>
      <c r="R723" t="s">
        <v>255</v>
      </c>
      <c r="S723" t="s">
        <v>251</v>
      </c>
      <c r="T723" t="n">
        <v>5</v>
      </c>
    </row>
    <row r="724" spans="1:20">
      <c r="A724" s="1" t="n">
        <v>34365</v>
      </c>
      <c r="B724" t="s">
        <v>301</v>
      </c>
      <c r="C724" t="n">
        <v>1</v>
      </c>
      <c r="D724" t="n">
        <v>20</v>
      </c>
      <c r="E724" t="s">
        <v>249</v>
      </c>
      <c r="F724" t="n">
        <v>3201</v>
      </c>
      <c r="G724" t="s">
        <v>250</v>
      </c>
      <c r="H724" t="s">
        <v>251</v>
      </c>
      <c r="I724" t="n">
        <v>5</v>
      </c>
      <c r="J724" t="n">
        <v>325</v>
      </c>
      <c r="K724" t="s">
        <v>287</v>
      </c>
      <c r="L724" t="n">
        <v>672</v>
      </c>
      <c r="M724" t="n">
        <v>1.07</v>
      </c>
      <c r="N724" t="n">
        <v>27.9</v>
      </c>
      <c r="O724" t="s">
        <v>299</v>
      </c>
      <c r="P724" t="s">
        <v>275</v>
      </c>
      <c r="Q724" t="s">
        <v>275</v>
      </c>
      <c r="R724" t="s">
        <v>255</v>
      </c>
      <c r="S724" t="s">
        <v>251</v>
      </c>
      <c r="T724" t="n">
        <v>5</v>
      </c>
    </row>
    <row r="725" spans="1:20">
      <c r="A725" s="1" t="n">
        <v>34365</v>
      </c>
      <c r="B725" t="s">
        <v>301</v>
      </c>
      <c r="C725" t="n">
        <v>2</v>
      </c>
      <c r="D725" t="n">
        <v>20</v>
      </c>
      <c r="E725" t="s">
        <v>249</v>
      </c>
      <c r="F725" t="n">
        <v>3201</v>
      </c>
      <c r="G725" t="s">
        <v>250</v>
      </c>
      <c r="H725" t="s">
        <v>251</v>
      </c>
      <c r="I725" t="n">
        <v>5</v>
      </c>
      <c r="J725" t="n">
        <v>458</v>
      </c>
      <c r="K725" t="s">
        <v>252</v>
      </c>
      <c r="L725" t="n">
        <v>259</v>
      </c>
      <c r="M725" t="n">
        <v>0.21</v>
      </c>
      <c r="N725" t="n">
        <v>21.5</v>
      </c>
      <c r="O725" t="s">
        <v>299</v>
      </c>
      <c r="P725" t="s">
        <v>275</v>
      </c>
      <c r="Q725" t="s">
        <v>275</v>
      </c>
      <c r="R725" t="s">
        <v>255</v>
      </c>
      <c r="S725" t="s">
        <v>251</v>
      </c>
      <c r="T725" t="n">
        <v>5</v>
      </c>
    </row>
    <row r="726" spans="1:20">
      <c r="A726" s="1" t="n">
        <v>34365</v>
      </c>
      <c r="B726" t="s">
        <v>301</v>
      </c>
      <c r="C726" t="n">
        <v>3</v>
      </c>
      <c r="D726" t="n">
        <v>20</v>
      </c>
      <c r="E726" t="s">
        <v>249</v>
      </c>
      <c r="F726" t="n">
        <v>3201</v>
      </c>
      <c r="G726" t="s">
        <v>250</v>
      </c>
      <c r="H726" t="s">
        <v>251</v>
      </c>
      <c r="I726" t="n">
        <v>5</v>
      </c>
      <c r="J726" t="n">
        <v>458</v>
      </c>
      <c r="K726" t="s">
        <v>252</v>
      </c>
      <c r="L726" t="n">
        <v>352</v>
      </c>
      <c r="M726" t="n">
        <v>0.03</v>
      </c>
      <c r="N726" t="n">
        <v>45.2</v>
      </c>
      <c r="O726" t="s">
        <v>299</v>
      </c>
      <c r="P726" t="s">
        <v>275</v>
      </c>
      <c r="Q726" t="s">
        <v>275</v>
      </c>
      <c r="R726" t="s">
        <v>255</v>
      </c>
      <c r="S726" t="s">
        <v>251</v>
      </c>
      <c r="T726" t="n">
        <v>5</v>
      </c>
    </row>
    <row r="727" spans="1:20">
      <c r="A727" s="1" t="n">
        <v>34365</v>
      </c>
      <c r="B727" t="s">
        <v>301</v>
      </c>
      <c r="C727" t="n">
        <v>4</v>
      </c>
      <c r="D727" t="n">
        <v>20</v>
      </c>
      <c r="E727" t="s">
        <v>249</v>
      </c>
      <c r="F727" t="n">
        <v>3201</v>
      </c>
      <c r="G727" t="s">
        <v>250</v>
      </c>
      <c r="H727" t="s">
        <v>251</v>
      </c>
      <c r="I727" t="n">
        <v>5</v>
      </c>
      <c r="J727" t="n">
        <v>458</v>
      </c>
      <c r="K727" t="s">
        <v>252</v>
      </c>
      <c r="L727" t="n">
        <v>229</v>
      </c>
      <c r="M727" t="n">
        <v>0.31</v>
      </c>
      <c r="N727" t="n">
        <v>23</v>
      </c>
      <c r="O727" t="s">
        <v>299</v>
      </c>
      <c r="P727" t="s">
        <v>275</v>
      </c>
      <c r="Q727" t="s">
        <v>275</v>
      </c>
      <c r="R727" t="s">
        <v>255</v>
      </c>
      <c r="S727" t="s">
        <v>251</v>
      </c>
      <c r="T727" t="n">
        <v>5</v>
      </c>
    </row>
    <row r="728" spans="1:20">
      <c r="A728" s="1" t="n">
        <v>34365</v>
      </c>
      <c r="B728" t="s">
        <v>301</v>
      </c>
      <c r="C728" t="n">
        <v>5</v>
      </c>
      <c r="D728" t="n">
        <v>20</v>
      </c>
      <c r="E728" t="s">
        <v>249</v>
      </c>
      <c r="F728" t="n">
        <v>3201</v>
      </c>
      <c r="G728" t="s">
        <v>250</v>
      </c>
      <c r="H728" t="s">
        <v>251</v>
      </c>
      <c r="I728" t="n">
        <v>5</v>
      </c>
      <c r="J728" t="n">
        <v>458</v>
      </c>
      <c r="K728" t="s">
        <v>252</v>
      </c>
      <c r="L728" t="n">
        <v>105</v>
      </c>
      <c r="M728" t="n">
        <v>0.23</v>
      </c>
      <c r="N728" t="n">
        <v>21.2</v>
      </c>
      <c r="O728" t="s">
        <v>299</v>
      </c>
      <c r="P728" t="s">
        <v>275</v>
      </c>
      <c r="Q728" t="s">
        <v>275</v>
      </c>
      <c r="R728" t="s">
        <v>255</v>
      </c>
      <c r="S728" t="s">
        <v>251</v>
      </c>
      <c r="T728" t="n">
        <v>5</v>
      </c>
    </row>
    <row r="729" spans="1:20">
      <c r="A729" s="1" t="n">
        <v>34365</v>
      </c>
      <c r="B729" t="s">
        <v>301</v>
      </c>
      <c r="C729" t="n">
        <v>6</v>
      </c>
      <c r="D729" t="n">
        <v>20</v>
      </c>
      <c r="E729" t="s">
        <v>249</v>
      </c>
      <c r="F729" t="n">
        <v>3201</v>
      </c>
      <c r="G729" t="s">
        <v>250</v>
      </c>
      <c r="H729" t="s">
        <v>251</v>
      </c>
      <c r="I729" t="n">
        <v>5</v>
      </c>
      <c r="J729" t="n">
        <v>712</v>
      </c>
      <c r="K729" t="s">
        <v>300</v>
      </c>
      <c r="L729" t="n">
        <v>462</v>
      </c>
      <c r="M729" t="n">
        <v>0.04</v>
      </c>
      <c r="N729" t="n">
        <v>44.3</v>
      </c>
      <c r="O729" t="s">
        <v>299</v>
      </c>
      <c r="P729" t="s">
        <v>275</v>
      </c>
      <c r="Q729" t="s">
        <v>275</v>
      </c>
      <c r="R729" t="s">
        <v>255</v>
      </c>
      <c r="S729" t="s">
        <v>251</v>
      </c>
      <c r="T729" t="n">
        <v>5</v>
      </c>
    </row>
    <row r="730" spans="1:20">
      <c r="A730" s="1" t="n">
        <v>34365</v>
      </c>
      <c r="B730" t="s">
        <v>248</v>
      </c>
      <c r="C730" t="n">
        <v>1</v>
      </c>
      <c r="D730" t="n">
        <v>20</v>
      </c>
      <c r="E730" t="s">
        <v>249</v>
      </c>
      <c r="F730" t="n">
        <v>3201</v>
      </c>
      <c r="G730" t="s">
        <v>250</v>
      </c>
      <c r="H730" t="s">
        <v>251</v>
      </c>
      <c r="I730" t="n">
        <v>5</v>
      </c>
      <c r="J730" t="n">
        <v>458</v>
      </c>
      <c r="K730" t="s">
        <v>252</v>
      </c>
      <c r="L730" t="n">
        <v>99</v>
      </c>
      <c r="M730" t="n">
        <v>0.2</v>
      </c>
      <c r="N730" t="n">
        <v>21.7</v>
      </c>
      <c r="O730" t="s">
        <v>253</v>
      </c>
      <c r="P730" t="s">
        <v>254</v>
      </c>
      <c r="Q730" t="s">
        <v>254</v>
      </c>
      <c r="R730" t="s">
        <v>255</v>
      </c>
      <c r="S730" t="s">
        <v>251</v>
      </c>
      <c r="T730" t="n">
        <v>5</v>
      </c>
    </row>
    <row r="731" spans="1:20">
      <c r="A731" s="1" t="n">
        <v>34365</v>
      </c>
      <c r="B731" t="s">
        <v>248</v>
      </c>
      <c r="C731" t="n">
        <v>7</v>
      </c>
      <c r="D731" t="n">
        <v>20</v>
      </c>
      <c r="E731" t="s">
        <v>249</v>
      </c>
      <c r="F731" t="n">
        <v>3201</v>
      </c>
      <c r="G731" t="s">
        <v>250</v>
      </c>
      <c r="H731" t="s">
        <v>251</v>
      </c>
      <c r="I731" t="n">
        <v>5</v>
      </c>
      <c r="J731" t="n">
        <v>458</v>
      </c>
      <c r="K731" t="s">
        <v>252</v>
      </c>
      <c r="L731" t="n">
        <v>250</v>
      </c>
      <c r="M731" t="n">
        <v>0.07000000000000001</v>
      </c>
      <c r="N731" t="n">
        <v>32.9</v>
      </c>
      <c r="O731" t="s">
        <v>253</v>
      </c>
      <c r="P731" t="s">
        <v>254</v>
      </c>
      <c r="Q731" t="s">
        <v>254</v>
      </c>
      <c r="R731" t="s">
        <v>255</v>
      </c>
      <c r="S731" t="s">
        <v>251</v>
      </c>
      <c r="T731" t="n">
        <v>5</v>
      </c>
    </row>
    <row r="732" spans="1:20">
      <c r="A732" s="1" t="n">
        <v>34365</v>
      </c>
      <c r="B732" t="s">
        <v>248</v>
      </c>
      <c r="C732" t="n">
        <v>8</v>
      </c>
      <c r="D732" t="n">
        <v>20</v>
      </c>
      <c r="E732" t="s">
        <v>249</v>
      </c>
      <c r="F732" t="n">
        <v>3201</v>
      </c>
      <c r="G732" t="s">
        <v>250</v>
      </c>
      <c r="H732" t="s">
        <v>251</v>
      </c>
      <c r="I732" t="n">
        <v>5</v>
      </c>
      <c r="J732" t="n">
        <v>458</v>
      </c>
      <c r="K732" t="s">
        <v>252</v>
      </c>
      <c r="L732" t="n">
        <v>213</v>
      </c>
      <c r="M732" t="n">
        <v>0.04</v>
      </c>
      <c r="N732" t="n">
        <v>38</v>
      </c>
      <c r="O732" t="s">
        <v>253</v>
      </c>
      <c r="P732" t="s">
        <v>254</v>
      </c>
      <c r="Q732" t="s">
        <v>254</v>
      </c>
      <c r="R732" t="s">
        <v>255</v>
      </c>
      <c r="S732" t="s">
        <v>251</v>
      </c>
      <c r="T732" t="n">
        <v>5</v>
      </c>
    </row>
    <row r="733" spans="1:20">
      <c r="A733" s="1" t="n">
        <v>34365</v>
      </c>
      <c r="B733" t="s">
        <v>248</v>
      </c>
      <c r="C733" t="n">
        <v>9</v>
      </c>
      <c r="D733" t="n">
        <v>20</v>
      </c>
      <c r="E733" t="s">
        <v>249</v>
      </c>
      <c r="F733" t="n">
        <v>3201</v>
      </c>
      <c r="G733" t="s">
        <v>250</v>
      </c>
      <c r="H733" t="s">
        <v>251</v>
      </c>
      <c r="I733" t="n">
        <v>5</v>
      </c>
      <c r="J733" t="n">
        <v>458</v>
      </c>
      <c r="K733" t="s">
        <v>252</v>
      </c>
      <c r="L733" t="n">
        <v>183</v>
      </c>
      <c r="M733" t="n">
        <v>0.02</v>
      </c>
      <c r="N733" t="n">
        <v>45</v>
      </c>
      <c r="O733" t="s">
        <v>253</v>
      </c>
      <c r="P733" t="s">
        <v>254</v>
      </c>
      <c r="Q733" t="s">
        <v>254</v>
      </c>
      <c r="R733" t="s">
        <v>255</v>
      </c>
      <c r="S733" t="s">
        <v>251</v>
      </c>
      <c r="T733" t="n">
        <v>5</v>
      </c>
    </row>
    <row r="734" spans="1:20">
      <c r="A734" s="1" t="n">
        <v>34365</v>
      </c>
      <c r="B734" t="s">
        <v>248</v>
      </c>
      <c r="C734" t="n">
        <v>10</v>
      </c>
      <c r="D734" t="n">
        <v>20</v>
      </c>
      <c r="E734" t="s">
        <v>249</v>
      </c>
      <c r="F734" t="n">
        <v>3201</v>
      </c>
      <c r="G734" t="s">
        <v>250</v>
      </c>
      <c r="H734" t="s">
        <v>251</v>
      </c>
      <c r="I734" t="n">
        <v>5</v>
      </c>
      <c r="J734" t="n">
        <v>458</v>
      </c>
      <c r="K734" t="s">
        <v>252</v>
      </c>
      <c r="L734" t="n">
        <v>14</v>
      </c>
      <c r="M734" t="n">
        <v>0.02</v>
      </c>
      <c r="N734" t="n">
        <v>45.8</v>
      </c>
      <c r="O734" t="s">
        <v>253</v>
      </c>
      <c r="P734" t="s">
        <v>254</v>
      </c>
      <c r="Q734" t="s">
        <v>254</v>
      </c>
      <c r="R734" t="s">
        <v>255</v>
      </c>
      <c r="S734" t="s">
        <v>251</v>
      </c>
      <c r="T734" t="n">
        <v>5</v>
      </c>
    </row>
    <row r="735" spans="1:20">
      <c r="A735" s="1" t="n">
        <v>34365</v>
      </c>
      <c r="B735" t="s">
        <v>248</v>
      </c>
      <c r="C735" t="n">
        <v>11</v>
      </c>
      <c r="D735" t="n">
        <v>20</v>
      </c>
      <c r="E735" t="s">
        <v>249</v>
      </c>
      <c r="F735" t="n">
        <v>3201</v>
      </c>
      <c r="G735" t="s">
        <v>250</v>
      </c>
      <c r="H735" t="s">
        <v>251</v>
      </c>
      <c r="I735" t="n">
        <v>5</v>
      </c>
      <c r="J735" t="n">
        <v>458</v>
      </c>
      <c r="K735" t="s">
        <v>252</v>
      </c>
      <c r="L735" t="n">
        <v>410</v>
      </c>
      <c r="M735" t="n">
        <v>0.07000000000000001</v>
      </c>
      <c r="N735" t="n">
        <v>32.5</v>
      </c>
      <c r="O735" t="s">
        <v>253</v>
      </c>
      <c r="P735" t="s">
        <v>254</v>
      </c>
      <c r="Q735" t="s">
        <v>254</v>
      </c>
      <c r="R735" t="s">
        <v>255</v>
      </c>
      <c r="S735" t="s">
        <v>251</v>
      </c>
      <c r="T735" t="n">
        <v>5</v>
      </c>
    </row>
    <row r="736" spans="1:20">
      <c r="A736" s="1" t="n">
        <v>34365</v>
      </c>
      <c r="B736" t="s">
        <v>258</v>
      </c>
      <c r="C736" t="n">
        <v>1</v>
      </c>
      <c r="D736" t="n">
        <v>213</v>
      </c>
      <c r="E736" t="s">
        <v>256</v>
      </c>
      <c r="F736" t="n">
        <v>3201</v>
      </c>
      <c r="G736" t="s">
        <v>250</v>
      </c>
      <c r="H736" t="s">
        <v>251</v>
      </c>
      <c r="I736" t="n">
        <v>5</v>
      </c>
      <c r="J736" t="n">
        <v>160</v>
      </c>
      <c r="K736" t="s">
        <v>280</v>
      </c>
      <c r="L736" t="n">
        <v>1</v>
      </c>
      <c r="M736" t="n">
        <v>0</v>
      </c>
      <c r="N736" t="n">
        <v>0</v>
      </c>
    </row>
    <row r="737" spans="1:20">
      <c r="A737" s="1" t="n">
        <v>34365</v>
      </c>
      <c r="B737" t="s">
        <v>263</v>
      </c>
      <c r="C737" t="n">
        <v>1</v>
      </c>
      <c r="D737" t="n">
        <v>213</v>
      </c>
      <c r="E737" t="s">
        <v>256</v>
      </c>
      <c r="F737" t="n">
        <v>3201</v>
      </c>
      <c r="G737" t="s">
        <v>250</v>
      </c>
      <c r="H737" t="s">
        <v>251</v>
      </c>
      <c r="I737" t="n">
        <v>5</v>
      </c>
      <c r="J737" t="n">
        <v>785</v>
      </c>
      <c r="K737" t="s">
        <v>281</v>
      </c>
      <c r="L737" t="n">
        <v>25</v>
      </c>
      <c r="M737" t="n">
        <v>0</v>
      </c>
      <c r="N737" t="n">
        <v>0</v>
      </c>
    </row>
    <row r="738" spans="1:20">
      <c r="A738" s="1" t="n">
        <v>34393</v>
      </c>
      <c r="B738" t="s">
        <v>301</v>
      </c>
      <c r="C738" t="n">
        <v>1</v>
      </c>
      <c r="D738" t="n">
        <v>20</v>
      </c>
      <c r="E738" t="s">
        <v>249</v>
      </c>
      <c r="F738" t="n">
        <v>3201</v>
      </c>
      <c r="G738" t="s">
        <v>250</v>
      </c>
      <c r="H738" t="s">
        <v>251</v>
      </c>
      <c r="I738" t="n">
        <v>5</v>
      </c>
      <c r="J738" t="n">
        <v>458</v>
      </c>
      <c r="K738" t="s">
        <v>252</v>
      </c>
      <c r="L738" t="n">
        <v>292</v>
      </c>
      <c r="M738" t="n">
        <v>0.2</v>
      </c>
      <c r="N738" t="n">
        <v>20.7</v>
      </c>
      <c r="O738" t="s">
        <v>299</v>
      </c>
      <c r="P738" t="s">
        <v>275</v>
      </c>
      <c r="Q738" t="s">
        <v>275</v>
      </c>
      <c r="R738" t="s">
        <v>255</v>
      </c>
      <c r="S738" t="s">
        <v>251</v>
      </c>
      <c r="T738" t="n">
        <v>5</v>
      </c>
    </row>
    <row r="739" spans="1:20">
      <c r="A739" s="1" t="n">
        <v>34393</v>
      </c>
      <c r="B739" t="s">
        <v>301</v>
      </c>
      <c r="C739" t="n">
        <v>2</v>
      </c>
      <c r="D739" t="n">
        <v>20</v>
      </c>
      <c r="E739" t="s">
        <v>249</v>
      </c>
      <c r="F739" t="n">
        <v>3201</v>
      </c>
      <c r="G739" t="s">
        <v>250</v>
      </c>
      <c r="H739" t="s">
        <v>251</v>
      </c>
      <c r="I739" t="n">
        <v>5</v>
      </c>
      <c r="J739" t="n">
        <v>712</v>
      </c>
      <c r="K739" t="s">
        <v>300</v>
      </c>
      <c r="L739" t="n">
        <v>457</v>
      </c>
      <c r="M739" t="n">
        <v>0.05</v>
      </c>
      <c r="N739" t="n">
        <v>44</v>
      </c>
      <c r="O739" t="s">
        <v>299</v>
      </c>
      <c r="P739" t="s">
        <v>275</v>
      </c>
      <c r="Q739" t="s">
        <v>275</v>
      </c>
      <c r="R739" t="s">
        <v>255</v>
      </c>
      <c r="S739" t="s">
        <v>251</v>
      </c>
      <c r="T739" t="n">
        <v>5</v>
      </c>
    </row>
    <row r="740" spans="1:20">
      <c r="A740" s="1" t="n">
        <v>34393</v>
      </c>
      <c r="B740" t="s">
        <v>248</v>
      </c>
      <c r="C740" t="n">
        <v>3</v>
      </c>
      <c r="D740" t="n">
        <v>20</v>
      </c>
      <c r="E740" t="s">
        <v>249</v>
      </c>
      <c r="F740" t="n">
        <v>3201</v>
      </c>
      <c r="G740" t="s">
        <v>250</v>
      </c>
      <c r="H740" t="s">
        <v>251</v>
      </c>
      <c r="I740" t="n">
        <v>5</v>
      </c>
      <c r="J740" t="n">
        <v>458</v>
      </c>
      <c r="K740" t="s">
        <v>252</v>
      </c>
      <c r="L740" t="n">
        <v>200</v>
      </c>
      <c r="M740" t="n">
        <v>0.02</v>
      </c>
      <c r="N740" t="n">
        <v>43.5</v>
      </c>
      <c r="O740" t="s">
        <v>253</v>
      </c>
      <c r="P740" t="s">
        <v>254</v>
      </c>
      <c r="Q740" t="s">
        <v>254</v>
      </c>
      <c r="R740" t="s">
        <v>255</v>
      </c>
      <c r="S740" t="s">
        <v>251</v>
      </c>
      <c r="T740" t="n">
        <v>5</v>
      </c>
    </row>
    <row r="741" spans="1:20">
      <c r="A741" s="1" t="n">
        <v>34393</v>
      </c>
      <c r="B741" t="s">
        <v>248</v>
      </c>
      <c r="C741" t="n">
        <v>4</v>
      </c>
      <c r="D741" t="n">
        <v>20</v>
      </c>
      <c r="E741" t="s">
        <v>249</v>
      </c>
      <c r="F741" t="n">
        <v>3201</v>
      </c>
      <c r="G741" t="s">
        <v>250</v>
      </c>
      <c r="H741" t="s">
        <v>251</v>
      </c>
      <c r="I741" t="n">
        <v>5</v>
      </c>
      <c r="J741" t="n">
        <v>458</v>
      </c>
      <c r="K741" t="s">
        <v>252</v>
      </c>
      <c r="L741" t="n">
        <v>210</v>
      </c>
      <c r="M741" t="n">
        <v>0.1</v>
      </c>
      <c r="N741" t="n">
        <v>34.7</v>
      </c>
      <c r="O741" t="s">
        <v>253</v>
      </c>
      <c r="P741" t="s">
        <v>254</v>
      </c>
      <c r="Q741" t="s">
        <v>254</v>
      </c>
      <c r="R741" t="s">
        <v>255</v>
      </c>
      <c r="S741" t="s">
        <v>251</v>
      </c>
      <c r="T741" t="n">
        <v>5</v>
      </c>
    </row>
    <row r="742" spans="1:20">
      <c r="A742" s="1" t="n">
        <v>34393</v>
      </c>
      <c r="B742" t="s">
        <v>248</v>
      </c>
      <c r="C742" t="n">
        <v>5</v>
      </c>
      <c r="D742" t="n">
        <v>20</v>
      </c>
      <c r="E742" t="s">
        <v>249</v>
      </c>
      <c r="F742" t="n">
        <v>3201</v>
      </c>
      <c r="G742" t="s">
        <v>250</v>
      </c>
      <c r="H742" t="s">
        <v>251</v>
      </c>
      <c r="I742" t="n">
        <v>5</v>
      </c>
      <c r="J742" t="n">
        <v>458</v>
      </c>
      <c r="K742" t="s">
        <v>252</v>
      </c>
      <c r="L742" t="n">
        <v>229</v>
      </c>
      <c r="M742" t="n">
        <v>0.04</v>
      </c>
      <c r="N742" t="n">
        <v>38.1</v>
      </c>
      <c r="O742" t="s">
        <v>253</v>
      </c>
      <c r="P742" t="s">
        <v>254</v>
      </c>
      <c r="Q742" t="s">
        <v>254</v>
      </c>
      <c r="R742" t="s">
        <v>255</v>
      </c>
      <c r="S742" t="s">
        <v>251</v>
      </c>
      <c r="T742" t="n">
        <v>5</v>
      </c>
    </row>
    <row r="743" spans="1:20">
      <c r="A743" s="1" t="n">
        <v>34393</v>
      </c>
      <c r="B743" t="s">
        <v>248</v>
      </c>
      <c r="C743" t="n">
        <v>6</v>
      </c>
      <c r="D743" t="n">
        <v>20</v>
      </c>
      <c r="E743" t="s">
        <v>249</v>
      </c>
      <c r="F743" t="n">
        <v>3201</v>
      </c>
      <c r="G743" t="s">
        <v>250</v>
      </c>
      <c r="H743" t="s">
        <v>251</v>
      </c>
      <c r="I743" t="n">
        <v>5</v>
      </c>
      <c r="J743" t="n">
        <v>458</v>
      </c>
      <c r="K743" t="s">
        <v>252</v>
      </c>
      <c r="L743" t="n">
        <v>344</v>
      </c>
      <c r="M743" t="n">
        <v>0.07000000000000001</v>
      </c>
      <c r="N743" t="n">
        <v>33</v>
      </c>
      <c r="O743" t="s">
        <v>253</v>
      </c>
      <c r="P743" t="s">
        <v>254</v>
      </c>
      <c r="Q743" t="s">
        <v>254</v>
      </c>
      <c r="R743" t="s">
        <v>255</v>
      </c>
      <c r="S743" t="s">
        <v>251</v>
      </c>
      <c r="T743" t="n">
        <v>5</v>
      </c>
    </row>
    <row r="744" spans="1:20">
      <c r="A744" s="1" t="n">
        <v>34393</v>
      </c>
      <c r="B744" t="s">
        <v>248</v>
      </c>
      <c r="C744" t="n">
        <v>7</v>
      </c>
      <c r="D744" t="n">
        <v>20</v>
      </c>
      <c r="E744" t="s">
        <v>249</v>
      </c>
      <c r="F744" t="n">
        <v>3201</v>
      </c>
      <c r="G744" t="s">
        <v>250</v>
      </c>
      <c r="H744" t="s">
        <v>251</v>
      </c>
      <c r="I744" t="n">
        <v>5</v>
      </c>
      <c r="J744" t="n">
        <v>458</v>
      </c>
      <c r="K744" t="s">
        <v>252</v>
      </c>
      <c r="L744" t="n">
        <v>218</v>
      </c>
      <c r="M744" t="n">
        <v>0.02</v>
      </c>
      <c r="N744" t="n">
        <v>46.1</v>
      </c>
      <c r="O744" t="s">
        <v>253</v>
      </c>
      <c r="P744" t="s">
        <v>254</v>
      </c>
      <c r="Q744" t="s">
        <v>254</v>
      </c>
      <c r="R744" t="s">
        <v>255</v>
      </c>
      <c r="S744" t="s">
        <v>251</v>
      </c>
      <c r="T744" t="n">
        <v>5</v>
      </c>
    </row>
    <row r="745" spans="1:20">
      <c r="A745" s="1" t="n">
        <v>34393</v>
      </c>
      <c r="B745" t="s">
        <v>258</v>
      </c>
      <c r="C745" t="n">
        <v>1</v>
      </c>
      <c r="D745" t="n">
        <v>213</v>
      </c>
      <c r="E745" t="s">
        <v>256</v>
      </c>
      <c r="F745" t="n">
        <v>3201</v>
      </c>
      <c r="G745" t="s">
        <v>250</v>
      </c>
      <c r="H745" t="s">
        <v>251</v>
      </c>
      <c r="I745" t="n">
        <v>5</v>
      </c>
      <c r="J745" t="n">
        <v>458</v>
      </c>
      <c r="K745" t="s">
        <v>252</v>
      </c>
      <c r="L745" t="n">
        <v>1</v>
      </c>
      <c r="M745" t="n">
        <v>0</v>
      </c>
      <c r="N745" t="n">
        <v>0</v>
      </c>
    </row>
    <row r="746" spans="1:20">
      <c r="A746" s="1" t="n">
        <v>34393</v>
      </c>
      <c r="B746" t="s">
        <v>258</v>
      </c>
      <c r="C746" t="n">
        <v>2</v>
      </c>
      <c r="D746" t="n">
        <v>213</v>
      </c>
      <c r="E746" t="s">
        <v>256</v>
      </c>
      <c r="F746" t="n">
        <v>3201</v>
      </c>
      <c r="G746" t="s">
        <v>250</v>
      </c>
      <c r="H746" t="s">
        <v>251</v>
      </c>
      <c r="I746" t="n">
        <v>5</v>
      </c>
      <c r="J746" t="n">
        <v>595</v>
      </c>
      <c r="K746" t="s">
        <v>290</v>
      </c>
      <c r="L746" t="n">
        <v>1</v>
      </c>
      <c r="M746" t="n">
        <v>0</v>
      </c>
      <c r="N746" t="n">
        <v>0</v>
      </c>
    </row>
    <row r="747" spans="1:20">
      <c r="A747" s="1" t="n">
        <v>34393</v>
      </c>
      <c r="B747" t="s">
        <v>263</v>
      </c>
      <c r="C747" t="n">
        <v>1</v>
      </c>
      <c r="D747" t="n">
        <v>213</v>
      </c>
      <c r="E747" t="s">
        <v>256</v>
      </c>
      <c r="F747" t="n">
        <v>3201</v>
      </c>
      <c r="G747" t="s">
        <v>250</v>
      </c>
      <c r="H747" t="s">
        <v>251</v>
      </c>
      <c r="I747" t="n">
        <v>5</v>
      </c>
      <c r="J747" t="n">
        <v>595</v>
      </c>
      <c r="K747" t="s">
        <v>290</v>
      </c>
      <c r="L747" t="n">
        <v>23</v>
      </c>
      <c r="M747" t="n">
        <v>0</v>
      </c>
      <c r="N747" t="n">
        <v>0</v>
      </c>
    </row>
    <row r="748" spans="1:20">
      <c r="A748" s="1" t="n">
        <v>34424</v>
      </c>
      <c r="B748" t="s">
        <v>301</v>
      </c>
      <c r="C748" t="n">
        <v>1</v>
      </c>
      <c r="D748" t="n">
        <v>20</v>
      </c>
      <c r="E748" t="s">
        <v>249</v>
      </c>
      <c r="F748" t="n">
        <v>3201</v>
      </c>
      <c r="G748" t="s">
        <v>250</v>
      </c>
      <c r="H748" t="s">
        <v>251</v>
      </c>
      <c r="I748" t="n">
        <v>5</v>
      </c>
      <c r="J748" t="n">
        <v>160</v>
      </c>
      <c r="K748" t="s">
        <v>280</v>
      </c>
      <c r="L748" t="n">
        <v>343</v>
      </c>
      <c r="M748" t="n">
        <v>0.01</v>
      </c>
      <c r="N748" t="n">
        <v>54.1</v>
      </c>
      <c r="O748" t="s">
        <v>299</v>
      </c>
      <c r="P748" t="s">
        <v>275</v>
      </c>
      <c r="Q748" t="s">
        <v>275</v>
      </c>
      <c r="R748" t="s">
        <v>255</v>
      </c>
      <c r="S748" t="s">
        <v>251</v>
      </c>
      <c r="T748" t="n">
        <v>5</v>
      </c>
    </row>
    <row r="749" spans="1:20">
      <c r="A749" s="1" t="n">
        <v>34424</v>
      </c>
      <c r="B749" t="s">
        <v>301</v>
      </c>
      <c r="C749" t="n">
        <v>2</v>
      </c>
      <c r="D749" t="n">
        <v>20</v>
      </c>
      <c r="E749" t="s">
        <v>249</v>
      </c>
      <c r="F749" t="n">
        <v>3201</v>
      </c>
      <c r="G749" t="s">
        <v>250</v>
      </c>
      <c r="H749" t="s">
        <v>251</v>
      </c>
      <c r="I749" t="n">
        <v>5</v>
      </c>
      <c r="J749" t="n">
        <v>458</v>
      </c>
      <c r="K749" t="s">
        <v>252</v>
      </c>
      <c r="L749" t="n">
        <v>303</v>
      </c>
      <c r="M749" t="n">
        <v>0.2</v>
      </c>
      <c r="N749" t="n">
        <v>21.2</v>
      </c>
      <c r="O749" t="s">
        <v>299</v>
      </c>
      <c r="P749" t="s">
        <v>275</v>
      </c>
      <c r="Q749" t="s">
        <v>275</v>
      </c>
      <c r="R749" t="s">
        <v>255</v>
      </c>
      <c r="S749" t="s">
        <v>251</v>
      </c>
      <c r="T749" t="n">
        <v>5</v>
      </c>
    </row>
    <row r="750" spans="1:20">
      <c r="A750" s="1" t="n">
        <v>34424</v>
      </c>
      <c r="B750" t="s">
        <v>248</v>
      </c>
      <c r="C750" t="n">
        <v>1</v>
      </c>
      <c r="D750" t="n">
        <v>20</v>
      </c>
      <c r="E750" t="s">
        <v>249</v>
      </c>
      <c r="F750" t="n">
        <v>3201</v>
      </c>
      <c r="G750" t="s">
        <v>250</v>
      </c>
      <c r="H750" t="s">
        <v>251</v>
      </c>
      <c r="I750" t="n">
        <v>5</v>
      </c>
      <c r="J750" t="n">
        <v>458</v>
      </c>
      <c r="K750" t="s">
        <v>252</v>
      </c>
      <c r="L750" t="n">
        <v>415</v>
      </c>
      <c r="M750" t="n">
        <v>0.07000000000000001</v>
      </c>
      <c r="N750" t="n">
        <v>32.4</v>
      </c>
      <c r="O750" t="s">
        <v>253</v>
      </c>
      <c r="P750" t="s">
        <v>254</v>
      </c>
      <c r="Q750" t="s">
        <v>254</v>
      </c>
      <c r="R750" t="s">
        <v>255</v>
      </c>
      <c r="S750" t="s">
        <v>251</v>
      </c>
      <c r="T750" t="n">
        <v>5</v>
      </c>
    </row>
    <row r="751" spans="1:20">
      <c r="A751" s="1" t="n">
        <v>34424</v>
      </c>
      <c r="B751" t="s">
        <v>248</v>
      </c>
      <c r="C751" t="n">
        <v>4</v>
      </c>
      <c r="D751" t="n">
        <v>20</v>
      </c>
      <c r="E751" t="s">
        <v>249</v>
      </c>
      <c r="F751" t="n">
        <v>3201</v>
      </c>
      <c r="G751" t="s">
        <v>250</v>
      </c>
      <c r="H751" t="s">
        <v>251</v>
      </c>
      <c r="I751" t="n">
        <v>5</v>
      </c>
      <c r="J751" t="n">
        <v>458</v>
      </c>
      <c r="K751" t="s">
        <v>252</v>
      </c>
      <c r="L751" t="n">
        <v>410</v>
      </c>
      <c r="M751" t="n">
        <v>0.07000000000000001</v>
      </c>
      <c r="N751" t="n">
        <v>32.5</v>
      </c>
      <c r="O751" t="s">
        <v>253</v>
      </c>
      <c r="P751" t="s">
        <v>254</v>
      </c>
      <c r="Q751" t="s">
        <v>254</v>
      </c>
      <c r="R751" t="s">
        <v>255</v>
      </c>
      <c r="S751" t="s">
        <v>251</v>
      </c>
      <c r="T751" t="n">
        <v>5</v>
      </c>
    </row>
    <row r="752" spans="1:20">
      <c r="A752" s="1" t="n">
        <v>34424</v>
      </c>
      <c r="B752" t="s">
        <v>248</v>
      </c>
      <c r="C752" t="n">
        <v>5</v>
      </c>
      <c r="D752" t="n">
        <v>20</v>
      </c>
      <c r="E752" t="s">
        <v>249</v>
      </c>
      <c r="F752" t="n">
        <v>3201</v>
      </c>
      <c r="G752" t="s">
        <v>250</v>
      </c>
      <c r="H752" t="s">
        <v>251</v>
      </c>
      <c r="I752" t="n">
        <v>5</v>
      </c>
      <c r="J752" t="n">
        <v>458</v>
      </c>
      <c r="K752" t="s">
        <v>252</v>
      </c>
      <c r="L752" t="n">
        <v>216</v>
      </c>
      <c r="M752" t="n">
        <v>0.04</v>
      </c>
      <c r="N752" t="n">
        <v>37.2</v>
      </c>
      <c r="O752" t="s">
        <v>253</v>
      </c>
      <c r="P752" t="s">
        <v>254</v>
      </c>
      <c r="Q752" t="s">
        <v>254</v>
      </c>
      <c r="R752" t="s">
        <v>255</v>
      </c>
      <c r="S752" t="s">
        <v>251</v>
      </c>
      <c r="T752" t="n">
        <v>5</v>
      </c>
    </row>
    <row r="753" spans="1:20">
      <c r="A753" s="1" t="n">
        <v>34424</v>
      </c>
      <c r="B753" t="s">
        <v>248</v>
      </c>
      <c r="C753" t="n">
        <v>6</v>
      </c>
      <c r="D753" t="n">
        <v>20</v>
      </c>
      <c r="E753" t="s">
        <v>249</v>
      </c>
      <c r="F753" t="n">
        <v>3201</v>
      </c>
      <c r="G753" t="s">
        <v>250</v>
      </c>
      <c r="H753" t="s">
        <v>251</v>
      </c>
      <c r="I753" t="n">
        <v>5</v>
      </c>
      <c r="J753" t="n">
        <v>458</v>
      </c>
      <c r="K753" t="s">
        <v>252</v>
      </c>
      <c r="L753" t="n">
        <v>199</v>
      </c>
      <c r="M753" t="n">
        <v>0.02</v>
      </c>
      <c r="N753" t="n">
        <v>45.8</v>
      </c>
      <c r="O753" t="s">
        <v>253</v>
      </c>
      <c r="P753" t="s">
        <v>254</v>
      </c>
      <c r="Q753" t="s">
        <v>254</v>
      </c>
      <c r="R753" t="s">
        <v>255</v>
      </c>
      <c r="S753" t="s">
        <v>251</v>
      </c>
      <c r="T753" t="n">
        <v>5</v>
      </c>
    </row>
    <row r="754" spans="1:20">
      <c r="A754" s="1" t="n">
        <v>34424</v>
      </c>
      <c r="B754" t="s">
        <v>263</v>
      </c>
      <c r="C754" t="n">
        <v>1</v>
      </c>
      <c r="D754" t="n">
        <v>213</v>
      </c>
      <c r="E754" t="s">
        <v>256</v>
      </c>
      <c r="F754" t="n">
        <v>3201</v>
      </c>
      <c r="G754" t="s">
        <v>250</v>
      </c>
      <c r="H754" t="s">
        <v>251</v>
      </c>
      <c r="I754" t="n">
        <v>5</v>
      </c>
      <c r="J754" t="n">
        <v>640</v>
      </c>
      <c r="K754" t="s">
        <v>298</v>
      </c>
      <c r="L754" t="n">
        <v>20</v>
      </c>
      <c r="M754" t="n">
        <v>0</v>
      </c>
      <c r="N754" t="n">
        <v>0</v>
      </c>
    </row>
    <row r="755" spans="1:20">
      <c r="A755" s="1" t="n">
        <v>34454</v>
      </c>
      <c r="B755" t="s">
        <v>301</v>
      </c>
      <c r="C755" t="n">
        <v>1</v>
      </c>
      <c r="D755" t="n">
        <v>20</v>
      </c>
      <c r="E755" t="s">
        <v>249</v>
      </c>
      <c r="F755" t="n">
        <v>3201</v>
      </c>
      <c r="G755" t="s">
        <v>250</v>
      </c>
      <c r="H755" t="s">
        <v>251</v>
      </c>
      <c r="I755" t="n">
        <v>5</v>
      </c>
      <c r="J755" t="n">
        <v>458</v>
      </c>
      <c r="K755" t="s">
        <v>252</v>
      </c>
      <c r="L755" t="n">
        <v>276</v>
      </c>
      <c r="M755" t="n">
        <v>0.22</v>
      </c>
      <c r="N755" t="n">
        <v>21</v>
      </c>
      <c r="O755" t="s">
        <v>299</v>
      </c>
      <c r="P755" t="s">
        <v>275</v>
      </c>
      <c r="Q755" t="s">
        <v>275</v>
      </c>
      <c r="R755" t="s">
        <v>255</v>
      </c>
      <c r="S755" t="s">
        <v>251</v>
      </c>
      <c r="T755" t="n">
        <v>5</v>
      </c>
    </row>
    <row r="756" spans="1:20">
      <c r="A756" s="1" t="n">
        <v>34454</v>
      </c>
      <c r="B756" t="s">
        <v>301</v>
      </c>
      <c r="C756" t="n">
        <v>2</v>
      </c>
      <c r="D756" t="n">
        <v>20</v>
      </c>
      <c r="E756" t="s">
        <v>249</v>
      </c>
      <c r="F756" t="n">
        <v>3201</v>
      </c>
      <c r="G756" t="s">
        <v>250</v>
      </c>
      <c r="H756" t="s">
        <v>251</v>
      </c>
      <c r="I756" t="n">
        <v>5</v>
      </c>
      <c r="J756" t="n">
        <v>458</v>
      </c>
      <c r="K756" t="s">
        <v>252</v>
      </c>
      <c r="L756" t="n">
        <v>349</v>
      </c>
      <c r="M756" t="n">
        <v>0.24</v>
      </c>
      <c r="N756" t="n">
        <v>21.3</v>
      </c>
      <c r="O756" t="s">
        <v>299</v>
      </c>
      <c r="P756" t="s">
        <v>275</v>
      </c>
      <c r="Q756" t="s">
        <v>275</v>
      </c>
      <c r="R756" t="s">
        <v>255</v>
      </c>
      <c r="S756" t="s">
        <v>251</v>
      </c>
      <c r="T756" t="n">
        <v>5</v>
      </c>
    </row>
    <row r="757" spans="1:20">
      <c r="A757" s="1" t="n">
        <v>34454</v>
      </c>
      <c r="B757" t="s">
        <v>301</v>
      </c>
      <c r="C757" t="n">
        <v>3</v>
      </c>
      <c r="D757" t="n">
        <v>20</v>
      </c>
      <c r="E757" t="s">
        <v>249</v>
      </c>
      <c r="F757" t="n">
        <v>3201</v>
      </c>
      <c r="G757" t="s">
        <v>250</v>
      </c>
      <c r="H757" t="s">
        <v>251</v>
      </c>
      <c r="I757" t="n">
        <v>5</v>
      </c>
      <c r="J757" t="n">
        <v>458</v>
      </c>
      <c r="K757" t="s">
        <v>252</v>
      </c>
      <c r="L757" t="n">
        <v>362</v>
      </c>
      <c r="M757" t="n">
        <v>0.03</v>
      </c>
      <c r="N757" t="n">
        <v>45.2</v>
      </c>
      <c r="O757" t="s">
        <v>299</v>
      </c>
      <c r="P757" t="s">
        <v>275</v>
      </c>
      <c r="Q757" t="s">
        <v>275</v>
      </c>
      <c r="R757" t="s">
        <v>255</v>
      </c>
      <c r="S757" t="s">
        <v>251</v>
      </c>
      <c r="T757" t="n">
        <v>5</v>
      </c>
    </row>
    <row r="758" spans="1:20">
      <c r="A758" s="1" t="n">
        <v>34454</v>
      </c>
      <c r="B758" t="s">
        <v>301</v>
      </c>
      <c r="C758" t="n">
        <v>4</v>
      </c>
      <c r="D758" t="n">
        <v>20</v>
      </c>
      <c r="E758" t="s">
        <v>249</v>
      </c>
      <c r="F758" t="n">
        <v>3201</v>
      </c>
      <c r="G758" t="s">
        <v>250</v>
      </c>
      <c r="H758" t="s">
        <v>251</v>
      </c>
      <c r="I758" t="n">
        <v>5</v>
      </c>
      <c r="J758" t="n">
        <v>712</v>
      </c>
      <c r="K758" t="s">
        <v>300</v>
      </c>
      <c r="L758" t="n">
        <v>448</v>
      </c>
      <c r="M758" t="n">
        <v>0.06</v>
      </c>
      <c r="N758" t="n">
        <v>44.1</v>
      </c>
      <c r="O758" t="s">
        <v>299</v>
      </c>
      <c r="P758" t="s">
        <v>275</v>
      </c>
      <c r="Q758" t="s">
        <v>275</v>
      </c>
      <c r="R758" t="s">
        <v>255</v>
      </c>
      <c r="S758" t="s">
        <v>251</v>
      </c>
      <c r="T758" t="n">
        <v>5</v>
      </c>
    </row>
    <row r="759" spans="1:20">
      <c r="A759" s="1" t="n">
        <v>34454</v>
      </c>
      <c r="B759" t="s">
        <v>248</v>
      </c>
      <c r="C759" t="n">
        <v>1</v>
      </c>
      <c r="D759" t="n">
        <v>20</v>
      </c>
      <c r="E759" t="s">
        <v>249</v>
      </c>
      <c r="F759" t="n">
        <v>3201</v>
      </c>
      <c r="G759" t="s">
        <v>250</v>
      </c>
      <c r="H759" t="s">
        <v>251</v>
      </c>
      <c r="I759" t="n">
        <v>5</v>
      </c>
      <c r="J759" t="n">
        <v>458</v>
      </c>
      <c r="K759" t="s">
        <v>252</v>
      </c>
      <c r="L759" t="n">
        <v>297</v>
      </c>
      <c r="M759" t="n">
        <v>0.1</v>
      </c>
      <c r="N759" t="n">
        <v>35.1</v>
      </c>
      <c r="O759" t="s">
        <v>253</v>
      </c>
      <c r="P759" t="s">
        <v>254</v>
      </c>
      <c r="Q759" t="s">
        <v>254</v>
      </c>
      <c r="R759" t="s">
        <v>255</v>
      </c>
      <c r="S759" t="s">
        <v>251</v>
      </c>
      <c r="T759" t="n">
        <v>5</v>
      </c>
    </row>
    <row r="760" spans="1:20">
      <c r="A760" s="1" t="n">
        <v>34454</v>
      </c>
      <c r="B760" t="s">
        <v>248</v>
      </c>
      <c r="C760" t="n">
        <v>3</v>
      </c>
      <c r="D760" t="n">
        <v>20</v>
      </c>
      <c r="E760" t="s">
        <v>249</v>
      </c>
      <c r="F760" t="n">
        <v>3201</v>
      </c>
      <c r="G760" t="s">
        <v>250</v>
      </c>
      <c r="H760" t="s">
        <v>251</v>
      </c>
      <c r="I760" t="n">
        <v>5</v>
      </c>
      <c r="J760" t="n">
        <v>458</v>
      </c>
      <c r="K760" t="s">
        <v>252</v>
      </c>
      <c r="L760" t="n">
        <v>70</v>
      </c>
      <c r="M760" t="n">
        <v>0.2</v>
      </c>
      <c r="N760" t="n">
        <v>21.1</v>
      </c>
      <c r="O760" t="s">
        <v>253</v>
      </c>
      <c r="P760" t="s">
        <v>254</v>
      </c>
      <c r="Q760" t="s">
        <v>254</v>
      </c>
      <c r="R760" t="s">
        <v>255</v>
      </c>
      <c r="S760" t="s">
        <v>251</v>
      </c>
      <c r="T760" t="n">
        <v>5</v>
      </c>
    </row>
    <row r="761" spans="1:20">
      <c r="A761" s="1" t="n">
        <v>34454</v>
      </c>
      <c r="B761" t="s">
        <v>248</v>
      </c>
      <c r="C761" t="n">
        <v>4</v>
      </c>
      <c r="D761" t="n">
        <v>20</v>
      </c>
      <c r="E761" t="s">
        <v>249</v>
      </c>
      <c r="F761" t="n">
        <v>3201</v>
      </c>
      <c r="G761" t="s">
        <v>250</v>
      </c>
      <c r="H761" t="s">
        <v>251</v>
      </c>
      <c r="I761" t="n">
        <v>5</v>
      </c>
      <c r="J761" t="n">
        <v>458</v>
      </c>
      <c r="K761" t="s">
        <v>252</v>
      </c>
      <c r="L761" t="n">
        <v>99</v>
      </c>
      <c r="M761" t="n">
        <v>0.2</v>
      </c>
      <c r="N761" t="n">
        <v>21.4</v>
      </c>
      <c r="O761" t="s">
        <v>253</v>
      </c>
      <c r="P761" t="s">
        <v>254</v>
      </c>
      <c r="Q761" t="s">
        <v>254</v>
      </c>
      <c r="R761" t="s">
        <v>255</v>
      </c>
      <c r="S761" t="s">
        <v>251</v>
      </c>
      <c r="T761" t="n">
        <v>5</v>
      </c>
    </row>
    <row r="762" spans="1:20">
      <c r="A762" s="1" t="n">
        <v>34454</v>
      </c>
      <c r="B762" t="s">
        <v>248</v>
      </c>
      <c r="C762" t="n">
        <v>5</v>
      </c>
      <c r="D762" t="n">
        <v>20</v>
      </c>
      <c r="E762" t="s">
        <v>249</v>
      </c>
      <c r="F762" t="n">
        <v>3201</v>
      </c>
      <c r="G762" t="s">
        <v>250</v>
      </c>
      <c r="H762" t="s">
        <v>251</v>
      </c>
      <c r="I762" t="n">
        <v>5</v>
      </c>
      <c r="J762" t="n">
        <v>458</v>
      </c>
      <c r="K762" t="s">
        <v>252</v>
      </c>
      <c r="L762" t="n">
        <v>300</v>
      </c>
      <c r="M762" t="n">
        <v>0.07000000000000001</v>
      </c>
      <c r="N762" t="n">
        <v>32.4</v>
      </c>
      <c r="O762" t="s">
        <v>253</v>
      </c>
      <c r="P762" t="s">
        <v>254</v>
      </c>
      <c r="Q762" t="s">
        <v>254</v>
      </c>
      <c r="R762" t="s">
        <v>255</v>
      </c>
      <c r="S762" t="s">
        <v>251</v>
      </c>
      <c r="T762" t="n">
        <v>5</v>
      </c>
    </row>
    <row r="763" spans="1:20">
      <c r="A763" s="1" t="n">
        <v>34454</v>
      </c>
      <c r="B763" t="s">
        <v>248</v>
      </c>
      <c r="C763" t="n">
        <v>6</v>
      </c>
      <c r="D763" t="n">
        <v>20</v>
      </c>
      <c r="E763" t="s">
        <v>249</v>
      </c>
      <c r="F763" t="n">
        <v>3201</v>
      </c>
      <c r="G763" t="s">
        <v>250</v>
      </c>
      <c r="H763" t="s">
        <v>251</v>
      </c>
      <c r="I763" t="n">
        <v>5</v>
      </c>
      <c r="J763" t="n">
        <v>458</v>
      </c>
      <c r="K763" t="s">
        <v>252</v>
      </c>
      <c r="L763" t="n">
        <v>417</v>
      </c>
      <c r="M763" t="n">
        <v>0.07000000000000001</v>
      </c>
      <c r="N763" t="n">
        <v>32.6</v>
      </c>
      <c r="O763" t="s">
        <v>253</v>
      </c>
      <c r="P763" t="s">
        <v>254</v>
      </c>
      <c r="Q763" t="s">
        <v>254</v>
      </c>
      <c r="R763" t="s">
        <v>255</v>
      </c>
      <c r="S763" t="s">
        <v>251</v>
      </c>
      <c r="T763" t="n">
        <v>5</v>
      </c>
    </row>
    <row r="764" spans="1:20">
      <c r="A764" s="1" t="n">
        <v>34454</v>
      </c>
      <c r="B764" t="s">
        <v>248</v>
      </c>
      <c r="C764" t="n">
        <v>7</v>
      </c>
      <c r="D764" t="n">
        <v>20</v>
      </c>
      <c r="E764" t="s">
        <v>249</v>
      </c>
      <c r="F764" t="n">
        <v>3201</v>
      </c>
      <c r="G764" t="s">
        <v>250</v>
      </c>
      <c r="H764" t="s">
        <v>251</v>
      </c>
      <c r="I764" t="n">
        <v>5</v>
      </c>
      <c r="J764" t="n">
        <v>458</v>
      </c>
      <c r="K764" t="s">
        <v>252</v>
      </c>
      <c r="L764" t="n">
        <v>198</v>
      </c>
      <c r="M764" t="n">
        <v>0.02</v>
      </c>
      <c r="N764" t="n">
        <v>45.9</v>
      </c>
      <c r="O764" t="s">
        <v>253</v>
      </c>
      <c r="P764" t="s">
        <v>254</v>
      </c>
      <c r="Q764" t="s">
        <v>254</v>
      </c>
      <c r="R764" t="s">
        <v>255</v>
      </c>
      <c r="S764" t="s">
        <v>251</v>
      </c>
      <c r="T764" t="n">
        <v>5</v>
      </c>
    </row>
    <row r="765" spans="1:20">
      <c r="A765" s="1" t="n">
        <v>34454</v>
      </c>
      <c r="B765" t="s">
        <v>248</v>
      </c>
      <c r="C765" t="n">
        <v>8</v>
      </c>
      <c r="D765" t="n">
        <v>20</v>
      </c>
      <c r="E765" t="s">
        <v>249</v>
      </c>
      <c r="F765" t="n">
        <v>3201</v>
      </c>
      <c r="G765" t="s">
        <v>250</v>
      </c>
      <c r="H765" t="s">
        <v>251</v>
      </c>
      <c r="I765" t="n">
        <v>5</v>
      </c>
      <c r="J765" t="n">
        <v>458</v>
      </c>
      <c r="K765" t="s">
        <v>252</v>
      </c>
      <c r="L765" t="n">
        <v>132</v>
      </c>
      <c r="M765" t="n">
        <v>0.02</v>
      </c>
      <c r="N765" t="n">
        <v>45.9</v>
      </c>
      <c r="O765" t="s">
        <v>253</v>
      </c>
      <c r="P765" t="s">
        <v>254</v>
      </c>
      <c r="Q765" t="s">
        <v>254</v>
      </c>
      <c r="R765" t="s">
        <v>255</v>
      </c>
      <c r="S765" t="s">
        <v>251</v>
      </c>
      <c r="T765" t="n">
        <v>5</v>
      </c>
    </row>
    <row r="766" spans="1:20">
      <c r="A766" s="1" t="n">
        <v>34454</v>
      </c>
      <c r="B766" t="s">
        <v>248</v>
      </c>
      <c r="C766" t="n">
        <v>9</v>
      </c>
      <c r="D766" t="n">
        <v>20</v>
      </c>
      <c r="E766" t="s">
        <v>249</v>
      </c>
      <c r="F766" t="n">
        <v>3201</v>
      </c>
      <c r="G766" t="s">
        <v>250</v>
      </c>
      <c r="H766" t="s">
        <v>251</v>
      </c>
      <c r="I766" t="n">
        <v>5</v>
      </c>
      <c r="J766" t="n">
        <v>940</v>
      </c>
      <c r="K766" t="s">
        <v>257</v>
      </c>
      <c r="L766" t="n">
        <v>76</v>
      </c>
      <c r="M766" t="n">
        <v>5.5</v>
      </c>
      <c r="N766" t="n">
        <v>10.7</v>
      </c>
      <c r="O766" t="s">
        <v>253</v>
      </c>
      <c r="P766" t="s">
        <v>254</v>
      </c>
      <c r="Q766" t="s">
        <v>254</v>
      </c>
      <c r="R766" t="s">
        <v>255</v>
      </c>
      <c r="S766" t="s">
        <v>251</v>
      </c>
      <c r="T766" t="n">
        <v>5</v>
      </c>
    </row>
    <row r="767" spans="1:20">
      <c r="A767" s="1" t="n">
        <v>34454</v>
      </c>
      <c r="B767" t="s">
        <v>258</v>
      </c>
      <c r="C767" t="n">
        <v>1</v>
      </c>
      <c r="D767" t="n">
        <v>213</v>
      </c>
      <c r="E767" t="s">
        <v>256</v>
      </c>
      <c r="F767" t="n">
        <v>3201</v>
      </c>
      <c r="G767" t="s">
        <v>250</v>
      </c>
      <c r="H767" t="s">
        <v>251</v>
      </c>
      <c r="I767" t="n">
        <v>5</v>
      </c>
      <c r="J767" t="n">
        <v>785</v>
      </c>
      <c r="K767" t="s">
        <v>281</v>
      </c>
      <c r="L767" t="n">
        <v>1</v>
      </c>
      <c r="M767" t="n">
        <v>0</v>
      </c>
      <c r="N767" t="n">
        <v>0</v>
      </c>
    </row>
    <row r="768" spans="1:20">
      <c r="A768" s="1" t="n">
        <v>34454</v>
      </c>
      <c r="B768" t="s">
        <v>263</v>
      </c>
      <c r="C768" t="n">
        <v>1</v>
      </c>
      <c r="D768" t="n">
        <v>213</v>
      </c>
      <c r="E768" t="s">
        <v>256</v>
      </c>
      <c r="F768" t="n">
        <v>3201</v>
      </c>
      <c r="G768" t="s">
        <v>250</v>
      </c>
      <c r="H768" t="s">
        <v>251</v>
      </c>
      <c r="I768" t="n">
        <v>5</v>
      </c>
      <c r="J768" t="n">
        <v>795</v>
      </c>
      <c r="K768" t="s">
        <v>262</v>
      </c>
      <c r="L768" t="n">
        <v>40</v>
      </c>
      <c r="M768" t="n">
        <v>0</v>
      </c>
      <c r="N768" t="n">
        <v>0</v>
      </c>
    </row>
    <row r="769" spans="1:20">
      <c r="A769" s="1" t="n">
        <v>34485</v>
      </c>
      <c r="B769" t="s">
        <v>301</v>
      </c>
      <c r="C769" t="n">
        <v>1</v>
      </c>
      <c r="D769" t="n">
        <v>20</v>
      </c>
      <c r="E769" t="s">
        <v>249</v>
      </c>
      <c r="F769" t="n">
        <v>3201</v>
      </c>
      <c r="G769" t="s">
        <v>250</v>
      </c>
      <c r="H769" t="s">
        <v>251</v>
      </c>
      <c r="I769" t="n">
        <v>5</v>
      </c>
      <c r="J769" t="n">
        <v>160</v>
      </c>
      <c r="K769" t="s">
        <v>280</v>
      </c>
      <c r="L769" t="n">
        <v>399</v>
      </c>
      <c r="M769" t="n">
        <v>0.1</v>
      </c>
      <c r="N769" t="n">
        <v>45.9</v>
      </c>
      <c r="O769" t="s">
        <v>299</v>
      </c>
      <c r="P769" t="s">
        <v>275</v>
      </c>
      <c r="Q769" t="s">
        <v>275</v>
      </c>
      <c r="R769" t="s">
        <v>255</v>
      </c>
      <c r="S769" t="s">
        <v>251</v>
      </c>
      <c r="T769" t="n">
        <v>5</v>
      </c>
    </row>
    <row r="770" spans="1:20">
      <c r="A770" s="1" t="n">
        <v>34485</v>
      </c>
      <c r="B770" t="s">
        <v>301</v>
      </c>
      <c r="C770" t="n">
        <v>2</v>
      </c>
      <c r="D770" t="n">
        <v>20</v>
      </c>
      <c r="E770" t="s">
        <v>249</v>
      </c>
      <c r="F770" t="n">
        <v>3201</v>
      </c>
      <c r="G770" t="s">
        <v>250</v>
      </c>
      <c r="H770" t="s">
        <v>251</v>
      </c>
      <c r="I770" t="n">
        <v>5</v>
      </c>
      <c r="J770" t="n">
        <v>458</v>
      </c>
      <c r="K770" t="s">
        <v>252</v>
      </c>
      <c r="L770" t="n">
        <v>302</v>
      </c>
      <c r="M770" t="n">
        <v>0.21</v>
      </c>
      <c r="N770" t="n">
        <v>20.8</v>
      </c>
      <c r="O770" t="s">
        <v>299</v>
      </c>
      <c r="P770" t="s">
        <v>275</v>
      </c>
      <c r="Q770" t="s">
        <v>275</v>
      </c>
      <c r="R770" t="s">
        <v>255</v>
      </c>
      <c r="S770" t="s">
        <v>251</v>
      </c>
      <c r="T770" t="n">
        <v>5</v>
      </c>
    </row>
    <row r="771" spans="1:20">
      <c r="A771" s="1" t="n">
        <v>34485</v>
      </c>
      <c r="B771" t="s">
        <v>301</v>
      </c>
      <c r="C771" t="n">
        <v>3</v>
      </c>
      <c r="D771" t="n">
        <v>20</v>
      </c>
      <c r="E771" t="s">
        <v>249</v>
      </c>
      <c r="F771" t="n">
        <v>3201</v>
      </c>
      <c r="G771" t="s">
        <v>250</v>
      </c>
      <c r="H771" t="s">
        <v>251</v>
      </c>
      <c r="I771" t="n">
        <v>5</v>
      </c>
      <c r="J771" t="n">
        <v>458</v>
      </c>
      <c r="K771" t="s">
        <v>252</v>
      </c>
      <c r="L771" t="n">
        <v>336</v>
      </c>
      <c r="M771" t="n">
        <v>0.04</v>
      </c>
      <c r="N771" t="n">
        <v>45.3</v>
      </c>
      <c r="O771" t="s">
        <v>299</v>
      </c>
      <c r="P771" t="s">
        <v>275</v>
      </c>
      <c r="Q771" t="s">
        <v>275</v>
      </c>
      <c r="R771" t="s">
        <v>255</v>
      </c>
      <c r="S771" t="s">
        <v>251</v>
      </c>
      <c r="T771" t="n">
        <v>5</v>
      </c>
    </row>
    <row r="772" spans="1:20">
      <c r="A772" s="1" t="n">
        <v>34485</v>
      </c>
      <c r="B772" t="s">
        <v>301</v>
      </c>
      <c r="C772" t="n">
        <v>4</v>
      </c>
      <c r="D772" t="n">
        <v>20</v>
      </c>
      <c r="E772" t="s">
        <v>249</v>
      </c>
      <c r="F772" t="n">
        <v>3201</v>
      </c>
      <c r="G772" t="s">
        <v>250</v>
      </c>
      <c r="H772" t="s">
        <v>251</v>
      </c>
      <c r="I772" t="n">
        <v>5</v>
      </c>
      <c r="J772" t="n">
        <v>458</v>
      </c>
      <c r="K772" t="s">
        <v>252</v>
      </c>
      <c r="L772" t="n">
        <v>299</v>
      </c>
      <c r="M772" t="n">
        <v>0.21</v>
      </c>
      <c r="N772" t="n">
        <v>20.8</v>
      </c>
      <c r="O772" t="s">
        <v>299</v>
      </c>
      <c r="P772" t="s">
        <v>275</v>
      </c>
      <c r="Q772" t="s">
        <v>275</v>
      </c>
      <c r="R772" t="s">
        <v>255</v>
      </c>
      <c r="S772" t="s">
        <v>251</v>
      </c>
      <c r="T772" t="n">
        <v>5</v>
      </c>
    </row>
    <row r="773" spans="1:20">
      <c r="A773" s="1" t="n">
        <v>34485</v>
      </c>
      <c r="B773" t="s">
        <v>301</v>
      </c>
      <c r="C773" t="n">
        <v>5</v>
      </c>
      <c r="D773" t="n">
        <v>20</v>
      </c>
      <c r="E773" t="s">
        <v>249</v>
      </c>
      <c r="F773" t="n">
        <v>3201</v>
      </c>
      <c r="G773" t="s">
        <v>250</v>
      </c>
      <c r="H773" t="s">
        <v>251</v>
      </c>
      <c r="I773" t="n">
        <v>5</v>
      </c>
      <c r="J773" t="n">
        <v>458</v>
      </c>
      <c r="K773" t="s">
        <v>252</v>
      </c>
      <c r="L773" t="n">
        <v>118</v>
      </c>
      <c r="M773" t="n">
        <v>0.21</v>
      </c>
      <c r="N773" t="n">
        <v>20.9</v>
      </c>
      <c r="O773" t="s">
        <v>299</v>
      </c>
      <c r="P773" t="s">
        <v>275</v>
      </c>
      <c r="Q773" t="s">
        <v>275</v>
      </c>
      <c r="R773" t="s">
        <v>255</v>
      </c>
      <c r="S773" t="s">
        <v>251</v>
      </c>
      <c r="T773" t="n">
        <v>5</v>
      </c>
    </row>
    <row r="774" spans="1:20">
      <c r="A774" s="1" t="n">
        <v>34485</v>
      </c>
      <c r="B774" t="s">
        <v>301</v>
      </c>
      <c r="C774" t="n">
        <v>6</v>
      </c>
      <c r="D774" t="n">
        <v>20</v>
      </c>
      <c r="E774" t="s">
        <v>249</v>
      </c>
      <c r="F774" t="n">
        <v>3201</v>
      </c>
      <c r="G774" t="s">
        <v>250</v>
      </c>
      <c r="H774" t="s">
        <v>251</v>
      </c>
      <c r="I774" t="n">
        <v>5</v>
      </c>
      <c r="J774" t="n">
        <v>712</v>
      </c>
      <c r="K774" t="s">
        <v>300</v>
      </c>
      <c r="L774" t="n">
        <v>751</v>
      </c>
      <c r="M774" t="n">
        <v>0.04</v>
      </c>
      <c r="N774" t="n">
        <v>44</v>
      </c>
      <c r="O774" t="s">
        <v>299</v>
      </c>
      <c r="P774" t="s">
        <v>275</v>
      </c>
      <c r="Q774" t="s">
        <v>275</v>
      </c>
      <c r="R774" t="s">
        <v>255</v>
      </c>
      <c r="S774" t="s">
        <v>251</v>
      </c>
      <c r="T774" t="n">
        <v>5</v>
      </c>
    </row>
    <row r="775" spans="1:20">
      <c r="A775" s="1" t="n">
        <v>34485</v>
      </c>
      <c r="B775" t="s">
        <v>248</v>
      </c>
      <c r="C775" t="n">
        <v>1</v>
      </c>
      <c r="D775" t="n">
        <v>20</v>
      </c>
      <c r="E775" t="s">
        <v>249</v>
      </c>
      <c r="F775" t="n">
        <v>3201</v>
      </c>
      <c r="G775" t="s">
        <v>250</v>
      </c>
      <c r="H775" t="s">
        <v>251</v>
      </c>
      <c r="I775" t="n">
        <v>5</v>
      </c>
      <c r="J775" t="n">
        <v>458</v>
      </c>
      <c r="K775" t="s">
        <v>252</v>
      </c>
      <c r="L775" t="n">
        <v>44</v>
      </c>
      <c r="M775" t="n">
        <v>0.2</v>
      </c>
      <c r="N775" t="n">
        <v>21.1</v>
      </c>
      <c r="O775" t="s">
        <v>253</v>
      </c>
      <c r="P775" t="s">
        <v>254</v>
      </c>
      <c r="Q775" t="s">
        <v>254</v>
      </c>
      <c r="R775" t="s">
        <v>255</v>
      </c>
      <c r="S775" t="s">
        <v>251</v>
      </c>
      <c r="T775" t="n">
        <v>5</v>
      </c>
    </row>
    <row r="776" spans="1:20">
      <c r="A776" s="1" t="n">
        <v>34485</v>
      </c>
      <c r="B776" t="s">
        <v>248</v>
      </c>
      <c r="C776" t="n">
        <v>3</v>
      </c>
      <c r="D776" t="n">
        <v>850</v>
      </c>
      <c r="E776" t="s">
        <v>302</v>
      </c>
      <c r="F776" t="n">
        <v>3201</v>
      </c>
      <c r="G776" t="s">
        <v>250</v>
      </c>
      <c r="H776" t="s">
        <v>251</v>
      </c>
      <c r="I776" t="n">
        <v>5</v>
      </c>
      <c r="J776" t="n">
        <v>795</v>
      </c>
      <c r="K776" t="s">
        <v>262</v>
      </c>
      <c r="L776" t="n">
        <v>201</v>
      </c>
      <c r="M776" t="n">
        <v>0</v>
      </c>
      <c r="N776" t="n">
        <v>0</v>
      </c>
      <c r="O776" t="s">
        <v>253</v>
      </c>
      <c r="P776" t="s">
        <v>254</v>
      </c>
      <c r="Q776" t="s">
        <v>254</v>
      </c>
      <c r="R776" t="s">
        <v>255</v>
      </c>
      <c r="S776" t="s">
        <v>251</v>
      </c>
      <c r="T776" t="n">
        <v>5</v>
      </c>
    </row>
    <row r="777" spans="1:20">
      <c r="A777" s="1" t="n">
        <v>34485</v>
      </c>
      <c r="B777" t="s">
        <v>248</v>
      </c>
      <c r="C777" t="n">
        <v>5</v>
      </c>
      <c r="D777" t="n">
        <v>20</v>
      </c>
      <c r="E777" t="s">
        <v>249</v>
      </c>
      <c r="F777" t="n">
        <v>3201</v>
      </c>
      <c r="G777" t="s">
        <v>250</v>
      </c>
      <c r="H777" t="s">
        <v>251</v>
      </c>
      <c r="I777" t="n">
        <v>5</v>
      </c>
      <c r="J777" t="n">
        <v>458</v>
      </c>
      <c r="K777" t="s">
        <v>252</v>
      </c>
      <c r="L777" t="n">
        <v>382</v>
      </c>
      <c r="M777" t="n">
        <v>0.07000000000000001</v>
      </c>
      <c r="N777" t="n">
        <v>32.3</v>
      </c>
      <c r="O777" t="s">
        <v>253</v>
      </c>
      <c r="P777" t="s">
        <v>254</v>
      </c>
      <c r="Q777" t="s">
        <v>254</v>
      </c>
      <c r="R777" t="s">
        <v>255</v>
      </c>
      <c r="S777" t="s">
        <v>251</v>
      </c>
      <c r="T777" t="n">
        <v>5</v>
      </c>
    </row>
    <row r="778" spans="1:20">
      <c r="A778" s="1" t="n">
        <v>34485</v>
      </c>
      <c r="B778" t="s">
        <v>248</v>
      </c>
      <c r="C778" t="n">
        <v>6</v>
      </c>
      <c r="D778" t="n">
        <v>20</v>
      </c>
      <c r="E778" t="s">
        <v>249</v>
      </c>
      <c r="F778" t="n">
        <v>3201</v>
      </c>
      <c r="G778" t="s">
        <v>250</v>
      </c>
      <c r="H778" t="s">
        <v>251</v>
      </c>
      <c r="I778" t="n">
        <v>5</v>
      </c>
      <c r="J778" t="n">
        <v>458</v>
      </c>
      <c r="K778" t="s">
        <v>252</v>
      </c>
      <c r="L778" t="n">
        <v>110</v>
      </c>
      <c r="M778" t="n">
        <v>0.07000000000000001</v>
      </c>
      <c r="N778" t="n">
        <v>32.4</v>
      </c>
      <c r="O778" t="s">
        <v>253</v>
      </c>
      <c r="P778" t="s">
        <v>254</v>
      </c>
      <c r="Q778" t="s">
        <v>254</v>
      </c>
      <c r="R778" t="s">
        <v>255</v>
      </c>
      <c r="S778" t="s">
        <v>251</v>
      </c>
      <c r="T778" t="n">
        <v>5</v>
      </c>
    </row>
    <row r="779" spans="1:20">
      <c r="A779" s="1" t="n">
        <v>34485</v>
      </c>
      <c r="B779" t="s">
        <v>248</v>
      </c>
      <c r="C779" t="n">
        <v>7</v>
      </c>
      <c r="D779" t="n">
        <v>20</v>
      </c>
      <c r="E779" t="s">
        <v>249</v>
      </c>
      <c r="F779" t="n">
        <v>3201</v>
      </c>
      <c r="G779" t="s">
        <v>250</v>
      </c>
      <c r="H779" t="s">
        <v>251</v>
      </c>
      <c r="I779" t="n">
        <v>5</v>
      </c>
      <c r="J779" t="n">
        <v>458</v>
      </c>
      <c r="K779" t="s">
        <v>252</v>
      </c>
      <c r="L779" t="n">
        <v>137</v>
      </c>
      <c r="M779" t="n">
        <v>0.07000000000000001</v>
      </c>
      <c r="N779" t="n">
        <v>32.6</v>
      </c>
      <c r="O779" t="s">
        <v>253</v>
      </c>
      <c r="P779" t="s">
        <v>254</v>
      </c>
      <c r="Q779" t="s">
        <v>254</v>
      </c>
      <c r="R779" t="s">
        <v>255</v>
      </c>
      <c r="S779" t="s">
        <v>251</v>
      </c>
      <c r="T779" t="n">
        <v>5</v>
      </c>
    </row>
    <row r="780" spans="1:20">
      <c r="A780" s="1" t="n">
        <v>34485</v>
      </c>
      <c r="B780" t="s">
        <v>248</v>
      </c>
      <c r="C780" t="n">
        <v>8</v>
      </c>
      <c r="D780" t="n">
        <v>20</v>
      </c>
      <c r="E780" t="s">
        <v>249</v>
      </c>
      <c r="F780" t="n">
        <v>3201</v>
      </c>
      <c r="G780" t="s">
        <v>250</v>
      </c>
      <c r="H780" t="s">
        <v>251</v>
      </c>
      <c r="I780" t="n">
        <v>5</v>
      </c>
      <c r="J780" t="n">
        <v>458</v>
      </c>
      <c r="K780" t="s">
        <v>252</v>
      </c>
      <c r="L780" t="n">
        <v>210</v>
      </c>
      <c r="M780" t="n">
        <v>0.04</v>
      </c>
      <c r="N780" t="n">
        <v>37.9</v>
      </c>
      <c r="O780" t="s">
        <v>253</v>
      </c>
      <c r="P780" t="s">
        <v>254</v>
      </c>
      <c r="Q780" t="s">
        <v>254</v>
      </c>
      <c r="R780" t="s">
        <v>255</v>
      </c>
      <c r="S780" t="s">
        <v>251</v>
      </c>
      <c r="T780" t="n">
        <v>5</v>
      </c>
    </row>
    <row r="781" spans="1:20">
      <c r="A781" s="1" t="n">
        <v>34485</v>
      </c>
      <c r="B781" t="s">
        <v>248</v>
      </c>
      <c r="C781" t="n">
        <v>9</v>
      </c>
      <c r="D781" t="n">
        <v>20</v>
      </c>
      <c r="E781" t="s">
        <v>249</v>
      </c>
      <c r="F781" t="n">
        <v>3201</v>
      </c>
      <c r="G781" t="s">
        <v>250</v>
      </c>
      <c r="H781" t="s">
        <v>251</v>
      </c>
      <c r="I781" t="n">
        <v>5</v>
      </c>
      <c r="J781" t="n">
        <v>458</v>
      </c>
      <c r="K781" t="s">
        <v>252</v>
      </c>
      <c r="L781" t="n">
        <v>211</v>
      </c>
      <c r="M781" t="n">
        <v>0.02</v>
      </c>
      <c r="N781" t="n">
        <v>44.9</v>
      </c>
      <c r="O781" t="s">
        <v>253</v>
      </c>
      <c r="P781" t="s">
        <v>254</v>
      </c>
      <c r="Q781" t="s">
        <v>254</v>
      </c>
      <c r="R781" t="s">
        <v>255</v>
      </c>
      <c r="S781" t="s">
        <v>251</v>
      </c>
      <c r="T781" t="n">
        <v>5</v>
      </c>
    </row>
    <row r="782" spans="1:20">
      <c r="A782" s="1" t="n">
        <v>34485</v>
      </c>
      <c r="B782" t="s">
        <v>248</v>
      </c>
      <c r="C782" t="n">
        <v>10</v>
      </c>
      <c r="D782" t="n">
        <v>20</v>
      </c>
      <c r="E782" t="s">
        <v>249</v>
      </c>
      <c r="F782" t="n">
        <v>3201</v>
      </c>
      <c r="G782" t="s">
        <v>250</v>
      </c>
      <c r="H782" t="s">
        <v>251</v>
      </c>
      <c r="I782" t="n">
        <v>5</v>
      </c>
      <c r="J782" t="n">
        <v>458</v>
      </c>
      <c r="K782" t="s">
        <v>252</v>
      </c>
      <c r="L782" t="n">
        <v>195</v>
      </c>
      <c r="M782" t="n">
        <v>0.02</v>
      </c>
      <c r="N782" t="n">
        <v>45.3</v>
      </c>
      <c r="O782" t="s">
        <v>253</v>
      </c>
      <c r="P782" t="s">
        <v>254</v>
      </c>
      <c r="Q782" t="s">
        <v>254</v>
      </c>
      <c r="R782" t="s">
        <v>255</v>
      </c>
      <c r="S782" t="s">
        <v>251</v>
      </c>
      <c r="T782" t="n">
        <v>5</v>
      </c>
    </row>
    <row r="783" spans="1:20">
      <c r="A783" s="1" t="n">
        <v>34485</v>
      </c>
      <c r="B783" t="s">
        <v>258</v>
      </c>
      <c r="C783" t="n">
        <v>1</v>
      </c>
      <c r="D783" t="n">
        <v>213</v>
      </c>
      <c r="E783" t="s">
        <v>256</v>
      </c>
      <c r="F783" t="n">
        <v>3201</v>
      </c>
      <c r="G783" t="s">
        <v>250</v>
      </c>
      <c r="H783" t="s">
        <v>251</v>
      </c>
      <c r="I783" t="n">
        <v>5</v>
      </c>
      <c r="J783" t="n">
        <v>795</v>
      </c>
      <c r="K783" t="s">
        <v>262</v>
      </c>
      <c r="L783" t="n">
        <v>1</v>
      </c>
      <c r="M783" t="n">
        <v>0</v>
      </c>
      <c r="N783" t="n">
        <v>0</v>
      </c>
    </row>
    <row r="784" spans="1:20">
      <c r="A784" s="1" t="n">
        <v>34485</v>
      </c>
      <c r="B784" t="s">
        <v>263</v>
      </c>
      <c r="C784" t="n">
        <v>1</v>
      </c>
      <c r="D784" t="n">
        <v>213</v>
      </c>
      <c r="E784" t="s">
        <v>256</v>
      </c>
      <c r="F784" t="n">
        <v>3201</v>
      </c>
      <c r="G784" t="s">
        <v>250</v>
      </c>
      <c r="H784" t="s">
        <v>251</v>
      </c>
      <c r="I784" t="n">
        <v>5</v>
      </c>
      <c r="J784" t="n">
        <v>595</v>
      </c>
      <c r="K784" t="s">
        <v>290</v>
      </c>
      <c r="L784" t="n">
        <v>5</v>
      </c>
      <c r="M784" t="n">
        <v>0</v>
      </c>
      <c r="N784" t="n">
        <v>0</v>
      </c>
    </row>
    <row r="785" spans="1:20">
      <c r="A785" s="1" t="n">
        <v>34515</v>
      </c>
      <c r="B785" t="s">
        <v>301</v>
      </c>
      <c r="C785" t="n">
        <v>1</v>
      </c>
      <c r="D785" t="n">
        <v>20</v>
      </c>
      <c r="E785" t="s">
        <v>249</v>
      </c>
      <c r="F785" t="n">
        <v>3201</v>
      </c>
      <c r="G785" t="s">
        <v>250</v>
      </c>
      <c r="H785" t="s">
        <v>251</v>
      </c>
      <c r="I785" t="n">
        <v>5</v>
      </c>
      <c r="J785" t="n">
        <v>160</v>
      </c>
      <c r="K785" t="s">
        <v>280</v>
      </c>
      <c r="L785" t="n">
        <v>320</v>
      </c>
      <c r="M785" t="n">
        <v>0.03</v>
      </c>
      <c r="N785" t="n">
        <v>53.3</v>
      </c>
      <c r="O785" t="s">
        <v>299</v>
      </c>
      <c r="P785" t="s">
        <v>275</v>
      </c>
      <c r="Q785" t="s">
        <v>275</v>
      </c>
      <c r="R785" t="s">
        <v>255</v>
      </c>
      <c r="S785" t="s">
        <v>251</v>
      </c>
      <c r="T785" t="n">
        <v>5</v>
      </c>
    </row>
    <row r="786" spans="1:20">
      <c r="A786" s="1" t="n">
        <v>34515</v>
      </c>
      <c r="B786" t="s">
        <v>301</v>
      </c>
      <c r="C786" t="n">
        <v>2</v>
      </c>
      <c r="D786" t="n">
        <v>20</v>
      </c>
      <c r="E786" t="s">
        <v>249</v>
      </c>
      <c r="F786" t="n">
        <v>3201</v>
      </c>
      <c r="G786" t="s">
        <v>250</v>
      </c>
      <c r="H786" t="s">
        <v>251</v>
      </c>
      <c r="I786" t="n">
        <v>5</v>
      </c>
      <c r="J786" t="n">
        <v>458</v>
      </c>
      <c r="K786" t="s">
        <v>252</v>
      </c>
      <c r="L786" t="n">
        <v>85</v>
      </c>
      <c r="M786" t="n">
        <v>0.23</v>
      </c>
      <c r="N786" t="n">
        <v>20.4</v>
      </c>
      <c r="O786" t="s">
        <v>299</v>
      </c>
      <c r="P786" t="s">
        <v>275</v>
      </c>
      <c r="Q786" t="s">
        <v>275</v>
      </c>
      <c r="R786" t="s">
        <v>255</v>
      </c>
      <c r="S786" t="s">
        <v>251</v>
      </c>
      <c r="T786" t="n">
        <v>5</v>
      </c>
    </row>
    <row r="787" spans="1:20">
      <c r="A787" s="1" t="n">
        <v>34515</v>
      </c>
      <c r="B787" t="s">
        <v>301</v>
      </c>
      <c r="C787" t="n">
        <v>3</v>
      </c>
      <c r="D787" t="n">
        <v>20</v>
      </c>
      <c r="E787" t="s">
        <v>249</v>
      </c>
      <c r="F787" t="n">
        <v>3201</v>
      </c>
      <c r="G787" t="s">
        <v>250</v>
      </c>
      <c r="H787" t="s">
        <v>251</v>
      </c>
      <c r="I787" t="n">
        <v>5</v>
      </c>
      <c r="J787" t="n">
        <v>458</v>
      </c>
      <c r="K787" t="s">
        <v>252</v>
      </c>
      <c r="L787" t="n">
        <v>213</v>
      </c>
      <c r="M787" t="n">
        <v>0.02</v>
      </c>
      <c r="N787" t="n">
        <v>45.4</v>
      </c>
      <c r="O787" t="s">
        <v>299</v>
      </c>
      <c r="P787" t="s">
        <v>275</v>
      </c>
      <c r="Q787" t="s">
        <v>275</v>
      </c>
      <c r="R787" t="s">
        <v>255</v>
      </c>
      <c r="S787" t="s">
        <v>251</v>
      </c>
      <c r="T787" t="n">
        <v>5</v>
      </c>
    </row>
    <row r="788" spans="1:20">
      <c r="A788" s="1" t="n">
        <v>34515</v>
      </c>
      <c r="B788" t="s">
        <v>301</v>
      </c>
      <c r="C788" t="n">
        <v>4</v>
      </c>
      <c r="D788" t="n">
        <v>20</v>
      </c>
      <c r="E788" t="s">
        <v>249</v>
      </c>
      <c r="F788" t="n">
        <v>3201</v>
      </c>
      <c r="G788" t="s">
        <v>250</v>
      </c>
      <c r="H788" t="s">
        <v>251</v>
      </c>
      <c r="I788" t="n">
        <v>5</v>
      </c>
      <c r="J788" t="n">
        <v>458</v>
      </c>
      <c r="K788" t="s">
        <v>252</v>
      </c>
      <c r="L788" t="n">
        <v>468</v>
      </c>
      <c r="M788" t="n">
        <v>0.21</v>
      </c>
      <c r="N788" t="n">
        <v>20.8</v>
      </c>
      <c r="O788" t="s">
        <v>299</v>
      </c>
      <c r="P788" t="s">
        <v>275</v>
      </c>
      <c r="Q788" t="s">
        <v>275</v>
      </c>
      <c r="R788" t="s">
        <v>255</v>
      </c>
      <c r="S788" t="s">
        <v>251</v>
      </c>
      <c r="T788" t="n">
        <v>5</v>
      </c>
    </row>
    <row r="789" spans="1:20">
      <c r="A789" s="1" t="n">
        <v>34515</v>
      </c>
      <c r="B789" t="s">
        <v>301</v>
      </c>
      <c r="C789" t="n">
        <v>5</v>
      </c>
      <c r="D789" t="n">
        <v>20</v>
      </c>
      <c r="E789" t="s">
        <v>249</v>
      </c>
      <c r="F789" t="n">
        <v>3201</v>
      </c>
      <c r="G789" t="s">
        <v>250</v>
      </c>
      <c r="H789" t="s">
        <v>251</v>
      </c>
      <c r="I789" t="n">
        <v>5</v>
      </c>
      <c r="J789" t="n">
        <v>458</v>
      </c>
      <c r="K789" t="s">
        <v>252</v>
      </c>
      <c r="L789" t="n">
        <v>103</v>
      </c>
      <c r="M789" t="n">
        <v>0.04</v>
      </c>
      <c r="N789" t="n">
        <v>45.5</v>
      </c>
      <c r="O789" t="s">
        <v>299</v>
      </c>
      <c r="P789" t="s">
        <v>275</v>
      </c>
      <c r="Q789" t="s">
        <v>275</v>
      </c>
      <c r="R789" t="s">
        <v>255</v>
      </c>
      <c r="S789" t="s">
        <v>251</v>
      </c>
      <c r="T789" t="n">
        <v>5</v>
      </c>
    </row>
    <row r="790" spans="1:20">
      <c r="A790" s="1" t="n">
        <v>34515</v>
      </c>
      <c r="B790" t="s">
        <v>301</v>
      </c>
      <c r="C790" t="n">
        <v>6</v>
      </c>
      <c r="D790" t="n">
        <v>20</v>
      </c>
      <c r="E790" t="s">
        <v>249</v>
      </c>
      <c r="F790" t="n">
        <v>3201</v>
      </c>
      <c r="G790" t="s">
        <v>250</v>
      </c>
      <c r="H790" t="s">
        <v>251</v>
      </c>
      <c r="I790" t="n">
        <v>5</v>
      </c>
      <c r="J790" t="n">
        <v>458</v>
      </c>
      <c r="K790" t="s">
        <v>252</v>
      </c>
      <c r="L790" t="n">
        <v>339</v>
      </c>
      <c r="M790" t="n">
        <v>0.2</v>
      </c>
      <c r="N790" t="n">
        <v>20.8</v>
      </c>
      <c r="O790" t="s">
        <v>299</v>
      </c>
      <c r="P790" t="s">
        <v>275</v>
      </c>
      <c r="Q790" t="s">
        <v>275</v>
      </c>
      <c r="R790" t="s">
        <v>255</v>
      </c>
      <c r="S790" t="s">
        <v>251</v>
      </c>
      <c r="T790" t="n">
        <v>5</v>
      </c>
    </row>
    <row r="791" spans="1:20">
      <c r="A791" s="1" t="n">
        <v>34515</v>
      </c>
      <c r="B791" t="s">
        <v>248</v>
      </c>
      <c r="C791" t="n">
        <v>1</v>
      </c>
      <c r="D791" t="n">
        <v>213</v>
      </c>
      <c r="E791" t="s">
        <v>256</v>
      </c>
      <c r="F791" t="n">
        <v>3201</v>
      </c>
      <c r="G791" t="s">
        <v>250</v>
      </c>
      <c r="H791" t="s">
        <v>251</v>
      </c>
      <c r="I791" t="n">
        <v>5</v>
      </c>
      <c r="J791" t="n">
        <v>595</v>
      </c>
      <c r="K791" t="s">
        <v>290</v>
      </c>
      <c r="L791" t="n">
        <v>225</v>
      </c>
      <c r="M791" t="n">
        <v>0</v>
      </c>
      <c r="N791" t="n">
        <v>0</v>
      </c>
    </row>
    <row r="792" spans="1:20">
      <c r="A792" s="1" t="n">
        <v>34515</v>
      </c>
      <c r="B792" t="s">
        <v>248</v>
      </c>
      <c r="C792" t="n">
        <v>3</v>
      </c>
      <c r="D792" t="n">
        <v>20</v>
      </c>
      <c r="E792" t="s">
        <v>249</v>
      </c>
      <c r="F792" t="n">
        <v>3201</v>
      </c>
      <c r="G792" t="s">
        <v>250</v>
      </c>
      <c r="H792" t="s">
        <v>251</v>
      </c>
      <c r="I792" t="n">
        <v>5</v>
      </c>
      <c r="J792" t="n">
        <v>458</v>
      </c>
      <c r="K792" t="s">
        <v>252</v>
      </c>
      <c r="L792" t="n">
        <v>102</v>
      </c>
      <c r="M792" t="n">
        <v>0.2</v>
      </c>
      <c r="N792" t="n">
        <v>21.2</v>
      </c>
      <c r="O792" t="s">
        <v>253</v>
      </c>
      <c r="P792" t="s">
        <v>254</v>
      </c>
      <c r="Q792" t="s">
        <v>254</v>
      </c>
      <c r="R792" t="s">
        <v>255</v>
      </c>
      <c r="S792" t="s">
        <v>251</v>
      </c>
      <c r="T792" t="n">
        <v>5</v>
      </c>
    </row>
    <row r="793" spans="1:20">
      <c r="A793" s="1" t="n">
        <v>34515</v>
      </c>
      <c r="B793" t="s">
        <v>248</v>
      </c>
      <c r="C793" t="n">
        <v>4</v>
      </c>
      <c r="D793" t="n">
        <v>20</v>
      </c>
      <c r="E793" t="s">
        <v>249</v>
      </c>
      <c r="F793" t="n">
        <v>3201</v>
      </c>
      <c r="G793" t="s">
        <v>250</v>
      </c>
      <c r="H793" t="s">
        <v>251</v>
      </c>
      <c r="I793" t="n">
        <v>5</v>
      </c>
      <c r="J793" t="n">
        <v>458</v>
      </c>
      <c r="K793" t="s">
        <v>252</v>
      </c>
      <c r="L793" t="n">
        <v>266</v>
      </c>
      <c r="M793" t="n">
        <v>0.02</v>
      </c>
      <c r="N793" t="n">
        <v>45.6</v>
      </c>
      <c r="O793" t="s">
        <v>253</v>
      </c>
      <c r="P793" t="s">
        <v>254</v>
      </c>
      <c r="Q793" t="s">
        <v>254</v>
      </c>
      <c r="R793" t="s">
        <v>255</v>
      </c>
      <c r="S793" t="s">
        <v>251</v>
      </c>
      <c r="T793" t="n">
        <v>5</v>
      </c>
    </row>
    <row r="794" spans="1:20">
      <c r="A794" s="1" t="n">
        <v>34515</v>
      </c>
      <c r="B794" t="s">
        <v>248</v>
      </c>
      <c r="C794" t="n">
        <v>5</v>
      </c>
      <c r="D794" t="n">
        <v>20</v>
      </c>
      <c r="E794" t="s">
        <v>249</v>
      </c>
      <c r="F794" t="n">
        <v>3201</v>
      </c>
      <c r="G794" t="s">
        <v>250</v>
      </c>
      <c r="H794" t="s">
        <v>251</v>
      </c>
      <c r="I794" t="n">
        <v>5</v>
      </c>
      <c r="J794" t="n">
        <v>458</v>
      </c>
      <c r="K794" t="s">
        <v>252</v>
      </c>
      <c r="L794" t="n">
        <v>361</v>
      </c>
      <c r="M794" t="n">
        <v>0.07000000000000001</v>
      </c>
      <c r="N794" t="n">
        <v>32.2</v>
      </c>
      <c r="O794" t="s">
        <v>253</v>
      </c>
      <c r="P794" t="s">
        <v>254</v>
      </c>
      <c r="Q794" t="s">
        <v>254</v>
      </c>
      <c r="R794" t="s">
        <v>255</v>
      </c>
      <c r="S794" t="s">
        <v>251</v>
      </c>
      <c r="T794" t="n">
        <v>5</v>
      </c>
    </row>
    <row r="795" spans="1:20">
      <c r="A795" s="1" t="n">
        <v>34515</v>
      </c>
      <c r="B795" t="s">
        <v>248</v>
      </c>
      <c r="C795" t="n">
        <v>6</v>
      </c>
      <c r="D795" t="n">
        <v>20</v>
      </c>
      <c r="E795" t="s">
        <v>249</v>
      </c>
      <c r="F795" t="n">
        <v>3201</v>
      </c>
      <c r="G795" t="s">
        <v>250</v>
      </c>
      <c r="H795" t="s">
        <v>251</v>
      </c>
      <c r="I795" t="n">
        <v>5</v>
      </c>
      <c r="J795" t="n">
        <v>458</v>
      </c>
      <c r="K795" t="s">
        <v>252</v>
      </c>
      <c r="L795" t="n">
        <v>294</v>
      </c>
      <c r="M795" t="n">
        <v>0.07000000000000001</v>
      </c>
      <c r="N795" t="n">
        <v>32.4</v>
      </c>
      <c r="O795" t="s">
        <v>253</v>
      </c>
      <c r="P795" t="s">
        <v>254</v>
      </c>
      <c r="Q795" t="s">
        <v>254</v>
      </c>
      <c r="R795" t="s">
        <v>255</v>
      </c>
      <c r="S795" t="s">
        <v>251</v>
      </c>
      <c r="T795" t="n">
        <v>5</v>
      </c>
    </row>
    <row r="796" spans="1:20">
      <c r="A796" s="1" t="n">
        <v>34515</v>
      </c>
      <c r="B796" t="s">
        <v>248</v>
      </c>
      <c r="C796" t="n">
        <v>7</v>
      </c>
      <c r="D796" t="n">
        <v>20</v>
      </c>
      <c r="E796" t="s">
        <v>249</v>
      </c>
      <c r="F796" t="n">
        <v>3201</v>
      </c>
      <c r="G796" t="s">
        <v>250</v>
      </c>
      <c r="H796" t="s">
        <v>251</v>
      </c>
      <c r="I796" t="n">
        <v>5</v>
      </c>
      <c r="J796" t="n">
        <v>458</v>
      </c>
      <c r="K796" t="s">
        <v>252</v>
      </c>
      <c r="L796" t="n">
        <v>423</v>
      </c>
      <c r="M796" t="n">
        <v>0.04</v>
      </c>
      <c r="N796" t="n">
        <v>38.1</v>
      </c>
      <c r="O796" t="s">
        <v>253</v>
      </c>
      <c r="P796" t="s">
        <v>254</v>
      </c>
      <c r="Q796" t="s">
        <v>254</v>
      </c>
      <c r="R796" t="s">
        <v>255</v>
      </c>
      <c r="S796" t="s">
        <v>251</v>
      </c>
      <c r="T796" t="n">
        <v>5</v>
      </c>
    </row>
    <row r="797" spans="1:20">
      <c r="A797" s="1" t="n">
        <v>34546</v>
      </c>
      <c r="B797" t="s">
        <v>301</v>
      </c>
      <c r="C797" t="n">
        <v>1</v>
      </c>
      <c r="D797" t="n">
        <v>20</v>
      </c>
      <c r="E797" t="s">
        <v>249</v>
      </c>
      <c r="F797" t="n">
        <v>3201</v>
      </c>
      <c r="G797" t="s">
        <v>250</v>
      </c>
      <c r="H797" t="s">
        <v>251</v>
      </c>
      <c r="I797" t="n">
        <v>5</v>
      </c>
      <c r="J797" t="n">
        <v>160</v>
      </c>
      <c r="K797" t="s">
        <v>280</v>
      </c>
      <c r="L797" t="n">
        <v>651</v>
      </c>
      <c r="M797" t="n">
        <v>0.02</v>
      </c>
      <c r="N797" t="n">
        <v>54</v>
      </c>
      <c r="O797" t="s">
        <v>299</v>
      </c>
      <c r="P797" t="s">
        <v>275</v>
      </c>
      <c r="Q797" t="s">
        <v>275</v>
      </c>
      <c r="R797" t="s">
        <v>255</v>
      </c>
      <c r="S797" t="s">
        <v>251</v>
      </c>
      <c r="T797" t="n">
        <v>5</v>
      </c>
    </row>
    <row r="798" spans="1:20">
      <c r="A798" s="1" t="n">
        <v>34546</v>
      </c>
      <c r="B798" t="s">
        <v>301</v>
      </c>
      <c r="C798" t="n">
        <v>2</v>
      </c>
      <c r="D798" t="n">
        <v>20</v>
      </c>
      <c r="E798" t="s">
        <v>249</v>
      </c>
      <c r="F798" t="n">
        <v>3201</v>
      </c>
      <c r="G798" t="s">
        <v>250</v>
      </c>
      <c r="H798" t="s">
        <v>251</v>
      </c>
      <c r="I798" t="n">
        <v>5</v>
      </c>
      <c r="J798" t="n">
        <v>458</v>
      </c>
      <c r="K798" t="s">
        <v>252</v>
      </c>
      <c r="L798" t="n">
        <v>384</v>
      </c>
      <c r="M798" t="n">
        <v>0.03</v>
      </c>
      <c r="N798" t="n">
        <v>45.3</v>
      </c>
      <c r="O798" t="s">
        <v>299</v>
      </c>
      <c r="P798" t="s">
        <v>275</v>
      </c>
      <c r="Q798" t="s">
        <v>275</v>
      </c>
      <c r="R798" t="s">
        <v>255</v>
      </c>
      <c r="S798" t="s">
        <v>251</v>
      </c>
      <c r="T798" t="n">
        <v>5</v>
      </c>
    </row>
    <row r="799" spans="1:20">
      <c r="A799" s="1" t="n">
        <v>34546</v>
      </c>
      <c r="B799" t="s">
        <v>301</v>
      </c>
      <c r="C799" t="n">
        <v>3</v>
      </c>
      <c r="D799" t="n">
        <v>20</v>
      </c>
      <c r="E799" t="s">
        <v>249</v>
      </c>
      <c r="F799" t="n">
        <v>3201</v>
      </c>
      <c r="G799" t="s">
        <v>250</v>
      </c>
      <c r="H799" t="s">
        <v>251</v>
      </c>
      <c r="I799" t="n">
        <v>5</v>
      </c>
      <c r="J799" t="n">
        <v>458</v>
      </c>
      <c r="K799" t="s">
        <v>252</v>
      </c>
      <c r="L799" t="n">
        <v>349</v>
      </c>
      <c r="M799" t="n">
        <v>0.21</v>
      </c>
      <c r="N799" t="n">
        <v>20.8</v>
      </c>
      <c r="O799" t="s">
        <v>299</v>
      </c>
      <c r="P799" t="s">
        <v>275</v>
      </c>
      <c r="Q799" t="s">
        <v>275</v>
      </c>
      <c r="R799" t="s">
        <v>255</v>
      </c>
      <c r="S799" t="s">
        <v>251</v>
      </c>
      <c r="T799" t="n">
        <v>5</v>
      </c>
    </row>
    <row r="800" spans="1:20">
      <c r="A800" s="1" t="n">
        <v>34546</v>
      </c>
      <c r="B800" t="s">
        <v>301</v>
      </c>
      <c r="C800" t="n">
        <v>4</v>
      </c>
      <c r="D800" t="n">
        <v>20</v>
      </c>
      <c r="E800" t="s">
        <v>249</v>
      </c>
      <c r="F800" t="n">
        <v>3201</v>
      </c>
      <c r="G800" t="s">
        <v>250</v>
      </c>
      <c r="H800" t="s">
        <v>251</v>
      </c>
      <c r="I800" t="n">
        <v>5</v>
      </c>
      <c r="J800" t="n">
        <v>712</v>
      </c>
      <c r="K800" t="s">
        <v>300</v>
      </c>
      <c r="L800" t="n">
        <v>675</v>
      </c>
      <c r="M800" t="n">
        <v>0.06</v>
      </c>
      <c r="N800" t="n">
        <v>43.6</v>
      </c>
      <c r="O800" t="s">
        <v>299</v>
      </c>
      <c r="P800" t="s">
        <v>275</v>
      </c>
      <c r="Q800" t="s">
        <v>275</v>
      </c>
      <c r="R800" t="s">
        <v>255</v>
      </c>
      <c r="S800" t="s">
        <v>251</v>
      </c>
      <c r="T800" t="n">
        <v>5</v>
      </c>
    </row>
    <row r="801" spans="1:20">
      <c r="A801" s="1" t="n">
        <v>34546</v>
      </c>
      <c r="B801" t="s">
        <v>248</v>
      </c>
      <c r="C801" t="n">
        <v>1</v>
      </c>
      <c r="D801" t="n">
        <v>20</v>
      </c>
      <c r="E801" t="s">
        <v>249</v>
      </c>
      <c r="F801" t="n">
        <v>3201</v>
      </c>
      <c r="G801" t="s">
        <v>250</v>
      </c>
      <c r="H801" t="s">
        <v>251</v>
      </c>
      <c r="I801" t="n">
        <v>5</v>
      </c>
      <c r="J801" t="n">
        <v>458</v>
      </c>
      <c r="K801" t="s">
        <v>252</v>
      </c>
      <c r="L801" t="n">
        <v>99</v>
      </c>
      <c r="M801" t="n">
        <v>0.2</v>
      </c>
      <c r="N801" t="n">
        <v>21.1</v>
      </c>
      <c r="O801" t="s">
        <v>253</v>
      </c>
      <c r="P801" t="s">
        <v>254</v>
      </c>
      <c r="Q801" t="s">
        <v>254</v>
      </c>
      <c r="R801" t="s">
        <v>255</v>
      </c>
      <c r="S801" t="s">
        <v>251</v>
      </c>
      <c r="T801" t="n">
        <v>5</v>
      </c>
    </row>
    <row r="802" spans="1:20">
      <c r="A802" s="1" t="n">
        <v>34546</v>
      </c>
      <c r="B802" t="s">
        <v>248</v>
      </c>
      <c r="C802" t="n">
        <v>3</v>
      </c>
      <c r="D802" t="n">
        <v>20</v>
      </c>
      <c r="E802" t="s">
        <v>249</v>
      </c>
      <c r="F802" t="n">
        <v>3201</v>
      </c>
      <c r="G802" t="s">
        <v>250</v>
      </c>
      <c r="H802" t="s">
        <v>251</v>
      </c>
      <c r="I802" t="n">
        <v>5</v>
      </c>
      <c r="J802" t="n">
        <v>458</v>
      </c>
      <c r="K802" t="s">
        <v>252</v>
      </c>
      <c r="L802" t="n">
        <v>501</v>
      </c>
      <c r="M802" t="n">
        <v>0.07000000000000001</v>
      </c>
      <c r="N802" t="n">
        <v>32.6</v>
      </c>
      <c r="O802" t="s">
        <v>253</v>
      </c>
      <c r="P802" t="s">
        <v>254</v>
      </c>
      <c r="Q802" t="s">
        <v>254</v>
      </c>
      <c r="R802" t="s">
        <v>255</v>
      </c>
      <c r="S802" t="s">
        <v>251</v>
      </c>
      <c r="T802" t="n">
        <v>5</v>
      </c>
    </row>
    <row r="803" spans="1:20">
      <c r="A803" s="1" t="n">
        <v>34546</v>
      </c>
      <c r="B803" t="s">
        <v>248</v>
      </c>
      <c r="C803" t="n">
        <v>4</v>
      </c>
      <c r="D803" t="n">
        <v>20</v>
      </c>
      <c r="E803" t="s">
        <v>249</v>
      </c>
      <c r="F803" t="n">
        <v>3201</v>
      </c>
      <c r="G803" t="s">
        <v>250</v>
      </c>
      <c r="H803" t="s">
        <v>251</v>
      </c>
      <c r="I803" t="n">
        <v>5</v>
      </c>
      <c r="J803" t="n">
        <v>458</v>
      </c>
      <c r="K803" t="s">
        <v>252</v>
      </c>
      <c r="L803" t="n">
        <v>234</v>
      </c>
      <c r="M803" t="n">
        <v>0.04</v>
      </c>
      <c r="N803" t="n">
        <v>37.9</v>
      </c>
      <c r="O803" t="s">
        <v>253</v>
      </c>
      <c r="P803" t="s">
        <v>254</v>
      </c>
      <c r="Q803" t="s">
        <v>254</v>
      </c>
      <c r="R803" t="s">
        <v>255</v>
      </c>
      <c r="S803" t="s">
        <v>251</v>
      </c>
      <c r="T803" t="n">
        <v>5</v>
      </c>
    </row>
    <row r="804" spans="1:20">
      <c r="A804" s="1" t="n">
        <v>34546</v>
      </c>
      <c r="B804" t="s">
        <v>248</v>
      </c>
      <c r="C804" t="n">
        <v>5</v>
      </c>
      <c r="D804" t="n">
        <v>20</v>
      </c>
      <c r="E804" t="s">
        <v>249</v>
      </c>
      <c r="F804" t="n">
        <v>3201</v>
      </c>
      <c r="G804" t="s">
        <v>250</v>
      </c>
      <c r="H804" t="s">
        <v>251</v>
      </c>
      <c r="I804" t="n">
        <v>5</v>
      </c>
      <c r="J804" t="n">
        <v>458</v>
      </c>
      <c r="K804" t="s">
        <v>252</v>
      </c>
      <c r="L804" t="n">
        <v>231</v>
      </c>
      <c r="M804" t="n">
        <v>0.04</v>
      </c>
      <c r="N804" t="n">
        <v>38.3</v>
      </c>
      <c r="O804" t="s">
        <v>253</v>
      </c>
      <c r="P804" t="s">
        <v>254</v>
      </c>
      <c r="Q804" t="s">
        <v>254</v>
      </c>
      <c r="R804" t="s">
        <v>255</v>
      </c>
      <c r="S804" t="s">
        <v>251</v>
      </c>
      <c r="T804" t="n">
        <v>5</v>
      </c>
    </row>
    <row r="805" spans="1:20">
      <c r="A805" s="1" t="n">
        <v>34546</v>
      </c>
      <c r="B805" t="s">
        <v>248</v>
      </c>
      <c r="C805" t="n">
        <v>6</v>
      </c>
      <c r="D805" t="n">
        <v>20</v>
      </c>
      <c r="E805" t="s">
        <v>249</v>
      </c>
      <c r="F805" t="n">
        <v>3201</v>
      </c>
      <c r="G805" t="s">
        <v>250</v>
      </c>
      <c r="H805" t="s">
        <v>251</v>
      </c>
      <c r="I805" t="n">
        <v>5</v>
      </c>
      <c r="J805" t="n">
        <v>458</v>
      </c>
      <c r="K805" t="s">
        <v>252</v>
      </c>
      <c r="L805" t="n">
        <v>203</v>
      </c>
      <c r="M805" t="n">
        <v>0.02</v>
      </c>
      <c r="N805" t="n">
        <v>45.2</v>
      </c>
      <c r="O805" t="s">
        <v>253</v>
      </c>
      <c r="P805" t="s">
        <v>254</v>
      </c>
      <c r="Q805" t="s">
        <v>254</v>
      </c>
      <c r="R805" t="s">
        <v>255</v>
      </c>
      <c r="S805" t="s">
        <v>251</v>
      </c>
      <c r="T805" t="n">
        <v>5</v>
      </c>
    </row>
    <row r="806" spans="1:20">
      <c r="A806" s="1" t="n">
        <v>34546</v>
      </c>
      <c r="B806" t="s">
        <v>263</v>
      </c>
      <c r="C806" t="n">
        <v>1</v>
      </c>
      <c r="D806" t="n">
        <v>213</v>
      </c>
      <c r="E806" t="s">
        <v>256</v>
      </c>
      <c r="F806" t="n">
        <v>3201</v>
      </c>
      <c r="G806" t="s">
        <v>250</v>
      </c>
      <c r="H806" t="s">
        <v>251</v>
      </c>
      <c r="I806" t="n">
        <v>5</v>
      </c>
      <c r="J806" t="n">
        <v>785</v>
      </c>
      <c r="K806" t="s">
        <v>281</v>
      </c>
      <c r="L806" t="n">
        <v>40</v>
      </c>
      <c r="M806" t="n">
        <v>0</v>
      </c>
      <c r="N806" t="n">
        <v>0</v>
      </c>
    </row>
    <row r="807" spans="1:20">
      <c r="A807" s="1" t="n">
        <v>34577</v>
      </c>
      <c r="B807" t="s">
        <v>301</v>
      </c>
      <c r="C807" t="n">
        <v>1</v>
      </c>
      <c r="D807" t="n">
        <v>20</v>
      </c>
      <c r="E807" t="s">
        <v>249</v>
      </c>
      <c r="F807" t="n">
        <v>3201</v>
      </c>
      <c r="G807" t="s">
        <v>250</v>
      </c>
      <c r="H807" t="s">
        <v>251</v>
      </c>
      <c r="I807" t="n">
        <v>5</v>
      </c>
      <c r="J807" t="n">
        <v>458</v>
      </c>
      <c r="K807" t="s">
        <v>252</v>
      </c>
      <c r="L807" t="n">
        <v>399</v>
      </c>
      <c r="M807" t="n">
        <v>0.22</v>
      </c>
      <c r="N807" t="n">
        <v>20.8</v>
      </c>
      <c r="O807" t="s">
        <v>299</v>
      </c>
      <c r="P807" t="s">
        <v>275</v>
      </c>
      <c r="Q807" t="s">
        <v>275</v>
      </c>
      <c r="R807" t="s">
        <v>255</v>
      </c>
      <c r="S807" t="s">
        <v>251</v>
      </c>
      <c r="T807" t="n">
        <v>5</v>
      </c>
    </row>
    <row r="808" spans="1:20">
      <c r="A808" s="1" t="n">
        <v>34577</v>
      </c>
      <c r="B808" t="s">
        <v>301</v>
      </c>
      <c r="C808" t="n">
        <v>2</v>
      </c>
      <c r="D808" t="n">
        <v>20</v>
      </c>
      <c r="E808" t="s">
        <v>249</v>
      </c>
      <c r="F808" t="n">
        <v>3201</v>
      </c>
      <c r="G808" t="s">
        <v>250</v>
      </c>
      <c r="H808" t="s">
        <v>251</v>
      </c>
      <c r="I808" t="n">
        <v>5</v>
      </c>
      <c r="J808" t="n">
        <v>458</v>
      </c>
      <c r="K808" t="s">
        <v>252</v>
      </c>
      <c r="L808" t="n">
        <v>307</v>
      </c>
      <c r="M808" t="n">
        <v>0.19</v>
      </c>
      <c r="N808" t="n">
        <v>21.2</v>
      </c>
      <c r="O808" t="s">
        <v>299</v>
      </c>
      <c r="P808" t="s">
        <v>275</v>
      </c>
      <c r="Q808" t="s">
        <v>275</v>
      </c>
      <c r="R808" t="s">
        <v>255</v>
      </c>
      <c r="S808" t="s">
        <v>251</v>
      </c>
      <c r="T808" t="n">
        <v>5</v>
      </c>
    </row>
    <row r="809" spans="1:20">
      <c r="A809" s="1" t="n">
        <v>34577</v>
      </c>
      <c r="B809" t="s">
        <v>301</v>
      </c>
      <c r="C809" t="n">
        <v>3</v>
      </c>
      <c r="D809" t="n">
        <v>20</v>
      </c>
      <c r="E809" t="s">
        <v>249</v>
      </c>
      <c r="F809" t="n">
        <v>3201</v>
      </c>
      <c r="G809" t="s">
        <v>250</v>
      </c>
      <c r="H809" t="s">
        <v>251</v>
      </c>
      <c r="I809" t="n">
        <v>5</v>
      </c>
      <c r="J809" t="n">
        <v>458</v>
      </c>
      <c r="K809" t="s">
        <v>252</v>
      </c>
      <c r="L809" t="n">
        <v>404</v>
      </c>
      <c r="M809" t="n">
        <v>0.03</v>
      </c>
      <c r="N809" t="n">
        <v>54.6</v>
      </c>
      <c r="O809" t="s">
        <v>299</v>
      </c>
      <c r="P809" t="s">
        <v>275</v>
      </c>
      <c r="Q809" t="s">
        <v>275</v>
      </c>
      <c r="R809" t="s">
        <v>255</v>
      </c>
      <c r="S809" t="s">
        <v>251</v>
      </c>
      <c r="T809" t="n">
        <v>5</v>
      </c>
    </row>
    <row r="810" spans="1:20">
      <c r="A810" s="1" t="n">
        <v>34577</v>
      </c>
      <c r="B810" t="s">
        <v>248</v>
      </c>
      <c r="C810" t="n">
        <v>2</v>
      </c>
      <c r="D810" t="n">
        <v>20</v>
      </c>
      <c r="E810" t="s">
        <v>249</v>
      </c>
      <c r="F810" t="n">
        <v>3201</v>
      </c>
      <c r="G810" t="s">
        <v>250</v>
      </c>
      <c r="H810" t="s">
        <v>251</v>
      </c>
      <c r="I810" t="n">
        <v>5</v>
      </c>
      <c r="J810" t="n">
        <v>458</v>
      </c>
      <c r="K810" t="s">
        <v>252</v>
      </c>
      <c r="L810" t="n">
        <v>397</v>
      </c>
      <c r="M810" t="n">
        <v>0.07000000000000001</v>
      </c>
      <c r="N810" t="n">
        <v>32.5</v>
      </c>
      <c r="O810" t="s">
        <v>253</v>
      </c>
      <c r="P810" t="s">
        <v>254</v>
      </c>
      <c r="Q810" t="s">
        <v>254</v>
      </c>
      <c r="R810" t="s">
        <v>255</v>
      </c>
      <c r="S810" t="s">
        <v>251</v>
      </c>
      <c r="T810" t="n">
        <v>5</v>
      </c>
    </row>
    <row r="811" spans="1:20">
      <c r="A811" s="1" t="n">
        <v>34577</v>
      </c>
      <c r="B811" t="s">
        <v>248</v>
      </c>
      <c r="C811" t="n">
        <v>3</v>
      </c>
      <c r="D811" t="n">
        <v>20</v>
      </c>
      <c r="E811" t="s">
        <v>249</v>
      </c>
      <c r="F811" t="n">
        <v>3201</v>
      </c>
      <c r="G811" t="s">
        <v>250</v>
      </c>
      <c r="H811" t="s">
        <v>251</v>
      </c>
      <c r="I811" t="n">
        <v>5</v>
      </c>
      <c r="J811" t="n">
        <v>458</v>
      </c>
      <c r="K811" t="s">
        <v>252</v>
      </c>
      <c r="L811" t="n">
        <v>419</v>
      </c>
      <c r="M811" t="n">
        <v>0.07000000000000001</v>
      </c>
      <c r="N811" t="n">
        <v>32.6</v>
      </c>
      <c r="O811" t="s">
        <v>253</v>
      </c>
      <c r="P811" t="s">
        <v>254</v>
      </c>
      <c r="Q811" t="s">
        <v>254</v>
      </c>
      <c r="R811" t="s">
        <v>255</v>
      </c>
      <c r="S811" t="s">
        <v>251</v>
      </c>
      <c r="T811" t="n">
        <v>5</v>
      </c>
    </row>
    <row r="812" spans="1:20">
      <c r="A812" s="1" t="n">
        <v>34577</v>
      </c>
      <c r="B812" t="s">
        <v>248</v>
      </c>
      <c r="C812" t="n">
        <v>4</v>
      </c>
      <c r="D812" t="n">
        <v>20</v>
      </c>
      <c r="E812" t="s">
        <v>249</v>
      </c>
      <c r="F812" t="n">
        <v>3201</v>
      </c>
      <c r="G812" t="s">
        <v>250</v>
      </c>
      <c r="H812" t="s">
        <v>251</v>
      </c>
      <c r="I812" t="n">
        <v>5</v>
      </c>
      <c r="J812" t="n">
        <v>458</v>
      </c>
      <c r="K812" t="s">
        <v>252</v>
      </c>
      <c r="L812" t="n">
        <v>232</v>
      </c>
      <c r="M812" t="n">
        <v>0.04</v>
      </c>
      <c r="N812" t="n">
        <v>38.5</v>
      </c>
      <c r="O812" t="s">
        <v>253</v>
      </c>
      <c r="P812" t="s">
        <v>254</v>
      </c>
      <c r="Q812" t="s">
        <v>254</v>
      </c>
      <c r="R812" t="s">
        <v>255</v>
      </c>
      <c r="S812" t="s">
        <v>251</v>
      </c>
      <c r="T812" t="n">
        <v>5</v>
      </c>
    </row>
    <row r="813" spans="1:20">
      <c r="A813" s="1" t="n">
        <v>34577</v>
      </c>
      <c r="B813" t="s">
        <v>248</v>
      </c>
      <c r="C813" t="n">
        <v>5</v>
      </c>
      <c r="D813" t="n">
        <v>20</v>
      </c>
      <c r="E813" t="s">
        <v>249</v>
      </c>
      <c r="F813" t="n">
        <v>3201</v>
      </c>
      <c r="G813" t="s">
        <v>250</v>
      </c>
      <c r="H813" t="s">
        <v>251</v>
      </c>
      <c r="I813" t="n">
        <v>5</v>
      </c>
      <c r="J813" t="n">
        <v>458</v>
      </c>
      <c r="K813" t="s">
        <v>252</v>
      </c>
      <c r="L813" t="n">
        <v>153</v>
      </c>
      <c r="M813" t="n">
        <v>0.02</v>
      </c>
      <c r="N813" t="n">
        <v>45.8</v>
      </c>
      <c r="O813" t="s">
        <v>253</v>
      </c>
      <c r="P813" t="s">
        <v>254</v>
      </c>
      <c r="Q813" t="s">
        <v>254</v>
      </c>
      <c r="R813" t="s">
        <v>255</v>
      </c>
      <c r="S813" t="s">
        <v>251</v>
      </c>
      <c r="T813" t="n">
        <v>5</v>
      </c>
    </row>
    <row r="814" spans="1:20">
      <c r="A814" s="1" t="n">
        <v>34577</v>
      </c>
      <c r="B814" t="s">
        <v>248</v>
      </c>
      <c r="C814" t="n">
        <v>6</v>
      </c>
      <c r="D814" t="n">
        <v>20</v>
      </c>
      <c r="E814" t="s">
        <v>249</v>
      </c>
      <c r="F814" t="n">
        <v>3201</v>
      </c>
      <c r="G814" t="s">
        <v>250</v>
      </c>
      <c r="H814" t="s">
        <v>251</v>
      </c>
      <c r="I814" t="n">
        <v>5</v>
      </c>
      <c r="J814" t="n">
        <v>458</v>
      </c>
      <c r="K814" t="s">
        <v>252</v>
      </c>
      <c r="L814" t="n">
        <v>200</v>
      </c>
      <c r="M814" t="n">
        <v>0.02</v>
      </c>
      <c r="N814" t="n">
        <v>45.8</v>
      </c>
      <c r="O814" t="s">
        <v>253</v>
      </c>
      <c r="P814" t="s">
        <v>254</v>
      </c>
      <c r="Q814" t="s">
        <v>254</v>
      </c>
      <c r="R814" t="s">
        <v>255</v>
      </c>
      <c r="S814" t="s">
        <v>251</v>
      </c>
      <c r="T814" t="n">
        <v>5</v>
      </c>
    </row>
    <row r="815" spans="1:20">
      <c r="A815" s="1" t="n">
        <v>34577</v>
      </c>
      <c r="B815" t="s">
        <v>258</v>
      </c>
      <c r="C815" t="n">
        <v>1</v>
      </c>
      <c r="D815" t="n">
        <v>213</v>
      </c>
      <c r="E815" t="s">
        <v>256</v>
      </c>
      <c r="F815" t="n">
        <v>3201</v>
      </c>
      <c r="G815" t="s">
        <v>250</v>
      </c>
      <c r="H815" t="s">
        <v>251</v>
      </c>
      <c r="I815" t="n">
        <v>5</v>
      </c>
      <c r="J815" t="n">
        <v>785</v>
      </c>
      <c r="K815" t="s">
        <v>281</v>
      </c>
      <c r="L815" t="n">
        <v>1</v>
      </c>
      <c r="M815" t="n">
        <v>0</v>
      </c>
      <c r="N815" t="n">
        <v>0</v>
      </c>
    </row>
    <row r="816" spans="1:20">
      <c r="A816" s="1" t="n">
        <v>34607</v>
      </c>
      <c r="B816" t="s">
        <v>301</v>
      </c>
      <c r="C816" t="n">
        <v>1</v>
      </c>
      <c r="D816" t="n">
        <v>20</v>
      </c>
      <c r="E816" t="s">
        <v>249</v>
      </c>
      <c r="F816" t="n">
        <v>3201</v>
      </c>
      <c r="G816" t="s">
        <v>250</v>
      </c>
      <c r="H816" t="s">
        <v>251</v>
      </c>
      <c r="I816" t="n">
        <v>5</v>
      </c>
      <c r="J816" t="n">
        <v>160</v>
      </c>
      <c r="K816" t="s">
        <v>280</v>
      </c>
      <c r="L816" t="n">
        <v>309</v>
      </c>
      <c r="M816" t="n">
        <v>0.06</v>
      </c>
      <c r="N816" t="n">
        <v>35.4</v>
      </c>
      <c r="O816" t="s">
        <v>299</v>
      </c>
      <c r="P816" t="s">
        <v>275</v>
      </c>
      <c r="Q816" t="s">
        <v>275</v>
      </c>
      <c r="R816" t="s">
        <v>255</v>
      </c>
      <c r="S816" t="s">
        <v>251</v>
      </c>
      <c r="T816" t="n">
        <v>5</v>
      </c>
    </row>
    <row r="817" spans="1:20">
      <c r="A817" s="1" t="n">
        <v>34607</v>
      </c>
      <c r="B817" t="s">
        <v>301</v>
      </c>
      <c r="C817" t="n">
        <v>2</v>
      </c>
      <c r="D817" t="n">
        <v>20</v>
      </c>
      <c r="E817" t="s">
        <v>249</v>
      </c>
      <c r="F817" t="n">
        <v>3201</v>
      </c>
      <c r="G817" t="s">
        <v>250</v>
      </c>
      <c r="H817" t="s">
        <v>251</v>
      </c>
      <c r="I817" t="n">
        <v>5</v>
      </c>
      <c r="J817" t="n">
        <v>160</v>
      </c>
      <c r="K817" t="s">
        <v>280</v>
      </c>
      <c r="L817" t="n">
        <v>250</v>
      </c>
      <c r="M817" t="n">
        <v>0.05</v>
      </c>
      <c r="N817" t="n">
        <v>36.3</v>
      </c>
      <c r="O817" t="s">
        <v>299</v>
      </c>
      <c r="P817" t="s">
        <v>275</v>
      </c>
      <c r="Q817" t="s">
        <v>275</v>
      </c>
      <c r="R817" t="s">
        <v>255</v>
      </c>
      <c r="S817" t="s">
        <v>251</v>
      </c>
      <c r="T817" t="n">
        <v>5</v>
      </c>
    </row>
    <row r="818" spans="1:20">
      <c r="A818" s="1" t="n">
        <v>34607</v>
      </c>
      <c r="B818" t="s">
        <v>301</v>
      </c>
      <c r="C818" t="n">
        <v>3</v>
      </c>
      <c r="D818" t="n">
        <v>20</v>
      </c>
      <c r="E818" t="s">
        <v>249</v>
      </c>
      <c r="F818" t="n">
        <v>3201</v>
      </c>
      <c r="G818" t="s">
        <v>250</v>
      </c>
      <c r="H818" t="s">
        <v>251</v>
      </c>
      <c r="I818" t="n">
        <v>5</v>
      </c>
      <c r="J818" t="n">
        <v>160</v>
      </c>
      <c r="K818" t="s">
        <v>280</v>
      </c>
      <c r="L818" t="n">
        <v>504</v>
      </c>
      <c r="M818" t="n">
        <v>0.02</v>
      </c>
      <c r="N818" t="n">
        <v>53.3</v>
      </c>
      <c r="O818" t="s">
        <v>299</v>
      </c>
      <c r="P818" t="s">
        <v>275</v>
      </c>
      <c r="Q818" t="s">
        <v>275</v>
      </c>
      <c r="R818" t="s">
        <v>255</v>
      </c>
      <c r="S818" t="s">
        <v>251</v>
      </c>
      <c r="T818" t="n">
        <v>5</v>
      </c>
    </row>
    <row r="819" spans="1:20">
      <c r="A819" s="1" t="n">
        <v>34607</v>
      </c>
      <c r="B819" t="s">
        <v>301</v>
      </c>
      <c r="C819" t="n">
        <v>4</v>
      </c>
      <c r="D819" t="n">
        <v>20</v>
      </c>
      <c r="E819" t="s">
        <v>249</v>
      </c>
      <c r="F819" t="n">
        <v>3201</v>
      </c>
      <c r="G819" t="s">
        <v>250</v>
      </c>
      <c r="H819" t="s">
        <v>251</v>
      </c>
      <c r="I819" t="n">
        <v>5</v>
      </c>
      <c r="J819" t="n">
        <v>458</v>
      </c>
      <c r="K819" t="s">
        <v>252</v>
      </c>
      <c r="L819" t="n">
        <v>463</v>
      </c>
      <c r="M819" t="n">
        <v>0.22</v>
      </c>
      <c r="N819" t="n">
        <v>21</v>
      </c>
      <c r="O819" t="s">
        <v>299</v>
      </c>
      <c r="P819" t="s">
        <v>275</v>
      </c>
      <c r="Q819" t="s">
        <v>275</v>
      </c>
      <c r="R819" t="s">
        <v>255</v>
      </c>
      <c r="S819" t="s">
        <v>251</v>
      </c>
      <c r="T819" t="n">
        <v>5</v>
      </c>
    </row>
    <row r="820" spans="1:20">
      <c r="A820" s="1" t="n">
        <v>34607</v>
      </c>
      <c r="B820" t="s">
        <v>248</v>
      </c>
      <c r="C820" t="n">
        <v>2</v>
      </c>
      <c r="D820" t="n">
        <v>20</v>
      </c>
      <c r="E820" t="s">
        <v>249</v>
      </c>
      <c r="F820" t="n">
        <v>3201</v>
      </c>
      <c r="G820" t="s">
        <v>250</v>
      </c>
      <c r="H820" t="s">
        <v>251</v>
      </c>
      <c r="I820" t="n">
        <v>5</v>
      </c>
      <c r="J820" t="n">
        <v>458</v>
      </c>
      <c r="K820" t="s">
        <v>252</v>
      </c>
      <c r="L820" t="n">
        <v>409</v>
      </c>
      <c r="M820" t="n">
        <v>0.07000000000000001</v>
      </c>
      <c r="N820" t="n">
        <v>32.5</v>
      </c>
      <c r="O820" t="s">
        <v>253</v>
      </c>
      <c r="P820" t="s">
        <v>254</v>
      </c>
      <c r="Q820" t="s">
        <v>254</v>
      </c>
      <c r="R820" t="s">
        <v>255</v>
      </c>
      <c r="S820" t="s">
        <v>251</v>
      </c>
      <c r="T820" t="n">
        <v>5</v>
      </c>
    </row>
    <row r="821" spans="1:20">
      <c r="A821" s="1" t="n">
        <v>34607</v>
      </c>
      <c r="B821" t="s">
        <v>248</v>
      </c>
      <c r="C821" t="n">
        <v>3</v>
      </c>
      <c r="D821" t="n">
        <v>20</v>
      </c>
      <c r="E821" t="s">
        <v>249</v>
      </c>
      <c r="F821" t="n">
        <v>3201</v>
      </c>
      <c r="G821" t="s">
        <v>250</v>
      </c>
      <c r="H821" t="s">
        <v>251</v>
      </c>
      <c r="I821" t="n">
        <v>5</v>
      </c>
      <c r="J821" t="n">
        <v>458</v>
      </c>
      <c r="K821" t="s">
        <v>252</v>
      </c>
      <c r="L821" t="n">
        <v>408</v>
      </c>
      <c r="M821" t="n">
        <v>0.07000000000000001</v>
      </c>
      <c r="N821" t="n">
        <v>32.7</v>
      </c>
      <c r="O821" t="s">
        <v>253</v>
      </c>
      <c r="P821" t="s">
        <v>254</v>
      </c>
      <c r="Q821" t="s">
        <v>254</v>
      </c>
      <c r="R821" t="s">
        <v>255</v>
      </c>
      <c r="S821" t="s">
        <v>251</v>
      </c>
      <c r="T821" t="n">
        <v>5</v>
      </c>
    </row>
    <row r="822" spans="1:20">
      <c r="A822" s="1" t="n">
        <v>34607</v>
      </c>
      <c r="B822" t="s">
        <v>248</v>
      </c>
      <c r="C822" t="n">
        <v>4</v>
      </c>
      <c r="D822" t="n">
        <v>20</v>
      </c>
      <c r="E822" t="s">
        <v>249</v>
      </c>
      <c r="F822" t="n">
        <v>3201</v>
      </c>
      <c r="G822" t="s">
        <v>250</v>
      </c>
      <c r="H822" t="s">
        <v>251</v>
      </c>
      <c r="I822" t="n">
        <v>5</v>
      </c>
      <c r="J822" t="n">
        <v>458</v>
      </c>
      <c r="K822" t="s">
        <v>252</v>
      </c>
      <c r="L822" t="n">
        <v>231</v>
      </c>
      <c r="M822" t="n">
        <v>0.04</v>
      </c>
      <c r="N822" t="n">
        <v>38.2</v>
      </c>
      <c r="O822" t="s">
        <v>253</v>
      </c>
      <c r="P822" t="s">
        <v>254</v>
      </c>
      <c r="Q822" t="s">
        <v>254</v>
      </c>
      <c r="R822" t="s">
        <v>255</v>
      </c>
      <c r="S822" t="s">
        <v>251</v>
      </c>
      <c r="T822" t="n">
        <v>5</v>
      </c>
    </row>
    <row r="823" spans="1:20">
      <c r="A823" s="1" t="n">
        <v>34607</v>
      </c>
      <c r="B823" t="s">
        <v>248</v>
      </c>
      <c r="C823" t="n">
        <v>5</v>
      </c>
      <c r="D823" t="n">
        <v>20</v>
      </c>
      <c r="E823" t="s">
        <v>249</v>
      </c>
      <c r="F823" t="n">
        <v>3201</v>
      </c>
      <c r="G823" t="s">
        <v>250</v>
      </c>
      <c r="H823" t="s">
        <v>251</v>
      </c>
      <c r="I823" t="n">
        <v>5</v>
      </c>
      <c r="J823" t="n">
        <v>458</v>
      </c>
      <c r="K823" t="s">
        <v>252</v>
      </c>
      <c r="L823" t="n">
        <v>317</v>
      </c>
      <c r="M823" t="n">
        <v>0.02</v>
      </c>
      <c r="N823" t="n">
        <v>45.6</v>
      </c>
      <c r="O823" t="s">
        <v>253</v>
      </c>
      <c r="P823" t="s">
        <v>254</v>
      </c>
      <c r="Q823" t="s">
        <v>254</v>
      </c>
      <c r="R823" t="s">
        <v>255</v>
      </c>
      <c r="S823" t="s">
        <v>251</v>
      </c>
      <c r="T823" t="n">
        <v>5</v>
      </c>
    </row>
    <row r="824" spans="1:20">
      <c r="A824" s="1" t="n">
        <v>34607</v>
      </c>
      <c r="B824" t="s">
        <v>248</v>
      </c>
      <c r="C824" t="n">
        <v>6</v>
      </c>
      <c r="D824" t="n">
        <v>20</v>
      </c>
      <c r="E824" t="s">
        <v>249</v>
      </c>
      <c r="F824" t="n">
        <v>3201</v>
      </c>
      <c r="G824" t="s">
        <v>250</v>
      </c>
      <c r="H824" t="s">
        <v>251</v>
      </c>
      <c r="I824" t="n">
        <v>5</v>
      </c>
      <c r="J824" t="n">
        <v>940</v>
      </c>
      <c r="K824" t="s">
        <v>257</v>
      </c>
      <c r="L824" t="n">
        <v>90</v>
      </c>
      <c r="M824" t="n">
        <v>5.5</v>
      </c>
      <c r="N824" t="n">
        <v>10.9</v>
      </c>
      <c r="O824" t="s">
        <v>253</v>
      </c>
      <c r="P824" t="s">
        <v>254</v>
      </c>
      <c r="Q824" t="s">
        <v>254</v>
      </c>
      <c r="R824" t="s">
        <v>255</v>
      </c>
      <c r="S824" t="s">
        <v>251</v>
      </c>
      <c r="T824" t="n">
        <v>5</v>
      </c>
    </row>
    <row r="825" spans="1:20">
      <c r="A825" s="1" t="n">
        <v>34607</v>
      </c>
      <c r="B825" t="s">
        <v>258</v>
      </c>
      <c r="C825" t="n">
        <v>1</v>
      </c>
      <c r="D825" t="n">
        <v>213</v>
      </c>
      <c r="E825" t="s">
        <v>256</v>
      </c>
      <c r="F825" t="n">
        <v>3201</v>
      </c>
      <c r="G825" t="s">
        <v>250</v>
      </c>
      <c r="H825" t="s">
        <v>251</v>
      </c>
      <c r="I825" t="n">
        <v>5</v>
      </c>
      <c r="J825" t="n">
        <v>458</v>
      </c>
      <c r="K825" t="s">
        <v>252</v>
      </c>
      <c r="L825" t="n">
        <v>1</v>
      </c>
      <c r="M825" t="n">
        <v>0</v>
      </c>
      <c r="N825" t="n">
        <v>0</v>
      </c>
    </row>
    <row r="826" spans="1:20">
      <c r="A826" s="1" t="n">
        <v>34607</v>
      </c>
      <c r="B826" t="s">
        <v>258</v>
      </c>
      <c r="C826" t="n">
        <v>2</v>
      </c>
      <c r="D826" t="n">
        <v>213</v>
      </c>
      <c r="E826" t="s">
        <v>256</v>
      </c>
      <c r="F826" t="n">
        <v>3201</v>
      </c>
      <c r="G826" t="s">
        <v>250</v>
      </c>
      <c r="H826" t="s">
        <v>251</v>
      </c>
      <c r="I826" t="n">
        <v>5</v>
      </c>
      <c r="J826" t="n">
        <v>785</v>
      </c>
      <c r="K826" t="s">
        <v>281</v>
      </c>
      <c r="L826" t="n">
        <v>1</v>
      </c>
      <c r="M826" t="n">
        <v>0</v>
      </c>
      <c r="N826" t="n">
        <v>0</v>
      </c>
    </row>
    <row r="827" spans="1:20">
      <c r="A827" s="1" t="n">
        <v>34607</v>
      </c>
      <c r="B827" t="s">
        <v>258</v>
      </c>
      <c r="C827" t="n">
        <v>3</v>
      </c>
      <c r="D827" t="n">
        <v>213</v>
      </c>
      <c r="E827" t="s">
        <v>256</v>
      </c>
      <c r="F827" t="n">
        <v>3201</v>
      </c>
      <c r="G827" t="s">
        <v>250</v>
      </c>
      <c r="H827" t="s">
        <v>251</v>
      </c>
      <c r="I827" t="n">
        <v>5</v>
      </c>
      <c r="J827" t="n">
        <v>785</v>
      </c>
      <c r="K827" t="s">
        <v>281</v>
      </c>
      <c r="L827" t="n">
        <v>1</v>
      </c>
      <c r="M827" t="n">
        <v>0</v>
      </c>
      <c r="N827" t="n">
        <v>0</v>
      </c>
    </row>
    <row r="828" spans="1:20">
      <c r="A828" s="1" t="n">
        <v>34607</v>
      </c>
      <c r="B828" t="s">
        <v>258</v>
      </c>
      <c r="C828" t="n">
        <v>4</v>
      </c>
      <c r="D828" t="n">
        <v>213</v>
      </c>
      <c r="E828" t="s">
        <v>256</v>
      </c>
      <c r="F828" t="n">
        <v>3201</v>
      </c>
      <c r="G828" t="s">
        <v>250</v>
      </c>
      <c r="H828" t="s">
        <v>251</v>
      </c>
      <c r="I828" t="n">
        <v>5</v>
      </c>
      <c r="J828" t="n">
        <v>785</v>
      </c>
      <c r="K828" t="s">
        <v>281</v>
      </c>
      <c r="L828" t="n">
        <v>1</v>
      </c>
      <c r="M828" t="n">
        <v>0</v>
      </c>
      <c r="N828" t="n">
        <v>0</v>
      </c>
    </row>
    <row r="829" spans="1:20">
      <c r="A829" s="1" t="n">
        <v>34638</v>
      </c>
      <c r="B829" t="s">
        <v>301</v>
      </c>
      <c r="C829" t="n">
        <v>1</v>
      </c>
      <c r="D829" t="n">
        <v>20</v>
      </c>
      <c r="E829" t="s">
        <v>249</v>
      </c>
      <c r="F829" t="n">
        <v>3201</v>
      </c>
      <c r="G829" t="s">
        <v>250</v>
      </c>
      <c r="H829" t="s">
        <v>251</v>
      </c>
      <c r="I829" t="n">
        <v>5</v>
      </c>
      <c r="J829" t="n">
        <v>458</v>
      </c>
      <c r="K829" t="s">
        <v>252</v>
      </c>
      <c r="L829" t="n">
        <v>207</v>
      </c>
      <c r="M829" t="n">
        <v>0.03</v>
      </c>
      <c r="N829" t="n">
        <v>45.9</v>
      </c>
      <c r="O829" t="s">
        <v>299</v>
      </c>
      <c r="P829" t="s">
        <v>275</v>
      </c>
      <c r="Q829" t="s">
        <v>275</v>
      </c>
      <c r="R829" t="s">
        <v>255</v>
      </c>
      <c r="S829" t="s">
        <v>251</v>
      </c>
      <c r="T829" t="n">
        <v>5</v>
      </c>
    </row>
    <row r="830" spans="1:20">
      <c r="A830" s="1" t="n">
        <v>34638</v>
      </c>
      <c r="B830" t="s">
        <v>301</v>
      </c>
      <c r="C830" t="n">
        <v>2</v>
      </c>
      <c r="D830" t="n">
        <v>20</v>
      </c>
      <c r="E830" t="s">
        <v>249</v>
      </c>
      <c r="F830" t="n">
        <v>3201</v>
      </c>
      <c r="G830" t="s">
        <v>250</v>
      </c>
      <c r="H830" t="s">
        <v>251</v>
      </c>
      <c r="I830" t="n">
        <v>5</v>
      </c>
      <c r="J830" t="n">
        <v>458</v>
      </c>
      <c r="K830" t="s">
        <v>252</v>
      </c>
      <c r="L830" t="n">
        <v>422</v>
      </c>
      <c r="M830" t="n">
        <v>0.22</v>
      </c>
      <c r="N830" t="n">
        <v>20.7</v>
      </c>
      <c r="O830" t="s">
        <v>299</v>
      </c>
      <c r="P830" t="s">
        <v>275</v>
      </c>
      <c r="Q830" t="s">
        <v>275</v>
      </c>
      <c r="R830" t="s">
        <v>255</v>
      </c>
      <c r="S830" t="s">
        <v>251</v>
      </c>
      <c r="T830" t="n">
        <v>5</v>
      </c>
    </row>
    <row r="831" spans="1:20">
      <c r="A831" s="1" t="n">
        <v>34638</v>
      </c>
      <c r="B831" t="s">
        <v>301</v>
      </c>
      <c r="C831" t="n">
        <v>3</v>
      </c>
      <c r="D831" t="n">
        <v>20</v>
      </c>
      <c r="E831" t="s">
        <v>249</v>
      </c>
      <c r="F831" t="n">
        <v>3201</v>
      </c>
      <c r="G831" t="s">
        <v>250</v>
      </c>
      <c r="H831" t="s">
        <v>251</v>
      </c>
      <c r="I831" t="n">
        <v>5</v>
      </c>
      <c r="J831" t="n">
        <v>458</v>
      </c>
      <c r="K831" t="s">
        <v>252</v>
      </c>
      <c r="L831" t="n">
        <v>306</v>
      </c>
      <c r="M831" t="n">
        <v>0.03</v>
      </c>
      <c r="N831" t="n">
        <v>45</v>
      </c>
      <c r="O831" t="s">
        <v>299</v>
      </c>
      <c r="P831" t="s">
        <v>275</v>
      </c>
      <c r="Q831" t="s">
        <v>275</v>
      </c>
      <c r="R831" t="s">
        <v>255</v>
      </c>
      <c r="S831" t="s">
        <v>251</v>
      </c>
      <c r="T831" t="n">
        <v>5</v>
      </c>
    </row>
    <row r="832" spans="1:20">
      <c r="A832" s="1" t="n">
        <v>34638</v>
      </c>
      <c r="B832" t="s">
        <v>301</v>
      </c>
      <c r="C832" t="n">
        <v>4</v>
      </c>
      <c r="D832" t="n">
        <v>20</v>
      </c>
      <c r="E832" t="s">
        <v>249</v>
      </c>
      <c r="F832" t="n">
        <v>3201</v>
      </c>
      <c r="G832" t="s">
        <v>250</v>
      </c>
      <c r="H832" t="s">
        <v>251</v>
      </c>
      <c r="I832" t="n">
        <v>5</v>
      </c>
      <c r="J832" t="n">
        <v>160</v>
      </c>
      <c r="K832" t="s">
        <v>280</v>
      </c>
      <c r="L832" t="n">
        <v>668</v>
      </c>
      <c r="M832" t="n">
        <v>0.03</v>
      </c>
      <c r="N832" t="n">
        <v>54.7</v>
      </c>
      <c r="O832" t="s">
        <v>299</v>
      </c>
      <c r="P832" t="s">
        <v>275</v>
      </c>
      <c r="Q832" t="s">
        <v>275</v>
      </c>
      <c r="R832" t="s">
        <v>255</v>
      </c>
      <c r="S832" t="s">
        <v>251</v>
      </c>
      <c r="T832" t="n">
        <v>5</v>
      </c>
    </row>
    <row r="833" spans="1:20">
      <c r="A833" s="1" t="n">
        <v>34638</v>
      </c>
      <c r="B833" t="s">
        <v>301</v>
      </c>
      <c r="C833" t="n">
        <v>5</v>
      </c>
      <c r="D833" t="n">
        <v>20</v>
      </c>
      <c r="E833" t="s">
        <v>249</v>
      </c>
      <c r="F833" t="n">
        <v>3201</v>
      </c>
      <c r="G833" t="s">
        <v>250</v>
      </c>
      <c r="H833" t="s">
        <v>251</v>
      </c>
      <c r="I833" t="n">
        <v>5</v>
      </c>
      <c r="J833" t="n">
        <v>458</v>
      </c>
      <c r="K833" t="s">
        <v>252</v>
      </c>
      <c r="L833" t="n">
        <v>479</v>
      </c>
      <c r="M833" t="n">
        <v>0.2</v>
      </c>
      <c r="N833" t="n">
        <v>22</v>
      </c>
      <c r="O833" t="s">
        <v>299</v>
      </c>
      <c r="P833" t="s">
        <v>275</v>
      </c>
      <c r="Q833" t="s">
        <v>275</v>
      </c>
      <c r="R833" t="s">
        <v>255</v>
      </c>
      <c r="S833" t="s">
        <v>251</v>
      </c>
      <c r="T833" t="n">
        <v>5</v>
      </c>
    </row>
    <row r="834" spans="1:20">
      <c r="A834" s="1" t="n">
        <v>34638</v>
      </c>
      <c r="B834" t="s">
        <v>248</v>
      </c>
      <c r="C834" t="n">
        <v>1</v>
      </c>
      <c r="D834" t="n">
        <v>20</v>
      </c>
      <c r="E834" t="s">
        <v>249</v>
      </c>
      <c r="F834" t="n">
        <v>3201</v>
      </c>
      <c r="G834" t="s">
        <v>250</v>
      </c>
      <c r="H834" t="s">
        <v>251</v>
      </c>
      <c r="I834" t="n">
        <v>5</v>
      </c>
      <c r="J834" t="n">
        <v>458</v>
      </c>
      <c r="K834" t="s">
        <v>252</v>
      </c>
      <c r="L834" t="n">
        <v>362</v>
      </c>
      <c r="M834" t="n">
        <v>0.07000000000000001</v>
      </c>
      <c r="N834" t="n">
        <v>32.6</v>
      </c>
      <c r="O834" t="s">
        <v>253</v>
      </c>
      <c r="P834" t="s">
        <v>254</v>
      </c>
      <c r="Q834" t="s">
        <v>254</v>
      </c>
      <c r="R834" t="s">
        <v>255</v>
      </c>
      <c r="S834" t="s">
        <v>251</v>
      </c>
      <c r="T834" t="n">
        <v>5</v>
      </c>
    </row>
    <row r="835" spans="1:20">
      <c r="A835" s="1" t="n">
        <v>34638</v>
      </c>
      <c r="B835" t="s">
        <v>248</v>
      </c>
      <c r="C835" t="n">
        <v>3</v>
      </c>
      <c r="D835" t="n">
        <v>20</v>
      </c>
      <c r="E835" t="s">
        <v>249</v>
      </c>
      <c r="F835" t="n">
        <v>3201</v>
      </c>
      <c r="G835" t="s">
        <v>250</v>
      </c>
      <c r="H835" t="s">
        <v>251</v>
      </c>
      <c r="I835" t="n">
        <v>5</v>
      </c>
      <c r="J835" t="n">
        <v>458</v>
      </c>
      <c r="K835" t="s">
        <v>252</v>
      </c>
      <c r="L835" t="n">
        <v>209</v>
      </c>
      <c r="M835" t="n">
        <v>0.07000000000000001</v>
      </c>
      <c r="N835" t="n">
        <v>32.7</v>
      </c>
      <c r="O835" t="s">
        <v>253</v>
      </c>
      <c r="P835" t="s">
        <v>254</v>
      </c>
      <c r="Q835" t="s">
        <v>254</v>
      </c>
      <c r="R835" t="s">
        <v>255</v>
      </c>
      <c r="S835" t="s">
        <v>251</v>
      </c>
      <c r="T835" t="n">
        <v>5</v>
      </c>
    </row>
    <row r="836" spans="1:20">
      <c r="A836" s="1" t="n">
        <v>34638</v>
      </c>
      <c r="B836" t="s">
        <v>248</v>
      </c>
      <c r="C836" t="n">
        <v>5</v>
      </c>
      <c r="D836" t="n">
        <v>850</v>
      </c>
      <c r="E836" t="s">
        <v>302</v>
      </c>
      <c r="F836" t="n">
        <v>3201</v>
      </c>
      <c r="G836" t="s">
        <v>250</v>
      </c>
      <c r="H836" t="s">
        <v>251</v>
      </c>
      <c r="I836" t="n">
        <v>5</v>
      </c>
      <c r="J836" t="n">
        <v>458</v>
      </c>
      <c r="K836" t="s">
        <v>252</v>
      </c>
      <c r="L836" t="n">
        <v>211</v>
      </c>
      <c r="M836" t="n">
        <v>0</v>
      </c>
      <c r="N836" t="n">
        <v>0</v>
      </c>
      <c r="O836" t="s">
        <v>253</v>
      </c>
      <c r="P836" t="s">
        <v>254</v>
      </c>
      <c r="Q836" t="s">
        <v>254</v>
      </c>
      <c r="R836" t="s">
        <v>255</v>
      </c>
      <c r="S836" t="s">
        <v>251</v>
      </c>
      <c r="T836" t="n">
        <v>5</v>
      </c>
    </row>
    <row r="837" spans="1:20">
      <c r="A837" s="1" t="n">
        <v>34638</v>
      </c>
      <c r="B837" t="s">
        <v>248</v>
      </c>
      <c r="C837" t="n">
        <v>6</v>
      </c>
      <c r="D837" t="n">
        <v>20</v>
      </c>
      <c r="E837" t="s">
        <v>249</v>
      </c>
      <c r="F837" t="n">
        <v>3201</v>
      </c>
      <c r="G837" t="s">
        <v>250</v>
      </c>
      <c r="H837" t="s">
        <v>251</v>
      </c>
      <c r="I837" t="n">
        <v>5</v>
      </c>
      <c r="J837" t="n">
        <v>458</v>
      </c>
      <c r="K837" t="s">
        <v>252</v>
      </c>
      <c r="L837" t="n">
        <v>370</v>
      </c>
      <c r="M837" t="n">
        <v>0.02</v>
      </c>
      <c r="N837" t="n">
        <v>45.5</v>
      </c>
      <c r="O837" t="s">
        <v>253</v>
      </c>
      <c r="P837" t="s">
        <v>254</v>
      </c>
      <c r="Q837" t="s">
        <v>254</v>
      </c>
      <c r="R837" t="s">
        <v>255</v>
      </c>
      <c r="S837" t="s">
        <v>251</v>
      </c>
      <c r="T837" t="n">
        <v>5</v>
      </c>
    </row>
    <row r="838" spans="1:20">
      <c r="A838" s="1" t="n">
        <v>34638</v>
      </c>
      <c r="B838" t="s">
        <v>248</v>
      </c>
      <c r="C838" t="n">
        <v>7</v>
      </c>
      <c r="D838" t="n">
        <v>20</v>
      </c>
      <c r="E838" t="s">
        <v>249</v>
      </c>
      <c r="F838" t="n">
        <v>3201</v>
      </c>
      <c r="G838" t="s">
        <v>250</v>
      </c>
      <c r="H838" t="s">
        <v>251</v>
      </c>
      <c r="I838" t="n">
        <v>5</v>
      </c>
      <c r="J838" t="n">
        <v>458</v>
      </c>
      <c r="K838" t="s">
        <v>252</v>
      </c>
      <c r="L838" t="n">
        <v>395</v>
      </c>
      <c r="M838" t="n">
        <v>0.02</v>
      </c>
      <c r="N838" t="n">
        <v>46.6</v>
      </c>
      <c r="O838" t="s">
        <v>253</v>
      </c>
      <c r="P838" t="s">
        <v>254</v>
      </c>
      <c r="Q838" t="s">
        <v>254</v>
      </c>
      <c r="R838" t="s">
        <v>255</v>
      </c>
      <c r="S838" t="s">
        <v>251</v>
      </c>
      <c r="T838" t="n">
        <v>5</v>
      </c>
    </row>
    <row r="839" spans="1:20">
      <c r="A839" s="1" t="n">
        <v>34638</v>
      </c>
      <c r="B839" t="s">
        <v>263</v>
      </c>
      <c r="C839" t="n">
        <v>1</v>
      </c>
      <c r="D839" t="n">
        <v>213</v>
      </c>
      <c r="E839" t="s">
        <v>256</v>
      </c>
      <c r="F839" t="n">
        <v>3201</v>
      </c>
      <c r="G839" t="s">
        <v>250</v>
      </c>
      <c r="H839" t="s">
        <v>251</v>
      </c>
      <c r="I839" t="n">
        <v>5</v>
      </c>
      <c r="J839" t="n">
        <v>785</v>
      </c>
      <c r="K839" t="s">
        <v>281</v>
      </c>
      <c r="L839" t="n">
        <v>35</v>
      </c>
      <c r="M839" t="n">
        <v>0</v>
      </c>
      <c r="N839" t="n">
        <v>0</v>
      </c>
    </row>
    <row r="840" spans="1:20">
      <c r="A840" s="1" t="n">
        <v>34668</v>
      </c>
      <c r="B840" t="s">
        <v>301</v>
      </c>
      <c r="C840" t="n">
        <v>1</v>
      </c>
      <c r="D840" t="n">
        <v>20</v>
      </c>
      <c r="E840" t="s">
        <v>249</v>
      </c>
      <c r="F840" t="n">
        <v>3201</v>
      </c>
      <c r="G840" t="s">
        <v>250</v>
      </c>
      <c r="H840" t="s">
        <v>251</v>
      </c>
      <c r="I840" t="n">
        <v>5</v>
      </c>
      <c r="J840" t="n">
        <v>160</v>
      </c>
      <c r="K840" t="s">
        <v>280</v>
      </c>
      <c r="L840" t="n">
        <v>652</v>
      </c>
      <c r="M840" t="n">
        <v>0.03</v>
      </c>
      <c r="N840" t="n">
        <v>54.6</v>
      </c>
      <c r="O840" t="s">
        <v>299</v>
      </c>
      <c r="P840" t="s">
        <v>275</v>
      </c>
      <c r="Q840" t="s">
        <v>275</v>
      </c>
      <c r="R840" t="s">
        <v>255</v>
      </c>
      <c r="S840" t="s">
        <v>251</v>
      </c>
      <c r="T840" t="n">
        <v>5</v>
      </c>
    </row>
    <row r="841" spans="1:20">
      <c r="A841" s="1" t="n">
        <v>34668</v>
      </c>
      <c r="B841" t="s">
        <v>301</v>
      </c>
      <c r="C841" t="n">
        <v>2</v>
      </c>
      <c r="D841" t="n">
        <v>20</v>
      </c>
      <c r="E841" t="s">
        <v>249</v>
      </c>
      <c r="F841" t="n">
        <v>3201</v>
      </c>
      <c r="G841" t="s">
        <v>250</v>
      </c>
      <c r="H841" t="s">
        <v>251</v>
      </c>
      <c r="I841" t="n">
        <v>5</v>
      </c>
      <c r="J841" t="n">
        <v>458</v>
      </c>
      <c r="K841" t="s">
        <v>252</v>
      </c>
      <c r="L841" t="n">
        <v>248</v>
      </c>
      <c r="M841" t="n">
        <v>0.08</v>
      </c>
      <c r="N841" t="n">
        <v>32.7</v>
      </c>
      <c r="O841" t="s">
        <v>299</v>
      </c>
      <c r="P841" t="s">
        <v>275</v>
      </c>
      <c r="Q841" t="s">
        <v>275</v>
      </c>
      <c r="R841" t="s">
        <v>255</v>
      </c>
      <c r="S841" t="s">
        <v>251</v>
      </c>
      <c r="T841" t="n">
        <v>5</v>
      </c>
    </row>
    <row r="842" spans="1:20">
      <c r="A842" s="1" t="n">
        <v>34668</v>
      </c>
      <c r="B842" t="s">
        <v>301</v>
      </c>
      <c r="C842" t="n">
        <v>3</v>
      </c>
      <c r="D842" t="n">
        <v>20</v>
      </c>
      <c r="E842" t="s">
        <v>249</v>
      </c>
      <c r="F842" t="n">
        <v>3201</v>
      </c>
      <c r="G842" t="s">
        <v>250</v>
      </c>
      <c r="H842" t="s">
        <v>251</v>
      </c>
      <c r="I842" t="n">
        <v>5</v>
      </c>
      <c r="J842" t="n">
        <v>458</v>
      </c>
      <c r="K842" t="s">
        <v>252</v>
      </c>
      <c r="L842" t="n">
        <v>246</v>
      </c>
      <c r="M842" t="n">
        <v>0.04</v>
      </c>
      <c r="N842" t="n">
        <v>45.5</v>
      </c>
      <c r="O842" t="s">
        <v>299</v>
      </c>
      <c r="P842" t="s">
        <v>275</v>
      </c>
      <c r="Q842" t="s">
        <v>275</v>
      </c>
      <c r="R842" t="s">
        <v>255</v>
      </c>
      <c r="S842" t="s">
        <v>251</v>
      </c>
      <c r="T842" t="n">
        <v>5</v>
      </c>
    </row>
    <row r="843" spans="1:20">
      <c r="A843" s="1" t="n">
        <v>34668</v>
      </c>
      <c r="B843" t="s">
        <v>301</v>
      </c>
      <c r="C843" t="n">
        <v>4</v>
      </c>
      <c r="D843" t="n">
        <v>20</v>
      </c>
      <c r="E843" t="s">
        <v>249</v>
      </c>
      <c r="F843" t="n">
        <v>3201</v>
      </c>
      <c r="G843" t="s">
        <v>250</v>
      </c>
      <c r="H843" t="s">
        <v>251</v>
      </c>
      <c r="I843" t="n">
        <v>5</v>
      </c>
      <c r="J843" t="n">
        <v>712</v>
      </c>
      <c r="K843" t="s">
        <v>300</v>
      </c>
      <c r="L843" t="n">
        <v>682</v>
      </c>
      <c r="M843" t="n">
        <v>0.02</v>
      </c>
      <c r="N843" t="n">
        <v>44.5</v>
      </c>
      <c r="O843" t="s">
        <v>299</v>
      </c>
      <c r="P843" t="s">
        <v>275</v>
      </c>
      <c r="Q843" t="s">
        <v>275</v>
      </c>
      <c r="R843" t="s">
        <v>255</v>
      </c>
      <c r="S843" t="s">
        <v>251</v>
      </c>
      <c r="T843" t="n">
        <v>5</v>
      </c>
    </row>
    <row r="844" spans="1:20">
      <c r="A844" s="1" t="n">
        <v>34668</v>
      </c>
      <c r="B844" t="s">
        <v>248</v>
      </c>
      <c r="C844" t="n">
        <v>1</v>
      </c>
      <c r="D844" t="n">
        <v>20</v>
      </c>
      <c r="E844" t="s">
        <v>249</v>
      </c>
      <c r="F844" t="n">
        <v>3201</v>
      </c>
      <c r="G844" t="s">
        <v>250</v>
      </c>
      <c r="H844" t="s">
        <v>251</v>
      </c>
      <c r="I844" t="n">
        <v>5</v>
      </c>
      <c r="J844" t="n">
        <v>458</v>
      </c>
      <c r="K844" t="s">
        <v>252</v>
      </c>
      <c r="L844" t="n">
        <v>399</v>
      </c>
      <c r="M844" t="n">
        <v>0.07000000000000001</v>
      </c>
      <c r="N844" t="n">
        <v>32.6</v>
      </c>
      <c r="O844" t="s">
        <v>253</v>
      </c>
      <c r="P844" t="s">
        <v>254</v>
      </c>
      <c r="Q844" t="s">
        <v>254</v>
      </c>
      <c r="R844" t="s">
        <v>255</v>
      </c>
      <c r="S844" t="s">
        <v>251</v>
      </c>
      <c r="T844" t="n">
        <v>5</v>
      </c>
    </row>
    <row r="845" spans="1:20">
      <c r="A845" s="1" t="n">
        <v>34668</v>
      </c>
      <c r="B845" t="s">
        <v>248</v>
      </c>
      <c r="C845" t="n">
        <v>4</v>
      </c>
      <c r="D845" t="n">
        <v>20</v>
      </c>
      <c r="E845" t="s">
        <v>249</v>
      </c>
      <c r="F845" t="n">
        <v>3201</v>
      </c>
      <c r="G845" t="s">
        <v>250</v>
      </c>
      <c r="H845" t="s">
        <v>251</v>
      </c>
      <c r="I845" t="n">
        <v>5</v>
      </c>
      <c r="J845" t="n">
        <v>458</v>
      </c>
      <c r="K845" t="s">
        <v>252</v>
      </c>
      <c r="L845" t="n">
        <v>398</v>
      </c>
      <c r="M845" t="n">
        <v>0.02</v>
      </c>
      <c r="N845" t="n">
        <v>45.5</v>
      </c>
      <c r="O845" t="s">
        <v>253</v>
      </c>
      <c r="P845" t="s">
        <v>254</v>
      </c>
      <c r="Q845" t="s">
        <v>254</v>
      </c>
      <c r="R845" t="s">
        <v>255</v>
      </c>
      <c r="S845" t="s">
        <v>251</v>
      </c>
      <c r="T845" t="n">
        <v>5</v>
      </c>
    </row>
    <row r="846" spans="1:20">
      <c r="A846" s="1" t="n">
        <v>34668</v>
      </c>
      <c r="B846" t="s">
        <v>248</v>
      </c>
      <c r="C846" t="n">
        <v>5</v>
      </c>
      <c r="D846" t="n">
        <v>20</v>
      </c>
      <c r="E846" t="s">
        <v>249</v>
      </c>
      <c r="F846" t="n">
        <v>3201</v>
      </c>
      <c r="G846" t="s">
        <v>250</v>
      </c>
      <c r="H846" t="s">
        <v>251</v>
      </c>
      <c r="I846" t="n">
        <v>5</v>
      </c>
      <c r="J846" t="n">
        <v>458</v>
      </c>
      <c r="K846" t="s">
        <v>252</v>
      </c>
      <c r="L846" t="n">
        <v>151</v>
      </c>
      <c r="M846" t="n">
        <v>0.02</v>
      </c>
      <c r="N846" t="n">
        <v>45.7</v>
      </c>
      <c r="O846" t="s">
        <v>253</v>
      </c>
      <c r="P846" t="s">
        <v>254</v>
      </c>
      <c r="Q846" t="s">
        <v>254</v>
      </c>
      <c r="R846" t="s">
        <v>255</v>
      </c>
      <c r="S846" t="s">
        <v>251</v>
      </c>
      <c r="T846" t="n">
        <v>5</v>
      </c>
    </row>
    <row r="847" spans="1:20">
      <c r="A847" s="1" t="n">
        <v>34699</v>
      </c>
      <c r="B847" t="s">
        <v>301</v>
      </c>
      <c r="C847" t="n">
        <v>1</v>
      </c>
      <c r="D847" t="n">
        <v>20</v>
      </c>
      <c r="E847" t="s">
        <v>249</v>
      </c>
      <c r="F847" t="n">
        <v>3201</v>
      </c>
      <c r="G847" t="s">
        <v>250</v>
      </c>
      <c r="H847" t="s">
        <v>251</v>
      </c>
      <c r="I847" t="n">
        <v>5</v>
      </c>
      <c r="J847" t="n">
        <v>458</v>
      </c>
      <c r="K847" t="s">
        <v>252</v>
      </c>
      <c r="L847" t="n">
        <v>476</v>
      </c>
      <c r="M847" t="n">
        <v>0.03</v>
      </c>
      <c r="N847" t="n">
        <v>21.3</v>
      </c>
      <c r="O847" t="s">
        <v>299</v>
      </c>
      <c r="P847" t="s">
        <v>275</v>
      </c>
      <c r="Q847" t="s">
        <v>275</v>
      </c>
      <c r="R847" t="s">
        <v>255</v>
      </c>
      <c r="S847" t="s">
        <v>251</v>
      </c>
      <c r="T847" t="n">
        <v>5</v>
      </c>
    </row>
    <row r="848" spans="1:20">
      <c r="A848" s="1" t="n">
        <v>34699</v>
      </c>
      <c r="B848" t="s">
        <v>301</v>
      </c>
      <c r="C848" t="n">
        <v>2</v>
      </c>
      <c r="D848" t="n">
        <v>20</v>
      </c>
      <c r="E848" t="s">
        <v>249</v>
      </c>
      <c r="F848" t="n">
        <v>3201</v>
      </c>
      <c r="G848" t="s">
        <v>250</v>
      </c>
      <c r="H848" t="s">
        <v>251</v>
      </c>
      <c r="I848" t="n">
        <v>5</v>
      </c>
      <c r="J848" t="n">
        <v>458</v>
      </c>
      <c r="K848" t="s">
        <v>252</v>
      </c>
      <c r="L848" t="n">
        <v>180</v>
      </c>
      <c r="M848" t="n">
        <v>0.03</v>
      </c>
      <c r="N848" t="n">
        <v>45.5</v>
      </c>
      <c r="O848" t="s">
        <v>299</v>
      </c>
      <c r="P848" t="s">
        <v>275</v>
      </c>
      <c r="Q848" t="s">
        <v>275</v>
      </c>
      <c r="R848" t="s">
        <v>255</v>
      </c>
      <c r="S848" t="s">
        <v>251</v>
      </c>
      <c r="T848" t="n">
        <v>5</v>
      </c>
    </row>
    <row r="849" spans="1:20">
      <c r="A849" s="1" t="n">
        <v>34699</v>
      </c>
      <c r="B849" t="s">
        <v>301</v>
      </c>
      <c r="C849" t="n">
        <v>3</v>
      </c>
      <c r="D849" t="n">
        <v>20</v>
      </c>
      <c r="E849" t="s">
        <v>249</v>
      </c>
      <c r="F849" t="n">
        <v>3201</v>
      </c>
      <c r="G849" t="s">
        <v>250</v>
      </c>
      <c r="H849" t="s">
        <v>251</v>
      </c>
      <c r="I849" t="n">
        <v>5</v>
      </c>
      <c r="J849" t="n">
        <v>458</v>
      </c>
      <c r="K849" t="s">
        <v>252</v>
      </c>
      <c r="L849" t="n">
        <v>445</v>
      </c>
      <c r="M849" t="n">
        <v>0.03</v>
      </c>
      <c r="N849" t="n">
        <v>46.5</v>
      </c>
      <c r="O849" t="s">
        <v>299</v>
      </c>
      <c r="P849" t="s">
        <v>275</v>
      </c>
      <c r="Q849" t="s">
        <v>275</v>
      </c>
      <c r="R849" t="s">
        <v>255</v>
      </c>
      <c r="S849" t="s">
        <v>251</v>
      </c>
      <c r="T849" t="n">
        <v>5</v>
      </c>
    </row>
    <row r="850" spans="1:20">
      <c r="A850" s="1" t="n">
        <v>34699</v>
      </c>
      <c r="B850" t="s">
        <v>248</v>
      </c>
      <c r="C850" t="n">
        <v>1</v>
      </c>
      <c r="D850" t="n">
        <v>20</v>
      </c>
      <c r="E850" t="s">
        <v>249</v>
      </c>
      <c r="F850" t="n">
        <v>3201</v>
      </c>
      <c r="G850" t="s">
        <v>250</v>
      </c>
      <c r="H850" t="s">
        <v>251</v>
      </c>
      <c r="I850" t="n">
        <v>5</v>
      </c>
      <c r="J850" t="n">
        <v>458</v>
      </c>
      <c r="K850" t="s">
        <v>252</v>
      </c>
      <c r="L850" t="n">
        <v>329</v>
      </c>
      <c r="M850" t="n">
        <v>0.07000000000000001</v>
      </c>
      <c r="N850" t="n">
        <v>32.5</v>
      </c>
      <c r="O850" t="s">
        <v>253</v>
      </c>
      <c r="P850" t="s">
        <v>254</v>
      </c>
      <c r="Q850" t="s">
        <v>254</v>
      </c>
      <c r="R850" t="s">
        <v>255</v>
      </c>
      <c r="S850" t="s">
        <v>251</v>
      </c>
      <c r="T850" t="n">
        <v>5</v>
      </c>
    </row>
    <row r="851" spans="1:20">
      <c r="A851" s="1" t="n">
        <v>34699</v>
      </c>
      <c r="B851" t="s">
        <v>248</v>
      </c>
      <c r="C851" t="n">
        <v>3</v>
      </c>
      <c r="D851" t="n">
        <v>20</v>
      </c>
      <c r="E851" t="s">
        <v>249</v>
      </c>
      <c r="F851" t="n">
        <v>3201</v>
      </c>
      <c r="G851" t="s">
        <v>250</v>
      </c>
      <c r="H851" t="s">
        <v>251</v>
      </c>
      <c r="I851" t="n">
        <v>5</v>
      </c>
      <c r="J851" t="n">
        <v>458</v>
      </c>
      <c r="K851" t="s">
        <v>252</v>
      </c>
      <c r="L851" t="n">
        <v>396</v>
      </c>
      <c r="M851" t="n">
        <v>0.07000000000000001</v>
      </c>
      <c r="N851" t="n">
        <v>32.6</v>
      </c>
      <c r="O851" t="s">
        <v>253</v>
      </c>
      <c r="P851" t="s">
        <v>254</v>
      </c>
      <c r="Q851" t="s">
        <v>254</v>
      </c>
      <c r="R851" t="s">
        <v>255</v>
      </c>
      <c r="S851" t="s">
        <v>251</v>
      </c>
      <c r="T851" t="n">
        <v>5</v>
      </c>
    </row>
    <row r="852" spans="1:20">
      <c r="A852" s="1" t="n">
        <v>34699</v>
      </c>
      <c r="B852" t="s">
        <v>248</v>
      </c>
      <c r="C852" t="n">
        <v>4</v>
      </c>
      <c r="D852" t="n">
        <v>20</v>
      </c>
      <c r="E852" t="s">
        <v>249</v>
      </c>
      <c r="F852" t="n">
        <v>3201</v>
      </c>
      <c r="G852" t="s">
        <v>250</v>
      </c>
      <c r="H852" t="s">
        <v>251</v>
      </c>
      <c r="I852" t="n">
        <v>5</v>
      </c>
      <c r="J852" t="n">
        <v>458</v>
      </c>
      <c r="K852" t="s">
        <v>252</v>
      </c>
      <c r="L852" t="n">
        <v>398</v>
      </c>
      <c r="M852" t="n">
        <v>0.02</v>
      </c>
      <c r="N852" t="n">
        <v>45.4</v>
      </c>
      <c r="O852" t="s">
        <v>253</v>
      </c>
      <c r="P852" t="s">
        <v>254</v>
      </c>
      <c r="Q852" t="s">
        <v>254</v>
      </c>
      <c r="R852" t="s">
        <v>255</v>
      </c>
      <c r="S852" t="s">
        <v>251</v>
      </c>
      <c r="T852" t="n">
        <v>5</v>
      </c>
    </row>
    <row r="853" spans="1:20">
      <c r="A853" s="1" t="n">
        <v>34699</v>
      </c>
      <c r="B853" t="s">
        <v>248</v>
      </c>
      <c r="C853" t="n">
        <v>5</v>
      </c>
      <c r="D853" t="n">
        <v>20</v>
      </c>
      <c r="E853" t="s">
        <v>249</v>
      </c>
      <c r="F853" t="n">
        <v>3201</v>
      </c>
      <c r="G853" t="s">
        <v>250</v>
      </c>
      <c r="H853" t="s">
        <v>251</v>
      </c>
      <c r="I853" t="n">
        <v>5</v>
      </c>
      <c r="J853" t="n">
        <v>458</v>
      </c>
      <c r="K853" t="s">
        <v>252</v>
      </c>
      <c r="L853" t="n">
        <v>393</v>
      </c>
      <c r="M853" t="n">
        <v>0.02</v>
      </c>
      <c r="N853" t="n">
        <v>45.9</v>
      </c>
      <c r="O853" t="s">
        <v>253</v>
      </c>
      <c r="P853" t="s">
        <v>254</v>
      </c>
      <c r="Q853" t="s">
        <v>254</v>
      </c>
      <c r="R853" t="s">
        <v>255</v>
      </c>
      <c r="S853" t="s">
        <v>251</v>
      </c>
      <c r="T853" t="n">
        <v>5</v>
      </c>
    </row>
    <row r="854" spans="1:20">
      <c r="A854" s="1" t="n">
        <v>34730</v>
      </c>
      <c r="B854" t="s">
        <v>301</v>
      </c>
      <c r="C854" t="n">
        <v>1</v>
      </c>
      <c r="D854" t="n">
        <v>20</v>
      </c>
      <c r="E854" t="s">
        <v>249</v>
      </c>
      <c r="F854" t="n">
        <v>3201</v>
      </c>
      <c r="G854" t="s">
        <v>250</v>
      </c>
      <c r="H854" t="s">
        <v>251</v>
      </c>
      <c r="I854" t="n">
        <v>5</v>
      </c>
      <c r="J854" t="n">
        <v>160</v>
      </c>
      <c r="K854" t="s">
        <v>280</v>
      </c>
      <c r="L854" t="n">
        <v>652</v>
      </c>
      <c r="M854" t="n">
        <v>0.1</v>
      </c>
      <c r="N854" t="n">
        <v>46.2</v>
      </c>
      <c r="O854" t="s">
        <v>299</v>
      </c>
      <c r="P854" t="s">
        <v>275</v>
      </c>
      <c r="Q854" t="s">
        <v>275</v>
      </c>
      <c r="R854" t="s">
        <v>255</v>
      </c>
      <c r="S854" t="s">
        <v>251</v>
      </c>
      <c r="T854" t="n">
        <v>5</v>
      </c>
    </row>
    <row r="855" spans="1:20">
      <c r="A855" s="1" t="n">
        <v>34730</v>
      </c>
      <c r="B855" t="s">
        <v>301</v>
      </c>
      <c r="C855" t="n">
        <v>2</v>
      </c>
      <c r="D855" t="n">
        <v>20</v>
      </c>
      <c r="E855" t="s">
        <v>249</v>
      </c>
      <c r="F855" t="n">
        <v>3201</v>
      </c>
      <c r="G855" t="s">
        <v>250</v>
      </c>
      <c r="H855" t="s">
        <v>251</v>
      </c>
      <c r="I855" t="n">
        <v>5</v>
      </c>
      <c r="J855" t="n">
        <v>458</v>
      </c>
      <c r="K855" t="s">
        <v>252</v>
      </c>
      <c r="L855" t="n">
        <v>221</v>
      </c>
      <c r="M855" t="n">
        <v>0.21</v>
      </c>
      <c r="N855" t="n">
        <v>21</v>
      </c>
      <c r="O855" t="s">
        <v>299</v>
      </c>
      <c r="P855" t="s">
        <v>275</v>
      </c>
      <c r="Q855" t="s">
        <v>275</v>
      </c>
      <c r="R855" t="s">
        <v>255</v>
      </c>
      <c r="S855" t="s">
        <v>251</v>
      </c>
      <c r="T855" t="n">
        <v>5</v>
      </c>
    </row>
    <row r="856" spans="1:20">
      <c r="A856" s="1" t="n">
        <v>34730</v>
      </c>
      <c r="B856" t="s">
        <v>301</v>
      </c>
      <c r="C856" t="n">
        <v>3</v>
      </c>
      <c r="D856" t="n">
        <v>20</v>
      </c>
      <c r="E856" t="s">
        <v>249</v>
      </c>
      <c r="F856" t="n">
        <v>3201</v>
      </c>
      <c r="G856" t="s">
        <v>250</v>
      </c>
      <c r="H856" t="s">
        <v>251</v>
      </c>
      <c r="I856" t="n">
        <v>5</v>
      </c>
      <c r="J856" t="n">
        <v>458</v>
      </c>
      <c r="K856" t="s">
        <v>252</v>
      </c>
      <c r="L856" t="n">
        <v>73</v>
      </c>
      <c r="M856" t="n">
        <v>0.09</v>
      </c>
      <c r="N856" t="n">
        <v>33.1</v>
      </c>
      <c r="O856" t="s">
        <v>299</v>
      </c>
      <c r="P856" t="s">
        <v>275</v>
      </c>
      <c r="Q856" t="s">
        <v>275</v>
      </c>
      <c r="R856" t="s">
        <v>255</v>
      </c>
      <c r="S856" t="s">
        <v>251</v>
      </c>
      <c r="T856" t="n">
        <v>5</v>
      </c>
    </row>
    <row r="857" spans="1:20">
      <c r="A857" s="1" t="n">
        <v>34730</v>
      </c>
      <c r="B857" t="s">
        <v>301</v>
      </c>
      <c r="C857" t="n">
        <v>4</v>
      </c>
      <c r="D857" t="n">
        <v>20</v>
      </c>
      <c r="E857" t="s">
        <v>249</v>
      </c>
      <c r="F857" t="n">
        <v>3201</v>
      </c>
      <c r="G857" t="s">
        <v>250</v>
      </c>
      <c r="H857" t="s">
        <v>251</v>
      </c>
      <c r="I857" t="n">
        <v>5</v>
      </c>
      <c r="J857" t="n">
        <v>458</v>
      </c>
      <c r="K857" t="s">
        <v>252</v>
      </c>
      <c r="L857" t="n">
        <v>175</v>
      </c>
      <c r="M857" t="n">
        <v>0.21</v>
      </c>
      <c r="N857" t="n">
        <v>20.7</v>
      </c>
      <c r="O857" t="s">
        <v>299</v>
      </c>
      <c r="P857" t="s">
        <v>275</v>
      </c>
      <c r="Q857" t="s">
        <v>275</v>
      </c>
      <c r="R857" t="s">
        <v>255</v>
      </c>
      <c r="S857" t="s">
        <v>251</v>
      </c>
      <c r="T857" t="n">
        <v>5</v>
      </c>
    </row>
    <row r="858" spans="1:20">
      <c r="A858" s="1" t="n">
        <v>34730</v>
      </c>
      <c r="B858" t="s">
        <v>301</v>
      </c>
      <c r="C858" t="n">
        <v>5</v>
      </c>
      <c r="D858" t="n">
        <v>20</v>
      </c>
      <c r="E858" t="s">
        <v>249</v>
      </c>
      <c r="F858" t="n">
        <v>3201</v>
      </c>
      <c r="G858" t="s">
        <v>250</v>
      </c>
      <c r="H858" t="s">
        <v>251</v>
      </c>
      <c r="I858" t="n">
        <v>5</v>
      </c>
      <c r="J858" t="n">
        <v>712</v>
      </c>
      <c r="K858" t="s">
        <v>300</v>
      </c>
      <c r="L858" t="n">
        <v>702</v>
      </c>
      <c r="M858" t="n">
        <v>0.04</v>
      </c>
      <c r="N858" t="n">
        <v>44.5</v>
      </c>
      <c r="O858" t="s">
        <v>299</v>
      </c>
      <c r="P858" t="s">
        <v>275</v>
      </c>
      <c r="Q858" t="s">
        <v>275</v>
      </c>
      <c r="R858" t="s">
        <v>255</v>
      </c>
      <c r="S858" t="s">
        <v>251</v>
      </c>
      <c r="T858" t="n">
        <v>5</v>
      </c>
    </row>
    <row r="859" spans="1:20">
      <c r="A859" s="1" t="n">
        <v>34730</v>
      </c>
      <c r="B859" t="s">
        <v>248</v>
      </c>
      <c r="C859" t="n">
        <v>1</v>
      </c>
      <c r="D859" t="n">
        <v>20</v>
      </c>
      <c r="E859" t="s">
        <v>249</v>
      </c>
      <c r="F859" t="n">
        <v>3201</v>
      </c>
      <c r="G859" t="s">
        <v>250</v>
      </c>
      <c r="H859" t="s">
        <v>251</v>
      </c>
      <c r="I859" t="n">
        <v>5</v>
      </c>
      <c r="J859" t="n">
        <v>458</v>
      </c>
      <c r="K859" t="s">
        <v>252</v>
      </c>
      <c r="L859" t="n">
        <v>398</v>
      </c>
      <c r="M859" t="n">
        <v>0.07000000000000001</v>
      </c>
      <c r="N859" t="n">
        <v>32.5</v>
      </c>
      <c r="O859" t="s">
        <v>253</v>
      </c>
      <c r="P859" t="s">
        <v>254</v>
      </c>
      <c r="Q859" t="s">
        <v>254</v>
      </c>
      <c r="R859" t="s">
        <v>255</v>
      </c>
      <c r="S859" t="s">
        <v>251</v>
      </c>
      <c r="T859" t="n">
        <v>5</v>
      </c>
    </row>
    <row r="860" spans="1:20">
      <c r="A860" s="1" t="n">
        <v>34730</v>
      </c>
      <c r="B860" t="s">
        <v>248</v>
      </c>
      <c r="C860" t="n">
        <v>3</v>
      </c>
      <c r="D860" t="n">
        <v>20</v>
      </c>
      <c r="E860" t="s">
        <v>249</v>
      </c>
      <c r="F860" t="n">
        <v>3201</v>
      </c>
      <c r="G860" t="s">
        <v>250</v>
      </c>
      <c r="H860" t="s">
        <v>251</v>
      </c>
      <c r="I860" t="n">
        <v>5</v>
      </c>
      <c r="J860" t="n">
        <v>458</v>
      </c>
      <c r="K860" t="s">
        <v>252</v>
      </c>
      <c r="L860" t="n">
        <v>126</v>
      </c>
      <c r="M860" t="n">
        <v>0.04</v>
      </c>
      <c r="N860" t="n">
        <v>38.3</v>
      </c>
      <c r="O860" t="s">
        <v>253</v>
      </c>
      <c r="P860" t="s">
        <v>254</v>
      </c>
      <c r="Q860" t="s">
        <v>254</v>
      </c>
      <c r="R860" t="s">
        <v>255</v>
      </c>
      <c r="S860" t="s">
        <v>251</v>
      </c>
      <c r="T860" t="n">
        <v>5</v>
      </c>
    </row>
    <row r="861" spans="1:20">
      <c r="A861" s="1" t="n">
        <v>34730</v>
      </c>
      <c r="B861" t="s">
        <v>248</v>
      </c>
      <c r="C861" t="n">
        <v>4</v>
      </c>
      <c r="D861" t="n">
        <v>20</v>
      </c>
      <c r="E861" t="s">
        <v>249</v>
      </c>
      <c r="F861" t="n">
        <v>3201</v>
      </c>
      <c r="G861" t="s">
        <v>250</v>
      </c>
      <c r="H861" t="s">
        <v>251</v>
      </c>
      <c r="I861" t="n">
        <v>5</v>
      </c>
      <c r="J861" t="n">
        <v>458</v>
      </c>
      <c r="K861" t="s">
        <v>252</v>
      </c>
      <c r="L861" t="n">
        <v>198</v>
      </c>
      <c r="M861" t="n">
        <v>0.1</v>
      </c>
      <c r="N861" t="n">
        <v>46.1</v>
      </c>
      <c r="O861" t="s">
        <v>253</v>
      </c>
      <c r="P861" t="s">
        <v>254</v>
      </c>
      <c r="Q861" t="s">
        <v>254</v>
      </c>
      <c r="R861" t="s">
        <v>255</v>
      </c>
      <c r="S861" t="s">
        <v>251</v>
      </c>
      <c r="T861" t="n">
        <v>5</v>
      </c>
    </row>
    <row r="862" spans="1:20">
      <c r="A862" s="1" t="n">
        <v>34730</v>
      </c>
      <c r="B862" t="s">
        <v>258</v>
      </c>
      <c r="C862" t="n">
        <v>1</v>
      </c>
      <c r="D862" t="n">
        <v>213</v>
      </c>
      <c r="E862" t="s">
        <v>256</v>
      </c>
      <c r="F862" t="n">
        <v>3201</v>
      </c>
      <c r="G862" t="s">
        <v>250</v>
      </c>
      <c r="H862" t="s">
        <v>251</v>
      </c>
      <c r="I862" t="n">
        <v>5</v>
      </c>
      <c r="J862" t="n">
        <v>458</v>
      </c>
      <c r="K862" t="s">
        <v>252</v>
      </c>
      <c r="L862" t="n">
        <v>1</v>
      </c>
      <c r="M862" t="n">
        <v>0</v>
      </c>
      <c r="N862" t="n">
        <v>0</v>
      </c>
    </row>
    <row r="863" spans="1:20">
      <c r="A863" s="1" t="n">
        <v>34730</v>
      </c>
      <c r="B863" t="s">
        <v>263</v>
      </c>
      <c r="C863" t="n">
        <v>1</v>
      </c>
      <c r="D863" t="n">
        <v>213</v>
      </c>
      <c r="E863" t="s">
        <v>256</v>
      </c>
      <c r="F863" t="n">
        <v>3201</v>
      </c>
      <c r="G863" t="s">
        <v>250</v>
      </c>
      <c r="H863" t="s">
        <v>251</v>
      </c>
      <c r="I863" t="n">
        <v>5</v>
      </c>
      <c r="J863" t="n">
        <v>595</v>
      </c>
      <c r="K863" t="s">
        <v>290</v>
      </c>
      <c r="L863" t="n">
        <v>21</v>
      </c>
      <c r="M863" t="n">
        <v>0</v>
      </c>
      <c r="N863" t="n">
        <v>0</v>
      </c>
    </row>
    <row r="864" spans="1:20">
      <c r="A864" s="1" t="n">
        <v>34758</v>
      </c>
      <c r="B864" t="s">
        <v>301</v>
      </c>
      <c r="C864" t="n">
        <v>1</v>
      </c>
      <c r="D864" t="n">
        <v>20</v>
      </c>
      <c r="E864" t="s">
        <v>249</v>
      </c>
      <c r="F864" t="n">
        <v>3201</v>
      </c>
      <c r="G864" t="s">
        <v>250</v>
      </c>
      <c r="H864" t="s">
        <v>251</v>
      </c>
      <c r="I864" t="n">
        <v>5</v>
      </c>
      <c r="J864" t="n">
        <v>160</v>
      </c>
      <c r="K864" t="s">
        <v>280</v>
      </c>
      <c r="L864" t="n">
        <v>278</v>
      </c>
      <c r="M864" t="n">
        <v>0.02</v>
      </c>
      <c r="N864" t="n">
        <v>53.9</v>
      </c>
      <c r="O864" t="s">
        <v>299</v>
      </c>
      <c r="P864" t="s">
        <v>275</v>
      </c>
      <c r="Q864" t="s">
        <v>275</v>
      </c>
      <c r="R864" t="s">
        <v>255</v>
      </c>
      <c r="S864" t="s">
        <v>251</v>
      </c>
      <c r="T864" t="n">
        <v>5</v>
      </c>
    </row>
    <row r="865" spans="1:20">
      <c r="A865" s="1" t="n">
        <v>34758</v>
      </c>
      <c r="B865" t="s">
        <v>301</v>
      </c>
      <c r="C865" t="n">
        <v>2</v>
      </c>
      <c r="D865" t="n">
        <v>20</v>
      </c>
      <c r="E865" t="s">
        <v>249</v>
      </c>
      <c r="F865" t="n">
        <v>3201</v>
      </c>
      <c r="G865" t="s">
        <v>250</v>
      </c>
      <c r="H865" t="s">
        <v>251</v>
      </c>
      <c r="I865" t="n">
        <v>5</v>
      </c>
      <c r="J865" t="n">
        <v>160</v>
      </c>
      <c r="K865" t="s">
        <v>280</v>
      </c>
      <c r="L865" t="n">
        <v>348</v>
      </c>
      <c r="M865" t="n">
        <v>0.02</v>
      </c>
      <c r="N865" t="n">
        <v>54.6</v>
      </c>
      <c r="O865" t="s">
        <v>299</v>
      </c>
      <c r="P865" t="s">
        <v>275</v>
      </c>
      <c r="Q865" t="s">
        <v>275</v>
      </c>
      <c r="R865" t="s">
        <v>255</v>
      </c>
      <c r="S865" t="s">
        <v>251</v>
      </c>
      <c r="T865" t="n">
        <v>5</v>
      </c>
    </row>
    <row r="866" spans="1:20">
      <c r="A866" s="1" t="n">
        <v>34758</v>
      </c>
      <c r="B866" t="s">
        <v>301</v>
      </c>
      <c r="C866" t="n">
        <v>3</v>
      </c>
      <c r="D866" t="n">
        <v>20</v>
      </c>
      <c r="E866" t="s">
        <v>249</v>
      </c>
      <c r="F866" t="n">
        <v>3201</v>
      </c>
      <c r="G866" t="s">
        <v>250</v>
      </c>
      <c r="H866" t="s">
        <v>251</v>
      </c>
      <c r="I866" t="n">
        <v>5</v>
      </c>
      <c r="J866" t="n">
        <v>458</v>
      </c>
      <c r="K866" t="s">
        <v>252</v>
      </c>
      <c r="L866" t="n">
        <v>351</v>
      </c>
      <c r="M866" t="n">
        <v>0.03</v>
      </c>
      <c r="N866" t="n">
        <v>46.4</v>
      </c>
      <c r="O866" t="s">
        <v>299</v>
      </c>
      <c r="P866" t="s">
        <v>275</v>
      </c>
      <c r="Q866" t="s">
        <v>275</v>
      </c>
      <c r="R866" t="s">
        <v>255</v>
      </c>
      <c r="S866" t="s">
        <v>251</v>
      </c>
      <c r="T866" t="n">
        <v>5</v>
      </c>
    </row>
    <row r="867" spans="1:20">
      <c r="A867" s="1" t="n">
        <v>34758</v>
      </c>
      <c r="B867" t="s">
        <v>301</v>
      </c>
      <c r="C867" t="n">
        <v>4</v>
      </c>
      <c r="D867" t="n">
        <v>20</v>
      </c>
      <c r="E867" t="s">
        <v>249</v>
      </c>
      <c r="F867" t="n">
        <v>3201</v>
      </c>
      <c r="G867" t="s">
        <v>250</v>
      </c>
      <c r="H867" t="s">
        <v>251</v>
      </c>
      <c r="I867" t="n">
        <v>5</v>
      </c>
      <c r="J867" t="n">
        <v>458</v>
      </c>
      <c r="K867" t="s">
        <v>252</v>
      </c>
      <c r="L867" t="n">
        <v>368</v>
      </c>
      <c r="M867" t="n">
        <v>0.21</v>
      </c>
      <c r="N867" t="n">
        <v>20.1</v>
      </c>
      <c r="O867" t="s">
        <v>299</v>
      </c>
      <c r="P867" t="s">
        <v>275</v>
      </c>
      <c r="Q867" t="s">
        <v>275</v>
      </c>
      <c r="R867" t="s">
        <v>255</v>
      </c>
      <c r="S867" t="s">
        <v>251</v>
      </c>
      <c r="T867" t="n">
        <v>5</v>
      </c>
    </row>
    <row r="868" spans="1:20">
      <c r="A868" s="1" t="n">
        <v>34758</v>
      </c>
      <c r="B868" t="s">
        <v>248</v>
      </c>
      <c r="C868" t="n">
        <v>1</v>
      </c>
      <c r="D868" t="n">
        <v>20</v>
      </c>
      <c r="E868" t="s">
        <v>249</v>
      </c>
      <c r="F868" t="n">
        <v>3201</v>
      </c>
      <c r="G868" t="s">
        <v>250</v>
      </c>
      <c r="H868" t="s">
        <v>251</v>
      </c>
      <c r="I868" t="n">
        <v>5</v>
      </c>
      <c r="J868" t="n">
        <v>458</v>
      </c>
      <c r="K868" t="s">
        <v>252</v>
      </c>
      <c r="L868" t="n">
        <v>198</v>
      </c>
      <c r="M868" t="n">
        <v>0.1</v>
      </c>
      <c r="N868" t="n">
        <v>35.4</v>
      </c>
      <c r="O868" t="s">
        <v>253</v>
      </c>
      <c r="P868" t="s">
        <v>254</v>
      </c>
      <c r="Q868" t="s">
        <v>254</v>
      </c>
      <c r="R868" t="s">
        <v>255</v>
      </c>
      <c r="S868" t="s">
        <v>251</v>
      </c>
      <c r="T868" t="n">
        <v>5</v>
      </c>
    </row>
    <row r="869" spans="1:20">
      <c r="A869" s="1" t="n">
        <v>34758</v>
      </c>
      <c r="B869" t="s">
        <v>248</v>
      </c>
      <c r="C869" t="n">
        <v>4</v>
      </c>
      <c r="D869" t="n">
        <v>20</v>
      </c>
      <c r="E869" t="s">
        <v>249</v>
      </c>
      <c r="F869" t="n">
        <v>3201</v>
      </c>
      <c r="G869" t="s">
        <v>250</v>
      </c>
      <c r="H869" t="s">
        <v>251</v>
      </c>
      <c r="I869" t="n">
        <v>5</v>
      </c>
      <c r="J869" t="n">
        <v>458</v>
      </c>
      <c r="K869" t="s">
        <v>252</v>
      </c>
      <c r="L869" t="n">
        <v>149</v>
      </c>
      <c r="M869" t="n">
        <v>0.04</v>
      </c>
      <c r="N869" t="n">
        <v>38.4</v>
      </c>
      <c r="O869" t="s">
        <v>253</v>
      </c>
      <c r="P869" t="s">
        <v>254</v>
      </c>
      <c r="Q869" t="s">
        <v>254</v>
      </c>
      <c r="R869" t="s">
        <v>255</v>
      </c>
      <c r="S869" t="s">
        <v>251</v>
      </c>
      <c r="T869" t="n">
        <v>5</v>
      </c>
    </row>
    <row r="870" spans="1:20">
      <c r="A870" s="1" t="n">
        <v>34758</v>
      </c>
      <c r="B870" t="s">
        <v>248</v>
      </c>
      <c r="C870" t="n">
        <v>5</v>
      </c>
      <c r="D870" t="n">
        <v>20</v>
      </c>
      <c r="E870" t="s">
        <v>249</v>
      </c>
      <c r="F870" t="n">
        <v>3201</v>
      </c>
      <c r="G870" t="s">
        <v>250</v>
      </c>
      <c r="H870" t="s">
        <v>251</v>
      </c>
      <c r="I870" t="n">
        <v>5</v>
      </c>
      <c r="J870" t="n">
        <v>458</v>
      </c>
      <c r="K870" t="s">
        <v>252</v>
      </c>
      <c r="L870" t="n">
        <v>168</v>
      </c>
      <c r="M870" t="n">
        <v>0.04</v>
      </c>
      <c r="N870" t="n">
        <v>38.5</v>
      </c>
      <c r="O870" t="s">
        <v>253</v>
      </c>
      <c r="P870" t="s">
        <v>254</v>
      </c>
      <c r="Q870" t="s">
        <v>254</v>
      </c>
      <c r="R870" t="s">
        <v>255</v>
      </c>
      <c r="S870" t="s">
        <v>251</v>
      </c>
      <c r="T870" t="n">
        <v>5</v>
      </c>
    </row>
    <row r="871" spans="1:20">
      <c r="A871" s="1" t="n">
        <v>34758</v>
      </c>
      <c r="B871" t="s">
        <v>248</v>
      </c>
      <c r="C871" t="n">
        <v>6</v>
      </c>
      <c r="D871" t="n">
        <v>20</v>
      </c>
      <c r="E871" t="s">
        <v>249</v>
      </c>
      <c r="F871" t="n">
        <v>3201</v>
      </c>
      <c r="G871" t="s">
        <v>250</v>
      </c>
      <c r="H871" t="s">
        <v>251</v>
      </c>
      <c r="I871" t="n">
        <v>5</v>
      </c>
      <c r="J871" t="n">
        <v>458</v>
      </c>
      <c r="K871" t="s">
        <v>252</v>
      </c>
      <c r="L871" t="n">
        <v>196</v>
      </c>
      <c r="M871" t="n">
        <v>0.02</v>
      </c>
      <c r="N871" t="n">
        <v>45.5</v>
      </c>
      <c r="O871" t="s">
        <v>253</v>
      </c>
      <c r="P871" t="s">
        <v>254</v>
      </c>
      <c r="Q871" t="s">
        <v>254</v>
      </c>
      <c r="R871" t="s">
        <v>255</v>
      </c>
      <c r="S871" t="s">
        <v>251</v>
      </c>
      <c r="T871" t="n">
        <v>5</v>
      </c>
    </row>
    <row r="872" spans="1:20">
      <c r="A872" s="1" t="n">
        <v>34758</v>
      </c>
      <c r="B872" t="s">
        <v>248</v>
      </c>
      <c r="C872" t="n">
        <v>7</v>
      </c>
      <c r="D872" t="n">
        <v>20</v>
      </c>
      <c r="E872" t="s">
        <v>249</v>
      </c>
      <c r="F872" t="n">
        <v>3201</v>
      </c>
      <c r="G872" t="s">
        <v>250</v>
      </c>
      <c r="H872" t="s">
        <v>251</v>
      </c>
      <c r="I872" t="n">
        <v>5</v>
      </c>
      <c r="J872" t="n">
        <v>458</v>
      </c>
      <c r="K872" t="s">
        <v>252</v>
      </c>
      <c r="L872" t="n">
        <v>350</v>
      </c>
      <c r="M872" t="n">
        <v>0.07000000000000001</v>
      </c>
      <c r="N872" t="n">
        <v>32.5</v>
      </c>
      <c r="O872" t="s">
        <v>253</v>
      </c>
      <c r="P872" t="s">
        <v>254</v>
      </c>
      <c r="Q872" t="s">
        <v>254</v>
      </c>
      <c r="R872" t="s">
        <v>255</v>
      </c>
      <c r="S872" t="s">
        <v>251</v>
      </c>
      <c r="T872" t="n">
        <v>5</v>
      </c>
    </row>
    <row r="873" spans="1:20">
      <c r="A873" s="1" t="n">
        <v>34758</v>
      </c>
      <c r="B873" t="s">
        <v>248</v>
      </c>
      <c r="C873" t="n">
        <v>8</v>
      </c>
      <c r="D873" t="n">
        <v>20</v>
      </c>
      <c r="E873" t="s">
        <v>249</v>
      </c>
      <c r="F873" t="n">
        <v>3201</v>
      </c>
      <c r="G873" t="s">
        <v>250</v>
      </c>
      <c r="H873" t="s">
        <v>251</v>
      </c>
      <c r="I873" t="n">
        <v>5</v>
      </c>
      <c r="J873" t="n">
        <v>458</v>
      </c>
      <c r="K873" t="s">
        <v>252</v>
      </c>
      <c r="L873" t="n">
        <v>202</v>
      </c>
      <c r="M873" t="n">
        <v>0.07000000000000001</v>
      </c>
      <c r="N873" t="n">
        <v>32.6</v>
      </c>
      <c r="O873" t="s">
        <v>253</v>
      </c>
      <c r="P873" t="s">
        <v>254</v>
      </c>
      <c r="Q873" t="s">
        <v>254</v>
      </c>
      <c r="R873" t="s">
        <v>255</v>
      </c>
      <c r="S873" t="s">
        <v>251</v>
      </c>
      <c r="T873" t="n">
        <v>5</v>
      </c>
    </row>
    <row r="874" spans="1:20">
      <c r="A874" s="1" t="n">
        <v>34758</v>
      </c>
      <c r="B874" t="s">
        <v>258</v>
      </c>
      <c r="C874" t="n">
        <v>1</v>
      </c>
      <c r="D874" t="n">
        <v>213</v>
      </c>
      <c r="E874" t="s">
        <v>256</v>
      </c>
      <c r="F874" t="n">
        <v>3201</v>
      </c>
      <c r="G874" t="s">
        <v>250</v>
      </c>
      <c r="H874" t="s">
        <v>251</v>
      </c>
      <c r="I874" t="n">
        <v>5</v>
      </c>
      <c r="J874" t="n">
        <v>160</v>
      </c>
      <c r="K874" t="s">
        <v>280</v>
      </c>
      <c r="L874" t="n">
        <v>1</v>
      </c>
      <c r="M874" t="n">
        <v>0</v>
      </c>
      <c r="N874" t="n">
        <v>0</v>
      </c>
    </row>
    <row r="875" spans="1:20">
      <c r="A875" s="1" t="n">
        <v>34789</v>
      </c>
      <c r="B875" t="s">
        <v>301</v>
      </c>
      <c r="C875" t="n">
        <v>1</v>
      </c>
      <c r="D875" t="n">
        <v>20</v>
      </c>
      <c r="E875" t="s">
        <v>249</v>
      </c>
      <c r="F875" t="n">
        <v>3201</v>
      </c>
      <c r="G875" t="s">
        <v>250</v>
      </c>
      <c r="H875" t="s">
        <v>251</v>
      </c>
      <c r="I875" t="n">
        <v>5</v>
      </c>
      <c r="J875" t="n">
        <v>280</v>
      </c>
      <c r="K875" t="s">
        <v>273</v>
      </c>
      <c r="L875" t="n">
        <v>632</v>
      </c>
      <c r="M875" t="n">
        <v>0.05</v>
      </c>
      <c r="N875" t="n">
        <v>38.6</v>
      </c>
      <c r="O875" t="s">
        <v>299</v>
      </c>
      <c r="P875" t="s">
        <v>275</v>
      </c>
      <c r="Q875" t="s">
        <v>275</v>
      </c>
      <c r="R875" t="s">
        <v>255</v>
      </c>
      <c r="S875" t="s">
        <v>251</v>
      </c>
      <c r="T875" t="n">
        <v>5</v>
      </c>
    </row>
    <row r="876" spans="1:20">
      <c r="A876" s="1" t="n">
        <v>34789</v>
      </c>
      <c r="B876" t="s">
        <v>248</v>
      </c>
      <c r="C876" t="n">
        <v>1</v>
      </c>
      <c r="D876" t="n">
        <v>20</v>
      </c>
      <c r="E876" t="s">
        <v>249</v>
      </c>
      <c r="F876" t="n">
        <v>3201</v>
      </c>
      <c r="G876" t="s">
        <v>250</v>
      </c>
      <c r="H876" t="s">
        <v>251</v>
      </c>
      <c r="I876" t="n">
        <v>5</v>
      </c>
      <c r="J876" t="n">
        <v>280</v>
      </c>
      <c r="K876" t="s">
        <v>273</v>
      </c>
      <c r="L876" t="n">
        <v>381</v>
      </c>
      <c r="M876" t="n">
        <v>0.1</v>
      </c>
      <c r="N876" t="n">
        <v>39.5</v>
      </c>
      <c r="O876" t="s">
        <v>253</v>
      </c>
      <c r="P876" t="s">
        <v>254</v>
      </c>
      <c r="Q876" t="s">
        <v>254</v>
      </c>
      <c r="R876" t="s">
        <v>255</v>
      </c>
      <c r="S876" t="s">
        <v>251</v>
      </c>
      <c r="T876" t="n">
        <v>5</v>
      </c>
    </row>
    <row r="877" spans="1:20">
      <c r="A877" s="1" t="n">
        <v>34789</v>
      </c>
      <c r="B877" t="s">
        <v>248</v>
      </c>
      <c r="C877" t="n">
        <v>3</v>
      </c>
      <c r="D877" t="n">
        <v>20</v>
      </c>
      <c r="E877" t="s">
        <v>249</v>
      </c>
      <c r="F877" t="n">
        <v>3201</v>
      </c>
      <c r="G877" t="s">
        <v>250</v>
      </c>
      <c r="H877" t="s">
        <v>251</v>
      </c>
      <c r="I877" t="n">
        <v>5</v>
      </c>
      <c r="J877" t="n">
        <v>458</v>
      </c>
      <c r="K877" t="s">
        <v>252</v>
      </c>
      <c r="L877" t="n">
        <v>218</v>
      </c>
      <c r="M877" t="n">
        <v>0.07000000000000001</v>
      </c>
      <c r="N877" t="n">
        <v>32.5</v>
      </c>
      <c r="O877" t="s">
        <v>253</v>
      </c>
      <c r="P877" t="s">
        <v>254</v>
      </c>
      <c r="Q877" t="s">
        <v>254</v>
      </c>
      <c r="R877" t="s">
        <v>255</v>
      </c>
      <c r="S877" t="s">
        <v>251</v>
      </c>
      <c r="T877" t="n">
        <v>5</v>
      </c>
    </row>
    <row r="878" spans="1:20">
      <c r="A878" s="1" t="n">
        <v>34789</v>
      </c>
      <c r="B878" t="s">
        <v>248</v>
      </c>
      <c r="C878" t="n">
        <v>4</v>
      </c>
      <c r="D878" t="n">
        <v>20</v>
      </c>
      <c r="E878" t="s">
        <v>249</v>
      </c>
      <c r="F878" t="n">
        <v>3201</v>
      </c>
      <c r="G878" t="s">
        <v>250</v>
      </c>
      <c r="H878" t="s">
        <v>251</v>
      </c>
      <c r="I878" t="n">
        <v>5</v>
      </c>
      <c r="J878" t="n">
        <v>458</v>
      </c>
      <c r="K878" t="s">
        <v>252</v>
      </c>
      <c r="L878" t="n">
        <v>177</v>
      </c>
      <c r="M878" t="n">
        <v>0.07000000000000001</v>
      </c>
      <c r="N878" t="n">
        <v>32.6</v>
      </c>
      <c r="O878" t="s">
        <v>253</v>
      </c>
      <c r="P878" t="s">
        <v>254</v>
      </c>
      <c r="Q878" t="s">
        <v>254</v>
      </c>
      <c r="R878" t="s">
        <v>255</v>
      </c>
      <c r="S878" t="s">
        <v>251</v>
      </c>
      <c r="T878" t="n">
        <v>5</v>
      </c>
    </row>
    <row r="879" spans="1:20">
      <c r="A879" s="1" t="n">
        <v>34789</v>
      </c>
      <c r="B879" t="s">
        <v>248</v>
      </c>
      <c r="C879" t="n">
        <v>5</v>
      </c>
      <c r="D879" t="n">
        <v>20</v>
      </c>
      <c r="E879" t="s">
        <v>249</v>
      </c>
      <c r="F879" t="n">
        <v>3201</v>
      </c>
      <c r="G879" t="s">
        <v>250</v>
      </c>
      <c r="H879" t="s">
        <v>251</v>
      </c>
      <c r="I879" t="n">
        <v>5</v>
      </c>
      <c r="J879" t="n">
        <v>458</v>
      </c>
      <c r="K879" t="s">
        <v>252</v>
      </c>
      <c r="L879" t="n">
        <v>177</v>
      </c>
      <c r="M879" t="n">
        <v>0.04</v>
      </c>
      <c r="N879" t="n">
        <v>38.8</v>
      </c>
      <c r="O879" t="s">
        <v>253</v>
      </c>
      <c r="P879" t="s">
        <v>254</v>
      </c>
      <c r="Q879" t="s">
        <v>254</v>
      </c>
      <c r="R879" t="s">
        <v>255</v>
      </c>
      <c r="S879" t="s">
        <v>251</v>
      </c>
      <c r="T879" t="n">
        <v>5</v>
      </c>
    </row>
    <row r="880" spans="1:20">
      <c r="A880" s="1" t="n">
        <v>34789</v>
      </c>
      <c r="B880" t="s">
        <v>248</v>
      </c>
      <c r="C880" t="n">
        <v>6</v>
      </c>
      <c r="D880" t="n">
        <v>20</v>
      </c>
      <c r="E880" t="s">
        <v>249</v>
      </c>
      <c r="F880" t="n">
        <v>3201</v>
      </c>
      <c r="G880" t="s">
        <v>250</v>
      </c>
      <c r="H880" t="s">
        <v>251</v>
      </c>
      <c r="I880" t="n">
        <v>5</v>
      </c>
      <c r="J880" t="n">
        <v>458</v>
      </c>
      <c r="K880" t="s">
        <v>252</v>
      </c>
      <c r="L880" t="n">
        <v>180</v>
      </c>
      <c r="M880" t="n">
        <v>0.02</v>
      </c>
      <c r="N880" t="n">
        <v>46.5</v>
      </c>
      <c r="O880" t="s">
        <v>253</v>
      </c>
      <c r="P880" t="s">
        <v>254</v>
      </c>
      <c r="Q880" t="s">
        <v>254</v>
      </c>
      <c r="R880" t="s">
        <v>255</v>
      </c>
      <c r="S880" t="s">
        <v>251</v>
      </c>
      <c r="T880" t="n">
        <v>5</v>
      </c>
    </row>
    <row r="881" spans="1:20">
      <c r="A881" s="1" t="n">
        <v>34789</v>
      </c>
      <c r="B881" t="s">
        <v>248</v>
      </c>
      <c r="C881" t="n">
        <v>7</v>
      </c>
      <c r="D881" t="n">
        <v>20</v>
      </c>
      <c r="E881" t="s">
        <v>249</v>
      </c>
      <c r="F881" t="n">
        <v>3201</v>
      </c>
      <c r="G881" t="s">
        <v>250</v>
      </c>
      <c r="H881" t="s">
        <v>251</v>
      </c>
      <c r="I881" t="n">
        <v>5</v>
      </c>
      <c r="J881" t="n">
        <v>458</v>
      </c>
      <c r="K881" t="s">
        <v>252</v>
      </c>
      <c r="L881" t="n">
        <v>160</v>
      </c>
      <c r="M881" t="n">
        <v>0.01</v>
      </c>
      <c r="N881" t="n">
        <v>45.4</v>
      </c>
      <c r="O881" t="s">
        <v>253</v>
      </c>
      <c r="P881" t="s">
        <v>254</v>
      </c>
      <c r="Q881" t="s">
        <v>254</v>
      </c>
      <c r="R881" t="s">
        <v>255</v>
      </c>
      <c r="S881" t="s">
        <v>251</v>
      </c>
      <c r="T881" t="n">
        <v>5</v>
      </c>
    </row>
    <row r="882" spans="1:20">
      <c r="A882" s="1" t="n">
        <v>34789</v>
      </c>
      <c r="B882" t="s">
        <v>263</v>
      </c>
      <c r="C882" t="n">
        <v>1</v>
      </c>
      <c r="D882" t="n">
        <v>213</v>
      </c>
      <c r="E882" t="s">
        <v>256</v>
      </c>
      <c r="F882" t="n">
        <v>3201</v>
      </c>
      <c r="G882" t="s">
        <v>250</v>
      </c>
      <c r="H882" t="s">
        <v>251</v>
      </c>
      <c r="I882" t="n">
        <v>5</v>
      </c>
      <c r="J882" t="n">
        <v>595</v>
      </c>
      <c r="K882" t="s">
        <v>290</v>
      </c>
      <c r="L882" t="n">
        <v>23</v>
      </c>
      <c r="M882" t="n">
        <v>0</v>
      </c>
      <c r="N882" t="n">
        <v>0</v>
      </c>
    </row>
    <row r="883" spans="1:20">
      <c r="A883" s="1" t="n">
        <v>34819</v>
      </c>
      <c r="B883" t="s">
        <v>301</v>
      </c>
      <c r="C883" t="n">
        <v>1</v>
      </c>
      <c r="D883" t="n">
        <v>213</v>
      </c>
      <c r="E883" t="s">
        <v>256</v>
      </c>
      <c r="F883" t="n">
        <v>3201</v>
      </c>
      <c r="G883" t="s">
        <v>250</v>
      </c>
      <c r="H883" t="s">
        <v>251</v>
      </c>
      <c r="I883" t="n">
        <v>5</v>
      </c>
      <c r="J883" t="n">
        <v>795</v>
      </c>
      <c r="K883" t="s">
        <v>262</v>
      </c>
      <c r="L883" t="n">
        <v>54</v>
      </c>
      <c r="M883" t="n">
        <v>0</v>
      </c>
      <c r="N883" t="n">
        <v>0</v>
      </c>
    </row>
    <row r="884" spans="1:20">
      <c r="A884" s="1" t="n">
        <v>34819</v>
      </c>
      <c r="B884" t="s">
        <v>301</v>
      </c>
      <c r="C884" t="n">
        <v>2</v>
      </c>
      <c r="D884" t="n">
        <v>20</v>
      </c>
      <c r="E884" t="s">
        <v>249</v>
      </c>
      <c r="F884" t="n">
        <v>3201</v>
      </c>
      <c r="G884" t="s">
        <v>250</v>
      </c>
      <c r="H884" t="s">
        <v>251</v>
      </c>
      <c r="I884" t="n">
        <v>5</v>
      </c>
      <c r="J884" t="n">
        <v>160</v>
      </c>
      <c r="K884" t="s">
        <v>280</v>
      </c>
      <c r="L884" t="n">
        <v>326</v>
      </c>
      <c r="M884" t="n">
        <v>0.01</v>
      </c>
      <c r="N884" t="n">
        <v>54.5</v>
      </c>
      <c r="O884" t="s">
        <v>299</v>
      </c>
      <c r="P884" t="s">
        <v>275</v>
      </c>
      <c r="Q884" t="s">
        <v>275</v>
      </c>
      <c r="R884" t="s">
        <v>255</v>
      </c>
      <c r="S884" t="s">
        <v>251</v>
      </c>
      <c r="T884" t="n">
        <v>5</v>
      </c>
    </row>
    <row r="885" spans="1:20">
      <c r="A885" s="1" t="n">
        <v>34819</v>
      </c>
      <c r="B885" t="s">
        <v>301</v>
      </c>
      <c r="C885" t="n">
        <v>3</v>
      </c>
      <c r="D885" t="n">
        <v>20</v>
      </c>
      <c r="E885" t="s">
        <v>249</v>
      </c>
      <c r="F885" t="n">
        <v>3201</v>
      </c>
      <c r="G885" t="s">
        <v>250</v>
      </c>
      <c r="H885" t="s">
        <v>251</v>
      </c>
      <c r="I885" t="n">
        <v>5</v>
      </c>
      <c r="J885" t="n">
        <v>160</v>
      </c>
      <c r="K885" t="s">
        <v>280</v>
      </c>
      <c r="L885" t="n">
        <v>343</v>
      </c>
      <c r="M885" t="n">
        <v>0.05</v>
      </c>
      <c r="N885" t="n">
        <v>51.6</v>
      </c>
      <c r="O885" t="s">
        <v>299</v>
      </c>
      <c r="P885" t="s">
        <v>275</v>
      </c>
      <c r="Q885" t="s">
        <v>275</v>
      </c>
      <c r="R885" t="s">
        <v>255</v>
      </c>
      <c r="S885" t="s">
        <v>251</v>
      </c>
      <c r="T885" t="n">
        <v>5</v>
      </c>
    </row>
    <row r="886" spans="1:20">
      <c r="A886" s="1" t="n">
        <v>34819</v>
      </c>
      <c r="B886" t="s">
        <v>301</v>
      </c>
      <c r="C886" t="n">
        <v>4</v>
      </c>
      <c r="D886" t="n">
        <v>20</v>
      </c>
      <c r="E886" t="s">
        <v>249</v>
      </c>
      <c r="F886" t="n">
        <v>3201</v>
      </c>
      <c r="G886" t="s">
        <v>250</v>
      </c>
      <c r="H886" t="s">
        <v>251</v>
      </c>
      <c r="I886" t="n">
        <v>5</v>
      </c>
      <c r="J886" t="n">
        <v>160</v>
      </c>
      <c r="K886" t="s">
        <v>280</v>
      </c>
      <c r="L886" t="n">
        <v>327</v>
      </c>
      <c r="M886" t="n">
        <v>0.04</v>
      </c>
      <c r="N886" t="n">
        <v>38.5</v>
      </c>
      <c r="O886" t="s">
        <v>299</v>
      </c>
      <c r="P886" t="s">
        <v>275</v>
      </c>
      <c r="Q886" t="s">
        <v>275</v>
      </c>
      <c r="R886" t="s">
        <v>255</v>
      </c>
      <c r="S886" t="s">
        <v>251</v>
      </c>
      <c r="T886" t="n">
        <v>5</v>
      </c>
    </row>
    <row r="887" spans="1:20">
      <c r="A887" s="1" t="n">
        <v>34819</v>
      </c>
      <c r="B887" t="s">
        <v>301</v>
      </c>
      <c r="C887" t="n">
        <v>5</v>
      </c>
      <c r="D887" t="n">
        <v>20</v>
      </c>
      <c r="E887" t="s">
        <v>249</v>
      </c>
      <c r="F887" t="n">
        <v>3201</v>
      </c>
      <c r="G887" t="s">
        <v>250</v>
      </c>
      <c r="H887" t="s">
        <v>251</v>
      </c>
      <c r="I887" t="n">
        <v>5</v>
      </c>
      <c r="J887" t="n">
        <v>458</v>
      </c>
      <c r="K887" t="s">
        <v>252</v>
      </c>
      <c r="L887" t="n">
        <v>385</v>
      </c>
      <c r="M887" t="n">
        <v>0.21</v>
      </c>
      <c r="N887" t="n">
        <v>20.8</v>
      </c>
      <c r="O887" t="s">
        <v>299</v>
      </c>
      <c r="P887" t="s">
        <v>275</v>
      </c>
      <c r="Q887" t="s">
        <v>275</v>
      </c>
      <c r="R887" t="s">
        <v>255</v>
      </c>
      <c r="S887" t="s">
        <v>251</v>
      </c>
      <c r="T887" t="n">
        <v>5</v>
      </c>
    </row>
    <row r="888" spans="1:20">
      <c r="A888" s="1" t="n">
        <v>34819</v>
      </c>
      <c r="B888" t="s">
        <v>301</v>
      </c>
      <c r="C888" t="n">
        <v>6</v>
      </c>
      <c r="D888" t="n">
        <v>20</v>
      </c>
      <c r="E888" t="s">
        <v>249</v>
      </c>
      <c r="F888" t="n">
        <v>3201</v>
      </c>
      <c r="G888" t="s">
        <v>250</v>
      </c>
      <c r="H888" t="s">
        <v>251</v>
      </c>
      <c r="I888" t="n">
        <v>5</v>
      </c>
      <c r="J888" t="n">
        <v>458</v>
      </c>
      <c r="K888" t="s">
        <v>252</v>
      </c>
      <c r="L888" t="n">
        <v>215</v>
      </c>
      <c r="M888" t="n">
        <v>0.21</v>
      </c>
      <c r="N888" t="n">
        <v>20.7</v>
      </c>
      <c r="O888" t="s">
        <v>299</v>
      </c>
      <c r="P888" t="s">
        <v>275</v>
      </c>
      <c r="Q888" t="s">
        <v>275</v>
      </c>
      <c r="R888" t="s">
        <v>255</v>
      </c>
      <c r="S888" t="s">
        <v>251</v>
      </c>
      <c r="T888" t="n">
        <v>5</v>
      </c>
    </row>
    <row r="889" spans="1:20">
      <c r="A889" s="1" t="n">
        <v>34819</v>
      </c>
      <c r="B889" t="s">
        <v>248</v>
      </c>
      <c r="C889" t="n">
        <v>2</v>
      </c>
      <c r="D889" t="n">
        <v>20</v>
      </c>
      <c r="E889" t="s">
        <v>249</v>
      </c>
      <c r="F889" t="n">
        <v>3201</v>
      </c>
      <c r="G889" t="s">
        <v>250</v>
      </c>
      <c r="H889" t="s">
        <v>251</v>
      </c>
      <c r="I889" t="n">
        <v>5</v>
      </c>
      <c r="J889" t="n">
        <v>458</v>
      </c>
      <c r="K889" t="s">
        <v>252</v>
      </c>
      <c r="L889" t="n">
        <v>206</v>
      </c>
      <c r="M889" t="n">
        <v>0.01</v>
      </c>
      <c r="N889" t="n">
        <v>45.7</v>
      </c>
      <c r="O889" t="s">
        <v>253</v>
      </c>
      <c r="P889" t="s">
        <v>254</v>
      </c>
      <c r="Q889" t="s">
        <v>254</v>
      </c>
      <c r="R889" t="s">
        <v>255</v>
      </c>
      <c r="S889" t="s">
        <v>251</v>
      </c>
      <c r="T889" t="n">
        <v>5</v>
      </c>
    </row>
    <row r="890" spans="1:20">
      <c r="A890" s="1" t="n">
        <v>34819</v>
      </c>
      <c r="B890" t="s">
        <v>248</v>
      </c>
      <c r="C890" t="n">
        <v>3</v>
      </c>
      <c r="D890" t="n">
        <v>20</v>
      </c>
      <c r="E890" t="s">
        <v>249</v>
      </c>
      <c r="F890" t="n">
        <v>3201</v>
      </c>
      <c r="G890" t="s">
        <v>250</v>
      </c>
      <c r="H890" t="s">
        <v>251</v>
      </c>
      <c r="I890" t="n">
        <v>5</v>
      </c>
      <c r="J890" t="n">
        <v>458</v>
      </c>
      <c r="K890" t="s">
        <v>252</v>
      </c>
      <c r="L890" t="n">
        <v>299</v>
      </c>
      <c r="M890" t="n">
        <v>0.07000000000000001</v>
      </c>
      <c r="N890" t="n">
        <v>32.4</v>
      </c>
      <c r="O890" t="s">
        <v>253</v>
      </c>
      <c r="P890" t="s">
        <v>254</v>
      </c>
      <c r="Q890" t="s">
        <v>254</v>
      </c>
      <c r="R890" t="s">
        <v>255</v>
      </c>
      <c r="S890" t="s">
        <v>251</v>
      </c>
      <c r="T890" t="n">
        <v>5</v>
      </c>
    </row>
    <row r="891" spans="1:20">
      <c r="A891" s="1" t="n">
        <v>34819</v>
      </c>
      <c r="B891" t="s">
        <v>248</v>
      </c>
      <c r="C891" t="n">
        <v>4</v>
      </c>
      <c r="D891" t="n">
        <v>20</v>
      </c>
      <c r="E891" t="s">
        <v>249</v>
      </c>
      <c r="F891" t="n">
        <v>3201</v>
      </c>
      <c r="G891" t="s">
        <v>250</v>
      </c>
      <c r="H891" t="s">
        <v>251</v>
      </c>
      <c r="I891" t="n">
        <v>5</v>
      </c>
      <c r="J891" t="n">
        <v>458</v>
      </c>
      <c r="K891" t="s">
        <v>252</v>
      </c>
      <c r="L891" t="n">
        <v>414</v>
      </c>
      <c r="M891" t="n">
        <v>0.07000000000000001</v>
      </c>
      <c r="N891" t="n">
        <v>32.5</v>
      </c>
      <c r="O891" t="s">
        <v>253</v>
      </c>
      <c r="P891" t="s">
        <v>254</v>
      </c>
      <c r="Q891" t="s">
        <v>254</v>
      </c>
      <c r="R891" t="s">
        <v>255</v>
      </c>
      <c r="S891" t="s">
        <v>251</v>
      </c>
      <c r="T891" t="n">
        <v>5</v>
      </c>
    </row>
    <row r="892" spans="1:20">
      <c r="A892" s="1" t="n">
        <v>34819</v>
      </c>
      <c r="B892" t="s">
        <v>248</v>
      </c>
      <c r="C892" t="n">
        <v>5</v>
      </c>
      <c r="D892" t="n">
        <v>20</v>
      </c>
      <c r="E892" t="s">
        <v>249</v>
      </c>
      <c r="F892" t="n">
        <v>3201</v>
      </c>
      <c r="G892" t="s">
        <v>250</v>
      </c>
      <c r="H892" t="s">
        <v>251</v>
      </c>
      <c r="I892" t="n">
        <v>5</v>
      </c>
      <c r="J892" t="n">
        <v>458</v>
      </c>
      <c r="K892" t="s">
        <v>252</v>
      </c>
      <c r="L892" t="n">
        <v>193</v>
      </c>
      <c r="M892" t="n">
        <v>0.04</v>
      </c>
      <c r="N892" t="n">
        <v>38.6</v>
      </c>
      <c r="O892" t="s">
        <v>253</v>
      </c>
      <c r="P892" t="s">
        <v>254</v>
      </c>
      <c r="Q892" t="s">
        <v>254</v>
      </c>
      <c r="R892" t="s">
        <v>255</v>
      </c>
      <c r="S892" t="s">
        <v>251</v>
      </c>
      <c r="T892" t="n">
        <v>5</v>
      </c>
    </row>
    <row r="893" spans="1:20">
      <c r="A893" s="1" t="n">
        <v>34819</v>
      </c>
      <c r="B893" t="s">
        <v>248</v>
      </c>
      <c r="C893" t="n">
        <v>6</v>
      </c>
      <c r="D893" t="n">
        <v>20</v>
      </c>
      <c r="E893" t="s">
        <v>249</v>
      </c>
      <c r="F893" t="n">
        <v>3201</v>
      </c>
      <c r="G893" t="s">
        <v>250</v>
      </c>
      <c r="H893" t="s">
        <v>251</v>
      </c>
      <c r="I893" t="n">
        <v>5</v>
      </c>
      <c r="J893" t="n">
        <v>458</v>
      </c>
      <c r="K893" t="s">
        <v>252</v>
      </c>
      <c r="L893" t="n">
        <v>395</v>
      </c>
      <c r="M893" t="n">
        <v>0.02</v>
      </c>
      <c r="N893" t="n">
        <v>46.3</v>
      </c>
      <c r="O893" t="s">
        <v>253</v>
      </c>
      <c r="P893" t="s">
        <v>254</v>
      </c>
      <c r="Q893" t="s">
        <v>254</v>
      </c>
      <c r="R893" t="s">
        <v>255</v>
      </c>
      <c r="S893" t="s">
        <v>251</v>
      </c>
      <c r="T893" t="n">
        <v>5</v>
      </c>
    </row>
    <row r="894" spans="1:20">
      <c r="A894" s="1" t="n">
        <v>34819</v>
      </c>
      <c r="B894" t="s">
        <v>248</v>
      </c>
      <c r="C894" t="n">
        <v>7</v>
      </c>
      <c r="D894" t="n">
        <v>20</v>
      </c>
      <c r="E894" t="s">
        <v>249</v>
      </c>
      <c r="F894" t="n">
        <v>3201</v>
      </c>
      <c r="G894" t="s">
        <v>250</v>
      </c>
      <c r="H894" t="s">
        <v>251</v>
      </c>
      <c r="I894" t="n">
        <v>5</v>
      </c>
      <c r="J894" t="n">
        <v>940</v>
      </c>
      <c r="K894" t="s">
        <v>257</v>
      </c>
      <c r="L894" t="n">
        <v>105</v>
      </c>
      <c r="M894" t="n">
        <v>5.5</v>
      </c>
      <c r="N894" t="n">
        <v>10.6</v>
      </c>
      <c r="O894" t="s">
        <v>253</v>
      </c>
      <c r="P894" t="s">
        <v>254</v>
      </c>
      <c r="Q894" t="s">
        <v>254</v>
      </c>
      <c r="R894" t="s">
        <v>255</v>
      </c>
      <c r="S894" t="s">
        <v>251</v>
      </c>
      <c r="T894" t="n">
        <v>5</v>
      </c>
    </row>
    <row r="895" spans="1:20">
      <c r="A895" s="1" t="n">
        <v>34850</v>
      </c>
      <c r="B895" t="s">
        <v>301</v>
      </c>
      <c r="C895" t="n">
        <v>1</v>
      </c>
      <c r="D895" t="n">
        <v>20</v>
      </c>
      <c r="E895" t="s">
        <v>249</v>
      </c>
      <c r="F895" t="n">
        <v>3201</v>
      </c>
      <c r="G895" t="s">
        <v>250</v>
      </c>
      <c r="H895" t="s">
        <v>251</v>
      </c>
      <c r="I895" t="n">
        <v>5</v>
      </c>
      <c r="J895" t="n">
        <v>160</v>
      </c>
      <c r="K895" t="s">
        <v>280</v>
      </c>
      <c r="L895" t="n">
        <v>318</v>
      </c>
      <c r="M895" t="n">
        <v>0.02</v>
      </c>
      <c r="N895" t="n">
        <v>54.7</v>
      </c>
      <c r="O895" t="s">
        <v>299</v>
      </c>
      <c r="P895" t="s">
        <v>275</v>
      </c>
      <c r="Q895" t="s">
        <v>275</v>
      </c>
      <c r="R895" t="s">
        <v>255</v>
      </c>
      <c r="S895" t="s">
        <v>251</v>
      </c>
      <c r="T895" t="n">
        <v>5</v>
      </c>
    </row>
    <row r="896" spans="1:20">
      <c r="A896" s="1" t="n">
        <v>34850</v>
      </c>
      <c r="B896" t="s">
        <v>301</v>
      </c>
      <c r="C896" t="n">
        <v>2</v>
      </c>
      <c r="D896" t="n">
        <v>20</v>
      </c>
      <c r="E896" t="s">
        <v>249</v>
      </c>
      <c r="F896" t="n">
        <v>3201</v>
      </c>
      <c r="G896" t="s">
        <v>250</v>
      </c>
      <c r="H896" t="s">
        <v>251</v>
      </c>
      <c r="I896" t="n">
        <v>5</v>
      </c>
      <c r="J896" t="n">
        <v>160</v>
      </c>
      <c r="K896" t="s">
        <v>280</v>
      </c>
      <c r="L896" t="n">
        <v>331</v>
      </c>
      <c r="M896" t="n">
        <v>0.04</v>
      </c>
      <c r="N896" t="n">
        <v>37.6</v>
      </c>
      <c r="O896" t="s">
        <v>299</v>
      </c>
      <c r="P896" t="s">
        <v>275</v>
      </c>
      <c r="Q896" t="s">
        <v>275</v>
      </c>
      <c r="R896" t="s">
        <v>255</v>
      </c>
      <c r="S896" t="s">
        <v>251</v>
      </c>
      <c r="T896" t="n">
        <v>5</v>
      </c>
    </row>
    <row r="897" spans="1:20">
      <c r="A897" s="1" t="n">
        <v>34850</v>
      </c>
      <c r="B897" t="s">
        <v>301</v>
      </c>
      <c r="C897" t="n">
        <v>3</v>
      </c>
      <c r="D897" t="n">
        <v>20</v>
      </c>
      <c r="E897" t="s">
        <v>249</v>
      </c>
      <c r="F897" t="n">
        <v>3201</v>
      </c>
      <c r="G897" t="s">
        <v>250</v>
      </c>
      <c r="H897" t="s">
        <v>251</v>
      </c>
      <c r="I897" t="n">
        <v>5</v>
      </c>
      <c r="J897" t="n">
        <v>458</v>
      </c>
      <c r="K897" t="s">
        <v>252</v>
      </c>
      <c r="L897" t="n">
        <v>426</v>
      </c>
      <c r="M897" t="n">
        <v>0.19</v>
      </c>
      <c r="N897" t="n">
        <v>21.8</v>
      </c>
      <c r="O897" t="s">
        <v>299</v>
      </c>
      <c r="P897" t="s">
        <v>275</v>
      </c>
      <c r="Q897" t="s">
        <v>275</v>
      </c>
      <c r="R897" t="s">
        <v>255</v>
      </c>
      <c r="S897" t="s">
        <v>251</v>
      </c>
      <c r="T897" t="n">
        <v>5</v>
      </c>
    </row>
    <row r="898" spans="1:20">
      <c r="A898" s="1" t="n">
        <v>34850</v>
      </c>
      <c r="B898" t="s">
        <v>301</v>
      </c>
      <c r="C898" t="n">
        <v>4</v>
      </c>
      <c r="D898" t="n">
        <v>20</v>
      </c>
      <c r="E898" t="s">
        <v>249</v>
      </c>
      <c r="F898" t="n">
        <v>3201</v>
      </c>
      <c r="G898" t="s">
        <v>250</v>
      </c>
      <c r="H898" t="s">
        <v>251</v>
      </c>
      <c r="I898" t="n">
        <v>5</v>
      </c>
      <c r="J898" t="n">
        <v>712</v>
      </c>
      <c r="K898" t="s">
        <v>300</v>
      </c>
      <c r="L898" t="n">
        <v>292</v>
      </c>
      <c r="M898" t="n">
        <v>0.05</v>
      </c>
      <c r="N898" t="n">
        <v>44.4</v>
      </c>
      <c r="O898" t="s">
        <v>299</v>
      </c>
      <c r="P898" t="s">
        <v>275</v>
      </c>
      <c r="Q898" t="s">
        <v>275</v>
      </c>
      <c r="R898" t="s">
        <v>255</v>
      </c>
      <c r="S898" t="s">
        <v>251</v>
      </c>
      <c r="T898" t="n">
        <v>5</v>
      </c>
    </row>
    <row r="899" spans="1:20">
      <c r="A899" s="1" t="n">
        <v>34850</v>
      </c>
      <c r="B899" t="s">
        <v>248</v>
      </c>
      <c r="C899" t="n">
        <v>1</v>
      </c>
      <c r="D899" t="n">
        <v>20</v>
      </c>
      <c r="E899" t="s">
        <v>249</v>
      </c>
      <c r="F899" t="n">
        <v>3201</v>
      </c>
      <c r="G899" t="s">
        <v>250</v>
      </c>
      <c r="H899" t="s">
        <v>251</v>
      </c>
      <c r="I899" t="n">
        <v>5</v>
      </c>
      <c r="J899" t="n">
        <v>458</v>
      </c>
      <c r="K899" t="s">
        <v>252</v>
      </c>
      <c r="L899" t="n">
        <v>346</v>
      </c>
      <c r="M899" t="n">
        <v>0.07000000000000001</v>
      </c>
      <c r="N899" t="n">
        <v>32.6</v>
      </c>
      <c r="O899" t="s">
        <v>253</v>
      </c>
      <c r="P899" t="s">
        <v>254</v>
      </c>
      <c r="Q899" t="s">
        <v>254</v>
      </c>
      <c r="R899" t="s">
        <v>255</v>
      </c>
      <c r="S899" t="s">
        <v>251</v>
      </c>
      <c r="T899" t="n">
        <v>5</v>
      </c>
    </row>
    <row r="900" spans="1:20">
      <c r="A900" s="1" t="n">
        <v>34850</v>
      </c>
      <c r="B900" t="s">
        <v>248</v>
      </c>
      <c r="C900" t="n">
        <v>5</v>
      </c>
      <c r="D900" t="n">
        <v>20</v>
      </c>
      <c r="E900" t="s">
        <v>249</v>
      </c>
      <c r="F900" t="n">
        <v>3201</v>
      </c>
      <c r="G900" t="s">
        <v>250</v>
      </c>
      <c r="H900" t="s">
        <v>251</v>
      </c>
      <c r="I900" t="n">
        <v>5</v>
      </c>
      <c r="J900" t="n">
        <v>458</v>
      </c>
      <c r="K900" t="s">
        <v>252</v>
      </c>
      <c r="L900" t="n">
        <v>356</v>
      </c>
      <c r="M900" t="n">
        <v>0.02</v>
      </c>
      <c r="N900" t="n">
        <v>46.3</v>
      </c>
      <c r="O900" t="s">
        <v>253</v>
      </c>
      <c r="P900" t="s">
        <v>254</v>
      </c>
      <c r="Q900" t="s">
        <v>254</v>
      </c>
      <c r="R900" t="s">
        <v>255</v>
      </c>
      <c r="S900" t="s">
        <v>251</v>
      </c>
      <c r="T900" t="n">
        <v>5</v>
      </c>
    </row>
    <row r="901" spans="1:20">
      <c r="A901" s="1" t="n">
        <v>34880</v>
      </c>
      <c r="B901" t="s">
        <v>301</v>
      </c>
      <c r="C901" t="n">
        <v>1</v>
      </c>
      <c r="D901" t="n">
        <v>20</v>
      </c>
      <c r="E901" t="s">
        <v>249</v>
      </c>
      <c r="F901" t="n">
        <v>3201</v>
      </c>
      <c r="G901" t="s">
        <v>250</v>
      </c>
      <c r="H901" t="s">
        <v>251</v>
      </c>
      <c r="I901" t="n">
        <v>5</v>
      </c>
      <c r="J901" t="n">
        <v>160</v>
      </c>
      <c r="K901" t="s">
        <v>280</v>
      </c>
      <c r="L901" t="n">
        <v>301</v>
      </c>
      <c r="M901" t="n">
        <v>0.01</v>
      </c>
      <c r="N901" t="n">
        <v>54</v>
      </c>
      <c r="O901" t="s">
        <v>299</v>
      </c>
      <c r="P901" t="s">
        <v>275</v>
      </c>
      <c r="Q901" t="s">
        <v>275</v>
      </c>
      <c r="R901" t="s">
        <v>255</v>
      </c>
      <c r="S901" t="s">
        <v>251</v>
      </c>
      <c r="T901" t="n">
        <v>5</v>
      </c>
    </row>
    <row r="902" spans="1:20">
      <c r="A902" s="1" t="n">
        <v>34880</v>
      </c>
      <c r="B902" t="s">
        <v>301</v>
      </c>
      <c r="C902" t="n">
        <v>2</v>
      </c>
      <c r="D902" t="n">
        <v>20</v>
      </c>
      <c r="E902" t="s">
        <v>249</v>
      </c>
      <c r="F902" t="n">
        <v>3201</v>
      </c>
      <c r="G902" t="s">
        <v>250</v>
      </c>
      <c r="H902" t="s">
        <v>251</v>
      </c>
      <c r="I902" t="n">
        <v>5</v>
      </c>
      <c r="J902" t="n">
        <v>458</v>
      </c>
      <c r="K902" t="s">
        <v>252</v>
      </c>
      <c r="L902" t="n">
        <v>192</v>
      </c>
      <c r="M902" t="n">
        <v>0.21</v>
      </c>
      <c r="N902" t="n">
        <v>20.8</v>
      </c>
      <c r="O902" t="s">
        <v>299</v>
      </c>
      <c r="P902" t="s">
        <v>275</v>
      </c>
      <c r="Q902" t="s">
        <v>275</v>
      </c>
      <c r="R902" t="s">
        <v>255</v>
      </c>
      <c r="S902" t="s">
        <v>251</v>
      </c>
      <c r="T902" t="n">
        <v>5</v>
      </c>
    </row>
    <row r="903" spans="1:20">
      <c r="A903" s="1" t="n">
        <v>34880</v>
      </c>
      <c r="B903" t="s">
        <v>248</v>
      </c>
      <c r="C903" t="n">
        <v>1</v>
      </c>
      <c r="D903" t="n">
        <v>20</v>
      </c>
      <c r="E903" t="s">
        <v>249</v>
      </c>
      <c r="F903" t="n">
        <v>3201</v>
      </c>
      <c r="G903" t="s">
        <v>250</v>
      </c>
      <c r="H903" t="s">
        <v>251</v>
      </c>
      <c r="I903" t="n">
        <v>5</v>
      </c>
      <c r="J903" t="n">
        <v>458</v>
      </c>
      <c r="K903" t="s">
        <v>252</v>
      </c>
      <c r="L903" t="n">
        <v>370</v>
      </c>
      <c r="M903" t="n">
        <v>0.07000000000000001</v>
      </c>
      <c r="N903" t="n">
        <v>32.3</v>
      </c>
      <c r="O903" t="s">
        <v>253</v>
      </c>
      <c r="P903" t="s">
        <v>254</v>
      </c>
      <c r="Q903" t="s">
        <v>254</v>
      </c>
      <c r="R903" t="s">
        <v>255</v>
      </c>
      <c r="S903" t="s">
        <v>251</v>
      </c>
      <c r="T903" t="n">
        <v>5</v>
      </c>
    </row>
    <row r="904" spans="1:20">
      <c r="A904" s="1" t="n">
        <v>34880</v>
      </c>
      <c r="B904" t="s">
        <v>248</v>
      </c>
      <c r="C904" t="n">
        <v>3</v>
      </c>
      <c r="D904" t="n">
        <v>20</v>
      </c>
      <c r="E904" t="s">
        <v>249</v>
      </c>
      <c r="F904" t="n">
        <v>3201</v>
      </c>
      <c r="G904" t="s">
        <v>250</v>
      </c>
      <c r="H904" t="s">
        <v>251</v>
      </c>
      <c r="I904" t="n">
        <v>5</v>
      </c>
      <c r="J904" t="n">
        <v>458</v>
      </c>
      <c r="K904" t="s">
        <v>252</v>
      </c>
      <c r="L904" t="n">
        <v>485</v>
      </c>
      <c r="M904" t="n">
        <v>0.02</v>
      </c>
      <c r="N904" t="n">
        <v>46.1</v>
      </c>
      <c r="O904" t="s">
        <v>253</v>
      </c>
      <c r="P904" t="s">
        <v>254</v>
      </c>
      <c r="Q904" t="s">
        <v>254</v>
      </c>
      <c r="R904" t="s">
        <v>255</v>
      </c>
      <c r="S904" t="s">
        <v>251</v>
      </c>
      <c r="T904" t="n">
        <v>5</v>
      </c>
    </row>
    <row r="905" spans="1:20">
      <c r="A905" s="1" t="n">
        <v>34880</v>
      </c>
      <c r="B905" t="s">
        <v>263</v>
      </c>
      <c r="C905" t="n">
        <v>1</v>
      </c>
      <c r="D905" t="n">
        <v>213</v>
      </c>
      <c r="E905" t="s">
        <v>256</v>
      </c>
      <c r="F905" t="n">
        <v>3201</v>
      </c>
      <c r="G905" t="s">
        <v>250</v>
      </c>
      <c r="H905" t="s">
        <v>251</v>
      </c>
      <c r="I905" t="n">
        <v>5</v>
      </c>
      <c r="J905" t="n">
        <v>520</v>
      </c>
      <c r="K905" t="s">
        <v>283</v>
      </c>
      <c r="L905" t="n">
        <v>31</v>
      </c>
      <c r="M905" t="n">
        <v>0</v>
      </c>
      <c r="N905" t="n">
        <v>0</v>
      </c>
    </row>
    <row r="906" spans="1:20">
      <c r="A906" s="1" t="n">
        <v>34880</v>
      </c>
      <c r="B906" t="s">
        <v>263</v>
      </c>
      <c r="C906" t="n">
        <v>2</v>
      </c>
      <c r="D906" t="n">
        <v>213</v>
      </c>
      <c r="E906" t="s">
        <v>256</v>
      </c>
      <c r="F906" t="n">
        <v>3201</v>
      </c>
      <c r="G906" t="s">
        <v>250</v>
      </c>
      <c r="H906" t="s">
        <v>251</v>
      </c>
      <c r="I906" t="n">
        <v>5</v>
      </c>
      <c r="J906" t="n">
        <v>595</v>
      </c>
      <c r="K906" t="s">
        <v>290</v>
      </c>
      <c r="L906" t="n">
        <v>30</v>
      </c>
      <c r="M906" t="n">
        <v>0</v>
      </c>
      <c r="N906" t="n">
        <v>0</v>
      </c>
    </row>
    <row r="907" spans="1:20">
      <c r="A907" s="1" t="n">
        <v>34911</v>
      </c>
      <c r="B907" t="s">
        <v>301</v>
      </c>
      <c r="C907" t="n">
        <v>1</v>
      </c>
      <c r="D907" t="n">
        <v>20</v>
      </c>
      <c r="E907" t="s">
        <v>249</v>
      </c>
      <c r="F907" t="n">
        <v>3201</v>
      </c>
      <c r="G907" t="s">
        <v>250</v>
      </c>
      <c r="H907" t="s">
        <v>251</v>
      </c>
      <c r="I907" t="n">
        <v>5</v>
      </c>
      <c r="J907" t="n">
        <v>160</v>
      </c>
      <c r="K907" t="s">
        <v>280</v>
      </c>
      <c r="L907" t="n">
        <v>647</v>
      </c>
      <c r="M907" t="n">
        <v>0.05</v>
      </c>
      <c r="N907" t="n">
        <v>54.4</v>
      </c>
      <c r="O907" t="s">
        <v>299</v>
      </c>
      <c r="P907" t="s">
        <v>275</v>
      </c>
      <c r="Q907" t="s">
        <v>275</v>
      </c>
      <c r="R907" t="s">
        <v>255</v>
      </c>
      <c r="S907" t="s">
        <v>251</v>
      </c>
      <c r="T907" t="n">
        <v>5</v>
      </c>
    </row>
    <row r="908" spans="1:20">
      <c r="A908" s="1" t="n">
        <v>34911</v>
      </c>
      <c r="B908" t="s">
        <v>301</v>
      </c>
      <c r="C908" t="n">
        <v>2</v>
      </c>
      <c r="D908" t="n">
        <v>20</v>
      </c>
      <c r="E908" t="s">
        <v>249</v>
      </c>
      <c r="F908" t="n">
        <v>3201</v>
      </c>
      <c r="G908" t="s">
        <v>250</v>
      </c>
      <c r="H908" t="s">
        <v>251</v>
      </c>
      <c r="I908" t="n">
        <v>5</v>
      </c>
      <c r="J908" t="n">
        <v>458</v>
      </c>
      <c r="K908" t="s">
        <v>252</v>
      </c>
      <c r="L908" t="n">
        <v>468</v>
      </c>
      <c r="M908" t="n">
        <v>0.03</v>
      </c>
      <c r="N908" t="n">
        <v>46.7</v>
      </c>
      <c r="O908" t="s">
        <v>299</v>
      </c>
      <c r="P908" t="s">
        <v>275</v>
      </c>
      <c r="Q908" t="s">
        <v>275</v>
      </c>
      <c r="R908" t="s">
        <v>255</v>
      </c>
      <c r="S908" t="s">
        <v>251</v>
      </c>
      <c r="T908" t="n">
        <v>5</v>
      </c>
    </row>
    <row r="909" spans="1:20">
      <c r="A909" s="1" t="n">
        <v>34911</v>
      </c>
      <c r="B909" t="s">
        <v>301</v>
      </c>
      <c r="C909" t="n">
        <v>3</v>
      </c>
      <c r="D909" t="n">
        <v>20</v>
      </c>
      <c r="E909" t="s">
        <v>249</v>
      </c>
      <c r="F909" t="n">
        <v>3201</v>
      </c>
      <c r="G909" t="s">
        <v>250</v>
      </c>
      <c r="H909" t="s">
        <v>251</v>
      </c>
      <c r="I909" t="n">
        <v>5</v>
      </c>
      <c r="J909" t="n">
        <v>458</v>
      </c>
      <c r="K909" t="s">
        <v>252</v>
      </c>
      <c r="L909" t="n">
        <v>268</v>
      </c>
      <c r="M909" t="n">
        <v>0.21</v>
      </c>
      <c r="N909" t="n">
        <v>21.2</v>
      </c>
      <c r="O909" t="s">
        <v>299</v>
      </c>
      <c r="P909" t="s">
        <v>275</v>
      </c>
      <c r="Q909" t="s">
        <v>275</v>
      </c>
      <c r="R909" t="s">
        <v>255</v>
      </c>
      <c r="S909" t="s">
        <v>251</v>
      </c>
      <c r="T909" t="n">
        <v>5</v>
      </c>
    </row>
    <row r="910" spans="1:20">
      <c r="A910" s="1" t="n">
        <v>34911</v>
      </c>
      <c r="B910" t="s">
        <v>301</v>
      </c>
      <c r="C910" t="n">
        <v>4</v>
      </c>
      <c r="D910" t="n">
        <v>20</v>
      </c>
      <c r="E910" t="s">
        <v>249</v>
      </c>
      <c r="F910" t="n">
        <v>3201</v>
      </c>
      <c r="G910" t="s">
        <v>250</v>
      </c>
      <c r="H910" t="s">
        <v>251</v>
      </c>
      <c r="I910" t="n">
        <v>5</v>
      </c>
      <c r="J910" t="n">
        <v>458</v>
      </c>
      <c r="K910" t="s">
        <v>252</v>
      </c>
      <c r="L910" t="n">
        <v>257</v>
      </c>
      <c r="M910" t="n">
        <v>0.21</v>
      </c>
      <c r="N910" t="n">
        <v>20.7</v>
      </c>
      <c r="O910" t="s">
        <v>299</v>
      </c>
      <c r="P910" t="s">
        <v>275</v>
      </c>
      <c r="Q910" t="s">
        <v>275</v>
      </c>
      <c r="R910" t="s">
        <v>255</v>
      </c>
      <c r="S910" t="s">
        <v>251</v>
      </c>
      <c r="T910" t="n">
        <v>5</v>
      </c>
    </row>
    <row r="911" spans="1:20">
      <c r="A911" s="1" t="n">
        <v>34911</v>
      </c>
      <c r="B911" t="s">
        <v>301</v>
      </c>
      <c r="C911" t="n">
        <v>5</v>
      </c>
      <c r="D911" t="n">
        <v>20</v>
      </c>
      <c r="E911" t="s">
        <v>249</v>
      </c>
      <c r="F911" t="n">
        <v>3201</v>
      </c>
      <c r="G911" t="s">
        <v>250</v>
      </c>
      <c r="H911" t="s">
        <v>251</v>
      </c>
      <c r="I911" t="n">
        <v>5</v>
      </c>
      <c r="J911" t="n">
        <v>458</v>
      </c>
      <c r="K911" t="s">
        <v>252</v>
      </c>
      <c r="L911" t="n">
        <v>421</v>
      </c>
      <c r="M911" t="n">
        <v>0.04</v>
      </c>
      <c r="N911" t="n">
        <v>45.4</v>
      </c>
      <c r="O911" t="s">
        <v>299</v>
      </c>
      <c r="P911" t="s">
        <v>275</v>
      </c>
      <c r="Q911" t="s">
        <v>275</v>
      </c>
      <c r="R911" t="s">
        <v>255</v>
      </c>
      <c r="S911" t="s">
        <v>251</v>
      </c>
      <c r="T911" t="n">
        <v>5</v>
      </c>
    </row>
    <row r="912" spans="1:20">
      <c r="A912" s="1" t="n">
        <v>34911</v>
      </c>
      <c r="B912" t="s">
        <v>301</v>
      </c>
      <c r="C912" t="n">
        <v>6</v>
      </c>
      <c r="D912" t="n">
        <v>20</v>
      </c>
      <c r="E912" t="s">
        <v>249</v>
      </c>
      <c r="F912" t="n">
        <v>3201</v>
      </c>
      <c r="G912" t="s">
        <v>250</v>
      </c>
      <c r="H912" t="s">
        <v>251</v>
      </c>
      <c r="I912" t="n">
        <v>5</v>
      </c>
      <c r="J912" t="n">
        <v>888</v>
      </c>
      <c r="K912" t="s">
        <v>295</v>
      </c>
      <c r="L912" t="n">
        <v>289</v>
      </c>
      <c r="M912" t="n">
        <v>1.06</v>
      </c>
      <c r="N912" t="n">
        <v>33.5</v>
      </c>
      <c r="O912" t="s">
        <v>299</v>
      </c>
      <c r="P912" t="s">
        <v>275</v>
      </c>
      <c r="Q912" t="s">
        <v>275</v>
      </c>
      <c r="R912" t="s">
        <v>255</v>
      </c>
      <c r="S912" t="s">
        <v>251</v>
      </c>
      <c r="T912" t="n">
        <v>5</v>
      </c>
    </row>
    <row r="913" spans="1:20">
      <c r="A913" s="1" t="n">
        <v>34911</v>
      </c>
      <c r="B913" t="s">
        <v>248</v>
      </c>
      <c r="C913" t="n">
        <v>1</v>
      </c>
      <c r="D913" t="n">
        <v>20</v>
      </c>
      <c r="E913" t="s">
        <v>249</v>
      </c>
      <c r="F913" t="n">
        <v>3201</v>
      </c>
      <c r="G913" t="s">
        <v>250</v>
      </c>
      <c r="H913" t="s">
        <v>251</v>
      </c>
      <c r="I913" t="n">
        <v>5</v>
      </c>
      <c r="J913" t="n">
        <v>458</v>
      </c>
      <c r="K913" t="s">
        <v>252</v>
      </c>
      <c r="L913" t="n">
        <v>184</v>
      </c>
      <c r="M913" t="n">
        <v>0.07000000000000001</v>
      </c>
      <c r="N913" t="n">
        <v>32.4</v>
      </c>
      <c r="O913" t="s">
        <v>253</v>
      </c>
      <c r="P913" t="s">
        <v>254</v>
      </c>
      <c r="Q913" t="s">
        <v>254</v>
      </c>
      <c r="R913" t="s">
        <v>255</v>
      </c>
      <c r="S913" t="s">
        <v>251</v>
      </c>
      <c r="T913" t="n">
        <v>5</v>
      </c>
    </row>
    <row r="914" spans="1:20">
      <c r="A914" s="1" t="n">
        <v>34911</v>
      </c>
      <c r="B914" t="s">
        <v>248</v>
      </c>
      <c r="C914" t="n">
        <v>3</v>
      </c>
      <c r="D914" t="n">
        <v>20</v>
      </c>
      <c r="E914" t="s">
        <v>249</v>
      </c>
      <c r="F914" t="n">
        <v>3201</v>
      </c>
      <c r="G914" t="s">
        <v>250</v>
      </c>
      <c r="H914" t="s">
        <v>251</v>
      </c>
      <c r="I914" t="n">
        <v>5</v>
      </c>
      <c r="J914" t="n">
        <v>458</v>
      </c>
      <c r="K914" t="s">
        <v>252</v>
      </c>
      <c r="L914" t="n">
        <v>162</v>
      </c>
      <c r="M914" t="n">
        <v>0.07000000000000001</v>
      </c>
      <c r="N914" t="n">
        <v>32.4</v>
      </c>
      <c r="O914" t="s">
        <v>253</v>
      </c>
      <c r="P914" t="s">
        <v>254</v>
      </c>
      <c r="Q914" t="s">
        <v>254</v>
      </c>
      <c r="R914" t="s">
        <v>255</v>
      </c>
      <c r="S914" t="s">
        <v>251</v>
      </c>
      <c r="T914" t="n">
        <v>5</v>
      </c>
    </row>
    <row r="915" spans="1:20">
      <c r="A915" s="1" t="n">
        <v>34911</v>
      </c>
      <c r="B915" t="s">
        <v>248</v>
      </c>
      <c r="C915" t="n">
        <v>5</v>
      </c>
      <c r="D915" t="n">
        <v>850</v>
      </c>
      <c r="E915" t="s">
        <v>302</v>
      </c>
      <c r="F915" t="n">
        <v>3201</v>
      </c>
      <c r="G915" t="s">
        <v>250</v>
      </c>
      <c r="H915" t="s">
        <v>251</v>
      </c>
      <c r="I915" t="n">
        <v>5</v>
      </c>
      <c r="J915" t="n">
        <v>458</v>
      </c>
      <c r="K915" t="s">
        <v>252</v>
      </c>
      <c r="L915" t="n">
        <v>249</v>
      </c>
      <c r="M915" t="n">
        <v>0</v>
      </c>
      <c r="N915" t="n">
        <v>0</v>
      </c>
      <c r="O915" t="s">
        <v>253</v>
      </c>
      <c r="P915" t="s">
        <v>254</v>
      </c>
      <c r="Q915" t="s">
        <v>254</v>
      </c>
      <c r="R915" t="s">
        <v>255</v>
      </c>
      <c r="S915" t="s">
        <v>251</v>
      </c>
      <c r="T915" t="n">
        <v>5</v>
      </c>
    </row>
    <row r="916" spans="1:20">
      <c r="A916" s="1" t="n">
        <v>34911</v>
      </c>
      <c r="B916" t="s">
        <v>248</v>
      </c>
      <c r="C916" t="n">
        <v>6</v>
      </c>
      <c r="D916" t="n">
        <v>20</v>
      </c>
      <c r="E916" t="s">
        <v>249</v>
      </c>
      <c r="F916" t="n">
        <v>3201</v>
      </c>
      <c r="G916" t="s">
        <v>250</v>
      </c>
      <c r="H916" t="s">
        <v>251</v>
      </c>
      <c r="I916" t="n">
        <v>5</v>
      </c>
      <c r="J916" t="n">
        <v>458</v>
      </c>
      <c r="K916" t="s">
        <v>252</v>
      </c>
      <c r="L916" t="n">
        <v>343</v>
      </c>
      <c r="M916" t="n">
        <v>0.07000000000000001</v>
      </c>
      <c r="N916" t="n">
        <v>32.5</v>
      </c>
      <c r="O916" t="s">
        <v>253</v>
      </c>
      <c r="P916" t="s">
        <v>254</v>
      </c>
      <c r="Q916" t="s">
        <v>254</v>
      </c>
      <c r="R916" t="s">
        <v>255</v>
      </c>
      <c r="S916" t="s">
        <v>251</v>
      </c>
      <c r="T916" t="n">
        <v>5</v>
      </c>
    </row>
    <row r="917" spans="1:20">
      <c r="A917" s="1" t="n">
        <v>34911</v>
      </c>
      <c r="B917" t="s">
        <v>248</v>
      </c>
      <c r="C917" t="n">
        <v>7</v>
      </c>
      <c r="D917" t="n">
        <v>20</v>
      </c>
      <c r="E917" t="s">
        <v>249</v>
      </c>
      <c r="F917" t="n">
        <v>3201</v>
      </c>
      <c r="G917" t="s">
        <v>250</v>
      </c>
      <c r="H917" t="s">
        <v>251</v>
      </c>
      <c r="I917" t="n">
        <v>5</v>
      </c>
      <c r="J917" t="n">
        <v>458</v>
      </c>
      <c r="K917" t="s">
        <v>252</v>
      </c>
      <c r="L917" t="n">
        <v>345</v>
      </c>
      <c r="M917" t="n">
        <v>0.02</v>
      </c>
      <c r="N917" t="n">
        <v>46.5</v>
      </c>
      <c r="O917" t="s">
        <v>253</v>
      </c>
      <c r="P917" t="s">
        <v>254</v>
      </c>
      <c r="Q917" t="s">
        <v>254</v>
      </c>
      <c r="R917" t="s">
        <v>255</v>
      </c>
      <c r="S917" t="s">
        <v>251</v>
      </c>
      <c r="T917" t="n">
        <v>5</v>
      </c>
    </row>
    <row r="918" spans="1:20">
      <c r="A918" s="1" t="n">
        <v>34911</v>
      </c>
      <c r="B918" t="s">
        <v>248</v>
      </c>
      <c r="C918" t="n">
        <v>8</v>
      </c>
      <c r="D918" t="n">
        <v>20</v>
      </c>
      <c r="E918" t="s">
        <v>249</v>
      </c>
      <c r="F918" t="n">
        <v>3201</v>
      </c>
      <c r="G918" t="s">
        <v>250</v>
      </c>
      <c r="H918" t="s">
        <v>251</v>
      </c>
      <c r="I918" t="n">
        <v>5</v>
      </c>
      <c r="J918" t="n">
        <v>458</v>
      </c>
      <c r="K918" t="s">
        <v>252</v>
      </c>
      <c r="L918" t="n">
        <v>178</v>
      </c>
      <c r="M918" t="n">
        <v>0.02</v>
      </c>
      <c r="N918" t="n">
        <v>46.6</v>
      </c>
      <c r="O918" t="s">
        <v>253</v>
      </c>
      <c r="P918" t="s">
        <v>254</v>
      </c>
      <c r="Q918" t="s">
        <v>254</v>
      </c>
      <c r="R918" t="s">
        <v>255</v>
      </c>
      <c r="S918" t="s">
        <v>251</v>
      </c>
      <c r="T918" t="n">
        <v>5</v>
      </c>
    </row>
    <row r="919" spans="1:20">
      <c r="A919" s="1" t="n">
        <v>34911</v>
      </c>
      <c r="B919" t="s">
        <v>248</v>
      </c>
      <c r="C919" t="n">
        <v>9</v>
      </c>
      <c r="D919" t="n">
        <v>20</v>
      </c>
      <c r="E919" t="s">
        <v>249</v>
      </c>
      <c r="F919" t="n">
        <v>3201</v>
      </c>
      <c r="G919" t="s">
        <v>250</v>
      </c>
      <c r="H919" t="s">
        <v>251</v>
      </c>
      <c r="I919" t="n">
        <v>5</v>
      </c>
      <c r="J919" t="n">
        <v>458</v>
      </c>
      <c r="K919" t="s">
        <v>252</v>
      </c>
      <c r="L919" t="n">
        <v>197</v>
      </c>
      <c r="M919" t="n">
        <v>0.02</v>
      </c>
      <c r="N919" t="n">
        <v>46.6</v>
      </c>
      <c r="O919" t="s">
        <v>253</v>
      </c>
      <c r="P919" t="s">
        <v>254</v>
      </c>
      <c r="Q919" t="s">
        <v>254</v>
      </c>
      <c r="R919" t="s">
        <v>255</v>
      </c>
      <c r="S919" t="s">
        <v>251</v>
      </c>
      <c r="T919" t="n">
        <v>5</v>
      </c>
    </row>
    <row r="920" spans="1:20">
      <c r="A920" s="1" t="n">
        <v>34911</v>
      </c>
      <c r="B920" t="s">
        <v>248</v>
      </c>
      <c r="C920" t="n">
        <v>10</v>
      </c>
      <c r="D920" t="n">
        <v>20</v>
      </c>
      <c r="E920" t="s">
        <v>249</v>
      </c>
      <c r="F920" t="n">
        <v>3201</v>
      </c>
      <c r="G920" t="s">
        <v>250</v>
      </c>
      <c r="H920" t="s">
        <v>251</v>
      </c>
      <c r="I920" t="n">
        <v>5</v>
      </c>
      <c r="J920" t="n">
        <v>945</v>
      </c>
      <c r="K920" t="s">
        <v>304</v>
      </c>
      <c r="L920" t="n">
        <v>346</v>
      </c>
      <c r="M920" t="n">
        <v>0.1</v>
      </c>
      <c r="N920" t="n">
        <v>40.1</v>
      </c>
      <c r="O920" t="s">
        <v>253</v>
      </c>
      <c r="P920" t="s">
        <v>254</v>
      </c>
      <c r="Q920" t="s">
        <v>254</v>
      </c>
      <c r="R920" t="s">
        <v>255</v>
      </c>
      <c r="S920" t="s">
        <v>251</v>
      </c>
      <c r="T920" t="n">
        <v>5</v>
      </c>
    </row>
    <row r="921" spans="1:20">
      <c r="A921" s="1" t="n">
        <v>34942</v>
      </c>
      <c r="B921" t="s">
        <v>301</v>
      </c>
      <c r="C921" t="n">
        <v>1</v>
      </c>
      <c r="D921" t="n">
        <v>20</v>
      </c>
      <c r="E921" t="s">
        <v>249</v>
      </c>
      <c r="F921" t="n">
        <v>3201</v>
      </c>
      <c r="G921" t="s">
        <v>250</v>
      </c>
      <c r="H921" t="s">
        <v>251</v>
      </c>
      <c r="I921" t="n">
        <v>5</v>
      </c>
      <c r="J921" t="n">
        <v>458</v>
      </c>
      <c r="K921" t="s">
        <v>252</v>
      </c>
      <c r="L921" t="n">
        <v>235</v>
      </c>
      <c r="M921" t="n">
        <v>0.22</v>
      </c>
      <c r="N921" t="n">
        <v>21</v>
      </c>
      <c r="O921" t="s">
        <v>299</v>
      </c>
      <c r="P921" t="s">
        <v>275</v>
      </c>
      <c r="Q921" t="s">
        <v>275</v>
      </c>
      <c r="R921" t="s">
        <v>255</v>
      </c>
      <c r="S921" t="s">
        <v>251</v>
      </c>
      <c r="T921" t="n">
        <v>5</v>
      </c>
    </row>
    <row r="922" spans="1:20">
      <c r="A922" s="1" t="n">
        <v>34942</v>
      </c>
      <c r="B922" t="s">
        <v>301</v>
      </c>
      <c r="C922" t="n">
        <v>2</v>
      </c>
      <c r="D922" t="n">
        <v>20</v>
      </c>
      <c r="E922" t="s">
        <v>249</v>
      </c>
      <c r="F922" t="n">
        <v>3201</v>
      </c>
      <c r="G922" t="s">
        <v>250</v>
      </c>
      <c r="H922" t="s">
        <v>251</v>
      </c>
      <c r="I922" t="n">
        <v>5</v>
      </c>
      <c r="J922" t="n">
        <v>458</v>
      </c>
      <c r="K922" t="s">
        <v>252</v>
      </c>
      <c r="L922" t="n">
        <v>475</v>
      </c>
      <c r="M922" t="n">
        <v>0.04</v>
      </c>
      <c r="N922" t="n">
        <v>43.7</v>
      </c>
      <c r="O922" t="s">
        <v>299</v>
      </c>
      <c r="P922" t="s">
        <v>275</v>
      </c>
      <c r="Q922" t="s">
        <v>275</v>
      </c>
      <c r="R922" t="s">
        <v>255</v>
      </c>
      <c r="S922" t="s">
        <v>251</v>
      </c>
      <c r="T922" t="n">
        <v>5</v>
      </c>
    </row>
    <row r="923" spans="1:20">
      <c r="A923" s="1" t="n">
        <v>34942</v>
      </c>
      <c r="B923" t="s">
        <v>301</v>
      </c>
      <c r="C923" t="n">
        <v>3</v>
      </c>
      <c r="D923" t="n">
        <v>20</v>
      </c>
      <c r="E923" t="s">
        <v>249</v>
      </c>
      <c r="F923" t="n">
        <v>3201</v>
      </c>
      <c r="G923" t="s">
        <v>250</v>
      </c>
      <c r="H923" t="s">
        <v>251</v>
      </c>
      <c r="I923" t="n">
        <v>5</v>
      </c>
      <c r="J923" t="n">
        <v>458</v>
      </c>
      <c r="K923" t="s">
        <v>252</v>
      </c>
      <c r="L923" t="n">
        <v>200</v>
      </c>
      <c r="M923" t="n">
        <v>0.21</v>
      </c>
      <c r="N923" t="n">
        <v>20.7</v>
      </c>
      <c r="O923" t="s">
        <v>299</v>
      </c>
      <c r="P923" t="s">
        <v>275</v>
      </c>
      <c r="Q923" t="s">
        <v>275</v>
      </c>
      <c r="R923" t="s">
        <v>255</v>
      </c>
      <c r="S923" t="s">
        <v>251</v>
      </c>
      <c r="T923" t="n">
        <v>5</v>
      </c>
    </row>
    <row r="924" spans="1:20">
      <c r="A924" s="1" t="n">
        <v>34942</v>
      </c>
      <c r="B924" t="s">
        <v>301</v>
      </c>
      <c r="C924" t="n">
        <v>4</v>
      </c>
      <c r="D924" t="n">
        <v>20</v>
      </c>
      <c r="E924" t="s">
        <v>249</v>
      </c>
      <c r="F924" t="n">
        <v>3201</v>
      </c>
      <c r="G924" t="s">
        <v>250</v>
      </c>
      <c r="H924" t="s">
        <v>251</v>
      </c>
      <c r="I924" t="n">
        <v>5</v>
      </c>
      <c r="J924" t="n">
        <v>458</v>
      </c>
      <c r="K924" t="s">
        <v>252</v>
      </c>
      <c r="L924" t="n">
        <v>459</v>
      </c>
      <c r="M924" t="n">
        <v>0.01</v>
      </c>
      <c r="N924" t="n">
        <v>46.3</v>
      </c>
      <c r="O924" t="s">
        <v>299</v>
      </c>
      <c r="P924" t="s">
        <v>275</v>
      </c>
      <c r="Q924" t="s">
        <v>275</v>
      </c>
      <c r="R924" t="s">
        <v>255</v>
      </c>
      <c r="S924" t="s">
        <v>251</v>
      </c>
      <c r="T924" t="n">
        <v>5</v>
      </c>
    </row>
    <row r="925" spans="1:20">
      <c r="A925" s="1" t="n">
        <v>34942</v>
      </c>
      <c r="B925" t="s">
        <v>301</v>
      </c>
      <c r="C925" t="n">
        <v>5</v>
      </c>
      <c r="D925" t="n">
        <v>20</v>
      </c>
      <c r="E925" t="s">
        <v>249</v>
      </c>
      <c r="F925" t="n">
        <v>3201</v>
      </c>
      <c r="G925" t="s">
        <v>250</v>
      </c>
      <c r="H925" t="s">
        <v>251</v>
      </c>
      <c r="I925" t="n">
        <v>5</v>
      </c>
      <c r="J925" t="n">
        <v>888</v>
      </c>
      <c r="K925" t="s">
        <v>295</v>
      </c>
      <c r="L925" t="n">
        <v>402</v>
      </c>
      <c r="M925" t="n">
        <v>1.06</v>
      </c>
      <c r="N925" t="n">
        <v>33.4</v>
      </c>
      <c r="O925" t="s">
        <v>299</v>
      </c>
      <c r="P925" t="s">
        <v>275</v>
      </c>
      <c r="Q925" t="s">
        <v>275</v>
      </c>
      <c r="R925" t="s">
        <v>255</v>
      </c>
      <c r="S925" t="s">
        <v>251</v>
      </c>
      <c r="T925" t="n">
        <v>5</v>
      </c>
    </row>
    <row r="926" spans="1:20">
      <c r="A926" s="1" t="n">
        <v>34942</v>
      </c>
      <c r="B926" t="s">
        <v>248</v>
      </c>
      <c r="C926" t="n">
        <v>1</v>
      </c>
      <c r="D926" t="n">
        <v>20</v>
      </c>
      <c r="E926" t="s">
        <v>249</v>
      </c>
      <c r="F926" t="n">
        <v>3201</v>
      </c>
      <c r="G926" t="s">
        <v>250</v>
      </c>
      <c r="H926" t="s">
        <v>251</v>
      </c>
      <c r="I926" t="n">
        <v>5</v>
      </c>
      <c r="J926" t="n">
        <v>458</v>
      </c>
      <c r="K926" t="s">
        <v>252</v>
      </c>
      <c r="L926" t="n">
        <v>188</v>
      </c>
      <c r="M926" t="n">
        <v>0.02</v>
      </c>
      <c r="N926" t="n">
        <v>46.3</v>
      </c>
      <c r="O926" t="s">
        <v>253</v>
      </c>
      <c r="P926" t="s">
        <v>254</v>
      </c>
      <c r="Q926" t="s">
        <v>254</v>
      </c>
      <c r="R926" t="s">
        <v>255</v>
      </c>
      <c r="S926" t="s">
        <v>251</v>
      </c>
      <c r="T926" t="n">
        <v>5</v>
      </c>
    </row>
    <row r="927" spans="1:20">
      <c r="A927" s="1" t="n">
        <v>34942</v>
      </c>
      <c r="B927" t="s">
        <v>248</v>
      </c>
      <c r="C927" t="n">
        <v>3</v>
      </c>
      <c r="D927" t="n">
        <v>508</v>
      </c>
      <c r="E927" t="s">
        <v>268</v>
      </c>
      <c r="F927" t="n">
        <v>3201</v>
      </c>
      <c r="G927" t="s">
        <v>250</v>
      </c>
      <c r="H927" t="s">
        <v>251</v>
      </c>
      <c r="I927" t="n">
        <v>5</v>
      </c>
      <c r="J927" t="n">
        <v>458</v>
      </c>
      <c r="K927" t="s">
        <v>252</v>
      </c>
      <c r="L927" t="n">
        <v>200</v>
      </c>
      <c r="M927" t="n">
        <v>0.1</v>
      </c>
      <c r="N927" t="n">
        <v>0</v>
      </c>
    </row>
    <row r="928" spans="1:20">
      <c r="A928" s="1" t="n">
        <v>34942</v>
      </c>
      <c r="B928" t="s">
        <v>248</v>
      </c>
      <c r="C928" t="n">
        <v>5</v>
      </c>
      <c r="D928" t="n">
        <v>20</v>
      </c>
      <c r="E928" t="s">
        <v>249</v>
      </c>
      <c r="F928" t="n">
        <v>3201</v>
      </c>
      <c r="G928" t="s">
        <v>250</v>
      </c>
      <c r="H928" t="s">
        <v>251</v>
      </c>
      <c r="I928" t="n">
        <v>5</v>
      </c>
      <c r="J928" t="n">
        <v>458</v>
      </c>
      <c r="K928" t="s">
        <v>252</v>
      </c>
      <c r="L928" t="n">
        <v>200</v>
      </c>
      <c r="M928" t="n">
        <v>0.07000000000000001</v>
      </c>
      <c r="N928" t="n">
        <v>32.4</v>
      </c>
      <c r="O928" t="s">
        <v>253</v>
      </c>
      <c r="P928" t="s">
        <v>254</v>
      </c>
      <c r="Q928" t="s">
        <v>254</v>
      </c>
      <c r="R928" t="s">
        <v>255</v>
      </c>
      <c r="S928" t="s">
        <v>251</v>
      </c>
      <c r="T928" t="n">
        <v>5</v>
      </c>
    </row>
    <row r="929" spans="1:20">
      <c r="A929" s="1" t="n">
        <v>34942</v>
      </c>
      <c r="B929" t="s">
        <v>248</v>
      </c>
      <c r="C929" t="n">
        <v>6</v>
      </c>
      <c r="D929" t="n">
        <v>20</v>
      </c>
      <c r="E929" t="s">
        <v>249</v>
      </c>
      <c r="F929" t="n">
        <v>3201</v>
      </c>
      <c r="G929" t="s">
        <v>250</v>
      </c>
      <c r="H929" t="s">
        <v>251</v>
      </c>
      <c r="I929" t="n">
        <v>5</v>
      </c>
      <c r="J929" t="n">
        <v>458</v>
      </c>
      <c r="K929" t="s">
        <v>252</v>
      </c>
      <c r="L929" t="n">
        <v>358</v>
      </c>
      <c r="M929" t="n">
        <v>0.07000000000000001</v>
      </c>
      <c r="N929" t="n">
        <v>33.2</v>
      </c>
      <c r="O929" t="s">
        <v>253</v>
      </c>
      <c r="P929" t="s">
        <v>254</v>
      </c>
      <c r="Q929" t="s">
        <v>254</v>
      </c>
      <c r="R929" t="s">
        <v>255</v>
      </c>
      <c r="S929" t="s">
        <v>251</v>
      </c>
      <c r="T929" t="n">
        <v>5</v>
      </c>
    </row>
    <row r="930" spans="1:20">
      <c r="A930" s="1" t="n">
        <v>34942</v>
      </c>
      <c r="B930" t="s">
        <v>248</v>
      </c>
      <c r="C930" t="n">
        <v>7</v>
      </c>
      <c r="D930" t="n">
        <v>20</v>
      </c>
      <c r="E930" t="s">
        <v>249</v>
      </c>
      <c r="F930" t="n">
        <v>3201</v>
      </c>
      <c r="G930" t="s">
        <v>250</v>
      </c>
      <c r="H930" t="s">
        <v>251</v>
      </c>
      <c r="I930" t="n">
        <v>5</v>
      </c>
      <c r="J930" t="n">
        <v>458</v>
      </c>
      <c r="K930" t="s">
        <v>252</v>
      </c>
      <c r="L930" t="n">
        <v>209</v>
      </c>
      <c r="M930" t="n">
        <v>0.1</v>
      </c>
      <c r="N930" t="n">
        <v>32.3</v>
      </c>
      <c r="O930" t="s">
        <v>253</v>
      </c>
      <c r="P930" t="s">
        <v>254</v>
      </c>
      <c r="Q930" t="s">
        <v>254</v>
      </c>
      <c r="R930" t="s">
        <v>255</v>
      </c>
      <c r="S930" t="s">
        <v>251</v>
      </c>
      <c r="T930" t="n">
        <v>5</v>
      </c>
    </row>
    <row r="931" spans="1:20">
      <c r="A931" s="1" t="n">
        <v>34942</v>
      </c>
      <c r="B931" t="s">
        <v>248</v>
      </c>
      <c r="C931" t="n">
        <v>8</v>
      </c>
      <c r="D931" t="n">
        <v>20</v>
      </c>
      <c r="E931" t="s">
        <v>249</v>
      </c>
      <c r="F931" t="n">
        <v>3201</v>
      </c>
      <c r="G931" t="s">
        <v>250</v>
      </c>
      <c r="H931" t="s">
        <v>251</v>
      </c>
      <c r="I931" t="n">
        <v>5</v>
      </c>
      <c r="J931" t="n">
        <v>458</v>
      </c>
      <c r="K931" t="s">
        <v>252</v>
      </c>
      <c r="L931" t="n">
        <v>169</v>
      </c>
      <c r="M931" t="n">
        <v>0.04</v>
      </c>
      <c r="N931" t="n">
        <v>38.5</v>
      </c>
      <c r="O931" t="s">
        <v>253</v>
      </c>
      <c r="P931" t="s">
        <v>254</v>
      </c>
      <c r="Q931" t="s">
        <v>254</v>
      </c>
      <c r="R931" t="s">
        <v>255</v>
      </c>
      <c r="S931" t="s">
        <v>251</v>
      </c>
      <c r="T931" t="n">
        <v>5</v>
      </c>
    </row>
    <row r="932" spans="1:20">
      <c r="A932" s="1" t="n">
        <v>34942</v>
      </c>
      <c r="B932" t="s">
        <v>248</v>
      </c>
      <c r="C932" t="n">
        <v>9</v>
      </c>
      <c r="D932" t="n">
        <v>20</v>
      </c>
      <c r="E932" t="s">
        <v>249</v>
      </c>
      <c r="F932" t="n">
        <v>3201</v>
      </c>
      <c r="G932" t="s">
        <v>250</v>
      </c>
      <c r="H932" t="s">
        <v>251</v>
      </c>
      <c r="I932" t="n">
        <v>5</v>
      </c>
      <c r="J932" t="n">
        <v>458</v>
      </c>
      <c r="K932" t="s">
        <v>252</v>
      </c>
      <c r="L932" t="n">
        <v>217</v>
      </c>
      <c r="M932" t="n">
        <v>0.02</v>
      </c>
      <c r="N932" t="n">
        <v>46.1</v>
      </c>
      <c r="O932" t="s">
        <v>253</v>
      </c>
      <c r="P932" t="s">
        <v>254</v>
      </c>
      <c r="Q932" t="s">
        <v>254</v>
      </c>
      <c r="R932" t="s">
        <v>255</v>
      </c>
      <c r="S932" t="s">
        <v>251</v>
      </c>
      <c r="T932" t="n">
        <v>5</v>
      </c>
    </row>
    <row r="933" spans="1:20">
      <c r="A933" s="1" t="n">
        <v>34972</v>
      </c>
      <c r="B933" t="s">
        <v>301</v>
      </c>
      <c r="C933" t="n">
        <v>1</v>
      </c>
      <c r="D933" t="n">
        <v>20</v>
      </c>
      <c r="E933" t="s">
        <v>249</v>
      </c>
      <c r="F933" t="n">
        <v>3201</v>
      </c>
      <c r="G933" t="s">
        <v>250</v>
      </c>
      <c r="H933" t="s">
        <v>251</v>
      </c>
      <c r="I933" t="n">
        <v>5</v>
      </c>
      <c r="J933" t="n">
        <v>458</v>
      </c>
      <c r="K933" t="s">
        <v>252</v>
      </c>
      <c r="L933" t="n">
        <v>26</v>
      </c>
      <c r="M933" t="n">
        <v>0.01</v>
      </c>
      <c r="N933" t="n">
        <v>46.3</v>
      </c>
      <c r="O933" t="s">
        <v>299</v>
      </c>
      <c r="P933" t="s">
        <v>275</v>
      </c>
      <c r="Q933" t="s">
        <v>275</v>
      </c>
      <c r="R933" t="s">
        <v>255</v>
      </c>
      <c r="S933" t="s">
        <v>251</v>
      </c>
      <c r="T933" t="n">
        <v>5</v>
      </c>
    </row>
    <row r="934" spans="1:20">
      <c r="A934" s="1" t="n">
        <v>34972</v>
      </c>
      <c r="B934" t="s">
        <v>301</v>
      </c>
      <c r="C934" t="n">
        <v>2</v>
      </c>
      <c r="D934" t="n">
        <v>20</v>
      </c>
      <c r="E934" t="s">
        <v>249</v>
      </c>
      <c r="F934" t="n">
        <v>3201</v>
      </c>
      <c r="G934" t="s">
        <v>250</v>
      </c>
      <c r="H934" t="s">
        <v>251</v>
      </c>
      <c r="I934" t="n">
        <v>5</v>
      </c>
      <c r="J934" t="n">
        <v>458</v>
      </c>
      <c r="K934" t="s">
        <v>252</v>
      </c>
      <c r="L934" t="n">
        <v>100</v>
      </c>
      <c r="M934" t="n">
        <v>0.07000000000000001</v>
      </c>
      <c r="N934" t="n">
        <v>32.5</v>
      </c>
      <c r="O934" t="s">
        <v>299</v>
      </c>
      <c r="P934" t="s">
        <v>275</v>
      </c>
      <c r="Q934" t="s">
        <v>275</v>
      </c>
      <c r="R934" t="s">
        <v>255</v>
      </c>
      <c r="S934" t="s">
        <v>251</v>
      </c>
      <c r="T934" t="n">
        <v>5</v>
      </c>
    </row>
    <row r="935" spans="1:20">
      <c r="A935" s="1" t="n">
        <v>34972</v>
      </c>
      <c r="B935" t="s">
        <v>301</v>
      </c>
      <c r="C935" t="n">
        <v>3</v>
      </c>
      <c r="D935" t="n">
        <v>20</v>
      </c>
      <c r="E935" t="s">
        <v>249</v>
      </c>
      <c r="F935" t="n">
        <v>3201</v>
      </c>
      <c r="G935" t="s">
        <v>250</v>
      </c>
      <c r="H935" t="s">
        <v>251</v>
      </c>
      <c r="I935" t="n">
        <v>5</v>
      </c>
      <c r="J935" t="n">
        <v>458</v>
      </c>
      <c r="K935" t="s">
        <v>252</v>
      </c>
      <c r="L935" t="n">
        <v>99</v>
      </c>
      <c r="M935" t="n">
        <v>0.11</v>
      </c>
      <c r="N935" t="n">
        <v>35</v>
      </c>
      <c r="O935" t="s">
        <v>299</v>
      </c>
      <c r="P935" t="s">
        <v>275</v>
      </c>
      <c r="Q935" t="s">
        <v>275</v>
      </c>
      <c r="R935" t="s">
        <v>255</v>
      </c>
      <c r="S935" t="s">
        <v>251</v>
      </c>
      <c r="T935" t="n">
        <v>5</v>
      </c>
    </row>
    <row r="936" spans="1:20">
      <c r="A936" s="1" t="n">
        <v>34972</v>
      </c>
      <c r="B936" t="s">
        <v>301</v>
      </c>
      <c r="C936" t="n">
        <v>4</v>
      </c>
      <c r="D936" t="n">
        <v>20</v>
      </c>
      <c r="E936" t="s">
        <v>249</v>
      </c>
      <c r="F936" t="n">
        <v>3201</v>
      </c>
      <c r="G936" t="s">
        <v>250</v>
      </c>
      <c r="H936" t="s">
        <v>251</v>
      </c>
      <c r="I936" t="n">
        <v>5</v>
      </c>
      <c r="J936" t="n">
        <v>458</v>
      </c>
      <c r="K936" t="s">
        <v>252</v>
      </c>
      <c r="L936" t="n">
        <v>212</v>
      </c>
      <c r="M936" t="n">
        <v>0.22</v>
      </c>
      <c r="N936" t="n">
        <v>21</v>
      </c>
      <c r="O936" t="s">
        <v>299</v>
      </c>
      <c r="P936" t="s">
        <v>275</v>
      </c>
      <c r="Q936" t="s">
        <v>275</v>
      </c>
      <c r="R936" t="s">
        <v>255</v>
      </c>
      <c r="S936" t="s">
        <v>251</v>
      </c>
      <c r="T936" t="n">
        <v>5</v>
      </c>
    </row>
    <row r="937" spans="1:20">
      <c r="A937" s="1" t="n">
        <v>34972</v>
      </c>
      <c r="B937" t="s">
        <v>301</v>
      </c>
      <c r="C937" t="n">
        <v>5</v>
      </c>
      <c r="D937" t="n">
        <v>20</v>
      </c>
      <c r="E937" t="s">
        <v>249</v>
      </c>
      <c r="F937" t="n">
        <v>3201</v>
      </c>
      <c r="G937" t="s">
        <v>250</v>
      </c>
      <c r="H937" t="s">
        <v>251</v>
      </c>
      <c r="I937" t="n">
        <v>5</v>
      </c>
      <c r="J937" t="n">
        <v>458</v>
      </c>
      <c r="K937" t="s">
        <v>252</v>
      </c>
      <c r="L937" t="n">
        <v>401</v>
      </c>
      <c r="M937" t="n">
        <v>0.01</v>
      </c>
      <c r="N937" t="n">
        <v>45.4</v>
      </c>
      <c r="O937" t="s">
        <v>299</v>
      </c>
      <c r="P937" t="s">
        <v>275</v>
      </c>
      <c r="Q937" t="s">
        <v>275</v>
      </c>
      <c r="R937" t="s">
        <v>255</v>
      </c>
      <c r="S937" t="s">
        <v>251</v>
      </c>
      <c r="T937" t="n">
        <v>5</v>
      </c>
    </row>
    <row r="938" spans="1:20">
      <c r="A938" s="1" t="n">
        <v>34972</v>
      </c>
      <c r="B938" t="s">
        <v>301</v>
      </c>
      <c r="C938" t="n">
        <v>6</v>
      </c>
      <c r="D938" t="n">
        <v>20</v>
      </c>
      <c r="E938" t="s">
        <v>249</v>
      </c>
      <c r="F938" t="n">
        <v>3201</v>
      </c>
      <c r="G938" t="s">
        <v>250</v>
      </c>
      <c r="H938" t="s">
        <v>251</v>
      </c>
      <c r="I938" t="n">
        <v>5</v>
      </c>
      <c r="J938" t="n">
        <v>458</v>
      </c>
      <c r="K938" t="s">
        <v>252</v>
      </c>
      <c r="L938" t="n">
        <v>115</v>
      </c>
      <c r="M938" t="n">
        <v>0.02</v>
      </c>
      <c r="N938" t="n">
        <v>45.2</v>
      </c>
      <c r="O938" t="s">
        <v>299</v>
      </c>
      <c r="P938" t="s">
        <v>275</v>
      </c>
      <c r="Q938" t="s">
        <v>275</v>
      </c>
      <c r="R938" t="s">
        <v>255</v>
      </c>
      <c r="S938" t="s">
        <v>251</v>
      </c>
      <c r="T938" t="n">
        <v>5</v>
      </c>
    </row>
    <row r="939" spans="1:20">
      <c r="A939" s="1" t="n">
        <v>34972</v>
      </c>
      <c r="B939" t="s">
        <v>301</v>
      </c>
      <c r="C939" t="n">
        <v>7</v>
      </c>
      <c r="D939" t="n">
        <v>20</v>
      </c>
      <c r="E939" t="s">
        <v>249</v>
      </c>
      <c r="F939" t="n">
        <v>3201</v>
      </c>
      <c r="G939" t="s">
        <v>250</v>
      </c>
      <c r="H939" t="s">
        <v>251</v>
      </c>
      <c r="I939" t="n">
        <v>5</v>
      </c>
      <c r="J939" t="n">
        <v>888</v>
      </c>
      <c r="K939" t="s">
        <v>295</v>
      </c>
      <c r="L939" t="n">
        <v>700</v>
      </c>
      <c r="M939" t="n">
        <v>1.06</v>
      </c>
      <c r="N939" t="n">
        <v>33.5</v>
      </c>
      <c r="O939" t="s">
        <v>299</v>
      </c>
      <c r="P939" t="s">
        <v>275</v>
      </c>
      <c r="Q939" t="s">
        <v>275</v>
      </c>
      <c r="R939" t="s">
        <v>255</v>
      </c>
      <c r="S939" t="s">
        <v>251</v>
      </c>
      <c r="T939" t="n">
        <v>5</v>
      </c>
    </row>
    <row r="940" spans="1:20">
      <c r="A940" s="1" t="n">
        <v>34972</v>
      </c>
      <c r="B940" t="s">
        <v>248</v>
      </c>
      <c r="C940" t="n">
        <v>1</v>
      </c>
      <c r="D940" t="n">
        <v>20</v>
      </c>
      <c r="E940" t="s">
        <v>249</v>
      </c>
      <c r="F940" t="n">
        <v>3201</v>
      </c>
      <c r="G940" t="s">
        <v>250</v>
      </c>
      <c r="H940" t="s">
        <v>251</v>
      </c>
      <c r="I940" t="n">
        <v>5</v>
      </c>
      <c r="J940" t="n">
        <v>458</v>
      </c>
      <c r="K940" t="s">
        <v>252</v>
      </c>
      <c r="L940" t="n">
        <v>196</v>
      </c>
      <c r="M940" t="n">
        <v>0.01</v>
      </c>
      <c r="N940" t="n">
        <v>45.5</v>
      </c>
      <c r="O940" t="s">
        <v>253</v>
      </c>
      <c r="P940" t="s">
        <v>254</v>
      </c>
      <c r="Q940" t="s">
        <v>254</v>
      </c>
      <c r="R940" t="s">
        <v>255</v>
      </c>
      <c r="S940" t="s">
        <v>251</v>
      </c>
      <c r="T940" t="n">
        <v>5</v>
      </c>
    </row>
    <row r="941" spans="1:20">
      <c r="A941" s="1" t="n">
        <v>34972</v>
      </c>
      <c r="B941" t="s">
        <v>248</v>
      </c>
      <c r="C941" t="n">
        <v>6</v>
      </c>
      <c r="D941" t="n">
        <v>850</v>
      </c>
      <c r="E941" t="s">
        <v>302</v>
      </c>
      <c r="F941" t="n">
        <v>3201</v>
      </c>
      <c r="G941" t="s">
        <v>250</v>
      </c>
      <c r="H941" t="s">
        <v>251</v>
      </c>
      <c r="I941" t="n">
        <v>5</v>
      </c>
      <c r="J941" t="n">
        <v>458</v>
      </c>
      <c r="K941" t="s">
        <v>252</v>
      </c>
      <c r="L941" t="n">
        <v>340</v>
      </c>
      <c r="M941" t="n">
        <v>0</v>
      </c>
      <c r="N941" t="n">
        <v>32.3</v>
      </c>
      <c r="O941" t="s">
        <v>253</v>
      </c>
      <c r="P941" t="s">
        <v>254</v>
      </c>
      <c r="Q941" t="s">
        <v>254</v>
      </c>
      <c r="R941" t="s">
        <v>255</v>
      </c>
      <c r="S941" t="s">
        <v>251</v>
      </c>
      <c r="T941" t="n">
        <v>5</v>
      </c>
    </row>
    <row r="942" spans="1:20">
      <c r="A942" s="1" t="n">
        <v>34972</v>
      </c>
      <c r="B942" t="s">
        <v>248</v>
      </c>
      <c r="C942" t="n">
        <v>7</v>
      </c>
      <c r="D942" t="n">
        <v>20</v>
      </c>
      <c r="E942" t="s">
        <v>249</v>
      </c>
      <c r="F942" t="n">
        <v>3201</v>
      </c>
      <c r="G942" t="s">
        <v>250</v>
      </c>
      <c r="H942" t="s">
        <v>251</v>
      </c>
      <c r="I942" t="n">
        <v>5</v>
      </c>
      <c r="J942" t="n">
        <v>458</v>
      </c>
      <c r="K942" t="s">
        <v>252</v>
      </c>
      <c r="L942" t="n">
        <v>252</v>
      </c>
      <c r="M942" t="n">
        <v>0.07000000000000001</v>
      </c>
      <c r="N942" t="n">
        <v>32.2</v>
      </c>
      <c r="O942" t="s">
        <v>253</v>
      </c>
      <c r="P942" t="s">
        <v>254</v>
      </c>
      <c r="Q942" t="s">
        <v>254</v>
      </c>
      <c r="R942" t="s">
        <v>255</v>
      </c>
      <c r="S942" t="s">
        <v>251</v>
      </c>
      <c r="T942" t="n">
        <v>5</v>
      </c>
    </row>
    <row r="943" spans="1:20">
      <c r="A943" s="1" t="n">
        <v>34972</v>
      </c>
      <c r="B943" t="s">
        <v>248</v>
      </c>
      <c r="C943" t="n">
        <v>8</v>
      </c>
      <c r="D943" t="n">
        <v>20</v>
      </c>
      <c r="E943" t="s">
        <v>249</v>
      </c>
      <c r="F943" t="n">
        <v>3201</v>
      </c>
      <c r="G943" t="s">
        <v>250</v>
      </c>
      <c r="H943" t="s">
        <v>251</v>
      </c>
      <c r="I943" t="n">
        <v>5</v>
      </c>
      <c r="J943" t="n">
        <v>458</v>
      </c>
      <c r="K943" t="s">
        <v>252</v>
      </c>
      <c r="L943" t="n">
        <v>102</v>
      </c>
      <c r="M943" t="n">
        <v>0.1</v>
      </c>
      <c r="N943" t="n">
        <v>35.5</v>
      </c>
      <c r="O943" t="s">
        <v>253</v>
      </c>
      <c r="P943" t="s">
        <v>254</v>
      </c>
      <c r="Q943" t="s">
        <v>254</v>
      </c>
      <c r="R943" t="s">
        <v>255</v>
      </c>
      <c r="S943" t="s">
        <v>251</v>
      </c>
      <c r="T943" t="n">
        <v>5</v>
      </c>
    </row>
    <row r="944" spans="1:20">
      <c r="A944" s="1" t="n">
        <v>34972</v>
      </c>
      <c r="B944" t="s">
        <v>248</v>
      </c>
      <c r="C944" t="n">
        <v>9</v>
      </c>
      <c r="D944" t="n">
        <v>20</v>
      </c>
      <c r="E944" t="s">
        <v>249</v>
      </c>
      <c r="F944" t="n">
        <v>3201</v>
      </c>
      <c r="G944" t="s">
        <v>250</v>
      </c>
      <c r="H944" t="s">
        <v>251</v>
      </c>
      <c r="I944" t="n">
        <v>5</v>
      </c>
      <c r="J944" t="n">
        <v>580</v>
      </c>
      <c r="K944" t="s">
        <v>270</v>
      </c>
      <c r="L944" t="n">
        <v>407</v>
      </c>
      <c r="M944" t="n">
        <v>0.1</v>
      </c>
      <c r="N944" t="n">
        <v>46.1</v>
      </c>
      <c r="O944" t="s">
        <v>253</v>
      </c>
      <c r="P944" t="s">
        <v>254</v>
      </c>
      <c r="Q944" t="s">
        <v>254</v>
      </c>
      <c r="R944" t="s">
        <v>255</v>
      </c>
      <c r="S944" t="s">
        <v>251</v>
      </c>
      <c r="T944" t="n">
        <v>5</v>
      </c>
    </row>
    <row r="945" spans="1:20">
      <c r="A945" s="1" t="n">
        <v>35003</v>
      </c>
      <c r="B945" t="s">
        <v>301</v>
      </c>
      <c r="C945" t="n">
        <v>1</v>
      </c>
      <c r="D945" t="n">
        <v>20</v>
      </c>
      <c r="E945" t="s">
        <v>249</v>
      </c>
      <c r="F945" t="n">
        <v>3201</v>
      </c>
      <c r="G945" t="s">
        <v>250</v>
      </c>
      <c r="H945" t="s">
        <v>251</v>
      </c>
      <c r="I945" t="n">
        <v>5</v>
      </c>
      <c r="J945" t="n">
        <v>160</v>
      </c>
      <c r="K945" t="s">
        <v>280</v>
      </c>
      <c r="L945" t="n">
        <v>470</v>
      </c>
      <c r="M945" t="n">
        <v>0.01</v>
      </c>
      <c r="N945" t="n">
        <v>52.3</v>
      </c>
      <c r="O945" t="s">
        <v>299</v>
      </c>
      <c r="P945" t="s">
        <v>275</v>
      </c>
      <c r="Q945" t="s">
        <v>275</v>
      </c>
      <c r="R945" t="s">
        <v>255</v>
      </c>
      <c r="S945" t="s">
        <v>251</v>
      </c>
      <c r="T945" t="n">
        <v>5</v>
      </c>
    </row>
    <row r="946" spans="1:20">
      <c r="A946" s="1" t="n">
        <v>35003</v>
      </c>
      <c r="B946" t="s">
        <v>301</v>
      </c>
      <c r="C946" t="n">
        <v>2</v>
      </c>
      <c r="D946" t="n">
        <v>20</v>
      </c>
      <c r="E946" t="s">
        <v>249</v>
      </c>
      <c r="F946" t="n">
        <v>3201</v>
      </c>
      <c r="G946" t="s">
        <v>250</v>
      </c>
      <c r="H946" t="s">
        <v>251</v>
      </c>
      <c r="I946" t="n">
        <v>5</v>
      </c>
      <c r="J946" t="n">
        <v>458</v>
      </c>
      <c r="K946" t="s">
        <v>252</v>
      </c>
      <c r="L946" t="n">
        <v>231</v>
      </c>
      <c r="M946" t="n">
        <v>0.21</v>
      </c>
      <c r="N946" t="n">
        <v>21</v>
      </c>
      <c r="O946" t="s">
        <v>299</v>
      </c>
      <c r="P946" t="s">
        <v>275</v>
      </c>
      <c r="Q946" t="s">
        <v>275</v>
      </c>
      <c r="R946" t="s">
        <v>255</v>
      </c>
      <c r="S946" t="s">
        <v>251</v>
      </c>
      <c r="T946" t="n">
        <v>5</v>
      </c>
    </row>
    <row r="947" spans="1:20">
      <c r="A947" s="1" t="n">
        <v>35003</v>
      </c>
      <c r="B947" t="s">
        <v>301</v>
      </c>
      <c r="C947" t="n">
        <v>3</v>
      </c>
      <c r="D947" t="n">
        <v>20</v>
      </c>
      <c r="E947" t="s">
        <v>249</v>
      </c>
      <c r="F947" t="n">
        <v>3201</v>
      </c>
      <c r="G947" t="s">
        <v>250</v>
      </c>
      <c r="H947" t="s">
        <v>251</v>
      </c>
      <c r="I947" t="n">
        <v>5</v>
      </c>
      <c r="J947" t="n">
        <v>458</v>
      </c>
      <c r="K947" t="s">
        <v>252</v>
      </c>
      <c r="L947" t="n">
        <v>681</v>
      </c>
      <c r="M947" t="n">
        <v>0.02</v>
      </c>
      <c r="N947" t="n">
        <v>46.4</v>
      </c>
      <c r="O947" t="s">
        <v>299</v>
      </c>
      <c r="P947" t="s">
        <v>275</v>
      </c>
      <c r="Q947" t="s">
        <v>275</v>
      </c>
      <c r="R947" t="s">
        <v>255</v>
      </c>
      <c r="S947" t="s">
        <v>251</v>
      </c>
      <c r="T947" t="n">
        <v>5</v>
      </c>
    </row>
    <row r="948" spans="1:20">
      <c r="A948" s="1" t="n">
        <v>35003</v>
      </c>
      <c r="B948" t="s">
        <v>301</v>
      </c>
      <c r="C948" t="n">
        <v>4</v>
      </c>
      <c r="D948" t="n">
        <v>20</v>
      </c>
      <c r="E948" t="s">
        <v>249</v>
      </c>
      <c r="F948" t="n">
        <v>3201</v>
      </c>
      <c r="G948" t="s">
        <v>250</v>
      </c>
      <c r="H948" t="s">
        <v>251</v>
      </c>
      <c r="I948" t="n">
        <v>5</v>
      </c>
      <c r="J948" t="n">
        <v>458</v>
      </c>
      <c r="K948" t="s">
        <v>252</v>
      </c>
      <c r="L948" t="n">
        <v>221</v>
      </c>
      <c r="M948" t="n">
        <v>0.21</v>
      </c>
      <c r="N948" t="n">
        <v>20.8</v>
      </c>
      <c r="O948" t="s">
        <v>299</v>
      </c>
      <c r="P948" t="s">
        <v>275</v>
      </c>
      <c r="Q948" t="s">
        <v>275</v>
      </c>
      <c r="R948" t="s">
        <v>255</v>
      </c>
      <c r="S948" t="s">
        <v>251</v>
      </c>
      <c r="T948" t="n">
        <v>5</v>
      </c>
    </row>
    <row r="949" spans="1:20">
      <c r="A949" s="1" t="n">
        <v>35003</v>
      </c>
      <c r="B949" t="s">
        <v>301</v>
      </c>
      <c r="C949" t="n">
        <v>5</v>
      </c>
      <c r="D949" t="n">
        <v>20</v>
      </c>
      <c r="E949" t="s">
        <v>249</v>
      </c>
      <c r="F949" t="n">
        <v>3201</v>
      </c>
      <c r="G949" t="s">
        <v>250</v>
      </c>
      <c r="H949" t="s">
        <v>251</v>
      </c>
      <c r="I949" t="n">
        <v>5</v>
      </c>
      <c r="J949" t="n">
        <v>712</v>
      </c>
      <c r="K949" t="s">
        <v>300</v>
      </c>
      <c r="L949" t="n">
        <v>675</v>
      </c>
      <c r="M949" t="n">
        <v>0.04</v>
      </c>
      <c r="N949" t="n">
        <v>44.2</v>
      </c>
      <c r="O949" t="s">
        <v>299</v>
      </c>
      <c r="P949" t="s">
        <v>275</v>
      </c>
      <c r="Q949" t="s">
        <v>275</v>
      </c>
      <c r="R949" t="s">
        <v>255</v>
      </c>
      <c r="S949" t="s">
        <v>251</v>
      </c>
      <c r="T949" t="n">
        <v>5</v>
      </c>
    </row>
    <row r="950" spans="1:20">
      <c r="A950" s="1" t="n">
        <v>35003</v>
      </c>
      <c r="B950" t="s">
        <v>248</v>
      </c>
      <c r="C950" t="n">
        <v>1</v>
      </c>
      <c r="D950" t="n">
        <v>20</v>
      </c>
      <c r="E950" t="s">
        <v>249</v>
      </c>
      <c r="F950" t="n">
        <v>3201</v>
      </c>
      <c r="G950" t="s">
        <v>250</v>
      </c>
      <c r="H950" t="s">
        <v>251</v>
      </c>
      <c r="I950" t="n">
        <v>5</v>
      </c>
      <c r="J950" t="n">
        <v>458</v>
      </c>
      <c r="K950" t="s">
        <v>252</v>
      </c>
      <c r="L950" t="n">
        <v>172</v>
      </c>
      <c r="M950" t="n">
        <v>0.07000000000000001</v>
      </c>
      <c r="N950" t="n">
        <v>32.2</v>
      </c>
      <c r="O950" t="s">
        <v>253</v>
      </c>
      <c r="P950" t="s">
        <v>254</v>
      </c>
      <c r="Q950" t="s">
        <v>254</v>
      </c>
      <c r="R950" t="s">
        <v>255</v>
      </c>
      <c r="S950" t="s">
        <v>251</v>
      </c>
      <c r="T950" t="n">
        <v>5</v>
      </c>
    </row>
    <row r="951" spans="1:20">
      <c r="A951" s="1" t="n">
        <v>35003</v>
      </c>
      <c r="B951" t="s">
        <v>248</v>
      </c>
      <c r="C951" t="n">
        <v>2</v>
      </c>
      <c r="D951" t="n">
        <v>213</v>
      </c>
      <c r="E951" t="s">
        <v>256</v>
      </c>
      <c r="F951" t="n">
        <v>3201</v>
      </c>
      <c r="G951" t="s">
        <v>250</v>
      </c>
      <c r="H951" t="s">
        <v>251</v>
      </c>
      <c r="I951" t="n">
        <v>5</v>
      </c>
      <c r="J951" t="n">
        <v>515</v>
      </c>
      <c r="K951" t="s">
        <v>261</v>
      </c>
      <c r="L951" t="n">
        <v>75</v>
      </c>
      <c r="M951" t="n">
        <v>0</v>
      </c>
      <c r="N951" t="n">
        <v>0</v>
      </c>
    </row>
    <row r="952" spans="1:20">
      <c r="A952" s="1" t="n">
        <v>35003</v>
      </c>
      <c r="B952" t="s">
        <v>248</v>
      </c>
      <c r="C952" t="n">
        <v>3</v>
      </c>
      <c r="D952" t="n">
        <v>213</v>
      </c>
      <c r="E952" t="s">
        <v>256</v>
      </c>
      <c r="F952" t="n">
        <v>3201</v>
      </c>
      <c r="G952" t="s">
        <v>250</v>
      </c>
      <c r="H952" t="s">
        <v>251</v>
      </c>
      <c r="I952" t="n">
        <v>5</v>
      </c>
      <c r="J952" t="n">
        <v>515</v>
      </c>
      <c r="K952" t="s">
        <v>261</v>
      </c>
      <c r="L952" t="n">
        <v>20</v>
      </c>
      <c r="M952" t="n">
        <v>0</v>
      </c>
      <c r="N952" t="n">
        <v>0</v>
      </c>
    </row>
    <row r="953" spans="1:20">
      <c r="A953" s="1" t="n">
        <v>35003</v>
      </c>
      <c r="B953" t="s">
        <v>248</v>
      </c>
      <c r="C953" t="n">
        <v>5</v>
      </c>
      <c r="D953" t="n">
        <v>20</v>
      </c>
      <c r="E953" t="s">
        <v>249</v>
      </c>
      <c r="F953" t="n">
        <v>3201</v>
      </c>
      <c r="G953" t="s">
        <v>250</v>
      </c>
      <c r="H953" t="s">
        <v>251</v>
      </c>
      <c r="I953" t="n">
        <v>5</v>
      </c>
      <c r="J953" t="n">
        <v>458</v>
      </c>
      <c r="K953" t="s">
        <v>252</v>
      </c>
      <c r="L953" t="n">
        <v>397</v>
      </c>
      <c r="M953" t="n">
        <v>0.02</v>
      </c>
      <c r="N953" t="n">
        <v>46</v>
      </c>
      <c r="O953" t="s">
        <v>253</v>
      </c>
      <c r="P953" t="s">
        <v>254</v>
      </c>
      <c r="Q953" t="s">
        <v>254</v>
      </c>
      <c r="R953" t="s">
        <v>255</v>
      </c>
      <c r="S953" t="s">
        <v>251</v>
      </c>
      <c r="T953" t="n">
        <v>5</v>
      </c>
    </row>
    <row r="954" spans="1:20">
      <c r="A954" s="1" t="n">
        <v>35003</v>
      </c>
      <c r="B954" t="s">
        <v>248</v>
      </c>
      <c r="C954" t="n">
        <v>6</v>
      </c>
      <c r="D954" t="n">
        <v>20</v>
      </c>
      <c r="E954" t="s">
        <v>249</v>
      </c>
      <c r="F954" t="n">
        <v>3201</v>
      </c>
      <c r="G954" t="s">
        <v>250</v>
      </c>
      <c r="H954" t="s">
        <v>251</v>
      </c>
      <c r="I954" t="n">
        <v>5</v>
      </c>
      <c r="J954" t="n">
        <v>458</v>
      </c>
      <c r="K954" t="s">
        <v>252</v>
      </c>
      <c r="L954" t="n">
        <v>396</v>
      </c>
      <c r="M954" t="n">
        <v>0.07000000000000001</v>
      </c>
      <c r="N954" t="n">
        <v>32.1</v>
      </c>
      <c r="O954" t="s">
        <v>253</v>
      </c>
      <c r="P954" t="s">
        <v>254</v>
      </c>
      <c r="Q954" t="s">
        <v>254</v>
      </c>
      <c r="R954" t="s">
        <v>255</v>
      </c>
      <c r="S954" t="s">
        <v>251</v>
      </c>
      <c r="T954" t="n">
        <v>5</v>
      </c>
    </row>
    <row r="955" spans="1:20">
      <c r="A955" s="1" t="n">
        <v>35003</v>
      </c>
      <c r="B955" t="s">
        <v>248</v>
      </c>
      <c r="C955" t="n">
        <v>7</v>
      </c>
      <c r="D955" t="n">
        <v>20</v>
      </c>
      <c r="E955" t="s">
        <v>249</v>
      </c>
      <c r="F955" t="n">
        <v>3201</v>
      </c>
      <c r="G955" t="s">
        <v>250</v>
      </c>
      <c r="H955" t="s">
        <v>251</v>
      </c>
      <c r="I955" t="n">
        <v>5</v>
      </c>
      <c r="J955" t="n">
        <v>580</v>
      </c>
      <c r="K955" t="s">
        <v>270</v>
      </c>
      <c r="L955" t="n">
        <v>170</v>
      </c>
      <c r="M955" t="n">
        <v>0.1</v>
      </c>
      <c r="N955" t="n">
        <v>46.1</v>
      </c>
      <c r="O955" t="s">
        <v>253</v>
      </c>
      <c r="P955" t="s">
        <v>254</v>
      </c>
      <c r="Q955" t="s">
        <v>254</v>
      </c>
      <c r="R955" t="s">
        <v>255</v>
      </c>
      <c r="S955" t="s">
        <v>251</v>
      </c>
      <c r="T955" t="n">
        <v>5</v>
      </c>
    </row>
    <row r="956" spans="1:20">
      <c r="A956" s="1" t="n">
        <v>35003</v>
      </c>
      <c r="B956" t="s">
        <v>248</v>
      </c>
      <c r="C956" t="n">
        <v>8</v>
      </c>
      <c r="D956" t="n">
        <v>20</v>
      </c>
      <c r="E956" t="s">
        <v>249</v>
      </c>
      <c r="F956" t="n">
        <v>3201</v>
      </c>
      <c r="G956" t="s">
        <v>250</v>
      </c>
      <c r="H956" t="s">
        <v>251</v>
      </c>
      <c r="I956" t="n">
        <v>5</v>
      </c>
      <c r="J956" t="n">
        <v>940</v>
      </c>
      <c r="K956" t="s">
        <v>257</v>
      </c>
      <c r="L956" t="n">
        <v>95</v>
      </c>
      <c r="M956" t="n">
        <v>5.5</v>
      </c>
      <c r="N956" t="n">
        <v>10.2</v>
      </c>
      <c r="O956" t="s">
        <v>253</v>
      </c>
      <c r="P956" t="s">
        <v>254</v>
      </c>
      <c r="Q956" t="s">
        <v>254</v>
      </c>
      <c r="R956" t="s">
        <v>255</v>
      </c>
      <c r="S956" t="s">
        <v>251</v>
      </c>
      <c r="T956" t="n">
        <v>5</v>
      </c>
    </row>
    <row r="957" spans="1:20">
      <c r="A957" s="1" t="n">
        <v>35033</v>
      </c>
      <c r="B957" t="s">
        <v>301</v>
      </c>
      <c r="C957" t="n">
        <v>1</v>
      </c>
      <c r="D957" t="n">
        <v>20</v>
      </c>
      <c r="E957" t="s">
        <v>249</v>
      </c>
      <c r="F957" t="n">
        <v>3201</v>
      </c>
      <c r="G957" t="s">
        <v>250</v>
      </c>
      <c r="H957" t="s">
        <v>251</v>
      </c>
      <c r="I957" t="n">
        <v>5</v>
      </c>
      <c r="J957" t="n">
        <v>458</v>
      </c>
      <c r="K957" t="s">
        <v>252</v>
      </c>
      <c r="L957" t="n">
        <v>251</v>
      </c>
      <c r="M957" t="n">
        <v>0.18</v>
      </c>
      <c r="N957" t="n">
        <v>22.2</v>
      </c>
      <c r="O957" t="s">
        <v>299</v>
      </c>
      <c r="P957" t="s">
        <v>275</v>
      </c>
      <c r="Q957" t="s">
        <v>275</v>
      </c>
      <c r="R957" t="s">
        <v>255</v>
      </c>
      <c r="S957" t="s">
        <v>251</v>
      </c>
      <c r="T957" t="n">
        <v>5</v>
      </c>
    </row>
    <row r="958" spans="1:20">
      <c r="A958" s="1" t="n">
        <v>35033</v>
      </c>
      <c r="B958" t="s">
        <v>301</v>
      </c>
      <c r="C958" t="n">
        <v>2</v>
      </c>
      <c r="D958" t="n">
        <v>20</v>
      </c>
      <c r="E958" t="s">
        <v>249</v>
      </c>
      <c r="F958" t="n">
        <v>3201</v>
      </c>
      <c r="G958" t="s">
        <v>250</v>
      </c>
      <c r="H958" t="s">
        <v>251</v>
      </c>
      <c r="I958" t="n">
        <v>5</v>
      </c>
      <c r="J958" t="n">
        <v>458</v>
      </c>
      <c r="K958" t="s">
        <v>252</v>
      </c>
      <c r="L958" t="n">
        <v>377</v>
      </c>
      <c r="M958" t="n">
        <v>0.02</v>
      </c>
      <c r="N958" t="n">
        <v>46.4</v>
      </c>
      <c r="O958" t="s">
        <v>299</v>
      </c>
      <c r="P958" t="s">
        <v>275</v>
      </c>
      <c r="Q958" t="s">
        <v>275</v>
      </c>
      <c r="R958" t="s">
        <v>255</v>
      </c>
      <c r="S958" t="s">
        <v>251</v>
      </c>
      <c r="T958" t="n">
        <v>5</v>
      </c>
    </row>
    <row r="959" spans="1:20">
      <c r="A959" s="1" t="n">
        <v>35033</v>
      </c>
      <c r="B959" t="s">
        <v>301</v>
      </c>
      <c r="C959" t="n">
        <v>3</v>
      </c>
      <c r="D959" t="n">
        <v>20</v>
      </c>
      <c r="E959" t="s">
        <v>249</v>
      </c>
      <c r="F959" t="n">
        <v>3201</v>
      </c>
      <c r="G959" t="s">
        <v>250</v>
      </c>
      <c r="H959" t="s">
        <v>251</v>
      </c>
      <c r="I959" t="n">
        <v>5</v>
      </c>
      <c r="J959" t="n">
        <v>458</v>
      </c>
      <c r="K959" t="s">
        <v>252</v>
      </c>
      <c r="L959" t="n">
        <v>241</v>
      </c>
      <c r="M959" t="n">
        <v>0.21</v>
      </c>
      <c r="N959" t="n">
        <v>21</v>
      </c>
      <c r="O959" t="s">
        <v>299</v>
      </c>
      <c r="P959" t="s">
        <v>275</v>
      </c>
      <c r="Q959" t="s">
        <v>275</v>
      </c>
      <c r="R959" t="s">
        <v>255</v>
      </c>
      <c r="S959" t="s">
        <v>251</v>
      </c>
      <c r="T959" t="n">
        <v>5</v>
      </c>
    </row>
    <row r="960" spans="1:20">
      <c r="A960" s="1" t="n">
        <v>35033</v>
      </c>
      <c r="B960" t="s">
        <v>301</v>
      </c>
      <c r="C960" t="n">
        <v>4</v>
      </c>
      <c r="D960" t="n">
        <v>20</v>
      </c>
      <c r="E960" t="s">
        <v>249</v>
      </c>
      <c r="F960" t="n">
        <v>3201</v>
      </c>
      <c r="G960" t="s">
        <v>250</v>
      </c>
      <c r="H960" t="s">
        <v>251</v>
      </c>
      <c r="I960" t="n">
        <v>5</v>
      </c>
      <c r="J960" t="n">
        <v>458</v>
      </c>
      <c r="K960" t="s">
        <v>252</v>
      </c>
      <c r="L960" t="n">
        <v>99</v>
      </c>
      <c r="M960" t="n">
        <v>0.03</v>
      </c>
      <c r="N960" t="n">
        <v>45.8</v>
      </c>
      <c r="O960" t="s">
        <v>299</v>
      </c>
      <c r="P960" t="s">
        <v>275</v>
      </c>
      <c r="Q960" t="s">
        <v>275</v>
      </c>
      <c r="R960" t="s">
        <v>255</v>
      </c>
      <c r="S960" t="s">
        <v>251</v>
      </c>
      <c r="T960" t="n">
        <v>5</v>
      </c>
    </row>
    <row r="961" spans="1:20">
      <c r="A961" s="1" t="n">
        <v>35033</v>
      </c>
      <c r="B961" t="s">
        <v>301</v>
      </c>
      <c r="C961" t="n">
        <v>5</v>
      </c>
      <c r="D961" t="n">
        <v>20</v>
      </c>
      <c r="E961" t="s">
        <v>249</v>
      </c>
      <c r="F961" t="n">
        <v>3201</v>
      </c>
      <c r="G961" t="s">
        <v>250</v>
      </c>
      <c r="H961" t="s">
        <v>251</v>
      </c>
      <c r="I961" t="n">
        <v>5</v>
      </c>
      <c r="J961" t="n">
        <v>580</v>
      </c>
      <c r="K961" t="s">
        <v>270</v>
      </c>
      <c r="L961" t="n">
        <v>472</v>
      </c>
      <c r="M961" t="n">
        <v>0.03</v>
      </c>
      <c r="N961" t="n">
        <v>45.9</v>
      </c>
      <c r="O961" t="s">
        <v>299</v>
      </c>
      <c r="P961" t="s">
        <v>275</v>
      </c>
      <c r="Q961" t="s">
        <v>275</v>
      </c>
      <c r="R961" t="s">
        <v>255</v>
      </c>
      <c r="S961" t="s">
        <v>251</v>
      </c>
      <c r="T961" t="n">
        <v>5</v>
      </c>
    </row>
    <row r="962" spans="1:20">
      <c r="A962" s="1" t="n">
        <v>35033</v>
      </c>
      <c r="B962" t="s">
        <v>248</v>
      </c>
      <c r="C962" t="n">
        <v>1</v>
      </c>
      <c r="D962" t="n">
        <v>20</v>
      </c>
      <c r="E962" t="s">
        <v>249</v>
      </c>
      <c r="F962" t="n">
        <v>3201</v>
      </c>
      <c r="G962" t="s">
        <v>250</v>
      </c>
      <c r="H962" t="s">
        <v>251</v>
      </c>
      <c r="I962" t="n">
        <v>5</v>
      </c>
      <c r="J962" t="n">
        <v>458</v>
      </c>
      <c r="K962" t="s">
        <v>252</v>
      </c>
      <c r="L962" t="n">
        <v>230</v>
      </c>
      <c r="M962" t="n">
        <v>0.07000000000000001</v>
      </c>
      <c r="N962" t="n">
        <v>32.4</v>
      </c>
      <c r="O962" t="s">
        <v>253</v>
      </c>
      <c r="P962" t="s">
        <v>254</v>
      </c>
      <c r="Q962" t="s">
        <v>254</v>
      </c>
      <c r="R962" t="s">
        <v>255</v>
      </c>
      <c r="S962" t="s">
        <v>251</v>
      </c>
      <c r="T962" t="n">
        <v>5</v>
      </c>
    </row>
    <row r="963" spans="1:20">
      <c r="A963" s="1" t="n">
        <v>35033</v>
      </c>
      <c r="B963" t="s">
        <v>248</v>
      </c>
      <c r="C963" t="n">
        <v>3</v>
      </c>
      <c r="D963" t="n">
        <v>20</v>
      </c>
      <c r="E963" t="s">
        <v>249</v>
      </c>
      <c r="F963" t="n">
        <v>3201</v>
      </c>
      <c r="G963" t="s">
        <v>250</v>
      </c>
      <c r="H963" t="s">
        <v>251</v>
      </c>
      <c r="I963" t="n">
        <v>5</v>
      </c>
      <c r="J963" t="n">
        <v>458</v>
      </c>
      <c r="K963" t="s">
        <v>252</v>
      </c>
      <c r="L963" t="n">
        <v>374</v>
      </c>
      <c r="M963" t="n">
        <v>0.07000000000000001</v>
      </c>
      <c r="N963" t="n">
        <v>32.9</v>
      </c>
      <c r="O963" t="s">
        <v>253</v>
      </c>
      <c r="P963" t="s">
        <v>254</v>
      </c>
      <c r="Q963" t="s">
        <v>254</v>
      </c>
      <c r="R963" t="s">
        <v>255</v>
      </c>
      <c r="S963" t="s">
        <v>251</v>
      </c>
      <c r="T963" t="n">
        <v>5</v>
      </c>
    </row>
    <row r="964" spans="1:20">
      <c r="A964" s="1" t="n">
        <v>35033</v>
      </c>
      <c r="B964" t="s">
        <v>248</v>
      </c>
      <c r="C964" t="n">
        <v>4</v>
      </c>
      <c r="D964" t="n">
        <v>20</v>
      </c>
      <c r="E964" t="s">
        <v>249</v>
      </c>
      <c r="F964" t="n">
        <v>3201</v>
      </c>
      <c r="G964" t="s">
        <v>250</v>
      </c>
      <c r="H964" t="s">
        <v>251</v>
      </c>
      <c r="I964" t="n">
        <v>5</v>
      </c>
      <c r="J964" t="n">
        <v>458</v>
      </c>
      <c r="K964" t="s">
        <v>252</v>
      </c>
      <c r="L964" t="n">
        <v>227</v>
      </c>
      <c r="M964" t="n">
        <v>0.02</v>
      </c>
      <c r="N964" t="n">
        <v>46.5</v>
      </c>
      <c r="O964" t="s">
        <v>253</v>
      </c>
      <c r="P964" t="s">
        <v>254</v>
      </c>
      <c r="Q964" t="s">
        <v>254</v>
      </c>
      <c r="R964" t="s">
        <v>255</v>
      </c>
      <c r="S964" t="s">
        <v>251</v>
      </c>
      <c r="T964" t="n">
        <v>5</v>
      </c>
    </row>
    <row r="965" spans="1:20">
      <c r="A965" s="1" t="n">
        <v>35033</v>
      </c>
      <c r="B965" t="s">
        <v>248</v>
      </c>
      <c r="C965" t="n">
        <v>5</v>
      </c>
      <c r="D965" t="n">
        <v>20</v>
      </c>
      <c r="E965" t="s">
        <v>249</v>
      </c>
      <c r="F965" t="n">
        <v>3201</v>
      </c>
      <c r="G965" t="s">
        <v>250</v>
      </c>
      <c r="H965" t="s">
        <v>251</v>
      </c>
      <c r="I965" t="n">
        <v>5</v>
      </c>
      <c r="J965" t="n">
        <v>458</v>
      </c>
      <c r="K965" t="s">
        <v>252</v>
      </c>
      <c r="L965" t="n">
        <v>301</v>
      </c>
      <c r="M965" t="n">
        <v>0.02</v>
      </c>
      <c r="N965" t="n">
        <v>46.5</v>
      </c>
      <c r="O965" t="s">
        <v>253</v>
      </c>
      <c r="P965" t="s">
        <v>254</v>
      </c>
      <c r="Q965" t="s">
        <v>254</v>
      </c>
      <c r="R965" t="s">
        <v>255</v>
      </c>
      <c r="S965" t="s">
        <v>251</v>
      </c>
      <c r="T965" t="n">
        <v>5</v>
      </c>
    </row>
    <row r="966" spans="1:20">
      <c r="A966" s="1" t="n">
        <v>35033</v>
      </c>
      <c r="B966" t="s">
        <v>248</v>
      </c>
      <c r="C966" t="n">
        <v>6</v>
      </c>
      <c r="D966" t="n">
        <v>20</v>
      </c>
      <c r="E966" t="s">
        <v>249</v>
      </c>
      <c r="F966" t="n">
        <v>3201</v>
      </c>
      <c r="G966" t="s">
        <v>250</v>
      </c>
      <c r="H966" t="s">
        <v>251</v>
      </c>
      <c r="I966" t="n">
        <v>5</v>
      </c>
      <c r="J966" t="n">
        <v>458</v>
      </c>
      <c r="K966" t="s">
        <v>252</v>
      </c>
      <c r="L966" t="n">
        <v>99</v>
      </c>
      <c r="M966" t="n">
        <v>0.02</v>
      </c>
      <c r="N966" t="n">
        <v>46.8</v>
      </c>
      <c r="O966" t="s">
        <v>253</v>
      </c>
      <c r="P966" t="s">
        <v>254</v>
      </c>
      <c r="Q966" t="s">
        <v>254</v>
      </c>
      <c r="R966" t="s">
        <v>255</v>
      </c>
      <c r="S966" t="s">
        <v>251</v>
      </c>
      <c r="T966" t="n">
        <v>5</v>
      </c>
    </row>
    <row r="967" spans="1:20">
      <c r="A967" s="1" t="n">
        <v>35033</v>
      </c>
      <c r="B967" t="s">
        <v>258</v>
      </c>
      <c r="C967" t="n">
        <v>1</v>
      </c>
      <c r="D967" t="n">
        <v>213</v>
      </c>
      <c r="E967" t="s">
        <v>256</v>
      </c>
      <c r="F967" t="n">
        <v>3201</v>
      </c>
      <c r="G967" t="s">
        <v>250</v>
      </c>
      <c r="H967" t="s">
        <v>251</v>
      </c>
      <c r="I967" t="n">
        <v>5</v>
      </c>
      <c r="J967" t="n">
        <v>160</v>
      </c>
      <c r="K967" t="s">
        <v>280</v>
      </c>
      <c r="L967" t="n">
        <v>1</v>
      </c>
      <c r="M967" t="n">
        <v>0</v>
      </c>
      <c r="N967" t="n">
        <v>0</v>
      </c>
    </row>
    <row r="968" spans="1:20">
      <c r="A968" s="1" t="n">
        <v>35033</v>
      </c>
      <c r="B968" t="s">
        <v>258</v>
      </c>
      <c r="C968" t="n">
        <v>2</v>
      </c>
      <c r="D968" t="n">
        <v>213</v>
      </c>
      <c r="E968" t="s">
        <v>256</v>
      </c>
      <c r="F968" t="n">
        <v>3201</v>
      </c>
      <c r="G968" t="s">
        <v>250</v>
      </c>
      <c r="H968" t="s">
        <v>251</v>
      </c>
      <c r="I968" t="n">
        <v>5</v>
      </c>
      <c r="J968" t="n">
        <v>458</v>
      </c>
      <c r="K968" t="s">
        <v>252</v>
      </c>
      <c r="L968" t="n">
        <v>1</v>
      </c>
      <c r="M968" t="n">
        <v>0</v>
      </c>
      <c r="N968" t="n">
        <v>0</v>
      </c>
    </row>
    <row r="969" spans="1:20">
      <c r="A969" s="1" t="n">
        <v>35064</v>
      </c>
      <c r="B969" t="s">
        <v>301</v>
      </c>
      <c r="C969" t="n">
        <v>1</v>
      </c>
      <c r="D969" t="n">
        <v>20</v>
      </c>
      <c r="E969" t="s">
        <v>249</v>
      </c>
      <c r="F969" t="n">
        <v>3201</v>
      </c>
      <c r="G969" t="s">
        <v>250</v>
      </c>
      <c r="H969" t="s">
        <v>251</v>
      </c>
      <c r="I969" t="n">
        <v>5</v>
      </c>
      <c r="J969" t="n">
        <v>160</v>
      </c>
      <c r="K969" t="s">
        <v>280</v>
      </c>
      <c r="L969" t="n">
        <v>277</v>
      </c>
      <c r="M969" t="n">
        <v>0.04</v>
      </c>
      <c r="N969" t="n">
        <v>35.8</v>
      </c>
      <c r="O969" t="s">
        <v>299</v>
      </c>
      <c r="P969" t="s">
        <v>275</v>
      </c>
      <c r="Q969" t="s">
        <v>275</v>
      </c>
      <c r="R969" t="s">
        <v>255</v>
      </c>
      <c r="S969" t="s">
        <v>251</v>
      </c>
      <c r="T969" t="n">
        <v>5</v>
      </c>
    </row>
    <row r="970" spans="1:20">
      <c r="A970" s="1" t="n">
        <v>35064</v>
      </c>
      <c r="B970" t="s">
        <v>301</v>
      </c>
      <c r="C970" t="n">
        <v>2</v>
      </c>
      <c r="D970" t="n">
        <v>20</v>
      </c>
      <c r="E970" t="s">
        <v>249</v>
      </c>
      <c r="F970" t="n">
        <v>3201</v>
      </c>
      <c r="G970" t="s">
        <v>250</v>
      </c>
      <c r="H970" t="s">
        <v>251</v>
      </c>
      <c r="I970" t="n">
        <v>5</v>
      </c>
      <c r="J970" t="n">
        <v>160</v>
      </c>
      <c r="K970" t="s">
        <v>280</v>
      </c>
      <c r="L970" t="n">
        <v>450</v>
      </c>
      <c r="M970" t="n">
        <v>0.01</v>
      </c>
      <c r="N970" t="n">
        <v>54.2</v>
      </c>
      <c r="O970" t="s">
        <v>299</v>
      </c>
      <c r="P970" t="s">
        <v>275</v>
      </c>
      <c r="Q970" t="s">
        <v>275</v>
      </c>
      <c r="R970" t="s">
        <v>255</v>
      </c>
      <c r="S970" t="s">
        <v>251</v>
      </c>
      <c r="T970" t="n">
        <v>5</v>
      </c>
    </row>
    <row r="971" spans="1:20">
      <c r="A971" s="1" t="n">
        <v>35064</v>
      </c>
      <c r="B971" t="s">
        <v>301</v>
      </c>
      <c r="C971" t="n">
        <v>3</v>
      </c>
      <c r="D971" t="n">
        <v>20</v>
      </c>
      <c r="E971" t="s">
        <v>249</v>
      </c>
      <c r="F971" t="n">
        <v>3201</v>
      </c>
      <c r="G971" t="s">
        <v>250</v>
      </c>
      <c r="H971" t="s">
        <v>251</v>
      </c>
      <c r="I971" t="n">
        <v>5</v>
      </c>
      <c r="J971" t="n">
        <v>458</v>
      </c>
      <c r="K971" t="s">
        <v>252</v>
      </c>
      <c r="L971" t="n">
        <v>291</v>
      </c>
      <c r="M971" t="n">
        <v>0.22</v>
      </c>
      <c r="N971" t="n">
        <v>21</v>
      </c>
      <c r="O971" t="s">
        <v>299</v>
      </c>
      <c r="P971" t="s">
        <v>275</v>
      </c>
      <c r="Q971" t="s">
        <v>275</v>
      </c>
      <c r="R971" t="s">
        <v>255</v>
      </c>
      <c r="S971" t="s">
        <v>251</v>
      </c>
      <c r="T971" t="n">
        <v>5</v>
      </c>
    </row>
    <row r="972" spans="1:20">
      <c r="A972" s="1" t="n">
        <v>35064</v>
      </c>
      <c r="B972" t="s">
        <v>301</v>
      </c>
      <c r="C972" t="n">
        <v>4</v>
      </c>
      <c r="D972" t="n">
        <v>20</v>
      </c>
      <c r="E972" t="s">
        <v>249</v>
      </c>
      <c r="F972" t="n">
        <v>3201</v>
      </c>
      <c r="G972" t="s">
        <v>250</v>
      </c>
      <c r="H972" t="s">
        <v>251</v>
      </c>
      <c r="I972" t="n">
        <v>5</v>
      </c>
      <c r="J972" t="n">
        <v>580</v>
      </c>
      <c r="K972" t="s">
        <v>270</v>
      </c>
      <c r="L972" t="n">
        <v>351</v>
      </c>
      <c r="M972" t="n">
        <v>0.04</v>
      </c>
      <c r="N972" t="n">
        <v>38.4</v>
      </c>
      <c r="O972" t="s">
        <v>299</v>
      </c>
      <c r="P972" t="s">
        <v>275</v>
      </c>
      <c r="Q972" t="s">
        <v>275</v>
      </c>
      <c r="R972" t="s">
        <v>255</v>
      </c>
      <c r="S972" t="s">
        <v>251</v>
      </c>
      <c r="T972" t="n">
        <v>5</v>
      </c>
    </row>
    <row r="973" spans="1:20">
      <c r="A973" s="1" t="n">
        <v>35064</v>
      </c>
      <c r="B973" t="s">
        <v>248</v>
      </c>
      <c r="C973" t="n">
        <v>1</v>
      </c>
      <c r="D973" t="n">
        <v>20</v>
      </c>
      <c r="E973" t="s">
        <v>249</v>
      </c>
      <c r="F973" t="n">
        <v>3201</v>
      </c>
      <c r="G973" t="s">
        <v>250</v>
      </c>
      <c r="H973" t="s">
        <v>251</v>
      </c>
      <c r="I973" t="n">
        <v>5</v>
      </c>
      <c r="J973" t="n">
        <v>458</v>
      </c>
      <c r="K973" t="s">
        <v>252</v>
      </c>
      <c r="L973" t="n">
        <v>400</v>
      </c>
      <c r="M973" t="n">
        <v>0.07000000000000001</v>
      </c>
      <c r="N973" t="n">
        <v>32.2</v>
      </c>
      <c r="O973" t="s">
        <v>253</v>
      </c>
      <c r="P973" t="s">
        <v>254</v>
      </c>
      <c r="Q973" t="s">
        <v>254</v>
      </c>
      <c r="R973" t="s">
        <v>255</v>
      </c>
      <c r="S973" t="s">
        <v>251</v>
      </c>
      <c r="T973" t="n">
        <v>5</v>
      </c>
    </row>
    <row r="974" spans="1:20">
      <c r="A974" s="1" t="n">
        <v>35064</v>
      </c>
      <c r="B974" t="s">
        <v>248</v>
      </c>
      <c r="C974" t="n">
        <v>3</v>
      </c>
      <c r="D974" t="n">
        <v>20</v>
      </c>
      <c r="E974" t="s">
        <v>249</v>
      </c>
      <c r="F974" t="n">
        <v>3201</v>
      </c>
      <c r="G974" t="s">
        <v>250</v>
      </c>
      <c r="H974" t="s">
        <v>251</v>
      </c>
      <c r="I974" t="n">
        <v>5</v>
      </c>
      <c r="J974" t="n">
        <v>458</v>
      </c>
      <c r="K974" t="s">
        <v>252</v>
      </c>
      <c r="L974" t="n">
        <v>592</v>
      </c>
      <c r="M974" t="n">
        <v>0.02</v>
      </c>
      <c r="N974" t="n">
        <v>46.5</v>
      </c>
      <c r="O974" t="s">
        <v>253</v>
      </c>
      <c r="P974" t="s">
        <v>254</v>
      </c>
      <c r="Q974" t="s">
        <v>254</v>
      </c>
      <c r="R974" t="s">
        <v>255</v>
      </c>
      <c r="S974" t="s">
        <v>251</v>
      </c>
      <c r="T974" t="n">
        <v>5</v>
      </c>
    </row>
    <row r="975" spans="1:20">
      <c r="A975" s="1" t="n">
        <v>35095</v>
      </c>
      <c r="B975" t="s">
        <v>301</v>
      </c>
      <c r="C975" t="n">
        <v>1</v>
      </c>
      <c r="D975" t="n">
        <v>20</v>
      </c>
      <c r="E975" t="s">
        <v>249</v>
      </c>
      <c r="F975" t="n">
        <v>3201</v>
      </c>
      <c r="G975" t="s">
        <v>250</v>
      </c>
      <c r="H975" t="s">
        <v>251</v>
      </c>
      <c r="I975" t="n">
        <v>5</v>
      </c>
      <c r="J975" t="n">
        <v>160</v>
      </c>
      <c r="K975" t="s">
        <v>280</v>
      </c>
      <c r="L975" t="n">
        <v>263</v>
      </c>
      <c r="M975" t="n">
        <v>0.04</v>
      </c>
      <c r="N975" t="n">
        <v>36</v>
      </c>
      <c r="O975" t="s">
        <v>299</v>
      </c>
      <c r="P975" t="s">
        <v>275</v>
      </c>
      <c r="Q975" t="s">
        <v>275</v>
      </c>
      <c r="R975" t="s">
        <v>255</v>
      </c>
      <c r="S975" t="s">
        <v>251</v>
      </c>
      <c r="T975" t="n">
        <v>5</v>
      </c>
    </row>
    <row r="976" spans="1:20">
      <c r="A976" s="1" t="n">
        <v>35095</v>
      </c>
      <c r="B976" t="s">
        <v>301</v>
      </c>
      <c r="C976" t="n">
        <v>2</v>
      </c>
      <c r="D976" t="n">
        <v>20</v>
      </c>
      <c r="E976" t="s">
        <v>249</v>
      </c>
      <c r="F976" t="n">
        <v>3201</v>
      </c>
      <c r="G976" t="s">
        <v>250</v>
      </c>
      <c r="H976" t="s">
        <v>251</v>
      </c>
      <c r="I976" t="n">
        <v>5</v>
      </c>
      <c r="J976" t="n">
        <v>160</v>
      </c>
      <c r="K976" t="s">
        <v>280</v>
      </c>
      <c r="L976" t="n">
        <v>398</v>
      </c>
      <c r="M976" t="n">
        <v>0.04</v>
      </c>
      <c r="N976" t="n">
        <v>46.9</v>
      </c>
      <c r="O976" t="s">
        <v>299</v>
      </c>
      <c r="P976" t="s">
        <v>275</v>
      </c>
      <c r="Q976" t="s">
        <v>275</v>
      </c>
      <c r="R976" t="s">
        <v>255</v>
      </c>
      <c r="S976" t="s">
        <v>251</v>
      </c>
      <c r="T976" t="n">
        <v>5</v>
      </c>
    </row>
    <row r="977" spans="1:20">
      <c r="A977" s="1" t="n">
        <v>35095</v>
      </c>
      <c r="B977" t="s">
        <v>301</v>
      </c>
      <c r="C977" t="n">
        <v>3</v>
      </c>
      <c r="D977" t="n">
        <v>20</v>
      </c>
      <c r="E977" t="s">
        <v>249</v>
      </c>
      <c r="F977" t="n">
        <v>3201</v>
      </c>
      <c r="G977" t="s">
        <v>250</v>
      </c>
      <c r="H977" t="s">
        <v>251</v>
      </c>
      <c r="I977" t="n">
        <v>5</v>
      </c>
      <c r="J977" t="n">
        <v>280</v>
      </c>
      <c r="K977" t="s">
        <v>273</v>
      </c>
      <c r="L977" t="n">
        <v>685</v>
      </c>
      <c r="M977" t="n">
        <v>0.07000000000000001</v>
      </c>
      <c r="N977" t="n">
        <v>39</v>
      </c>
      <c r="O977" t="s">
        <v>299</v>
      </c>
      <c r="P977" t="s">
        <v>275</v>
      </c>
      <c r="Q977" t="s">
        <v>275</v>
      </c>
      <c r="R977" t="s">
        <v>255</v>
      </c>
      <c r="S977" t="s">
        <v>251</v>
      </c>
      <c r="T977" t="n">
        <v>5</v>
      </c>
    </row>
    <row r="978" spans="1:20">
      <c r="A978" s="1" t="n">
        <v>35095</v>
      </c>
      <c r="B978" t="s">
        <v>301</v>
      </c>
      <c r="C978" t="n">
        <v>4</v>
      </c>
      <c r="D978" t="n">
        <v>20</v>
      </c>
      <c r="E978" t="s">
        <v>249</v>
      </c>
      <c r="F978" t="n">
        <v>3201</v>
      </c>
      <c r="G978" t="s">
        <v>250</v>
      </c>
      <c r="H978" t="s">
        <v>251</v>
      </c>
      <c r="I978" t="n">
        <v>5</v>
      </c>
      <c r="J978" t="n">
        <v>458</v>
      </c>
      <c r="K978" t="s">
        <v>252</v>
      </c>
      <c r="L978" t="n">
        <v>172</v>
      </c>
      <c r="M978" t="n">
        <v>0.21</v>
      </c>
      <c r="N978" t="n">
        <v>20.8</v>
      </c>
      <c r="O978" t="s">
        <v>299</v>
      </c>
      <c r="P978" t="s">
        <v>275</v>
      </c>
      <c r="Q978" t="s">
        <v>275</v>
      </c>
      <c r="R978" t="s">
        <v>255</v>
      </c>
      <c r="S978" t="s">
        <v>251</v>
      </c>
      <c r="T978" t="n">
        <v>5</v>
      </c>
    </row>
    <row r="979" spans="1:20">
      <c r="A979" s="1" t="n">
        <v>35095</v>
      </c>
      <c r="B979" t="s">
        <v>301</v>
      </c>
      <c r="C979" t="n">
        <v>5</v>
      </c>
      <c r="D979" t="n">
        <v>20</v>
      </c>
      <c r="E979" t="s">
        <v>249</v>
      </c>
      <c r="F979" t="n">
        <v>3201</v>
      </c>
      <c r="G979" t="s">
        <v>250</v>
      </c>
      <c r="H979" t="s">
        <v>251</v>
      </c>
      <c r="I979" t="n">
        <v>5</v>
      </c>
      <c r="J979" t="n">
        <v>458</v>
      </c>
      <c r="K979" t="s">
        <v>252</v>
      </c>
      <c r="L979" t="n">
        <v>208</v>
      </c>
      <c r="M979" t="n">
        <v>0.21</v>
      </c>
      <c r="N979" t="n">
        <v>20.7</v>
      </c>
      <c r="O979" t="s">
        <v>299</v>
      </c>
      <c r="P979" t="s">
        <v>275</v>
      </c>
      <c r="Q979" t="s">
        <v>275</v>
      </c>
      <c r="R979" t="s">
        <v>255</v>
      </c>
      <c r="S979" t="s">
        <v>251</v>
      </c>
      <c r="T979" t="n">
        <v>5</v>
      </c>
    </row>
    <row r="980" spans="1:20">
      <c r="A980" s="1" t="n">
        <v>35095</v>
      </c>
      <c r="B980" t="s">
        <v>248</v>
      </c>
      <c r="C980" t="n">
        <v>1</v>
      </c>
      <c r="D980" t="n">
        <v>20</v>
      </c>
      <c r="E980" t="s">
        <v>249</v>
      </c>
      <c r="F980" t="n">
        <v>3201</v>
      </c>
      <c r="G980" t="s">
        <v>250</v>
      </c>
      <c r="H980" t="s">
        <v>251</v>
      </c>
      <c r="I980" t="n">
        <v>5</v>
      </c>
      <c r="J980" t="n">
        <v>458</v>
      </c>
      <c r="K980" t="s">
        <v>252</v>
      </c>
      <c r="L980" t="n">
        <v>395</v>
      </c>
      <c r="M980" t="n">
        <v>0.07000000000000001</v>
      </c>
      <c r="N980" t="n">
        <v>33.1</v>
      </c>
      <c r="O980" t="s">
        <v>253</v>
      </c>
      <c r="P980" t="s">
        <v>254</v>
      </c>
      <c r="Q980" t="s">
        <v>254</v>
      </c>
      <c r="R980" t="s">
        <v>255</v>
      </c>
      <c r="S980" t="s">
        <v>251</v>
      </c>
      <c r="T980" t="n">
        <v>5</v>
      </c>
    </row>
    <row r="981" spans="1:20">
      <c r="A981" s="1" t="n">
        <v>35095</v>
      </c>
      <c r="B981" t="s">
        <v>248</v>
      </c>
      <c r="C981" t="n">
        <v>4</v>
      </c>
      <c r="D981" t="n">
        <v>20</v>
      </c>
      <c r="E981" t="s">
        <v>249</v>
      </c>
      <c r="F981" t="n">
        <v>3201</v>
      </c>
      <c r="G981" t="s">
        <v>250</v>
      </c>
      <c r="H981" t="s">
        <v>251</v>
      </c>
      <c r="I981" t="n">
        <v>5</v>
      </c>
      <c r="J981" t="n">
        <v>458</v>
      </c>
      <c r="K981" t="s">
        <v>252</v>
      </c>
      <c r="L981" t="n">
        <v>237</v>
      </c>
      <c r="M981" t="n">
        <v>0.04</v>
      </c>
      <c r="N981" t="n">
        <v>38.5</v>
      </c>
      <c r="O981" t="s">
        <v>253</v>
      </c>
      <c r="P981" t="s">
        <v>254</v>
      </c>
      <c r="Q981" t="s">
        <v>254</v>
      </c>
      <c r="R981" t="s">
        <v>255</v>
      </c>
      <c r="S981" t="s">
        <v>251</v>
      </c>
      <c r="T981" t="n">
        <v>5</v>
      </c>
    </row>
    <row r="982" spans="1:20">
      <c r="A982" s="1" t="n">
        <v>35095</v>
      </c>
      <c r="B982" t="s">
        <v>248</v>
      </c>
      <c r="C982" t="n">
        <v>5</v>
      </c>
      <c r="D982" t="n">
        <v>850</v>
      </c>
      <c r="E982" t="s">
        <v>302</v>
      </c>
      <c r="F982" t="n">
        <v>3201</v>
      </c>
      <c r="G982" t="s">
        <v>250</v>
      </c>
      <c r="H982" t="s">
        <v>251</v>
      </c>
      <c r="I982" t="n">
        <v>5</v>
      </c>
      <c r="J982" t="n">
        <v>458</v>
      </c>
      <c r="K982" t="s">
        <v>252</v>
      </c>
      <c r="L982" t="n">
        <v>171</v>
      </c>
      <c r="M982" t="n">
        <v>0</v>
      </c>
      <c r="N982" t="n">
        <v>0</v>
      </c>
      <c r="O982" t="s">
        <v>253</v>
      </c>
      <c r="P982" t="s">
        <v>254</v>
      </c>
      <c r="Q982" t="s">
        <v>254</v>
      </c>
      <c r="R982" t="s">
        <v>255</v>
      </c>
      <c r="S982" t="s">
        <v>251</v>
      </c>
      <c r="T982" t="n">
        <v>5</v>
      </c>
    </row>
    <row r="983" spans="1:20">
      <c r="A983" s="1" t="n">
        <v>35095</v>
      </c>
      <c r="B983" t="s">
        <v>248</v>
      </c>
      <c r="C983" t="n">
        <v>7</v>
      </c>
      <c r="D983" t="n">
        <v>850</v>
      </c>
      <c r="E983" t="s">
        <v>302</v>
      </c>
      <c r="F983" t="n">
        <v>3201</v>
      </c>
      <c r="G983" t="s">
        <v>250</v>
      </c>
      <c r="H983" t="s">
        <v>251</v>
      </c>
      <c r="I983" t="n">
        <v>5</v>
      </c>
      <c r="J983" t="n">
        <v>458</v>
      </c>
      <c r="K983" t="s">
        <v>252</v>
      </c>
      <c r="L983" t="n">
        <v>98</v>
      </c>
      <c r="M983" t="n">
        <v>0</v>
      </c>
      <c r="N983" t="n">
        <v>0</v>
      </c>
      <c r="O983" t="s">
        <v>253</v>
      </c>
      <c r="P983" t="s">
        <v>254</v>
      </c>
      <c r="Q983" t="s">
        <v>254</v>
      </c>
      <c r="R983" t="s">
        <v>255</v>
      </c>
      <c r="S983" t="s">
        <v>251</v>
      </c>
      <c r="T983" t="n">
        <v>5</v>
      </c>
    </row>
    <row r="984" spans="1:20">
      <c r="A984" s="1" t="n">
        <v>35095</v>
      </c>
      <c r="B984" t="s">
        <v>248</v>
      </c>
      <c r="C984" t="n">
        <v>8</v>
      </c>
      <c r="D984" t="n">
        <v>20</v>
      </c>
      <c r="E984" t="s">
        <v>249</v>
      </c>
      <c r="F984" t="n">
        <v>3201</v>
      </c>
      <c r="G984" t="s">
        <v>250</v>
      </c>
      <c r="H984" t="s">
        <v>251</v>
      </c>
      <c r="I984" t="n">
        <v>5</v>
      </c>
      <c r="J984" t="n">
        <v>458</v>
      </c>
      <c r="K984" t="s">
        <v>252</v>
      </c>
      <c r="L984" t="n">
        <v>331</v>
      </c>
      <c r="M984" t="n">
        <v>0.02</v>
      </c>
      <c r="N984" t="n">
        <v>46.4</v>
      </c>
      <c r="O984" t="s">
        <v>253</v>
      </c>
      <c r="P984" t="s">
        <v>254</v>
      </c>
      <c r="Q984" t="s">
        <v>254</v>
      </c>
      <c r="R984" t="s">
        <v>255</v>
      </c>
      <c r="S984" t="s">
        <v>251</v>
      </c>
      <c r="T984" t="n">
        <v>5</v>
      </c>
    </row>
    <row r="985" spans="1:20">
      <c r="A985" s="1" t="n">
        <v>35095</v>
      </c>
      <c r="B985" t="s">
        <v>248</v>
      </c>
      <c r="C985" t="n">
        <v>9</v>
      </c>
      <c r="D985" t="n">
        <v>20</v>
      </c>
      <c r="E985" t="s">
        <v>249</v>
      </c>
      <c r="F985" t="n">
        <v>3201</v>
      </c>
      <c r="G985" t="s">
        <v>250</v>
      </c>
      <c r="H985" t="s">
        <v>251</v>
      </c>
      <c r="I985" t="n">
        <v>5</v>
      </c>
      <c r="J985" t="n">
        <v>945</v>
      </c>
      <c r="K985" t="s">
        <v>304</v>
      </c>
      <c r="L985" t="n">
        <v>391</v>
      </c>
      <c r="M985" t="n">
        <v>0.1</v>
      </c>
      <c r="N985" t="n">
        <v>40.5</v>
      </c>
      <c r="O985" t="s">
        <v>253</v>
      </c>
      <c r="P985" t="s">
        <v>254</v>
      </c>
      <c r="Q985" t="s">
        <v>254</v>
      </c>
      <c r="R985" t="s">
        <v>255</v>
      </c>
      <c r="S985" t="s">
        <v>251</v>
      </c>
      <c r="T985" t="n">
        <v>5</v>
      </c>
    </row>
    <row r="986" spans="1:20">
      <c r="A986" s="1" t="n">
        <v>35124</v>
      </c>
      <c r="B986" t="s">
        <v>301</v>
      </c>
      <c r="C986" t="n">
        <v>1</v>
      </c>
      <c r="D986" t="n">
        <v>20</v>
      </c>
      <c r="E986" t="s">
        <v>249</v>
      </c>
      <c r="F986" t="n">
        <v>3201</v>
      </c>
      <c r="G986" t="s">
        <v>250</v>
      </c>
      <c r="H986" t="s">
        <v>251</v>
      </c>
      <c r="I986" t="n">
        <v>5</v>
      </c>
      <c r="J986" t="n">
        <v>458</v>
      </c>
      <c r="K986" t="s">
        <v>252</v>
      </c>
      <c r="L986" t="n">
        <v>192</v>
      </c>
      <c r="M986" t="n">
        <v>0.29</v>
      </c>
      <c r="N986" t="n">
        <v>20.7</v>
      </c>
      <c r="O986" t="s">
        <v>299</v>
      </c>
      <c r="P986" t="s">
        <v>275</v>
      </c>
      <c r="Q986" t="s">
        <v>275</v>
      </c>
      <c r="R986" t="s">
        <v>255</v>
      </c>
      <c r="S986" t="s">
        <v>251</v>
      </c>
      <c r="T986" t="n">
        <v>5</v>
      </c>
    </row>
    <row r="987" spans="1:20">
      <c r="A987" s="1" t="n">
        <v>35124</v>
      </c>
      <c r="B987" t="s">
        <v>301</v>
      </c>
      <c r="C987" t="n">
        <v>2</v>
      </c>
      <c r="D987" t="n">
        <v>20</v>
      </c>
      <c r="E987" t="s">
        <v>249</v>
      </c>
      <c r="F987" t="n">
        <v>3201</v>
      </c>
      <c r="G987" t="s">
        <v>250</v>
      </c>
      <c r="H987" t="s">
        <v>251</v>
      </c>
      <c r="I987" t="n">
        <v>5</v>
      </c>
      <c r="J987" t="n">
        <v>458</v>
      </c>
      <c r="K987" t="s">
        <v>252</v>
      </c>
      <c r="L987" t="n">
        <v>183</v>
      </c>
      <c r="M987" t="n">
        <v>0.21</v>
      </c>
      <c r="N987" t="n">
        <v>20.7</v>
      </c>
      <c r="O987" t="s">
        <v>299</v>
      </c>
      <c r="P987" t="s">
        <v>275</v>
      </c>
      <c r="Q987" t="s">
        <v>275</v>
      </c>
      <c r="R987" t="s">
        <v>255</v>
      </c>
      <c r="S987" t="s">
        <v>251</v>
      </c>
      <c r="T987" t="n">
        <v>5</v>
      </c>
    </row>
    <row r="988" spans="1:20">
      <c r="A988" s="1" t="n">
        <v>35124</v>
      </c>
      <c r="B988" t="s">
        <v>301</v>
      </c>
      <c r="C988" t="n">
        <v>3</v>
      </c>
      <c r="D988" t="n">
        <v>20</v>
      </c>
      <c r="E988" t="s">
        <v>249</v>
      </c>
      <c r="F988" t="n">
        <v>3201</v>
      </c>
      <c r="G988" t="s">
        <v>250</v>
      </c>
      <c r="H988" t="s">
        <v>251</v>
      </c>
      <c r="I988" t="n">
        <v>5</v>
      </c>
      <c r="J988" t="n">
        <v>580</v>
      </c>
      <c r="K988" t="s">
        <v>270</v>
      </c>
      <c r="L988" t="n">
        <v>502</v>
      </c>
      <c r="M988" t="n">
        <v>0.03</v>
      </c>
      <c r="N988" t="n">
        <v>46.2</v>
      </c>
      <c r="O988" t="s">
        <v>299</v>
      </c>
      <c r="P988" t="s">
        <v>275</v>
      </c>
      <c r="Q988" t="s">
        <v>275</v>
      </c>
      <c r="R988" t="s">
        <v>255</v>
      </c>
      <c r="S988" t="s">
        <v>251</v>
      </c>
      <c r="T988" t="n">
        <v>5</v>
      </c>
    </row>
    <row r="989" spans="1:20">
      <c r="A989" s="1" t="n">
        <v>35124</v>
      </c>
      <c r="B989" t="s">
        <v>248</v>
      </c>
      <c r="C989" t="n">
        <v>1</v>
      </c>
      <c r="D989" t="n">
        <v>20</v>
      </c>
      <c r="E989" t="s">
        <v>249</v>
      </c>
      <c r="F989" t="n">
        <v>3201</v>
      </c>
      <c r="G989" t="s">
        <v>250</v>
      </c>
      <c r="H989" t="s">
        <v>251</v>
      </c>
      <c r="I989" t="n">
        <v>5</v>
      </c>
      <c r="J989" t="n">
        <v>458</v>
      </c>
      <c r="K989" t="s">
        <v>252</v>
      </c>
      <c r="L989" t="n">
        <v>200</v>
      </c>
      <c r="M989" t="n">
        <v>0.1</v>
      </c>
      <c r="N989" t="n">
        <v>35.7</v>
      </c>
      <c r="O989" t="s">
        <v>253</v>
      </c>
      <c r="P989" t="s">
        <v>254</v>
      </c>
      <c r="Q989" t="s">
        <v>254</v>
      </c>
      <c r="R989" t="s">
        <v>255</v>
      </c>
      <c r="S989" t="s">
        <v>251</v>
      </c>
      <c r="T989" t="n">
        <v>5</v>
      </c>
    </row>
    <row r="990" spans="1:20">
      <c r="A990" s="1" t="n">
        <v>35124</v>
      </c>
      <c r="B990" t="s">
        <v>248</v>
      </c>
      <c r="C990" t="n">
        <v>2</v>
      </c>
      <c r="D990" t="n">
        <v>20</v>
      </c>
      <c r="E990" t="s">
        <v>249</v>
      </c>
      <c r="F990" t="n">
        <v>3201</v>
      </c>
      <c r="G990" t="s">
        <v>250</v>
      </c>
      <c r="H990" t="s">
        <v>251</v>
      </c>
      <c r="I990" t="n">
        <v>5</v>
      </c>
      <c r="J990" t="n">
        <v>458</v>
      </c>
      <c r="K990" t="s">
        <v>252</v>
      </c>
      <c r="L990" t="n">
        <v>386</v>
      </c>
      <c r="M990" t="n">
        <v>0.07000000000000001</v>
      </c>
      <c r="N990" t="n">
        <v>32.45</v>
      </c>
      <c r="O990" t="s">
        <v>253</v>
      </c>
      <c r="P990" t="s">
        <v>254</v>
      </c>
      <c r="Q990" t="s">
        <v>254</v>
      </c>
      <c r="R990" t="s">
        <v>255</v>
      </c>
      <c r="S990" t="s">
        <v>251</v>
      </c>
      <c r="T990" t="n">
        <v>5</v>
      </c>
    </row>
    <row r="991" spans="1:20">
      <c r="A991" s="1" t="n">
        <v>35124</v>
      </c>
      <c r="B991" t="s">
        <v>248</v>
      </c>
      <c r="C991" t="n">
        <v>6</v>
      </c>
      <c r="D991" t="n">
        <v>20</v>
      </c>
      <c r="E991" t="s">
        <v>249</v>
      </c>
      <c r="F991" t="n">
        <v>3201</v>
      </c>
      <c r="G991" t="s">
        <v>250</v>
      </c>
      <c r="H991" t="s">
        <v>251</v>
      </c>
      <c r="I991" t="n">
        <v>5</v>
      </c>
      <c r="J991" t="n">
        <v>458</v>
      </c>
      <c r="K991" t="s">
        <v>252</v>
      </c>
      <c r="L991" t="n">
        <v>298</v>
      </c>
      <c r="M991" t="n">
        <v>0.02</v>
      </c>
      <c r="N991" t="n">
        <v>46.4</v>
      </c>
      <c r="O991" t="s">
        <v>253</v>
      </c>
      <c r="P991" t="s">
        <v>254</v>
      </c>
      <c r="Q991" t="s">
        <v>254</v>
      </c>
      <c r="R991" t="s">
        <v>255</v>
      </c>
      <c r="S991" t="s">
        <v>251</v>
      </c>
      <c r="T991" t="n">
        <v>5</v>
      </c>
    </row>
    <row r="992" spans="1:20">
      <c r="A992" s="1" t="n">
        <v>35124</v>
      </c>
      <c r="B992" t="s">
        <v>248</v>
      </c>
      <c r="C992" t="n">
        <v>7</v>
      </c>
      <c r="D992" t="n">
        <v>20</v>
      </c>
      <c r="E992" t="s">
        <v>249</v>
      </c>
      <c r="F992" t="n">
        <v>3201</v>
      </c>
      <c r="G992" t="s">
        <v>250</v>
      </c>
      <c r="H992" t="s">
        <v>251</v>
      </c>
      <c r="I992" t="n">
        <v>5</v>
      </c>
      <c r="J992" t="n">
        <v>945</v>
      </c>
      <c r="K992" t="s">
        <v>304</v>
      </c>
      <c r="L992" t="n">
        <v>394</v>
      </c>
      <c r="M992" t="n">
        <v>0.1</v>
      </c>
      <c r="N992" t="n">
        <v>40.6</v>
      </c>
      <c r="O992" t="s">
        <v>253</v>
      </c>
      <c r="P992" t="s">
        <v>254</v>
      </c>
      <c r="Q992" t="s">
        <v>254</v>
      </c>
      <c r="R992" t="s">
        <v>255</v>
      </c>
      <c r="S992" t="s">
        <v>251</v>
      </c>
      <c r="T992" t="n">
        <v>5</v>
      </c>
    </row>
    <row r="993" spans="1:20">
      <c r="A993" s="1" t="n">
        <v>35124</v>
      </c>
      <c r="B993" t="s">
        <v>258</v>
      </c>
      <c r="C993" t="n">
        <v>1</v>
      </c>
      <c r="D993" t="n">
        <v>213</v>
      </c>
      <c r="E993" t="s">
        <v>256</v>
      </c>
      <c r="F993" t="n">
        <v>3201</v>
      </c>
      <c r="G993" t="s">
        <v>250</v>
      </c>
      <c r="H993" t="s">
        <v>251</v>
      </c>
      <c r="I993" t="n">
        <v>5</v>
      </c>
      <c r="J993" t="n">
        <v>640</v>
      </c>
      <c r="K993" t="s">
        <v>298</v>
      </c>
      <c r="L993" t="n">
        <v>1</v>
      </c>
      <c r="M993" t="n">
        <v>0</v>
      </c>
      <c r="N993" t="n">
        <v>0</v>
      </c>
    </row>
    <row r="994" spans="1:20">
      <c r="A994" s="1" t="n">
        <v>35155</v>
      </c>
      <c r="B994" t="s">
        <v>301</v>
      </c>
      <c r="C994" t="n">
        <v>1</v>
      </c>
      <c r="D994" t="n">
        <v>20</v>
      </c>
      <c r="E994" t="s">
        <v>249</v>
      </c>
      <c r="F994" t="n">
        <v>3201</v>
      </c>
      <c r="G994" t="s">
        <v>250</v>
      </c>
      <c r="H994" t="s">
        <v>251</v>
      </c>
      <c r="I994" t="n">
        <v>5</v>
      </c>
      <c r="J994" t="n">
        <v>458</v>
      </c>
      <c r="K994" t="s">
        <v>252</v>
      </c>
      <c r="L994" t="n">
        <v>351</v>
      </c>
      <c r="M994" t="n">
        <v>0.03</v>
      </c>
      <c r="N994" t="n">
        <v>45.6</v>
      </c>
      <c r="O994" t="s">
        <v>299</v>
      </c>
      <c r="P994" t="s">
        <v>275</v>
      </c>
      <c r="Q994" t="s">
        <v>275</v>
      </c>
      <c r="R994" t="s">
        <v>255</v>
      </c>
      <c r="S994" t="s">
        <v>251</v>
      </c>
      <c r="T994" t="n">
        <v>5</v>
      </c>
    </row>
    <row r="995" spans="1:20">
      <c r="A995" s="1" t="n">
        <v>35155</v>
      </c>
      <c r="B995" t="s">
        <v>301</v>
      </c>
      <c r="C995" t="n">
        <v>2</v>
      </c>
      <c r="D995" t="n">
        <v>20</v>
      </c>
      <c r="E995" t="s">
        <v>249</v>
      </c>
      <c r="F995" t="n">
        <v>3201</v>
      </c>
      <c r="G995" t="s">
        <v>250</v>
      </c>
      <c r="H995" t="s">
        <v>251</v>
      </c>
      <c r="I995" t="n">
        <v>5</v>
      </c>
      <c r="J995" t="n">
        <v>458</v>
      </c>
      <c r="K995" t="s">
        <v>252</v>
      </c>
      <c r="L995" t="n">
        <v>362</v>
      </c>
      <c r="M995" t="n">
        <v>0.21</v>
      </c>
      <c r="N995" t="n">
        <v>20.7</v>
      </c>
      <c r="O995" t="s">
        <v>299</v>
      </c>
      <c r="P995" t="s">
        <v>275</v>
      </c>
      <c r="Q995" t="s">
        <v>275</v>
      </c>
      <c r="R995" t="s">
        <v>255</v>
      </c>
      <c r="S995" t="s">
        <v>251</v>
      </c>
      <c r="T995" t="n">
        <v>5</v>
      </c>
    </row>
    <row r="996" spans="1:20">
      <c r="A996" s="1" t="n">
        <v>35155</v>
      </c>
      <c r="B996" t="s">
        <v>248</v>
      </c>
      <c r="C996" t="n">
        <v>1</v>
      </c>
      <c r="D996" t="n">
        <v>20</v>
      </c>
      <c r="E996" t="s">
        <v>249</v>
      </c>
      <c r="F996" t="n">
        <v>3201</v>
      </c>
      <c r="G996" t="s">
        <v>250</v>
      </c>
      <c r="H996" t="s">
        <v>251</v>
      </c>
      <c r="I996" t="n">
        <v>5</v>
      </c>
      <c r="J996" t="n">
        <v>458</v>
      </c>
      <c r="K996" t="s">
        <v>252</v>
      </c>
      <c r="L996" t="n">
        <v>447</v>
      </c>
      <c r="M996" t="n">
        <v>0.07000000000000001</v>
      </c>
      <c r="N996" t="n">
        <v>32.3</v>
      </c>
      <c r="O996" t="s">
        <v>253</v>
      </c>
      <c r="P996" t="s">
        <v>254</v>
      </c>
      <c r="Q996" t="s">
        <v>254</v>
      </c>
      <c r="R996" t="s">
        <v>255</v>
      </c>
      <c r="S996" t="s">
        <v>251</v>
      </c>
      <c r="T996" t="n">
        <v>5</v>
      </c>
    </row>
    <row r="997" spans="1:20">
      <c r="A997" s="1" t="n">
        <v>35155</v>
      </c>
      <c r="B997" t="s">
        <v>248</v>
      </c>
      <c r="C997" t="n">
        <v>6</v>
      </c>
      <c r="D997" t="n">
        <v>20</v>
      </c>
      <c r="E997" t="s">
        <v>249</v>
      </c>
      <c r="F997" t="n">
        <v>3201</v>
      </c>
      <c r="G997" t="s">
        <v>250</v>
      </c>
      <c r="H997" t="s">
        <v>251</v>
      </c>
      <c r="I997" t="n">
        <v>5</v>
      </c>
      <c r="J997" t="n">
        <v>458</v>
      </c>
      <c r="K997" t="s">
        <v>252</v>
      </c>
      <c r="L997" t="n">
        <v>238</v>
      </c>
      <c r="M997" t="n">
        <v>0.04</v>
      </c>
      <c r="N997" t="n">
        <v>38.5</v>
      </c>
      <c r="O997" t="s">
        <v>253</v>
      </c>
      <c r="P997" t="s">
        <v>254</v>
      </c>
      <c r="Q997" t="s">
        <v>254</v>
      </c>
      <c r="R997" t="s">
        <v>255</v>
      </c>
      <c r="S997" t="s">
        <v>251</v>
      </c>
      <c r="T997" t="n">
        <v>5</v>
      </c>
    </row>
    <row r="998" spans="1:20">
      <c r="A998" s="1" t="n">
        <v>35155</v>
      </c>
      <c r="B998" t="s">
        <v>248</v>
      </c>
      <c r="C998" t="n">
        <v>7</v>
      </c>
      <c r="D998" t="n">
        <v>850</v>
      </c>
      <c r="E998" t="s">
        <v>302</v>
      </c>
      <c r="F998" t="n">
        <v>3201</v>
      </c>
      <c r="G998" t="s">
        <v>250</v>
      </c>
      <c r="H998" t="s">
        <v>251</v>
      </c>
      <c r="I998" t="n">
        <v>5</v>
      </c>
      <c r="J998" t="n">
        <v>458</v>
      </c>
      <c r="K998" t="s">
        <v>252</v>
      </c>
      <c r="L998" t="n">
        <v>97</v>
      </c>
      <c r="M998" t="n">
        <v>0</v>
      </c>
      <c r="N998" t="n">
        <v>0</v>
      </c>
      <c r="O998" t="s">
        <v>253</v>
      </c>
      <c r="P998" t="s">
        <v>254</v>
      </c>
      <c r="Q998" t="s">
        <v>254</v>
      </c>
      <c r="R998" t="s">
        <v>255</v>
      </c>
      <c r="S998" t="s">
        <v>251</v>
      </c>
      <c r="T998" t="n">
        <v>5</v>
      </c>
    </row>
    <row r="999" spans="1:20">
      <c r="A999" s="1" t="n">
        <v>35155</v>
      </c>
      <c r="B999" t="s">
        <v>248</v>
      </c>
      <c r="C999" t="n">
        <v>9</v>
      </c>
      <c r="D999" t="n">
        <v>20</v>
      </c>
      <c r="E999" t="s">
        <v>249</v>
      </c>
      <c r="F999" t="n">
        <v>3201</v>
      </c>
      <c r="G999" t="s">
        <v>250</v>
      </c>
      <c r="H999" t="s">
        <v>251</v>
      </c>
      <c r="I999" t="n">
        <v>5</v>
      </c>
      <c r="J999" t="n">
        <v>458</v>
      </c>
      <c r="K999" t="s">
        <v>252</v>
      </c>
      <c r="L999" t="n">
        <v>298</v>
      </c>
      <c r="M999" t="n">
        <v>0.1</v>
      </c>
      <c r="N999" t="n">
        <v>45.5</v>
      </c>
      <c r="O999" t="s">
        <v>253</v>
      </c>
      <c r="P999" t="s">
        <v>254</v>
      </c>
      <c r="Q999" t="s">
        <v>254</v>
      </c>
      <c r="R999" t="s">
        <v>255</v>
      </c>
      <c r="S999" t="s">
        <v>251</v>
      </c>
      <c r="T999" t="n">
        <v>5</v>
      </c>
    </row>
    <row r="1000" spans="1:20">
      <c r="A1000" s="1" t="n">
        <v>35155</v>
      </c>
      <c r="B1000" t="s">
        <v>248</v>
      </c>
      <c r="C1000" t="n">
        <v>10</v>
      </c>
      <c r="D1000" t="n">
        <v>20</v>
      </c>
      <c r="E1000" t="s">
        <v>249</v>
      </c>
      <c r="F1000" t="n">
        <v>3201</v>
      </c>
      <c r="G1000" t="s">
        <v>250</v>
      </c>
      <c r="H1000" t="s">
        <v>251</v>
      </c>
      <c r="I1000" t="n">
        <v>5</v>
      </c>
      <c r="J1000" t="n">
        <v>940</v>
      </c>
      <c r="K1000" t="s">
        <v>257</v>
      </c>
      <c r="L1000" t="n">
        <v>86</v>
      </c>
      <c r="M1000" t="n">
        <v>5.5</v>
      </c>
      <c r="N1000" t="n">
        <v>10</v>
      </c>
      <c r="O1000" t="s">
        <v>253</v>
      </c>
      <c r="P1000" t="s">
        <v>254</v>
      </c>
      <c r="Q1000" t="s">
        <v>254</v>
      </c>
      <c r="R1000" t="s">
        <v>255</v>
      </c>
      <c r="S1000" t="s">
        <v>251</v>
      </c>
      <c r="T1000" t="n">
        <v>5</v>
      </c>
    </row>
    <row r="1001" spans="1:20">
      <c r="A1001" s="1" t="n">
        <v>35155</v>
      </c>
      <c r="B1001" t="s">
        <v>248</v>
      </c>
      <c r="C1001" t="n">
        <v>11</v>
      </c>
      <c r="D1001" t="n">
        <v>20</v>
      </c>
      <c r="E1001" t="s">
        <v>249</v>
      </c>
      <c r="F1001" t="n">
        <v>3201</v>
      </c>
      <c r="G1001" t="s">
        <v>250</v>
      </c>
      <c r="H1001" t="s">
        <v>251</v>
      </c>
      <c r="I1001" t="n">
        <v>5</v>
      </c>
      <c r="J1001" t="n">
        <v>945</v>
      </c>
      <c r="K1001" t="s">
        <v>304</v>
      </c>
      <c r="L1001" t="n">
        <v>465</v>
      </c>
      <c r="M1001" t="n">
        <v>0.1</v>
      </c>
      <c r="N1001" t="n">
        <v>40.9</v>
      </c>
      <c r="O1001" t="s">
        <v>253</v>
      </c>
      <c r="P1001" t="s">
        <v>254</v>
      </c>
      <c r="Q1001" t="s">
        <v>254</v>
      </c>
      <c r="R1001" t="s">
        <v>255</v>
      </c>
      <c r="S1001" t="s">
        <v>251</v>
      </c>
      <c r="T1001" t="n">
        <v>5</v>
      </c>
    </row>
    <row r="1002" spans="1:20">
      <c r="A1002" s="1" t="n">
        <v>35185</v>
      </c>
      <c r="B1002" t="s">
        <v>301</v>
      </c>
      <c r="C1002" t="n">
        <v>1</v>
      </c>
      <c r="D1002" t="n">
        <v>20</v>
      </c>
      <c r="E1002" t="s">
        <v>249</v>
      </c>
      <c r="F1002" t="n">
        <v>3201</v>
      </c>
      <c r="G1002" t="s">
        <v>250</v>
      </c>
      <c r="H1002" t="s">
        <v>251</v>
      </c>
      <c r="I1002" t="n">
        <v>5</v>
      </c>
      <c r="J1002" t="n">
        <v>160</v>
      </c>
      <c r="K1002" t="s">
        <v>280</v>
      </c>
      <c r="L1002" t="n">
        <v>672</v>
      </c>
      <c r="M1002" t="n">
        <v>0.05</v>
      </c>
      <c r="N1002" t="n">
        <v>52.7</v>
      </c>
      <c r="O1002" t="s">
        <v>299</v>
      </c>
      <c r="P1002" t="s">
        <v>275</v>
      </c>
      <c r="Q1002" t="s">
        <v>275</v>
      </c>
      <c r="R1002" t="s">
        <v>255</v>
      </c>
      <c r="S1002" t="s">
        <v>251</v>
      </c>
      <c r="T1002" t="n">
        <v>5</v>
      </c>
    </row>
    <row r="1003" spans="1:20">
      <c r="A1003" s="1" t="n">
        <v>35185</v>
      </c>
      <c r="B1003" t="s">
        <v>301</v>
      </c>
      <c r="C1003" t="n">
        <v>2</v>
      </c>
      <c r="D1003" t="n">
        <v>20</v>
      </c>
      <c r="E1003" t="s">
        <v>249</v>
      </c>
      <c r="F1003" t="n">
        <v>3201</v>
      </c>
      <c r="G1003" t="s">
        <v>250</v>
      </c>
      <c r="H1003" t="s">
        <v>251</v>
      </c>
      <c r="I1003" t="n">
        <v>5</v>
      </c>
      <c r="J1003" t="n">
        <v>458</v>
      </c>
      <c r="K1003" t="s">
        <v>252</v>
      </c>
      <c r="L1003" t="n">
        <v>344</v>
      </c>
      <c r="M1003" t="n">
        <v>0.21</v>
      </c>
      <c r="N1003" t="n">
        <v>20.5</v>
      </c>
      <c r="O1003" t="s">
        <v>299</v>
      </c>
      <c r="P1003" t="s">
        <v>275</v>
      </c>
      <c r="Q1003" t="s">
        <v>275</v>
      </c>
      <c r="R1003" t="s">
        <v>255</v>
      </c>
      <c r="S1003" t="s">
        <v>251</v>
      </c>
      <c r="T1003" t="n">
        <v>5</v>
      </c>
    </row>
    <row r="1004" spans="1:20">
      <c r="A1004" s="1" t="n">
        <v>35185</v>
      </c>
      <c r="B1004" t="s">
        <v>301</v>
      </c>
      <c r="C1004" t="n">
        <v>3</v>
      </c>
      <c r="D1004" t="n">
        <v>20</v>
      </c>
      <c r="E1004" t="s">
        <v>249</v>
      </c>
      <c r="F1004" t="n">
        <v>3201</v>
      </c>
      <c r="G1004" t="s">
        <v>250</v>
      </c>
      <c r="H1004" t="s">
        <v>251</v>
      </c>
      <c r="I1004" t="n">
        <v>5</v>
      </c>
      <c r="J1004" t="n">
        <v>458</v>
      </c>
      <c r="K1004" t="s">
        <v>252</v>
      </c>
      <c r="L1004" t="n">
        <v>347</v>
      </c>
      <c r="M1004" t="n">
        <v>0.22</v>
      </c>
      <c r="N1004" t="n">
        <v>20.5</v>
      </c>
      <c r="O1004" t="s">
        <v>299</v>
      </c>
      <c r="P1004" t="s">
        <v>275</v>
      </c>
      <c r="Q1004" t="s">
        <v>275</v>
      </c>
      <c r="R1004" t="s">
        <v>255</v>
      </c>
      <c r="S1004" t="s">
        <v>251</v>
      </c>
      <c r="T1004" t="n">
        <v>5</v>
      </c>
    </row>
    <row r="1005" spans="1:20">
      <c r="A1005" s="1" t="n">
        <v>35185</v>
      </c>
      <c r="B1005" t="s">
        <v>301</v>
      </c>
      <c r="C1005" t="n">
        <v>4</v>
      </c>
      <c r="D1005" t="n">
        <v>20</v>
      </c>
      <c r="E1005" t="s">
        <v>249</v>
      </c>
      <c r="F1005" t="n">
        <v>3201</v>
      </c>
      <c r="G1005" t="s">
        <v>250</v>
      </c>
      <c r="H1005" t="s">
        <v>251</v>
      </c>
      <c r="I1005" t="n">
        <v>5</v>
      </c>
      <c r="J1005" t="n">
        <v>458</v>
      </c>
      <c r="K1005" t="s">
        <v>252</v>
      </c>
      <c r="L1005" t="n">
        <v>336</v>
      </c>
      <c r="M1005" t="n">
        <v>0.02</v>
      </c>
      <c r="N1005" t="n">
        <v>45.3</v>
      </c>
      <c r="O1005" t="s">
        <v>299</v>
      </c>
      <c r="P1005" t="s">
        <v>275</v>
      </c>
      <c r="Q1005" t="s">
        <v>275</v>
      </c>
      <c r="R1005" t="s">
        <v>255</v>
      </c>
      <c r="S1005" t="s">
        <v>251</v>
      </c>
      <c r="T1005" t="n">
        <v>5</v>
      </c>
    </row>
    <row r="1006" spans="1:20">
      <c r="A1006" s="1" t="n">
        <v>35185</v>
      </c>
      <c r="B1006" t="s">
        <v>248</v>
      </c>
      <c r="C1006" t="n">
        <v>1</v>
      </c>
      <c r="D1006" t="n">
        <v>20</v>
      </c>
      <c r="E1006" t="s">
        <v>249</v>
      </c>
      <c r="F1006" t="n">
        <v>3201</v>
      </c>
      <c r="G1006" t="s">
        <v>250</v>
      </c>
      <c r="H1006" t="s">
        <v>251</v>
      </c>
      <c r="I1006" t="n">
        <v>5</v>
      </c>
      <c r="J1006" t="n">
        <v>458</v>
      </c>
      <c r="K1006" t="s">
        <v>252</v>
      </c>
      <c r="L1006" t="n">
        <v>397</v>
      </c>
      <c r="M1006" t="n">
        <v>0.07000000000000001</v>
      </c>
      <c r="N1006" t="n">
        <v>32.2</v>
      </c>
      <c r="O1006" t="s">
        <v>253</v>
      </c>
      <c r="P1006" t="s">
        <v>254</v>
      </c>
      <c r="Q1006" t="s">
        <v>254</v>
      </c>
      <c r="R1006" t="s">
        <v>255</v>
      </c>
      <c r="S1006" t="s">
        <v>251</v>
      </c>
      <c r="T1006" t="n">
        <v>5</v>
      </c>
    </row>
    <row r="1007" spans="1:20">
      <c r="A1007" s="1" t="n">
        <v>35185</v>
      </c>
      <c r="B1007" t="s">
        <v>248</v>
      </c>
      <c r="C1007" t="n">
        <v>4</v>
      </c>
      <c r="D1007" t="n">
        <v>20</v>
      </c>
      <c r="E1007" t="s">
        <v>249</v>
      </c>
      <c r="F1007" t="n">
        <v>3201</v>
      </c>
      <c r="G1007" t="s">
        <v>250</v>
      </c>
      <c r="H1007" t="s">
        <v>251</v>
      </c>
      <c r="I1007" t="n">
        <v>5</v>
      </c>
      <c r="J1007" t="n">
        <v>458</v>
      </c>
      <c r="K1007" t="s">
        <v>252</v>
      </c>
      <c r="L1007" t="n">
        <v>200</v>
      </c>
      <c r="M1007" t="n">
        <v>0.02</v>
      </c>
      <c r="N1007" t="n">
        <v>45.9</v>
      </c>
      <c r="O1007" t="s">
        <v>253</v>
      </c>
      <c r="P1007" t="s">
        <v>254</v>
      </c>
      <c r="Q1007" t="s">
        <v>254</v>
      </c>
      <c r="R1007" t="s">
        <v>255</v>
      </c>
      <c r="S1007" t="s">
        <v>251</v>
      </c>
      <c r="T1007" t="n">
        <v>5</v>
      </c>
    </row>
    <row r="1008" spans="1:20">
      <c r="A1008" s="1" t="n">
        <v>35185</v>
      </c>
      <c r="B1008" t="s">
        <v>248</v>
      </c>
      <c r="C1008" t="n">
        <v>5</v>
      </c>
      <c r="D1008" t="n">
        <v>20</v>
      </c>
      <c r="E1008" t="s">
        <v>249</v>
      </c>
      <c r="F1008" t="n">
        <v>3201</v>
      </c>
      <c r="G1008" t="s">
        <v>250</v>
      </c>
      <c r="H1008" t="s">
        <v>251</v>
      </c>
      <c r="I1008" t="n">
        <v>5</v>
      </c>
      <c r="J1008" t="n">
        <v>458</v>
      </c>
      <c r="K1008" t="s">
        <v>252</v>
      </c>
      <c r="L1008" t="n">
        <v>98</v>
      </c>
      <c r="M1008" t="n">
        <v>0.02</v>
      </c>
      <c r="N1008" t="n">
        <v>45.9</v>
      </c>
      <c r="O1008" t="s">
        <v>253</v>
      </c>
      <c r="P1008" t="s">
        <v>254</v>
      </c>
      <c r="Q1008" t="s">
        <v>254</v>
      </c>
      <c r="R1008" t="s">
        <v>255</v>
      </c>
      <c r="S1008" t="s">
        <v>251</v>
      </c>
      <c r="T1008" t="n">
        <v>5</v>
      </c>
    </row>
    <row r="1009" spans="1:20">
      <c r="A1009" s="1" t="n">
        <v>35216</v>
      </c>
      <c r="B1009" t="s">
        <v>301</v>
      </c>
      <c r="C1009" t="n">
        <v>1</v>
      </c>
      <c r="D1009" t="n">
        <v>20</v>
      </c>
      <c r="E1009" t="s">
        <v>249</v>
      </c>
      <c r="F1009" t="n">
        <v>3201</v>
      </c>
      <c r="G1009" t="s">
        <v>250</v>
      </c>
      <c r="H1009" t="s">
        <v>251</v>
      </c>
      <c r="I1009" t="n">
        <v>5</v>
      </c>
      <c r="J1009" t="n">
        <v>160</v>
      </c>
      <c r="K1009" t="s">
        <v>280</v>
      </c>
      <c r="L1009" t="n">
        <v>491</v>
      </c>
      <c r="M1009" t="n">
        <v>0.05</v>
      </c>
      <c r="N1009" t="n">
        <v>47</v>
      </c>
      <c r="O1009" t="s">
        <v>299</v>
      </c>
      <c r="P1009" t="s">
        <v>275</v>
      </c>
      <c r="Q1009" t="s">
        <v>275</v>
      </c>
      <c r="R1009" t="s">
        <v>255</v>
      </c>
      <c r="S1009" t="s">
        <v>251</v>
      </c>
      <c r="T1009" t="n">
        <v>5</v>
      </c>
    </row>
    <row r="1010" spans="1:20">
      <c r="A1010" s="1" t="n">
        <v>35216</v>
      </c>
      <c r="B1010" t="s">
        <v>301</v>
      </c>
      <c r="C1010" t="n">
        <v>2</v>
      </c>
      <c r="D1010" t="n">
        <v>20</v>
      </c>
      <c r="E1010" t="s">
        <v>249</v>
      </c>
      <c r="F1010" t="n">
        <v>3201</v>
      </c>
      <c r="G1010" t="s">
        <v>250</v>
      </c>
      <c r="H1010" t="s">
        <v>251</v>
      </c>
      <c r="I1010" t="n">
        <v>5</v>
      </c>
      <c r="J1010" t="n">
        <v>280</v>
      </c>
      <c r="K1010" t="s">
        <v>273</v>
      </c>
      <c r="L1010" t="n">
        <v>575</v>
      </c>
      <c r="M1010" t="n">
        <v>0.12</v>
      </c>
      <c r="N1010" t="n">
        <v>31.9</v>
      </c>
      <c r="O1010" t="s">
        <v>299</v>
      </c>
      <c r="P1010" t="s">
        <v>275</v>
      </c>
      <c r="Q1010" t="s">
        <v>275</v>
      </c>
      <c r="R1010" t="s">
        <v>255</v>
      </c>
      <c r="S1010" t="s">
        <v>251</v>
      </c>
      <c r="T1010" t="n">
        <v>5</v>
      </c>
    </row>
    <row r="1011" spans="1:20">
      <c r="A1011" s="1" t="n">
        <v>35216</v>
      </c>
      <c r="B1011" t="s">
        <v>301</v>
      </c>
      <c r="C1011" t="n">
        <v>3</v>
      </c>
      <c r="D1011" t="n">
        <v>20</v>
      </c>
      <c r="E1011" t="s">
        <v>249</v>
      </c>
      <c r="F1011" t="n">
        <v>3201</v>
      </c>
      <c r="G1011" t="s">
        <v>250</v>
      </c>
      <c r="H1011" t="s">
        <v>251</v>
      </c>
      <c r="I1011" t="n">
        <v>5</v>
      </c>
      <c r="J1011" t="n">
        <v>712</v>
      </c>
      <c r="K1011" t="s">
        <v>300</v>
      </c>
      <c r="L1011" t="n">
        <v>701</v>
      </c>
      <c r="M1011" t="n">
        <v>0.04</v>
      </c>
      <c r="N1011" t="n">
        <v>44.4</v>
      </c>
      <c r="O1011" t="s">
        <v>299</v>
      </c>
      <c r="P1011" t="s">
        <v>275</v>
      </c>
      <c r="Q1011" t="s">
        <v>275</v>
      </c>
      <c r="R1011" t="s">
        <v>255</v>
      </c>
      <c r="S1011" t="s">
        <v>251</v>
      </c>
      <c r="T1011" t="n">
        <v>5</v>
      </c>
    </row>
    <row r="1012" spans="1:20">
      <c r="A1012" s="1" t="n">
        <v>35216</v>
      </c>
      <c r="B1012" t="s">
        <v>248</v>
      </c>
      <c r="C1012" t="n">
        <v>2</v>
      </c>
      <c r="D1012" t="n">
        <v>509</v>
      </c>
      <c r="E1012" t="s">
        <v>269</v>
      </c>
      <c r="F1012" t="n">
        <v>3201</v>
      </c>
      <c r="G1012" t="s">
        <v>250</v>
      </c>
      <c r="H1012" t="s">
        <v>251</v>
      </c>
      <c r="I1012" t="n">
        <v>5</v>
      </c>
      <c r="J1012" t="n">
        <v>458</v>
      </c>
      <c r="K1012" t="s">
        <v>252</v>
      </c>
      <c r="L1012" t="n">
        <v>227</v>
      </c>
      <c r="M1012" t="n">
        <v>1</v>
      </c>
      <c r="N1012" t="n">
        <v>0</v>
      </c>
    </row>
    <row r="1013" spans="1:20">
      <c r="A1013" s="1" t="n">
        <v>35216</v>
      </c>
      <c r="B1013" t="s">
        <v>248</v>
      </c>
      <c r="C1013" t="n">
        <v>7</v>
      </c>
      <c r="D1013" t="n">
        <v>20</v>
      </c>
      <c r="E1013" t="s">
        <v>249</v>
      </c>
      <c r="F1013" t="n">
        <v>3201</v>
      </c>
      <c r="G1013" t="s">
        <v>250</v>
      </c>
      <c r="H1013" t="s">
        <v>251</v>
      </c>
      <c r="I1013" t="n">
        <v>5</v>
      </c>
      <c r="J1013" t="n">
        <v>160</v>
      </c>
      <c r="K1013" t="s">
        <v>280</v>
      </c>
      <c r="L1013" t="n">
        <v>198</v>
      </c>
      <c r="M1013" t="n">
        <v>0.1</v>
      </c>
      <c r="N1013" t="n">
        <v>46.9</v>
      </c>
      <c r="O1013" t="s">
        <v>253</v>
      </c>
      <c r="P1013" t="s">
        <v>254</v>
      </c>
      <c r="Q1013" t="s">
        <v>254</v>
      </c>
      <c r="R1013" t="s">
        <v>255</v>
      </c>
      <c r="S1013" t="s">
        <v>251</v>
      </c>
      <c r="T1013" t="n">
        <v>5</v>
      </c>
    </row>
    <row r="1014" spans="1:20">
      <c r="A1014" s="1" t="n">
        <v>35216</v>
      </c>
      <c r="B1014" t="s">
        <v>248</v>
      </c>
      <c r="C1014" t="n">
        <v>8</v>
      </c>
      <c r="D1014" t="n">
        <v>20</v>
      </c>
      <c r="E1014" t="s">
        <v>249</v>
      </c>
      <c r="F1014" t="n">
        <v>3201</v>
      </c>
      <c r="G1014" t="s">
        <v>250</v>
      </c>
      <c r="H1014" t="s">
        <v>251</v>
      </c>
      <c r="I1014" t="n">
        <v>5</v>
      </c>
      <c r="J1014" t="n">
        <v>458</v>
      </c>
      <c r="K1014" t="s">
        <v>252</v>
      </c>
      <c r="L1014" t="n">
        <v>252</v>
      </c>
      <c r="M1014" t="n">
        <v>0.1</v>
      </c>
      <c r="N1014" t="n">
        <v>35.2</v>
      </c>
      <c r="O1014" t="s">
        <v>253</v>
      </c>
      <c r="P1014" t="s">
        <v>254</v>
      </c>
      <c r="Q1014" t="s">
        <v>254</v>
      </c>
      <c r="R1014" t="s">
        <v>255</v>
      </c>
      <c r="S1014" t="s">
        <v>251</v>
      </c>
      <c r="T1014" t="n">
        <v>5</v>
      </c>
    </row>
    <row r="1015" spans="1:20">
      <c r="A1015" s="1" t="n">
        <v>35216</v>
      </c>
      <c r="B1015" t="s">
        <v>248</v>
      </c>
      <c r="C1015" t="n">
        <v>9</v>
      </c>
      <c r="D1015" t="n">
        <v>20</v>
      </c>
      <c r="E1015" t="s">
        <v>249</v>
      </c>
      <c r="F1015" t="n">
        <v>3201</v>
      </c>
      <c r="G1015" t="s">
        <v>250</v>
      </c>
      <c r="H1015" t="s">
        <v>251</v>
      </c>
      <c r="I1015" t="n">
        <v>5</v>
      </c>
      <c r="J1015" t="n">
        <v>458</v>
      </c>
      <c r="K1015" t="s">
        <v>252</v>
      </c>
      <c r="L1015" t="n">
        <v>224</v>
      </c>
      <c r="M1015" t="n">
        <v>0.04</v>
      </c>
      <c r="N1015" t="n">
        <v>38.2</v>
      </c>
      <c r="O1015" t="s">
        <v>253</v>
      </c>
      <c r="P1015" t="s">
        <v>254</v>
      </c>
      <c r="Q1015" t="s">
        <v>254</v>
      </c>
      <c r="R1015" t="s">
        <v>255</v>
      </c>
      <c r="S1015" t="s">
        <v>251</v>
      </c>
      <c r="T1015" t="n">
        <v>5</v>
      </c>
    </row>
    <row r="1016" spans="1:20">
      <c r="A1016" s="1" t="n">
        <v>35216</v>
      </c>
      <c r="B1016" t="s">
        <v>248</v>
      </c>
      <c r="C1016" t="n">
        <v>10</v>
      </c>
      <c r="D1016" t="n">
        <v>20</v>
      </c>
      <c r="E1016" t="s">
        <v>249</v>
      </c>
      <c r="F1016" t="n">
        <v>3201</v>
      </c>
      <c r="G1016" t="s">
        <v>250</v>
      </c>
      <c r="H1016" t="s">
        <v>251</v>
      </c>
      <c r="I1016" t="n">
        <v>5</v>
      </c>
      <c r="J1016" t="n">
        <v>945</v>
      </c>
      <c r="K1016" t="s">
        <v>304</v>
      </c>
      <c r="L1016" t="n">
        <v>300</v>
      </c>
      <c r="M1016" t="n">
        <v>0.1</v>
      </c>
      <c r="N1016" t="n">
        <v>40.3</v>
      </c>
      <c r="O1016" t="s">
        <v>253</v>
      </c>
      <c r="P1016" t="s">
        <v>254</v>
      </c>
      <c r="Q1016" t="s">
        <v>254</v>
      </c>
      <c r="R1016" t="s">
        <v>255</v>
      </c>
      <c r="S1016" t="s">
        <v>251</v>
      </c>
      <c r="T1016" t="n">
        <v>5</v>
      </c>
    </row>
    <row r="1017" spans="1:20">
      <c r="A1017" s="1" t="n">
        <v>35216</v>
      </c>
      <c r="B1017" t="s">
        <v>248</v>
      </c>
      <c r="C1017" t="n">
        <v>11</v>
      </c>
      <c r="D1017" t="n">
        <v>20</v>
      </c>
      <c r="E1017" t="s">
        <v>249</v>
      </c>
      <c r="F1017" t="n">
        <v>3201</v>
      </c>
      <c r="G1017" t="s">
        <v>250</v>
      </c>
      <c r="H1017" t="s">
        <v>251</v>
      </c>
      <c r="I1017" t="n">
        <v>5</v>
      </c>
      <c r="J1017" t="n">
        <v>945</v>
      </c>
      <c r="K1017" t="s">
        <v>304</v>
      </c>
      <c r="L1017" t="n">
        <v>350</v>
      </c>
      <c r="M1017" t="n">
        <v>0.1</v>
      </c>
      <c r="N1017" t="n">
        <v>40.3</v>
      </c>
      <c r="O1017" t="s">
        <v>253</v>
      </c>
      <c r="P1017" t="s">
        <v>254</v>
      </c>
      <c r="Q1017" t="s">
        <v>254</v>
      </c>
      <c r="R1017" t="s">
        <v>255</v>
      </c>
      <c r="S1017" t="s">
        <v>251</v>
      </c>
      <c r="T1017" t="n">
        <v>5</v>
      </c>
    </row>
    <row r="1018" spans="1:20">
      <c r="A1018" s="1" t="n">
        <v>35216</v>
      </c>
      <c r="B1018" t="s">
        <v>258</v>
      </c>
      <c r="C1018" t="n">
        <v>1</v>
      </c>
      <c r="D1018" t="n">
        <v>213</v>
      </c>
      <c r="E1018" t="s">
        <v>256</v>
      </c>
      <c r="F1018" t="n">
        <v>3201</v>
      </c>
      <c r="G1018" t="s">
        <v>250</v>
      </c>
      <c r="H1018" t="s">
        <v>251</v>
      </c>
      <c r="I1018" t="n">
        <v>5</v>
      </c>
      <c r="J1018" t="n">
        <v>795</v>
      </c>
      <c r="K1018" t="s">
        <v>262</v>
      </c>
      <c r="L1018" t="n">
        <v>1</v>
      </c>
      <c r="M1018" t="n">
        <v>0</v>
      </c>
      <c r="N1018" t="n">
        <v>0</v>
      </c>
    </row>
    <row r="1019" spans="1:20">
      <c r="A1019" s="1" t="n">
        <v>35216</v>
      </c>
      <c r="B1019" t="s">
        <v>258</v>
      </c>
      <c r="C1019" t="n">
        <v>2</v>
      </c>
      <c r="D1019" t="n">
        <v>213</v>
      </c>
      <c r="E1019" t="s">
        <v>256</v>
      </c>
      <c r="F1019" t="n">
        <v>3201</v>
      </c>
      <c r="G1019" t="s">
        <v>250</v>
      </c>
      <c r="H1019" t="s">
        <v>251</v>
      </c>
      <c r="I1019" t="n">
        <v>5</v>
      </c>
      <c r="J1019" t="n">
        <v>795</v>
      </c>
      <c r="K1019" t="s">
        <v>262</v>
      </c>
      <c r="L1019" t="n">
        <v>1</v>
      </c>
      <c r="M1019" t="n">
        <v>0</v>
      </c>
      <c r="N1019" t="n">
        <v>0</v>
      </c>
    </row>
    <row r="1020" spans="1:20">
      <c r="A1020" s="1" t="n">
        <v>35246</v>
      </c>
      <c r="B1020" t="s">
        <v>301</v>
      </c>
      <c r="C1020" t="n">
        <v>1</v>
      </c>
      <c r="D1020" t="n">
        <v>20</v>
      </c>
      <c r="E1020" t="s">
        <v>249</v>
      </c>
      <c r="F1020" t="n">
        <v>3201</v>
      </c>
      <c r="G1020" t="s">
        <v>250</v>
      </c>
      <c r="H1020" t="s">
        <v>251</v>
      </c>
      <c r="I1020" t="n">
        <v>5</v>
      </c>
      <c r="J1020" t="n">
        <v>160</v>
      </c>
      <c r="K1020" t="s">
        <v>280</v>
      </c>
      <c r="L1020" t="n">
        <v>702</v>
      </c>
      <c r="M1020" t="n">
        <v>0.04</v>
      </c>
      <c r="N1020" t="n">
        <v>47.3</v>
      </c>
      <c r="O1020" t="s">
        <v>299</v>
      </c>
      <c r="P1020" t="s">
        <v>275</v>
      </c>
      <c r="Q1020" t="s">
        <v>275</v>
      </c>
      <c r="R1020" t="s">
        <v>255</v>
      </c>
      <c r="S1020" t="s">
        <v>251</v>
      </c>
      <c r="T1020" t="n">
        <v>5</v>
      </c>
    </row>
    <row r="1021" spans="1:20">
      <c r="A1021" s="1" t="n">
        <v>35246</v>
      </c>
      <c r="B1021" t="s">
        <v>301</v>
      </c>
      <c r="C1021" t="n">
        <v>2</v>
      </c>
      <c r="D1021" t="n">
        <v>20</v>
      </c>
      <c r="E1021" t="s">
        <v>249</v>
      </c>
      <c r="F1021" t="n">
        <v>3201</v>
      </c>
      <c r="G1021" t="s">
        <v>250</v>
      </c>
      <c r="H1021" t="s">
        <v>251</v>
      </c>
      <c r="I1021" t="n">
        <v>5</v>
      </c>
      <c r="J1021" t="n">
        <v>160</v>
      </c>
      <c r="K1021" t="s">
        <v>280</v>
      </c>
      <c r="L1021" t="n">
        <v>709</v>
      </c>
      <c r="M1021" t="n">
        <v>0.03</v>
      </c>
      <c r="N1021" t="n">
        <v>47.1</v>
      </c>
      <c r="O1021" t="s">
        <v>299</v>
      </c>
      <c r="P1021" t="s">
        <v>275</v>
      </c>
      <c r="Q1021" t="s">
        <v>275</v>
      </c>
      <c r="R1021" t="s">
        <v>255</v>
      </c>
      <c r="S1021" t="s">
        <v>251</v>
      </c>
      <c r="T1021" t="n">
        <v>5</v>
      </c>
    </row>
    <row r="1022" spans="1:20">
      <c r="A1022" s="1" t="n">
        <v>35246</v>
      </c>
      <c r="B1022" t="s">
        <v>301</v>
      </c>
      <c r="C1022" t="n">
        <v>3</v>
      </c>
      <c r="D1022" t="n">
        <v>20</v>
      </c>
      <c r="E1022" t="s">
        <v>249</v>
      </c>
      <c r="F1022" t="n">
        <v>3201</v>
      </c>
      <c r="G1022" t="s">
        <v>250</v>
      </c>
      <c r="H1022" t="s">
        <v>251</v>
      </c>
      <c r="I1022" t="n">
        <v>5</v>
      </c>
      <c r="J1022" t="n">
        <v>280</v>
      </c>
      <c r="K1022" t="s">
        <v>273</v>
      </c>
      <c r="L1022" t="n">
        <v>451</v>
      </c>
      <c r="M1022" t="n">
        <v>0.11</v>
      </c>
      <c r="N1022" t="n">
        <v>32.5</v>
      </c>
      <c r="O1022" t="s">
        <v>299</v>
      </c>
      <c r="P1022" t="s">
        <v>275</v>
      </c>
      <c r="Q1022" t="s">
        <v>275</v>
      </c>
      <c r="R1022" t="s">
        <v>255</v>
      </c>
      <c r="S1022" t="s">
        <v>251</v>
      </c>
      <c r="T1022" t="n">
        <v>5</v>
      </c>
    </row>
    <row r="1023" spans="1:20">
      <c r="A1023" s="1" t="n">
        <v>35246</v>
      </c>
      <c r="B1023" t="s">
        <v>301</v>
      </c>
      <c r="C1023" t="n">
        <v>4</v>
      </c>
      <c r="D1023" t="n">
        <v>20</v>
      </c>
      <c r="E1023" t="s">
        <v>249</v>
      </c>
      <c r="F1023" t="n">
        <v>3201</v>
      </c>
      <c r="G1023" t="s">
        <v>250</v>
      </c>
      <c r="H1023" t="s">
        <v>251</v>
      </c>
      <c r="I1023" t="n">
        <v>5</v>
      </c>
      <c r="J1023" t="n">
        <v>458</v>
      </c>
      <c r="K1023" t="s">
        <v>252</v>
      </c>
      <c r="L1023" t="n">
        <v>231</v>
      </c>
      <c r="M1023" t="n">
        <v>0.03</v>
      </c>
      <c r="N1023" t="n">
        <v>42.1</v>
      </c>
      <c r="O1023" t="s">
        <v>299</v>
      </c>
      <c r="P1023" t="s">
        <v>275</v>
      </c>
      <c r="Q1023" t="s">
        <v>275</v>
      </c>
      <c r="R1023" t="s">
        <v>255</v>
      </c>
      <c r="S1023" t="s">
        <v>251</v>
      </c>
      <c r="T1023" t="n">
        <v>5</v>
      </c>
    </row>
    <row r="1024" spans="1:20">
      <c r="A1024" s="1" t="n">
        <v>35246</v>
      </c>
      <c r="B1024" t="s">
        <v>248</v>
      </c>
      <c r="C1024" t="n">
        <v>1</v>
      </c>
      <c r="D1024" t="n">
        <v>508</v>
      </c>
      <c r="E1024" t="s">
        <v>268</v>
      </c>
      <c r="F1024" t="n">
        <v>3201</v>
      </c>
      <c r="G1024" t="s">
        <v>250</v>
      </c>
      <c r="H1024" t="s">
        <v>251</v>
      </c>
      <c r="I1024" t="n">
        <v>5</v>
      </c>
      <c r="J1024" t="n">
        <v>458</v>
      </c>
      <c r="K1024" t="s">
        <v>252</v>
      </c>
      <c r="L1024" t="n">
        <v>200</v>
      </c>
      <c r="M1024" t="n">
        <v>0.1</v>
      </c>
      <c r="N1024" t="n">
        <v>0</v>
      </c>
    </row>
    <row r="1025" spans="1:20">
      <c r="A1025" s="1" t="n">
        <v>35246</v>
      </c>
      <c r="B1025" t="s">
        <v>248</v>
      </c>
      <c r="C1025" t="n">
        <v>5</v>
      </c>
      <c r="D1025" t="n">
        <v>20</v>
      </c>
      <c r="E1025" t="s">
        <v>249</v>
      </c>
      <c r="F1025" t="n">
        <v>3201</v>
      </c>
      <c r="G1025" t="s">
        <v>250</v>
      </c>
      <c r="H1025" t="s">
        <v>251</v>
      </c>
      <c r="I1025" t="n">
        <v>5</v>
      </c>
      <c r="J1025" t="n">
        <v>325</v>
      </c>
      <c r="K1025" t="s">
        <v>287</v>
      </c>
      <c r="L1025" t="n">
        <v>200</v>
      </c>
      <c r="M1025" t="n">
        <v>1</v>
      </c>
      <c r="N1025" t="n">
        <v>26</v>
      </c>
      <c r="O1025" t="s">
        <v>253</v>
      </c>
      <c r="P1025" t="s">
        <v>254</v>
      </c>
      <c r="Q1025" t="s">
        <v>254</v>
      </c>
      <c r="R1025" t="s">
        <v>255</v>
      </c>
      <c r="S1025" t="s">
        <v>251</v>
      </c>
      <c r="T1025" t="n">
        <v>5</v>
      </c>
    </row>
    <row r="1026" spans="1:20">
      <c r="A1026" s="1" t="n">
        <v>35246</v>
      </c>
      <c r="B1026" t="s">
        <v>248</v>
      </c>
      <c r="C1026" t="n">
        <v>6</v>
      </c>
      <c r="D1026" t="n">
        <v>20</v>
      </c>
      <c r="E1026" t="s">
        <v>249</v>
      </c>
      <c r="F1026" t="n">
        <v>3201</v>
      </c>
      <c r="G1026" t="s">
        <v>250</v>
      </c>
      <c r="H1026" t="s">
        <v>251</v>
      </c>
      <c r="I1026" t="n">
        <v>5</v>
      </c>
      <c r="J1026" t="n">
        <v>458</v>
      </c>
      <c r="K1026" t="s">
        <v>252</v>
      </c>
      <c r="L1026" t="n">
        <v>212</v>
      </c>
      <c r="M1026" t="n">
        <v>0.07000000000000001</v>
      </c>
      <c r="N1026" t="n">
        <v>32.2</v>
      </c>
      <c r="O1026" t="s">
        <v>253</v>
      </c>
      <c r="P1026" t="s">
        <v>254</v>
      </c>
      <c r="Q1026" t="s">
        <v>254</v>
      </c>
      <c r="R1026" t="s">
        <v>255</v>
      </c>
      <c r="S1026" t="s">
        <v>251</v>
      </c>
      <c r="T1026" t="n">
        <v>5</v>
      </c>
    </row>
    <row r="1027" spans="1:20">
      <c r="A1027" s="1" t="n">
        <v>35246</v>
      </c>
      <c r="B1027" t="s">
        <v>248</v>
      </c>
      <c r="C1027" t="n">
        <v>7</v>
      </c>
      <c r="D1027" t="n">
        <v>20</v>
      </c>
      <c r="E1027" t="s">
        <v>249</v>
      </c>
      <c r="F1027" t="n">
        <v>3201</v>
      </c>
      <c r="G1027" t="s">
        <v>250</v>
      </c>
      <c r="H1027" t="s">
        <v>251</v>
      </c>
      <c r="I1027" t="n">
        <v>5</v>
      </c>
      <c r="J1027" t="n">
        <v>945</v>
      </c>
      <c r="K1027" t="s">
        <v>304</v>
      </c>
      <c r="L1027" t="n">
        <v>200</v>
      </c>
      <c r="M1027" t="n">
        <v>0.1</v>
      </c>
      <c r="N1027" t="n">
        <v>40</v>
      </c>
      <c r="O1027" t="s">
        <v>253</v>
      </c>
      <c r="P1027" t="s">
        <v>254</v>
      </c>
      <c r="Q1027" t="s">
        <v>254</v>
      </c>
      <c r="R1027" t="s">
        <v>255</v>
      </c>
      <c r="S1027" t="s">
        <v>251</v>
      </c>
      <c r="T1027" t="n">
        <v>5</v>
      </c>
    </row>
    <row r="1028" spans="1:20">
      <c r="A1028" s="1" t="n">
        <v>35246</v>
      </c>
      <c r="B1028" t="s">
        <v>248</v>
      </c>
      <c r="C1028" t="n">
        <v>8</v>
      </c>
      <c r="D1028" t="n">
        <v>20</v>
      </c>
      <c r="E1028" t="s">
        <v>249</v>
      </c>
      <c r="F1028" t="n">
        <v>3201</v>
      </c>
      <c r="G1028" t="s">
        <v>250</v>
      </c>
      <c r="H1028" t="s">
        <v>251</v>
      </c>
      <c r="I1028" t="n">
        <v>5</v>
      </c>
      <c r="J1028" t="n">
        <v>945</v>
      </c>
      <c r="K1028" t="s">
        <v>304</v>
      </c>
      <c r="L1028" t="n">
        <v>229</v>
      </c>
      <c r="M1028" t="n">
        <v>0.1</v>
      </c>
      <c r="N1028" t="n">
        <v>40</v>
      </c>
      <c r="O1028" t="s">
        <v>253</v>
      </c>
      <c r="P1028" t="s">
        <v>254</v>
      </c>
      <c r="Q1028" t="s">
        <v>254</v>
      </c>
      <c r="R1028" t="s">
        <v>255</v>
      </c>
      <c r="S1028" t="s">
        <v>251</v>
      </c>
      <c r="T1028" t="n">
        <v>5</v>
      </c>
    </row>
    <row r="1029" spans="1:20">
      <c r="A1029" s="1" t="n">
        <v>35246</v>
      </c>
      <c r="B1029" t="s">
        <v>248</v>
      </c>
      <c r="C1029" t="n">
        <v>9</v>
      </c>
      <c r="D1029" t="n">
        <v>20</v>
      </c>
      <c r="E1029" t="s">
        <v>249</v>
      </c>
      <c r="F1029" t="n">
        <v>3201</v>
      </c>
      <c r="G1029" t="s">
        <v>250</v>
      </c>
      <c r="H1029" t="s">
        <v>251</v>
      </c>
      <c r="I1029" t="n">
        <v>5</v>
      </c>
      <c r="J1029" t="n">
        <v>945</v>
      </c>
      <c r="K1029" t="s">
        <v>304</v>
      </c>
      <c r="L1029" t="n">
        <v>75</v>
      </c>
      <c r="M1029" t="n">
        <v>0.1</v>
      </c>
      <c r="N1029" t="n">
        <v>40.5</v>
      </c>
      <c r="O1029" t="s">
        <v>253</v>
      </c>
      <c r="P1029" t="s">
        <v>254</v>
      </c>
      <c r="Q1029" t="s">
        <v>254</v>
      </c>
      <c r="R1029" t="s">
        <v>255</v>
      </c>
      <c r="S1029" t="s">
        <v>251</v>
      </c>
      <c r="T1029" t="n">
        <v>5</v>
      </c>
    </row>
    <row r="1030" spans="1:20">
      <c r="A1030" s="1" t="n">
        <v>35246</v>
      </c>
      <c r="B1030" t="s">
        <v>248</v>
      </c>
      <c r="C1030" t="n">
        <v>10</v>
      </c>
      <c r="D1030" t="n">
        <v>20</v>
      </c>
      <c r="E1030" t="s">
        <v>249</v>
      </c>
      <c r="F1030" t="n">
        <v>3201</v>
      </c>
      <c r="G1030" t="s">
        <v>250</v>
      </c>
      <c r="H1030" t="s">
        <v>251</v>
      </c>
      <c r="I1030" t="n">
        <v>5</v>
      </c>
      <c r="J1030" t="n">
        <v>945</v>
      </c>
      <c r="K1030" t="s">
        <v>304</v>
      </c>
      <c r="L1030" t="n">
        <v>418</v>
      </c>
      <c r="M1030" t="n">
        <v>0.1</v>
      </c>
      <c r="N1030" t="n">
        <v>40.5</v>
      </c>
      <c r="O1030" t="s">
        <v>253</v>
      </c>
      <c r="P1030" t="s">
        <v>254</v>
      </c>
      <c r="Q1030" t="s">
        <v>254</v>
      </c>
      <c r="R1030" t="s">
        <v>255</v>
      </c>
      <c r="S1030" t="s">
        <v>251</v>
      </c>
      <c r="T1030" t="n">
        <v>5</v>
      </c>
    </row>
    <row r="1031" spans="1:20">
      <c r="A1031" s="1" t="n">
        <v>35277</v>
      </c>
      <c r="B1031" t="s">
        <v>301</v>
      </c>
      <c r="C1031" t="n">
        <v>1</v>
      </c>
      <c r="D1031" t="n">
        <v>20</v>
      </c>
      <c r="E1031" t="s">
        <v>249</v>
      </c>
      <c r="F1031" t="n">
        <v>3201</v>
      </c>
      <c r="G1031" t="s">
        <v>250</v>
      </c>
      <c r="H1031" t="s">
        <v>251</v>
      </c>
      <c r="I1031" t="n">
        <v>5</v>
      </c>
      <c r="J1031" t="n">
        <v>280</v>
      </c>
      <c r="K1031" t="s">
        <v>273</v>
      </c>
      <c r="L1031" t="n">
        <v>710</v>
      </c>
      <c r="M1031" t="n">
        <v>0.1</v>
      </c>
      <c r="N1031" t="n">
        <v>31.5</v>
      </c>
      <c r="O1031" t="s">
        <v>299</v>
      </c>
      <c r="P1031" t="s">
        <v>275</v>
      </c>
      <c r="Q1031" t="s">
        <v>275</v>
      </c>
      <c r="R1031" t="s">
        <v>255</v>
      </c>
      <c r="S1031" t="s">
        <v>251</v>
      </c>
      <c r="T1031" t="n">
        <v>5</v>
      </c>
    </row>
    <row r="1032" spans="1:20">
      <c r="A1032" s="1" t="n">
        <v>35277</v>
      </c>
      <c r="B1032" t="s">
        <v>301</v>
      </c>
      <c r="C1032" t="n">
        <v>2</v>
      </c>
      <c r="D1032" t="n">
        <v>20</v>
      </c>
      <c r="E1032" t="s">
        <v>249</v>
      </c>
      <c r="F1032" t="n">
        <v>3201</v>
      </c>
      <c r="G1032" t="s">
        <v>250</v>
      </c>
      <c r="H1032" t="s">
        <v>251</v>
      </c>
      <c r="I1032" t="n">
        <v>5</v>
      </c>
      <c r="J1032" t="n">
        <v>458</v>
      </c>
      <c r="K1032" t="s">
        <v>252</v>
      </c>
      <c r="L1032" t="n">
        <v>252</v>
      </c>
      <c r="M1032" t="n">
        <v>0.21</v>
      </c>
      <c r="N1032" t="n">
        <v>20.2</v>
      </c>
      <c r="O1032" t="s">
        <v>299</v>
      </c>
      <c r="P1032" t="s">
        <v>275</v>
      </c>
      <c r="Q1032" t="s">
        <v>275</v>
      </c>
      <c r="R1032" t="s">
        <v>255</v>
      </c>
      <c r="S1032" t="s">
        <v>251</v>
      </c>
      <c r="T1032" t="n">
        <v>5</v>
      </c>
    </row>
    <row r="1033" spans="1:20">
      <c r="A1033" s="1" t="n">
        <v>35277</v>
      </c>
      <c r="B1033" t="s">
        <v>301</v>
      </c>
      <c r="C1033" t="n">
        <v>3</v>
      </c>
      <c r="D1033" t="n">
        <v>20</v>
      </c>
      <c r="E1033" t="s">
        <v>249</v>
      </c>
      <c r="F1033" t="n">
        <v>3201</v>
      </c>
      <c r="G1033" t="s">
        <v>250</v>
      </c>
      <c r="H1033" t="s">
        <v>251</v>
      </c>
      <c r="I1033" t="n">
        <v>5</v>
      </c>
      <c r="J1033" t="n">
        <v>712</v>
      </c>
      <c r="K1033" t="s">
        <v>300</v>
      </c>
      <c r="L1033" t="n">
        <v>778</v>
      </c>
      <c r="M1033" t="n">
        <v>0.06</v>
      </c>
      <c r="N1033" t="n">
        <v>44.4</v>
      </c>
      <c r="O1033" t="s">
        <v>299</v>
      </c>
      <c r="P1033" t="s">
        <v>275</v>
      </c>
      <c r="Q1033" t="s">
        <v>275</v>
      </c>
      <c r="R1033" t="s">
        <v>255</v>
      </c>
      <c r="S1033" t="s">
        <v>251</v>
      </c>
      <c r="T1033" t="n">
        <v>5</v>
      </c>
    </row>
    <row r="1034" spans="1:20">
      <c r="A1034" s="1" t="n">
        <v>35277</v>
      </c>
      <c r="B1034" t="s">
        <v>248</v>
      </c>
      <c r="C1034" t="n">
        <v>1</v>
      </c>
      <c r="D1034" t="n">
        <v>20</v>
      </c>
      <c r="E1034" t="s">
        <v>249</v>
      </c>
      <c r="F1034" t="n">
        <v>3201</v>
      </c>
      <c r="G1034" t="s">
        <v>250</v>
      </c>
      <c r="H1034" t="s">
        <v>251</v>
      </c>
      <c r="I1034" t="n">
        <v>5</v>
      </c>
      <c r="J1034" t="n">
        <v>280</v>
      </c>
      <c r="K1034" t="s">
        <v>273</v>
      </c>
      <c r="L1034" t="n">
        <v>426</v>
      </c>
      <c r="M1034" t="n">
        <v>0.1</v>
      </c>
      <c r="N1034" t="n">
        <v>38.3</v>
      </c>
      <c r="O1034" t="s">
        <v>253</v>
      </c>
      <c r="P1034" t="s">
        <v>254</v>
      </c>
      <c r="Q1034" t="s">
        <v>254</v>
      </c>
      <c r="R1034" t="s">
        <v>255</v>
      </c>
      <c r="S1034" t="s">
        <v>251</v>
      </c>
      <c r="T1034" t="n">
        <v>5</v>
      </c>
    </row>
    <row r="1035" spans="1:20">
      <c r="A1035" s="1" t="n">
        <v>35277</v>
      </c>
      <c r="B1035" t="s">
        <v>248</v>
      </c>
      <c r="C1035" t="n">
        <v>2</v>
      </c>
      <c r="D1035" t="n">
        <v>508</v>
      </c>
      <c r="E1035" t="s">
        <v>268</v>
      </c>
      <c r="F1035" t="n">
        <v>3201</v>
      </c>
      <c r="G1035" t="s">
        <v>250</v>
      </c>
      <c r="H1035" t="s">
        <v>251</v>
      </c>
      <c r="I1035" t="n">
        <v>5</v>
      </c>
      <c r="J1035" t="n">
        <v>458</v>
      </c>
      <c r="K1035" t="s">
        <v>252</v>
      </c>
      <c r="L1035" t="n">
        <v>103</v>
      </c>
      <c r="M1035" t="n">
        <v>0.1</v>
      </c>
      <c r="N1035" t="n">
        <v>0</v>
      </c>
    </row>
    <row r="1036" spans="1:20">
      <c r="A1036" s="1" t="n">
        <v>35277</v>
      </c>
      <c r="B1036" t="s">
        <v>248</v>
      </c>
      <c r="C1036" t="n">
        <v>3</v>
      </c>
      <c r="D1036" t="n">
        <v>508</v>
      </c>
      <c r="E1036" t="s">
        <v>268</v>
      </c>
      <c r="F1036" t="n">
        <v>3201</v>
      </c>
      <c r="G1036" t="s">
        <v>250</v>
      </c>
      <c r="H1036" t="s">
        <v>251</v>
      </c>
      <c r="I1036" t="n">
        <v>5</v>
      </c>
      <c r="J1036" t="n">
        <v>458</v>
      </c>
      <c r="K1036" t="s">
        <v>252</v>
      </c>
      <c r="L1036" t="n">
        <v>148</v>
      </c>
      <c r="M1036" t="n">
        <v>0.1</v>
      </c>
      <c r="N1036" t="n">
        <v>0</v>
      </c>
    </row>
    <row r="1037" spans="1:20">
      <c r="A1037" s="1" t="n">
        <v>35277</v>
      </c>
      <c r="B1037" t="s">
        <v>248</v>
      </c>
      <c r="C1037" t="n">
        <v>6</v>
      </c>
      <c r="D1037" t="n">
        <v>20</v>
      </c>
      <c r="E1037" t="s">
        <v>249</v>
      </c>
      <c r="F1037" t="n">
        <v>3201</v>
      </c>
      <c r="G1037" t="s">
        <v>250</v>
      </c>
      <c r="H1037" t="s">
        <v>251</v>
      </c>
      <c r="I1037" t="n">
        <v>5</v>
      </c>
      <c r="J1037" t="n">
        <v>458</v>
      </c>
      <c r="K1037" t="s">
        <v>252</v>
      </c>
      <c r="L1037" t="n">
        <v>321</v>
      </c>
      <c r="M1037" t="n">
        <v>0.07000000000000001</v>
      </c>
      <c r="N1037" t="n">
        <v>32.2</v>
      </c>
      <c r="O1037" t="s">
        <v>253</v>
      </c>
      <c r="P1037" t="s">
        <v>254</v>
      </c>
      <c r="Q1037" t="s">
        <v>254</v>
      </c>
      <c r="R1037" t="s">
        <v>255</v>
      </c>
      <c r="S1037" t="s">
        <v>251</v>
      </c>
      <c r="T1037" t="n">
        <v>5</v>
      </c>
    </row>
    <row r="1038" spans="1:20">
      <c r="A1038" s="1" t="n">
        <v>35277</v>
      </c>
      <c r="B1038" t="s">
        <v>248</v>
      </c>
      <c r="C1038" t="n">
        <v>7</v>
      </c>
      <c r="D1038" t="n">
        <v>20</v>
      </c>
      <c r="E1038" t="s">
        <v>249</v>
      </c>
      <c r="F1038" t="n">
        <v>3201</v>
      </c>
      <c r="G1038" t="s">
        <v>250</v>
      </c>
      <c r="H1038" t="s">
        <v>251</v>
      </c>
      <c r="I1038" t="n">
        <v>5</v>
      </c>
      <c r="J1038" t="n">
        <v>945</v>
      </c>
      <c r="K1038" t="s">
        <v>304</v>
      </c>
      <c r="L1038" t="n">
        <v>409</v>
      </c>
      <c r="M1038" t="n">
        <v>0.1</v>
      </c>
      <c r="N1038" t="n">
        <v>40.3</v>
      </c>
      <c r="O1038" t="s">
        <v>253</v>
      </c>
      <c r="P1038" t="s">
        <v>254</v>
      </c>
      <c r="Q1038" t="s">
        <v>254</v>
      </c>
      <c r="R1038" t="s">
        <v>255</v>
      </c>
      <c r="S1038" t="s">
        <v>251</v>
      </c>
      <c r="T1038" t="n">
        <v>5</v>
      </c>
    </row>
    <row r="1039" spans="1:20">
      <c r="A1039" s="1" t="n">
        <v>35277</v>
      </c>
      <c r="B1039" t="s">
        <v>258</v>
      </c>
      <c r="C1039" t="n">
        <v>1</v>
      </c>
      <c r="D1039" t="n">
        <v>213</v>
      </c>
      <c r="E1039" t="s">
        <v>256</v>
      </c>
      <c r="F1039" t="n">
        <v>3201</v>
      </c>
      <c r="G1039" t="s">
        <v>250</v>
      </c>
      <c r="H1039" t="s">
        <v>251</v>
      </c>
      <c r="I1039" t="n">
        <v>5</v>
      </c>
      <c r="J1039" t="n">
        <v>595</v>
      </c>
      <c r="K1039" t="s">
        <v>290</v>
      </c>
      <c r="L1039" t="n">
        <v>1</v>
      </c>
      <c r="M1039" t="n">
        <v>0</v>
      </c>
      <c r="N1039" t="n">
        <v>0</v>
      </c>
    </row>
    <row r="1040" spans="1:20">
      <c r="A1040" s="1" t="n">
        <v>35308</v>
      </c>
      <c r="B1040" t="s">
        <v>301</v>
      </c>
      <c r="C1040" t="n">
        <v>1</v>
      </c>
      <c r="D1040" t="n">
        <v>20</v>
      </c>
      <c r="E1040" t="s">
        <v>249</v>
      </c>
      <c r="F1040" t="n">
        <v>3201</v>
      </c>
      <c r="G1040" t="s">
        <v>250</v>
      </c>
      <c r="H1040" t="s">
        <v>251</v>
      </c>
      <c r="I1040" t="n">
        <v>5</v>
      </c>
      <c r="J1040" t="n">
        <v>160</v>
      </c>
      <c r="K1040" t="s">
        <v>280</v>
      </c>
      <c r="L1040" t="n">
        <v>700</v>
      </c>
      <c r="M1040" t="n">
        <v>0.03</v>
      </c>
      <c r="N1040" t="n">
        <v>54.2</v>
      </c>
      <c r="O1040" t="s">
        <v>299</v>
      </c>
      <c r="P1040" t="s">
        <v>275</v>
      </c>
      <c r="Q1040" t="s">
        <v>275</v>
      </c>
      <c r="R1040" t="s">
        <v>255</v>
      </c>
      <c r="S1040" t="s">
        <v>251</v>
      </c>
      <c r="T1040" t="n">
        <v>5</v>
      </c>
    </row>
    <row r="1041" spans="1:20">
      <c r="A1041" s="1" t="n">
        <v>35308</v>
      </c>
      <c r="B1041" t="s">
        <v>301</v>
      </c>
      <c r="C1041" t="n">
        <v>2</v>
      </c>
      <c r="D1041" t="n">
        <v>20</v>
      </c>
      <c r="E1041" t="s">
        <v>249</v>
      </c>
      <c r="F1041" t="n">
        <v>3201</v>
      </c>
      <c r="G1041" t="s">
        <v>250</v>
      </c>
      <c r="H1041" t="s">
        <v>251</v>
      </c>
      <c r="I1041" t="n">
        <v>5</v>
      </c>
      <c r="J1041" t="n">
        <v>280</v>
      </c>
      <c r="K1041" t="s">
        <v>273</v>
      </c>
      <c r="L1041" t="n">
        <v>486</v>
      </c>
      <c r="M1041" t="n">
        <v>0.11</v>
      </c>
      <c r="N1041" t="n">
        <v>31.1</v>
      </c>
      <c r="O1041" t="s">
        <v>299</v>
      </c>
      <c r="P1041" t="s">
        <v>275</v>
      </c>
      <c r="Q1041" t="s">
        <v>275</v>
      </c>
      <c r="R1041" t="s">
        <v>255</v>
      </c>
      <c r="S1041" t="s">
        <v>251</v>
      </c>
      <c r="T1041" t="n">
        <v>5</v>
      </c>
    </row>
    <row r="1042" spans="1:20">
      <c r="A1042" s="1" t="n">
        <v>35308</v>
      </c>
      <c r="B1042" t="s">
        <v>301</v>
      </c>
      <c r="C1042" t="n">
        <v>3</v>
      </c>
      <c r="D1042" t="n">
        <v>20</v>
      </c>
      <c r="E1042" t="s">
        <v>249</v>
      </c>
      <c r="F1042" t="n">
        <v>3201</v>
      </c>
      <c r="G1042" t="s">
        <v>250</v>
      </c>
      <c r="H1042" t="s">
        <v>251</v>
      </c>
      <c r="I1042" t="n">
        <v>5</v>
      </c>
      <c r="J1042" t="n">
        <v>280</v>
      </c>
      <c r="K1042" t="s">
        <v>273</v>
      </c>
      <c r="L1042" t="n">
        <v>194</v>
      </c>
      <c r="M1042" t="n">
        <v>0.09</v>
      </c>
      <c r="N1042" t="n">
        <v>31.7</v>
      </c>
      <c r="O1042" t="s">
        <v>299</v>
      </c>
      <c r="P1042" t="s">
        <v>275</v>
      </c>
      <c r="Q1042" t="s">
        <v>275</v>
      </c>
      <c r="R1042" t="s">
        <v>255</v>
      </c>
      <c r="S1042" t="s">
        <v>251</v>
      </c>
      <c r="T1042" t="n">
        <v>5</v>
      </c>
    </row>
    <row r="1043" spans="1:20">
      <c r="A1043" s="1" t="n">
        <v>35308</v>
      </c>
      <c r="B1043" t="s">
        <v>301</v>
      </c>
      <c r="C1043" t="n">
        <v>4</v>
      </c>
      <c r="D1043" t="n">
        <v>20</v>
      </c>
      <c r="E1043" t="s">
        <v>249</v>
      </c>
      <c r="F1043" t="n">
        <v>3201</v>
      </c>
      <c r="G1043" t="s">
        <v>250</v>
      </c>
      <c r="H1043" t="s">
        <v>251</v>
      </c>
      <c r="I1043" t="n">
        <v>5</v>
      </c>
      <c r="J1043" t="n">
        <v>458</v>
      </c>
      <c r="K1043" t="s">
        <v>252</v>
      </c>
      <c r="L1043" t="n">
        <v>351</v>
      </c>
      <c r="M1043" t="n">
        <v>0.21</v>
      </c>
      <c r="N1043" t="n">
        <v>20.2</v>
      </c>
      <c r="O1043" t="s">
        <v>299</v>
      </c>
      <c r="P1043" t="s">
        <v>275</v>
      </c>
      <c r="Q1043" t="s">
        <v>275</v>
      </c>
      <c r="R1043" t="s">
        <v>255</v>
      </c>
      <c r="S1043" t="s">
        <v>251</v>
      </c>
      <c r="T1043" t="n">
        <v>5</v>
      </c>
    </row>
    <row r="1044" spans="1:20">
      <c r="A1044" s="1" t="n">
        <v>35308</v>
      </c>
      <c r="B1044" t="s">
        <v>301</v>
      </c>
      <c r="C1044" t="n">
        <v>5</v>
      </c>
      <c r="D1044" t="n">
        <v>20</v>
      </c>
      <c r="E1044" t="s">
        <v>249</v>
      </c>
      <c r="F1044" t="n">
        <v>3201</v>
      </c>
      <c r="G1044" t="s">
        <v>250</v>
      </c>
      <c r="H1044" t="s">
        <v>251</v>
      </c>
      <c r="I1044" t="n">
        <v>5</v>
      </c>
      <c r="J1044" t="n">
        <v>712</v>
      </c>
      <c r="K1044" t="s">
        <v>300</v>
      </c>
      <c r="L1044" t="n">
        <v>1228</v>
      </c>
      <c r="M1044" t="n">
        <v>0.05</v>
      </c>
      <c r="N1044" t="n">
        <v>44.3</v>
      </c>
      <c r="O1044" t="s">
        <v>299</v>
      </c>
      <c r="P1044" t="s">
        <v>275</v>
      </c>
      <c r="Q1044" t="s">
        <v>275</v>
      </c>
      <c r="R1044" t="s">
        <v>255</v>
      </c>
      <c r="S1044" t="s">
        <v>251</v>
      </c>
      <c r="T1044" t="n">
        <v>5</v>
      </c>
    </row>
    <row r="1045" spans="1:20">
      <c r="A1045" s="1" t="n">
        <v>35308</v>
      </c>
      <c r="B1045" t="s">
        <v>248</v>
      </c>
      <c r="C1045" t="n">
        <v>1</v>
      </c>
      <c r="D1045" t="n">
        <v>508</v>
      </c>
      <c r="E1045" t="s">
        <v>268</v>
      </c>
      <c r="F1045" t="n">
        <v>3201</v>
      </c>
      <c r="G1045" t="s">
        <v>250</v>
      </c>
      <c r="H1045" t="s">
        <v>251</v>
      </c>
      <c r="I1045" t="n">
        <v>5</v>
      </c>
      <c r="J1045" t="n">
        <v>940</v>
      </c>
      <c r="K1045" t="s">
        <v>257</v>
      </c>
      <c r="L1045" t="n">
        <v>248</v>
      </c>
      <c r="M1045" t="n">
        <v>0.18</v>
      </c>
      <c r="N1045" t="n">
        <v>0</v>
      </c>
    </row>
    <row r="1046" spans="1:20">
      <c r="A1046" s="1" t="n">
        <v>35308</v>
      </c>
      <c r="B1046" t="s">
        <v>248</v>
      </c>
      <c r="C1046" t="n">
        <v>6</v>
      </c>
      <c r="D1046" t="n">
        <v>20</v>
      </c>
      <c r="E1046" t="s">
        <v>249</v>
      </c>
      <c r="F1046" t="n">
        <v>3201</v>
      </c>
      <c r="G1046" t="s">
        <v>250</v>
      </c>
      <c r="H1046" t="s">
        <v>251</v>
      </c>
      <c r="I1046" t="n">
        <v>5</v>
      </c>
      <c r="J1046" t="n">
        <v>280</v>
      </c>
      <c r="K1046" t="s">
        <v>273</v>
      </c>
      <c r="L1046" t="n">
        <v>195</v>
      </c>
      <c r="M1046" t="n">
        <v>0.01</v>
      </c>
      <c r="N1046" t="n">
        <v>31.9</v>
      </c>
      <c r="O1046" t="s">
        <v>253</v>
      </c>
      <c r="P1046" t="s">
        <v>254</v>
      </c>
      <c r="Q1046" t="s">
        <v>254</v>
      </c>
      <c r="R1046" t="s">
        <v>255</v>
      </c>
      <c r="S1046" t="s">
        <v>251</v>
      </c>
      <c r="T1046" t="n">
        <v>5</v>
      </c>
    </row>
    <row r="1047" spans="1:20">
      <c r="A1047" s="1" t="n">
        <v>35308</v>
      </c>
      <c r="B1047" t="s">
        <v>248</v>
      </c>
      <c r="C1047" t="n">
        <v>7</v>
      </c>
      <c r="D1047" t="n">
        <v>20</v>
      </c>
      <c r="E1047" t="s">
        <v>249</v>
      </c>
      <c r="F1047" t="n">
        <v>3201</v>
      </c>
      <c r="G1047" t="s">
        <v>250</v>
      </c>
      <c r="H1047" t="s">
        <v>251</v>
      </c>
      <c r="I1047" t="n">
        <v>5</v>
      </c>
      <c r="J1047" t="n">
        <v>280</v>
      </c>
      <c r="K1047" t="s">
        <v>273</v>
      </c>
      <c r="L1047" t="n">
        <v>397</v>
      </c>
      <c r="M1047" t="n">
        <v>0.1</v>
      </c>
      <c r="N1047" t="n">
        <v>38.4</v>
      </c>
      <c r="O1047" t="s">
        <v>253</v>
      </c>
      <c r="P1047" t="s">
        <v>254</v>
      </c>
      <c r="Q1047" t="s">
        <v>254</v>
      </c>
      <c r="R1047" t="s">
        <v>255</v>
      </c>
      <c r="S1047" t="s">
        <v>251</v>
      </c>
      <c r="T1047" t="n">
        <v>5</v>
      </c>
    </row>
    <row r="1048" spans="1:20">
      <c r="A1048" s="1" t="n">
        <v>35308</v>
      </c>
      <c r="B1048" t="s">
        <v>248</v>
      </c>
      <c r="C1048" t="n">
        <v>8</v>
      </c>
      <c r="D1048" t="n">
        <v>20</v>
      </c>
      <c r="E1048" t="s">
        <v>249</v>
      </c>
      <c r="F1048" t="n">
        <v>3201</v>
      </c>
      <c r="G1048" t="s">
        <v>250</v>
      </c>
      <c r="H1048" t="s">
        <v>251</v>
      </c>
      <c r="I1048" t="n">
        <v>5</v>
      </c>
      <c r="J1048" t="n">
        <v>280</v>
      </c>
      <c r="K1048" t="s">
        <v>273</v>
      </c>
      <c r="L1048" t="n">
        <v>313</v>
      </c>
      <c r="M1048" t="n">
        <v>0.1</v>
      </c>
      <c r="N1048" t="n">
        <v>38.6</v>
      </c>
      <c r="O1048" t="s">
        <v>253</v>
      </c>
      <c r="P1048" t="s">
        <v>254</v>
      </c>
      <c r="Q1048" t="s">
        <v>254</v>
      </c>
      <c r="R1048" t="s">
        <v>255</v>
      </c>
      <c r="S1048" t="s">
        <v>251</v>
      </c>
      <c r="T1048" t="n">
        <v>5</v>
      </c>
    </row>
    <row r="1049" spans="1:20">
      <c r="A1049" s="1" t="n">
        <v>35308</v>
      </c>
      <c r="B1049" t="s">
        <v>248</v>
      </c>
      <c r="C1049" t="n">
        <v>9</v>
      </c>
      <c r="D1049" t="n">
        <v>20</v>
      </c>
      <c r="E1049" t="s">
        <v>249</v>
      </c>
      <c r="F1049" t="n">
        <v>3201</v>
      </c>
      <c r="G1049" t="s">
        <v>250</v>
      </c>
      <c r="H1049" t="s">
        <v>251</v>
      </c>
      <c r="I1049" t="n">
        <v>5</v>
      </c>
      <c r="J1049" t="n">
        <v>458</v>
      </c>
      <c r="K1049" t="s">
        <v>252</v>
      </c>
      <c r="L1049" t="n">
        <v>397</v>
      </c>
      <c r="M1049" t="n">
        <v>0.07000000000000001</v>
      </c>
      <c r="N1049" t="n">
        <v>32.3</v>
      </c>
      <c r="O1049" t="s">
        <v>253</v>
      </c>
      <c r="P1049" t="s">
        <v>254</v>
      </c>
      <c r="Q1049" t="s">
        <v>254</v>
      </c>
      <c r="R1049" t="s">
        <v>255</v>
      </c>
      <c r="S1049" t="s">
        <v>251</v>
      </c>
      <c r="T1049" t="n">
        <v>5</v>
      </c>
    </row>
    <row r="1050" spans="1:20">
      <c r="A1050" s="1" t="n">
        <v>35308</v>
      </c>
      <c r="B1050" t="s">
        <v>248</v>
      </c>
      <c r="C1050" t="n">
        <v>10</v>
      </c>
      <c r="D1050" t="n">
        <v>20</v>
      </c>
      <c r="E1050" t="s">
        <v>249</v>
      </c>
      <c r="F1050" t="n">
        <v>3201</v>
      </c>
      <c r="G1050" t="s">
        <v>250</v>
      </c>
      <c r="H1050" t="s">
        <v>251</v>
      </c>
      <c r="I1050" t="n">
        <v>5</v>
      </c>
      <c r="J1050" t="n">
        <v>458</v>
      </c>
      <c r="K1050" t="s">
        <v>252</v>
      </c>
      <c r="L1050" t="n">
        <v>197</v>
      </c>
      <c r="M1050" t="n">
        <v>0.1</v>
      </c>
      <c r="N1050" t="n">
        <v>32.5</v>
      </c>
      <c r="O1050" t="s">
        <v>253</v>
      </c>
      <c r="P1050" t="s">
        <v>254</v>
      </c>
      <c r="Q1050" t="s">
        <v>254</v>
      </c>
      <c r="R1050" t="s">
        <v>255</v>
      </c>
      <c r="S1050" t="s">
        <v>251</v>
      </c>
      <c r="T1050" t="n">
        <v>5</v>
      </c>
    </row>
    <row r="1051" spans="1:20">
      <c r="A1051" s="1" t="n">
        <v>35308</v>
      </c>
      <c r="B1051" t="s">
        <v>258</v>
      </c>
      <c r="C1051" t="n">
        <v>1</v>
      </c>
      <c r="D1051" t="n">
        <v>213</v>
      </c>
      <c r="E1051" t="s">
        <v>256</v>
      </c>
      <c r="F1051" t="n">
        <v>3201</v>
      </c>
      <c r="G1051" t="s">
        <v>250</v>
      </c>
      <c r="H1051" t="s">
        <v>251</v>
      </c>
      <c r="I1051" t="n">
        <v>5</v>
      </c>
      <c r="J1051" t="n">
        <v>595</v>
      </c>
      <c r="K1051" t="s">
        <v>290</v>
      </c>
      <c r="L1051" t="n">
        <v>1</v>
      </c>
      <c r="M1051" t="n">
        <v>0</v>
      </c>
      <c r="N1051" t="n">
        <v>0</v>
      </c>
    </row>
    <row r="1052" spans="1:20">
      <c r="A1052" s="1" t="n">
        <v>35308</v>
      </c>
      <c r="B1052" t="s">
        <v>258</v>
      </c>
      <c r="C1052" t="n">
        <v>2</v>
      </c>
      <c r="D1052" t="n">
        <v>213</v>
      </c>
      <c r="E1052" t="s">
        <v>256</v>
      </c>
      <c r="F1052" t="n">
        <v>3201</v>
      </c>
      <c r="G1052" t="s">
        <v>250</v>
      </c>
      <c r="H1052" t="s">
        <v>251</v>
      </c>
      <c r="I1052" t="n">
        <v>5</v>
      </c>
      <c r="J1052" t="n">
        <v>595</v>
      </c>
      <c r="K1052" t="s">
        <v>290</v>
      </c>
      <c r="L1052" t="n">
        <v>1</v>
      </c>
      <c r="M1052" t="n">
        <v>0</v>
      </c>
      <c r="N1052" t="n">
        <v>0</v>
      </c>
    </row>
    <row r="1053" spans="1:20">
      <c r="A1053" s="1" t="n">
        <v>35338</v>
      </c>
      <c r="B1053" t="s">
        <v>301</v>
      </c>
      <c r="C1053" t="n">
        <v>1</v>
      </c>
      <c r="D1053" t="n">
        <v>20</v>
      </c>
      <c r="E1053" t="s">
        <v>249</v>
      </c>
      <c r="F1053" t="n">
        <v>3201</v>
      </c>
      <c r="G1053" t="s">
        <v>250</v>
      </c>
      <c r="H1053" t="s">
        <v>251</v>
      </c>
      <c r="I1053" t="n">
        <v>5</v>
      </c>
      <c r="J1053" t="n">
        <v>160</v>
      </c>
      <c r="K1053" t="s">
        <v>280</v>
      </c>
      <c r="L1053" t="n">
        <v>702</v>
      </c>
      <c r="M1053" t="n">
        <v>0.01</v>
      </c>
      <c r="N1053" t="n">
        <v>54.8</v>
      </c>
      <c r="O1053" t="s">
        <v>299</v>
      </c>
      <c r="P1053" t="s">
        <v>275</v>
      </c>
      <c r="Q1053" t="s">
        <v>275</v>
      </c>
      <c r="R1053" t="s">
        <v>255</v>
      </c>
      <c r="S1053" t="s">
        <v>251</v>
      </c>
      <c r="T1053" t="n">
        <v>5</v>
      </c>
    </row>
    <row r="1054" spans="1:20">
      <c r="A1054" s="1" t="n">
        <v>35338</v>
      </c>
      <c r="B1054" t="s">
        <v>301</v>
      </c>
      <c r="C1054" t="n">
        <v>2</v>
      </c>
      <c r="D1054" t="n">
        <v>20</v>
      </c>
      <c r="E1054" t="s">
        <v>249</v>
      </c>
      <c r="F1054" t="n">
        <v>3201</v>
      </c>
      <c r="G1054" t="s">
        <v>250</v>
      </c>
      <c r="H1054" t="s">
        <v>251</v>
      </c>
      <c r="I1054" t="n">
        <v>5</v>
      </c>
      <c r="J1054" t="n">
        <v>458</v>
      </c>
      <c r="K1054" t="s">
        <v>252</v>
      </c>
      <c r="L1054" t="n">
        <v>200</v>
      </c>
      <c r="M1054" t="n">
        <v>0.09</v>
      </c>
      <c r="N1054" t="n">
        <v>41.3</v>
      </c>
      <c r="O1054" t="s">
        <v>299</v>
      </c>
      <c r="P1054" t="s">
        <v>275</v>
      </c>
      <c r="Q1054" t="s">
        <v>275</v>
      </c>
      <c r="R1054" t="s">
        <v>255</v>
      </c>
      <c r="S1054" t="s">
        <v>251</v>
      </c>
      <c r="T1054" t="n">
        <v>5</v>
      </c>
    </row>
    <row r="1055" spans="1:20">
      <c r="A1055" s="1" t="n">
        <v>35338</v>
      </c>
      <c r="B1055" t="s">
        <v>301</v>
      </c>
      <c r="C1055" t="n">
        <v>3</v>
      </c>
      <c r="D1055" t="n">
        <v>20</v>
      </c>
      <c r="E1055" t="s">
        <v>249</v>
      </c>
      <c r="F1055" t="n">
        <v>3201</v>
      </c>
      <c r="G1055" t="s">
        <v>250</v>
      </c>
      <c r="H1055" t="s">
        <v>251</v>
      </c>
      <c r="I1055" t="n">
        <v>5</v>
      </c>
      <c r="J1055" t="n">
        <v>458</v>
      </c>
      <c r="K1055" t="s">
        <v>252</v>
      </c>
      <c r="L1055" t="n">
        <v>268</v>
      </c>
      <c r="M1055" t="n">
        <v>0.22</v>
      </c>
      <c r="N1055" t="n">
        <v>20.4</v>
      </c>
      <c r="O1055" t="s">
        <v>299</v>
      </c>
      <c r="P1055" t="s">
        <v>275</v>
      </c>
      <c r="Q1055" t="s">
        <v>275</v>
      </c>
      <c r="R1055" t="s">
        <v>255</v>
      </c>
      <c r="S1055" t="s">
        <v>251</v>
      </c>
      <c r="T1055" t="n">
        <v>5</v>
      </c>
    </row>
    <row r="1056" spans="1:20">
      <c r="A1056" s="1" t="n">
        <v>35338</v>
      </c>
      <c r="B1056" t="s">
        <v>248</v>
      </c>
      <c r="C1056" t="n">
        <v>1</v>
      </c>
      <c r="D1056" t="n">
        <v>20</v>
      </c>
      <c r="E1056" t="s">
        <v>249</v>
      </c>
      <c r="F1056" t="n">
        <v>3201</v>
      </c>
      <c r="G1056" t="s">
        <v>250</v>
      </c>
      <c r="H1056" t="s">
        <v>251</v>
      </c>
      <c r="I1056" t="n">
        <v>5</v>
      </c>
      <c r="J1056" t="n">
        <v>280</v>
      </c>
      <c r="K1056" t="s">
        <v>273</v>
      </c>
      <c r="L1056" t="n">
        <v>201</v>
      </c>
      <c r="M1056" t="n">
        <v>0.01</v>
      </c>
      <c r="N1056" t="n">
        <v>31.5</v>
      </c>
      <c r="O1056" t="s">
        <v>253</v>
      </c>
      <c r="P1056" t="s">
        <v>254</v>
      </c>
      <c r="Q1056" t="s">
        <v>254</v>
      </c>
      <c r="R1056" t="s">
        <v>255</v>
      </c>
      <c r="S1056" t="s">
        <v>251</v>
      </c>
      <c r="T1056" t="n">
        <v>5</v>
      </c>
    </row>
    <row r="1057" spans="1:20">
      <c r="A1057" s="1" t="n">
        <v>35338</v>
      </c>
      <c r="B1057" t="s">
        <v>248</v>
      </c>
      <c r="C1057" t="n">
        <v>2</v>
      </c>
      <c r="D1057" t="n">
        <v>20</v>
      </c>
      <c r="E1057" t="s">
        <v>249</v>
      </c>
      <c r="F1057" t="n">
        <v>3201</v>
      </c>
      <c r="G1057" t="s">
        <v>250</v>
      </c>
      <c r="H1057" t="s">
        <v>251</v>
      </c>
      <c r="I1057" t="n">
        <v>5</v>
      </c>
      <c r="J1057" t="n">
        <v>280</v>
      </c>
      <c r="K1057" t="s">
        <v>273</v>
      </c>
      <c r="L1057" t="n">
        <v>397</v>
      </c>
      <c r="M1057" t="n">
        <v>0.1</v>
      </c>
      <c r="N1057" t="n">
        <v>38.7</v>
      </c>
      <c r="O1057" t="s">
        <v>253</v>
      </c>
      <c r="P1057" t="s">
        <v>254</v>
      </c>
      <c r="Q1057" t="s">
        <v>254</v>
      </c>
      <c r="R1057" t="s">
        <v>255</v>
      </c>
      <c r="S1057" t="s">
        <v>251</v>
      </c>
      <c r="T1057" t="n">
        <v>5</v>
      </c>
    </row>
    <row r="1058" spans="1:20">
      <c r="A1058" s="1" t="n">
        <v>35338</v>
      </c>
      <c r="B1058" t="s">
        <v>248</v>
      </c>
      <c r="C1058" t="n">
        <v>3</v>
      </c>
      <c r="D1058" t="n">
        <v>20</v>
      </c>
      <c r="E1058" t="s">
        <v>249</v>
      </c>
      <c r="F1058" t="n">
        <v>3201</v>
      </c>
      <c r="G1058" t="s">
        <v>250</v>
      </c>
      <c r="H1058" t="s">
        <v>251</v>
      </c>
      <c r="I1058" t="n">
        <v>5</v>
      </c>
      <c r="J1058" t="n">
        <v>458</v>
      </c>
      <c r="K1058" t="s">
        <v>252</v>
      </c>
      <c r="L1058" t="n">
        <v>300</v>
      </c>
      <c r="M1058" t="n">
        <v>0.07000000000000001</v>
      </c>
      <c r="N1058" t="n">
        <v>32.4</v>
      </c>
      <c r="O1058" t="s">
        <v>253</v>
      </c>
      <c r="P1058" t="s">
        <v>254</v>
      </c>
      <c r="Q1058" t="s">
        <v>254</v>
      </c>
      <c r="R1058" t="s">
        <v>255</v>
      </c>
      <c r="S1058" t="s">
        <v>251</v>
      </c>
      <c r="T1058" t="n">
        <v>5</v>
      </c>
    </row>
    <row r="1059" spans="1:20">
      <c r="A1059" s="1" t="n">
        <v>35338</v>
      </c>
      <c r="B1059" t="s">
        <v>248</v>
      </c>
      <c r="C1059" t="n">
        <v>4</v>
      </c>
      <c r="D1059" t="n">
        <v>20</v>
      </c>
      <c r="E1059" t="s">
        <v>249</v>
      </c>
      <c r="F1059" t="n">
        <v>3201</v>
      </c>
      <c r="G1059" t="s">
        <v>250</v>
      </c>
      <c r="H1059" t="s">
        <v>251</v>
      </c>
      <c r="I1059" t="n">
        <v>5</v>
      </c>
      <c r="J1059" t="n">
        <v>940</v>
      </c>
      <c r="K1059" t="s">
        <v>257</v>
      </c>
      <c r="L1059" t="n">
        <v>96</v>
      </c>
      <c r="M1059" t="n">
        <v>5.5</v>
      </c>
      <c r="N1059" t="n">
        <v>10</v>
      </c>
      <c r="O1059" t="s">
        <v>253</v>
      </c>
      <c r="P1059" t="s">
        <v>254</v>
      </c>
      <c r="Q1059" t="s">
        <v>254</v>
      </c>
      <c r="R1059" t="s">
        <v>255</v>
      </c>
      <c r="S1059" t="s">
        <v>251</v>
      </c>
      <c r="T1059" t="n">
        <v>5</v>
      </c>
    </row>
    <row r="1060" spans="1:20">
      <c r="A1060" s="1" t="n">
        <v>35338</v>
      </c>
      <c r="B1060" t="s">
        <v>263</v>
      </c>
      <c r="C1060" t="n">
        <v>1</v>
      </c>
      <c r="D1060" t="n">
        <v>213</v>
      </c>
      <c r="E1060" t="s">
        <v>256</v>
      </c>
      <c r="F1060" t="n">
        <v>3201</v>
      </c>
      <c r="G1060" t="s">
        <v>250</v>
      </c>
      <c r="H1060" t="s">
        <v>251</v>
      </c>
      <c r="I1060" t="n">
        <v>5</v>
      </c>
      <c r="J1060" t="n">
        <v>640</v>
      </c>
      <c r="K1060" t="s">
        <v>298</v>
      </c>
      <c r="L1060" t="n">
        <v>22</v>
      </c>
      <c r="M1060" t="n">
        <v>0</v>
      </c>
      <c r="N1060" t="n">
        <v>0</v>
      </c>
    </row>
    <row r="1061" spans="1:20">
      <c r="A1061" s="1" t="n">
        <v>35369</v>
      </c>
      <c r="B1061" t="s">
        <v>301</v>
      </c>
      <c r="C1061" t="n">
        <v>1</v>
      </c>
      <c r="D1061" t="n">
        <v>20</v>
      </c>
      <c r="E1061" t="s">
        <v>249</v>
      </c>
      <c r="F1061" t="n">
        <v>3201</v>
      </c>
      <c r="G1061" t="s">
        <v>250</v>
      </c>
      <c r="H1061" t="s">
        <v>251</v>
      </c>
      <c r="I1061" t="n">
        <v>5</v>
      </c>
      <c r="J1061" t="n">
        <v>160</v>
      </c>
      <c r="K1061" t="s">
        <v>280</v>
      </c>
      <c r="L1061" t="n">
        <v>727</v>
      </c>
      <c r="M1061" t="n">
        <v>0.04</v>
      </c>
      <c r="N1061" t="n">
        <v>47.4</v>
      </c>
      <c r="O1061" t="s">
        <v>299</v>
      </c>
      <c r="P1061" t="s">
        <v>275</v>
      </c>
      <c r="Q1061" t="s">
        <v>275</v>
      </c>
      <c r="R1061" t="s">
        <v>255</v>
      </c>
      <c r="S1061" t="s">
        <v>251</v>
      </c>
      <c r="T1061" t="n">
        <v>5</v>
      </c>
    </row>
    <row r="1062" spans="1:20">
      <c r="A1062" s="1" t="n">
        <v>35369</v>
      </c>
      <c r="B1062" t="s">
        <v>301</v>
      </c>
      <c r="C1062" t="n">
        <v>2</v>
      </c>
      <c r="D1062" t="n">
        <v>20</v>
      </c>
      <c r="E1062" t="s">
        <v>249</v>
      </c>
      <c r="F1062" t="n">
        <v>3201</v>
      </c>
      <c r="G1062" t="s">
        <v>250</v>
      </c>
      <c r="H1062" t="s">
        <v>251</v>
      </c>
      <c r="I1062" t="n">
        <v>5</v>
      </c>
      <c r="J1062" t="n">
        <v>160</v>
      </c>
      <c r="K1062" t="s">
        <v>280</v>
      </c>
      <c r="L1062" t="n">
        <v>140</v>
      </c>
      <c r="M1062" t="n">
        <v>0.04</v>
      </c>
      <c r="N1062" t="n">
        <v>42.3</v>
      </c>
      <c r="O1062" t="s">
        <v>299</v>
      </c>
      <c r="P1062" t="s">
        <v>275</v>
      </c>
      <c r="Q1062" t="s">
        <v>275</v>
      </c>
      <c r="R1062" t="s">
        <v>255</v>
      </c>
      <c r="S1062" t="s">
        <v>251</v>
      </c>
      <c r="T1062" t="n">
        <v>5</v>
      </c>
    </row>
    <row r="1063" spans="1:20">
      <c r="A1063" s="1" t="n">
        <v>35369</v>
      </c>
      <c r="B1063" t="s">
        <v>301</v>
      </c>
      <c r="C1063" t="n">
        <v>3</v>
      </c>
      <c r="D1063" t="n">
        <v>20</v>
      </c>
      <c r="E1063" t="s">
        <v>249</v>
      </c>
      <c r="F1063" t="n">
        <v>3201</v>
      </c>
      <c r="G1063" t="s">
        <v>250</v>
      </c>
      <c r="H1063" t="s">
        <v>251</v>
      </c>
      <c r="I1063" t="n">
        <v>5</v>
      </c>
      <c r="J1063" t="n">
        <v>160</v>
      </c>
      <c r="K1063" t="s">
        <v>280</v>
      </c>
      <c r="L1063" t="n">
        <v>525</v>
      </c>
      <c r="M1063" t="n">
        <v>0.03</v>
      </c>
      <c r="N1063" t="n">
        <v>54.7</v>
      </c>
      <c r="O1063" t="s">
        <v>299</v>
      </c>
      <c r="P1063" t="s">
        <v>275</v>
      </c>
      <c r="Q1063" t="s">
        <v>275</v>
      </c>
      <c r="R1063" t="s">
        <v>255</v>
      </c>
      <c r="S1063" t="s">
        <v>251</v>
      </c>
      <c r="T1063" t="n">
        <v>5</v>
      </c>
    </row>
    <row r="1064" spans="1:20">
      <c r="A1064" s="1" t="n">
        <v>35369</v>
      </c>
      <c r="B1064" t="s">
        <v>301</v>
      </c>
      <c r="C1064" t="n">
        <v>4</v>
      </c>
      <c r="D1064" t="n">
        <v>20</v>
      </c>
      <c r="E1064" t="s">
        <v>249</v>
      </c>
      <c r="F1064" t="n">
        <v>3201</v>
      </c>
      <c r="G1064" t="s">
        <v>250</v>
      </c>
      <c r="H1064" t="s">
        <v>251</v>
      </c>
      <c r="I1064" t="n">
        <v>5</v>
      </c>
      <c r="J1064" t="n">
        <v>280</v>
      </c>
      <c r="K1064" t="s">
        <v>273</v>
      </c>
      <c r="L1064" t="n">
        <v>660</v>
      </c>
      <c r="M1064" t="n">
        <v>0.1</v>
      </c>
      <c r="N1064" t="n">
        <v>31.5</v>
      </c>
      <c r="O1064" t="s">
        <v>299</v>
      </c>
      <c r="P1064" t="s">
        <v>275</v>
      </c>
      <c r="Q1064" t="s">
        <v>275</v>
      </c>
      <c r="R1064" t="s">
        <v>255</v>
      </c>
      <c r="S1064" t="s">
        <v>251</v>
      </c>
      <c r="T1064" t="n">
        <v>5</v>
      </c>
    </row>
    <row r="1065" spans="1:20">
      <c r="A1065" s="1" t="n">
        <v>35369</v>
      </c>
      <c r="B1065" t="s">
        <v>301</v>
      </c>
      <c r="C1065" t="n">
        <v>5</v>
      </c>
      <c r="D1065" t="n">
        <v>20</v>
      </c>
      <c r="E1065" t="s">
        <v>249</v>
      </c>
      <c r="F1065" t="n">
        <v>3201</v>
      </c>
      <c r="G1065" t="s">
        <v>250</v>
      </c>
      <c r="H1065" t="s">
        <v>251</v>
      </c>
      <c r="I1065" t="n">
        <v>5</v>
      </c>
      <c r="J1065" t="n">
        <v>458</v>
      </c>
      <c r="K1065" t="s">
        <v>252</v>
      </c>
      <c r="L1065" t="n">
        <v>264</v>
      </c>
      <c r="M1065" t="n">
        <v>0.22</v>
      </c>
      <c r="N1065" t="n">
        <v>20.1</v>
      </c>
      <c r="O1065" t="s">
        <v>299</v>
      </c>
      <c r="P1065" t="s">
        <v>275</v>
      </c>
      <c r="Q1065" t="s">
        <v>275</v>
      </c>
      <c r="R1065" t="s">
        <v>255</v>
      </c>
      <c r="S1065" t="s">
        <v>251</v>
      </c>
      <c r="T1065" t="n">
        <v>5</v>
      </c>
    </row>
    <row r="1066" spans="1:20">
      <c r="A1066" s="1" t="n">
        <v>35369</v>
      </c>
      <c r="B1066" t="s">
        <v>248</v>
      </c>
      <c r="C1066" t="n">
        <v>1</v>
      </c>
      <c r="D1066" t="n">
        <v>20</v>
      </c>
      <c r="E1066" t="s">
        <v>249</v>
      </c>
      <c r="F1066" t="n">
        <v>3201</v>
      </c>
      <c r="G1066" t="s">
        <v>250</v>
      </c>
      <c r="H1066" t="s">
        <v>251</v>
      </c>
      <c r="I1066" t="n">
        <v>5</v>
      </c>
      <c r="J1066" t="n">
        <v>458</v>
      </c>
      <c r="K1066" t="s">
        <v>252</v>
      </c>
      <c r="L1066" t="n">
        <v>487</v>
      </c>
      <c r="M1066" t="n">
        <v>0.1</v>
      </c>
      <c r="N1066" t="n">
        <v>34.6</v>
      </c>
      <c r="O1066" t="s">
        <v>253</v>
      </c>
      <c r="P1066" t="s">
        <v>254</v>
      </c>
      <c r="Q1066" t="s">
        <v>254</v>
      </c>
      <c r="R1066" t="s">
        <v>255</v>
      </c>
      <c r="S1066" t="s">
        <v>251</v>
      </c>
      <c r="T1066" t="n">
        <v>5</v>
      </c>
    </row>
    <row r="1067" spans="1:20">
      <c r="A1067" s="1" t="n">
        <v>35369</v>
      </c>
      <c r="B1067" t="s">
        <v>248</v>
      </c>
      <c r="C1067" t="n">
        <v>2</v>
      </c>
      <c r="D1067" t="n">
        <v>20</v>
      </c>
      <c r="E1067" t="s">
        <v>249</v>
      </c>
      <c r="F1067" t="n">
        <v>3201</v>
      </c>
      <c r="G1067" t="s">
        <v>250</v>
      </c>
      <c r="H1067" t="s">
        <v>251</v>
      </c>
      <c r="I1067" t="n">
        <v>5</v>
      </c>
      <c r="J1067" t="n">
        <v>458</v>
      </c>
      <c r="K1067" t="s">
        <v>252</v>
      </c>
      <c r="L1067" t="n">
        <v>240</v>
      </c>
      <c r="M1067" t="n">
        <v>0.1</v>
      </c>
      <c r="N1067" t="n">
        <v>34.7</v>
      </c>
      <c r="O1067" t="s">
        <v>253</v>
      </c>
      <c r="P1067" t="s">
        <v>254</v>
      </c>
      <c r="Q1067" t="s">
        <v>254</v>
      </c>
      <c r="R1067" t="s">
        <v>255</v>
      </c>
      <c r="S1067" t="s">
        <v>251</v>
      </c>
      <c r="T1067" t="n">
        <v>5</v>
      </c>
    </row>
    <row r="1068" spans="1:20">
      <c r="A1068" s="1" t="n">
        <v>35369</v>
      </c>
      <c r="B1068" t="s">
        <v>248</v>
      </c>
      <c r="C1068" t="n">
        <v>3</v>
      </c>
      <c r="D1068" t="n">
        <v>20</v>
      </c>
      <c r="E1068" t="s">
        <v>249</v>
      </c>
      <c r="F1068" t="n">
        <v>3201</v>
      </c>
      <c r="G1068" t="s">
        <v>250</v>
      </c>
      <c r="H1068" t="s">
        <v>251</v>
      </c>
      <c r="I1068" t="n">
        <v>5</v>
      </c>
      <c r="J1068" t="n">
        <v>945</v>
      </c>
      <c r="K1068" t="s">
        <v>304</v>
      </c>
      <c r="L1068" t="n">
        <v>189</v>
      </c>
      <c r="M1068" t="n">
        <v>0.1</v>
      </c>
      <c r="N1068" t="n">
        <v>40.3</v>
      </c>
      <c r="O1068" t="s">
        <v>253</v>
      </c>
      <c r="P1068" t="s">
        <v>254</v>
      </c>
      <c r="Q1068" t="s">
        <v>254</v>
      </c>
      <c r="R1068" t="s">
        <v>255</v>
      </c>
      <c r="S1068" t="s">
        <v>251</v>
      </c>
      <c r="T1068" t="n">
        <v>5</v>
      </c>
    </row>
    <row r="1069" spans="1:20">
      <c r="A1069" s="1" t="n">
        <v>35369</v>
      </c>
      <c r="B1069" t="s">
        <v>248</v>
      </c>
      <c r="C1069" t="n">
        <v>4</v>
      </c>
      <c r="D1069" t="n">
        <v>20</v>
      </c>
      <c r="E1069" t="s">
        <v>249</v>
      </c>
      <c r="F1069" t="n">
        <v>3201</v>
      </c>
      <c r="G1069" t="s">
        <v>250</v>
      </c>
      <c r="H1069" t="s">
        <v>251</v>
      </c>
      <c r="I1069" t="n">
        <v>5</v>
      </c>
      <c r="J1069" t="n">
        <v>945</v>
      </c>
      <c r="K1069" t="s">
        <v>304</v>
      </c>
      <c r="L1069" t="n">
        <v>200</v>
      </c>
      <c r="M1069" t="n">
        <v>0.1</v>
      </c>
      <c r="N1069" t="n">
        <v>40.3</v>
      </c>
      <c r="O1069" t="s">
        <v>253</v>
      </c>
      <c r="P1069" t="s">
        <v>254</v>
      </c>
      <c r="Q1069" t="s">
        <v>254</v>
      </c>
      <c r="R1069" t="s">
        <v>255</v>
      </c>
      <c r="S1069" t="s">
        <v>251</v>
      </c>
      <c r="T1069" t="n">
        <v>5</v>
      </c>
    </row>
    <row r="1070" spans="1:20">
      <c r="A1070" s="1" t="n">
        <v>35369</v>
      </c>
      <c r="B1070" t="s">
        <v>248</v>
      </c>
      <c r="C1070" t="n">
        <v>5</v>
      </c>
      <c r="D1070" t="n">
        <v>20</v>
      </c>
      <c r="E1070" t="s">
        <v>249</v>
      </c>
      <c r="F1070" t="n">
        <v>3201</v>
      </c>
      <c r="G1070" t="s">
        <v>250</v>
      </c>
      <c r="H1070" t="s">
        <v>251</v>
      </c>
      <c r="I1070" t="n">
        <v>5</v>
      </c>
      <c r="J1070" t="n">
        <v>945</v>
      </c>
      <c r="K1070" t="s">
        <v>304</v>
      </c>
      <c r="L1070" t="n">
        <v>187</v>
      </c>
      <c r="M1070" t="n">
        <v>0.1</v>
      </c>
      <c r="N1070" t="n">
        <v>40.3</v>
      </c>
      <c r="O1070" t="s">
        <v>253</v>
      </c>
      <c r="P1070" t="s">
        <v>254</v>
      </c>
      <c r="Q1070" t="s">
        <v>254</v>
      </c>
      <c r="R1070" t="s">
        <v>255</v>
      </c>
      <c r="S1070" t="s">
        <v>251</v>
      </c>
      <c r="T1070" t="n">
        <v>5</v>
      </c>
    </row>
    <row r="1071" spans="1:20">
      <c r="A1071" s="1" t="n">
        <v>35399</v>
      </c>
      <c r="B1071" t="s">
        <v>301</v>
      </c>
      <c r="C1071" t="n">
        <v>1</v>
      </c>
      <c r="D1071" t="n">
        <v>20</v>
      </c>
      <c r="E1071" t="s">
        <v>249</v>
      </c>
      <c r="F1071" t="n">
        <v>3201</v>
      </c>
      <c r="G1071" t="s">
        <v>250</v>
      </c>
      <c r="H1071" t="s">
        <v>251</v>
      </c>
      <c r="I1071" t="n">
        <v>5</v>
      </c>
      <c r="J1071" t="n">
        <v>160</v>
      </c>
      <c r="K1071" t="s">
        <v>280</v>
      </c>
      <c r="L1071" t="n">
        <v>739</v>
      </c>
      <c r="M1071" t="n">
        <v>0.01</v>
      </c>
      <c r="N1071" t="n">
        <v>54.8</v>
      </c>
      <c r="O1071" t="s">
        <v>299</v>
      </c>
      <c r="P1071" t="s">
        <v>275</v>
      </c>
      <c r="Q1071" t="s">
        <v>275</v>
      </c>
      <c r="R1071" t="s">
        <v>255</v>
      </c>
      <c r="S1071" t="s">
        <v>251</v>
      </c>
      <c r="T1071" t="n">
        <v>5</v>
      </c>
    </row>
    <row r="1072" spans="1:20">
      <c r="A1072" s="1" t="n">
        <v>35399</v>
      </c>
      <c r="B1072" t="s">
        <v>301</v>
      </c>
      <c r="C1072" t="n">
        <v>2</v>
      </c>
      <c r="D1072" t="n">
        <v>20</v>
      </c>
      <c r="E1072" t="s">
        <v>249</v>
      </c>
      <c r="F1072" t="n">
        <v>3201</v>
      </c>
      <c r="G1072" t="s">
        <v>250</v>
      </c>
      <c r="H1072" t="s">
        <v>251</v>
      </c>
      <c r="I1072" t="n">
        <v>5</v>
      </c>
      <c r="J1072" t="n">
        <v>458</v>
      </c>
      <c r="K1072" t="s">
        <v>252</v>
      </c>
      <c r="L1072" t="n">
        <v>112</v>
      </c>
      <c r="M1072" t="n">
        <v>0.21</v>
      </c>
      <c r="N1072" t="n">
        <v>20.6</v>
      </c>
      <c r="O1072" t="s">
        <v>299</v>
      </c>
      <c r="P1072" t="s">
        <v>275</v>
      </c>
      <c r="Q1072" t="s">
        <v>275</v>
      </c>
      <c r="R1072" t="s">
        <v>255</v>
      </c>
      <c r="S1072" t="s">
        <v>251</v>
      </c>
      <c r="T1072" t="n">
        <v>5</v>
      </c>
    </row>
    <row r="1073" spans="1:20">
      <c r="A1073" s="1" t="n">
        <v>35399</v>
      </c>
      <c r="B1073" t="s">
        <v>301</v>
      </c>
      <c r="C1073" t="n">
        <v>3</v>
      </c>
      <c r="D1073" t="n">
        <v>20</v>
      </c>
      <c r="E1073" t="s">
        <v>249</v>
      </c>
      <c r="F1073" t="n">
        <v>3201</v>
      </c>
      <c r="G1073" t="s">
        <v>250</v>
      </c>
      <c r="H1073" t="s">
        <v>251</v>
      </c>
      <c r="I1073" t="n">
        <v>5</v>
      </c>
      <c r="J1073" t="n">
        <v>458</v>
      </c>
      <c r="K1073" t="s">
        <v>252</v>
      </c>
      <c r="L1073" t="n">
        <v>243</v>
      </c>
      <c r="M1073" t="n">
        <v>0.22</v>
      </c>
      <c r="N1073" t="n">
        <v>20.2</v>
      </c>
      <c r="O1073" t="s">
        <v>299</v>
      </c>
      <c r="P1073" t="s">
        <v>275</v>
      </c>
      <c r="Q1073" t="s">
        <v>275</v>
      </c>
      <c r="R1073" t="s">
        <v>255</v>
      </c>
      <c r="S1073" t="s">
        <v>251</v>
      </c>
      <c r="T1073" t="n">
        <v>5</v>
      </c>
    </row>
    <row r="1074" spans="1:20">
      <c r="A1074" s="1" t="n">
        <v>35399</v>
      </c>
      <c r="B1074" t="s">
        <v>248</v>
      </c>
      <c r="C1074" t="n">
        <v>1</v>
      </c>
      <c r="D1074" t="n">
        <v>20</v>
      </c>
      <c r="E1074" t="s">
        <v>249</v>
      </c>
      <c r="F1074" t="n">
        <v>3201</v>
      </c>
      <c r="G1074" t="s">
        <v>250</v>
      </c>
      <c r="H1074" t="s">
        <v>251</v>
      </c>
      <c r="I1074" t="n">
        <v>5</v>
      </c>
      <c r="J1074" t="n">
        <v>945</v>
      </c>
      <c r="K1074" t="s">
        <v>304</v>
      </c>
      <c r="L1074" t="n">
        <v>400</v>
      </c>
      <c r="M1074" t="n">
        <v>0.1</v>
      </c>
      <c r="N1074" t="n">
        <v>40.5</v>
      </c>
      <c r="O1074" t="s">
        <v>253</v>
      </c>
      <c r="P1074" t="s">
        <v>254</v>
      </c>
      <c r="Q1074" t="s">
        <v>254</v>
      </c>
      <c r="R1074" t="s">
        <v>255</v>
      </c>
      <c r="S1074" t="s">
        <v>251</v>
      </c>
      <c r="T1074" t="n">
        <v>5</v>
      </c>
    </row>
    <row r="1075" spans="1:20">
      <c r="A1075" s="1" t="n">
        <v>35399</v>
      </c>
      <c r="B1075" t="s">
        <v>248</v>
      </c>
      <c r="C1075" t="n">
        <v>2</v>
      </c>
      <c r="D1075" t="n">
        <v>20</v>
      </c>
      <c r="E1075" t="s">
        <v>249</v>
      </c>
      <c r="F1075" t="n">
        <v>3201</v>
      </c>
      <c r="G1075" t="s">
        <v>250</v>
      </c>
      <c r="H1075" t="s">
        <v>251</v>
      </c>
      <c r="I1075" t="n">
        <v>5</v>
      </c>
      <c r="J1075" t="n">
        <v>945</v>
      </c>
      <c r="K1075" t="s">
        <v>304</v>
      </c>
      <c r="L1075" t="n">
        <v>197</v>
      </c>
      <c r="M1075" t="n">
        <v>0.1</v>
      </c>
      <c r="N1075" t="n">
        <v>40.5</v>
      </c>
      <c r="O1075" t="s">
        <v>253</v>
      </c>
      <c r="P1075" t="s">
        <v>254</v>
      </c>
      <c r="Q1075" t="s">
        <v>254</v>
      </c>
      <c r="R1075" t="s">
        <v>255</v>
      </c>
      <c r="S1075" t="s">
        <v>251</v>
      </c>
      <c r="T1075" t="n">
        <v>5</v>
      </c>
    </row>
    <row r="1076" spans="1:20">
      <c r="A1076" s="1" t="n">
        <v>35399</v>
      </c>
      <c r="B1076" t="s">
        <v>248</v>
      </c>
      <c r="C1076" t="n">
        <v>3</v>
      </c>
      <c r="D1076" t="n">
        <v>20</v>
      </c>
      <c r="E1076" t="s">
        <v>249</v>
      </c>
      <c r="F1076" t="n">
        <v>3201</v>
      </c>
      <c r="G1076" t="s">
        <v>250</v>
      </c>
      <c r="H1076" t="s">
        <v>251</v>
      </c>
      <c r="I1076" t="n">
        <v>5</v>
      </c>
      <c r="J1076" t="n">
        <v>945</v>
      </c>
      <c r="K1076" t="s">
        <v>304</v>
      </c>
      <c r="L1076" t="n">
        <v>100</v>
      </c>
      <c r="M1076" t="n">
        <v>0.1</v>
      </c>
      <c r="N1076" t="n">
        <v>40.7</v>
      </c>
      <c r="O1076" t="s">
        <v>253</v>
      </c>
      <c r="P1076" t="s">
        <v>254</v>
      </c>
      <c r="Q1076" t="s">
        <v>254</v>
      </c>
      <c r="R1076" t="s">
        <v>255</v>
      </c>
      <c r="S1076" t="s">
        <v>251</v>
      </c>
      <c r="T1076" t="n">
        <v>5</v>
      </c>
    </row>
    <row r="1077" spans="1:20">
      <c r="A1077" s="1" t="n">
        <v>35399</v>
      </c>
      <c r="B1077" t="s">
        <v>248</v>
      </c>
      <c r="C1077" t="n">
        <v>4</v>
      </c>
      <c r="D1077" t="n">
        <v>20</v>
      </c>
      <c r="E1077" t="s">
        <v>249</v>
      </c>
      <c r="F1077" t="n">
        <v>3201</v>
      </c>
      <c r="G1077" t="s">
        <v>250</v>
      </c>
      <c r="H1077" t="s">
        <v>251</v>
      </c>
      <c r="I1077" t="n">
        <v>5</v>
      </c>
      <c r="J1077" t="n">
        <v>945</v>
      </c>
      <c r="K1077" t="s">
        <v>304</v>
      </c>
      <c r="L1077" t="n">
        <v>495</v>
      </c>
      <c r="M1077" t="n">
        <v>0.1</v>
      </c>
      <c r="N1077" t="n">
        <v>40.7</v>
      </c>
      <c r="O1077" t="s">
        <v>253</v>
      </c>
      <c r="P1077" t="s">
        <v>254</v>
      </c>
      <c r="Q1077" t="s">
        <v>254</v>
      </c>
      <c r="R1077" t="s">
        <v>255</v>
      </c>
      <c r="S1077" t="s">
        <v>251</v>
      </c>
      <c r="T1077" t="n">
        <v>5</v>
      </c>
    </row>
    <row r="1078" spans="1:20">
      <c r="A1078" s="1" t="n">
        <v>35430</v>
      </c>
      <c r="B1078" t="s">
        <v>301</v>
      </c>
      <c r="C1078" t="n">
        <v>1</v>
      </c>
      <c r="D1078" t="n">
        <v>20</v>
      </c>
      <c r="E1078" t="s">
        <v>249</v>
      </c>
      <c r="F1078" t="n">
        <v>3201</v>
      </c>
      <c r="G1078" t="s">
        <v>250</v>
      </c>
      <c r="H1078" t="s">
        <v>251</v>
      </c>
      <c r="I1078" t="n">
        <v>5</v>
      </c>
      <c r="J1078" t="n">
        <v>160</v>
      </c>
      <c r="K1078" t="s">
        <v>280</v>
      </c>
      <c r="L1078" t="n">
        <v>651</v>
      </c>
      <c r="M1078" t="n">
        <v>0.04</v>
      </c>
      <c r="N1078" t="n">
        <v>47.3</v>
      </c>
      <c r="O1078" t="s">
        <v>299</v>
      </c>
      <c r="P1078" t="s">
        <v>275</v>
      </c>
      <c r="Q1078" t="s">
        <v>275</v>
      </c>
      <c r="R1078" t="s">
        <v>255</v>
      </c>
      <c r="S1078" t="s">
        <v>251</v>
      </c>
      <c r="T1078" t="n">
        <v>5</v>
      </c>
    </row>
    <row r="1079" spans="1:20">
      <c r="A1079" s="1" t="n">
        <v>35430</v>
      </c>
      <c r="B1079" t="s">
        <v>301</v>
      </c>
      <c r="C1079" t="n">
        <v>2</v>
      </c>
      <c r="D1079" t="n">
        <v>20</v>
      </c>
      <c r="E1079" t="s">
        <v>249</v>
      </c>
      <c r="F1079" t="n">
        <v>3201</v>
      </c>
      <c r="G1079" t="s">
        <v>250</v>
      </c>
      <c r="H1079" t="s">
        <v>251</v>
      </c>
      <c r="I1079" t="n">
        <v>5</v>
      </c>
      <c r="J1079" t="n">
        <v>280</v>
      </c>
      <c r="K1079" t="s">
        <v>273</v>
      </c>
      <c r="L1079" t="n">
        <v>465</v>
      </c>
      <c r="M1079" t="n">
        <v>0.1</v>
      </c>
      <c r="N1079" t="n">
        <v>37</v>
      </c>
      <c r="O1079" t="s">
        <v>299</v>
      </c>
      <c r="P1079" t="s">
        <v>275</v>
      </c>
      <c r="Q1079" t="s">
        <v>275</v>
      </c>
      <c r="R1079" t="s">
        <v>255</v>
      </c>
      <c r="S1079" t="s">
        <v>251</v>
      </c>
      <c r="T1079" t="n">
        <v>5</v>
      </c>
    </row>
    <row r="1080" spans="1:20">
      <c r="A1080" s="1" t="n">
        <v>35430</v>
      </c>
      <c r="B1080" t="s">
        <v>301</v>
      </c>
      <c r="C1080" t="n">
        <v>3</v>
      </c>
      <c r="D1080" t="n">
        <v>20</v>
      </c>
      <c r="E1080" t="s">
        <v>249</v>
      </c>
      <c r="F1080" t="n">
        <v>3201</v>
      </c>
      <c r="G1080" t="s">
        <v>250</v>
      </c>
      <c r="H1080" t="s">
        <v>251</v>
      </c>
      <c r="I1080" t="n">
        <v>5</v>
      </c>
      <c r="J1080" t="n">
        <v>458</v>
      </c>
      <c r="K1080" t="s">
        <v>252</v>
      </c>
      <c r="L1080" t="n">
        <v>250</v>
      </c>
      <c r="M1080" t="n">
        <v>0.22</v>
      </c>
      <c r="N1080" t="n">
        <v>21</v>
      </c>
      <c r="O1080" t="s">
        <v>299</v>
      </c>
      <c r="P1080" t="s">
        <v>275</v>
      </c>
      <c r="Q1080" t="s">
        <v>275</v>
      </c>
      <c r="R1080" t="s">
        <v>255</v>
      </c>
      <c r="S1080" t="s">
        <v>251</v>
      </c>
      <c r="T1080" t="n">
        <v>5</v>
      </c>
    </row>
    <row r="1081" spans="1:20">
      <c r="A1081" s="1" t="n">
        <v>35430</v>
      </c>
      <c r="B1081" t="s">
        <v>248</v>
      </c>
      <c r="C1081" t="n">
        <v>1</v>
      </c>
      <c r="D1081" t="n">
        <v>20</v>
      </c>
      <c r="E1081" t="s">
        <v>249</v>
      </c>
      <c r="F1081" t="n">
        <v>3201</v>
      </c>
      <c r="G1081" t="s">
        <v>250</v>
      </c>
      <c r="H1081" t="s">
        <v>251</v>
      </c>
      <c r="I1081" t="n">
        <v>5</v>
      </c>
      <c r="J1081" t="n">
        <v>458</v>
      </c>
      <c r="K1081" t="s">
        <v>252</v>
      </c>
      <c r="L1081" t="n">
        <v>544</v>
      </c>
      <c r="M1081" t="n">
        <v>0.1</v>
      </c>
      <c r="N1081" t="n">
        <v>35.5</v>
      </c>
      <c r="O1081" t="s">
        <v>253</v>
      </c>
      <c r="P1081" t="s">
        <v>254</v>
      </c>
      <c r="Q1081" t="s">
        <v>254</v>
      </c>
      <c r="R1081" t="s">
        <v>255</v>
      </c>
      <c r="S1081" t="s">
        <v>251</v>
      </c>
      <c r="T1081" t="n">
        <v>5</v>
      </c>
    </row>
    <row r="1082" spans="1:20">
      <c r="A1082" s="1" t="n">
        <v>35430</v>
      </c>
      <c r="B1082" t="s">
        <v>248</v>
      </c>
      <c r="C1082" t="n">
        <v>2</v>
      </c>
      <c r="D1082" t="n">
        <v>213</v>
      </c>
      <c r="E1082" t="s">
        <v>256</v>
      </c>
      <c r="F1082" t="n">
        <v>3201</v>
      </c>
      <c r="G1082" t="s">
        <v>250</v>
      </c>
      <c r="H1082" t="s">
        <v>251</v>
      </c>
      <c r="I1082" t="n">
        <v>5</v>
      </c>
      <c r="J1082" t="n">
        <v>795</v>
      </c>
      <c r="K1082" t="s">
        <v>262</v>
      </c>
      <c r="L1082" t="n">
        <v>21</v>
      </c>
      <c r="M1082" t="n">
        <v>0</v>
      </c>
      <c r="N1082" t="n">
        <v>0</v>
      </c>
    </row>
    <row r="1083" spans="1:20">
      <c r="A1083" s="1" t="n">
        <v>35430</v>
      </c>
      <c r="B1083" t="s">
        <v>248</v>
      </c>
      <c r="C1083" t="n">
        <v>3</v>
      </c>
      <c r="D1083" t="n">
        <v>20</v>
      </c>
      <c r="E1083" t="s">
        <v>249</v>
      </c>
      <c r="F1083" t="n">
        <v>3201</v>
      </c>
      <c r="G1083" t="s">
        <v>250</v>
      </c>
      <c r="H1083" t="s">
        <v>251</v>
      </c>
      <c r="I1083" t="n">
        <v>5</v>
      </c>
      <c r="J1083" t="n">
        <v>458</v>
      </c>
      <c r="K1083" t="s">
        <v>252</v>
      </c>
      <c r="L1083" t="n">
        <v>212</v>
      </c>
      <c r="M1083" t="n">
        <v>0.02</v>
      </c>
      <c r="N1083" t="n">
        <v>45.2</v>
      </c>
      <c r="O1083" t="s">
        <v>253</v>
      </c>
      <c r="P1083" t="s">
        <v>254</v>
      </c>
      <c r="Q1083" t="s">
        <v>254</v>
      </c>
      <c r="R1083" t="s">
        <v>255</v>
      </c>
      <c r="S1083" t="s">
        <v>251</v>
      </c>
      <c r="T1083" t="n">
        <v>5</v>
      </c>
    </row>
    <row r="1084" spans="1:20">
      <c r="A1084" s="1" t="n">
        <v>35430</v>
      </c>
      <c r="B1084" t="s">
        <v>248</v>
      </c>
      <c r="C1084" t="n">
        <v>4</v>
      </c>
      <c r="D1084" t="n">
        <v>850</v>
      </c>
      <c r="E1084" t="s">
        <v>302</v>
      </c>
      <c r="F1084" t="n">
        <v>3201</v>
      </c>
      <c r="G1084" t="s">
        <v>250</v>
      </c>
      <c r="H1084" t="s">
        <v>251</v>
      </c>
      <c r="I1084" t="n">
        <v>5</v>
      </c>
      <c r="J1084" t="n">
        <v>458</v>
      </c>
      <c r="K1084" t="s">
        <v>252</v>
      </c>
      <c r="L1084" t="n">
        <v>197</v>
      </c>
      <c r="M1084" t="n">
        <v>0</v>
      </c>
      <c r="N1084" t="n">
        <v>0</v>
      </c>
      <c r="O1084" t="s">
        <v>253</v>
      </c>
      <c r="P1084" t="s">
        <v>254</v>
      </c>
      <c r="Q1084" t="s">
        <v>254</v>
      </c>
      <c r="R1084" t="s">
        <v>255</v>
      </c>
      <c r="S1084" t="s">
        <v>251</v>
      </c>
      <c r="T1084" t="n">
        <v>5</v>
      </c>
    </row>
    <row r="1085" spans="1:20">
      <c r="A1085" s="1" t="n">
        <v>35430</v>
      </c>
      <c r="B1085" t="s">
        <v>248</v>
      </c>
      <c r="C1085" t="n">
        <v>5</v>
      </c>
      <c r="D1085" t="n">
        <v>850</v>
      </c>
      <c r="E1085" t="s">
        <v>302</v>
      </c>
      <c r="F1085" t="n">
        <v>3201</v>
      </c>
      <c r="G1085" t="s">
        <v>250</v>
      </c>
      <c r="H1085" t="s">
        <v>251</v>
      </c>
      <c r="I1085" t="n">
        <v>5</v>
      </c>
      <c r="J1085" t="n">
        <v>458</v>
      </c>
      <c r="K1085" t="s">
        <v>252</v>
      </c>
      <c r="L1085" t="n">
        <v>106</v>
      </c>
      <c r="M1085" t="n">
        <v>0</v>
      </c>
      <c r="N1085" t="n">
        <v>0</v>
      </c>
      <c r="O1085" t="s">
        <v>253</v>
      </c>
      <c r="P1085" t="s">
        <v>254</v>
      </c>
      <c r="Q1085" t="s">
        <v>254</v>
      </c>
      <c r="R1085" t="s">
        <v>255</v>
      </c>
      <c r="S1085" t="s">
        <v>251</v>
      </c>
      <c r="T1085" t="n">
        <v>5</v>
      </c>
    </row>
    <row r="1086" spans="1:20">
      <c r="A1086" s="1" t="n">
        <v>35461</v>
      </c>
      <c r="B1086" t="s">
        <v>301</v>
      </c>
      <c r="C1086" t="n">
        <v>1</v>
      </c>
      <c r="D1086" t="n">
        <v>20</v>
      </c>
      <c r="E1086" t="s">
        <v>249</v>
      </c>
      <c r="F1086" t="n">
        <v>3201</v>
      </c>
      <c r="G1086" t="s">
        <v>250</v>
      </c>
      <c r="H1086" t="s">
        <v>251</v>
      </c>
      <c r="I1086" t="n">
        <v>5</v>
      </c>
      <c r="J1086" t="n">
        <v>160</v>
      </c>
      <c r="K1086" t="s">
        <v>280</v>
      </c>
      <c r="L1086" t="n">
        <v>654</v>
      </c>
      <c r="M1086" t="n">
        <v>0.01</v>
      </c>
      <c r="N1086" t="n">
        <v>54.5</v>
      </c>
      <c r="O1086" t="s">
        <v>299</v>
      </c>
      <c r="P1086" t="s">
        <v>275</v>
      </c>
      <c r="Q1086" t="s">
        <v>275</v>
      </c>
      <c r="R1086" t="s">
        <v>255</v>
      </c>
      <c r="S1086" t="s">
        <v>251</v>
      </c>
      <c r="T1086" t="n">
        <v>5</v>
      </c>
    </row>
    <row r="1087" spans="1:20">
      <c r="A1087" s="1" t="n">
        <v>35461</v>
      </c>
      <c r="B1087" t="s">
        <v>301</v>
      </c>
      <c r="C1087" t="n">
        <v>2</v>
      </c>
      <c r="D1087" t="n">
        <v>20</v>
      </c>
      <c r="E1087" t="s">
        <v>249</v>
      </c>
      <c r="F1087" t="n">
        <v>3201</v>
      </c>
      <c r="G1087" t="s">
        <v>250</v>
      </c>
      <c r="H1087" t="s">
        <v>251</v>
      </c>
      <c r="I1087" t="n">
        <v>5</v>
      </c>
      <c r="J1087" t="n">
        <v>458</v>
      </c>
      <c r="K1087" t="s">
        <v>252</v>
      </c>
      <c r="L1087" t="n">
        <v>364</v>
      </c>
      <c r="M1087" t="n">
        <v>0.22</v>
      </c>
      <c r="N1087" t="n">
        <v>19.7</v>
      </c>
      <c r="O1087" t="s">
        <v>299</v>
      </c>
      <c r="P1087" t="s">
        <v>275</v>
      </c>
      <c r="Q1087" t="s">
        <v>275</v>
      </c>
      <c r="R1087" t="s">
        <v>255</v>
      </c>
      <c r="S1087" t="s">
        <v>251</v>
      </c>
      <c r="T1087" t="n">
        <v>5</v>
      </c>
    </row>
    <row r="1088" spans="1:20">
      <c r="A1088" s="1" t="n">
        <v>35461</v>
      </c>
      <c r="B1088" t="s">
        <v>301</v>
      </c>
      <c r="C1088" t="n">
        <v>3</v>
      </c>
      <c r="D1088" t="n">
        <v>20</v>
      </c>
      <c r="E1088" t="s">
        <v>249</v>
      </c>
      <c r="F1088" t="n">
        <v>3201</v>
      </c>
      <c r="G1088" t="s">
        <v>250</v>
      </c>
      <c r="H1088" t="s">
        <v>251</v>
      </c>
      <c r="I1088" t="n">
        <v>5</v>
      </c>
      <c r="J1088" t="n">
        <v>280</v>
      </c>
      <c r="K1088" t="s">
        <v>273</v>
      </c>
      <c r="L1088" t="n">
        <v>660</v>
      </c>
      <c r="M1088" t="n">
        <v>0.11</v>
      </c>
      <c r="N1088" t="n">
        <v>30.5</v>
      </c>
      <c r="O1088" t="s">
        <v>299</v>
      </c>
      <c r="P1088" t="s">
        <v>275</v>
      </c>
      <c r="Q1088" t="s">
        <v>275</v>
      </c>
      <c r="R1088" t="s">
        <v>255</v>
      </c>
      <c r="S1088" t="s">
        <v>251</v>
      </c>
      <c r="T1088" t="n">
        <v>5</v>
      </c>
    </row>
    <row r="1089" spans="1:20">
      <c r="A1089" s="1" t="n">
        <v>35461</v>
      </c>
      <c r="B1089" t="s">
        <v>248</v>
      </c>
      <c r="C1089" t="n">
        <v>1</v>
      </c>
      <c r="D1089" t="n">
        <v>20</v>
      </c>
      <c r="E1089" t="s">
        <v>249</v>
      </c>
      <c r="F1089" t="n">
        <v>3201</v>
      </c>
      <c r="G1089" t="s">
        <v>250</v>
      </c>
      <c r="H1089" t="s">
        <v>251</v>
      </c>
      <c r="I1089" t="n">
        <v>5</v>
      </c>
      <c r="J1089" t="n">
        <v>458</v>
      </c>
      <c r="K1089" t="s">
        <v>252</v>
      </c>
      <c r="L1089" t="n">
        <v>91</v>
      </c>
      <c r="M1089" t="n">
        <v>0.2</v>
      </c>
      <c r="N1089" t="n">
        <v>21.1</v>
      </c>
      <c r="O1089" t="s">
        <v>253</v>
      </c>
      <c r="P1089" t="s">
        <v>254</v>
      </c>
      <c r="Q1089" t="s">
        <v>254</v>
      </c>
      <c r="R1089" t="s">
        <v>255</v>
      </c>
      <c r="S1089" t="s">
        <v>251</v>
      </c>
      <c r="T1089" t="n">
        <v>5</v>
      </c>
    </row>
    <row r="1090" spans="1:20">
      <c r="A1090" s="1" t="n">
        <v>35461</v>
      </c>
      <c r="B1090" t="s">
        <v>248</v>
      </c>
      <c r="C1090" t="n">
        <v>2</v>
      </c>
      <c r="D1090" t="n">
        <v>20</v>
      </c>
      <c r="E1090" t="s">
        <v>249</v>
      </c>
      <c r="F1090" t="n">
        <v>3201</v>
      </c>
      <c r="G1090" t="s">
        <v>250</v>
      </c>
      <c r="H1090" t="s">
        <v>251</v>
      </c>
      <c r="I1090" t="n">
        <v>5</v>
      </c>
      <c r="J1090" t="n">
        <v>458</v>
      </c>
      <c r="K1090" t="s">
        <v>252</v>
      </c>
      <c r="L1090" t="n">
        <v>329</v>
      </c>
      <c r="M1090" t="n">
        <v>0.1</v>
      </c>
      <c r="N1090" t="n">
        <v>34.7</v>
      </c>
      <c r="O1090" t="s">
        <v>253</v>
      </c>
      <c r="P1090" t="s">
        <v>254</v>
      </c>
      <c r="Q1090" t="s">
        <v>254</v>
      </c>
      <c r="R1090" t="s">
        <v>255</v>
      </c>
      <c r="S1090" t="s">
        <v>251</v>
      </c>
      <c r="T1090" t="n">
        <v>5</v>
      </c>
    </row>
    <row r="1091" spans="1:20">
      <c r="A1091" s="1" t="n">
        <v>35461</v>
      </c>
      <c r="B1091" t="s">
        <v>248</v>
      </c>
      <c r="C1091" t="n">
        <v>3</v>
      </c>
      <c r="D1091" t="n">
        <v>20</v>
      </c>
      <c r="E1091" t="s">
        <v>249</v>
      </c>
      <c r="F1091" t="n">
        <v>3201</v>
      </c>
      <c r="G1091" t="s">
        <v>250</v>
      </c>
      <c r="H1091" t="s">
        <v>251</v>
      </c>
      <c r="I1091" t="n">
        <v>5</v>
      </c>
      <c r="J1091" t="n">
        <v>458</v>
      </c>
      <c r="K1091" t="s">
        <v>252</v>
      </c>
      <c r="L1091" t="n">
        <v>166</v>
      </c>
      <c r="M1091" t="n">
        <v>0.01</v>
      </c>
      <c r="N1091" t="n">
        <v>45.7</v>
      </c>
      <c r="O1091" t="s">
        <v>253</v>
      </c>
      <c r="P1091" t="s">
        <v>254</v>
      </c>
      <c r="Q1091" t="s">
        <v>254</v>
      </c>
      <c r="R1091" t="s">
        <v>255</v>
      </c>
      <c r="S1091" t="s">
        <v>251</v>
      </c>
      <c r="T1091" t="n">
        <v>5</v>
      </c>
    </row>
    <row r="1092" spans="1:20">
      <c r="A1092" s="1" t="n">
        <v>35461</v>
      </c>
      <c r="B1092" t="s">
        <v>248</v>
      </c>
      <c r="C1092" t="n">
        <v>4</v>
      </c>
      <c r="D1092" t="n">
        <v>20</v>
      </c>
      <c r="E1092" t="s">
        <v>249</v>
      </c>
      <c r="F1092" t="n">
        <v>3201</v>
      </c>
      <c r="G1092" t="s">
        <v>250</v>
      </c>
      <c r="H1092" t="s">
        <v>251</v>
      </c>
      <c r="I1092" t="n">
        <v>5</v>
      </c>
      <c r="J1092" t="n">
        <v>458</v>
      </c>
      <c r="K1092" t="s">
        <v>252</v>
      </c>
      <c r="L1092" t="n">
        <v>218</v>
      </c>
      <c r="M1092" t="n">
        <v>0.07000000000000001</v>
      </c>
      <c r="N1092" t="n">
        <v>32.1</v>
      </c>
      <c r="O1092" t="s">
        <v>253</v>
      </c>
      <c r="P1092" t="s">
        <v>254</v>
      </c>
      <c r="Q1092" t="s">
        <v>254</v>
      </c>
      <c r="R1092" t="s">
        <v>255</v>
      </c>
      <c r="S1092" t="s">
        <v>251</v>
      </c>
      <c r="T1092" t="n">
        <v>5</v>
      </c>
    </row>
    <row r="1093" spans="1:20">
      <c r="A1093" s="1" t="n">
        <v>35461</v>
      </c>
      <c r="B1093" t="s">
        <v>248</v>
      </c>
      <c r="C1093" t="n">
        <v>5</v>
      </c>
      <c r="D1093" t="n">
        <v>20</v>
      </c>
      <c r="E1093" t="s">
        <v>249</v>
      </c>
      <c r="F1093" t="n">
        <v>3201</v>
      </c>
      <c r="G1093" t="s">
        <v>250</v>
      </c>
      <c r="H1093" t="s">
        <v>251</v>
      </c>
      <c r="I1093" t="n">
        <v>5</v>
      </c>
      <c r="J1093" t="n">
        <v>945</v>
      </c>
      <c r="K1093" t="s">
        <v>304</v>
      </c>
      <c r="L1093" t="n">
        <v>526</v>
      </c>
      <c r="M1093" t="n">
        <v>0.1</v>
      </c>
      <c r="N1093" t="n">
        <v>40.7</v>
      </c>
      <c r="O1093" t="s">
        <v>253</v>
      </c>
      <c r="P1093" t="s">
        <v>254</v>
      </c>
      <c r="Q1093" t="s">
        <v>254</v>
      </c>
      <c r="R1093" t="s">
        <v>255</v>
      </c>
      <c r="S1093" t="s">
        <v>251</v>
      </c>
      <c r="T1093" t="n">
        <v>5</v>
      </c>
    </row>
    <row r="1094" spans="1:20">
      <c r="A1094" s="1" t="n">
        <v>35461</v>
      </c>
      <c r="B1094" t="s">
        <v>258</v>
      </c>
      <c r="C1094" t="n">
        <v>1</v>
      </c>
      <c r="D1094" t="n">
        <v>213</v>
      </c>
      <c r="E1094" t="s">
        <v>256</v>
      </c>
      <c r="F1094" t="n">
        <v>3201</v>
      </c>
      <c r="G1094" t="s">
        <v>250</v>
      </c>
      <c r="H1094" t="s">
        <v>251</v>
      </c>
      <c r="I1094" t="n">
        <v>5</v>
      </c>
      <c r="J1094" t="n">
        <v>940</v>
      </c>
      <c r="K1094" t="s">
        <v>257</v>
      </c>
      <c r="L1094" t="n">
        <v>1</v>
      </c>
      <c r="M1094" t="n">
        <v>0</v>
      </c>
      <c r="N1094" t="n">
        <v>0</v>
      </c>
    </row>
    <row r="1095" spans="1:20">
      <c r="A1095" s="1" t="n">
        <v>35461</v>
      </c>
      <c r="B1095" t="s">
        <v>258</v>
      </c>
      <c r="C1095" t="n">
        <v>2</v>
      </c>
      <c r="D1095" t="n">
        <v>213</v>
      </c>
      <c r="E1095" t="s">
        <v>256</v>
      </c>
      <c r="F1095" t="n">
        <v>3201</v>
      </c>
      <c r="G1095" t="s">
        <v>250</v>
      </c>
      <c r="H1095" t="s">
        <v>251</v>
      </c>
      <c r="I1095" t="n">
        <v>5</v>
      </c>
      <c r="J1095" t="n">
        <v>940</v>
      </c>
      <c r="K1095" t="s">
        <v>257</v>
      </c>
      <c r="L1095" t="n">
        <v>1</v>
      </c>
      <c r="M1095" t="n">
        <v>0</v>
      </c>
      <c r="N1095" t="n">
        <v>0</v>
      </c>
    </row>
    <row r="1096" spans="1:20">
      <c r="A1096" s="1" t="n">
        <v>35461</v>
      </c>
      <c r="B1096" t="s">
        <v>258</v>
      </c>
      <c r="C1096" t="n">
        <v>3</v>
      </c>
      <c r="D1096" t="n">
        <v>213</v>
      </c>
      <c r="E1096" t="s">
        <v>256</v>
      </c>
      <c r="F1096" t="n">
        <v>3201</v>
      </c>
      <c r="G1096" t="s">
        <v>250</v>
      </c>
      <c r="H1096" t="s">
        <v>251</v>
      </c>
      <c r="I1096" t="n">
        <v>5</v>
      </c>
      <c r="J1096" t="n">
        <v>940</v>
      </c>
      <c r="K1096" t="s">
        <v>257</v>
      </c>
      <c r="L1096" t="n">
        <v>1</v>
      </c>
      <c r="M1096" t="n">
        <v>0</v>
      </c>
      <c r="N1096" t="n">
        <v>0</v>
      </c>
    </row>
    <row r="1097" spans="1:20">
      <c r="A1097" s="1" t="n">
        <v>35461</v>
      </c>
      <c r="B1097" t="s">
        <v>258</v>
      </c>
      <c r="C1097" t="n">
        <v>4</v>
      </c>
      <c r="D1097" t="n">
        <v>213</v>
      </c>
      <c r="E1097" t="s">
        <v>256</v>
      </c>
      <c r="F1097" t="n">
        <v>3201</v>
      </c>
      <c r="G1097" t="s">
        <v>250</v>
      </c>
      <c r="H1097" t="s">
        <v>251</v>
      </c>
      <c r="I1097" t="n">
        <v>5</v>
      </c>
      <c r="J1097" t="n">
        <v>940</v>
      </c>
      <c r="K1097" t="s">
        <v>257</v>
      </c>
      <c r="L1097" t="n">
        <v>1</v>
      </c>
      <c r="M1097" t="n">
        <v>0</v>
      </c>
      <c r="N1097" t="n">
        <v>0</v>
      </c>
    </row>
    <row r="1098" spans="1:20">
      <c r="A1098" s="1" t="n">
        <v>35489</v>
      </c>
      <c r="B1098" t="s">
        <v>301</v>
      </c>
      <c r="C1098" t="n">
        <v>1</v>
      </c>
      <c r="D1098" t="n">
        <v>216</v>
      </c>
      <c r="E1098" t="s">
        <v>286</v>
      </c>
      <c r="F1098" t="n">
        <v>3201</v>
      </c>
      <c r="G1098" t="s">
        <v>250</v>
      </c>
      <c r="H1098" t="s">
        <v>251</v>
      </c>
      <c r="I1098" t="n">
        <v>5</v>
      </c>
      <c r="J1098" t="n">
        <v>78</v>
      </c>
      <c r="K1098" t="s">
        <v>271</v>
      </c>
      <c r="L1098" t="n">
        <v>136</v>
      </c>
      <c r="M1098" t="n">
        <v>0</v>
      </c>
      <c r="N1098" t="n">
        <v>0</v>
      </c>
    </row>
    <row r="1099" spans="1:20">
      <c r="A1099" s="1" t="n">
        <v>35489</v>
      </c>
      <c r="B1099" t="s">
        <v>301</v>
      </c>
      <c r="C1099" t="n">
        <v>2</v>
      </c>
      <c r="D1099" t="n">
        <v>20</v>
      </c>
      <c r="E1099" t="s">
        <v>249</v>
      </c>
      <c r="F1099" t="n">
        <v>3201</v>
      </c>
      <c r="G1099" t="s">
        <v>250</v>
      </c>
      <c r="H1099" t="s">
        <v>251</v>
      </c>
      <c r="I1099" t="n">
        <v>5</v>
      </c>
      <c r="J1099" t="n">
        <v>280</v>
      </c>
      <c r="K1099" t="s">
        <v>273</v>
      </c>
      <c r="L1099" t="n">
        <v>708</v>
      </c>
      <c r="M1099" t="n">
        <v>0.11</v>
      </c>
      <c r="N1099" t="n">
        <v>30.1</v>
      </c>
      <c r="O1099" t="s">
        <v>299</v>
      </c>
      <c r="P1099" t="s">
        <v>275</v>
      </c>
      <c r="Q1099" t="s">
        <v>275</v>
      </c>
      <c r="R1099" t="s">
        <v>255</v>
      </c>
      <c r="S1099" t="s">
        <v>251</v>
      </c>
      <c r="T1099" t="n">
        <v>5</v>
      </c>
    </row>
    <row r="1100" spans="1:20">
      <c r="A1100" s="1" t="n">
        <v>35489</v>
      </c>
      <c r="B1100" t="s">
        <v>301</v>
      </c>
      <c r="C1100" t="n">
        <v>3</v>
      </c>
      <c r="D1100" t="n">
        <v>20</v>
      </c>
      <c r="E1100" t="s">
        <v>249</v>
      </c>
      <c r="F1100" t="n">
        <v>3201</v>
      </c>
      <c r="G1100" t="s">
        <v>250</v>
      </c>
      <c r="H1100" t="s">
        <v>251</v>
      </c>
      <c r="I1100" t="n">
        <v>5</v>
      </c>
      <c r="J1100" t="n">
        <v>458</v>
      </c>
      <c r="K1100" t="s">
        <v>252</v>
      </c>
      <c r="L1100" t="n">
        <v>323</v>
      </c>
      <c r="M1100" t="n">
        <v>0.21</v>
      </c>
      <c r="N1100" t="n">
        <v>20.2</v>
      </c>
      <c r="O1100" t="s">
        <v>299</v>
      </c>
      <c r="P1100" t="s">
        <v>275</v>
      </c>
      <c r="Q1100" t="s">
        <v>275</v>
      </c>
      <c r="R1100" t="s">
        <v>255</v>
      </c>
      <c r="S1100" t="s">
        <v>251</v>
      </c>
      <c r="T1100" t="n">
        <v>5</v>
      </c>
    </row>
    <row r="1101" spans="1:20">
      <c r="A1101" s="1" t="n">
        <v>35489</v>
      </c>
      <c r="B1101" t="s">
        <v>301</v>
      </c>
      <c r="C1101" t="n">
        <v>4</v>
      </c>
      <c r="D1101" t="n">
        <v>20</v>
      </c>
      <c r="E1101" t="s">
        <v>249</v>
      </c>
      <c r="F1101" t="n">
        <v>3201</v>
      </c>
      <c r="G1101" t="s">
        <v>250</v>
      </c>
      <c r="H1101" t="s">
        <v>251</v>
      </c>
      <c r="I1101" t="n">
        <v>5</v>
      </c>
      <c r="J1101" t="n">
        <v>458</v>
      </c>
      <c r="K1101" t="s">
        <v>252</v>
      </c>
      <c r="L1101" t="n">
        <v>180</v>
      </c>
      <c r="M1101" t="n">
        <v>0.11</v>
      </c>
      <c r="N1101" t="n">
        <v>38</v>
      </c>
      <c r="O1101" t="s">
        <v>299</v>
      </c>
      <c r="P1101" t="s">
        <v>275</v>
      </c>
      <c r="Q1101" t="s">
        <v>275</v>
      </c>
      <c r="R1101" t="s">
        <v>255</v>
      </c>
      <c r="S1101" t="s">
        <v>251</v>
      </c>
      <c r="T1101" t="n">
        <v>5</v>
      </c>
    </row>
    <row r="1102" spans="1:20">
      <c r="A1102" s="1" t="n">
        <v>35489</v>
      </c>
      <c r="B1102" t="s">
        <v>301</v>
      </c>
      <c r="C1102" t="n">
        <v>5</v>
      </c>
      <c r="D1102" t="n">
        <v>20</v>
      </c>
      <c r="E1102" t="s">
        <v>249</v>
      </c>
      <c r="F1102" t="n">
        <v>3201</v>
      </c>
      <c r="G1102" t="s">
        <v>250</v>
      </c>
      <c r="H1102" t="s">
        <v>251</v>
      </c>
      <c r="I1102" t="n">
        <v>5</v>
      </c>
      <c r="J1102" t="n">
        <v>580</v>
      </c>
      <c r="K1102" t="s">
        <v>270</v>
      </c>
      <c r="L1102" t="n">
        <v>208</v>
      </c>
      <c r="M1102" t="n">
        <v>0.03</v>
      </c>
      <c r="N1102" t="n">
        <v>45.7</v>
      </c>
      <c r="O1102" t="s">
        <v>299</v>
      </c>
      <c r="P1102" t="s">
        <v>275</v>
      </c>
      <c r="Q1102" t="s">
        <v>275</v>
      </c>
      <c r="R1102" t="s">
        <v>255</v>
      </c>
      <c r="S1102" t="s">
        <v>251</v>
      </c>
      <c r="T1102" t="n">
        <v>5</v>
      </c>
    </row>
    <row r="1103" spans="1:20">
      <c r="A1103" s="1" t="n">
        <v>35489</v>
      </c>
      <c r="B1103" t="s">
        <v>248</v>
      </c>
      <c r="C1103" t="n">
        <v>1</v>
      </c>
      <c r="D1103" t="n">
        <v>20</v>
      </c>
      <c r="E1103" t="s">
        <v>249</v>
      </c>
      <c r="F1103" t="n">
        <v>3201</v>
      </c>
      <c r="G1103" t="s">
        <v>250</v>
      </c>
      <c r="H1103" t="s">
        <v>251</v>
      </c>
      <c r="I1103" t="n">
        <v>5</v>
      </c>
      <c r="J1103" t="n">
        <v>458</v>
      </c>
      <c r="K1103" t="s">
        <v>252</v>
      </c>
      <c r="L1103" t="n">
        <v>400</v>
      </c>
      <c r="M1103" t="n">
        <v>0.1</v>
      </c>
      <c r="N1103" t="n">
        <v>35.1</v>
      </c>
      <c r="O1103" t="s">
        <v>253</v>
      </c>
      <c r="P1103" t="s">
        <v>254</v>
      </c>
      <c r="Q1103" t="s">
        <v>254</v>
      </c>
      <c r="R1103" t="s">
        <v>255</v>
      </c>
      <c r="S1103" t="s">
        <v>251</v>
      </c>
      <c r="T1103" t="n">
        <v>5</v>
      </c>
    </row>
    <row r="1104" spans="1:20">
      <c r="A1104" s="1" t="n">
        <v>35489</v>
      </c>
      <c r="B1104" t="s">
        <v>248</v>
      </c>
      <c r="C1104" t="n">
        <v>2</v>
      </c>
      <c r="D1104" t="n">
        <v>508</v>
      </c>
      <c r="E1104" t="s">
        <v>268</v>
      </c>
      <c r="F1104" t="n">
        <v>3201</v>
      </c>
      <c r="G1104" t="s">
        <v>250</v>
      </c>
      <c r="H1104" t="s">
        <v>251</v>
      </c>
      <c r="I1104" t="n">
        <v>5</v>
      </c>
      <c r="J1104" t="n">
        <v>458</v>
      </c>
      <c r="K1104" t="s">
        <v>252</v>
      </c>
      <c r="L1104" t="n">
        <v>158</v>
      </c>
      <c r="M1104" t="n">
        <v>0.18</v>
      </c>
      <c r="N1104" t="n">
        <v>0</v>
      </c>
    </row>
    <row r="1105" spans="1:20">
      <c r="A1105" s="1" t="n">
        <v>35489</v>
      </c>
      <c r="B1105" t="s">
        <v>248</v>
      </c>
      <c r="C1105" t="n">
        <v>3</v>
      </c>
      <c r="D1105" t="n">
        <v>20</v>
      </c>
      <c r="E1105" t="s">
        <v>249</v>
      </c>
      <c r="F1105" t="n">
        <v>3201</v>
      </c>
      <c r="G1105" t="s">
        <v>250</v>
      </c>
      <c r="H1105" t="s">
        <v>251</v>
      </c>
      <c r="I1105" t="n">
        <v>5</v>
      </c>
      <c r="J1105" t="n">
        <v>458</v>
      </c>
      <c r="K1105" t="s">
        <v>252</v>
      </c>
      <c r="L1105" t="n">
        <v>178</v>
      </c>
      <c r="M1105" t="n">
        <v>0.02</v>
      </c>
      <c r="N1105" t="n">
        <v>46.4</v>
      </c>
      <c r="O1105" t="s">
        <v>253</v>
      </c>
      <c r="P1105" t="s">
        <v>254</v>
      </c>
      <c r="Q1105" t="s">
        <v>254</v>
      </c>
      <c r="R1105" t="s">
        <v>255</v>
      </c>
      <c r="S1105" t="s">
        <v>251</v>
      </c>
      <c r="T1105" t="n">
        <v>5</v>
      </c>
    </row>
    <row r="1106" spans="1:20">
      <c r="A1106" s="1" t="n">
        <v>35489</v>
      </c>
      <c r="B1106" t="s">
        <v>248</v>
      </c>
      <c r="C1106" t="n">
        <v>4</v>
      </c>
      <c r="D1106" t="n">
        <v>20</v>
      </c>
      <c r="E1106" t="s">
        <v>249</v>
      </c>
      <c r="F1106" t="n">
        <v>3201</v>
      </c>
      <c r="G1106" t="s">
        <v>250</v>
      </c>
      <c r="H1106" t="s">
        <v>251</v>
      </c>
      <c r="I1106" t="n">
        <v>5</v>
      </c>
      <c r="J1106" t="n">
        <v>940</v>
      </c>
      <c r="K1106" t="s">
        <v>257</v>
      </c>
      <c r="L1106" t="n">
        <v>99</v>
      </c>
      <c r="M1106" t="n">
        <v>5.5</v>
      </c>
      <c r="N1106" t="n">
        <v>10.4</v>
      </c>
      <c r="O1106" t="s">
        <v>253</v>
      </c>
      <c r="P1106" t="s">
        <v>254</v>
      </c>
      <c r="Q1106" t="s">
        <v>254</v>
      </c>
      <c r="R1106" t="s">
        <v>255</v>
      </c>
      <c r="S1106" t="s">
        <v>251</v>
      </c>
      <c r="T1106" t="n">
        <v>5</v>
      </c>
    </row>
    <row r="1107" spans="1:20">
      <c r="A1107" s="1" t="n">
        <v>35489</v>
      </c>
      <c r="B1107" t="s">
        <v>248</v>
      </c>
      <c r="C1107" t="n">
        <v>5</v>
      </c>
      <c r="D1107" t="n">
        <v>20</v>
      </c>
      <c r="E1107" t="s">
        <v>249</v>
      </c>
      <c r="F1107" t="n">
        <v>3201</v>
      </c>
      <c r="G1107" t="s">
        <v>250</v>
      </c>
      <c r="H1107" t="s">
        <v>251</v>
      </c>
      <c r="I1107" t="n">
        <v>5</v>
      </c>
      <c r="J1107" t="n">
        <v>945</v>
      </c>
      <c r="K1107" t="s">
        <v>304</v>
      </c>
      <c r="L1107" t="n">
        <v>519</v>
      </c>
      <c r="M1107" t="n">
        <v>0.1</v>
      </c>
      <c r="N1107" t="n">
        <v>40.8</v>
      </c>
      <c r="O1107" t="s">
        <v>253</v>
      </c>
      <c r="P1107" t="s">
        <v>254</v>
      </c>
      <c r="Q1107" t="s">
        <v>254</v>
      </c>
      <c r="R1107" t="s">
        <v>255</v>
      </c>
      <c r="S1107" t="s">
        <v>251</v>
      </c>
      <c r="T1107" t="n">
        <v>5</v>
      </c>
    </row>
    <row r="1108" spans="1:20">
      <c r="A1108" s="1" t="n">
        <v>35489</v>
      </c>
      <c r="B1108" t="s">
        <v>305</v>
      </c>
      <c r="C1108" t="n">
        <v>1</v>
      </c>
      <c r="D1108" t="n">
        <v>213</v>
      </c>
      <c r="E1108" t="s">
        <v>256</v>
      </c>
      <c r="F1108" t="n">
        <v>3201</v>
      </c>
      <c r="G1108" t="s">
        <v>250</v>
      </c>
      <c r="H1108" t="s">
        <v>251</v>
      </c>
      <c r="I1108" t="n">
        <v>5</v>
      </c>
      <c r="J1108" t="n">
        <v>78</v>
      </c>
      <c r="K1108" t="s">
        <v>271</v>
      </c>
      <c r="L1108" t="n">
        <v>310</v>
      </c>
      <c r="M1108" t="n">
        <v>0</v>
      </c>
      <c r="N1108" t="n">
        <v>0</v>
      </c>
    </row>
    <row r="1109" spans="1:20">
      <c r="A1109" s="1" t="n">
        <v>35489</v>
      </c>
      <c r="B1109" t="s">
        <v>258</v>
      </c>
      <c r="C1109" t="n">
        <v>707</v>
      </c>
      <c r="D1109" t="n">
        <v>213</v>
      </c>
      <c r="E1109" t="s">
        <v>256</v>
      </c>
      <c r="F1109" t="n">
        <v>3201</v>
      </c>
      <c r="G1109" t="s">
        <v>250</v>
      </c>
      <c r="H1109" t="s">
        <v>251</v>
      </c>
      <c r="I1109" t="n">
        <v>5</v>
      </c>
      <c r="J1109" t="n">
        <v>595</v>
      </c>
      <c r="K1109" t="s">
        <v>290</v>
      </c>
      <c r="L1109" t="n">
        <v>1</v>
      </c>
      <c r="M1109" t="n">
        <v>0</v>
      </c>
      <c r="N1109" t="n">
        <v>0</v>
      </c>
    </row>
    <row r="1110" spans="1:20">
      <c r="A1110" s="1" t="n">
        <v>35489</v>
      </c>
      <c r="B1110" t="s">
        <v>258</v>
      </c>
      <c r="C1110" t="n">
        <v>708</v>
      </c>
      <c r="D1110" t="n">
        <v>213</v>
      </c>
      <c r="E1110" t="s">
        <v>256</v>
      </c>
      <c r="F1110" t="n">
        <v>3201</v>
      </c>
      <c r="G1110" t="s">
        <v>250</v>
      </c>
      <c r="H1110" t="s">
        <v>251</v>
      </c>
      <c r="I1110" t="n">
        <v>5</v>
      </c>
      <c r="J1110" t="n">
        <v>640</v>
      </c>
      <c r="K1110" t="s">
        <v>298</v>
      </c>
      <c r="L1110" t="n">
        <v>1</v>
      </c>
      <c r="M1110" t="n">
        <v>0</v>
      </c>
      <c r="N1110" t="n">
        <v>0</v>
      </c>
    </row>
    <row r="1111" spans="1:20">
      <c r="A1111" s="1" t="n">
        <v>35520</v>
      </c>
      <c r="B1111" t="s">
        <v>301</v>
      </c>
      <c r="C1111" t="n">
        <v>1</v>
      </c>
      <c r="D1111" t="n">
        <v>20</v>
      </c>
      <c r="E1111" t="s">
        <v>249</v>
      </c>
      <c r="F1111" t="n">
        <v>3201</v>
      </c>
      <c r="G1111" t="s">
        <v>250</v>
      </c>
      <c r="H1111" t="s">
        <v>251</v>
      </c>
      <c r="I1111" t="n">
        <v>5</v>
      </c>
      <c r="J1111" t="n">
        <v>160</v>
      </c>
      <c r="K1111" t="s">
        <v>280</v>
      </c>
      <c r="L1111" t="n">
        <v>624</v>
      </c>
      <c r="M1111" t="n">
        <v>0.04</v>
      </c>
      <c r="N1111" t="n">
        <v>47.6</v>
      </c>
      <c r="O1111" t="s">
        <v>299</v>
      </c>
      <c r="P1111" t="s">
        <v>275</v>
      </c>
      <c r="Q1111" t="s">
        <v>275</v>
      </c>
      <c r="R1111" t="s">
        <v>255</v>
      </c>
      <c r="S1111" t="s">
        <v>251</v>
      </c>
      <c r="T1111" t="n">
        <v>5</v>
      </c>
    </row>
    <row r="1112" spans="1:20">
      <c r="A1112" s="1" t="n">
        <v>35520</v>
      </c>
      <c r="B1112" t="s">
        <v>301</v>
      </c>
      <c r="C1112" t="n">
        <v>2</v>
      </c>
      <c r="D1112" t="n">
        <v>20</v>
      </c>
      <c r="E1112" t="s">
        <v>249</v>
      </c>
      <c r="F1112" t="n">
        <v>3201</v>
      </c>
      <c r="G1112" t="s">
        <v>250</v>
      </c>
      <c r="H1112" t="s">
        <v>251</v>
      </c>
      <c r="I1112" t="n">
        <v>5</v>
      </c>
      <c r="J1112" t="n">
        <v>160</v>
      </c>
      <c r="K1112" t="s">
        <v>280</v>
      </c>
      <c r="L1112" t="n">
        <v>71</v>
      </c>
      <c r="M1112" t="n">
        <v>0.05</v>
      </c>
      <c r="N1112" t="n">
        <v>39.8</v>
      </c>
      <c r="O1112" t="s">
        <v>299</v>
      </c>
      <c r="P1112" t="s">
        <v>275</v>
      </c>
      <c r="Q1112" t="s">
        <v>275</v>
      </c>
      <c r="R1112" t="s">
        <v>255</v>
      </c>
      <c r="S1112" t="s">
        <v>251</v>
      </c>
      <c r="T1112" t="n">
        <v>5</v>
      </c>
    </row>
    <row r="1113" spans="1:20">
      <c r="A1113" s="1" t="n">
        <v>35520</v>
      </c>
      <c r="B1113" t="s">
        <v>301</v>
      </c>
      <c r="C1113" t="n">
        <v>3</v>
      </c>
      <c r="D1113" t="n">
        <v>20</v>
      </c>
      <c r="E1113" t="s">
        <v>249</v>
      </c>
      <c r="F1113" t="n">
        <v>3201</v>
      </c>
      <c r="G1113" t="s">
        <v>250</v>
      </c>
      <c r="H1113" t="s">
        <v>251</v>
      </c>
      <c r="I1113" t="n">
        <v>5</v>
      </c>
      <c r="J1113" t="n">
        <v>160</v>
      </c>
      <c r="K1113" t="s">
        <v>280</v>
      </c>
      <c r="L1113" t="n">
        <v>452</v>
      </c>
      <c r="M1113" t="n">
        <v>0.01</v>
      </c>
      <c r="N1113" t="n">
        <v>54.1</v>
      </c>
      <c r="O1113" t="s">
        <v>299</v>
      </c>
      <c r="P1113" t="s">
        <v>275</v>
      </c>
      <c r="Q1113" t="s">
        <v>275</v>
      </c>
      <c r="R1113" t="s">
        <v>255</v>
      </c>
      <c r="S1113" t="s">
        <v>251</v>
      </c>
      <c r="T1113" t="n">
        <v>5</v>
      </c>
    </row>
    <row r="1114" spans="1:20">
      <c r="A1114" s="1" t="n">
        <v>35520</v>
      </c>
      <c r="B1114" t="s">
        <v>301</v>
      </c>
      <c r="C1114" t="n">
        <v>4</v>
      </c>
      <c r="D1114" t="n">
        <v>20</v>
      </c>
      <c r="E1114" t="s">
        <v>249</v>
      </c>
      <c r="F1114" t="n">
        <v>3201</v>
      </c>
      <c r="G1114" t="s">
        <v>250</v>
      </c>
      <c r="H1114" t="s">
        <v>251</v>
      </c>
      <c r="I1114" t="n">
        <v>5</v>
      </c>
      <c r="J1114" t="n">
        <v>280</v>
      </c>
      <c r="K1114" t="s">
        <v>273</v>
      </c>
      <c r="L1114" t="n">
        <v>708</v>
      </c>
      <c r="M1114" t="n">
        <v>0.12</v>
      </c>
      <c r="N1114" t="n">
        <v>30</v>
      </c>
      <c r="O1114" t="s">
        <v>299</v>
      </c>
      <c r="P1114" t="s">
        <v>275</v>
      </c>
      <c r="Q1114" t="s">
        <v>275</v>
      </c>
      <c r="R1114" t="s">
        <v>255</v>
      </c>
      <c r="S1114" t="s">
        <v>251</v>
      </c>
      <c r="T1114" t="n">
        <v>5</v>
      </c>
    </row>
    <row r="1115" spans="1:20">
      <c r="A1115" s="1" t="n">
        <v>35520</v>
      </c>
      <c r="B1115" t="s">
        <v>301</v>
      </c>
      <c r="C1115" t="n">
        <v>5</v>
      </c>
      <c r="D1115" t="n">
        <v>20</v>
      </c>
      <c r="E1115" t="s">
        <v>249</v>
      </c>
      <c r="F1115" t="n">
        <v>3201</v>
      </c>
      <c r="G1115" t="s">
        <v>250</v>
      </c>
      <c r="H1115" t="s">
        <v>251</v>
      </c>
      <c r="I1115" t="n">
        <v>5</v>
      </c>
      <c r="J1115" t="n">
        <v>458</v>
      </c>
      <c r="K1115" t="s">
        <v>252</v>
      </c>
      <c r="L1115" t="n">
        <v>263</v>
      </c>
      <c r="M1115" t="n">
        <v>0.02</v>
      </c>
      <c r="N1115" t="n">
        <v>47.1</v>
      </c>
      <c r="O1115" t="s">
        <v>299</v>
      </c>
      <c r="P1115" t="s">
        <v>275</v>
      </c>
      <c r="Q1115" t="s">
        <v>275</v>
      </c>
      <c r="R1115" t="s">
        <v>255</v>
      </c>
      <c r="S1115" t="s">
        <v>251</v>
      </c>
      <c r="T1115" t="n">
        <v>5</v>
      </c>
    </row>
    <row r="1116" spans="1:20">
      <c r="A1116" s="1" t="n">
        <v>35520</v>
      </c>
      <c r="B1116" t="s">
        <v>248</v>
      </c>
      <c r="C1116" t="n">
        <v>1</v>
      </c>
      <c r="D1116" t="n">
        <v>20</v>
      </c>
      <c r="E1116" t="s">
        <v>249</v>
      </c>
      <c r="F1116" t="n">
        <v>3201</v>
      </c>
      <c r="G1116" t="s">
        <v>250</v>
      </c>
      <c r="H1116" t="s">
        <v>251</v>
      </c>
      <c r="I1116" t="n">
        <v>5</v>
      </c>
      <c r="J1116" t="n">
        <v>280</v>
      </c>
      <c r="K1116" t="s">
        <v>273</v>
      </c>
      <c r="L1116" t="n">
        <v>646</v>
      </c>
      <c r="M1116" t="n">
        <v>0.1</v>
      </c>
      <c r="N1116" t="n">
        <v>30</v>
      </c>
      <c r="O1116" t="s">
        <v>253</v>
      </c>
      <c r="P1116" t="s">
        <v>254</v>
      </c>
      <c r="Q1116" t="s">
        <v>254</v>
      </c>
      <c r="R1116" t="s">
        <v>255</v>
      </c>
      <c r="S1116" t="s">
        <v>251</v>
      </c>
      <c r="T1116" t="n">
        <v>5</v>
      </c>
    </row>
    <row r="1117" spans="1:20">
      <c r="A1117" s="1" t="n">
        <v>35520</v>
      </c>
      <c r="B1117" t="s">
        <v>248</v>
      </c>
      <c r="C1117" t="n">
        <v>3</v>
      </c>
      <c r="D1117" t="n">
        <v>20</v>
      </c>
      <c r="E1117" t="s">
        <v>249</v>
      </c>
      <c r="F1117" t="n">
        <v>3201</v>
      </c>
      <c r="G1117" t="s">
        <v>250</v>
      </c>
      <c r="H1117" t="s">
        <v>251</v>
      </c>
      <c r="I1117" t="n">
        <v>5</v>
      </c>
      <c r="J1117" t="n">
        <v>280</v>
      </c>
      <c r="K1117" t="s">
        <v>273</v>
      </c>
      <c r="L1117" t="n">
        <v>250</v>
      </c>
      <c r="M1117" t="n">
        <v>0.1</v>
      </c>
      <c r="N1117" t="n">
        <v>30.8</v>
      </c>
      <c r="O1117" t="s">
        <v>253</v>
      </c>
      <c r="P1117" t="s">
        <v>254</v>
      </c>
      <c r="Q1117" t="s">
        <v>254</v>
      </c>
      <c r="R1117" t="s">
        <v>255</v>
      </c>
      <c r="S1117" t="s">
        <v>251</v>
      </c>
      <c r="T1117" t="n">
        <v>5</v>
      </c>
    </row>
    <row r="1118" spans="1:20">
      <c r="A1118" s="1" t="n">
        <v>35520</v>
      </c>
      <c r="B1118" t="s">
        <v>248</v>
      </c>
      <c r="C1118" t="n">
        <v>4</v>
      </c>
      <c r="D1118" t="n">
        <v>20</v>
      </c>
      <c r="E1118" t="s">
        <v>249</v>
      </c>
      <c r="F1118" t="n">
        <v>3201</v>
      </c>
      <c r="G1118" t="s">
        <v>250</v>
      </c>
      <c r="H1118" t="s">
        <v>251</v>
      </c>
      <c r="I1118" t="n">
        <v>5</v>
      </c>
      <c r="J1118" t="n">
        <v>280</v>
      </c>
      <c r="K1118" t="s">
        <v>273</v>
      </c>
      <c r="L1118" t="n">
        <v>352</v>
      </c>
      <c r="M1118" t="n">
        <v>0.1</v>
      </c>
      <c r="N1118" t="n">
        <v>30.8</v>
      </c>
      <c r="O1118" t="s">
        <v>253</v>
      </c>
      <c r="P1118" t="s">
        <v>254</v>
      </c>
      <c r="Q1118" t="s">
        <v>254</v>
      </c>
      <c r="R1118" t="s">
        <v>255</v>
      </c>
      <c r="S1118" t="s">
        <v>251</v>
      </c>
      <c r="T1118" t="n">
        <v>5</v>
      </c>
    </row>
    <row r="1119" spans="1:20">
      <c r="A1119" s="1" t="n">
        <v>35520</v>
      </c>
      <c r="B1119" t="s">
        <v>248</v>
      </c>
      <c r="C1119" t="n">
        <v>5</v>
      </c>
      <c r="D1119" t="n">
        <v>20</v>
      </c>
      <c r="E1119" t="s">
        <v>249</v>
      </c>
      <c r="F1119" t="n">
        <v>3201</v>
      </c>
      <c r="G1119" t="s">
        <v>250</v>
      </c>
      <c r="H1119" t="s">
        <v>251</v>
      </c>
      <c r="I1119" t="n">
        <v>5</v>
      </c>
      <c r="J1119" t="n">
        <v>458</v>
      </c>
      <c r="K1119" t="s">
        <v>252</v>
      </c>
      <c r="L1119" t="n">
        <v>199</v>
      </c>
      <c r="M1119" t="n">
        <v>0.02</v>
      </c>
      <c r="N1119" t="n">
        <v>46.4</v>
      </c>
      <c r="O1119" t="s">
        <v>253</v>
      </c>
      <c r="P1119" t="s">
        <v>254</v>
      </c>
      <c r="Q1119" t="s">
        <v>254</v>
      </c>
      <c r="R1119" t="s">
        <v>255</v>
      </c>
      <c r="S1119" t="s">
        <v>251</v>
      </c>
      <c r="T1119" t="n">
        <v>5</v>
      </c>
    </row>
    <row r="1120" spans="1:20">
      <c r="A1120" s="1" t="n">
        <v>35520</v>
      </c>
      <c r="B1120" t="s">
        <v>258</v>
      </c>
      <c r="C1120" t="n">
        <v>767</v>
      </c>
      <c r="D1120" t="n">
        <v>213</v>
      </c>
      <c r="E1120" t="s">
        <v>256</v>
      </c>
      <c r="F1120" t="n">
        <v>3201</v>
      </c>
      <c r="G1120" t="s">
        <v>250</v>
      </c>
      <c r="H1120" t="s">
        <v>251</v>
      </c>
      <c r="I1120" t="n">
        <v>5</v>
      </c>
      <c r="J1120" t="n">
        <v>940</v>
      </c>
      <c r="K1120" t="s">
        <v>257</v>
      </c>
      <c r="L1120" t="n">
        <v>1</v>
      </c>
      <c r="M1120" t="n">
        <v>0</v>
      </c>
      <c r="N1120" t="n">
        <v>0</v>
      </c>
    </row>
    <row r="1121" spans="1:20">
      <c r="A1121" s="1" t="n">
        <v>35550</v>
      </c>
      <c r="B1121" t="s">
        <v>301</v>
      </c>
      <c r="C1121" t="n">
        <v>1</v>
      </c>
      <c r="D1121" t="n">
        <v>20</v>
      </c>
      <c r="E1121" t="s">
        <v>249</v>
      </c>
      <c r="F1121" t="n">
        <v>3201</v>
      </c>
      <c r="G1121" t="s">
        <v>250</v>
      </c>
      <c r="H1121" t="s">
        <v>251</v>
      </c>
      <c r="I1121" t="n">
        <v>5</v>
      </c>
      <c r="J1121" t="n">
        <v>458</v>
      </c>
      <c r="K1121" t="s">
        <v>252</v>
      </c>
      <c r="L1121" t="n">
        <v>273</v>
      </c>
      <c r="M1121" t="n">
        <v>0.2</v>
      </c>
      <c r="N1121" t="n">
        <v>20.2</v>
      </c>
      <c r="O1121" t="s">
        <v>299</v>
      </c>
      <c r="P1121" t="s">
        <v>275</v>
      </c>
      <c r="Q1121" t="s">
        <v>275</v>
      </c>
      <c r="R1121" t="s">
        <v>255</v>
      </c>
      <c r="S1121" t="s">
        <v>251</v>
      </c>
      <c r="T1121" t="n">
        <v>5</v>
      </c>
    </row>
    <row r="1122" spans="1:20">
      <c r="A1122" s="1" t="n">
        <v>35550</v>
      </c>
      <c r="B1122" t="s">
        <v>301</v>
      </c>
      <c r="C1122" t="n">
        <v>2</v>
      </c>
      <c r="D1122" t="n">
        <v>20</v>
      </c>
      <c r="E1122" t="s">
        <v>249</v>
      </c>
      <c r="F1122" t="n">
        <v>3201</v>
      </c>
      <c r="G1122" t="s">
        <v>250</v>
      </c>
      <c r="H1122" t="s">
        <v>251</v>
      </c>
      <c r="I1122" t="n">
        <v>5</v>
      </c>
      <c r="J1122" t="n">
        <v>712</v>
      </c>
      <c r="K1122" t="s">
        <v>300</v>
      </c>
      <c r="L1122" t="n">
        <v>675</v>
      </c>
      <c r="M1122" t="n">
        <v>0.04</v>
      </c>
      <c r="N1122" t="n">
        <v>44.1</v>
      </c>
      <c r="O1122" t="s">
        <v>299</v>
      </c>
      <c r="P1122" t="s">
        <v>275</v>
      </c>
      <c r="Q1122" t="s">
        <v>275</v>
      </c>
      <c r="R1122" t="s">
        <v>255</v>
      </c>
      <c r="S1122" t="s">
        <v>251</v>
      </c>
      <c r="T1122" t="n">
        <v>5</v>
      </c>
    </row>
    <row r="1123" spans="1:20">
      <c r="A1123" s="1" t="n">
        <v>35550</v>
      </c>
      <c r="B1123" t="s">
        <v>301</v>
      </c>
      <c r="C1123" t="n">
        <v>3</v>
      </c>
      <c r="D1123" t="n">
        <v>20</v>
      </c>
      <c r="E1123" t="s">
        <v>249</v>
      </c>
      <c r="F1123" t="n">
        <v>3201</v>
      </c>
      <c r="G1123" t="s">
        <v>250</v>
      </c>
      <c r="H1123" t="s">
        <v>251</v>
      </c>
      <c r="I1123" t="n">
        <v>5</v>
      </c>
      <c r="J1123" t="n">
        <v>712</v>
      </c>
      <c r="K1123" t="s">
        <v>300</v>
      </c>
      <c r="L1123" t="n">
        <v>700</v>
      </c>
      <c r="M1123" t="n">
        <v>0.04</v>
      </c>
      <c r="N1123" t="n">
        <v>44.4</v>
      </c>
      <c r="O1123" t="s">
        <v>299</v>
      </c>
      <c r="P1123" t="s">
        <v>275</v>
      </c>
      <c r="Q1123" t="s">
        <v>275</v>
      </c>
      <c r="R1123" t="s">
        <v>255</v>
      </c>
      <c r="S1123" t="s">
        <v>251</v>
      </c>
      <c r="T1123" t="n">
        <v>5</v>
      </c>
    </row>
    <row r="1124" spans="1:20">
      <c r="A1124" s="1" t="n">
        <v>35550</v>
      </c>
      <c r="B1124" t="s">
        <v>248</v>
      </c>
      <c r="C1124" t="n">
        <v>1</v>
      </c>
      <c r="D1124" t="n">
        <v>508</v>
      </c>
      <c r="E1124" t="s">
        <v>268</v>
      </c>
      <c r="F1124" t="n">
        <v>3201</v>
      </c>
      <c r="G1124" t="s">
        <v>250</v>
      </c>
      <c r="H1124" t="s">
        <v>251</v>
      </c>
      <c r="I1124" t="n">
        <v>5</v>
      </c>
      <c r="J1124" t="n">
        <v>458</v>
      </c>
      <c r="K1124" t="s">
        <v>252</v>
      </c>
      <c r="L1124" t="n">
        <v>140</v>
      </c>
      <c r="M1124" t="n">
        <v>0.1</v>
      </c>
      <c r="N1124" t="n">
        <v>0</v>
      </c>
    </row>
    <row r="1125" spans="1:20">
      <c r="A1125" s="1" t="n">
        <v>35550</v>
      </c>
      <c r="B1125" t="s">
        <v>248</v>
      </c>
      <c r="C1125" t="n">
        <v>3</v>
      </c>
      <c r="D1125" t="n">
        <v>20</v>
      </c>
      <c r="E1125" t="s">
        <v>249</v>
      </c>
      <c r="F1125" t="n">
        <v>3201</v>
      </c>
      <c r="G1125" t="s">
        <v>250</v>
      </c>
      <c r="H1125" t="s">
        <v>251</v>
      </c>
      <c r="I1125" t="n">
        <v>5</v>
      </c>
      <c r="J1125" t="n">
        <v>280</v>
      </c>
      <c r="K1125" t="s">
        <v>273</v>
      </c>
      <c r="L1125" t="n">
        <v>698</v>
      </c>
      <c r="M1125" t="n">
        <v>0.1</v>
      </c>
      <c r="N1125" t="n">
        <v>30.1</v>
      </c>
      <c r="O1125" t="s">
        <v>253</v>
      </c>
      <c r="P1125" t="s">
        <v>254</v>
      </c>
      <c r="Q1125" t="s">
        <v>254</v>
      </c>
      <c r="R1125" t="s">
        <v>255</v>
      </c>
      <c r="S1125" t="s">
        <v>251</v>
      </c>
      <c r="T1125" t="n">
        <v>5</v>
      </c>
    </row>
    <row r="1126" spans="1:20">
      <c r="A1126" s="1" t="n">
        <v>35550</v>
      </c>
      <c r="B1126" t="s">
        <v>248</v>
      </c>
      <c r="C1126" t="n">
        <v>4</v>
      </c>
      <c r="D1126" t="n">
        <v>20</v>
      </c>
      <c r="E1126" t="s">
        <v>249</v>
      </c>
      <c r="F1126" t="n">
        <v>3201</v>
      </c>
      <c r="G1126" t="s">
        <v>250</v>
      </c>
      <c r="H1126" t="s">
        <v>251</v>
      </c>
      <c r="I1126" t="n">
        <v>5</v>
      </c>
      <c r="J1126" t="n">
        <v>458</v>
      </c>
      <c r="K1126" t="s">
        <v>252</v>
      </c>
      <c r="L1126" t="n">
        <v>360</v>
      </c>
      <c r="M1126" t="n">
        <v>0.1</v>
      </c>
      <c r="N1126" t="n">
        <v>34.4</v>
      </c>
      <c r="O1126" t="s">
        <v>253</v>
      </c>
      <c r="P1126" t="s">
        <v>254</v>
      </c>
      <c r="Q1126" t="s">
        <v>254</v>
      </c>
      <c r="R1126" t="s">
        <v>255</v>
      </c>
      <c r="S1126" t="s">
        <v>251</v>
      </c>
      <c r="T1126" t="n">
        <v>5</v>
      </c>
    </row>
    <row r="1127" spans="1:20">
      <c r="A1127" s="1" t="n">
        <v>35550</v>
      </c>
      <c r="B1127" t="s">
        <v>248</v>
      </c>
      <c r="C1127" t="n">
        <v>5</v>
      </c>
      <c r="D1127" t="n">
        <v>20</v>
      </c>
      <c r="E1127" t="s">
        <v>249</v>
      </c>
      <c r="F1127" t="n">
        <v>3201</v>
      </c>
      <c r="G1127" t="s">
        <v>250</v>
      </c>
      <c r="H1127" t="s">
        <v>251</v>
      </c>
      <c r="I1127" t="n">
        <v>5</v>
      </c>
      <c r="J1127" t="n">
        <v>945</v>
      </c>
      <c r="K1127" t="s">
        <v>304</v>
      </c>
      <c r="L1127" t="n">
        <v>512</v>
      </c>
      <c r="M1127" t="n">
        <v>0.1</v>
      </c>
      <c r="N1127" t="n">
        <v>40.8</v>
      </c>
      <c r="O1127" t="s">
        <v>253</v>
      </c>
      <c r="P1127" t="s">
        <v>254</v>
      </c>
      <c r="Q1127" t="s">
        <v>254</v>
      </c>
      <c r="R1127" t="s">
        <v>255</v>
      </c>
      <c r="S1127" t="s">
        <v>251</v>
      </c>
      <c r="T1127" t="n">
        <v>5</v>
      </c>
    </row>
    <row r="1128" spans="1:20">
      <c r="A1128" s="1" t="n">
        <v>35550</v>
      </c>
      <c r="B1128" t="s">
        <v>258</v>
      </c>
      <c r="C1128" t="n">
        <v>839</v>
      </c>
      <c r="D1128" t="n">
        <v>213</v>
      </c>
      <c r="E1128" t="s">
        <v>256</v>
      </c>
      <c r="F1128" t="n">
        <v>3201</v>
      </c>
      <c r="G1128" t="s">
        <v>250</v>
      </c>
      <c r="H1128" t="s">
        <v>251</v>
      </c>
      <c r="I1128" t="n">
        <v>5</v>
      </c>
      <c r="J1128" t="n">
        <v>78</v>
      </c>
      <c r="K1128" t="s">
        <v>271</v>
      </c>
      <c r="L1128" t="n">
        <v>1</v>
      </c>
      <c r="M1128" t="n">
        <v>0</v>
      </c>
      <c r="N1128" t="n">
        <v>0</v>
      </c>
    </row>
    <row r="1129" spans="1:20">
      <c r="A1129" s="1" t="n">
        <v>35581</v>
      </c>
      <c r="B1129" t="s">
        <v>301</v>
      </c>
      <c r="C1129" t="n">
        <v>1</v>
      </c>
      <c r="D1129" t="n">
        <v>20</v>
      </c>
      <c r="E1129" t="s">
        <v>249</v>
      </c>
      <c r="F1129" t="n">
        <v>3201</v>
      </c>
      <c r="G1129" t="s">
        <v>250</v>
      </c>
      <c r="H1129" t="s">
        <v>251</v>
      </c>
      <c r="I1129" t="n">
        <v>5</v>
      </c>
      <c r="J1129" t="n">
        <v>160</v>
      </c>
      <c r="K1129" t="s">
        <v>280</v>
      </c>
      <c r="L1129" t="n">
        <v>611</v>
      </c>
      <c r="M1129" t="n">
        <v>0.02</v>
      </c>
      <c r="N1129" t="n">
        <v>54.8</v>
      </c>
      <c r="O1129" t="s">
        <v>299</v>
      </c>
      <c r="P1129" t="s">
        <v>275</v>
      </c>
      <c r="Q1129" t="s">
        <v>275</v>
      </c>
      <c r="R1129" t="s">
        <v>255</v>
      </c>
      <c r="S1129" t="s">
        <v>251</v>
      </c>
      <c r="T1129" t="n">
        <v>5</v>
      </c>
    </row>
    <row r="1130" spans="1:20">
      <c r="A1130" s="1" t="n">
        <v>35581</v>
      </c>
      <c r="B1130" t="s">
        <v>301</v>
      </c>
      <c r="C1130" t="n">
        <v>2</v>
      </c>
      <c r="D1130" t="n">
        <v>20</v>
      </c>
      <c r="E1130" t="s">
        <v>249</v>
      </c>
      <c r="F1130" t="n">
        <v>3201</v>
      </c>
      <c r="G1130" t="s">
        <v>250</v>
      </c>
      <c r="H1130" t="s">
        <v>251</v>
      </c>
      <c r="I1130" t="n">
        <v>5</v>
      </c>
      <c r="J1130" t="n">
        <v>160</v>
      </c>
      <c r="K1130" t="s">
        <v>280</v>
      </c>
      <c r="L1130" t="n">
        <v>118</v>
      </c>
      <c r="M1130" t="n">
        <v>0.04</v>
      </c>
      <c r="N1130" t="n">
        <v>38.5</v>
      </c>
      <c r="O1130" t="s">
        <v>299</v>
      </c>
      <c r="P1130" t="s">
        <v>275</v>
      </c>
      <c r="Q1130" t="s">
        <v>275</v>
      </c>
      <c r="R1130" t="s">
        <v>255</v>
      </c>
      <c r="S1130" t="s">
        <v>251</v>
      </c>
      <c r="T1130" t="n">
        <v>5</v>
      </c>
    </row>
    <row r="1131" spans="1:20">
      <c r="A1131" s="1" t="n">
        <v>35581</v>
      </c>
      <c r="B1131" t="s">
        <v>301</v>
      </c>
      <c r="C1131" t="n">
        <v>3</v>
      </c>
      <c r="D1131" t="n">
        <v>20</v>
      </c>
      <c r="E1131" t="s">
        <v>249</v>
      </c>
      <c r="F1131" t="n">
        <v>3201</v>
      </c>
      <c r="G1131" t="s">
        <v>250</v>
      </c>
      <c r="H1131" t="s">
        <v>251</v>
      </c>
      <c r="I1131" t="n">
        <v>5</v>
      </c>
      <c r="J1131" t="n">
        <v>458</v>
      </c>
      <c r="K1131" t="s">
        <v>252</v>
      </c>
      <c r="L1131" t="n">
        <v>382</v>
      </c>
      <c r="M1131" t="n">
        <v>0.02</v>
      </c>
      <c r="N1131" t="n">
        <v>45.6</v>
      </c>
      <c r="O1131" t="s">
        <v>299</v>
      </c>
      <c r="P1131" t="s">
        <v>275</v>
      </c>
      <c r="Q1131" t="s">
        <v>275</v>
      </c>
      <c r="R1131" t="s">
        <v>255</v>
      </c>
      <c r="S1131" t="s">
        <v>251</v>
      </c>
      <c r="T1131" t="n">
        <v>5</v>
      </c>
    </row>
    <row r="1132" spans="1:20">
      <c r="A1132" s="1" t="n">
        <v>35581</v>
      </c>
      <c r="B1132" t="s">
        <v>301</v>
      </c>
      <c r="C1132" t="n">
        <v>4</v>
      </c>
      <c r="D1132" t="n">
        <v>20</v>
      </c>
      <c r="E1132" t="s">
        <v>249</v>
      </c>
      <c r="F1132" t="n">
        <v>3201</v>
      </c>
      <c r="G1132" t="s">
        <v>250</v>
      </c>
      <c r="H1132" t="s">
        <v>251</v>
      </c>
      <c r="I1132" t="n">
        <v>5</v>
      </c>
      <c r="J1132" t="n">
        <v>458</v>
      </c>
      <c r="K1132" t="s">
        <v>252</v>
      </c>
      <c r="L1132" t="n">
        <v>333</v>
      </c>
      <c r="M1132" t="n">
        <v>0.2</v>
      </c>
      <c r="N1132" t="n">
        <v>20.7</v>
      </c>
      <c r="O1132" t="s">
        <v>299</v>
      </c>
      <c r="P1132" t="s">
        <v>275</v>
      </c>
      <c r="Q1132" t="s">
        <v>275</v>
      </c>
      <c r="R1132" t="s">
        <v>255</v>
      </c>
      <c r="S1132" t="s">
        <v>251</v>
      </c>
      <c r="T1132" t="n">
        <v>5</v>
      </c>
    </row>
    <row r="1133" spans="1:20">
      <c r="A1133" s="1" t="n">
        <v>35581</v>
      </c>
      <c r="B1133" t="s">
        <v>248</v>
      </c>
      <c r="C1133" t="n">
        <v>1</v>
      </c>
      <c r="D1133" t="n">
        <v>20</v>
      </c>
      <c r="E1133" t="s">
        <v>249</v>
      </c>
      <c r="F1133" t="n">
        <v>3201</v>
      </c>
      <c r="G1133" t="s">
        <v>250</v>
      </c>
      <c r="H1133" t="s">
        <v>251</v>
      </c>
      <c r="I1133" t="n">
        <v>5</v>
      </c>
      <c r="J1133" t="n">
        <v>458</v>
      </c>
      <c r="K1133" t="s">
        <v>252</v>
      </c>
      <c r="L1133" t="n">
        <v>588</v>
      </c>
      <c r="M1133" t="n">
        <v>0.1</v>
      </c>
      <c r="N1133" t="n">
        <v>34.7</v>
      </c>
      <c r="O1133" t="s">
        <v>253</v>
      </c>
      <c r="P1133" t="s">
        <v>254</v>
      </c>
      <c r="Q1133" t="s">
        <v>254</v>
      </c>
      <c r="R1133" t="s">
        <v>255</v>
      </c>
      <c r="S1133" t="s">
        <v>251</v>
      </c>
      <c r="T1133" t="n">
        <v>5</v>
      </c>
    </row>
    <row r="1134" spans="1:20">
      <c r="A1134" s="1" t="n">
        <v>35581</v>
      </c>
      <c r="B1134" t="s">
        <v>248</v>
      </c>
      <c r="C1134" t="n">
        <v>2</v>
      </c>
      <c r="D1134" t="n">
        <v>20</v>
      </c>
      <c r="E1134" t="s">
        <v>249</v>
      </c>
      <c r="F1134" t="n">
        <v>3201</v>
      </c>
      <c r="G1134" t="s">
        <v>250</v>
      </c>
      <c r="H1134" t="s">
        <v>251</v>
      </c>
      <c r="I1134" t="n">
        <v>5</v>
      </c>
      <c r="J1134" t="n">
        <v>458</v>
      </c>
      <c r="K1134" t="s">
        <v>252</v>
      </c>
      <c r="L1134" t="n">
        <v>458</v>
      </c>
      <c r="M1134" t="n">
        <v>0.1</v>
      </c>
      <c r="N1134" t="n">
        <v>34.8</v>
      </c>
      <c r="O1134" t="s">
        <v>253</v>
      </c>
      <c r="P1134" t="s">
        <v>254</v>
      </c>
      <c r="Q1134" t="s">
        <v>254</v>
      </c>
      <c r="R1134" t="s">
        <v>255</v>
      </c>
      <c r="S1134" t="s">
        <v>251</v>
      </c>
      <c r="T1134" t="n">
        <v>5</v>
      </c>
    </row>
    <row r="1135" spans="1:20">
      <c r="A1135" s="1" t="n">
        <v>35581</v>
      </c>
      <c r="B1135" t="s">
        <v>248</v>
      </c>
      <c r="C1135" t="n">
        <v>3</v>
      </c>
      <c r="D1135" t="n">
        <v>20</v>
      </c>
      <c r="E1135" t="s">
        <v>249</v>
      </c>
      <c r="F1135" t="n">
        <v>3201</v>
      </c>
      <c r="G1135" t="s">
        <v>250</v>
      </c>
      <c r="H1135" t="s">
        <v>251</v>
      </c>
      <c r="I1135" t="n">
        <v>5</v>
      </c>
      <c r="J1135" t="n">
        <v>458</v>
      </c>
      <c r="K1135" t="s">
        <v>252</v>
      </c>
      <c r="L1135" t="n">
        <v>197</v>
      </c>
      <c r="M1135" t="n">
        <v>0.02</v>
      </c>
      <c r="N1135" t="n">
        <v>45.8</v>
      </c>
      <c r="O1135" t="s">
        <v>253</v>
      </c>
      <c r="P1135" t="s">
        <v>254</v>
      </c>
      <c r="Q1135" t="s">
        <v>254</v>
      </c>
      <c r="R1135" t="s">
        <v>255</v>
      </c>
      <c r="S1135" t="s">
        <v>251</v>
      </c>
      <c r="T1135" t="n">
        <v>5</v>
      </c>
    </row>
    <row r="1136" spans="1:20">
      <c r="A1136" s="1" t="n">
        <v>35581</v>
      </c>
      <c r="B1136" t="s">
        <v>248</v>
      </c>
      <c r="C1136" t="n">
        <v>4</v>
      </c>
      <c r="D1136" t="n">
        <v>20</v>
      </c>
      <c r="E1136" t="s">
        <v>249</v>
      </c>
      <c r="F1136" t="n">
        <v>3201</v>
      </c>
      <c r="G1136" t="s">
        <v>250</v>
      </c>
      <c r="H1136" t="s">
        <v>251</v>
      </c>
      <c r="I1136" t="n">
        <v>5</v>
      </c>
      <c r="J1136" t="n">
        <v>888</v>
      </c>
      <c r="K1136" t="s">
        <v>295</v>
      </c>
      <c r="L1136" t="n">
        <v>240</v>
      </c>
      <c r="M1136" t="n">
        <v>0.8</v>
      </c>
      <c r="N1136" t="n">
        <v>33.4</v>
      </c>
      <c r="O1136" t="s">
        <v>253</v>
      </c>
      <c r="P1136" t="s">
        <v>254</v>
      </c>
      <c r="Q1136" t="s">
        <v>254</v>
      </c>
      <c r="R1136" t="s">
        <v>255</v>
      </c>
      <c r="S1136" t="s">
        <v>251</v>
      </c>
      <c r="T1136" t="n">
        <v>5</v>
      </c>
    </row>
    <row r="1137" spans="1:20">
      <c r="A1137" s="1" t="n">
        <v>35611</v>
      </c>
      <c r="B1137" t="s">
        <v>301</v>
      </c>
      <c r="C1137" t="n">
        <v>1</v>
      </c>
      <c r="D1137" t="n">
        <v>20</v>
      </c>
      <c r="E1137" t="s">
        <v>249</v>
      </c>
      <c r="F1137" t="n">
        <v>3201</v>
      </c>
      <c r="G1137" t="s">
        <v>250</v>
      </c>
      <c r="H1137" t="s">
        <v>251</v>
      </c>
      <c r="I1137" t="n">
        <v>5</v>
      </c>
      <c r="J1137" t="n">
        <v>160</v>
      </c>
      <c r="K1137" t="s">
        <v>280</v>
      </c>
      <c r="L1137" t="n">
        <v>678</v>
      </c>
      <c r="M1137" t="n">
        <v>0.1</v>
      </c>
      <c r="N1137" t="n">
        <v>46.8</v>
      </c>
      <c r="O1137" t="s">
        <v>299</v>
      </c>
      <c r="P1137" t="s">
        <v>275</v>
      </c>
      <c r="Q1137" t="s">
        <v>275</v>
      </c>
      <c r="R1137" t="s">
        <v>255</v>
      </c>
      <c r="S1137" t="s">
        <v>251</v>
      </c>
      <c r="T1137" t="n">
        <v>5</v>
      </c>
    </row>
    <row r="1138" spans="1:20">
      <c r="A1138" s="1" t="n">
        <v>35611</v>
      </c>
      <c r="B1138" t="s">
        <v>301</v>
      </c>
      <c r="C1138" t="n">
        <v>2</v>
      </c>
      <c r="D1138" t="n">
        <v>20</v>
      </c>
      <c r="E1138" t="s">
        <v>249</v>
      </c>
      <c r="F1138" t="n">
        <v>3201</v>
      </c>
      <c r="G1138" t="s">
        <v>250</v>
      </c>
      <c r="H1138" t="s">
        <v>251</v>
      </c>
      <c r="I1138" t="n">
        <v>5</v>
      </c>
      <c r="J1138" t="n">
        <v>458</v>
      </c>
      <c r="K1138" t="s">
        <v>252</v>
      </c>
      <c r="L1138" t="n">
        <v>298</v>
      </c>
      <c r="M1138" t="n">
        <v>0.21</v>
      </c>
      <c r="N1138" t="n">
        <v>20.6</v>
      </c>
      <c r="O1138" t="s">
        <v>299</v>
      </c>
      <c r="P1138" t="s">
        <v>275</v>
      </c>
      <c r="Q1138" t="s">
        <v>275</v>
      </c>
      <c r="R1138" t="s">
        <v>255</v>
      </c>
      <c r="S1138" t="s">
        <v>251</v>
      </c>
      <c r="T1138" t="n">
        <v>5</v>
      </c>
    </row>
    <row r="1139" spans="1:20">
      <c r="A1139" s="1" t="n">
        <v>35611</v>
      </c>
      <c r="B1139" t="s">
        <v>301</v>
      </c>
      <c r="C1139" t="n">
        <v>3</v>
      </c>
      <c r="D1139" t="n">
        <v>20</v>
      </c>
      <c r="E1139" t="s">
        <v>249</v>
      </c>
      <c r="F1139" t="n">
        <v>3201</v>
      </c>
      <c r="G1139" t="s">
        <v>250</v>
      </c>
      <c r="H1139" t="s">
        <v>251</v>
      </c>
      <c r="I1139" t="n">
        <v>5</v>
      </c>
      <c r="J1139" t="n">
        <v>580</v>
      </c>
      <c r="K1139" t="s">
        <v>270</v>
      </c>
      <c r="L1139" t="n">
        <v>441</v>
      </c>
      <c r="M1139" t="n">
        <v>0.03</v>
      </c>
      <c r="N1139" t="n">
        <v>46</v>
      </c>
      <c r="O1139" t="s">
        <v>299</v>
      </c>
      <c r="P1139" t="s">
        <v>275</v>
      </c>
      <c r="Q1139" t="s">
        <v>275</v>
      </c>
      <c r="R1139" t="s">
        <v>255</v>
      </c>
      <c r="S1139" t="s">
        <v>251</v>
      </c>
      <c r="T1139" t="n">
        <v>5</v>
      </c>
    </row>
    <row r="1140" spans="1:20">
      <c r="A1140" s="1" t="n">
        <v>35611</v>
      </c>
      <c r="B1140" t="s">
        <v>248</v>
      </c>
      <c r="C1140" t="n">
        <v>1</v>
      </c>
      <c r="D1140" t="n">
        <v>20</v>
      </c>
      <c r="E1140" t="s">
        <v>249</v>
      </c>
      <c r="F1140" t="n">
        <v>3201</v>
      </c>
      <c r="G1140" t="s">
        <v>250</v>
      </c>
      <c r="H1140" t="s">
        <v>251</v>
      </c>
      <c r="I1140" t="n">
        <v>5</v>
      </c>
      <c r="J1140" t="n">
        <v>280</v>
      </c>
      <c r="K1140" t="s">
        <v>273</v>
      </c>
      <c r="L1140" t="n">
        <v>639</v>
      </c>
      <c r="M1140" t="n">
        <v>0.1</v>
      </c>
      <c r="N1140" t="n">
        <v>38.9</v>
      </c>
      <c r="O1140" t="s">
        <v>253</v>
      </c>
      <c r="P1140" t="s">
        <v>254</v>
      </c>
      <c r="Q1140" t="s">
        <v>254</v>
      </c>
      <c r="R1140" t="s">
        <v>255</v>
      </c>
      <c r="S1140" t="s">
        <v>251</v>
      </c>
      <c r="T1140" t="n">
        <v>5</v>
      </c>
    </row>
    <row r="1141" spans="1:20">
      <c r="A1141" s="1" t="n">
        <v>35611</v>
      </c>
      <c r="B1141" t="s">
        <v>248</v>
      </c>
      <c r="C1141" t="n">
        <v>2</v>
      </c>
      <c r="D1141" t="n">
        <v>508</v>
      </c>
      <c r="E1141" t="s">
        <v>268</v>
      </c>
      <c r="F1141" t="n">
        <v>3201</v>
      </c>
      <c r="G1141" t="s">
        <v>250</v>
      </c>
      <c r="H1141" t="s">
        <v>251</v>
      </c>
      <c r="I1141" t="n">
        <v>5</v>
      </c>
      <c r="J1141" t="n">
        <v>458</v>
      </c>
      <c r="K1141" t="s">
        <v>252</v>
      </c>
      <c r="L1141" t="n">
        <v>140</v>
      </c>
      <c r="M1141" t="n">
        <v>0.18</v>
      </c>
      <c r="N1141" t="n">
        <v>0</v>
      </c>
    </row>
    <row r="1142" spans="1:20">
      <c r="A1142" s="1" t="n">
        <v>35611</v>
      </c>
      <c r="B1142" t="s">
        <v>248</v>
      </c>
      <c r="C1142" t="n">
        <v>3</v>
      </c>
      <c r="D1142" t="n">
        <v>20</v>
      </c>
      <c r="E1142" t="s">
        <v>249</v>
      </c>
      <c r="F1142" t="n">
        <v>3201</v>
      </c>
      <c r="G1142" t="s">
        <v>250</v>
      </c>
      <c r="H1142" t="s">
        <v>251</v>
      </c>
      <c r="I1142" t="n">
        <v>5</v>
      </c>
      <c r="J1142" t="n">
        <v>458</v>
      </c>
      <c r="K1142" t="s">
        <v>252</v>
      </c>
      <c r="L1142" t="n">
        <v>210</v>
      </c>
      <c r="M1142" t="n">
        <v>0.07000000000000001</v>
      </c>
      <c r="N1142" t="n">
        <v>31.9</v>
      </c>
      <c r="O1142" t="s">
        <v>253</v>
      </c>
      <c r="P1142" t="s">
        <v>254</v>
      </c>
      <c r="Q1142" t="s">
        <v>254</v>
      </c>
      <c r="R1142" t="s">
        <v>255</v>
      </c>
      <c r="S1142" t="s">
        <v>251</v>
      </c>
      <c r="T1142" t="n">
        <v>5</v>
      </c>
    </row>
    <row r="1143" spans="1:20">
      <c r="A1143" s="1" t="n">
        <v>35642</v>
      </c>
      <c r="B1143" t="s">
        <v>301</v>
      </c>
      <c r="C1143" t="n">
        <v>1</v>
      </c>
      <c r="D1143" t="n">
        <v>20</v>
      </c>
      <c r="E1143" t="s">
        <v>249</v>
      </c>
      <c r="F1143" t="n">
        <v>3201</v>
      </c>
      <c r="G1143" t="s">
        <v>250</v>
      </c>
      <c r="H1143" t="s">
        <v>251</v>
      </c>
      <c r="I1143" t="n">
        <v>5</v>
      </c>
      <c r="J1143" t="n">
        <v>160</v>
      </c>
      <c r="K1143" t="s">
        <v>280</v>
      </c>
      <c r="L1143" t="n">
        <v>757</v>
      </c>
      <c r="M1143" t="n">
        <v>0.11</v>
      </c>
      <c r="N1143" t="n">
        <v>47.3</v>
      </c>
      <c r="O1143" t="s">
        <v>299</v>
      </c>
      <c r="P1143" t="s">
        <v>275</v>
      </c>
      <c r="Q1143" t="s">
        <v>275</v>
      </c>
      <c r="R1143" t="s">
        <v>255</v>
      </c>
      <c r="S1143" t="s">
        <v>251</v>
      </c>
      <c r="T1143" t="n">
        <v>5</v>
      </c>
    </row>
    <row r="1144" spans="1:20">
      <c r="A1144" s="1" t="n">
        <v>35642</v>
      </c>
      <c r="B1144" t="s">
        <v>301</v>
      </c>
      <c r="C1144" t="n">
        <v>2</v>
      </c>
      <c r="D1144" t="n">
        <v>20</v>
      </c>
      <c r="E1144" t="s">
        <v>249</v>
      </c>
      <c r="F1144" t="n">
        <v>3201</v>
      </c>
      <c r="G1144" t="s">
        <v>250</v>
      </c>
      <c r="H1144" t="s">
        <v>251</v>
      </c>
      <c r="I1144" t="n">
        <v>5</v>
      </c>
      <c r="J1144" t="n">
        <v>160</v>
      </c>
      <c r="K1144" t="s">
        <v>280</v>
      </c>
      <c r="L1144" t="n">
        <v>720</v>
      </c>
      <c r="M1144" t="n">
        <v>0.1</v>
      </c>
      <c r="N1144" t="n">
        <v>47.6</v>
      </c>
      <c r="O1144" t="s">
        <v>299</v>
      </c>
      <c r="P1144" t="s">
        <v>275</v>
      </c>
      <c r="Q1144" t="s">
        <v>275</v>
      </c>
      <c r="R1144" t="s">
        <v>255</v>
      </c>
      <c r="S1144" t="s">
        <v>251</v>
      </c>
      <c r="T1144" t="n">
        <v>5</v>
      </c>
    </row>
    <row r="1145" spans="1:20">
      <c r="A1145" s="1" t="n">
        <v>35642</v>
      </c>
      <c r="B1145" t="s">
        <v>301</v>
      </c>
      <c r="C1145" t="n">
        <v>3</v>
      </c>
      <c r="D1145" t="n">
        <v>20</v>
      </c>
      <c r="E1145" t="s">
        <v>249</v>
      </c>
      <c r="F1145" t="n">
        <v>3201</v>
      </c>
      <c r="G1145" t="s">
        <v>250</v>
      </c>
      <c r="H1145" t="s">
        <v>251</v>
      </c>
      <c r="I1145" t="n">
        <v>5</v>
      </c>
      <c r="J1145" t="n">
        <v>458</v>
      </c>
      <c r="K1145" t="s">
        <v>252</v>
      </c>
      <c r="L1145" t="n">
        <v>285</v>
      </c>
      <c r="M1145" t="n">
        <v>0.21</v>
      </c>
      <c r="N1145" t="n">
        <v>20.2</v>
      </c>
      <c r="O1145" t="s">
        <v>299</v>
      </c>
      <c r="P1145" t="s">
        <v>275</v>
      </c>
      <c r="Q1145" t="s">
        <v>275</v>
      </c>
      <c r="R1145" t="s">
        <v>255</v>
      </c>
      <c r="S1145" t="s">
        <v>251</v>
      </c>
      <c r="T1145" t="n">
        <v>5</v>
      </c>
    </row>
    <row r="1146" spans="1:20">
      <c r="A1146" s="1" t="n">
        <v>35642</v>
      </c>
      <c r="B1146" t="s">
        <v>248</v>
      </c>
      <c r="C1146" t="n">
        <v>1</v>
      </c>
      <c r="D1146" t="n">
        <v>508</v>
      </c>
      <c r="E1146" t="s">
        <v>268</v>
      </c>
      <c r="F1146" t="n">
        <v>3201</v>
      </c>
      <c r="G1146" t="s">
        <v>250</v>
      </c>
      <c r="H1146" t="s">
        <v>251</v>
      </c>
      <c r="I1146" t="n">
        <v>5</v>
      </c>
      <c r="J1146" t="n">
        <v>458</v>
      </c>
      <c r="K1146" t="s">
        <v>252</v>
      </c>
      <c r="L1146" t="n">
        <v>237</v>
      </c>
      <c r="M1146" t="n">
        <v>0.18</v>
      </c>
      <c r="N1146" t="n">
        <v>0</v>
      </c>
    </row>
    <row r="1147" spans="1:20">
      <c r="A1147" s="1" t="n">
        <v>35642</v>
      </c>
      <c r="B1147" t="s">
        <v>248</v>
      </c>
      <c r="C1147" t="n">
        <v>2</v>
      </c>
      <c r="D1147" t="n">
        <v>20</v>
      </c>
      <c r="E1147" t="s">
        <v>249</v>
      </c>
      <c r="F1147" t="n">
        <v>3201</v>
      </c>
      <c r="G1147" t="s">
        <v>250</v>
      </c>
      <c r="H1147" t="s">
        <v>251</v>
      </c>
      <c r="I1147" t="n">
        <v>5</v>
      </c>
      <c r="J1147" t="n">
        <v>458</v>
      </c>
      <c r="K1147" t="s">
        <v>252</v>
      </c>
      <c r="L1147" t="n">
        <v>158</v>
      </c>
      <c r="M1147" t="n">
        <v>0.2</v>
      </c>
      <c r="N1147" t="n">
        <v>20.6</v>
      </c>
      <c r="O1147" t="s">
        <v>253</v>
      </c>
      <c r="P1147" t="s">
        <v>254</v>
      </c>
      <c r="Q1147" t="s">
        <v>254</v>
      </c>
      <c r="R1147" t="s">
        <v>255</v>
      </c>
      <c r="S1147" t="s">
        <v>251</v>
      </c>
      <c r="T1147" t="n">
        <v>5</v>
      </c>
    </row>
    <row r="1148" spans="1:20">
      <c r="A1148" s="1" t="n">
        <v>35642</v>
      </c>
      <c r="B1148" t="s">
        <v>248</v>
      </c>
      <c r="C1148" t="n">
        <v>3</v>
      </c>
      <c r="D1148" t="n">
        <v>20</v>
      </c>
      <c r="E1148" t="s">
        <v>249</v>
      </c>
      <c r="F1148" t="n">
        <v>3201</v>
      </c>
      <c r="G1148" t="s">
        <v>250</v>
      </c>
      <c r="H1148" t="s">
        <v>251</v>
      </c>
      <c r="I1148" t="n">
        <v>5</v>
      </c>
      <c r="J1148" t="n">
        <v>458</v>
      </c>
      <c r="K1148" t="s">
        <v>252</v>
      </c>
      <c r="L1148" t="n">
        <v>481</v>
      </c>
      <c r="M1148" t="n">
        <v>0.1</v>
      </c>
      <c r="N1148" t="n">
        <v>34.9</v>
      </c>
      <c r="O1148" t="s">
        <v>253</v>
      </c>
      <c r="P1148" t="s">
        <v>254</v>
      </c>
      <c r="Q1148" t="s">
        <v>254</v>
      </c>
      <c r="R1148" t="s">
        <v>255</v>
      </c>
      <c r="S1148" t="s">
        <v>251</v>
      </c>
      <c r="T1148" t="n">
        <v>5</v>
      </c>
    </row>
    <row r="1149" spans="1:20">
      <c r="A1149" s="1" t="n">
        <v>35642</v>
      </c>
      <c r="B1149" t="s">
        <v>248</v>
      </c>
      <c r="C1149" t="n">
        <v>4</v>
      </c>
      <c r="D1149" t="n">
        <v>20</v>
      </c>
      <c r="E1149" t="s">
        <v>249</v>
      </c>
      <c r="F1149" t="n">
        <v>3201</v>
      </c>
      <c r="G1149" t="s">
        <v>250</v>
      </c>
      <c r="H1149" t="s">
        <v>251</v>
      </c>
      <c r="I1149" t="n">
        <v>5</v>
      </c>
      <c r="J1149" t="n">
        <v>458</v>
      </c>
      <c r="K1149" t="s">
        <v>252</v>
      </c>
      <c r="L1149" t="n">
        <v>483</v>
      </c>
      <c r="M1149" t="n">
        <v>0.04</v>
      </c>
      <c r="N1149" t="n">
        <v>38.5</v>
      </c>
      <c r="O1149" t="s">
        <v>253</v>
      </c>
      <c r="P1149" t="s">
        <v>254</v>
      </c>
      <c r="Q1149" t="s">
        <v>254</v>
      </c>
      <c r="R1149" t="s">
        <v>255</v>
      </c>
      <c r="S1149" t="s">
        <v>251</v>
      </c>
      <c r="T1149" t="n">
        <v>5</v>
      </c>
    </row>
    <row r="1150" spans="1:20">
      <c r="A1150" s="1" t="n">
        <v>35642</v>
      </c>
      <c r="B1150" t="s">
        <v>248</v>
      </c>
      <c r="C1150" t="n">
        <v>5</v>
      </c>
      <c r="D1150" t="n">
        <v>20</v>
      </c>
      <c r="E1150" t="s">
        <v>249</v>
      </c>
      <c r="F1150" t="n">
        <v>3201</v>
      </c>
      <c r="G1150" t="s">
        <v>250</v>
      </c>
      <c r="H1150" t="s">
        <v>251</v>
      </c>
      <c r="I1150" t="n">
        <v>5</v>
      </c>
      <c r="J1150" t="n">
        <v>458</v>
      </c>
      <c r="K1150" t="s">
        <v>252</v>
      </c>
      <c r="L1150" t="n">
        <v>205</v>
      </c>
      <c r="M1150" t="n">
        <v>0.02</v>
      </c>
      <c r="N1150" t="n">
        <v>46.3</v>
      </c>
      <c r="O1150" t="s">
        <v>253</v>
      </c>
      <c r="P1150" t="s">
        <v>254</v>
      </c>
      <c r="Q1150" t="s">
        <v>254</v>
      </c>
      <c r="R1150" t="s">
        <v>255</v>
      </c>
      <c r="S1150" t="s">
        <v>251</v>
      </c>
      <c r="T1150" t="n">
        <v>5</v>
      </c>
    </row>
    <row r="1151" spans="1:20">
      <c r="A1151" s="1" t="n">
        <v>35673</v>
      </c>
      <c r="B1151" t="s">
        <v>301</v>
      </c>
      <c r="C1151" t="n">
        <v>1</v>
      </c>
      <c r="D1151" t="n">
        <v>20</v>
      </c>
      <c r="E1151" t="s">
        <v>249</v>
      </c>
      <c r="F1151" t="n">
        <v>3201</v>
      </c>
      <c r="G1151" t="s">
        <v>250</v>
      </c>
      <c r="H1151" t="s">
        <v>251</v>
      </c>
      <c r="I1151" t="n">
        <v>5</v>
      </c>
      <c r="J1151" t="n">
        <v>160</v>
      </c>
      <c r="K1151" t="s">
        <v>280</v>
      </c>
      <c r="L1151" t="n">
        <v>403</v>
      </c>
      <c r="M1151" t="n">
        <v>0.1</v>
      </c>
      <c r="N1151" t="n">
        <v>48</v>
      </c>
      <c r="O1151" t="s">
        <v>299</v>
      </c>
      <c r="P1151" t="s">
        <v>275</v>
      </c>
      <c r="Q1151" t="s">
        <v>275</v>
      </c>
      <c r="R1151" t="s">
        <v>255</v>
      </c>
      <c r="S1151" t="s">
        <v>251</v>
      </c>
      <c r="T1151" t="n">
        <v>5</v>
      </c>
    </row>
    <row r="1152" spans="1:20">
      <c r="A1152" s="1" t="n">
        <v>35673</v>
      </c>
      <c r="B1152" t="s">
        <v>301</v>
      </c>
      <c r="C1152" t="n">
        <v>2</v>
      </c>
      <c r="D1152" t="n">
        <v>20</v>
      </c>
      <c r="E1152" t="s">
        <v>249</v>
      </c>
      <c r="F1152" t="n">
        <v>3201</v>
      </c>
      <c r="G1152" t="s">
        <v>250</v>
      </c>
      <c r="H1152" t="s">
        <v>251</v>
      </c>
      <c r="I1152" t="n">
        <v>5</v>
      </c>
      <c r="J1152" t="n">
        <v>160</v>
      </c>
      <c r="K1152" t="s">
        <v>280</v>
      </c>
      <c r="L1152" t="n">
        <v>680</v>
      </c>
      <c r="M1152" t="n">
        <v>0.01</v>
      </c>
      <c r="N1152" t="n">
        <v>54.6</v>
      </c>
      <c r="O1152" t="s">
        <v>299</v>
      </c>
      <c r="P1152" t="s">
        <v>275</v>
      </c>
      <c r="Q1152" t="s">
        <v>275</v>
      </c>
      <c r="R1152" t="s">
        <v>255</v>
      </c>
      <c r="S1152" t="s">
        <v>251</v>
      </c>
      <c r="T1152" t="n">
        <v>5</v>
      </c>
    </row>
    <row r="1153" spans="1:20">
      <c r="A1153" s="1" t="n">
        <v>35673</v>
      </c>
      <c r="B1153" t="s">
        <v>301</v>
      </c>
      <c r="C1153" t="n">
        <v>3</v>
      </c>
      <c r="D1153" t="n">
        <v>20</v>
      </c>
      <c r="E1153" t="s">
        <v>249</v>
      </c>
      <c r="F1153" t="n">
        <v>3201</v>
      </c>
      <c r="G1153" t="s">
        <v>250</v>
      </c>
      <c r="H1153" t="s">
        <v>251</v>
      </c>
      <c r="I1153" t="n">
        <v>5</v>
      </c>
      <c r="J1153" t="n">
        <v>458</v>
      </c>
      <c r="K1153" t="s">
        <v>252</v>
      </c>
      <c r="L1153" t="n">
        <v>326</v>
      </c>
      <c r="M1153" t="n">
        <v>0.24</v>
      </c>
      <c r="N1153" t="n">
        <v>20.6</v>
      </c>
      <c r="O1153" t="s">
        <v>299</v>
      </c>
      <c r="P1153" t="s">
        <v>275</v>
      </c>
      <c r="Q1153" t="s">
        <v>275</v>
      </c>
      <c r="R1153" t="s">
        <v>255</v>
      </c>
      <c r="S1153" t="s">
        <v>251</v>
      </c>
      <c r="T1153" t="n">
        <v>5</v>
      </c>
    </row>
    <row r="1154" spans="1:20">
      <c r="A1154" s="1" t="n">
        <v>35673</v>
      </c>
      <c r="B1154" t="s">
        <v>301</v>
      </c>
      <c r="C1154" t="n">
        <v>4</v>
      </c>
      <c r="D1154" t="n">
        <v>20</v>
      </c>
      <c r="E1154" t="s">
        <v>249</v>
      </c>
      <c r="F1154" t="n">
        <v>3201</v>
      </c>
      <c r="G1154" t="s">
        <v>250</v>
      </c>
      <c r="H1154" t="s">
        <v>251</v>
      </c>
      <c r="I1154" t="n">
        <v>5</v>
      </c>
      <c r="J1154" t="n">
        <v>160</v>
      </c>
      <c r="K1154" t="s">
        <v>280</v>
      </c>
      <c r="L1154" t="n">
        <v>261</v>
      </c>
      <c r="M1154" t="n">
        <v>0.05</v>
      </c>
      <c r="N1154" t="n">
        <v>37.8</v>
      </c>
      <c r="O1154" t="s">
        <v>299</v>
      </c>
      <c r="P1154" t="s">
        <v>275</v>
      </c>
      <c r="Q1154" t="s">
        <v>275</v>
      </c>
      <c r="R1154" t="s">
        <v>255</v>
      </c>
      <c r="S1154" t="s">
        <v>251</v>
      </c>
      <c r="T1154" t="n">
        <v>5</v>
      </c>
    </row>
    <row r="1155" spans="1:20">
      <c r="A1155" s="1" t="n">
        <v>35673</v>
      </c>
      <c r="B1155" t="s">
        <v>301</v>
      </c>
      <c r="C1155" t="n">
        <v>5</v>
      </c>
      <c r="D1155" t="n">
        <v>20</v>
      </c>
      <c r="E1155" t="s">
        <v>249</v>
      </c>
      <c r="F1155" t="n">
        <v>3201</v>
      </c>
      <c r="G1155" t="s">
        <v>250</v>
      </c>
      <c r="H1155" t="s">
        <v>251</v>
      </c>
      <c r="I1155" t="n">
        <v>5</v>
      </c>
      <c r="J1155" t="n">
        <v>160</v>
      </c>
      <c r="K1155" t="s">
        <v>280</v>
      </c>
      <c r="L1155" t="n">
        <v>123</v>
      </c>
      <c r="M1155" t="n">
        <v>0.04</v>
      </c>
      <c r="N1155" t="n">
        <v>41.8</v>
      </c>
      <c r="O1155" t="s">
        <v>299</v>
      </c>
      <c r="P1155" t="s">
        <v>275</v>
      </c>
      <c r="Q1155" t="s">
        <v>275</v>
      </c>
      <c r="R1155" t="s">
        <v>255</v>
      </c>
      <c r="S1155" t="s">
        <v>251</v>
      </c>
      <c r="T1155" t="n">
        <v>5</v>
      </c>
    </row>
    <row r="1156" spans="1:20">
      <c r="A1156" s="1" t="n">
        <v>35673</v>
      </c>
      <c r="B1156" t="s">
        <v>248</v>
      </c>
      <c r="C1156" t="n">
        <v>6</v>
      </c>
      <c r="D1156" t="n">
        <v>20</v>
      </c>
      <c r="E1156" t="s">
        <v>249</v>
      </c>
      <c r="F1156" t="n">
        <v>3201</v>
      </c>
      <c r="G1156" t="s">
        <v>250</v>
      </c>
      <c r="H1156" t="s">
        <v>251</v>
      </c>
      <c r="I1156" t="n">
        <v>5</v>
      </c>
      <c r="J1156" t="n">
        <v>285</v>
      </c>
      <c r="K1156" t="s">
        <v>306</v>
      </c>
      <c r="L1156" t="n">
        <v>218</v>
      </c>
      <c r="M1156" t="n">
        <v>2</v>
      </c>
      <c r="N1156" t="n">
        <v>28.7</v>
      </c>
      <c r="O1156" t="s">
        <v>253</v>
      </c>
      <c r="P1156" t="s">
        <v>254</v>
      </c>
      <c r="Q1156" t="s">
        <v>254</v>
      </c>
      <c r="R1156" t="s">
        <v>255</v>
      </c>
      <c r="S1156" t="s">
        <v>251</v>
      </c>
      <c r="T1156" t="n">
        <v>5</v>
      </c>
    </row>
    <row r="1157" spans="1:20">
      <c r="A1157" s="1" t="n">
        <v>35673</v>
      </c>
      <c r="B1157" t="s">
        <v>248</v>
      </c>
      <c r="C1157" t="n">
        <v>7</v>
      </c>
      <c r="D1157" t="n">
        <v>20</v>
      </c>
      <c r="E1157" t="s">
        <v>249</v>
      </c>
      <c r="F1157" t="n">
        <v>3201</v>
      </c>
      <c r="G1157" t="s">
        <v>250</v>
      </c>
      <c r="H1157" t="s">
        <v>251</v>
      </c>
      <c r="I1157" t="n">
        <v>5</v>
      </c>
      <c r="J1157" t="n">
        <v>280</v>
      </c>
      <c r="K1157" t="s">
        <v>273</v>
      </c>
      <c r="L1157" t="n">
        <v>599</v>
      </c>
      <c r="M1157" t="n">
        <v>1</v>
      </c>
      <c r="N1157" t="n">
        <v>39.1</v>
      </c>
      <c r="O1157" t="s">
        <v>253</v>
      </c>
      <c r="P1157" t="s">
        <v>254</v>
      </c>
      <c r="Q1157" t="s">
        <v>254</v>
      </c>
      <c r="R1157" t="s">
        <v>255</v>
      </c>
      <c r="S1157" t="s">
        <v>251</v>
      </c>
      <c r="T1157" t="n">
        <v>5</v>
      </c>
    </row>
    <row r="1158" spans="1:20">
      <c r="A1158" s="1" t="n">
        <v>35673</v>
      </c>
      <c r="B1158" t="s">
        <v>248</v>
      </c>
      <c r="C1158" t="n">
        <v>8</v>
      </c>
      <c r="D1158" t="n">
        <v>20</v>
      </c>
      <c r="E1158" t="s">
        <v>249</v>
      </c>
      <c r="F1158" t="n">
        <v>3201</v>
      </c>
      <c r="G1158" t="s">
        <v>250</v>
      </c>
      <c r="H1158" t="s">
        <v>251</v>
      </c>
      <c r="I1158" t="n">
        <v>5</v>
      </c>
      <c r="J1158" t="n">
        <v>940</v>
      </c>
      <c r="K1158" t="s">
        <v>257</v>
      </c>
      <c r="L1158" t="n">
        <v>98</v>
      </c>
      <c r="M1158" t="n">
        <v>5.5</v>
      </c>
      <c r="N1158" t="n">
        <v>10.1</v>
      </c>
      <c r="O1158" t="s">
        <v>253</v>
      </c>
      <c r="P1158" t="s">
        <v>254</v>
      </c>
      <c r="Q1158" t="s">
        <v>254</v>
      </c>
      <c r="R1158" t="s">
        <v>255</v>
      </c>
      <c r="S1158" t="s">
        <v>251</v>
      </c>
      <c r="T1158" t="n">
        <v>5</v>
      </c>
    </row>
    <row r="1159" spans="1:20">
      <c r="A1159" s="1" t="n">
        <v>35703</v>
      </c>
      <c r="B1159" t="s">
        <v>301</v>
      </c>
      <c r="C1159" t="n">
        <v>1</v>
      </c>
      <c r="D1159" t="n">
        <v>20</v>
      </c>
      <c r="E1159" t="s">
        <v>249</v>
      </c>
      <c r="F1159" t="n">
        <v>3201</v>
      </c>
      <c r="G1159" t="s">
        <v>250</v>
      </c>
      <c r="H1159" t="s">
        <v>251</v>
      </c>
      <c r="I1159" t="n">
        <v>5</v>
      </c>
      <c r="J1159" t="n">
        <v>458</v>
      </c>
      <c r="K1159" t="s">
        <v>252</v>
      </c>
      <c r="L1159" t="n">
        <v>300</v>
      </c>
      <c r="M1159" t="n">
        <v>0.21</v>
      </c>
      <c r="N1159" t="n">
        <v>20</v>
      </c>
      <c r="O1159" t="s">
        <v>299</v>
      </c>
      <c r="P1159" t="s">
        <v>275</v>
      </c>
      <c r="Q1159" t="s">
        <v>275</v>
      </c>
      <c r="R1159" t="s">
        <v>255</v>
      </c>
      <c r="S1159" t="s">
        <v>251</v>
      </c>
      <c r="T1159" t="n">
        <v>5</v>
      </c>
    </row>
    <row r="1160" spans="1:20">
      <c r="A1160" s="1" t="n">
        <v>35703</v>
      </c>
      <c r="B1160" t="s">
        <v>301</v>
      </c>
      <c r="C1160" t="n">
        <v>2</v>
      </c>
      <c r="D1160" t="n">
        <v>20</v>
      </c>
      <c r="E1160" t="s">
        <v>249</v>
      </c>
      <c r="F1160" t="n">
        <v>3201</v>
      </c>
      <c r="G1160" t="s">
        <v>250</v>
      </c>
      <c r="H1160" t="s">
        <v>251</v>
      </c>
      <c r="I1160" t="n">
        <v>5</v>
      </c>
      <c r="J1160" t="n">
        <v>458</v>
      </c>
      <c r="K1160" t="s">
        <v>252</v>
      </c>
      <c r="L1160" t="n">
        <v>401</v>
      </c>
      <c r="M1160" t="n">
        <v>0.03</v>
      </c>
      <c r="N1160" t="n">
        <v>45.6</v>
      </c>
      <c r="O1160" t="s">
        <v>299</v>
      </c>
      <c r="P1160" t="s">
        <v>275</v>
      </c>
      <c r="Q1160" t="s">
        <v>275</v>
      </c>
      <c r="R1160" t="s">
        <v>255</v>
      </c>
      <c r="S1160" t="s">
        <v>251</v>
      </c>
      <c r="T1160" t="n">
        <v>5</v>
      </c>
    </row>
    <row r="1161" spans="1:20">
      <c r="A1161" s="1" t="n">
        <v>35703</v>
      </c>
      <c r="B1161" t="s">
        <v>301</v>
      </c>
      <c r="C1161" t="n">
        <v>3</v>
      </c>
      <c r="D1161" t="n">
        <v>20</v>
      </c>
      <c r="E1161" t="s">
        <v>249</v>
      </c>
      <c r="F1161" t="n">
        <v>3201</v>
      </c>
      <c r="G1161" t="s">
        <v>250</v>
      </c>
      <c r="H1161" t="s">
        <v>251</v>
      </c>
      <c r="I1161" t="n">
        <v>5</v>
      </c>
      <c r="J1161" t="n">
        <v>160</v>
      </c>
      <c r="K1161" t="s">
        <v>280</v>
      </c>
      <c r="L1161" t="n">
        <v>352</v>
      </c>
      <c r="M1161" t="n">
        <v>0.09</v>
      </c>
      <c r="N1161" t="n">
        <v>47.4</v>
      </c>
      <c r="O1161" t="s">
        <v>299</v>
      </c>
      <c r="P1161" t="s">
        <v>275</v>
      </c>
      <c r="Q1161" t="s">
        <v>275</v>
      </c>
      <c r="R1161" t="s">
        <v>255</v>
      </c>
      <c r="S1161" t="s">
        <v>251</v>
      </c>
      <c r="T1161" t="n">
        <v>5</v>
      </c>
    </row>
    <row r="1162" spans="1:20">
      <c r="A1162" s="1" t="n">
        <v>35703</v>
      </c>
      <c r="B1162" t="s">
        <v>301</v>
      </c>
      <c r="C1162" t="n">
        <v>4</v>
      </c>
      <c r="D1162" t="n">
        <v>20</v>
      </c>
      <c r="E1162" t="s">
        <v>249</v>
      </c>
      <c r="F1162" t="n">
        <v>3201</v>
      </c>
      <c r="G1162" t="s">
        <v>250</v>
      </c>
      <c r="H1162" t="s">
        <v>251</v>
      </c>
      <c r="I1162" t="n">
        <v>5</v>
      </c>
      <c r="J1162" t="n">
        <v>150</v>
      </c>
      <c r="K1162" t="s">
        <v>291</v>
      </c>
      <c r="L1162" t="n">
        <v>721</v>
      </c>
      <c r="M1162" t="n">
        <v>0.35</v>
      </c>
      <c r="N1162" t="n">
        <v>35.8</v>
      </c>
      <c r="O1162" t="s">
        <v>299</v>
      </c>
      <c r="P1162" t="s">
        <v>275</v>
      </c>
      <c r="Q1162" t="s">
        <v>275</v>
      </c>
      <c r="R1162" t="s">
        <v>255</v>
      </c>
      <c r="S1162" t="s">
        <v>251</v>
      </c>
      <c r="T1162" t="n">
        <v>5</v>
      </c>
    </row>
    <row r="1163" spans="1:20">
      <c r="A1163" s="1" t="n">
        <v>35703</v>
      </c>
      <c r="B1163" t="s">
        <v>301</v>
      </c>
      <c r="C1163" t="n">
        <v>5</v>
      </c>
      <c r="D1163" t="n">
        <v>20</v>
      </c>
      <c r="E1163" t="s">
        <v>249</v>
      </c>
      <c r="F1163" t="n">
        <v>3201</v>
      </c>
      <c r="G1163" t="s">
        <v>250</v>
      </c>
      <c r="H1163" t="s">
        <v>251</v>
      </c>
      <c r="I1163" t="n">
        <v>5</v>
      </c>
      <c r="J1163" t="n">
        <v>458</v>
      </c>
      <c r="K1163" t="s">
        <v>252</v>
      </c>
      <c r="L1163" t="n">
        <v>333</v>
      </c>
      <c r="M1163" t="n">
        <v>0.11</v>
      </c>
      <c r="N1163" t="n">
        <v>32.3</v>
      </c>
      <c r="O1163" t="s">
        <v>299</v>
      </c>
      <c r="P1163" t="s">
        <v>275</v>
      </c>
      <c r="Q1163" t="s">
        <v>275</v>
      </c>
      <c r="R1163" t="s">
        <v>255</v>
      </c>
      <c r="S1163" t="s">
        <v>251</v>
      </c>
      <c r="T1163" t="n">
        <v>5</v>
      </c>
    </row>
    <row r="1164" spans="1:20">
      <c r="A1164" s="1" t="n">
        <v>35703</v>
      </c>
      <c r="B1164" t="s">
        <v>301</v>
      </c>
      <c r="C1164" t="n">
        <v>6</v>
      </c>
      <c r="D1164" t="n">
        <v>20</v>
      </c>
      <c r="E1164" t="s">
        <v>249</v>
      </c>
      <c r="F1164" t="n">
        <v>3201</v>
      </c>
      <c r="G1164" t="s">
        <v>250</v>
      </c>
      <c r="H1164" t="s">
        <v>251</v>
      </c>
      <c r="I1164" t="n">
        <v>5</v>
      </c>
      <c r="J1164" t="n">
        <v>458</v>
      </c>
      <c r="K1164" t="s">
        <v>252</v>
      </c>
      <c r="L1164" t="n">
        <v>249</v>
      </c>
      <c r="M1164" t="n">
        <v>0.03</v>
      </c>
      <c r="N1164" t="n">
        <v>43.7</v>
      </c>
      <c r="O1164" t="s">
        <v>299</v>
      </c>
      <c r="P1164" t="s">
        <v>275</v>
      </c>
      <c r="Q1164" t="s">
        <v>275</v>
      </c>
      <c r="R1164" t="s">
        <v>255</v>
      </c>
      <c r="S1164" t="s">
        <v>251</v>
      </c>
      <c r="T1164" t="n">
        <v>5</v>
      </c>
    </row>
    <row r="1165" spans="1:20">
      <c r="A1165" s="1" t="n">
        <v>35703</v>
      </c>
      <c r="B1165" t="s">
        <v>248</v>
      </c>
      <c r="C1165" t="n">
        <v>6</v>
      </c>
      <c r="D1165" t="n">
        <v>20</v>
      </c>
      <c r="E1165" t="s">
        <v>249</v>
      </c>
      <c r="F1165" t="n">
        <v>3201</v>
      </c>
      <c r="G1165" t="s">
        <v>250</v>
      </c>
      <c r="H1165" t="s">
        <v>251</v>
      </c>
      <c r="I1165" t="n">
        <v>5</v>
      </c>
      <c r="J1165" t="n">
        <v>458</v>
      </c>
      <c r="K1165" t="s">
        <v>252</v>
      </c>
      <c r="L1165" t="n">
        <v>166</v>
      </c>
      <c r="M1165" t="n">
        <v>0.1</v>
      </c>
      <c r="N1165" t="n">
        <v>24.9</v>
      </c>
      <c r="O1165" t="s">
        <v>253</v>
      </c>
      <c r="P1165" t="s">
        <v>254</v>
      </c>
      <c r="Q1165" t="s">
        <v>254</v>
      </c>
      <c r="R1165" t="s">
        <v>255</v>
      </c>
      <c r="S1165" t="s">
        <v>251</v>
      </c>
      <c r="T1165" t="n">
        <v>5</v>
      </c>
    </row>
    <row r="1166" spans="1:20">
      <c r="A1166" s="1" t="n">
        <v>35703</v>
      </c>
      <c r="B1166" t="s">
        <v>248</v>
      </c>
      <c r="C1166" t="n">
        <v>7</v>
      </c>
      <c r="D1166" t="n">
        <v>20</v>
      </c>
      <c r="E1166" t="s">
        <v>249</v>
      </c>
      <c r="F1166" t="n">
        <v>3201</v>
      </c>
      <c r="G1166" t="s">
        <v>250</v>
      </c>
      <c r="H1166" t="s">
        <v>251</v>
      </c>
      <c r="I1166" t="n">
        <v>5</v>
      </c>
      <c r="J1166" t="n">
        <v>280</v>
      </c>
      <c r="K1166" t="s">
        <v>273</v>
      </c>
      <c r="L1166" t="n">
        <v>586</v>
      </c>
      <c r="M1166" t="n">
        <v>1</v>
      </c>
      <c r="N1166" t="n">
        <v>39.3</v>
      </c>
      <c r="O1166" t="s">
        <v>253</v>
      </c>
      <c r="P1166" t="s">
        <v>254</v>
      </c>
      <c r="Q1166" t="s">
        <v>254</v>
      </c>
      <c r="R1166" t="s">
        <v>255</v>
      </c>
      <c r="S1166" t="s">
        <v>251</v>
      </c>
      <c r="T1166" t="n">
        <v>5</v>
      </c>
    </row>
    <row r="1167" spans="1:20">
      <c r="A1167" s="1" t="n">
        <v>35703</v>
      </c>
      <c r="B1167" t="s">
        <v>248</v>
      </c>
      <c r="C1167" t="n">
        <v>8</v>
      </c>
      <c r="D1167" t="n">
        <v>20</v>
      </c>
      <c r="E1167" t="s">
        <v>249</v>
      </c>
      <c r="F1167" t="n">
        <v>3201</v>
      </c>
      <c r="G1167" t="s">
        <v>250</v>
      </c>
      <c r="H1167" t="s">
        <v>251</v>
      </c>
      <c r="I1167" t="n">
        <v>5</v>
      </c>
      <c r="J1167" t="n">
        <v>458</v>
      </c>
      <c r="K1167" t="s">
        <v>252</v>
      </c>
      <c r="L1167" t="n">
        <v>349</v>
      </c>
      <c r="M1167" t="n">
        <v>0.1</v>
      </c>
      <c r="N1167" t="n">
        <v>45.2</v>
      </c>
      <c r="O1167" t="s">
        <v>253</v>
      </c>
      <c r="P1167" t="s">
        <v>254</v>
      </c>
      <c r="Q1167" t="s">
        <v>254</v>
      </c>
      <c r="R1167" t="s">
        <v>255</v>
      </c>
      <c r="S1167" t="s">
        <v>251</v>
      </c>
      <c r="T1167" t="n">
        <v>5</v>
      </c>
    </row>
    <row r="1168" spans="1:20">
      <c r="A1168" s="1" t="n">
        <v>35703</v>
      </c>
      <c r="B1168" t="s">
        <v>248</v>
      </c>
      <c r="C1168" t="n">
        <v>9</v>
      </c>
      <c r="D1168" t="n">
        <v>20</v>
      </c>
      <c r="E1168" t="s">
        <v>249</v>
      </c>
      <c r="F1168" t="n">
        <v>3201</v>
      </c>
      <c r="G1168" t="s">
        <v>250</v>
      </c>
      <c r="H1168" t="s">
        <v>251</v>
      </c>
      <c r="I1168" t="n">
        <v>5</v>
      </c>
      <c r="J1168" t="n">
        <v>458</v>
      </c>
      <c r="K1168" t="s">
        <v>252</v>
      </c>
      <c r="L1168" t="n">
        <v>438</v>
      </c>
      <c r="M1168" t="n">
        <v>0.1</v>
      </c>
      <c r="N1168" t="n">
        <v>32.1</v>
      </c>
      <c r="O1168" t="s">
        <v>253</v>
      </c>
      <c r="P1168" t="s">
        <v>254</v>
      </c>
      <c r="Q1168" t="s">
        <v>254</v>
      </c>
      <c r="R1168" t="s">
        <v>255</v>
      </c>
      <c r="S1168" t="s">
        <v>251</v>
      </c>
      <c r="T1168" t="n">
        <v>5</v>
      </c>
    </row>
    <row r="1169" spans="1:20">
      <c r="A1169" s="1" t="n">
        <v>35703</v>
      </c>
      <c r="B1169" t="s">
        <v>248</v>
      </c>
      <c r="C1169" t="n">
        <v>40</v>
      </c>
      <c r="D1169" t="n">
        <v>508</v>
      </c>
      <c r="E1169" t="s">
        <v>268</v>
      </c>
      <c r="F1169" t="n">
        <v>3201</v>
      </c>
      <c r="G1169" t="s">
        <v>250</v>
      </c>
      <c r="H1169" t="s">
        <v>251</v>
      </c>
      <c r="I1169" t="n">
        <v>5</v>
      </c>
      <c r="J1169" t="n">
        <v>458</v>
      </c>
      <c r="K1169" t="s">
        <v>252</v>
      </c>
      <c r="L1169" t="n">
        <v>87</v>
      </c>
      <c r="M1169" t="n">
        <v>0.18</v>
      </c>
      <c r="N1169" t="n">
        <v>0</v>
      </c>
    </row>
    <row r="1170" spans="1:20">
      <c r="A1170" s="1" t="n">
        <v>35703</v>
      </c>
      <c r="B1170" t="s">
        <v>258</v>
      </c>
      <c r="C1170" t="n">
        <v>882</v>
      </c>
      <c r="D1170" t="n">
        <v>213</v>
      </c>
      <c r="E1170" t="s">
        <v>256</v>
      </c>
      <c r="F1170" t="n">
        <v>3201</v>
      </c>
      <c r="G1170" t="s">
        <v>250</v>
      </c>
      <c r="H1170" t="s">
        <v>251</v>
      </c>
      <c r="I1170" t="n">
        <v>5</v>
      </c>
      <c r="J1170" t="n">
        <v>490</v>
      </c>
      <c r="K1170" t="s">
        <v>266</v>
      </c>
      <c r="L1170" t="n">
        <v>1</v>
      </c>
      <c r="M1170" t="n">
        <v>0</v>
      </c>
      <c r="N1170" t="n">
        <v>0</v>
      </c>
    </row>
    <row r="1171" spans="1:20">
      <c r="A1171" s="1" t="n">
        <v>35734</v>
      </c>
      <c r="B1171" t="s">
        <v>301</v>
      </c>
      <c r="C1171" t="n">
        <v>1</v>
      </c>
      <c r="D1171" t="n">
        <v>20</v>
      </c>
      <c r="E1171" t="s">
        <v>249</v>
      </c>
      <c r="F1171" t="n">
        <v>3201</v>
      </c>
      <c r="G1171" t="s">
        <v>250</v>
      </c>
      <c r="H1171" t="s">
        <v>251</v>
      </c>
      <c r="I1171" t="n">
        <v>5</v>
      </c>
      <c r="J1171" t="n">
        <v>160</v>
      </c>
      <c r="K1171" t="s">
        <v>280</v>
      </c>
      <c r="L1171" t="n">
        <v>327</v>
      </c>
      <c r="M1171" t="n">
        <v>0.09</v>
      </c>
      <c r="N1171" t="n">
        <v>47.4</v>
      </c>
      <c r="O1171" t="s">
        <v>299</v>
      </c>
      <c r="P1171" t="s">
        <v>275</v>
      </c>
      <c r="Q1171" t="s">
        <v>275</v>
      </c>
      <c r="R1171" t="s">
        <v>255</v>
      </c>
      <c r="S1171" t="s">
        <v>251</v>
      </c>
      <c r="T1171" t="n">
        <v>5</v>
      </c>
    </row>
    <row r="1172" spans="1:20">
      <c r="A1172" s="1" t="n">
        <v>35734</v>
      </c>
      <c r="B1172" t="s">
        <v>301</v>
      </c>
      <c r="C1172" t="n">
        <v>2</v>
      </c>
      <c r="D1172" t="n">
        <v>20</v>
      </c>
      <c r="E1172" t="s">
        <v>249</v>
      </c>
      <c r="F1172" t="n">
        <v>3201</v>
      </c>
      <c r="G1172" t="s">
        <v>250</v>
      </c>
      <c r="H1172" t="s">
        <v>251</v>
      </c>
      <c r="I1172" t="n">
        <v>5</v>
      </c>
      <c r="J1172" t="n">
        <v>458</v>
      </c>
      <c r="K1172" t="s">
        <v>252</v>
      </c>
      <c r="L1172" t="n">
        <v>287</v>
      </c>
      <c r="M1172" t="n">
        <v>0.22</v>
      </c>
      <c r="N1172" t="n">
        <v>20.6</v>
      </c>
      <c r="O1172" t="s">
        <v>299</v>
      </c>
      <c r="P1172" t="s">
        <v>275</v>
      </c>
      <c r="Q1172" t="s">
        <v>275</v>
      </c>
      <c r="R1172" t="s">
        <v>255</v>
      </c>
      <c r="S1172" t="s">
        <v>251</v>
      </c>
      <c r="T1172" t="n">
        <v>5</v>
      </c>
    </row>
    <row r="1173" spans="1:20">
      <c r="A1173" s="1" t="n">
        <v>35734</v>
      </c>
      <c r="B1173" t="s">
        <v>301</v>
      </c>
      <c r="C1173" t="n">
        <v>3</v>
      </c>
      <c r="D1173" t="n">
        <v>20</v>
      </c>
      <c r="E1173" t="s">
        <v>249</v>
      </c>
      <c r="F1173" t="n">
        <v>3201</v>
      </c>
      <c r="G1173" t="s">
        <v>250</v>
      </c>
      <c r="H1173" t="s">
        <v>251</v>
      </c>
      <c r="I1173" t="n">
        <v>5</v>
      </c>
      <c r="J1173" t="n">
        <v>160</v>
      </c>
      <c r="K1173" t="s">
        <v>280</v>
      </c>
      <c r="L1173" t="n">
        <v>430</v>
      </c>
      <c r="M1173" t="n">
        <v>0.01</v>
      </c>
      <c r="N1173" t="n">
        <v>54.7</v>
      </c>
      <c r="O1173" t="s">
        <v>299</v>
      </c>
      <c r="P1173" t="s">
        <v>275</v>
      </c>
      <c r="Q1173" t="s">
        <v>275</v>
      </c>
      <c r="R1173" t="s">
        <v>255</v>
      </c>
      <c r="S1173" t="s">
        <v>251</v>
      </c>
      <c r="T1173" t="n">
        <v>5</v>
      </c>
    </row>
    <row r="1174" spans="1:20">
      <c r="A1174" s="1" t="n">
        <v>35734</v>
      </c>
      <c r="B1174" t="s">
        <v>301</v>
      </c>
      <c r="C1174" t="n">
        <v>4</v>
      </c>
      <c r="D1174" t="n">
        <v>20</v>
      </c>
      <c r="E1174" t="s">
        <v>249</v>
      </c>
      <c r="F1174" t="n">
        <v>3201</v>
      </c>
      <c r="G1174" t="s">
        <v>250</v>
      </c>
      <c r="H1174" t="s">
        <v>251</v>
      </c>
      <c r="I1174" t="n">
        <v>5</v>
      </c>
      <c r="J1174" t="n">
        <v>160</v>
      </c>
      <c r="K1174" t="s">
        <v>280</v>
      </c>
      <c r="L1174" t="n">
        <v>647</v>
      </c>
      <c r="M1174" t="n">
        <v>0.05</v>
      </c>
      <c r="N1174" t="n">
        <v>47.8</v>
      </c>
      <c r="O1174" t="s">
        <v>299</v>
      </c>
      <c r="P1174" t="s">
        <v>275</v>
      </c>
      <c r="Q1174" t="s">
        <v>275</v>
      </c>
      <c r="R1174" t="s">
        <v>255</v>
      </c>
      <c r="S1174" t="s">
        <v>251</v>
      </c>
      <c r="T1174" t="n">
        <v>5</v>
      </c>
    </row>
    <row r="1175" spans="1:20">
      <c r="A1175" s="1" t="n">
        <v>35734</v>
      </c>
      <c r="B1175" t="s">
        <v>248</v>
      </c>
      <c r="C1175" t="n">
        <v>6</v>
      </c>
      <c r="D1175" t="n">
        <v>20</v>
      </c>
      <c r="E1175" t="s">
        <v>249</v>
      </c>
      <c r="F1175" t="n">
        <v>3201</v>
      </c>
      <c r="G1175" t="s">
        <v>250</v>
      </c>
      <c r="H1175" t="s">
        <v>251</v>
      </c>
      <c r="I1175" t="n">
        <v>5</v>
      </c>
      <c r="J1175" t="n">
        <v>458</v>
      </c>
      <c r="K1175" t="s">
        <v>252</v>
      </c>
      <c r="L1175" t="n">
        <v>198</v>
      </c>
      <c r="M1175" t="n">
        <v>0.1</v>
      </c>
      <c r="N1175" t="n">
        <v>34.9</v>
      </c>
      <c r="O1175" t="s">
        <v>253</v>
      </c>
      <c r="P1175" t="s">
        <v>254</v>
      </c>
      <c r="Q1175" t="s">
        <v>254</v>
      </c>
      <c r="R1175" t="s">
        <v>255</v>
      </c>
      <c r="S1175" t="s">
        <v>251</v>
      </c>
      <c r="T1175" t="n">
        <v>5</v>
      </c>
    </row>
    <row r="1176" spans="1:20">
      <c r="A1176" s="1" t="n">
        <v>35734</v>
      </c>
      <c r="B1176" t="s">
        <v>248</v>
      </c>
      <c r="C1176" t="n">
        <v>7</v>
      </c>
      <c r="D1176" t="n">
        <v>20</v>
      </c>
      <c r="E1176" t="s">
        <v>249</v>
      </c>
      <c r="F1176" t="n">
        <v>3201</v>
      </c>
      <c r="G1176" t="s">
        <v>250</v>
      </c>
      <c r="H1176" t="s">
        <v>251</v>
      </c>
      <c r="I1176" t="n">
        <v>5</v>
      </c>
      <c r="J1176" t="n">
        <v>458</v>
      </c>
      <c r="K1176" t="s">
        <v>252</v>
      </c>
      <c r="L1176" t="n">
        <v>222</v>
      </c>
      <c r="M1176" t="n">
        <v>0.07000000000000001</v>
      </c>
      <c r="N1176" t="n">
        <v>32.1</v>
      </c>
      <c r="O1176" t="s">
        <v>253</v>
      </c>
      <c r="P1176" t="s">
        <v>254</v>
      </c>
      <c r="Q1176" t="s">
        <v>254</v>
      </c>
      <c r="R1176" t="s">
        <v>255</v>
      </c>
      <c r="S1176" t="s">
        <v>251</v>
      </c>
      <c r="T1176" t="n">
        <v>5</v>
      </c>
    </row>
    <row r="1177" spans="1:20">
      <c r="A1177" s="1" t="n">
        <v>35734</v>
      </c>
      <c r="B1177" t="s">
        <v>248</v>
      </c>
      <c r="C1177" t="n">
        <v>8</v>
      </c>
      <c r="D1177" t="n">
        <v>20</v>
      </c>
      <c r="E1177" t="s">
        <v>249</v>
      </c>
      <c r="F1177" t="n">
        <v>3201</v>
      </c>
      <c r="G1177" t="s">
        <v>250</v>
      </c>
      <c r="H1177" t="s">
        <v>251</v>
      </c>
      <c r="I1177" t="n">
        <v>5</v>
      </c>
      <c r="J1177" t="n">
        <v>458</v>
      </c>
      <c r="K1177" t="s">
        <v>252</v>
      </c>
      <c r="L1177" t="n">
        <v>403</v>
      </c>
      <c r="M1177" t="n">
        <v>0.04</v>
      </c>
      <c r="N1177" t="n">
        <v>38.5</v>
      </c>
      <c r="O1177" t="s">
        <v>253</v>
      </c>
      <c r="P1177" t="s">
        <v>254</v>
      </c>
      <c r="Q1177" t="s">
        <v>254</v>
      </c>
      <c r="R1177" t="s">
        <v>255</v>
      </c>
      <c r="S1177" t="s">
        <v>251</v>
      </c>
      <c r="T1177" t="n">
        <v>5</v>
      </c>
    </row>
    <row r="1178" spans="1:20">
      <c r="A1178" s="1" t="n">
        <v>35734</v>
      </c>
      <c r="B1178" t="s">
        <v>248</v>
      </c>
      <c r="C1178" t="n">
        <v>9</v>
      </c>
      <c r="D1178" t="n">
        <v>20</v>
      </c>
      <c r="E1178" t="s">
        <v>249</v>
      </c>
      <c r="F1178" t="n">
        <v>3201</v>
      </c>
      <c r="G1178" t="s">
        <v>250</v>
      </c>
      <c r="H1178" t="s">
        <v>251</v>
      </c>
      <c r="I1178" t="n">
        <v>5</v>
      </c>
      <c r="J1178" t="n">
        <v>458</v>
      </c>
      <c r="K1178" t="s">
        <v>252</v>
      </c>
      <c r="L1178" t="n">
        <v>193</v>
      </c>
      <c r="M1178" t="n">
        <v>0.02</v>
      </c>
      <c r="N1178" t="n">
        <v>46.6</v>
      </c>
      <c r="O1178" t="s">
        <v>253</v>
      </c>
      <c r="P1178" t="s">
        <v>254</v>
      </c>
      <c r="Q1178" t="s">
        <v>254</v>
      </c>
      <c r="R1178" t="s">
        <v>255</v>
      </c>
      <c r="S1178" t="s">
        <v>251</v>
      </c>
      <c r="T1178" t="n">
        <v>5</v>
      </c>
    </row>
    <row r="1179" spans="1:20">
      <c r="A1179" s="1" t="n">
        <v>35734</v>
      </c>
      <c r="B1179" t="s">
        <v>248</v>
      </c>
      <c r="C1179" t="n">
        <v>10</v>
      </c>
      <c r="D1179" t="n">
        <v>20</v>
      </c>
      <c r="E1179" t="s">
        <v>249</v>
      </c>
      <c r="F1179" t="n">
        <v>3201</v>
      </c>
      <c r="G1179" t="s">
        <v>250</v>
      </c>
      <c r="H1179" t="s">
        <v>251</v>
      </c>
      <c r="I1179" t="n">
        <v>5</v>
      </c>
      <c r="J1179" t="n">
        <v>458</v>
      </c>
      <c r="K1179" t="s">
        <v>252</v>
      </c>
      <c r="L1179" t="n">
        <v>14</v>
      </c>
      <c r="M1179" t="n">
        <v>0.02</v>
      </c>
      <c r="N1179" t="n">
        <v>46.6</v>
      </c>
      <c r="O1179" t="s">
        <v>253</v>
      </c>
      <c r="P1179" t="s">
        <v>254</v>
      </c>
      <c r="Q1179" t="s">
        <v>254</v>
      </c>
      <c r="R1179" t="s">
        <v>255</v>
      </c>
      <c r="S1179" t="s">
        <v>251</v>
      </c>
      <c r="T1179" t="n">
        <v>5</v>
      </c>
    </row>
    <row r="1180" spans="1:20">
      <c r="A1180" s="1" t="n">
        <v>35764</v>
      </c>
      <c r="B1180" t="s">
        <v>301</v>
      </c>
      <c r="C1180" t="n">
        <v>1</v>
      </c>
      <c r="D1180" t="n">
        <v>20</v>
      </c>
      <c r="E1180" t="s">
        <v>249</v>
      </c>
      <c r="F1180" t="n">
        <v>3201</v>
      </c>
      <c r="G1180" t="s">
        <v>250</v>
      </c>
      <c r="H1180" t="s">
        <v>251</v>
      </c>
      <c r="I1180" t="n">
        <v>5</v>
      </c>
      <c r="J1180" t="n">
        <v>458</v>
      </c>
      <c r="K1180" t="s">
        <v>252</v>
      </c>
      <c r="L1180" t="n">
        <v>293</v>
      </c>
      <c r="M1180" t="n">
        <v>0.21</v>
      </c>
      <c r="N1180" t="n">
        <v>20.4</v>
      </c>
      <c r="O1180" t="s">
        <v>299</v>
      </c>
      <c r="P1180" t="s">
        <v>275</v>
      </c>
      <c r="Q1180" t="s">
        <v>275</v>
      </c>
      <c r="R1180" t="s">
        <v>255</v>
      </c>
      <c r="S1180" t="s">
        <v>251</v>
      </c>
      <c r="T1180" t="n">
        <v>5</v>
      </c>
    </row>
    <row r="1181" spans="1:20">
      <c r="A1181" s="1" t="n">
        <v>35764</v>
      </c>
      <c r="B1181" t="s">
        <v>301</v>
      </c>
      <c r="C1181" t="n">
        <v>2</v>
      </c>
      <c r="D1181" t="n">
        <v>20</v>
      </c>
      <c r="E1181" t="s">
        <v>249</v>
      </c>
      <c r="F1181" t="n">
        <v>3201</v>
      </c>
      <c r="G1181" t="s">
        <v>250</v>
      </c>
      <c r="H1181" t="s">
        <v>251</v>
      </c>
      <c r="I1181" t="n">
        <v>5</v>
      </c>
      <c r="J1181" t="n">
        <v>458</v>
      </c>
      <c r="K1181" t="s">
        <v>252</v>
      </c>
      <c r="L1181" t="n">
        <v>299</v>
      </c>
      <c r="M1181" t="n">
        <v>0.03</v>
      </c>
      <c r="N1181" t="n">
        <v>46.3</v>
      </c>
      <c r="O1181" t="s">
        <v>299</v>
      </c>
      <c r="P1181" t="s">
        <v>275</v>
      </c>
      <c r="Q1181" t="s">
        <v>275</v>
      </c>
      <c r="R1181" t="s">
        <v>255</v>
      </c>
      <c r="S1181" t="s">
        <v>251</v>
      </c>
      <c r="T1181" t="n">
        <v>5</v>
      </c>
    </row>
    <row r="1182" spans="1:20">
      <c r="A1182" s="1" t="n">
        <v>35764</v>
      </c>
      <c r="B1182" t="s">
        <v>301</v>
      </c>
      <c r="C1182" t="n">
        <v>3</v>
      </c>
      <c r="D1182" t="n">
        <v>20</v>
      </c>
      <c r="E1182" t="s">
        <v>249</v>
      </c>
      <c r="F1182" t="n">
        <v>3201</v>
      </c>
      <c r="G1182" t="s">
        <v>250</v>
      </c>
      <c r="H1182" t="s">
        <v>251</v>
      </c>
      <c r="I1182" t="n">
        <v>5</v>
      </c>
      <c r="J1182" t="n">
        <v>458</v>
      </c>
      <c r="K1182" t="s">
        <v>252</v>
      </c>
      <c r="L1182" t="n">
        <v>170</v>
      </c>
      <c r="M1182" t="n">
        <v>0.11</v>
      </c>
      <c r="N1182" t="n">
        <v>41.8</v>
      </c>
      <c r="O1182" t="s">
        <v>299</v>
      </c>
      <c r="P1182" t="s">
        <v>275</v>
      </c>
      <c r="Q1182" t="s">
        <v>275</v>
      </c>
      <c r="R1182" t="s">
        <v>255</v>
      </c>
      <c r="S1182" t="s">
        <v>251</v>
      </c>
      <c r="T1182" t="n">
        <v>5</v>
      </c>
    </row>
    <row r="1183" spans="1:20">
      <c r="A1183" s="1" t="n">
        <v>35764</v>
      </c>
      <c r="B1183" t="s">
        <v>301</v>
      </c>
      <c r="C1183" t="n">
        <v>4</v>
      </c>
      <c r="D1183" t="n">
        <v>20</v>
      </c>
      <c r="E1183" t="s">
        <v>249</v>
      </c>
      <c r="F1183" t="n">
        <v>3201</v>
      </c>
      <c r="G1183" t="s">
        <v>250</v>
      </c>
      <c r="H1183" t="s">
        <v>251</v>
      </c>
      <c r="I1183" t="n">
        <v>5</v>
      </c>
      <c r="J1183" t="n">
        <v>458</v>
      </c>
      <c r="K1183" t="s">
        <v>252</v>
      </c>
      <c r="L1183" t="n">
        <v>228</v>
      </c>
      <c r="M1183" t="n">
        <v>0.22</v>
      </c>
      <c r="N1183" t="n">
        <v>20.8</v>
      </c>
      <c r="O1183" t="s">
        <v>299</v>
      </c>
      <c r="P1183" t="s">
        <v>275</v>
      </c>
      <c r="Q1183" t="s">
        <v>275</v>
      </c>
      <c r="R1183" t="s">
        <v>255</v>
      </c>
      <c r="S1183" t="s">
        <v>251</v>
      </c>
      <c r="T1183" t="n">
        <v>5</v>
      </c>
    </row>
    <row r="1184" spans="1:20">
      <c r="A1184" s="1" t="n">
        <v>35764</v>
      </c>
      <c r="B1184" t="s">
        <v>301</v>
      </c>
      <c r="C1184" t="n">
        <v>5</v>
      </c>
      <c r="D1184" t="n">
        <v>20</v>
      </c>
      <c r="E1184" t="s">
        <v>249</v>
      </c>
      <c r="F1184" t="n">
        <v>3201</v>
      </c>
      <c r="G1184" t="s">
        <v>250</v>
      </c>
      <c r="H1184" t="s">
        <v>251</v>
      </c>
      <c r="I1184" t="n">
        <v>5</v>
      </c>
      <c r="J1184" t="n">
        <v>160</v>
      </c>
      <c r="K1184" t="s">
        <v>280</v>
      </c>
      <c r="L1184" t="n">
        <v>675</v>
      </c>
      <c r="M1184" t="n">
        <v>0.11</v>
      </c>
      <c r="N1184" t="n">
        <v>46.7</v>
      </c>
      <c r="O1184" t="s">
        <v>299</v>
      </c>
      <c r="P1184" t="s">
        <v>275</v>
      </c>
      <c r="Q1184" t="s">
        <v>275</v>
      </c>
      <c r="R1184" t="s">
        <v>255</v>
      </c>
      <c r="S1184" t="s">
        <v>251</v>
      </c>
      <c r="T1184" t="n">
        <v>5</v>
      </c>
    </row>
    <row r="1185" spans="1:20">
      <c r="A1185" s="1" t="n">
        <v>35764</v>
      </c>
      <c r="B1185" t="s">
        <v>248</v>
      </c>
      <c r="C1185" t="n">
        <v>5</v>
      </c>
      <c r="D1185" t="n">
        <v>20</v>
      </c>
      <c r="E1185" t="s">
        <v>249</v>
      </c>
      <c r="F1185" t="n">
        <v>3201</v>
      </c>
      <c r="G1185" t="s">
        <v>250</v>
      </c>
      <c r="H1185" t="s">
        <v>251</v>
      </c>
      <c r="I1185" t="n">
        <v>5</v>
      </c>
      <c r="J1185" t="n">
        <v>458</v>
      </c>
      <c r="K1185" t="s">
        <v>252</v>
      </c>
      <c r="L1185" t="n">
        <v>59</v>
      </c>
      <c r="M1185" t="n">
        <v>0.07000000000000001</v>
      </c>
      <c r="N1185" t="n">
        <v>21</v>
      </c>
      <c r="O1185" t="s">
        <v>253</v>
      </c>
      <c r="P1185" t="s">
        <v>254</v>
      </c>
      <c r="Q1185" t="s">
        <v>254</v>
      </c>
      <c r="R1185" t="s">
        <v>255</v>
      </c>
      <c r="S1185" t="s">
        <v>251</v>
      </c>
      <c r="T1185" t="n">
        <v>5</v>
      </c>
    </row>
    <row r="1186" spans="1:20">
      <c r="A1186" s="1" t="n">
        <v>35764</v>
      </c>
      <c r="B1186" t="s">
        <v>248</v>
      </c>
      <c r="C1186" t="n">
        <v>6</v>
      </c>
      <c r="D1186" t="n">
        <v>20</v>
      </c>
      <c r="E1186" t="s">
        <v>249</v>
      </c>
      <c r="F1186" t="n">
        <v>3201</v>
      </c>
      <c r="G1186" t="s">
        <v>250</v>
      </c>
      <c r="H1186" t="s">
        <v>251</v>
      </c>
      <c r="I1186" t="n">
        <v>5</v>
      </c>
      <c r="J1186" t="n">
        <v>458</v>
      </c>
      <c r="K1186" t="s">
        <v>252</v>
      </c>
      <c r="L1186" t="n">
        <v>400</v>
      </c>
      <c r="M1186" t="n">
        <v>0.07000000000000001</v>
      </c>
      <c r="N1186" t="n">
        <v>31.8</v>
      </c>
      <c r="O1186" t="s">
        <v>253</v>
      </c>
      <c r="P1186" t="s">
        <v>254</v>
      </c>
      <c r="Q1186" t="s">
        <v>254</v>
      </c>
      <c r="R1186" t="s">
        <v>255</v>
      </c>
      <c r="S1186" t="s">
        <v>251</v>
      </c>
      <c r="T1186" t="n">
        <v>5</v>
      </c>
    </row>
    <row r="1187" spans="1:20">
      <c r="A1187" s="1" t="n">
        <v>35764</v>
      </c>
      <c r="B1187" t="s">
        <v>248</v>
      </c>
      <c r="C1187" t="n">
        <v>7</v>
      </c>
      <c r="D1187" t="n">
        <v>20</v>
      </c>
      <c r="E1187" t="s">
        <v>249</v>
      </c>
      <c r="F1187" t="n">
        <v>3201</v>
      </c>
      <c r="G1187" t="s">
        <v>250</v>
      </c>
      <c r="H1187" t="s">
        <v>251</v>
      </c>
      <c r="I1187" t="n">
        <v>5</v>
      </c>
      <c r="J1187" t="n">
        <v>458</v>
      </c>
      <c r="K1187" t="s">
        <v>252</v>
      </c>
      <c r="L1187" t="n">
        <v>335</v>
      </c>
      <c r="M1187" t="n">
        <v>0.07000000000000001</v>
      </c>
      <c r="N1187" t="n">
        <v>32.3</v>
      </c>
      <c r="O1187" t="s">
        <v>253</v>
      </c>
      <c r="P1187" t="s">
        <v>254</v>
      </c>
      <c r="Q1187" t="s">
        <v>254</v>
      </c>
      <c r="R1187" t="s">
        <v>255</v>
      </c>
      <c r="S1187" t="s">
        <v>251</v>
      </c>
      <c r="T1187" t="n">
        <v>5</v>
      </c>
    </row>
    <row r="1188" spans="1:20">
      <c r="A1188" s="1" t="n">
        <v>35764</v>
      </c>
      <c r="B1188" t="s">
        <v>248</v>
      </c>
      <c r="C1188" t="n">
        <v>8</v>
      </c>
      <c r="D1188" t="n">
        <v>20</v>
      </c>
      <c r="E1188" t="s">
        <v>249</v>
      </c>
      <c r="F1188" t="n">
        <v>3201</v>
      </c>
      <c r="G1188" t="s">
        <v>250</v>
      </c>
      <c r="H1188" t="s">
        <v>251</v>
      </c>
      <c r="I1188" t="n">
        <v>5</v>
      </c>
      <c r="J1188" t="n">
        <v>458</v>
      </c>
      <c r="K1188" t="s">
        <v>252</v>
      </c>
      <c r="L1188" t="n">
        <v>242</v>
      </c>
      <c r="M1188" t="n">
        <v>0.02</v>
      </c>
      <c r="N1188" t="n">
        <v>32.3</v>
      </c>
      <c r="O1188" t="s">
        <v>253</v>
      </c>
      <c r="P1188" t="s">
        <v>254</v>
      </c>
      <c r="Q1188" t="s">
        <v>254</v>
      </c>
      <c r="R1188" t="s">
        <v>255</v>
      </c>
      <c r="S1188" t="s">
        <v>251</v>
      </c>
      <c r="T1188" t="n">
        <v>5</v>
      </c>
    </row>
    <row r="1189" spans="1:20">
      <c r="A1189" s="1" t="n">
        <v>35764</v>
      </c>
      <c r="B1189" t="s">
        <v>248</v>
      </c>
      <c r="C1189" t="n">
        <v>9</v>
      </c>
      <c r="D1189" t="n">
        <v>20</v>
      </c>
      <c r="E1189" t="s">
        <v>249</v>
      </c>
      <c r="F1189" t="n">
        <v>3201</v>
      </c>
      <c r="G1189" t="s">
        <v>250</v>
      </c>
      <c r="H1189" t="s">
        <v>251</v>
      </c>
      <c r="I1189" t="n">
        <v>5</v>
      </c>
      <c r="J1189" t="n">
        <v>458</v>
      </c>
      <c r="K1189" t="s">
        <v>252</v>
      </c>
      <c r="L1189" t="n">
        <v>206</v>
      </c>
      <c r="M1189" t="n">
        <v>0.02</v>
      </c>
      <c r="N1189" t="n">
        <v>46.5</v>
      </c>
      <c r="O1189" t="s">
        <v>253</v>
      </c>
      <c r="P1189" t="s">
        <v>254</v>
      </c>
      <c r="Q1189" t="s">
        <v>254</v>
      </c>
      <c r="R1189" t="s">
        <v>255</v>
      </c>
      <c r="S1189" t="s">
        <v>251</v>
      </c>
      <c r="T1189" t="n">
        <v>5</v>
      </c>
    </row>
    <row r="1190" spans="1:20">
      <c r="A1190" s="1" t="n">
        <v>35764</v>
      </c>
      <c r="B1190" t="s">
        <v>258</v>
      </c>
      <c r="C1190" t="n">
        <v>981</v>
      </c>
      <c r="D1190" t="n">
        <v>213</v>
      </c>
      <c r="E1190" t="s">
        <v>256</v>
      </c>
      <c r="F1190" t="n">
        <v>3201</v>
      </c>
      <c r="G1190" t="s">
        <v>250</v>
      </c>
      <c r="H1190" t="s">
        <v>251</v>
      </c>
      <c r="I1190" t="n">
        <v>5</v>
      </c>
      <c r="J1190" t="n">
        <v>515</v>
      </c>
      <c r="K1190" t="s">
        <v>261</v>
      </c>
      <c r="L1190" t="n">
        <v>1</v>
      </c>
      <c r="M1190" t="n">
        <v>0</v>
      </c>
      <c r="N1190" t="n">
        <v>0</v>
      </c>
    </row>
    <row r="1191" spans="1:20">
      <c r="A1191" s="1" t="n">
        <v>35795</v>
      </c>
      <c r="B1191" t="s">
        <v>299</v>
      </c>
      <c r="C1191" t="n">
        <v>1</v>
      </c>
      <c r="D1191" t="n">
        <v>20</v>
      </c>
      <c r="E1191" t="s">
        <v>249</v>
      </c>
      <c r="F1191" t="n">
        <v>3201</v>
      </c>
      <c r="G1191" t="s">
        <v>250</v>
      </c>
      <c r="H1191" t="s">
        <v>251</v>
      </c>
      <c r="I1191" t="n">
        <v>5</v>
      </c>
      <c r="J1191" t="n">
        <v>160</v>
      </c>
      <c r="K1191" t="s">
        <v>280</v>
      </c>
      <c r="L1191" t="n">
        <v>439</v>
      </c>
      <c r="M1191" t="n">
        <v>0.01</v>
      </c>
      <c r="N1191" t="n">
        <v>55</v>
      </c>
      <c r="O1191" t="s">
        <v>299</v>
      </c>
      <c r="P1191" t="s">
        <v>275</v>
      </c>
      <c r="Q1191" t="s">
        <v>275</v>
      </c>
      <c r="R1191" t="s">
        <v>255</v>
      </c>
      <c r="S1191" t="s">
        <v>251</v>
      </c>
      <c r="T1191" t="n">
        <v>5</v>
      </c>
    </row>
    <row r="1192" spans="1:20">
      <c r="A1192" s="1" t="n">
        <v>35795</v>
      </c>
      <c r="B1192" t="s">
        <v>299</v>
      </c>
      <c r="C1192" t="n">
        <v>2</v>
      </c>
      <c r="D1192" t="n">
        <v>20</v>
      </c>
      <c r="E1192" t="s">
        <v>249</v>
      </c>
      <c r="F1192" t="n">
        <v>3201</v>
      </c>
      <c r="G1192" t="s">
        <v>250</v>
      </c>
      <c r="H1192" t="s">
        <v>251</v>
      </c>
      <c r="I1192" t="n">
        <v>5</v>
      </c>
      <c r="J1192" t="n">
        <v>458</v>
      </c>
      <c r="K1192" t="s">
        <v>252</v>
      </c>
      <c r="L1192" t="n">
        <v>303</v>
      </c>
      <c r="M1192" t="n">
        <v>0.21</v>
      </c>
      <c r="N1192" t="n">
        <v>22.8</v>
      </c>
      <c r="O1192" t="s">
        <v>299</v>
      </c>
      <c r="P1192" t="s">
        <v>275</v>
      </c>
      <c r="Q1192" t="s">
        <v>275</v>
      </c>
      <c r="R1192" t="s">
        <v>255</v>
      </c>
      <c r="S1192" t="s">
        <v>251</v>
      </c>
      <c r="T1192" t="n">
        <v>5</v>
      </c>
    </row>
    <row r="1193" spans="1:20">
      <c r="A1193" s="1" t="n">
        <v>35795</v>
      </c>
      <c r="B1193" t="s">
        <v>299</v>
      </c>
      <c r="C1193" t="n">
        <v>3</v>
      </c>
      <c r="D1193" t="n">
        <v>20</v>
      </c>
      <c r="E1193" t="s">
        <v>249</v>
      </c>
      <c r="F1193" t="n">
        <v>3201</v>
      </c>
      <c r="G1193" t="s">
        <v>250</v>
      </c>
      <c r="H1193" t="s">
        <v>251</v>
      </c>
      <c r="I1193" t="n">
        <v>5</v>
      </c>
      <c r="J1193" t="n">
        <v>458</v>
      </c>
      <c r="K1193" t="s">
        <v>252</v>
      </c>
      <c r="L1193" t="n">
        <v>191</v>
      </c>
      <c r="M1193" t="n">
        <v>0.07000000000000001</v>
      </c>
      <c r="N1193" t="n">
        <v>35.2</v>
      </c>
      <c r="O1193" t="s">
        <v>299</v>
      </c>
      <c r="P1193" t="s">
        <v>275</v>
      </c>
      <c r="Q1193" t="s">
        <v>275</v>
      </c>
      <c r="R1193" t="s">
        <v>255</v>
      </c>
      <c r="S1193" t="s">
        <v>251</v>
      </c>
      <c r="T1193" t="n">
        <v>5</v>
      </c>
    </row>
    <row r="1194" spans="1:20">
      <c r="A1194" s="1" t="n">
        <v>35795</v>
      </c>
      <c r="B1194" t="s">
        <v>299</v>
      </c>
      <c r="C1194" t="n">
        <v>4</v>
      </c>
      <c r="D1194" t="n">
        <v>20</v>
      </c>
      <c r="E1194" t="s">
        <v>249</v>
      </c>
      <c r="F1194" t="n">
        <v>3201</v>
      </c>
      <c r="G1194" t="s">
        <v>250</v>
      </c>
      <c r="H1194" t="s">
        <v>251</v>
      </c>
      <c r="I1194" t="n">
        <v>5</v>
      </c>
      <c r="J1194" t="n">
        <v>458</v>
      </c>
      <c r="K1194" t="s">
        <v>252</v>
      </c>
      <c r="L1194" t="n">
        <v>182</v>
      </c>
      <c r="M1194" t="n">
        <v>0.09</v>
      </c>
      <c r="N1194" t="n">
        <v>33.2</v>
      </c>
      <c r="O1194" t="s">
        <v>299</v>
      </c>
      <c r="P1194" t="s">
        <v>275</v>
      </c>
      <c r="Q1194" t="s">
        <v>275</v>
      </c>
      <c r="R1194" t="s">
        <v>255</v>
      </c>
      <c r="S1194" t="s">
        <v>251</v>
      </c>
      <c r="T1194" t="n">
        <v>5</v>
      </c>
    </row>
    <row r="1195" spans="1:20">
      <c r="A1195" s="1" t="n">
        <v>35795</v>
      </c>
      <c r="B1195" t="s">
        <v>299</v>
      </c>
      <c r="C1195" t="n">
        <v>5</v>
      </c>
      <c r="D1195" t="n">
        <v>20</v>
      </c>
      <c r="E1195" t="s">
        <v>249</v>
      </c>
      <c r="F1195" t="n">
        <v>3201</v>
      </c>
      <c r="G1195" t="s">
        <v>250</v>
      </c>
      <c r="H1195" t="s">
        <v>251</v>
      </c>
      <c r="I1195" t="n">
        <v>5</v>
      </c>
      <c r="J1195" t="n">
        <v>458</v>
      </c>
      <c r="K1195" t="s">
        <v>252</v>
      </c>
      <c r="L1195" t="n">
        <v>300</v>
      </c>
      <c r="M1195" t="n">
        <v>0.03</v>
      </c>
      <c r="N1195" t="n">
        <v>45.8</v>
      </c>
      <c r="O1195" t="s">
        <v>299</v>
      </c>
      <c r="P1195" t="s">
        <v>275</v>
      </c>
      <c r="Q1195" t="s">
        <v>275</v>
      </c>
      <c r="R1195" t="s">
        <v>255</v>
      </c>
      <c r="S1195" t="s">
        <v>251</v>
      </c>
      <c r="T1195" t="n">
        <v>5</v>
      </c>
    </row>
    <row r="1196" spans="1:20">
      <c r="A1196" s="1" t="n">
        <v>35795</v>
      </c>
      <c r="B1196" t="s">
        <v>248</v>
      </c>
      <c r="C1196" t="n">
        <v>8</v>
      </c>
      <c r="D1196" t="n">
        <v>20</v>
      </c>
      <c r="E1196" t="s">
        <v>249</v>
      </c>
      <c r="F1196" t="n">
        <v>3201</v>
      </c>
      <c r="G1196" t="s">
        <v>250</v>
      </c>
      <c r="H1196" t="s">
        <v>251</v>
      </c>
      <c r="I1196" t="n">
        <v>5</v>
      </c>
      <c r="J1196" t="n">
        <v>260</v>
      </c>
      <c r="K1196" t="s">
        <v>272</v>
      </c>
      <c r="L1196" t="n">
        <v>151</v>
      </c>
      <c r="M1196" t="n">
        <v>0.2</v>
      </c>
      <c r="N1196" t="n">
        <v>39.8</v>
      </c>
      <c r="O1196" t="s">
        <v>253</v>
      </c>
      <c r="P1196" t="s">
        <v>254</v>
      </c>
      <c r="Q1196" t="s">
        <v>254</v>
      </c>
      <c r="R1196" t="s">
        <v>255</v>
      </c>
      <c r="S1196" t="s">
        <v>251</v>
      </c>
      <c r="T1196" t="n">
        <v>5</v>
      </c>
    </row>
    <row r="1197" spans="1:20">
      <c r="A1197" s="1" t="n">
        <v>35795</v>
      </c>
      <c r="B1197" t="s">
        <v>248</v>
      </c>
      <c r="C1197" t="n">
        <v>9</v>
      </c>
      <c r="D1197" t="n">
        <v>20</v>
      </c>
      <c r="E1197" t="s">
        <v>249</v>
      </c>
      <c r="F1197" t="n">
        <v>3201</v>
      </c>
      <c r="G1197" t="s">
        <v>250</v>
      </c>
      <c r="H1197" t="s">
        <v>251</v>
      </c>
      <c r="I1197" t="n">
        <v>5</v>
      </c>
      <c r="J1197" t="n">
        <v>260</v>
      </c>
      <c r="K1197" t="s">
        <v>272</v>
      </c>
      <c r="L1197" t="n">
        <v>239</v>
      </c>
      <c r="M1197" t="n">
        <v>0.2</v>
      </c>
      <c r="N1197" t="n">
        <v>40</v>
      </c>
      <c r="O1197" t="s">
        <v>253</v>
      </c>
      <c r="P1197" t="s">
        <v>254</v>
      </c>
      <c r="Q1197" t="s">
        <v>254</v>
      </c>
      <c r="R1197" t="s">
        <v>255</v>
      </c>
      <c r="S1197" t="s">
        <v>251</v>
      </c>
      <c r="T1197" t="n">
        <v>5</v>
      </c>
    </row>
    <row r="1198" spans="1:20">
      <c r="A1198" s="1" t="n">
        <v>35795</v>
      </c>
      <c r="B1198" t="s">
        <v>248</v>
      </c>
      <c r="C1198" t="n">
        <v>10</v>
      </c>
      <c r="D1198" t="n">
        <v>20</v>
      </c>
      <c r="E1198" t="s">
        <v>249</v>
      </c>
      <c r="F1198" t="n">
        <v>3201</v>
      </c>
      <c r="G1198" t="s">
        <v>250</v>
      </c>
      <c r="H1198" t="s">
        <v>251</v>
      </c>
      <c r="I1198" t="n">
        <v>5</v>
      </c>
      <c r="J1198" t="n">
        <v>458</v>
      </c>
      <c r="K1198" t="s">
        <v>252</v>
      </c>
      <c r="L1198" t="n">
        <v>385</v>
      </c>
      <c r="M1198" t="n">
        <v>0.1</v>
      </c>
      <c r="N1198" t="n">
        <v>34.9</v>
      </c>
      <c r="O1198" t="s">
        <v>253</v>
      </c>
      <c r="P1198" t="s">
        <v>254</v>
      </c>
      <c r="Q1198" t="s">
        <v>254</v>
      </c>
      <c r="R1198" t="s">
        <v>255</v>
      </c>
      <c r="S1198" t="s">
        <v>251</v>
      </c>
      <c r="T1198" t="n">
        <v>5</v>
      </c>
    </row>
    <row r="1199" spans="1:20">
      <c r="A1199" s="1" t="n">
        <v>35795</v>
      </c>
      <c r="B1199" t="s">
        <v>248</v>
      </c>
      <c r="C1199" t="n">
        <v>11</v>
      </c>
      <c r="D1199" t="n">
        <v>20</v>
      </c>
      <c r="E1199" t="s">
        <v>249</v>
      </c>
      <c r="F1199" t="n">
        <v>3201</v>
      </c>
      <c r="G1199" t="s">
        <v>250</v>
      </c>
      <c r="H1199" t="s">
        <v>251</v>
      </c>
      <c r="I1199" t="n">
        <v>5</v>
      </c>
      <c r="J1199" t="n">
        <v>458</v>
      </c>
      <c r="K1199" t="s">
        <v>252</v>
      </c>
      <c r="L1199" t="n">
        <v>420</v>
      </c>
      <c r="M1199" t="n">
        <v>0.07000000000000001</v>
      </c>
      <c r="N1199" t="n">
        <v>32.1</v>
      </c>
      <c r="O1199" t="s">
        <v>253</v>
      </c>
      <c r="P1199" t="s">
        <v>254</v>
      </c>
      <c r="Q1199" t="s">
        <v>254</v>
      </c>
      <c r="R1199" t="s">
        <v>255</v>
      </c>
      <c r="S1199" t="s">
        <v>251</v>
      </c>
      <c r="T1199" t="n">
        <v>5</v>
      </c>
    </row>
    <row r="1200" spans="1:20">
      <c r="A1200" s="1" t="n">
        <v>35795</v>
      </c>
      <c r="B1200" t="s">
        <v>248</v>
      </c>
      <c r="C1200" t="n">
        <v>12</v>
      </c>
      <c r="D1200" t="n">
        <v>20</v>
      </c>
      <c r="E1200" t="s">
        <v>249</v>
      </c>
      <c r="F1200" t="n">
        <v>3201</v>
      </c>
      <c r="G1200" t="s">
        <v>250</v>
      </c>
      <c r="H1200" t="s">
        <v>251</v>
      </c>
      <c r="I1200" t="n">
        <v>5</v>
      </c>
      <c r="J1200" t="n">
        <v>458</v>
      </c>
      <c r="K1200" t="s">
        <v>252</v>
      </c>
      <c r="L1200" t="n">
        <v>322</v>
      </c>
      <c r="M1200" t="n">
        <v>0.02</v>
      </c>
      <c r="N1200" t="n">
        <v>46.4</v>
      </c>
      <c r="O1200" t="s">
        <v>253</v>
      </c>
      <c r="P1200" t="s">
        <v>254</v>
      </c>
      <c r="Q1200" t="s">
        <v>254</v>
      </c>
      <c r="R1200" t="s">
        <v>255</v>
      </c>
      <c r="S1200" t="s">
        <v>251</v>
      </c>
      <c r="T1200" t="n">
        <v>5</v>
      </c>
    </row>
    <row r="1201" spans="1:20">
      <c r="A1201" s="1" t="n">
        <v>35795</v>
      </c>
      <c r="B1201" t="s">
        <v>248</v>
      </c>
      <c r="C1201" t="n">
        <v>38</v>
      </c>
      <c r="D1201" t="n">
        <v>508</v>
      </c>
      <c r="E1201" t="s">
        <v>268</v>
      </c>
      <c r="F1201" t="n">
        <v>3201</v>
      </c>
      <c r="G1201" t="s">
        <v>250</v>
      </c>
      <c r="H1201" t="s">
        <v>251</v>
      </c>
      <c r="I1201" t="n">
        <v>5</v>
      </c>
      <c r="J1201" t="n">
        <v>458</v>
      </c>
      <c r="K1201" t="s">
        <v>252</v>
      </c>
      <c r="L1201" t="n">
        <v>95</v>
      </c>
      <c r="M1201" t="n">
        <v>0.18</v>
      </c>
      <c r="N1201" t="n">
        <v>0</v>
      </c>
    </row>
    <row r="1202" spans="1:20">
      <c r="A1202" s="1" t="n">
        <v>35826</v>
      </c>
      <c r="B1202" t="s">
        <v>299</v>
      </c>
      <c r="C1202" t="n">
        <v>1</v>
      </c>
      <c r="D1202" t="n">
        <v>20</v>
      </c>
      <c r="E1202" t="s">
        <v>249</v>
      </c>
      <c r="F1202" t="n">
        <v>3201</v>
      </c>
      <c r="G1202" t="s">
        <v>250</v>
      </c>
      <c r="H1202" t="s">
        <v>251</v>
      </c>
      <c r="I1202" t="n">
        <v>5</v>
      </c>
      <c r="J1202" t="n">
        <v>458</v>
      </c>
      <c r="K1202" t="s">
        <v>252</v>
      </c>
      <c r="L1202" t="n">
        <v>402</v>
      </c>
      <c r="M1202" t="n">
        <v>0.02</v>
      </c>
      <c r="N1202" t="n">
        <v>45.6</v>
      </c>
      <c r="O1202" t="s">
        <v>299</v>
      </c>
      <c r="P1202" t="s">
        <v>275</v>
      </c>
      <c r="Q1202" t="s">
        <v>275</v>
      </c>
      <c r="R1202" t="s">
        <v>255</v>
      </c>
      <c r="S1202" t="s">
        <v>251</v>
      </c>
      <c r="T1202" t="n">
        <v>5</v>
      </c>
    </row>
    <row r="1203" spans="1:20">
      <c r="A1203" s="1" t="n">
        <v>35826</v>
      </c>
      <c r="B1203" t="s">
        <v>299</v>
      </c>
      <c r="C1203" t="n">
        <v>2</v>
      </c>
      <c r="D1203" t="n">
        <v>20</v>
      </c>
      <c r="E1203" t="s">
        <v>249</v>
      </c>
      <c r="F1203" t="n">
        <v>3201</v>
      </c>
      <c r="G1203" t="s">
        <v>250</v>
      </c>
      <c r="H1203" t="s">
        <v>251</v>
      </c>
      <c r="I1203" t="n">
        <v>5</v>
      </c>
      <c r="J1203" t="n">
        <v>458</v>
      </c>
      <c r="K1203" t="s">
        <v>252</v>
      </c>
      <c r="L1203" t="n">
        <v>314</v>
      </c>
      <c r="M1203" t="n">
        <v>0.22</v>
      </c>
      <c r="N1203" t="n">
        <v>20.4</v>
      </c>
      <c r="O1203" t="s">
        <v>299</v>
      </c>
      <c r="P1203" t="s">
        <v>275</v>
      </c>
      <c r="Q1203" t="s">
        <v>275</v>
      </c>
      <c r="R1203" t="s">
        <v>255</v>
      </c>
      <c r="S1203" t="s">
        <v>251</v>
      </c>
      <c r="T1203" t="n">
        <v>5</v>
      </c>
    </row>
    <row r="1204" spans="1:20">
      <c r="A1204" s="1" t="n">
        <v>35826</v>
      </c>
      <c r="B1204" t="s">
        <v>299</v>
      </c>
      <c r="C1204" t="n">
        <v>3</v>
      </c>
      <c r="D1204" t="n">
        <v>20</v>
      </c>
      <c r="E1204" t="s">
        <v>249</v>
      </c>
      <c r="F1204" t="n">
        <v>3201</v>
      </c>
      <c r="G1204" t="s">
        <v>250</v>
      </c>
      <c r="H1204" t="s">
        <v>251</v>
      </c>
      <c r="I1204" t="n">
        <v>5</v>
      </c>
      <c r="J1204" t="n">
        <v>458</v>
      </c>
      <c r="K1204" t="s">
        <v>252</v>
      </c>
      <c r="L1204" t="n">
        <v>304</v>
      </c>
      <c r="M1204" t="n">
        <v>0.22</v>
      </c>
      <c r="N1204" t="n">
        <v>20.6</v>
      </c>
      <c r="O1204" t="s">
        <v>299</v>
      </c>
      <c r="P1204" t="s">
        <v>275</v>
      </c>
      <c r="Q1204" t="s">
        <v>275</v>
      </c>
      <c r="R1204" t="s">
        <v>255</v>
      </c>
      <c r="S1204" t="s">
        <v>251</v>
      </c>
      <c r="T1204" t="n">
        <v>5</v>
      </c>
    </row>
    <row r="1205" spans="1:20">
      <c r="A1205" s="1" t="n">
        <v>35826</v>
      </c>
      <c r="B1205" t="s">
        <v>299</v>
      </c>
      <c r="C1205" t="n">
        <v>4</v>
      </c>
      <c r="D1205" t="n">
        <v>20</v>
      </c>
      <c r="E1205" t="s">
        <v>249</v>
      </c>
      <c r="F1205" t="n">
        <v>3201</v>
      </c>
      <c r="G1205" t="s">
        <v>250</v>
      </c>
      <c r="H1205" t="s">
        <v>251</v>
      </c>
      <c r="I1205" t="n">
        <v>5</v>
      </c>
      <c r="J1205" t="n">
        <v>580</v>
      </c>
      <c r="K1205" t="s">
        <v>270</v>
      </c>
      <c r="L1205" t="n">
        <v>349</v>
      </c>
      <c r="M1205" t="n">
        <v>0.03</v>
      </c>
      <c r="N1205" t="n">
        <v>44.8</v>
      </c>
      <c r="O1205" t="s">
        <v>299</v>
      </c>
      <c r="P1205" t="s">
        <v>275</v>
      </c>
      <c r="Q1205" t="s">
        <v>275</v>
      </c>
      <c r="R1205" t="s">
        <v>255</v>
      </c>
      <c r="S1205" t="s">
        <v>251</v>
      </c>
      <c r="T1205" t="n">
        <v>5</v>
      </c>
    </row>
    <row r="1206" spans="1:20">
      <c r="A1206" s="1" t="n">
        <v>35826</v>
      </c>
      <c r="B1206" t="s">
        <v>248</v>
      </c>
      <c r="C1206" t="n">
        <v>5</v>
      </c>
      <c r="D1206" t="n">
        <v>20</v>
      </c>
      <c r="E1206" t="s">
        <v>249</v>
      </c>
      <c r="F1206" t="n">
        <v>3201</v>
      </c>
      <c r="G1206" t="s">
        <v>250</v>
      </c>
      <c r="H1206" t="s">
        <v>251</v>
      </c>
      <c r="I1206" t="n">
        <v>5</v>
      </c>
      <c r="J1206" t="n">
        <v>945</v>
      </c>
      <c r="K1206" t="s">
        <v>304</v>
      </c>
      <c r="L1206" t="n">
        <v>197</v>
      </c>
      <c r="M1206" t="n">
        <v>0.1</v>
      </c>
      <c r="N1206" t="n">
        <v>36.9</v>
      </c>
      <c r="O1206" t="s">
        <v>253</v>
      </c>
      <c r="P1206" t="s">
        <v>254</v>
      </c>
      <c r="Q1206" t="s">
        <v>254</v>
      </c>
      <c r="R1206" t="s">
        <v>255</v>
      </c>
      <c r="S1206" t="s">
        <v>251</v>
      </c>
      <c r="T1206" t="n">
        <v>5</v>
      </c>
    </row>
    <row r="1207" spans="1:20">
      <c r="A1207" s="1" t="n">
        <v>35826</v>
      </c>
      <c r="B1207" t="s">
        <v>248</v>
      </c>
      <c r="C1207" t="n">
        <v>6</v>
      </c>
      <c r="D1207" t="n">
        <v>20</v>
      </c>
      <c r="E1207" t="s">
        <v>249</v>
      </c>
      <c r="F1207" t="n">
        <v>3201</v>
      </c>
      <c r="G1207" t="s">
        <v>250</v>
      </c>
      <c r="H1207" t="s">
        <v>251</v>
      </c>
      <c r="I1207" t="n">
        <v>5</v>
      </c>
      <c r="J1207" t="n">
        <v>280</v>
      </c>
      <c r="K1207" t="s">
        <v>273</v>
      </c>
      <c r="L1207" t="n">
        <v>428</v>
      </c>
      <c r="M1207" t="n">
        <v>0.1</v>
      </c>
      <c r="N1207" t="n">
        <v>39.4</v>
      </c>
      <c r="O1207" t="s">
        <v>253</v>
      </c>
      <c r="P1207" t="s">
        <v>254</v>
      </c>
      <c r="Q1207" t="s">
        <v>254</v>
      </c>
      <c r="R1207" t="s">
        <v>255</v>
      </c>
      <c r="S1207" t="s">
        <v>251</v>
      </c>
      <c r="T1207" t="n">
        <v>5</v>
      </c>
    </row>
    <row r="1208" spans="1:20">
      <c r="A1208" s="1" t="n">
        <v>35826</v>
      </c>
      <c r="B1208" t="s">
        <v>248</v>
      </c>
      <c r="C1208" t="n">
        <v>7</v>
      </c>
      <c r="D1208" t="n">
        <v>20</v>
      </c>
      <c r="E1208" t="s">
        <v>249</v>
      </c>
      <c r="F1208" t="n">
        <v>3201</v>
      </c>
      <c r="G1208" t="s">
        <v>250</v>
      </c>
      <c r="H1208" t="s">
        <v>251</v>
      </c>
      <c r="I1208" t="n">
        <v>5</v>
      </c>
      <c r="J1208" t="n">
        <v>260</v>
      </c>
      <c r="K1208" t="s">
        <v>272</v>
      </c>
      <c r="L1208" t="n">
        <v>399</v>
      </c>
      <c r="M1208" t="n">
        <v>0.2</v>
      </c>
      <c r="N1208" t="n">
        <v>38.2</v>
      </c>
      <c r="O1208" t="s">
        <v>253</v>
      </c>
      <c r="P1208" t="s">
        <v>254</v>
      </c>
      <c r="Q1208" t="s">
        <v>254</v>
      </c>
      <c r="R1208" t="s">
        <v>255</v>
      </c>
      <c r="S1208" t="s">
        <v>251</v>
      </c>
      <c r="T1208" t="n">
        <v>5</v>
      </c>
    </row>
    <row r="1209" spans="1:20">
      <c r="A1209" s="1" t="n">
        <v>35826</v>
      </c>
      <c r="B1209" t="s">
        <v>248</v>
      </c>
      <c r="C1209" t="n">
        <v>8</v>
      </c>
      <c r="D1209" t="n">
        <v>20</v>
      </c>
      <c r="E1209" t="s">
        <v>249</v>
      </c>
      <c r="F1209" t="n">
        <v>3201</v>
      </c>
      <c r="G1209" t="s">
        <v>250</v>
      </c>
      <c r="H1209" t="s">
        <v>251</v>
      </c>
      <c r="I1209" t="n">
        <v>5</v>
      </c>
      <c r="J1209" t="n">
        <v>945</v>
      </c>
      <c r="K1209" t="s">
        <v>304</v>
      </c>
      <c r="L1209" t="n">
        <v>427</v>
      </c>
      <c r="M1209" t="n">
        <v>0.1</v>
      </c>
      <c r="N1209" t="n">
        <v>40.6</v>
      </c>
      <c r="O1209" t="s">
        <v>253</v>
      </c>
      <c r="P1209" t="s">
        <v>254</v>
      </c>
      <c r="Q1209" t="s">
        <v>254</v>
      </c>
      <c r="R1209" t="s">
        <v>255</v>
      </c>
      <c r="S1209" t="s">
        <v>251</v>
      </c>
      <c r="T1209" t="n">
        <v>5</v>
      </c>
    </row>
    <row r="1210" spans="1:20">
      <c r="A1210" s="1" t="n">
        <v>35826</v>
      </c>
      <c r="B1210" t="s">
        <v>248</v>
      </c>
      <c r="C1210" t="n">
        <v>59</v>
      </c>
      <c r="D1210" t="n">
        <v>510</v>
      </c>
      <c r="E1210" t="s">
        <v>277</v>
      </c>
      <c r="F1210" t="n">
        <v>3201</v>
      </c>
      <c r="G1210" t="s">
        <v>250</v>
      </c>
      <c r="H1210" t="s">
        <v>251</v>
      </c>
      <c r="I1210" t="n">
        <v>5</v>
      </c>
      <c r="J1210" t="n">
        <v>458</v>
      </c>
      <c r="K1210" t="s">
        <v>252</v>
      </c>
      <c r="L1210" t="n">
        <v>97</v>
      </c>
      <c r="M1210" t="n">
        <v>1.8</v>
      </c>
      <c r="N1210" t="n">
        <v>0</v>
      </c>
    </row>
    <row r="1211" spans="1:20">
      <c r="A1211" s="1" t="n">
        <v>35854</v>
      </c>
      <c r="B1211" t="s">
        <v>299</v>
      </c>
      <c r="C1211" t="n">
        <v>1</v>
      </c>
      <c r="D1211" t="n">
        <v>20</v>
      </c>
      <c r="E1211" t="s">
        <v>249</v>
      </c>
      <c r="F1211" t="n">
        <v>3201</v>
      </c>
      <c r="G1211" t="s">
        <v>250</v>
      </c>
      <c r="H1211" t="s">
        <v>251</v>
      </c>
      <c r="I1211" t="n">
        <v>5</v>
      </c>
      <c r="J1211" t="n">
        <v>260</v>
      </c>
      <c r="K1211" t="s">
        <v>272</v>
      </c>
      <c r="L1211" t="n">
        <v>179</v>
      </c>
      <c r="M1211" t="n">
        <v>0.39</v>
      </c>
      <c r="N1211" t="n">
        <v>40.3</v>
      </c>
      <c r="O1211" t="s">
        <v>299</v>
      </c>
      <c r="P1211" t="s">
        <v>275</v>
      </c>
      <c r="Q1211" t="s">
        <v>275</v>
      </c>
      <c r="R1211" t="s">
        <v>255</v>
      </c>
      <c r="S1211" t="s">
        <v>251</v>
      </c>
      <c r="T1211" t="n">
        <v>5</v>
      </c>
    </row>
    <row r="1212" spans="1:20">
      <c r="A1212" s="1" t="n">
        <v>35854</v>
      </c>
      <c r="B1212" t="s">
        <v>299</v>
      </c>
      <c r="C1212" t="n">
        <v>2</v>
      </c>
      <c r="D1212" t="n">
        <v>20</v>
      </c>
      <c r="E1212" t="s">
        <v>249</v>
      </c>
      <c r="F1212" t="n">
        <v>3201</v>
      </c>
      <c r="G1212" t="s">
        <v>250</v>
      </c>
      <c r="H1212" t="s">
        <v>251</v>
      </c>
      <c r="I1212" t="n">
        <v>5</v>
      </c>
      <c r="J1212" t="n">
        <v>160</v>
      </c>
      <c r="K1212" t="s">
        <v>280</v>
      </c>
      <c r="L1212" t="n">
        <v>1349</v>
      </c>
      <c r="M1212" t="n">
        <v>0.05</v>
      </c>
      <c r="N1212" t="n">
        <v>47.6</v>
      </c>
      <c r="O1212" t="s">
        <v>299</v>
      </c>
      <c r="P1212" t="s">
        <v>275</v>
      </c>
      <c r="Q1212" t="s">
        <v>275</v>
      </c>
      <c r="R1212" t="s">
        <v>255</v>
      </c>
      <c r="S1212" t="s">
        <v>251</v>
      </c>
      <c r="T1212" t="n">
        <v>5</v>
      </c>
    </row>
    <row r="1213" spans="1:20">
      <c r="A1213" s="1" t="n">
        <v>35854</v>
      </c>
      <c r="B1213" t="s">
        <v>248</v>
      </c>
      <c r="C1213" t="n">
        <v>4</v>
      </c>
      <c r="D1213" t="n">
        <v>20</v>
      </c>
      <c r="E1213" t="s">
        <v>249</v>
      </c>
      <c r="F1213" t="n">
        <v>3201</v>
      </c>
      <c r="G1213" t="s">
        <v>250</v>
      </c>
      <c r="H1213" t="s">
        <v>251</v>
      </c>
      <c r="I1213" t="n">
        <v>5</v>
      </c>
      <c r="J1213" t="n">
        <v>280</v>
      </c>
      <c r="K1213" t="s">
        <v>273</v>
      </c>
      <c r="L1213" t="n">
        <v>473</v>
      </c>
      <c r="M1213" t="n">
        <v>0.01</v>
      </c>
      <c r="N1213" t="n">
        <v>39.4</v>
      </c>
      <c r="O1213" t="s">
        <v>253</v>
      </c>
      <c r="P1213" t="s">
        <v>254</v>
      </c>
      <c r="Q1213" t="s">
        <v>254</v>
      </c>
      <c r="R1213" t="s">
        <v>255</v>
      </c>
      <c r="S1213" t="s">
        <v>251</v>
      </c>
      <c r="T1213" t="n">
        <v>5</v>
      </c>
    </row>
    <row r="1214" spans="1:20">
      <c r="A1214" s="1" t="n">
        <v>35854</v>
      </c>
      <c r="B1214" t="s">
        <v>258</v>
      </c>
      <c r="C1214" t="n">
        <v>769</v>
      </c>
      <c r="D1214" t="n">
        <v>216</v>
      </c>
      <c r="E1214" t="s">
        <v>286</v>
      </c>
      <c r="F1214" t="n">
        <v>3201</v>
      </c>
      <c r="G1214" t="s">
        <v>250</v>
      </c>
      <c r="H1214" t="s">
        <v>251</v>
      </c>
      <c r="I1214" t="n">
        <v>5</v>
      </c>
      <c r="J1214" t="n">
        <v>160</v>
      </c>
      <c r="K1214" t="s">
        <v>280</v>
      </c>
      <c r="L1214" t="n">
        <v>235</v>
      </c>
      <c r="M1214" t="n">
        <v>0</v>
      </c>
      <c r="N1214" t="n">
        <v>0</v>
      </c>
    </row>
    <row r="1215" spans="1:20">
      <c r="A1215" s="1" t="n">
        <v>35885</v>
      </c>
      <c r="B1215" t="s">
        <v>299</v>
      </c>
      <c r="C1215" t="n">
        <v>1</v>
      </c>
      <c r="D1215" t="n">
        <v>20</v>
      </c>
      <c r="E1215" t="s">
        <v>249</v>
      </c>
      <c r="F1215" t="n">
        <v>3201</v>
      </c>
      <c r="G1215" t="s">
        <v>250</v>
      </c>
      <c r="H1215" t="s">
        <v>251</v>
      </c>
      <c r="I1215" t="n">
        <v>5</v>
      </c>
      <c r="J1215" t="n">
        <v>458</v>
      </c>
      <c r="K1215" t="s">
        <v>252</v>
      </c>
      <c r="L1215" t="n">
        <v>257</v>
      </c>
      <c r="M1215" t="n">
        <v>0.23</v>
      </c>
      <c r="N1215" t="n">
        <v>21</v>
      </c>
      <c r="O1215" t="s">
        <v>299</v>
      </c>
      <c r="P1215" t="s">
        <v>275</v>
      </c>
      <c r="Q1215" t="s">
        <v>275</v>
      </c>
      <c r="R1215" t="s">
        <v>255</v>
      </c>
      <c r="S1215" t="s">
        <v>251</v>
      </c>
      <c r="T1215" t="n">
        <v>5</v>
      </c>
    </row>
    <row r="1216" spans="1:20">
      <c r="A1216" s="1" t="n">
        <v>35885</v>
      </c>
      <c r="B1216" t="s">
        <v>299</v>
      </c>
      <c r="C1216" t="n">
        <v>2</v>
      </c>
      <c r="D1216" t="n">
        <v>20</v>
      </c>
      <c r="E1216" t="s">
        <v>249</v>
      </c>
      <c r="F1216" t="n">
        <v>3201</v>
      </c>
      <c r="G1216" t="s">
        <v>250</v>
      </c>
      <c r="H1216" t="s">
        <v>251</v>
      </c>
      <c r="I1216" t="n">
        <v>5</v>
      </c>
      <c r="J1216" t="n">
        <v>580</v>
      </c>
      <c r="K1216" t="s">
        <v>270</v>
      </c>
      <c r="L1216" t="n">
        <v>302</v>
      </c>
      <c r="M1216" t="n">
        <v>0.03</v>
      </c>
      <c r="N1216" t="n">
        <v>44.8</v>
      </c>
      <c r="O1216" t="s">
        <v>299</v>
      </c>
      <c r="P1216" t="s">
        <v>275</v>
      </c>
      <c r="Q1216" t="s">
        <v>275</v>
      </c>
      <c r="R1216" t="s">
        <v>255</v>
      </c>
      <c r="S1216" t="s">
        <v>251</v>
      </c>
      <c r="T1216" t="n">
        <v>5</v>
      </c>
    </row>
    <row r="1217" spans="1:20">
      <c r="A1217" s="1" t="n">
        <v>35885</v>
      </c>
      <c r="B1217" t="s">
        <v>299</v>
      </c>
      <c r="C1217" t="n">
        <v>3</v>
      </c>
      <c r="D1217" t="n">
        <v>20</v>
      </c>
      <c r="E1217" t="s">
        <v>249</v>
      </c>
      <c r="F1217" t="n">
        <v>3201</v>
      </c>
      <c r="G1217" t="s">
        <v>250</v>
      </c>
      <c r="H1217" t="s">
        <v>251</v>
      </c>
      <c r="I1217" t="n">
        <v>5</v>
      </c>
      <c r="J1217" t="n">
        <v>458</v>
      </c>
      <c r="K1217" t="s">
        <v>252</v>
      </c>
      <c r="L1217" t="n">
        <v>203</v>
      </c>
      <c r="M1217" t="n">
        <v>0.08</v>
      </c>
      <c r="N1217" t="n">
        <v>40.3</v>
      </c>
      <c r="O1217" t="s">
        <v>299</v>
      </c>
      <c r="P1217" t="s">
        <v>275</v>
      </c>
      <c r="Q1217" t="s">
        <v>275</v>
      </c>
      <c r="R1217" t="s">
        <v>255</v>
      </c>
      <c r="S1217" t="s">
        <v>251</v>
      </c>
      <c r="T1217" t="n">
        <v>5</v>
      </c>
    </row>
    <row r="1218" spans="1:20">
      <c r="A1218" s="1" t="n">
        <v>35885</v>
      </c>
      <c r="B1218" t="s">
        <v>299</v>
      </c>
      <c r="C1218" t="n">
        <v>4</v>
      </c>
      <c r="D1218" t="n">
        <v>20</v>
      </c>
      <c r="E1218" t="s">
        <v>249</v>
      </c>
      <c r="F1218" t="n">
        <v>3201</v>
      </c>
      <c r="G1218" t="s">
        <v>250</v>
      </c>
      <c r="H1218" t="s">
        <v>251</v>
      </c>
      <c r="I1218" t="n">
        <v>5</v>
      </c>
      <c r="J1218" t="n">
        <v>458</v>
      </c>
      <c r="K1218" t="s">
        <v>252</v>
      </c>
      <c r="L1218" t="n">
        <v>348</v>
      </c>
      <c r="M1218" t="n">
        <v>0.21</v>
      </c>
      <c r="N1218" t="n">
        <v>20.3</v>
      </c>
      <c r="O1218" t="s">
        <v>299</v>
      </c>
      <c r="P1218" t="s">
        <v>275</v>
      </c>
      <c r="Q1218" t="s">
        <v>275</v>
      </c>
      <c r="R1218" t="s">
        <v>255</v>
      </c>
      <c r="S1218" t="s">
        <v>251</v>
      </c>
      <c r="T1218" t="n">
        <v>5</v>
      </c>
    </row>
    <row r="1219" spans="1:20">
      <c r="A1219" s="1" t="n">
        <v>35885</v>
      </c>
      <c r="B1219" t="s">
        <v>299</v>
      </c>
      <c r="C1219" t="n">
        <v>5</v>
      </c>
      <c r="D1219" t="n">
        <v>20</v>
      </c>
      <c r="E1219" t="s">
        <v>249</v>
      </c>
      <c r="F1219" t="n">
        <v>3201</v>
      </c>
      <c r="G1219" t="s">
        <v>250</v>
      </c>
      <c r="H1219" t="s">
        <v>251</v>
      </c>
      <c r="I1219" t="n">
        <v>5</v>
      </c>
      <c r="J1219" t="n">
        <v>160</v>
      </c>
      <c r="K1219" t="s">
        <v>280</v>
      </c>
      <c r="L1219" t="n">
        <v>352</v>
      </c>
      <c r="M1219" t="n">
        <v>0.03</v>
      </c>
      <c r="N1219" t="n">
        <v>39.1</v>
      </c>
      <c r="O1219" t="s">
        <v>299</v>
      </c>
      <c r="P1219" t="s">
        <v>275</v>
      </c>
      <c r="Q1219" t="s">
        <v>275</v>
      </c>
      <c r="R1219" t="s">
        <v>255</v>
      </c>
      <c r="S1219" t="s">
        <v>251</v>
      </c>
      <c r="T1219" t="n">
        <v>5</v>
      </c>
    </row>
    <row r="1220" spans="1:20">
      <c r="A1220" s="1" t="n">
        <v>35885</v>
      </c>
      <c r="B1220" t="s">
        <v>248</v>
      </c>
      <c r="C1220" t="n">
        <v>8</v>
      </c>
      <c r="D1220" t="n">
        <v>20</v>
      </c>
      <c r="E1220" t="s">
        <v>249</v>
      </c>
      <c r="F1220" t="n">
        <v>3201</v>
      </c>
      <c r="G1220" t="s">
        <v>250</v>
      </c>
      <c r="H1220" t="s">
        <v>251</v>
      </c>
      <c r="I1220" t="n">
        <v>5</v>
      </c>
      <c r="J1220" t="n">
        <v>280</v>
      </c>
      <c r="K1220" t="s">
        <v>273</v>
      </c>
      <c r="L1220" t="n">
        <v>500</v>
      </c>
      <c r="M1220" t="n">
        <v>0.01</v>
      </c>
      <c r="N1220" t="n">
        <v>39</v>
      </c>
      <c r="O1220" t="s">
        <v>253</v>
      </c>
      <c r="P1220" t="s">
        <v>254</v>
      </c>
      <c r="Q1220" t="s">
        <v>254</v>
      </c>
      <c r="R1220" t="s">
        <v>255</v>
      </c>
      <c r="S1220" t="s">
        <v>251</v>
      </c>
      <c r="T1220" t="n">
        <v>5</v>
      </c>
    </row>
    <row r="1221" spans="1:20">
      <c r="A1221" s="1" t="n">
        <v>35885</v>
      </c>
      <c r="B1221" t="s">
        <v>248</v>
      </c>
      <c r="C1221" t="n">
        <v>9</v>
      </c>
      <c r="D1221" t="n">
        <v>20</v>
      </c>
      <c r="E1221" t="s">
        <v>249</v>
      </c>
      <c r="F1221" t="n">
        <v>3201</v>
      </c>
      <c r="G1221" t="s">
        <v>250</v>
      </c>
      <c r="H1221" t="s">
        <v>251</v>
      </c>
      <c r="I1221" t="n">
        <v>5</v>
      </c>
      <c r="J1221" t="n">
        <v>280</v>
      </c>
      <c r="K1221" t="s">
        <v>273</v>
      </c>
      <c r="L1221" t="n">
        <v>198</v>
      </c>
      <c r="M1221" t="n">
        <v>0.01</v>
      </c>
      <c r="N1221" t="n">
        <v>39</v>
      </c>
      <c r="O1221" t="s">
        <v>253</v>
      </c>
      <c r="P1221" t="s">
        <v>254</v>
      </c>
      <c r="Q1221" t="s">
        <v>254</v>
      </c>
      <c r="R1221" t="s">
        <v>255</v>
      </c>
      <c r="S1221" t="s">
        <v>251</v>
      </c>
      <c r="T1221" t="n">
        <v>5</v>
      </c>
    </row>
    <row r="1222" spans="1:20">
      <c r="A1222" s="1" t="n">
        <v>35885</v>
      </c>
      <c r="B1222" t="s">
        <v>248</v>
      </c>
      <c r="C1222" t="n">
        <v>10</v>
      </c>
      <c r="D1222" t="n">
        <v>20</v>
      </c>
      <c r="E1222" t="s">
        <v>249</v>
      </c>
      <c r="F1222" t="n">
        <v>3201</v>
      </c>
      <c r="G1222" t="s">
        <v>250</v>
      </c>
      <c r="H1222" t="s">
        <v>251</v>
      </c>
      <c r="I1222" t="n">
        <v>5</v>
      </c>
      <c r="J1222" t="n">
        <v>280</v>
      </c>
      <c r="K1222" t="s">
        <v>273</v>
      </c>
      <c r="L1222" t="n">
        <v>610</v>
      </c>
      <c r="M1222" t="n">
        <v>0.01</v>
      </c>
      <c r="N1222" t="n">
        <v>39.2</v>
      </c>
      <c r="O1222" t="s">
        <v>253</v>
      </c>
      <c r="P1222" t="s">
        <v>254</v>
      </c>
      <c r="Q1222" t="s">
        <v>254</v>
      </c>
      <c r="R1222" t="s">
        <v>255</v>
      </c>
      <c r="S1222" t="s">
        <v>251</v>
      </c>
      <c r="T1222" t="n">
        <v>5</v>
      </c>
    </row>
    <row r="1223" spans="1:20">
      <c r="A1223" s="1" t="n">
        <v>35885</v>
      </c>
      <c r="B1223" t="s">
        <v>248</v>
      </c>
      <c r="C1223" t="n">
        <v>11</v>
      </c>
      <c r="D1223" t="n">
        <v>20</v>
      </c>
      <c r="E1223" t="s">
        <v>249</v>
      </c>
      <c r="F1223" t="n">
        <v>3201</v>
      </c>
      <c r="G1223" t="s">
        <v>250</v>
      </c>
      <c r="H1223" t="s">
        <v>251</v>
      </c>
      <c r="I1223" t="n">
        <v>5</v>
      </c>
      <c r="J1223" t="n">
        <v>458</v>
      </c>
      <c r="K1223" t="s">
        <v>252</v>
      </c>
      <c r="L1223" t="n">
        <v>213</v>
      </c>
      <c r="M1223" t="n">
        <v>0.07000000000000001</v>
      </c>
      <c r="N1223" t="n">
        <v>32.2</v>
      </c>
      <c r="O1223" t="s">
        <v>253</v>
      </c>
      <c r="P1223" t="s">
        <v>254</v>
      </c>
      <c r="Q1223" t="s">
        <v>254</v>
      </c>
      <c r="R1223" t="s">
        <v>255</v>
      </c>
      <c r="S1223" t="s">
        <v>251</v>
      </c>
      <c r="T1223" t="n">
        <v>5</v>
      </c>
    </row>
    <row r="1224" spans="1:20">
      <c r="A1224" s="1" t="n">
        <v>35885</v>
      </c>
      <c r="B1224" t="s">
        <v>248</v>
      </c>
      <c r="C1224" t="n">
        <v>50</v>
      </c>
      <c r="D1224" t="n">
        <v>850</v>
      </c>
      <c r="E1224" t="s">
        <v>302</v>
      </c>
      <c r="F1224" t="n">
        <v>3201</v>
      </c>
      <c r="G1224" t="s">
        <v>250</v>
      </c>
      <c r="H1224" t="s">
        <v>251</v>
      </c>
      <c r="I1224" t="n">
        <v>5</v>
      </c>
      <c r="J1224" t="n">
        <v>458</v>
      </c>
      <c r="K1224" t="s">
        <v>252</v>
      </c>
      <c r="L1224" t="n">
        <v>100</v>
      </c>
      <c r="M1224" t="n">
        <v>0</v>
      </c>
      <c r="N1224" t="n">
        <v>0</v>
      </c>
      <c r="O1224" t="s">
        <v>253</v>
      </c>
      <c r="P1224" t="s">
        <v>254</v>
      </c>
      <c r="Q1224" t="s">
        <v>254</v>
      </c>
      <c r="R1224" t="s">
        <v>255</v>
      </c>
      <c r="S1224" t="s">
        <v>251</v>
      </c>
      <c r="T1224" t="n">
        <v>5</v>
      </c>
    </row>
    <row r="1225" spans="1:20">
      <c r="A1225" s="1" t="n">
        <v>35885</v>
      </c>
      <c r="B1225" t="s">
        <v>258</v>
      </c>
      <c r="C1225" t="n">
        <v>629</v>
      </c>
      <c r="D1225" t="n">
        <v>216</v>
      </c>
      <c r="E1225" t="s">
        <v>286</v>
      </c>
      <c r="F1225" t="n">
        <v>3201</v>
      </c>
      <c r="G1225" t="s">
        <v>250</v>
      </c>
      <c r="H1225" t="s">
        <v>251</v>
      </c>
      <c r="I1225" t="n">
        <v>5</v>
      </c>
      <c r="J1225" t="n">
        <v>515</v>
      </c>
      <c r="K1225" t="s">
        <v>261</v>
      </c>
      <c r="L1225" t="n">
        <v>186</v>
      </c>
      <c r="M1225" t="n">
        <v>0</v>
      </c>
      <c r="N1225" t="n">
        <v>0</v>
      </c>
    </row>
    <row r="1226" spans="1:20">
      <c r="A1226" s="1" t="n">
        <v>35885</v>
      </c>
      <c r="B1226" t="s">
        <v>258</v>
      </c>
      <c r="C1226" t="n">
        <v>630</v>
      </c>
      <c r="D1226" t="n">
        <v>216</v>
      </c>
      <c r="E1226" t="s">
        <v>286</v>
      </c>
      <c r="F1226" t="n">
        <v>3201</v>
      </c>
      <c r="G1226" t="s">
        <v>250</v>
      </c>
      <c r="H1226" t="s">
        <v>251</v>
      </c>
      <c r="I1226" t="n">
        <v>5</v>
      </c>
      <c r="J1226" t="n">
        <v>515</v>
      </c>
      <c r="K1226" t="s">
        <v>261</v>
      </c>
      <c r="L1226" t="n">
        <v>99</v>
      </c>
      <c r="M1226" t="n">
        <v>0</v>
      </c>
      <c r="N1226" t="n">
        <v>0</v>
      </c>
    </row>
    <row r="1227" spans="1:20">
      <c r="A1227" s="1" t="n">
        <v>35885</v>
      </c>
      <c r="B1227" t="s">
        <v>258</v>
      </c>
      <c r="C1227" t="n">
        <v>631</v>
      </c>
      <c r="D1227" t="n">
        <v>216</v>
      </c>
      <c r="E1227" t="s">
        <v>286</v>
      </c>
      <c r="F1227" t="n">
        <v>3201</v>
      </c>
      <c r="G1227" t="s">
        <v>250</v>
      </c>
      <c r="H1227" t="s">
        <v>251</v>
      </c>
      <c r="I1227" t="n">
        <v>5</v>
      </c>
      <c r="J1227" t="n">
        <v>515</v>
      </c>
      <c r="K1227" t="s">
        <v>261</v>
      </c>
      <c r="L1227" t="n">
        <v>295</v>
      </c>
      <c r="M1227" t="n">
        <v>0</v>
      </c>
      <c r="N1227" t="n">
        <v>0</v>
      </c>
    </row>
    <row r="1228" spans="1:20">
      <c r="A1228" s="1" t="n">
        <v>35915</v>
      </c>
      <c r="B1228" t="s">
        <v>299</v>
      </c>
      <c r="C1228" t="n">
        <v>1</v>
      </c>
      <c r="D1228" t="n">
        <v>20</v>
      </c>
      <c r="E1228" t="s">
        <v>249</v>
      </c>
      <c r="F1228" t="n">
        <v>3201</v>
      </c>
      <c r="G1228" t="s">
        <v>250</v>
      </c>
      <c r="H1228" t="s">
        <v>251</v>
      </c>
      <c r="I1228" t="n">
        <v>5</v>
      </c>
      <c r="J1228" t="n">
        <v>458</v>
      </c>
      <c r="K1228" t="s">
        <v>252</v>
      </c>
      <c r="L1228" t="n">
        <v>290</v>
      </c>
      <c r="M1228" t="n">
        <v>0.22</v>
      </c>
      <c r="N1228" t="n">
        <v>20.5</v>
      </c>
      <c r="O1228" t="s">
        <v>299</v>
      </c>
      <c r="P1228" t="s">
        <v>275</v>
      </c>
      <c r="Q1228" t="s">
        <v>275</v>
      </c>
      <c r="R1228" t="s">
        <v>255</v>
      </c>
      <c r="S1228" t="s">
        <v>251</v>
      </c>
      <c r="T1228" t="n">
        <v>5</v>
      </c>
    </row>
    <row r="1229" spans="1:20">
      <c r="A1229" s="1" t="n">
        <v>35915</v>
      </c>
      <c r="B1229" t="s">
        <v>299</v>
      </c>
      <c r="C1229" t="n">
        <v>2</v>
      </c>
      <c r="D1229" t="n">
        <v>20</v>
      </c>
      <c r="E1229" t="s">
        <v>249</v>
      </c>
      <c r="F1229" t="n">
        <v>3201</v>
      </c>
      <c r="G1229" t="s">
        <v>250</v>
      </c>
      <c r="H1229" t="s">
        <v>251</v>
      </c>
      <c r="I1229" t="n">
        <v>5</v>
      </c>
      <c r="J1229" t="n">
        <v>280</v>
      </c>
      <c r="K1229" t="s">
        <v>273</v>
      </c>
      <c r="L1229" t="n">
        <v>385</v>
      </c>
      <c r="M1229" t="n">
        <v>0.07000000000000001</v>
      </c>
      <c r="N1229" t="n">
        <v>39</v>
      </c>
      <c r="O1229" t="s">
        <v>299</v>
      </c>
      <c r="P1229" t="s">
        <v>275</v>
      </c>
      <c r="Q1229" t="s">
        <v>275</v>
      </c>
      <c r="R1229" t="s">
        <v>255</v>
      </c>
      <c r="S1229" t="s">
        <v>251</v>
      </c>
      <c r="T1229" t="n">
        <v>5</v>
      </c>
    </row>
    <row r="1230" spans="1:20">
      <c r="A1230" s="1" t="n">
        <v>35915</v>
      </c>
      <c r="B1230" t="s">
        <v>299</v>
      </c>
      <c r="C1230" t="n">
        <v>3</v>
      </c>
      <c r="D1230" t="n">
        <v>20</v>
      </c>
      <c r="E1230" t="s">
        <v>249</v>
      </c>
      <c r="F1230" t="n">
        <v>3201</v>
      </c>
      <c r="G1230" t="s">
        <v>250</v>
      </c>
      <c r="H1230" t="s">
        <v>251</v>
      </c>
      <c r="I1230" t="n">
        <v>5</v>
      </c>
      <c r="J1230" t="n">
        <v>660</v>
      </c>
      <c r="K1230" t="s">
        <v>307</v>
      </c>
      <c r="L1230" t="n">
        <v>509</v>
      </c>
      <c r="M1230" t="n">
        <v>0.06</v>
      </c>
      <c r="N1230" t="n">
        <v>43.7</v>
      </c>
      <c r="O1230" t="s">
        <v>299</v>
      </c>
      <c r="P1230" t="s">
        <v>275</v>
      </c>
      <c r="Q1230" t="s">
        <v>275</v>
      </c>
      <c r="R1230" t="s">
        <v>255</v>
      </c>
      <c r="S1230" t="s">
        <v>251</v>
      </c>
      <c r="T1230" t="n">
        <v>5</v>
      </c>
    </row>
    <row r="1231" spans="1:20">
      <c r="A1231" s="1" t="n">
        <v>35915</v>
      </c>
      <c r="B1231" t="s">
        <v>299</v>
      </c>
      <c r="C1231" t="n">
        <v>4</v>
      </c>
      <c r="D1231" t="n">
        <v>20</v>
      </c>
      <c r="E1231" t="s">
        <v>249</v>
      </c>
      <c r="F1231" t="n">
        <v>3201</v>
      </c>
      <c r="G1231" t="s">
        <v>250</v>
      </c>
      <c r="H1231" t="s">
        <v>251</v>
      </c>
      <c r="I1231" t="n">
        <v>5</v>
      </c>
      <c r="J1231" t="n">
        <v>160</v>
      </c>
      <c r="K1231" t="s">
        <v>280</v>
      </c>
      <c r="L1231" t="n">
        <v>427</v>
      </c>
      <c r="M1231" t="n">
        <v>0.03</v>
      </c>
      <c r="N1231" t="n">
        <v>42</v>
      </c>
      <c r="O1231" t="s">
        <v>299</v>
      </c>
      <c r="P1231" t="s">
        <v>275</v>
      </c>
      <c r="Q1231" t="s">
        <v>275</v>
      </c>
      <c r="R1231" t="s">
        <v>255</v>
      </c>
      <c r="S1231" t="s">
        <v>251</v>
      </c>
      <c r="T1231" t="n">
        <v>5</v>
      </c>
    </row>
    <row r="1232" spans="1:20">
      <c r="A1232" s="1" t="n">
        <v>35915</v>
      </c>
      <c r="B1232" t="s">
        <v>299</v>
      </c>
      <c r="C1232" t="n">
        <v>5</v>
      </c>
      <c r="D1232" t="n">
        <v>20</v>
      </c>
      <c r="E1232" t="s">
        <v>249</v>
      </c>
      <c r="F1232" t="n">
        <v>3201</v>
      </c>
      <c r="G1232" t="s">
        <v>250</v>
      </c>
      <c r="H1232" t="s">
        <v>251</v>
      </c>
      <c r="I1232" t="n">
        <v>5</v>
      </c>
      <c r="J1232" t="n">
        <v>458</v>
      </c>
      <c r="K1232" t="s">
        <v>252</v>
      </c>
      <c r="L1232" t="n">
        <v>303</v>
      </c>
      <c r="M1232" t="n">
        <v>0.2</v>
      </c>
      <c r="N1232" t="n">
        <v>21</v>
      </c>
      <c r="O1232" t="s">
        <v>299</v>
      </c>
      <c r="P1232" t="s">
        <v>275</v>
      </c>
      <c r="Q1232" t="s">
        <v>275</v>
      </c>
      <c r="R1232" t="s">
        <v>255</v>
      </c>
      <c r="S1232" t="s">
        <v>251</v>
      </c>
      <c r="T1232" t="n">
        <v>5</v>
      </c>
    </row>
    <row r="1233" spans="1:20">
      <c r="A1233" s="1" t="n">
        <v>35915</v>
      </c>
      <c r="B1233" t="s">
        <v>248</v>
      </c>
      <c r="C1233" t="n">
        <v>11</v>
      </c>
      <c r="D1233" t="n">
        <v>20</v>
      </c>
      <c r="E1233" t="s">
        <v>249</v>
      </c>
      <c r="F1233" t="n">
        <v>3201</v>
      </c>
      <c r="G1233" t="s">
        <v>250</v>
      </c>
      <c r="H1233" t="s">
        <v>251</v>
      </c>
      <c r="I1233" t="n">
        <v>5</v>
      </c>
      <c r="J1233" t="n">
        <v>280</v>
      </c>
      <c r="K1233" t="s">
        <v>273</v>
      </c>
      <c r="L1233" t="n">
        <v>705</v>
      </c>
      <c r="M1233" t="n">
        <v>0.03</v>
      </c>
      <c r="N1233" t="n">
        <v>38.2</v>
      </c>
      <c r="O1233" t="s">
        <v>253</v>
      </c>
      <c r="P1233" t="s">
        <v>254</v>
      </c>
      <c r="Q1233" t="s">
        <v>254</v>
      </c>
      <c r="R1233" t="s">
        <v>255</v>
      </c>
      <c r="S1233" t="s">
        <v>251</v>
      </c>
      <c r="T1233" t="n">
        <v>5</v>
      </c>
    </row>
    <row r="1234" spans="1:20">
      <c r="A1234" s="1" t="n">
        <v>35915</v>
      </c>
      <c r="B1234" t="s">
        <v>248</v>
      </c>
      <c r="C1234" t="n">
        <v>12</v>
      </c>
      <c r="D1234" t="n">
        <v>20</v>
      </c>
      <c r="E1234" t="s">
        <v>249</v>
      </c>
      <c r="F1234" t="n">
        <v>3201</v>
      </c>
      <c r="G1234" t="s">
        <v>250</v>
      </c>
      <c r="H1234" t="s">
        <v>251</v>
      </c>
      <c r="I1234" t="n">
        <v>5</v>
      </c>
      <c r="J1234" t="n">
        <v>458</v>
      </c>
      <c r="K1234" t="s">
        <v>252</v>
      </c>
      <c r="L1234" t="n">
        <v>200</v>
      </c>
      <c r="M1234" t="n">
        <v>0.02</v>
      </c>
      <c r="N1234" t="n">
        <v>46.3</v>
      </c>
      <c r="O1234" t="s">
        <v>253</v>
      </c>
      <c r="P1234" t="s">
        <v>254</v>
      </c>
      <c r="Q1234" t="s">
        <v>254</v>
      </c>
      <c r="R1234" t="s">
        <v>255</v>
      </c>
      <c r="S1234" t="s">
        <v>251</v>
      </c>
      <c r="T1234" t="n">
        <v>5</v>
      </c>
    </row>
    <row r="1235" spans="1:20">
      <c r="A1235" s="1" t="n">
        <v>35915</v>
      </c>
      <c r="B1235" t="s">
        <v>248</v>
      </c>
      <c r="C1235" t="n">
        <v>49</v>
      </c>
      <c r="D1235" t="n">
        <v>508</v>
      </c>
      <c r="E1235" t="s">
        <v>268</v>
      </c>
      <c r="F1235" t="n">
        <v>3201</v>
      </c>
      <c r="G1235" t="s">
        <v>250</v>
      </c>
      <c r="H1235" t="s">
        <v>251</v>
      </c>
      <c r="I1235" t="n">
        <v>5</v>
      </c>
      <c r="J1235" t="n">
        <v>515</v>
      </c>
      <c r="K1235" t="s">
        <v>261</v>
      </c>
      <c r="L1235" t="n">
        <v>100</v>
      </c>
      <c r="M1235" t="n">
        <v>0.03</v>
      </c>
      <c r="N1235" t="n">
        <v>0</v>
      </c>
    </row>
    <row r="1236" spans="1:20">
      <c r="A1236" s="1" t="n">
        <v>35915</v>
      </c>
      <c r="B1236" t="s">
        <v>248</v>
      </c>
      <c r="C1236" t="n">
        <v>50</v>
      </c>
      <c r="D1236" t="n">
        <v>508</v>
      </c>
      <c r="E1236" t="s">
        <v>268</v>
      </c>
      <c r="F1236" t="n">
        <v>3201</v>
      </c>
      <c r="G1236" t="s">
        <v>250</v>
      </c>
      <c r="H1236" t="s">
        <v>251</v>
      </c>
      <c r="I1236" t="n">
        <v>5</v>
      </c>
      <c r="J1236" t="n">
        <v>515</v>
      </c>
      <c r="K1236" t="s">
        <v>261</v>
      </c>
      <c r="L1236" t="n">
        <v>47</v>
      </c>
      <c r="M1236" t="n">
        <v>0.03</v>
      </c>
      <c r="N1236" t="n">
        <v>0</v>
      </c>
    </row>
    <row r="1237" spans="1:20">
      <c r="A1237" s="1" t="n">
        <v>35915</v>
      </c>
      <c r="B1237" t="s">
        <v>248</v>
      </c>
      <c r="C1237" t="n">
        <v>51</v>
      </c>
      <c r="D1237" t="n">
        <v>510</v>
      </c>
      <c r="E1237" t="s">
        <v>277</v>
      </c>
      <c r="F1237" t="n">
        <v>3201</v>
      </c>
      <c r="G1237" t="s">
        <v>250</v>
      </c>
      <c r="H1237" t="s">
        <v>251</v>
      </c>
      <c r="I1237" t="n">
        <v>5</v>
      </c>
      <c r="J1237" t="n">
        <v>458</v>
      </c>
      <c r="K1237" t="s">
        <v>252</v>
      </c>
      <c r="L1237" t="n">
        <v>119</v>
      </c>
      <c r="M1237" t="n">
        <v>1.8</v>
      </c>
      <c r="N1237" t="n">
        <v>0</v>
      </c>
    </row>
    <row r="1238" spans="1:20">
      <c r="A1238" s="1" t="n">
        <v>35915</v>
      </c>
      <c r="B1238" t="s">
        <v>248</v>
      </c>
      <c r="C1238" t="n">
        <v>52</v>
      </c>
      <c r="D1238" t="n">
        <v>510</v>
      </c>
      <c r="E1238" t="s">
        <v>277</v>
      </c>
      <c r="F1238" t="n">
        <v>3201</v>
      </c>
      <c r="G1238" t="s">
        <v>250</v>
      </c>
      <c r="H1238" t="s">
        <v>251</v>
      </c>
      <c r="I1238" t="n">
        <v>5</v>
      </c>
      <c r="J1238" t="n">
        <v>458</v>
      </c>
      <c r="K1238" t="s">
        <v>252</v>
      </c>
      <c r="L1238" t="n">
        <v>208</v>
      </c>
      <c r="M1238" t="n">
        <v>1.8</v>
      </c>
      <c r="N1238" t="n">
        <v>0</v>
      </c>
    </row>
    <row r="1239" spans="1:20">
      <c r="A1239" s="1" t="n">
        <v>35915</v>
      </c>
      <c r="B1239" t="s">
        <v>248</v>
      </c>
      <c r="C1239" t="n">
        <v>53</v>
      </c>
      <c r="D1239" t="n">
        <v>510</v>
      </c>
      <c r="E1239" t="s">
        <v>277</v>
      </c>
      <c r="F1239" t="n">
        <v>3201</v>
      </c>
      <c r="G1239" t="s">
        <v>250</v>
      </c>
      <c r="H1239" t="s">
        <v>251</v>
      </c>
      <c r="I1239" t="n">
        <v>5</v>
      </c>
      <c r="J1239" t="n">
        <v>458</v>
      </c>
      <c r="K1239" t="s">
        <v>252</v>
      </c>
      <c r="L1239" t="n">
        <v>209</v>
      </c>
      <c r="M1239" t="n">
        <v>1.8</v>
      </c>
      <c r="N1239" t="n">
        <v>0</v>
      </c>
    </row>
    <row r="1240" spans="1:20">
      <c r="A1240" s="1" t="n">
        <v>35915</v>
      </c>
      <c r="B1240" t="s">
        <v>258</v>
      </c>
      <c r="C1240" t="n">
        <v>824</v>
      </c>
      <c r="D1240" t="n">
        <v>216</v>
      </c>
      <c r="E1240" t="s">
        <v>286</v>
      </c>
      <c r="F1240" t="n">
        <v>3201</v>
      </c>
      <c r="G1240" t="s">
        <v>250</v>
      </c>
      <c r="H1240" t="s">
        <v>251</v>
      </c>
      <c r="I1240" t="n">
        <v>5</v>
      </c>
      <c r="J1240" t="n">
        <v>515</v>
      </c>
      <c r="K1240" t="s">
        <v>261</v>
      </c>
      <c r="L1240" t="n">
        <v>240</v>
      </c>
      <c r="M1240" t="n">
        <v>0</v>
      </c>
      <c r="N1240" t="n">
        <v>0</v>
      </c>
    </row>
    <row r="1241" spans="1:20">
      <c r="A1241" s="1" t="n">
        <v>35915</v>
      </c>
      <c r="B1241" t="s">
        <v>258</v>
      </c>
      <c r="C1241" t="n">
        <v>825</v>
      </c>
      <c r="D1241" t="n">
        <v>216</v>
      </c>
      <c r="E1241" t="s">
        <v>286</v>
      </c>
      <c r="F1241" t="n">
        <v>3201</v>
      </c>
      <c r="G1241" t="s">
        <v>250</v>
      </c>
      <c r="H1241" t="s">
        <v>251</v>
      </c>
      <c r="I1241" t="n">
        <v>5</v>
      </c>
      <c r="J1241" t="n">
        <v>515</v>
      </c>
      <c r="K1241" t="s">
        <v>261</v>
      </c>
      <c r="L1241" t="n">
        <v>149</v>
      </c>
      <c r="M1241" t="n">
        <v>0</v>
      </c>
      <c r="N1241" t="n">
        <v>0</v>
      </c>
    </row>
    <row r="1242" spans="1:20">
      <c r="A1242" s="1" t="n">
        <v>35915</v>
      </c>
      <c r="B1242" t="s">
        <v>258</v>
      </c>
      <c r="C1242" t="n">
        <v>826</v>
      </c>
      <c r="D1242" t="n">
        <v>216</v>
      </c>
      <c r="E1242" t="s">
        <v>286</v>
      </c>
      <c r="F1242" t="n">
        <v>3201</v>
      </c>
      <c r="G1242" t="s">
        <v>250</v>
      </c>
      <c r="H1242" t="s">
        <v>251</v>
      </c>
      <c r="I1242" t="n">
        <v>5</v>
      </c>
      <c r="J1242" t="n">
        <v>515</v>
      </c>
      <c r="K1242" t="s">
        <v>261</v>
      </c>
      <c r="L1242" t="n">
        <v>207</v>
      </c>
      <c r="M1242" t="n">
        <v>0</v>
      </c>
      <c r="N1242" t="n">
        <v>0</v>
      </c>
    </row>
    <row r="1243" spans="1:20">
      <c r="A1243" s="1" t="n">
        <v>35915</v>
      </c>
      <c r="B1243" t="s">
        <v>308</v>
      </c>
      <c r="C1243" t="n">
        <v>837</v>
      </c>
      <c r="D1243" t="n">
        <v>461</v>
      </c>
      <c r="E1243" t="s">
        <v>309</v>
      </c>
      <c r="F1243" t="n">
        <v>3201</v>
      </c>
      <c r="G1243" t="s">
        <v>250</v>
      </c>
      <c r="H1243" t="s">
        <v>251</v>
      </c>
      <c r="I1243" t="n">
        <v>5</v>
      </c>
      <c r="J1243" t="n">
        <v>260</v>
      </c>
      <c r="K1243" t="s">
        <v>272</v>
      </c>
      <c r="L1243" t="n">
        <v>15</v>
      </c>
      <c r="M1243" t="n">
        <v>0</v>
      </c>
      <c r="N1243" t="n">
        <v>0</v>
      </c>
    </row>
    <row r="1244" spans="1:20">
      <c r="A1244" s="1" t="n">
        <v>35946</v>
      </c>
      <c r="B1244" t="s">
        <v>299</v>
      </c>
      <c r="C1244" t="n">
        <v>1</v>
      </c>
      <c r="D1244" t="n">
        <v>20</v>
      </c>
      <c r="E1244" t="s">
        <v>249</v>
      </c>
      <c r="F1244" t="n">
        <v>3201</v>
      </c>
      <c r="G1244" t="s">
        <v>250</v>
      </c>
      <c r="H1244" t="s">
        <v>251</v>
      </c>
      <c r="I1244" t="n">
        <v>5</v>
      </c>
      <c r="J1244" t="n">
        <v>160</v>
      </c>
      <c r="K1244" t="s">
        <v>280</v>
      </c>
      <c r="L1244" t="n">
        <v>188</v>
      </c>
      <c r="M1244" t="n">
        <v>0.05</v>
      </c>
      <c r="N1244" t="n">
        <v>47.7</v>
      </c>
      <c r="O1244" t="s">
        <v>299</v>
      </c>
      <c r="P1244" t="s">
        <v>275</v>
      </c>
      <c r="Q1244" t="s">
        <v>275</v>
      </c>
      <c r="R1244" t="s">
        <v>255</v>
      </c>
      <c r="S1244" t="s">
        <v>251</v>
      </c>
      <c r="T1244" t="n">
        <v>5</v>
      </c>
    </row>
    <row r="1245" spans="1:20">
      <c r="A1245" s="1" t="n">
        <v>35946</v>
      </c>
      <c r="B1245" t="s">
        <v>299</v>
      </c>
      <c r="C1245" t="n">
        <v>2</v>
      </c>
      <c r="D1245" t="n">
        <v>20</v>
      </c>
      <c r="E1245" t="s">
        <v>249</v>
      </c>
      <c r="F1245" t="n">
        <v>3201</v>
      </c>
      <c r="G1245" t="s">
        <v>250</v>
      </c>
      <c r="H1245" t="s">
        <v>251</v>
      </c>
      <c r="I1245" t="n">
        <v>5</v>
      </c>
      <c r="J1245" t="n">
        <v>160</v>
      </c>
      <c r="K1245" t="s">
        <v>280</v>
      </c>
      <c r="L1245" t="n">
        <v>702</v>
      </c>
      <c r="M1245" t="n">
        <v>0.01</v>
      </c>
      <c r="N1245" t="n">
        <v>54.4</v>
      </c>
      <c r="O1245" t="s">
        <v>299</v>
      </c>
      <c r="P1245" t="s">
        <v>275</v>
      </c>
      <c r="Q1245" t="s">
        <v>275</v>
      </c>
      <c r="R1245" t="s">
        <v>255</v>
      </c>
      <c r="S1245" t="s">
        <v>251</v>
      </c>
      <c r="T1245" t="n">
        <v>5</v>
      </c>
    </row>
    <row r="1246" spans="1:20">
      <c r="A1246" s="1" t="n">
        <v>35946</v>
      </c>
      <c r="B1246" t="s">
        <v>299</v>
      </c>
      <c r="C1246" t="n">
        <v>3</v>
      </c>
      <c r="D1246" t="n">
        <v>20</v>
      </c>
      <c r="E1246" t="s">
        <v>249</v>
      </c>
      <c r="F1246" t="n">
        <v>3201</v>
      </c>
      <c r="G1246" t="s">
        <v>250</v>
      </c>
      <c r="H1246" t="s">
        <v>251</v>
      </c>
      <c r="I1246" t="n">
        <v>5</v>
      </c>
      <c r="J1246" t="n">
        <v>458</v>
      </c>
      <c r="K1246" t="s">
        <v>252</v>
      </c>
      <c r="L1246" t="n">
        <v>308</v>
      </c>
      <c r="M1246" t="n">
        <v>0.24</v>
      </c>
      <c r="N1246" t="n">
        <v>20.6</v>
      </c>
      <c r="O1246" t="s">
        <v>299</v>
      </c>
      <c r="P1246" t="s">
        <v>275</v>
      </c>
      <c r="Q1246" t="s">
        <v>275</v>
      </c>
      <c r="R1246" t="s">
        <v>255</v>
      </c>
      <c r="S1246" t="s">
        <v>251</v>
      </c>
      <c r="T1246" t="n">
        <v>5</v>
      </c>
    </row>
    <row r="1247" spans="1:20">
      <c r="A1247" s="1" t="n">
        <v>35946</v>
      </c>
      <c r="B1247" t="s">
        <v>299</v>
      </c>
      <c r="C1247" t="n">
        <v>4</v>
      </c>
      <c r="D1247" t="n">
        <v>20</v>
      </c>
      <c r="E1247" t="s">
        <v>249</v>
      </c>
      <c r="F1247" t="n">
        <v>3201</v>
      </c>
      <c r="G1247" t="s">
        <v>250</v>
      </c>
      <c r="H1247" t="s">
        <v>251</v>
      </c>
      <c r="I1247" t="n">
        <v>5</v>
      </c>
      <c r="J1247" t="n">
        <v>458</v>
      </c>
      <c r="K1247" t="s">
        <v>252</v>
      </c>
      <c r="L1247" t="n">
        <v>350</v>
      </c>
      <c r="M1247" t="n">
        <v>0.04</v>
      </c>
      <c r="N1247" t="n">
        <v>45.4</v>
      </c>
      <c r="O1247" t="s">
        <v>299</v>
      </c>
      <c r="P1247" t="s">
        <v>275</v>
      </c>
      <c r="Q1247" t="s">
        <v>275</v>
      </c>
      <c r="R1247" t="s">
        <v>255</v>
      </c>
      <c r="S1247" t="s">
        <v>251</v>
      </c>
      <c r="T1247" t="n">
        <v>5</v>
      </c>
    </row>
    <row r="1248" spans="1:20">
      <c r="A1248" s="1" t="n">
        <v>35946</v>
      </c>
      <c r="B1248" t="s">
        <v>248</v>
      </c>
      <c r="C1248" t="n">
        <v>10</v>
      </c>
      <c r="D1248" t="n">
        <v>20</v>
      </c>
      <c r="E1248" t="s">
        <v>249</v>
      </c>
      <c r="F1248" t="n">
        <v>3201</v>
      </c>
      <c r="G1248" t="s">
        <v>250</v>
      </c>
      <c r="H1248" t="s">
        <v>251</v>
      </c>
      <c r="I1248" t="n">
        <v>5</v>
      </c>
      <c r="J1248" t="n">
        <v>280</v>
      </c>
      <c r="K1248" t="s">
        <v>273</v>
      </c>
      <c r="L1248" t="n">
        <v>715</v>
      </c>
      <c r="M1248" t="n">
        <v>0.03</v>
      </c>
      <c r="N1248" t="n">
        <v>39.3</v>
      </c>
      <c r="O1248" t="s">
        <v>253</v>
      </c>
      <c r="P1248" t="s">
        <v>254</v>
      </c>
      <c r="Q1248" t="s">
        <v>254</v>
      </c>
      <c r="R1248" t="s">
        <v>255</v>
      </c>
      <c r="S1248" t="s">
        <v>251</v>
      </c>
      <c r="T1248" t="n">
        <v>5</v>
      </c>
    </row>
    <row r="1249" spans="1:20">
      <c r="A1249" s="1" t="n">
        <v>35976</v>
      </c>
      <c r="B1249" t="s">
        <v>248</v>
      </c>
      <c r="C1249" t="n">
        <v>6</v>
      </c>
      <c r="D1249" t="n">
        <v>20</v>
      </c>
      <c r="E1249" t="s">
        <v>249</v>
      </c>
      <c r="F1249" t="n">
        <v>3201</v>
      </c>
      <c r="G1249" t="s">
        <v>250</v>
      </c>
      <c r="H1249" t="s">
        <v>251</v>
      </c>
      <c r="I1249" t="n">
        <v>5</v>
      </c>
      <c r="J1249" t="n">
        <v>280</v>
      </c>
      <c r="K1249" t="s">
        <v>273</v>
      </c>
      <c r="L1249" t="n">
        <v>593</v>
      </c>
      <c r="M1249" t="n">
        <v>0.1</v>
      </c>
      <c r="N1249" t="n">
        <v>31.8</v>
      </c>
      <c r="O1249" t="s">
        <v>253</v>
      </c>
      <c r="P1249" t="s">
        <v>254</v>
      </c>
      <c r="Q1249" t="s">
        <v>254</v>
      </c>
      <c r="R1249" t="s">
        <v>255</v>
      </c>
      <c r="S1249" t="s">
        <v>251</v>
      </c>
      <c r="T1249" t="n">
        <v>5</v>
      </c>
    </row>
    <row r="1250" spans="1:20">
      <c r="A1250" s="1" t="n">
        <v>35976</v>
      </c>
      <c r="B1250" t="s">
        <v>248</v>
      </c>
      <c r="C1250" t="n">
        <v>49</v>
      </c>
      <c r="D1250" t="n">
        <v>508</v>
      </c>
      <c r="E1250" t="s">
        <v>268</v>
      </c>
      <c r="F1250" t="n">
        <v>3201</v>
      </c>
      <c r="G1250" t="s">
        <v>250</v>
      </c>
      <c r="H1250" t="s">
        <v>251</v>
      </c>
      <c r="I1250" t="n">
        <v>5</v>
      </c>
      <c r="J1250" t="n">
        <v>795</v>
      </c>
      <c r="K1250" t="s">
        <v>262</v>
      </c>
      <c r="L1250" t="n">
        <v>49</v>
      </c>
      <c r="M1250" t="n">
        <v>0.18</v>
      </c>
      <c r="N1250" t="n">
        <v>0</v>
      </c>
    </row>
    <row r="1251" spans="1:20">
      <c r="A1251" s="1" t="n">
        <v>35976</v>
      </c>
      <c r="B1251" t="s">
        <v>258</v>
      </c>
      <c r="C1251" t="n">
        <v>962</v>
      </c>
      <c r="D1251" t="n">
        <v>216</v>
      </c>
      <c r="E1251" t="s">
        <v>286</v>
      </c>
      <c r="F1251" t="n">
        <v>3201</v>
      </c>
      <c r="G1251" t="s">
        <v>250</v>
      </c>
      <c r="H1251" t="s">
        <v>251</v>
      </c>
      <c r="I1251" t="n">
        <v>5</v>
      </c>
      <c r="J1251" t="n">
        <v>515</v>
      </c>
      <c r="K1251" t="s">
        <v>261</v>
      </c>
      <c r="L1251" t="n">
        <v>156</v>
      </c>
      <c r="M1251" t="n">
        <v>0</v>
      </c>
      <c r="N1251" t="n">
        <v>0</v>
      </c>
    </row>
    <row r="1252" spans="1:20">
      <c r="A1252" s="1" t="n">
        <v>35976</v>
      </c>
      <c r="B1252" t="s">
        <v>258</v>
      </c>
      <c r="C1252" t="n">
        <v>963</v>
      </c>
      <c r="D1252" t="n">
        <v>216</v>
      </c>
      <c r="E1252" t="s">
        <v>286</v>
      </c>
      <c r="F1252" t="n">
        <v>3201</v>
      </c>
      <c r="G1252" t="s">
        <v>250</v>
      </c>
      <c r="H1252" t="s">
        <v>251</v>
      </c>
      <c r="I1252" t="n">
        <v>5</v>
      </c>
      <c r="J1252" t="n">
        <v>515</v>
      </c>
      <c r="K1252" t="s">
        <v>261</v>
      </c>
      <c r="L1252" t="n">
        <v>130</v>
      </c>
      <c r="M1252" t="n">
        <v>0</v>
      </c>
      <c r="N1252" t="n">
        <v>0</v>
      </c>
    </row>
    <row r="1253" spans="1:20">
      <c r="A1253" s="1" t="n">
        <v>35976</v>
      </c>
      <c r="B1253" t="s">
        <v>258</v>
      </c>
      <c r="C1253" t="n">
        <v>964</v>
      </c>
      <c r="D1253" t="n">
        <v>216</v>
      </c>
      <c r="E1253" t="s">
        <v>286</v>
      </c>
      <c r="F1253" t="n">
        <v>3201</v>
      </c>
      <c r="G1253" t="s">
        <v>250</v>
      </c>
      <c r="H1253" t="s">
        <v>251</v>
      </c>
      <c r="I1253" t="n">
        <v>5</v>
      </c>
      <c r="J1253" t="n">
        <v>795</v>
      </c>
      <c r="K1253" t="s">
        <v>262</v>
      </c>
      <c r="L1253" t="n">
        <v>240</v>
      </c>
      <c r="M1253" t="n">
        <v>0</v>
      </c>
      <c r="N1253" t="n">
        <v>0</v>
      </c>
    </row>
    <row r="1254" spans="1:20">
      <c r="A1254" s="1" t="n">
        <v>35976</v>
      </c>
      <c r="B1254" t="s">
        <v>308</v>
      </c>
      <c r="C1254" t="n">
        <v>951</v>
      </c>
      <c r="D1254" t="n">
        <v>150</v>
      </c>
      <c r="E1254" t="s">
        <v>310</v>
      </c>
      <c r="F1254" t="n">
        <v>3201</v>
      </c>
      <c r="G1254" t="s">
        <v>250</v>
      </c>
      <c r="H1254" t="s">
        <v>251</v>
      </c>
      <c r="I1254" t="n">
        <v>5</v>
      </c>
      <c r="J1254" t="n">
        <v>180</v>
      </c>
      <c r="K1254" t="s">
        <v>311</v>
      </c>
      <c r="L1254" t="n">
        <v>202</v>
      </c>
      <c r="M1254" t="n">
        <v>0</v>
      </c>
      <c r="N1254" t="n">
        <v>0</v>
      </c>
    </row>
    <row r="1255" spans="1:20">
      <c r="A1255" s="1" t="n">
        <v>35976</v>
      </c>
      <c r="B1255" t="s">
        <v>308</v>
      </c>
      <c r="C1255" t="n">
        <v>952</v>
      </c>
      <c r="D1255" t="n">
        <v>150</v>
      </c>
      <c r="E1255" t="s">
        <v>310</v>
      </c>
      <c r="F1255" t="n">
        <v>3201</v>
      </c>
      <c r="G1255" t="s">
        <v>250</v>
      </c>
      <c r="H1255" t="s">
        <v>251</v>
      </c>
      <c r="I1255" t="n">
        <v>5</v>
      </c>
      <c r="J1255" t="n">
        <v>180</v>
      </c>
      <c r="K1255" t="s">
        <v>311</v>
      </c>
      <c r="L1255" t="n">
        <v>77</v>
      </c>
      <c r="M1255" t="n">
        <v>0</v>
      </c>
      <c r="N1255" t="n">
        <v>0</v>
      </c>
    </row>
    <row r="1256" spans="1:20">
      <c r="A1256" s="1" t="n">
        <v>35976</v>
      </c>
      <c r="B1256" t="s">
        <v>308</v>
      </c>
      <c r="C1256" t="n">
        <v>953</v>
      </c>
      <c r="D1256" t="n">
        <v>462</v>
      </c>
      <c r="E1256" t="s">
        <v>312</v>
      </c>
      <c r="F1256" t="n">
        <v>3201</v>
      </c>
      <c r="G1256" t="s">
        <v>250</v>
      </c>
      <c r="H1256" t="s">
        <v>251</v>
      </c>
      <c r="I1256" t="n">
        <v>5</v>
      </c>
      <c r="J1256" t="n">
        <v>180</v>
      </c>
      <c r="K1256" t="s">
        <v>311</v>
      </c>
      <c r="L1256" t="n">
        <v>45</v>
      </c>
      <c r="M1256" t="n">
        <v>0</v>
      </c>
      <c r="N1256" t="n">
        <v>0</v>
      </c>
    </row>
    <row r="1257" spans="1:20">
      <c r="A1257" s="1" t="n">
        <v>35976</v>
      </c>
      <c r="B1257" t="s">
        <v>313</v>
      </c>
      <c r="C1257" t="n">
        <v>636</v>
      </c>
      <c r="D1257" t="n">
        <v>20</v>
      </c>
      <c r="E1257" t="s">
        <v>249</v>
      </c>
      <c r="F1257" t="n">
        <v>3201</v>
      </c>
      <c r="G1257" t="s">
        <v>250</v>
      </c>
      <c r="H1257" t="s">
        <v>251</v>
      </c>
      <c r="I1257" t="n">
        <v>5</v>
      </c>
      <c r="J1257" t="n">
        <v>160</v>
      </c>
      <c r="K1257" t="s">
        <v>280</v>
      </c>
      <c r="L1257" t="n">
        <v>367</v>
      </c>
      <c r="M1257" t="n">
        <v>0.06</v>
      </c>
      <c r="N1257" t="n">
        <v>39.7</v>
      </c>
      <c r="O1257" t="s">
        <v>313</v>
      </c>
      <c r="P1257" t="s">
        <v>275</v>
      </c>
      <c r="Q1257" t="s">
        <v>275</v>
      </c>
      <c r="R1257" t="s">
        <v>255</v>
      </c>
      <c r="S1257" t="s">
        <v>251</v>
      </c>
      <c r="T1257" t="n">
        <v>5</v>
      </c>
    </row>
    <row r="1258" spans="1:20">
      <c r="A1258" s="1" t="n">
        <v>35976</v>
      </c>
      <c r="B1258" t="s">
        <v>313</v>
      </c>
      <c r="C1258" t="n">
        <v>637</v>
      </c>
      <c r="D1258" t="n">
        <v>20</v>
      </c>
      <c r="E1258" t="s">
        <v>249</v>
      </c>
      <c r="F1258" t="n">
        <v>3201</v>
      </c>
      <c r="G1258" t="s">
        <v>250</v>
      </c>
      <c r="H1258" t="s">
        <v>251</v>
      </c>
      <c r="I1258" t="n">
        <v>5</v>
      </c>
      <c r="J1258" t="n">
        <v>160</v>
      </c>
      <c r="K1258" t="s">
        <v>280</v>
      </c>
      <c r="L1258" t="n">
        <v>361</v>
      </c>
      <c r="M1258" t="n">
        <v>0.03</v>
      </c>
      <c r="N1258" t="n">
        <v>47.6</v>
      </c>
      <c r="O1258" t="s">
        <v>313</v>
      </c>
      <c r="P1258" t="s">
        <v>275</v>
      </c>
      <c r="Q1258" t="s">
        <v>275</v>
      </c>
      <c r="R1258" t="s">
        <v>255</v>
      </c>
      <c r="S1258" t="s">
        <v>251</v>
      </c>
      <c r="T1258" t="n">
        <v>5</v>
      </c>
    </row>
    <row r="1259" spans="1:20">
      <c r="A1259" s="1" t="n">
        <v>35976</v>
      </c>
      <c r="B1259" t="s">
        <v>313</v>
      </c>
      <c r="C1259" t="n">
        <v>638</v>
      </c>
      <c r="D1259" t="n">
        <v>464</v>
      </c>
      <c r="E1259" t="s">
        <v>314</v>
      </c>
      <c r="F1259" t="n">
        <v>3201</v>
      </c>
      <c r="G1259" t="s">
        <v>250</v>
      </c>
      <c r="H1259" t="s">
        <v>251</v>
      </c>
      <c r="I1259" t="n">
        <v>5</v>
      </c>
      <c r="J1259" t="n">
        <v>490</v>
      </c>
      <c r="K1259" t="s">
        <v>266</v>
      </c>
      <c r="L1259" t="n">
        <v>130</v>
      </c>
      <c r="M1259" t="n">
        <v>0</v>
      </c>
      <c r="N1259" t="n">
        <v>0</v>
      </c>
    </row>
    <row r="1260" spans="1:20">
      <c r="A1260" s="1" t="n">
        <v>35976</v>
      </c>
      <c r="B1260" t="s">
        <v>313</v>
      </c>
      <c r="C1260" t="n">
        <v>639</v>
      </c>
      <c r="D1260" t="n">
        <v>464</v>
      </c>
      <c r="E1260" t="s">
        <v>314</v>
      </c>
      <c r="F1260" t="n">
        <v>3201</v>
      </c>
      <c r="G1260" t="s">
        <v>250</v>
      </c>
      <c r="H1260" t="s">
        <v>251</v>
      </c>
      <c r="I1260" t="n">
        <v>5</v>
      </c>
      <c r="J1260" t="n">
        <v>515</v>
      </c>
      <c r="K1260" t="s">
        <v>261</v>
      </c>
      <c r="L1260" t="n">
        <v>134</v>
      </c>
      <c r="M1260" t="n">
        <v>0</v>
      </c>
      <c r="N1260" t="n">
        <v>0</v>
      </c>
    </row>
    <row r="1261" spans="1:20">
      <c r="A1261" s="1" t="n">
        <v>36007</v>
      </c>
      <c r="B1261" t="s">
        <v>248</v>
      </c>
      <c r="C1261" t="n">
        <v>9</v>
      </c>
      <c r="D1261" t="n">
        <v>20</v>
      </c>
      <c r="E1261" t="s">
        <v>249</v>
      </c>
      <c r="F1261" t="n">
        <v>3201</v>
      </c>
      <c r="G1261" t="s">
        <v>250</v>
      </c>
      <c r="H1261" t="s">
        <v>251</v>
      </c>
      <c r="I1261" t="n">
        <v>5</v>
      </c>
      <c r="J1261" t="n">
        <v>280</v>
      </c>
      <c r="K1261" t="s">
        <v>273</v>
      </c>
      <c r="L1261" t="n">
        <v>424</v>
      </c>
      <c r="M1261" t="n">
        <v>0.01</v>
      </c>
      <c r="N1261" t="n">
        <v>38.5</v>
      </c>
      <c r="O1261" t="s">
        <v>253</v>
      </c>
      <c r="P1261" t="s">
        <v>254</v>
      </c>
      <c r="Q1261" t="s">
        <v>254</v>
      </c>
      <c r="R1261" t="s">
        <v>255</v>
      </c>
      <c r="S1261" t="s">
        <v>251</v>
      </c>
      <c r="T1261" t="n">
        <v>5</v>
      </c>
    </row>
    <row r="1262" spans="1:20">
      <c r="A1262" s="1" t="n">
        <v>36007</v>
      </c>
      <c r="B1262" t="s">
        <v>248</v>
      </c>
      <c r="C1262" t="n">
        <v>10</v>
      </c>
      <c r="D1262" t="n">
        <v>20</v>
      </c>
      <c r="E1262" t="s">
        <v>249</v>
      </c>
      <c r="F1262" t="n">
        <v>3201</v>
      </c>
      <c r="G1262" t="s">
        <v>250</v>
      </c>
      <c r="H1262" t="s">
        <v>251</v>
      </c>
      <c r="I1262" t="n">
        <v>5</v>
      </c>
      <c r="J1262" t="n">
        <v>280</v>
      </c>
      <c r="K1262" t="s">
        <v>273</v>
      </c>
      <c r="L1262" t="n">
        <v>618</v>
      </c>
      <c r="M1262" t="n">
        <v>0.01</v>
      </c>
      <c r="N1262" t="n">
        <v>39.3</v>
      </c>
      <c r="O1262" t="s">
        <v>253</v>
      </c>
      <c r="P1262" t="s">
        <v>254</v>
      </c>
      <c r="Q1262" t="s">
        <v>254</v>
      </c>
      <c r="R1262" t="s">
        <v>255</v>
      </c>
      <c r="S1262" t="s">
        <v>251</v>
      </c>
      <c r="T1262" t="n">
        <v>5</v>
      </c>
    </row>
    <row r="1263" spans="1:20">
      <c r="A1263" s="1" t="n">
        <v>36007</v>
      </c>
      <c r="B1263" t="s">
        <v>248</v>
      </c>
      <c r="C1263" t="n">
        <v>11</v>
      </c>
      <c r="D1263" t="n">
        <v>20</v>
      </c>
      <c r="E1263" t="s">
        <v>249</v>
      </c>
      <c r="F1263" t="n">
        <v>3201</v>
      </c>
      <c r="G1263" t="s">
        <v>250</v>
      </c>
      <c r="H1263" t="s">
        <v>251</v>
      </c>
      <c r="I1263" t="n">
        <v>5</v>
      </c>
      <c r="J1263" t="n">
        <v>458</v>
      </c>
      <c r="K1263" t="s">
        <v>252</v>
      </c>
      <c r="L1263" t="n">
        <v>174</v>
      </c>
      <c r="M1263" t="n">
        <v>0.1</v>
      </c>
      <c r="N1263" t="n">
        <v>34.8</v>
      </c>
      <c r="O1263" t="s">
        <v>253</v>
      </c>
      <c r="P1263" t="s">
        <v>254</v>
      </c>
      <c r="Q1263" t="s">
        <v>254</v>
      </c>
      <c r="R1263" t="s">
        <v>255</v>
      </c>
      <c r="S1263" t="s">
        <v>251</v>
      </c>
      <c r="T1263" t="n">
        <v>5</v>
      </c>
    </row>
    <row r="1264" spans="1:20">
      <c r="A1264" s="1" t="n">
        <v>36007</v>
      </c>
      <c r="B1264" t="s">
        <v>248</v>
      </c>
      <c r="C1264" t="n">
        <v>12</v>
      </c>
      <c r="D1264" t="n">
        <v>20</v>
      </c>
      <c r="E1264" t="s">
        <v>249</v>
      </c>
      <c r="F1264" t="n">
        <v>3201</v>
      </c>
      <c r="G1264" t="s">
        <v>250</v>
      </c>
      <c r="H1264" t="s">
        <v>251</v>
      </c>
      <c r="I1264" t="n">
        <v>5</v>
      </c>
      <c r="J1264" t="n">
        <v>458</v>
      </c>
      <c r="K1264" t="s">
        <v>252</v>
      </c>
      <c r="L1264" t="n">
        <v>372</v>
      </c>
      <c r="M1264" t="n">
        <v>0.07000000000000001</v>
      </c>
      <c r="N1264" t="n">
        <v>31.6</v>
      </c>
      <c r="O1264" t="s">
        <v>253</v>
      </c>
      <c r="P1264" t="s">
        <v>254</v>
      </c>
      <c r="Q1264" t="s">
        <v>254</v>
      </c>
      <c r="R1264" t="s">
        <v>255</v>
      </c>
      <c r="S1264" t="s">
        <v>251</v>
      </c>
      <c r="T1264" t="n">
        <v>5</v>
      </c>
    </row>
    <row r="1265" spans="1:20">
      <c r="A1265" s="1" t="n">
        <v>36007</v>
      </c>
      <c r="B1265" t="s">
        <v>248</v>
      </c>
      <c r="C1265" t="n">
        <v>13</v>
      </c>
      <c r="D1265" t="n">
        <v>20</v>
      </c>
      <c r="E1265" t="s">
        <v>249</v>
      </c>
      <c r="F1265" t="n">
        <v>3201</v>
      </c>
      <c r="G1265" t="s">
        <v>250</v>
      </c>
      <c r="H1265" t="s">
        <v>251</v>
      </c>
      <c r="I1265" t="n">
        <v>5</v>
      </c>
      <c r="J1265" t="n">
        <v>458</v>
      </c>
      <c r="K1265" t="s">
        <v>252</v>
      </c>
      <c r="L1265" t="n">
        <v>280</v>
      </c>
      <c r="M1265" t="n">
        <v>0.02</v>
      </c>
      <c r="N1265" t="n">
        <v>45.4</v>
      </c>
      <c r="O1265" t="s">
        <v>253</v>
      </c>
      <c r="P1265" t="s">
        <v>254</v>
      </c>
      <c r="Q1265" t="s">
        <v>254</v>
      </c>
      <c r="R1265" t="s">
        <v>255</v>
      </c>
      <c r="S1265" t="s">
        <v>251</v>
      </c>
      <c r="T1265" t="n">
        <v>5</v>
      </c>
    </row>
    <row r="1266" spans="1:20">
      <c r="A1266" s="1" t="n">
        <v>36007</v>
      </c>
      <c r="B1266" t="s">
        <v>248</v>
      </c>
      <c r="C1266" t="n">
        <v>54</v>
      </c>
      <c r="D1266" t="n">
        <v>508</v>
      </c>
      <c r="E1266" t="s">
        <v>268</v>
      </c>
      <c r="F1266" t="n">
        <v>3201</v>
      </c>
      <c r="G1266" t="s">
        <v>250</v>
      </c>
      <c r="H1266" t="s">
        <v>251</v>
      </c>
      <c r="I1266" t="n">
        <v>5</v>
      </c>
      <c r="J1266" t="n">
        <v>458</v>
      </c>
      <c r="K1266" t="s">
        <v>252</v>
      </c>
      <c r="L1266" t="n">
        <v>165</v>
      </c>
      <c r="M1266" t="n">
        <v>0.05</v>
      </c>
      <c r="N1266" t="n">
        <v>0</v>
      </c>
    </row>
    <row r="1267" spans="1:20">
      <c r="A1267" s="1" t="n">
        <v>36007</v>
      </c>
      <c r="B1267" t="s">
        <v>248</v>
      </c>
      <c r="C1267" t="n">
        <v>55</v>
      </c>
      <c r="D1267" t="n">
        <v>508</v>
      </c>
      <c r="E1267" t="s">
        <v>268</v>
      </c>
      <c r="F1267" t="n">
        <v>3201</v>
      </c>
      <c r="G1267" t="s">
        <v>250</v>
      </c>
      <c r="H1267" t="s">
        <v>251</v>
      </c>
      <c r="I1267" t="n">
        <v>5</v>
      </c>
      <c r="J1267" t="n">
        <v>458</v>
      </c>
      <c r="K1267" t="s">
        <v>252</v>
      </c>
      <c r="L1267" t="n">
        <v>201</v>
      </c>
      <c r="M1267" t="n">
        <v>0.05</v>
      </c>
      <c r="N1267" t="n">
        <v>0</v>
      </c>
    </row>
    <row r="1268" spans="1:20">
      <c r="A1268" s="1" t="n">
        <v>36007</v>
      </c>
      <c r="B1268" t="s">
        <v>258</v>
      </c>
      <c r="C1268" t="n">
        <v>779</v>
      </c>
      <c r="D1268" t="n">
        <v>216</v>
      </c>
      <c r="E1268" t="s">
        <v>286</v>
      </c>
      <c r="F1268" t="n">
        <v>3201</v>
      </c>
      <c r="G1268" t="s">
        <v>250</v>
      </c>
      <c r="H1268" t="s">
        <v>251</v>
      </c>
      <c r="I1268" t="n">
        <v>5</v>
      </c>
      <c r="J1268" t="n">
        <v>515</v>
      </c>
      <c r="K1268" t="s">
        <v>261</v>
      </c>
      <c r="L1268" t="n">
        <v>240</v>
      </c>
      <c r="M1268" t="n">
        <v>0</v>
      </c>
      <c r="N1268" t="n">
        <v>0</v>
      </c>
    </row>
    <row r="1269" spans="1:20">
      <c r="A1269" s="1" t="n">
        <v>36007</v>
      </c>
      <c r="B1269" t="s">
        <v>313</v>
      </c>
      <c r="C1269" t="n">
        <v>1</v>
      </c>
      <c r="D1269" t="n">
        <v>20</v>
      </c>
      <c r="E1269" t="s">
        <v>249</v>
      </c>
      <c r="F1269" t="n">
        <v>3201</v>
      </c>
      <c r="G1269" t="s">
        <v>250</v>
      </c>
      <c r="H1269" t="s">
        <v>251</v>
      </c>
      <c r="I1269" t="n">
        <v>5</v>
      </c>
      <c r="J1269" t="n">
        <v>458</v>
      </c>
      <c r="K1269" t="s">
        <v>252</v>
      </c>
      <c r="L1269" t="n">
        <v>382</v>
      </c>
      <c r="M1269" t="n">
        <v>0.21</v>
      </c>
      <c r="N1269" t="n">
        <v>20.2</v>
      </c>
      <c r="O1269" t="s">
        <v>313</v>
      </c>
      <c r="P1269" t="s">
        <v>275</v>
      </c>
      <c r="Q1269" t="s">
        <v>275</v>
      </c>
      <c r="R1269" t="s">
        <v>255</v>
      </c>
      <c r="S1269" t="s">
        <v>251</v>
      </c>
      <c r="T1269" t="n">
        <v>5</v>
      </c>
    </row>
    <row r="1270" spans="1:20">
      <c r="A1270" s="1" t="n">
        <v>36007</v>
      </c>
      <c r="B1270" t="s">
        <v>313</v>
      </c>
      <c r="C1270" t="n">
        <v>2</v>
      </c>
      <c r="D1270" t="n">
        <v>20</v>
      </c>
      <c r="E1270" t="s">
        <v>249</v>
      </c>
      <c r="F1270" t="n">
        <v>3201</v>
      </c>
      <c r="G1270" t="s">
        <v>250</v>
      </c>
      <c r="H1270" t="s">
        <v>251</v>
      </c>
      <c r="I1270" t="n">
        <v>5</v>
      </c>
      <c r="J1270" t="n">
        <v>458</v>
      </c>
      <c r="K1270" t="s">
        <v>252</v>
      </c>
      <c r="L1270" t="n">
        <v>325</v>
      </c>
      <c r="M1270" t="n">
        <v>0.05</v>
      </c>
      <c r="N1270" t="n">
        <v>45.5</v>
      </c>
      <c r="O1270" t="s">
        <v>313</v>
      </c>
      <c r="P1270" t="s">
        <v>275</v>
      </c>
      <c r="Q1270" t="s">
        <v>275</v>
      </c>
      <c r="R1270" t="s">
        <v>255</v>
      </c>
      <c r="S1270" t="s">
        <v>251</v>
      </c>
      <c r="T1270" t="n">
        <v>5</v>
      </c>
    </row>
    <row r="1271" spans="1:20">
      <c r="A1271" s="1" t="n">
        <v>36007</v>
      </c>
      <c r="B1271" t="s">
        <v>313</v>
      </c>
      <c r="C1271" t="n">
        <v>3</v>
      </c>
      <c r="D1271" t="n">
        <v>20</v>
      </c>
      <c r="E1271" t="s">
        <v>249</v>
      </c>
      <c r="F1271" t="n">
        <v>3201</v>
      </c>
      <c r="G1271" t="s">
        <v>250</v>
      </c>
      <c r="H1271" t="s">
        <v>251</v>
      </c>
      <c r="I1271" t="n">
        <v>5</v>
      </c>
      <c r="J1271" t="n">
        <v>160</v>
      </c>
      <c r="K1271" t="s">
        <v>280</v>
      </c>
      <c r="L1271" t="n">
        <v>142</v>
      </c>
      <c r="M1271" t="n">
        <v>0.14</v>
      </c>
      <c r="N1271" t="n">
        <v>20</v>
      </c>
      <c r="O1271" t="s">
        <v>313</v>
      </c>
      <c r="P1271" t="s">
        <v>275</v>
      </c>
      <c r="Q1271" t="s">
        <v>275</v>
      </c>
      <c r="R1271" t="s">
        <v>255</v>
      </c>
      <c r="S1271" t="s">
        <v>251</v>
      </c>
      <c r="T1271" t="n">
        <v>5</v>
      </c>
    </row>
    <row r="1272" spans="1:20">
      <c r="A1272" s="1" t="n">
        <v>36007</v>
      </c>
      <c r="B1272" t="s">
        <v>313</v>
      </c>
      <c r="C1272" t="n">
        <v>4</v>
      </c>
      <c r="D1272" t="n">
        <v>20</v>
      </c>
      <c r="E1272" t="s">
        <v>249</v>
      </c>
      <c r="F1272" t="n">
        <v>3201</v>
      </c>
      <c r="G1272" t="s">
        <v>250</v>
      </c>
      <c r="H1272" t="s">
        <v>251</v>
      </c>
      <c r="I1272" t="n">
        <v>5</v>
      </c>
      <c r="J1272" t="n">
        <v>160</v>
      </c>
      <c r="K1272" t="s">
        <v>280</v>
      </c>
      <c r="L1272" t="n">
        <v>586</v>
      </c>
      <c r="M1272" t="n">
        <v>0.04</v>
      </c>
      <c r="N1272" t="n">
        <v>47.6</v>
      </c>
      <c r="O1272" t="s">
        <v>313</v>
      </c>
      <c r="P1272" t="s">
        <v>275</v>
      </c>
      <c r="Q1272" t="s">
        <v>275</v>
      </c>
      <c r="R1272" t="s">
        <v>255</v>
      </c>
      <c r="S1272" t="s">
        <v>251</v>
      </c>
      <c r="T1272" t="n">
        <v>5</v>
      </c>
    </row>
    <row r="1273" spans="1:20">
      <c r="A1273" s="1" t="n">
        <v>36007</v>
      </c>
      <c r="B1273" t="s">
        <v>313</v>
      </c>
      <c r="C1273" t="n">
        <v>5</v>
      </c>
      <c r="D1273" t="n">
        <v>20</v>
      </c>
      <c r="E1273" t="s">
        <v>249</v>
      </c>
      <c r="F1273" t="n">
        <v>3201</v>
      </c>
      <c r="G1273" t="s">
        <v>250</v>
      </c>
      <c r="H1273" t="s">
        <v>251</v>
      </c>
      <c r="I1273" t="n">
        <v>5</v>
      </c>
      <c r="J1273" t="n">
        <v>458</v>
      </c>
      <c r="K1273" t="s">
        <v>252</v>
      </c>
      <c r="L1273" t="n">
        <v>368</v>
      </c>
      <c r="M1273" t="n">
        <v>0.2</v>
      </c>
      <c r="N1273" t="n">
        <v>20.3</v>
      </c>
      <c r="O1273" t="s">
        <v>313</v>
      </c>
      <c r="P1273" t="s">
        <v>275</v>
      </c>
      <c r="Q1273" t="s">
        <v>275</v>
      </c>
      <c r="R1273" t="s">
        <v>255</v>
      </c>
      <c r="S1273" t="s">
        <v>251</v>
      </c>
      <c r="T1273" t="n">
        <v>5</v>
      </c>
    </row>
    <row r="1274" spans="1:20">
      <c r="A1274" s="1" t="n">
        <v>36038</v>
      </c>
      <c r="B1274" t="s">
        <v>248</v>
      </c>
      <c r="C1274" t="n">
        <v>9</v>
      </c>
      <c r="D1274" t="n">
        <v>20</v>
      </c>
      <c r="E1274" t="s">
        <v>249</v>
      </c>
      <c r="F1274" t="n">
        <v>3201</v>
      </c>
      <c r="G1274" t="s">
        <v>250</v>
      </c>
      <c r="H1274" t="s">
        <v>251</v>
      </c>
      <c r="I1274" t="n">
        <v>5</v>
      </c>
      <c r="J1274" t="n">
        <v>280</v>
      </c>
      <c r="K1274" t="s">
        <v>273</v>
      </c>
      <c r="L1274" t="n">
        <v>420</v>
      </c>
      <c r="M1274" t="n">
        <v>0.06</v>
      </c>
      <c r="N1274" t="n">
        <v>32.9</v>
      </c>
      <c r="O1274" t="s">
        <v>253</v>
      </c>
      <c r="P1274" t="s">
        <v>254</v>
      </c>
      <c r="Q1274" t="s">
        <v>254</v>
      </c>
      <c r="R1274" t="s">
        <v>255</v>
      </c>
      <c r="S1274" t="s">
        <v>251</v>
      </c>
      <c r="T1274" t="n">
        <v>5</v>
      </c>
    </row>
    <row r="1275" spans="1:20">
      <c r="A1275" s="1" t="n">
        <v>36038</v>
      </c>
      <c r="B1275" t="s">
        <v>248</v>
      </c>
      <c r="C1275" t="n">
        <v>10</v>
      </c>
      <c r="D1275" t="n">
        <v>20</v>
      </c>
      <c r="E1275" t="s">
        <v>249</v>
      </c>
      <c r="F1275" t="n">
        <v>3201</v>
      </c>
      <c r="G1275" t="s">
        <v>250</v>
      </c>
      <c r="H1275" t="s">
        <v>251</v>
      </c>
      <c r="I1275" t="n">
        <v>5</v>
      </c>
      <c r="J1275" t="n">
        <v>280</v>
      </c>
      <c r="K1275" t="s">
        <v>273</v>
      </c>
      <c r="L1275" t="n">
        <v>704</v>
      </c>
      <c r="M1275" t="n">
        <v>0.06</v>
      </c>
      <c r="N1275" t="n">
        <v>38.7</v>
      </c>
      <c r="O1275" t="s">
        <v>253</v>
      </c>
      <c r="P1275" t="s">
        <v>254</v>
      </c>
      <c r="Q1275" t="s">
        <v>254</v>
      </c>
      <c r="R1275" t="s">
        <v>255</v>
      </c>
      <c r="S1275" t="s">
        <v>251</v>
      </c>
      <c r="T1275" t="n">
        <v>5</v>
      </c>
    </row>
    <row r="1276" spans="1:20">
      <c r="A1276" s="1" t="n">
        <v>36038</v>
      </c>
      <c r="B1276" t="s">
        <v>248</v>
      </c>
      <c r="C1276" t="n">
        <v>11</v>
      </c>
      <c r="D1276" t="n">
        <v>20</v>
      </c>
      <c r="E1276" t="s">
        <v>249</v>
      </c>
      <c r="F1276" t="n">
        <v>3201</v>
      </c>
      <c r="G1276" t="s">
        <v>250</v>
      </c>
      <c r="H1276" t="s">
        <v>251</v>
      </c>
      <c r="I1276" t="n">
        <v>5</v>
      </c>
      <c r="J1276" t="n">
        <v>458</v>
      </c>
      <c r="K1276" t="s">
        <v>252</v>
      </c>
      <c r="L1276" t="n">
        <v>212</v>
      </c>
      <c r="M1276" t="n">
        <v>0.01</v>
      </c>
      <c r="N1276" t="n">
        <v>45.8</v>
      </c>
      <c r="O1276" t="s">
        <v>253</v>
      </c>
      <c r="P1276" t="s">
        <v>254</v>
      </c>
      <c r="Q1276" t="s">
        <v>254</v>
      </c>
      <c r="R1276" t="s">
        <v>255</v>
      </c>
      <c r="S1276" t="s">
        <v>251</v>
      </c>
      <c r="T1276" t="n">
        <v>5</v>
      </c>
    </row>
    <row r="1277" spans="1:20">
      <c r="A1277" s="1" t="n">
        <v>36038</v>
      </c>
      <c r="B1277" t="s">
        <v>258</v>
      </c>
      <c r="C1277" t="n">
        <v>655</v>
      </c>
      <c r="D1277" t="n">
        <v>216</v>
      </c>
      <c r="E1277" t="s">
        <v>286</v>
      </c>
      <c r="F1277" t="n">
        <v>3201</v>
      </c>
      <c r="G1277" t="s">
        <v>250</v>
      </c>
      <c r="H1277" t="s">
        <v>251</v>
      </c>
      <c r="I1277" t="n">
        <v>5</v>
      </c>
      <c r="J1277" t="n">
        <v>795</v>
      </c>
      <c r="K1277" t="s">
        <v>262</v>
      </c>
      <c r="L1277" t="n">
        <v>87</v>
      </c>
      <c r="M1277" t="n">
        <v>0</v>
      </c>
      <c r="N1277" t="n">
        <v>0</v>
      </c>
    </row>
    <row r="1278" spans="1:20">
      <c r="A1278" s="1" t="n">
        <v>36038</v>
      </c>
      <c r="B1278" t="s">
        <v>258</v>
      </c>
      <c r="C1278" t="n">
        <v>656</v>
      </c>
      <c r="D1278" t="n">
        <v>216</v>
      </c>
      <c r="E1278" t="s">
        <v>286</v>
      </c>
      <c r="F1278" t="n">
        <v>3201</v>
      </c>
      <c r="G1278" t="s">
        <v>250</v>
      </c>
      <c r="H1278" t="s">
        <v>251</v>
      </c>
      <c r="I1278" t="n">
        <v>5</v>
      </c>
      <c r="J1278" t="n">
        <v>795</v>
      </c>
      <c r="K1278" t="s">
        <v>262</v>
      </c>
      <c r="L1278" t="n">
        <v>224</v>
      </c>
      <c r="M1278" t="n">
        <v>0</v>
      </c>
      <c r="N1278" t="n">
        <v>0</v>
      </c>
    </row>
    <row r="1279" spans="1:20">
      <c r="A1279" s="1" t="n">
        <v>36038</v>
      </c>
      <c r="B1279" t="s">
        <v>258</v>
      </c>
      <c r="C1279" t="n">
        <v>664</v>
      </c>
      <c r="D1279" t="n">
        <v>216</v>
      </c>
      <c r="E1279" t="s">
        <v>286</v>
      </c>
      <c r="F1279" t="n">
        <v>3201</v>
      </c>
      <c r="G1279" t="s">
        <v>250</v>
      </c>
      <c r="H1279" t="s">
        <v>251</v>
      </c>
      <c r="I1279" t="n">
        <v>5</v>
      </c>
      <c r="J1279" t="n">
        <v>515</v>
      </c>
      <c r="K1279" t="s">
        <v>261</v>
      </c>
      <c r="L1279" t="n">
        <v>100</v>
      </c>
      <c r="M1279" t="n">
        <v>0</v>
      </c>
      <c r="N1279" t="n">
        <v>0</v>
      </c>
    </row>
    <row r="1280" spans="1:20">
      <c r="A1280" s="1" t="n">
        <v>36038</v>
      </c>
      <c r="B1280" t="s">
        <v>313</v>
      </c>
      <c r="C1280" t="n">
        <v>1</v>
      </c>
      <c r="D1280" t="n">
        <v>20</v>
      </c>
      <c r="E1280" t="s">
        <v>249</v>
      </c>
      <c r="F1280" t="n">
        <v>3201</v>
      </c>
      <c r="G1280" t="s">
        <v>250</v>
      </c>
      <c r="H1280" t="s">
        <v>251</v>
      </c>
      <c r="I1280" t="n">
        <v>5</v>
      </c>
      <c r="J1280" t="n">
        <v>458</v>
      </c>
      <c r="K1280" t="s">
        <v>252</v>
      </c>
      <c r="L1280" t="n">
        <v>401</v>
      </c>
      <c r="M1280" t="n">
        <v>0.04</v>
      </c>
      <c r="N1280" t="n">
        <v>45.3</v>
      </c>
      <c r="O1280" t="s">
        <v>313</v>
      </c>
      <c r="P1280" t="s">
        <v>275</v>
      </c>
      <c r="Q1280" t="s">
        <v>275</v>
      </c>
      <c r="R1280" t="s">
        <v>255</v>
      </c>
      <c r="S1280" t="s">
        <v>251</v>
      </c>
      <c r="T1280" t="n">
        <v>5</v>
      </c>
    </row>
    <row r="1281" spans="1:20">
      <c r="A1281" s="1" t="n">
        <v>36038</v>
      </c>
      <c r="B1281" t="s">
        <v>313</v>
      </c>
      <c r="C1281" t="n">
        <v>2</v>
      </c>
      <c r="D1281" t="n">
        <v>20</v>
      </c>
      <c r="E1281" t="s">
        <v>249</v>
      </c>
      <c r="F1281" t="n">
        <v>3201</v>
      </c>
      <c r="G1281" t="s">
        <v>250</v>
      </c>
      <c r="H1281" t="s">
        <v>251</v>
      </c>
      <c r="I1281" t="n">
        <v>5</v>
      </c>
      <c r="J1281" t="n">
        <v>458</v>
      </c>
      <c r="K1281" t="s">
        <v>252</v>
      </c>
      <c r="L1281" t="n">
        <v>333</v>
      </c>
      <c r="M1281" t="n">
        <v>0.21</v>
      </c>
      <c r="N1281" t="n">
        <v>20.5</v>
      </c>
      <c r="O1281" t="s">
        <v>313</v>
      </c>
      <c r="P1281" t="s">
        <v>275</v>
      </c>
      <c r="Q1281" t="s">
        <v>275</v>
      </c>
      <c r="R1281" t="s">
        <v>255</v>
      </c>
      <c r="S1281" t="s">
        <v>251</v>
      </c>
      <c r="T1281" t="n">
        <v>5</v>
      </c>
    </row>
    <row r="1282" spans="1:20">
      <c r="A1282" s="1" t="n">
        <v>36038</v>
      </c>
      <c r="B1282" t="s">
        <v>313</v>
      </c>
      <c r="C1282" t="n">
        <v>3</v>
      </c>
      <c r="D1282" t="n">
        <v>20</v>
      </c>
      <c r="E1282" t="s">
        <v>249</v>
      </c>
      <c r="F1282" t="n">
        <v>3201</v>
      </c>
      <c r="G1282" t="s">
        <v>250</v>
      </c>
      <c r="H1282" t="s">
        <v>251</v>
      </c>
      <c r="I1282" t="n">
        <v>5</v>
      </c>
      <c r="J1282" t="n">
        <v>160</v>
      </c>
      <c r="K1282" t="s">
        <v>280</v>
      </c>
      <c r="L1282" t="n">
        <v>646</v>
      </c>
      <c r="M1282" t="n">
        <v>0.04</v>
      </c>
      <c r="N1282" t="n">
        <v>47.5</v>
      </c>
      <c r="O1282" t="s">
        <v>313</v>
      </c>
      <c r="P1282" t="s">
        <v>275</v>
      </c>
      <c r="Q1282" t="s">
        <v>275</v>
      </c>
      <c r="R1282" t="s">
        <v>255</v>
      </c>
      <c r="S1282" t="s">
        <v>251</v>
      </c>
      <c r="T1282" t="n">
        <v>5</v>
      </c>
    </row>
    <row r="1283" spans="1:20">
      <c r="A1283" s="1" t="n">
        <v>36038</v>
      </c>
      <c r="B1283" t="s">
        <v>313</v>
      </c>
      <c r="C1283" t="n">
        <v>688</v>
      </c>
      <c r="D1283" t="n">
        <v>20</v>
      </c>
      <c r="E1283" t="s">
        <v>249</v>
      </c>
      <c r="F1283" t="n">
        <v>3201</v>
      </c>
      <c r="G1283" t="s">
        <v>250</v>
      </c>
      <c r="H1283" t="s">
        <v>251</v>
      </c>
      <c r="I1283" t="n">
        <v>5</v>
      </c>
      <c r="J1283" t="n">
        <v>712</v>
      </c>
      <c r="K1283" t="s">
        <v>300</v>
      </c>
      <c r="L1283" t="n">
        <v>350</v>
      </c>
      <c r="M1283" t="n">
        <v>0.04</v>
      </c>
      <c r="N1283" t="n">
        <v>44.6</v>
      </c>
      <c r="O1283" t="s">
        <v>313</v>
      </c>
      <c r="P1283" t="s">
        <v>275</v>
      </c>
      <c r="Q1283" t="s">
        <v>275</v>
      </c>
      <c r="R1283" t="s">
        <v>255</v>
      </c>
      <c r="S1283" t="s">
        <v>251</v>
      </c>
      <c r="T1283" t="n">
        <v>5</v>
      </c>
    </row>
    <row r="1284" spans="1:20">
      <c r="A1284" s="1" t="n">
        <v>36068</v>
      </c>
      <c r="B1284" t="s">
        <v>248</v>
      </c>
      <c r="C1284" t="n">
        <v>9</v>
      </c>
      <c r="D1284" t="n">
        <v>20</v>
      </c>
      <c r="E1284" t="s">
        <v>249</v>
      </c>
      <c r="F1284" t="n">
        <v>3201</v>
      </c>
      <c r="G1284" t="s">
        <v>250</v>
      </c>
      <c r="H1284" t="s">
        <v>251</v>
      </c>
      <c r="I1284" t="n">
        <v>5</v>
      </c>
      <c r="J1284" t="n">
        <v>458</v>
      </c>
      <c r="K1284" t="s">
        <v>252</v>
      </c>
      <c r="L1284" t="n">
        <v>442</v>
      </c>
      <c r="M1284" t="n">
        <v>0.07000000000000001</v>
      </c>
      <c r="N1284" t="n">
        <v>32.1</v>
      </c>
      <c r="O1284" t="s">
        <v>253</v>
      </c>
      <c r="P1284" t="s">
        <v>254</v>
      </c>
      <c r="Q1284" t="s">
        <v>254</v>
      </c>
      <c r="R1284" t="s">
        <v>255</v>
      </c>
      <c r="S1284" t="s">
        <v>251</v>
      </c>
      <c r="T1284" t="n">
        <v>5</v>
      </c>
    </row>
    <row r="1285" spans="1:20">
      <c r="A1285" s="1" t="n">
        <v>36068</v>
      </c>
      <c r="B1285" t="s">
        <v>248</v>
      </c>
      <c r="C1285" t="n">
        <v>10</v>
      </c>
      <c r="D1285" t="n">
        <v>20</v>
      </c>
      <c r="E1285" t="s">
        <v>249</v>
      </c>
      <c r="F1285" t="n">
        <v>3201</v>
      </c>
      <c r="G1285" t="s">
        <v>250</v>
      </c>
      <c r="H1285" t="s">
        <v>251</v>
      </c>
      <c r="I1285" t="n">
        <v>5</v>
      </c>
      <c r="J1285" t="n">
        <v>458</v>
      </c>
      <c r="K1285" t="s">
        <v>252</v>
      </c>
      <c r="L1285" t="n">
        <v>301</v>
      </c>
      <c r="M1285" t="n">
        <v>0.02</v>
      </c>
      <c r="N1285" t="n">
        <v>45.9</v>
      </c>
      <c r="O1285" t="s">
        <v>253</v>
      </c>
      <c r="P1285" t="s">
        <v>254</v>
      </c>
      <c r="Q1285" t="s">
        <v>254</v>
      </c>
      <c r="R1285" t="s">
        <v>255</v>
      </c>
      <c r="S1285" t="s">
        <v>251</v>
      </c>
      <c r="T1285" t="n">
        <v>5</v>
      </c>
    </row>
    <row r="1286" spans="1:20">
      <c r="A1286" s="1" t="n">
        <v>36068</v>
      </c>
      <c r="B1286" t="s">
        <v>258</v>
      </c>
      <c r="C1286" t="n">
        <v>941</v>
      </c>
      <c r="D1286" t="n">
        <v>216</v>
      </c>
      <c r="E1286" t="s">
        <v>286</v>
      </c>
      <c r="F1286" t="n">
        <v>3201</v>
      </c>
      <c r="G1286" t="s">
        <v>250</v>
      </c>
      <c r="H1286" t="s">
        <v>251</v>
      </c>
      <c r="I1286" t="n">
        <v>5</v>
      </c>
      <c r="J1286" t="n">
        <v>490</v>
      </c>
      <c r="K1286" t="s">
        <v>266</v>
      </c>
      <c r="L1286" t="n">
        <v>250</v>
      </c>
      <c r="M1286" t="n">
        <v>0</v>
      </c>
      <c r="N1286" t="n">
        <v>0</v>
      </c>
    </row>
    <row r="1287" spans="1:20">
      <c r="A1287" s="1" t="n">
        <v>36068</v>
      </c>
      <c r="B1287" t="s">
        <v>308</v>
      </c>
      <c r="C1287" t="n">
        <v>930</v>
      </c>
      <c r="D1287" t="n">
        <v>150</v>
      </c>
      <c r="E1287" t="s">
        <v>310</v>
      </c>
      <c r="F1287" t="n">
        <v>3201</v>
      </c>
      <c r="G1287" t="s">
        <v>250</v>
      </c>
      <c r="H1287" t="s">
        <v>251</v>
      </c>
      <c r="I1287" t="n">
        <v>5</v>
      </c>
      <c r="J1287" t="n">
        <v>180</v>
      </c>
      <c r="K1287" t="s">
        <v>311</v>
      </c>
      <c r="L1287" t="n">
        <v>66</v>
      </c>
      <c r="M1287" t="n">
        <v>0</v>
      </c>
      <c r="N1287" t="n">
        <v>0</v>
      </c>
    </row>
    <row r="1288" spans="1:20">
      <c r="A1288" s="1" t="n">
        <v>36068</v>
      </c>
      <c r="B1288" t="s">
        <v>308</v>
      </c>
      <c r="C1288" t="n">
        <v>931</v>
      </c>
      <c r="D1288" t="n">
        <v>461</v>
      </c>
      <c r="E1288" t="s">
        <v>309</v>
      </c>
      <c r="F1288" t="n">
        <v>3201</v>
      </c>
      <c r="G1288" t="s">
        <v>250</v>
      </c>
      <c r="H1288" t="s">
        <v>251</v>
      </c>
      <c r="I1288" t="n">
        <v>5</v>
      </c>
      <c r="J1288" t="n">
        <v>180</v>
      </c>
      <c r="K1288" t="s">
        <v>311</v>
      </c>
      <c r="L1288" t="n">
        <v>192</v>
      </c>
      <c r="M1288" t="n">
        <v>0</v>
      </c>
      <c r="N1288" t="n">
        <v>0</v>
      </c>
    </row>
    <row r="1289" spans="1:20">
      <c r="A1289" s="1" t="n">
        <v>36068</v>
      </c>
      <c r="B1289" t="s">
        <v>308</v>
      </c>
      <c r="C1289" t="n">
        <v>932</v>
      </c>
      <c r="D1289" t="n">
        <v>461</v>
      </c>
      <c r="E1289" t="s">
        <v>309</v>
      </c>
      <c r="F1289" t="n">
        <v>3201</v>
      </c>
      <c r="G1289" t="s">
        <v>250</v>
      </c>
      <c r="H1289" t="s">
        <v>251</v>
      </c>
      <c r="I1289" t="n">
        <v>5</v>
      </c>
      <c r="J1289" t="n">
        <v>180</v>
      </c>
      <c r="K1289" t="s">
        <v>311</v>
      </c>
      <c r="L1289" t="n">
        <v>27</v>
      </c>
      <c r="M1289" t="n">
        <v>0</v>
      </c>
      <c r="N1289" t="n">
        <v>0</v>
      </c>
    </row>
    <row r="1290" spans="1:20">
      <c r="A1290" s="1" t="n">
        <v>36068</v>
      </c>
      <c r="B1290" t="s">
        <v>313</v>
      </c>
      <c r="C1290" t="n">
        <v>1</v>
      </c>
      <c r="D1290" t="n">
        <v>20</v>
      </c>
      <c r="E1290" t="s">
        <v>249</v>
      </c>
      <c r="F1290" t="n">
        <v>3201</v>
      </c>
      <c r="G1290" t="s">
        <v>250</v>
      </c>
      <c r="H1290" t="s">
        <v>251</v>
      </c>
      <c r="I1290" t="n">
        <v>5</v>
      </c>
      <c r="J1290" t="n">
        <v>458</v>
      </c>
      <c r="K1290" t="s">
        <v>252</v>
      </c>
      <c r="L1290" t="n">
        <v>519</v>
      </c>
      <c r="M1290" t="n">
        <v>0.02</v>
      </c>
      <c r="N1290" t="n">
        <v>45.9</v>
      </c>
      <c r="O1290" t="s">
        <v>313</v>
      </c>
      <c r="P1290" t="s">
        <v>275</v>
      </c>
      <c r="Q1290" t="s">
        <v>275</v>
      </c>
      <c r="R1290" t="s">
        <v>255</v>
      </c>
      <c r="S1290" t="s">
        <v>251</v>
      </c>
      <c r="T1290" t="n">
        <v>5</v>
      </c>
    </row>
    <row r="1291" spans="1:20">
      <c r="A1291" s="1" t="n">
        <v>36068</v>
      </c>
      <c r="B1291" t="s">
        <v>313</v>
      </c>
      <c r="C1291" t="n">
        <v>2</v>
      </c>
      <c r="D1291" t="n">
        <v>20</v>
      </c>
      <c r="E1291" t="s">
        <v>249</v>
      </c>
      <c r="F1291" t="n">
        <v>3201</v>
      </c>
      <c r="G1291" t="s">
        <v>250</v>
      </c>
      <c r="H1291" t="s">
        <v>251</v>
      </c>
      <c r="I1291" t="n">
        <v>5</v>
      </c>
      <c r="J1291" t="n">
        <v>458</v>
      </c>
      <c r="K1291" t="s">
        <v>252</v>
      </c>
      <c r="L1291" t="n">
        <v>198</v>
      </c>
      <c r="M1291" t="n">
        <v>0.2</v>
      </c>
      <c r="N1291" t="n">
        <v>21.3</v>
      </c>
      <c r="O1291" t="s">
        <v>313</v>
      </c>
      <c r="P1291" t="s">
        <v>275</v>
      </c>
      <c r="Q1291" t="s">
        <v>275</v>
      </c>
      <c r="R1291" t="s">
        <v>255</v>
      </c>
      <c r="S1291" t="s">
        <v>251</v>
      </c>
      <c r="T1291" t="n">
        <v>5</v>
      </c>
    </row>
    <row r="1292" spans="1:20">
      <c r="A1292" s="1" t="n">
        <v>36068</v>
      </c>
      <c r="B1292" t="s">
        <v>313</v>
      </c>
      <c r="C1292" t="n">
        <v>3</v>
      </c>
      <c r="D1292" t="n">
        <v>20</v>
      </c>
      <c r="E1292" t="s">
        <v>249</v>
      </c>
      <c r="F1292" t="n">
        <v>3201</v>
      </c>
      <c r="G1292" t="s">
        <v>250</v>
      </c>
      <c r="H1292" t="s">
        <v>251</v>
      </c>
      <c r="I1292" t="n">
        <v>5</v>
      </c>
      <c r="J1292" t="n">
        <v>160</v>
      </c>
      <c r="K1292" t="s">
        <v>280</v>
      </c>
      <c r="L1292" t="n">
        <v>684</v>
      </c>
      <c r="M1292" t="n">
        <v>0.04</v>
      </c>
      <c r="N1292" t="n">
        <v>47.6</v>
      </c>
      <c r="O1292" t="s">
        <v>313</v>
      </c>
      <c r="P1292" t="s">
        <v>275</v>
      </c>
      <c r="Q1292" t="s">
        <v>275</v>
      </c>
      <c r="R1292" t="s">
        <v>255</v>
      </c>
      <c r="S1292" t="s">
        <v>251</v>
      </c>
      <c r="T1292" t="n">
        <v>5</v>
      </c>
    </row>
    <row r="1293" spans="1:20">
      <c r="A1293" s="1" t="n">
        <v>36099</v>
      </c>
      <c r="B1293" t="s">
        <v>248</v>
      </c>
      <c r="C1293" t="n">
        <v>5</v>
      </c>
      <c r="D1293" t="n">
        <v>20</v>
      </c>
      <c r="E1293" t="s">
        <v>249</v>
      </c>
      <c r="F1293" t="n">
        <v>3201</v>
      </c>
      <c r="G1293" t="s">
        <v>250</v>
      </c>
      <c r="H1293" t="s">
        <v>251</v>
      </c>
      <c r="I1293" t="n">
        <v>5</v>
      </c>
      <c r="J1293" t="n">
        <v>160</v>
      </c>
      <c r="K1293" t="s">
        <v>280</v>
      </c>
      <c r="L1293" t="n">
        <v>199</v>
      </c>
      <c r="M1293" t="n">
        <v>0.03</v>
      </c>
      <c r="N1293" t="n">
        <v>39.4</v>
      </c>
      <c r="O1293" t="s">
        <v>253</v>
      </c>
      <c r="P1293" t="s">
        <v>254</v>
      </c>
      <c r="Q1293" t="s">
        <v>254</v>
      </c>
      <c r="R1293" t="s">
        <v>255</v>
      </c>
      <c r="S1293" t="s">
        <v>251</v>
      </c>
      <c r="T1293" t="n">
        <v>5</v>
      </c>
    </row>
    <row r="1294" spans="1:20">
      <c r="A1294" s="1" t="n">
        <v>36099</v>
      </c>
      <c r="B1294" t="s">
        <v>248</v>
      </c>
      <c r="C1294" t="n">
        <v>6</v>
      </c>
      <c r="D1294" t="n">
        <v>20</v>
      </c>
      <c r="E1294" t="s">
        <v>249</v>
      </c>
      <c r="F1294" t="n">
        <v>3201</v>
      </c>
      <c r="G1294" t="s">
        <v>250</v>
      </c>
      <c r="H1294" t="s">
        <v>251</v>
      </c>
      <c r="I1294" t="n">
        <v>5</v>
      </c>
      <c r="J1294" t="n">
        <v>280</v>
      </c>
      <c r="K1294" t="s">
        <v>273</v>
      </c>
      <c r="L1294" t="n">
        <v>750</v>
      </c>
      <c r="M1294" t="n">
        <v>0.1</v>
      </c>
      <c r="N1294" t="n">
        <v>39.1</v>
      </c>
      <c r="O1294" t="s">
        <v>253</v>
      </c>
      <c r="P1294" t="s">
        <v>254</v>
      </c>
      <c r="Q1294" t="s">
        <v>254</v>
      </c>
      <c r="R1294" t="s">
        <v>255</v>
      </c>
      <c r="S1294" t="s">
        <v>251</v>
      </c>
      <c r="T1294" t="n">
        <v>5</v>
      </c>
    </row>
    <row r="1295" spans="1:20">
      <c r="A1295" s="1" t="n">
        <v>36099</v>
      </c>
      <c r="B1295" t="s">
        <v>248</v>
      </c>
      <c r="C1295" t="n">
        <v>7</v>
      </c>
      <c r="D1295" t="n">
        <v>20</v>
      </c>
      <c r="E1295" t="s">
        <v>249</v>
      </c>
      <c r="F1295" t="n">
        <v>3201</v>
      </c>
      <c r="G1295" t="s">
        <v>250</v>
      </c>
      <c r="H1295" t="s">
        <v>251</v>
      </c>
      <c r="I1295" t="n">
        <v>5</v>
      </c>
      <c r="J1295" t="n">
        <v>458</v>
      </c>
      <c r="K1295" t="s">
        <v>252</v>
      </c>
      <c r="L1295" t="n">
        <v>438</v>
      </c>
      <c r="M1295" t="n">
        <v>0.07000000000000001</v>
      </c>
      <c r="N1295" t="n">
        <v>32</v>
      </c>
      <c r="O1295" t="s">
        <v>253</v>
      </c>
      <c r="P1295" t="s">
        <v>254</v>
      </c>
      <c r="Q1295" t="s">
        <v>254</v>
      </c>
      <c r="R1295" t="s">
        <v>255</v>
      </c>
      <c r="S1295" t="s">
        <v>251</v>
      </c>
      <c r="T1295" t="n">
        <v>5</v>
      </c>
    </row>
    <row r="1296" spans="1:20">
      <c r="A1296" s="1" t="n">
        <v>36099</v>
      </c>
      <c r="B1296" t="s">
        <v>313</v>
      </c>
      <c r="C1296" t="n">
        <v>1</v>
      </c>
      <c r="D1296" t="n">
        <v>20</v>
      </c>
      <c r="E1296" t="s">
        <v>249</v>
      </c>
      <c r="F1296" t="n">
        <v>3201</v>
      </c>
      <c r="G1296" t="s">
        <v>250</v>
      </c>
      <c r="H1296" t="s">
        <v>251</v>
      </c>
      <c r="I1296" t="n">
        <v>5</v>
      </c>
      <c r="J1296" t="n">
        <v>458</v>
      </c>
      <c r="K1296" t="s">
        <v>252</v>
      </c>
      <c r="L1296" t="n">
        <v>336</v>
      </c>
      <c r="M1296" t="n">
        <v>0.21</v>
      </c>
      <c r="N1296" t="n">
        <v>20.4</v>
      </c>
      <c r="O1296" t="s">
        <v>313</v>
      </c>
      <c r="P1296" t="s">
        <v>275</v>
      </c>
      <c r="Q1296" t="s">
        <v>275</v>
      </c>
      <c r="R1296" t="s">
        <v>255</v>
      </c>
      <c r="S1296" t="s">
        <v>251</v>
      </c>
      <c r="T1296" t="n">
        <v>5</v>
      </c>
    </row>
    <row r="1297" spans="1:20">
      <c r="A1297" s="1" t="n">
        <v>36099</v>
      </c>
      <c r="B1297" t="s">
        <v>313</v>
      </c>
      <c r="C1297" t="n">
        <v>2</v>
      </c>
      <c r="D1297" t="n">
        <v>20</v>
      </c>
      <c r="E1297" t="s">
        <v>249</v>
      </c>
      <c r="F1297" t="n">
        <v>3201</v>
      </c>
      <c r="G1297" t="s">
        <v>250</v>
      </c>
      <c r="H1297" t="s">
        <v>251</v>
      </c>
      <c r="I1297" t="n">
        <v>5</v>
      </c>
      <c r="J1297" t="n">
        <v>458</v>
      </c>
      <c r="K1297" t="s">
        <v>252</v>
      </c>
      <c r="L1297" t="n">
        <v>397</v>
      </c>
      <c r="M1297" t="n">
        <v>0.02</v>
      </c>
      <c r="N1297" t="n">
        <v>45.6</v>
      </c>
      <c r="O1297" t="s">
        <v>313</v>
      </c>
      <c r="P1297" t="s">
        <v>275</v>
      </c>
      <c r="Q1297" t="s">
        <v>275</v>
      </c>
      <c r="R1297" t="s">
        <v>255</v>
      </c>
      <c r="S1297" t="s">
        <v>251</v>
      </c>
      <c r="T1297" t="n">
        <v>5</v>
      </c>
    </row>
    <row r="1298" spans="1:20">
      <c r="A1298" s="1" t="n">
        <v>36099</v>
      </c>
      <c r="B1298" t="s">
        <v>313</v>
      </c>
      <c r="C1298" t="n">
        <v>3</v>
      </c>
      <c r="D1298" t="n">
        <v>20</v>
      </c>
      <c r="E1298" t="s">
        <v>249</v>
      </c>
      <c r="F1298" t="n">
        <v>3201</v>
      </c>
      <c r="G1298" t="s">
        <v>250</v>
      </c>
      <c r="H1298" t="s">
        <v>251</v>
      </c>
      <c r="I1298" t="n">
        <v>5</v>
      </c>
      <c r="J1298" t="n">
        <v>458</v>
      </c>
      <c r="K1298" t="s">
        <v>252</v>
      </c>
      <c r="L1298" t="n">
        <v>277</v>
      </c>
      <c r="M1298" t="n">
        <v>0.09</v>
      </c>
      <c r="N1298" t="n">
        <v>32.1</v>
      </c>
      <c r="O1298" t="s">
        <v>313</v>
      </c>
      <c r="P1298" t="s">
        <v>275</v>
      </c>
      <c r="Q1298" t="s">
        <v>275</v>
      </c>
      <c r="R1298" t="s">
        <v>255</v>
      </c>
      <c r="S1298" t="s">
        <v>251</v>
      </c>
      <c r="T1298" t="n">
        <v>5</v>
      </c>
    </row>
    <row r="1299" spans="1:20">
      <c r="A1299" s="1" t="n">
        <v>36099</v>
      </c>
      <c r="B1299" t="s">
        <v>313</v>
      </c>
      <c r="C1299" t="n">
        <v>4</v>
      </c>
      <c r="D1299" t="n">
        <v>20</v>
      </c>
      <c r="E1299" t="s">
        <v>249</v>
      </c>
      <c r="F1299" t="n">
        <v>3201</v>
      </c>
      <c r="G1299" t="s">
        <v>250</v>
      </c>
      <c r="H1299" t="s">
        <v>251</v>
      </c>
      <c r="I1299" t="n">
        <v>5</v>
      </c>
      <c r="J1299" t="n">
        <v>458</v>
      </c>
      <c r="K1299" t="s">
        <v>252</v>
      </c>
      <c r="L1299" t="n">
        <v>433</v>
      </c>
      <c r="M1299" t="n">
        <v>0.02</v>
      </c>
      <c r="N1299" t="n">
        <v>45.7</v>
      </c>
      <c r="O1299" t="s">
        <v>313</v>
      </c>
      <c r="P1299" t="s">
        <v>275</v>
      </c>
      <c r="Q1299" t="s">
        <v>275</v>
      </c>
      <c r="R1299" t="s">
        <v>255</v>
      </c>
      <c r="S1299" t="s">
        <v>251</v>
      </c>
      <c r="T1299" t="n">
        <v>5</v>
      </c>
    </row>
    <row r="1300" spans="1:20">
      <c r="A1300" s="1" t="n">
        <v>36099</v>
      </c>
      <c r="B1300" t="s">
        <v>313</v>
      </c>
      <c r="C1300" t="n">
        <v>5</v>
      </c>
      <c r="D1300" t="n">
        <v>20</v>
      </c>
      <c r="E1300" t="s">
        <v>249</v>
      </c>
      <c r="F1300" t="n">
        <v>3201</v>
      </c>
      <c r="G1300" t="s">
        <v>250</v>
      </c>
      <c r="H1300" t="s">
        <v>251</v>
      </c>
      <c r="I1300" t="n">
        <v>5</v>
      </c>
      <c r="J1300" t="n">
        <v>160</v>
      </c>
      <c r="K1300" t="s">
        <v>280</v>
      </c>
      <c r="L1300" t="n">
        <v>385</v>
      </c>
      <c r="M1300" t="n">
        <v>0.03</v>
      </c>
      <c r="N1300" t="n">
        <v>39.7</v>
      </c>
      <c r="O1300" t="s">
        <v>313</v>
      </c>
      <c r="P1300" t="s">
        <v>275</v>
      </c>
      <c r="Q1300" t="s">
        <v>275</v>
      </c>
      <c r="R1300" t="s">
        <v>255</v>
      </c>
      <c r="S1300" t="s">
        <v>251</v>
      </c>
      <c r="T1300" t="n">
        <v>5</v>
      </c>
    </row>
    <row r="1301" spans="1:20">
      <c r="A1301" s="1" t="n">
        <v>36099</v>
      </c>
      <c r="B1301" t="s">
        <v>313</v>
      </c>
      <c r="C1301" t="n">
        <v>6</v>
      </c>
      <c r="D1301" t="n">
        <v>20</v>
      </c>
      <c r="E1301" t="s">
        <v>249</v>
      </c>
      <c r="F1301" t="n">
        <v>3201</v>
      </c>
      <c r="G1301" t="s">
        <v>250</v>
      </c>
      <c r="H1301" t="s">
        <v>251</v>
      </c>
      <c r="I1301" t="n">
        <v>5</v>
      </c>
      <c r="J1301" t="n">
        <v>160</v>
      </c>
      <c r="K1301" t="s">
        <v>280</v>
      </c>
      <c r="L1301" t="n">
        <v>341</v>
      </c>
      <c r="M1301" t="n">
        <v>0.01</v>
      </c>
      <c r="N1301" t="n">
        <v>53</v>
      </c>
      <c r="O1301" t="s">
        <v>313</v>
      </c>
      <c r="P1301" t="s">
        <v>275</v>
      </c>
      <c r="Q1301" t="s">
        <v>275</v>
      </c>
      <c r="R1301" t="s">
        <v>255</v>
      </c>
      <c r="S1301" t="s">
        <v>251</v>
      </c>
      <c r="T1301" t="n">
        <v>5</v>
      </c>
    </row>
    <row r="1302" spans="1:20">
      <c r="A1302" s="1" t="n">
        <v>36129</v>
      </c>
      <c r="B1302" t="s">
        <v>248</v>
      </c>
      <c r="C1302" t="n">
        <v>6</v>
      </c>
      <c r="D1302" t="n">
        <v>20</v>
      </c>
      <c r="E1302" t="s">
        <v>249</v>
      </c>
      <c r="F1302" t="n">
        <v>3201</v>
      </c>
      <c r="G1302" t="s">
        <v>250</v>
      </c>
      <c r="H1302" t="s">
        <v>251</v>
      </c>
      <c r="I1302" t="n">
        <v>5</v>
      </c>
      <c r="J1302" t="n">
        <v>458</v>
      </c>
      <c r="K1302" t="s">
        <v>252</v>
      </c>
      <c r="L1302" t="n">
        <v>401</v>
      </c>
      <c r="M1302" t="n">
        <v>0.1</v>
      </c>
      <c r="N1302" t="n">
        <v>34.9</v>
      </c>
      <c r="O1302" t="s">
        <v>253</v>
      </c>
      <c r="P1302" t="s">
        <v>254</v>
      </c>
      <c r="Q1302" t="s">
        <v>254</v>
      </c>
      <c r="R1302" t="s">
        <v>255</v>
      </c>
      <c r="S1302" t="s">
        <v>251</v>
      </c>
      <c r="T1302" t="n">
        <v>5</v>
      </c>
    </row>
    <row r="1303" spans="1:20">
      <c r="A1303" s="1" t="n">
        <v>36129</v>
      </c>
      <c r="B1303" t="s">
        <v>248</v>
      </c>
      <c r="C1303" t="n">
        <v>7</v>
      </c>
      <c r="D1303" t="n">
        <v>20</v>
      </c>
      <c r="E1303" t="s">
        <v>249</v>
      </c>
      <c r="F1303" t="n">
        <v>3201</v>
      </c>
      <c r="G1303" t="s">
        <v>250</v>
      </c>
      <c r="H1303" t="s">
        <v>251</v>
      </c>
      <c r="I1303" t="n">
        <v>5</v>
      </c>
      <c r="J1303" t="n">
        <v>458</v>
      </c>
      <c r="K1303" t="s">
        <v>252</v>
      </c>
      <c r="L1303" t="n">
        <v>798</v>
      </c>
      <c r="M1303" t="n">
        <v>0.1</v>
      </c>
      <c r="N1303" t="n">
        <v>35.1</v>
      </c>
      <c r="O1303" t="s">
        <v>253</v>
      </c>
      <c r="P1303" t="s">
        <v>254</v>
      </c>
      <c r="Q1303" t="s">
        <v>254</v>
      </c>
      <c r="R1303" t="s">
        <v>255</v>
      </c>
      <c r="S1303" t="s">
        <v>251</v>
      </c>
      <c r="T1303" t="n">
        <v>5</v>
      </c>
    </row>
    <row r="1304" spans="1:20">
      <c r="A1304" s="1" t="n">
        <v>36129</v>
      </c>
      <c r="B1304" t="s">
        <v>248</v>
      </c>
      <c r="C1304" t="n">
        <v>8</v>
      </c>
      <c r="D1304" t="n">
        <v>20</v>
      </c>
      <c r="E1304" t="s">
        <v>249</v>
      </c>
      <c r="F1304" t="n">
        <v>3201</v>
      </c>
      <c r="G1304" t="s">
        <v>250</v>
      </c>
      <c r="H1304" t="s">
        <v>251</v>
      </c>
      <c r="I1304" t="n">
        <v>5</v>
      </c>
      <c r="J1304" t="n">
        <v>458</v>
      </c>
      <c r="K1304" t="s">
        <v>252</v>
      </c>
      <c r="L1304" t="n">
        <v>320</v>
      </c>
      <c r="M1304" t="n">
        <v>0.07000000000000001</v>
      </c>
      <c r="N1304" t="n">
        <v>32.3</v>
      </c>
      <c r="O1304" t="s">
        <v>253</v>
      </c>
      <c r="P1304" t="s">
        <v>254</v>
      </c>
      <c r="Q1304" t="s">
        <v>254</v>
      </c>
      <c r="R1304" t="s">
        <v>255</v>
      </c>
      <c r="S1304" t="s">
        <v>251</v>
      </c>
      <c r="T1304" t="n">
        <v>5</v>
      </c>
    </row>
    <row r="1305" spans="1:20">
      <c r="A1305" s="1" t="n">
        <v>36129</v>
      </c>
      <c r="B1305" t="s">
        <v>248</v>
      </c>
      <c r="C1305" t="n">
        <v>21</v>
      </c>
      <c r="D1305" t="n">
        <v>510</v>
      </c>
      <c r="E1305" t="s">
        <v>277</v>
      </c>
      <c r="F1305" t="n">
        <v>3201</v>
      </c>
      <c r="G1305" t="s">
        <v>250</v>
      </c>
      <c r="H1305" t="s">
        <v>251</v>
      </c>
      <c r="I1305" t="n">
        <v>5</v>
      </c>
      <c r="J1305" t="n">
        <v>458</v>
      </c>
      <c r="K1305" t="s">
        <v>252</v>
      </c>
      <c r="L1305" t="n">
        <v>150</v>
      </c>
      <c r="M1305" t="n">
        <v>1.8</v>
      </c>
      <c r="N1305" t="n">
        <v>0</v>
      </c>
    </row>
    <row r="1306" spans="1:20">
      <c r="A1306" s="1" t="n">
        <v>36129</v>
      </c>
      <c r="B1306" t="s">
        <v>258</v>
      </c>
      <c r="C1306" t="n">
        <v>740</v>
      </c>
      <c r="D1306" t="n">
        <v>216</v>
      </c>
      <c r="E1306" t="s">
        <v>286</v>
      </c>
      <c r="F1306" t="n">
        <v>3201</v>
      </c>
      <c r="G1306" t="s">
        <v>250</v>
      </c>
      <c r="H1306" t="s">
        <v>251</v>
      </c>
      <c r="I1306" t="n">
        <v>5</v>
      </c>
      <c r="J1306" t="n">
        <v>515</v>
      </c>
      <c r="K1306" t="s">
        <v>261</v>
      </c>
      <c r="L1306" t="n">
        <v>243</v>
      </c>
      <c r="M1306" t="n">
        <v>0</v>
      </c>
      <c r="N1306" t="n">
        <v>0</v>
      </c>
    </row>
    <row r="1307" spans="1:20">
      <c r="A1307" s="1" t="n">
        <v>36129</v>
      </c>
      <c r="B1307" t="s">
        <v>308</v>
      </c>
      <c r="C1307" t="n">
        <v>696</v>
      </c>
      <c r="D1307" t="n">
        <v>150</v>
      </c>
      <c r="E1307" t="s">
        <v>310</v>
      </c>
      <c r="F1307" t="n">
        <v>3201</v>
      </c>
      <c r="G1307" t="s">
        <v>250</v>
      </c>
      <c r="H1307" t="s">
        <v>251</v>
      </c>
      <c r="I1307" t="n">
        <v>5</v>
      </c>
      <c r="J1307" t="n">
        <v>490</v>
      </c>
      <c r="K1307" t="s">
        <v>266</v>
      </c>
      <c r="L1307" t="n">
        <v>191</v>
      </c>
      <c r="M1307" t="n">
        <v>0</v>
      </c>
      <c r="N1307" t="n">
        <v>0</v>
      </c>
    </row>
    <row r="1308" spans="1:20">
      <c r="A1308" s="1" t="n">
        <v>36129</v>
      </c>
      <c r="B1308" t="s">
        <v>308</v>
      </c>
      <c r="C1308" t="n">
        <v>697</v>
      </c>
      <c r="D1308" t="n">
        <v>150</v>
      </c>
      <c r="E1308" t="s">
        <v>310</v>
      </c>
      <c r="F1308" t="n">
        <v>3201</v>
      </c>
      <c r="G1308" t="s">
        <v>250</v>
      </c>
      <c r="H1308" t="s">
        <v>251</v>
      </c>
      <c r="I1308" t="n">
        <v>5</v>
      </c>
      <c r="J1308" t="n">
        <v>490</v>
      </c>
      <c r="K1308" t="s">
        <v>266</v>
      </c>
      <c r="L1308" t="n">
        <v>42</v>
      </c>
      <c r="M1308" t="n">
        <v>0</v>
      </c>
      <c r="N1308" t="n">
        <v>0</v>
      </c>
    </row>
    <row r="1309" spans="1:20">
      <c r="A1309" s="1" t="n">
        <v>36129</v>
      </c>
      <c r="B1309" t="s">
        <v>313</v>
      </c>
      <c r="C1309" t="n">
        <v>1</v>
      </c>
      <c r="D1309" t="n">
        <v>20</v>
      </c>
      <c r="E1309" t="s">
        <v>249</v>
      </c>
      <c r="F1309" t="n">
        <v>3201</v>
      </c>
      <c r="G1309" t="s">
        <v>250</v>
      </c>
      <c r="H1309" t="s">
        <v>251</v>
      </c>
      <c r="I1309" t="n">
        <v>5</v>
      </c>
      <c r="J1309" t="n">
        <v>458</v>
      </c>
      <c r="K1309" t="s">
        <v>252</v>
      </c>
      <c r="L1309" t="n">
        <v>450</v>
      </c>
      <c r="M1309" t="n">
        <v>0.09</v>
      </c>
      <c r="N1309" t="n">
        <v>32.1</v>
      </c>
      <c r="O1309" t="s">
        <v>313</v>
      </c>
      <c r="P1309" t="s">
        <v>275</v>
      </c>
      <c r="Q1309" t="s">
        <v>275</v>
      </c>
      <c r="R1309" t="s">
        <v>255</v>
      </c>
      <c r="S1309" t="s">
        <v>251</v>
      </c>
      <c r="T1309" t="n">
        <v>5</v>
      </c>
    </row>
    <row r="1310" spans="1:20">
      <c r="A1310" s="1" t="n">
        <v>36129</v>
      </c>
      <c r="B1310" t="s">
        <v>313</v>
      </c>
      <c r="C1310" t="n">
        <v>2</v>
      </c>
      <c r="D1310" t="n">
        <v>20</v>
      </c>
      <c r="E1310" t="s">
        <v>249</v>
      </c>
      <c r="F1310" t="n">
        <v>3201</v>
      </c>
      <c r="G1310" t="s">
        <v>250</v>
      </c>
      <c r="H1310" t="s">
        <v>251</v>
      </c>
      <c r="I1310" t="n">
        <v>5</v>
      </c>
      <c r="J1310" t="n">
        <v>160</v>
      </c>
      <c r="K1310" t="s">
        <v>280</v>
      </c>
      <c r="L1310" t="n">
        <v>260</v>
      </c>
      <c r="M1310" t="n">
        <v>0.05</v>
      </c>
      <c r="N1310" t="n">
        <v>36.2</v>
      </c>
      <c r="O1310" t="s">
        <v>313</v>
      </c>
      <c r="P1310" t="s">
        <v>275</v>
      </c>
      <c r="Q1310" t="s">
        <v>275</v>
      </c>
      <c r="R1310" t="s">
        <v>255</v>
      </c>
      <c r="S1310" t="s">
        <v>251</v>
      </c>
      <c r="T1310" t="n">
        <v>5</v>
      </c>
    </row>
    <row r="1311" spans="1:20">
      <c r="A1311" s="1" t="n">
        <v>36129</v>
      </c>
      <c r="B1311" t="s">
        <v>313</v>
      </c>
      <c r="C1311" t="n">
        <v>3</v>
      </c>
      <c r="D1311" t="n">
        <v>20</v>
      </c>
      <c r="E1311" t="s">
        <v>249</v>
      </c>
      <c r="F1311" t="n">
        <v>3201</v>
      </c>
      <c r="G1311" t="s">
        <v>250</v>
      </c>
      <c r="H1311" t="s">
        <v>251</v>
      </c>
      <c r="I1311" t="n">
        <v>5</v>
      </c>
      <c r="J1311" t="n">
        <v>458</v>
      </c>
      <c r="K1311" t="s">
        <v>252</v>
      </c>
      <c r="L1311" t="n">
        <v>215</v>
      </c>
      <c r="M1311" t="n">
        <v>0.21</v>
      </c>
      <c r="N1311" t="n">
        <v>20.2</v>
      </c>
      <c r="O1311" t="s">
        <v>313</v>
      </c>
      <c r="P1311" t="s">
        <v>275</v>
      </c>
      <c r="Q1311" t="s">
        <v>275</v>
      </c>
      <c r="R1311" t="s">
        <v>255</v>
      </c>
      <c r="S1311" t="s">
        <v>251</v>
      </c>
      <c r="T1311" t="n">
        <v>5</v>
      </c>
    </row>
    <row r="1312" spans="1:20">
      <c r="A1312" s="1" t="n">
        <v>36129</v>
      </c>
      <c r="B1312" t="s">
        <v>313</v>
      </c>
      <c r="C1312" t="n">
        <v>4</v>
      </c>
      <c r="D1312" t="n">
        <v>20</v>
      </c>
      <c r="E1312" t="s">
        <v>249</v>
      </c>
      <c r="F1312" t="n">
        <v>3201</v>
      </c>
      <c r="G1312" t="s">
        <v>250</v>
      </c>
      <c r="H1312" t="s">
        <v>251</v>
      </c>
      <c r="I1312" t="n">
        <v>5</v>
      </c>
      <c r="J1312" t="n">
        <v>580</v>
      </c>
      <c r="K1312" t="s">
        <v>270</v>
      </c>
      <c r="L1312" t="n">
        <v>478</v>
      </c>
      <c r="M1312" t="n">
        <v>0.03</v>
      </c>
      <c r="N1312" t="n">
        <v>45.6</v>
      </c>
      <c r="O1312" t="s">
        <v>313</v>
      </c>
      <c r="P1312" t="s">
        <v>275</v>
      </c>
      <c r="Q1312" t="s">
        <v>275</v>
      </c>
      <c r="R1312" t="s">
        <v>255</v>
      </c>
      <c r="S1312" t="s">
        <v>251</v>
      </c>
      <c r="T1312" t="n">
        <v>5</v>
      </c>
    </row>
    <row r="1313" spans="1:20">
      <c r="A1313" s="1" t="n">
        <v>36160</v>
      </c>
      <c r="B1313" t="s">
        <v>248</v>
      </c>
      <c r="C1313" t="n">
        <v>4</v>
      </c>
      <c r="D1313" t="n">
        <v>20</v>
      </c>
      <c r="E1313" t="s">
        <v>249</v>
      </c>
      <c r="F1313" t="n">
        <v>3201</v>
      </c>
      <c r="G1313" t="s">
        <v>250</v>
      </c>
      <c r="H1313" t="s">
        <v>251</v>
      </c>
      <c r="I1313" t="n">
        <v>5</v>
      </c>
      <c r="J1313" t="n">
        <v>458</v>
      </c>
      <c r="K1313" t="s">
        <v>252</v>
      </c>
      <c r="L1313" t="n">
        <v>373</v>
      </c>
      <c r="M1313" t="n">
        <v>0.1</v>
      </c>
      <c r="N1313" t="n">
        <v>34.7</v>
      </c>
      <c r="O1313" t="s">
        <v>253</v>
      </c>
      <c r="P1313" t="s">
        <v>254</v>
      </c>
      <c r="Q1313" t="s">
        <v>254</v>
      </c>
      <c r="R1313" t="s">
        <v>255</v>
      </c>
      <c r="S1313" t="s">
        <v>251</v>
      </c>
      <c r="T1313" t="n">
        <v>5</v>
      </c>
    </row>
    <row r="1314" spans="1:20">
      <c r="A1314" s="1" t="n">
        <v>36160</v>
      </c>
      <c r="B1314" t="s">
        <v>248</v>
      </c>
      <c r="C1314" t="n">
        <v>5</v>
      </c>
      <c r="D1314" t="n">
        <v>20</v>
      </c>
      <c r="E1314" t="s">
        <v>249</v>
      </c>
      <c r="F1314" t="n">
        <v>3201</v>
      </c>
      <c r="G1314" t="s">
        <v>250</v>
      </c>
      <c r="H1314" t="s">
        <v>251</v>
      </c>
      <c r="I1314" t="n">
        <v>5</v>
      </c>
      <c r="J1314" t="n">
        <v>580</v>
      </c>
      <c r="K1314" t="s">
        <v>270</v>
      </c>
      <c r="L1314" t="n">
        <v>297</v>
      </c>
      <c r="M1314" t="n">
        <v>0.1</v>
      </c>
      <c r="N1314" t="n">
        <v>46.2</v>
      </c>
      <c r="O1314" t="s">
        <v>253</v>
      </c>
      <c r="P1314" t="s">
        <v>254</v>
      </c>
      <c r="Q1314" t="s">
        <v>254</v>
      </c>
      <c r="R1314" t="s">
        <v>255</v>
      </c>
      <c r="S1314" t="s">
        <v>251</v>
      </c>
      <c r="T1314" t="n">
        <v>5</v>
      </c>
    </row>
    <row r="1315" spans="1:20">
      <c r="A1315" s="1" t="n">
        <v>36160</v>
      </c>
      <c r="B1315" t="s">
        <v>248</v>
      </c>
      <c r="C1315" t="n">
        <v>6</v>
      </c>
      <c r="D1315" t="n">
        <v>20</v>
      </c>
      <c r="E1315" t="s">
        <v>249</v>
      </c>
      <c r="F1315" t="n">
        <v>3201</v>
      </c>
      <c r="G1315" t="s">
        <v>250</v>
      </c>
      <c r="H1315" t="s">
        <v>251</v>
      </c>
      <c r="I1315" t="n">
        <v>5</v>
      </c>
      <c r="J1315" t="n">
        <v>160</v>
      </c>
      <c r="K1315" t="s">
        <v>280</v>
      </c>
      <c r="L1315" t="n">
        <v>201</v>
      </c>
      <c r="M1315" t="n">
        <v>0.03</v>
      </c>
      <c r="N1315" t="n">
        <v>47.8</v>
      </c>
      <c r="O1315" t="s">
        <v>253</v>
      </c>
      <c r="P1315" t="s">
        <v>254</v>
      </c>
      <c r="Q1315" t="s">
        <v>254</v>
      </c>
      <c r="R1315" t="s">
        <v>255</v>
      </c>
      <c r="S1315" t="s">
        <v>251</v>
      </c>
      <c r="T1315" t="n">
        <v>5</v>
      </c>
    </row>
    <row r="1316" spans="1:20">
      <c r="A1316" s="1" t="n">
        <v>36160</v>
      </c>
      <c r="B1316" t="s">
        <v>258</v>
      </c>
      <c r="C1316" t="n">
        <v>611</v>
      </c>
      <c r="D1316" t="n">
        <v>216</v>
      </c>
      <c r="E1316" t="s">
        <v>286</v>
      </c>
      <c r="F1316" t="n">
        <v>3201</v>
      </c>
      <c r="G1316" t="s">
        <v>250</v>
      </c>
      <c r="H1316" t="s">
        <v>251</v>
      </c>
      <c r="I1316" t="n">
        <v>5</v>
      </c>
      <c r="J1316" t="n">
        <v>490</v>
      </c>
      <c r="K1316" t="s">
        <v>266</v>
      </c>
      <c r="L1316" t="n">
        <v>240</v>
      </c>
      <c r="M1316" t="n">
        <v>0</v>
      </c>
      <c r="N1316" t="n">
        <v>0</v>
      </c>
    </row>
    <row r="1317" spans="1:20">
      <c r="A1317" s="1" t="n">
        <v>36160</v>
      </c>
      <c r="B1317" t="s">
        <v>313</v>
      </c>
      <c r="C1317" t="n">
        <v>1</v>
      </c>
      <c r="D1317" t="n">
        <v>20</v>
      </c>
      <c r="E1317" t="s">
        <v>249</v>
      </c>
      <c r="F1317" t="n">
        <v>3201</v>
      </c>
      <c r="G1317" t="s">
        <v>250</v>
      </c>
      <c r="H1317" t="s">
        <v>251</v>
      </c>
      <c r="I1317" t="n">
        <v>5</v>
      </c>
      <c r="J1317" t="n">
        <v>160</v>
      </c>
      <c r="K1317" t="s">
        <v>280</v>
      </c>
      <c r="L1317" t="n">
        <v>668</v>
      </c>
      <c r="M1317" t="n">
        <v>0.01</v>
      </c>
      <c r="N1317" t="n">
        <v>55</v>
      </c>
      <c r="O1317" t="s">
        <v>313</v>
      </c>
      <c r="P1317" t="s">
        <v>275</v>
      </c>
      <c r="Q1317" t="s">
        <v>275</v>
      </c>
      <c r="R1317" t="s">
        <v>255</v>
      </c>
      <c r="S1317" t="s">
        <v>251</v>
      </c>
      <c r="T1317" t="n">
        <v>5</v>
      </c>
    </row>
    <row r="1318" spans="1:20">
      <c r="A1318" s="1" t="n">
        <v>36160</v>
      </c>
      <c r="B1318" t="s">
        <v>313</v>
      </c>
      <c r="C1318" t="n">
        <v>2</v>
      </c>
      <c r="D1318" t="n">
        <v>20</v>
      </c>
      <c r="E1318" t="s">
        <v>249</v>
      </c>
      <c r="F1318" t="n">
        <v>3201</v>
      </c>
      <c r="G1318" t="s">
        <v>250</v>
      </c>
      <c r="H1318" t="s">
        <v>251</v>
      </c>
      <c r="I1318" t="n">
        <v>5</v>
      </c>
      <c r="J1318" t="n">
        <v>458</v>
      </c>
      <c r="K1318" t="s">
        <v>252</v>
      </c>
      <c r="L1318" t="n">
        <v>483</v>
      </c>
      <c r="M1318" t="n">
        <v>0.11</v>
      </c>
      <c r="N1318" t="n">
        <v>30.4</v>
      </c>
      <c r="O1318" t="s">
        <v>313</v>
      </c>
      <c r="P1318" t="s">
        <v>275</v>
      </c>
      <c r="Q1318" t="s">
        <v>275</v>
      </c>
      <c r="R1318" t="s">
        <v>255</v>
      </c>
      <c r="S1318" t="s">
        <v>251</v>
      </c>
      <c r="T1318" t="n">
        <v>5</v>
      </c>
    </row>
    <row r="1319" spans="1:20">
      <c r="A1319" s="1" t="n">
        <v>36160</v>
      </c>
      <c r="B1319" t="s">
        <v>313</v>
      </c>
      <c r="C1319" t="n">
        <v>3</v>
      </c>
      <c r="D1319" t="n">
        <v>20</v>
      </c>
      <c r="E1319" t="s">
        <v>249</v>
      </c>
      <c r="F1319" t="n">
        <v>3201</v>
      </c>
      <c r="G1319" t="s">
        <v>250</v>
      </c>
      <c r="H1319" t="s">
        <v>251</v>
      </c>
      <c r="I1319" t="n">
        <v>5</v>
      </c>
      <c r="J1319" t="n">
        <v>458</v>
      </c>
      <c r="K1319" t="s">
        <v>252</v>
      </c>
      <c r="L1319" t="n">
        <v>196</v>
      </c>
      <c r="M1319" t="n">
        <v>0.22</v>
      </c>
      <c r="N1319" t="n">
        <v>20.4</v>
      </c>
      <c r="O1319" t="s">
        <v>313</v>
      </c>
      <c r="P1319" t="s">
        <v>275</v>
      </c>
      <c r="Q1319" t="s">
        <v>275</v>
      </c>
      <c r="R1319" t="s">
        <v>255</v>
      </c>
      <c r="S1319" t="s">
        <v>251</v>
      </c>
      <c r="T1319" t="n">
        <v>5</v>
      </c>
    </row>
    <row r="1320" spans="1:20">
      <c r="A1320" s="1" t="n">
        <v>36191</v>
      </c>
      <c r="B1320" t="s">
        <v>248</v>
      </c>
      <c r="C1320" t="n">
        <v>1</v>
      </c>
      <c r="D1320" t="n">
        <v>20</v>
      </c>
      <c r="E1320" t="s">
        <v>249</v>
      </c>
      <c r="F1320" t="n">
        <v>3201</v>
      </c>
      <c r="G1320" t="s">
        <v>250</v>
      </c>
      <c r="H1320" t="s">
        <v>251</v>
      </c>
      <c r="I1320" t="n">
        <v>5</v>
      </c>
      <c r="J1320" t="n">
        <v>945</v>
      </c>
      <c r="K1320" t="s">
        <v>304</v>
      </c>
      <c r="L1320" t="n">
        <v>419</v>
      </c>
      <c r="M1320" t="n">
        <v>0.07000000000000001</v>
      </c>
      <c r="N1320" t="n">
        <v>39.3</v>
      </c>
      <c r="O1320" t="s">
        <v>253</v>
      </c>
      <c r="P1320" t="s">
        <v>254</v>
      </c>
      <c r="Q1320" t="s">
        <v>254</v>
      </c>
      <c r="R1320" t="s">
        <v>255</v>
      </c>
      <c r="S1320" t="s">
        <v>251</v>
      </c>
      <c r="T1320" t="n">
        <v>5</v>
      </c>
    </row>
    <row r="1321" spans="1:20">
      <c r="A1321" s="1" t="n">
        <v>36191</v>
      </c>
      <c r="B1321" t="s">
        <v>248</v>
      </c>
      <c r="C1321" t="n">
        <v>2</v>
      </c>
      <c r="D1321" t="n">
        <v>20</v>
      </c>
      <c r="E1321" t="s">
        <v>249</v>
      </c>
      <c r="F1321" t="n">
        <v>3201</v>
      </c>
      <c r="G1321" t="s">
        <v>250</v>
      </c>
      <c r="H1321" t="s">
        <v>251</v>
      </c>
      <c r="I1321" t="n">
        <v>5</v>
      </c>
      <c r="J1321" t="n">
        <v>458</v>
      </c>
      <c r="K1321" t="s">
        <v>252</v>
      </c>
      <c r="L1321" t="n">
        <v>313</v>
      </c>
      <c r="M1321" t="n">
        <v>0.08</v>
      </c>
      <c r="N1321" t="n">
        <v>32.3</v>
      </c>
      <c r="O1321" t="s">
        <v>253</v>
      </c>
      <c r="P1321" t="s">
        <v>254</v>
      </c>
      <c r="Q1321" t="s">
        <v>254</v>
      </c>
      <c r="R1321" t="s">
        <v>255</v>
      </c>
      <c r="S1321" t="s">
        <v>251</v>
      </c>
      <c r="T1321" t="n">
        <v>5</v>
      </c>
    </row>
    <row r="1322" spans="1:20">
      <c r="A1322" s="1" t="n">
        <v>36191</v>
      </c>
      <c r="B1322" t="s">
        <v>248</v>
      </c>
      <c r="C1322" t="n">
        <v>3</v>
      </c>
      <c r="D1322" t="n">
        <v>20</v>
      </c>
      <c r="E1322" t="s">
        <v>249</v>
      </c>
      <c r="F1322" t="n">
        <v>3201</v>
      </c>
      <c r="G1322" t="s">
        <v>250</v>
      </c>
      <c r="H1322" t="s">
        <v>251</v>
      </c>
      <c r="I1322" t="n">
        <v>5</v>
      </c>
      <c r="J1322" t="n">
        <v>458</v>
      </c>
      <c r="K1322" t="s">
        <v>252</v>
      </c>
      <c r="L1322" t="n">
        <v>415</v>
      </c>
      <c r="M1322" t="n">
        <v>0.03</v>
      </c>
      <c r="N1322" t="n">
        <v>46.4</v>
      </c>
      <c r="O1322" t="s">
        <v>253</v>
      </c>
      <c r="P1322" t="s">
        <v>254</v>
      </c>
      <c r="Q1322" t="s">
        <v>254</v>
      </c>
      <c r="R1322" t="s">
        <v>255</v>
      </c>
      <c r="S1322" t="s">
        <v>251</v>
      </c>
      <c r="T1322" t="n">
        <v>5</v>
      </c>
    </row>
    <row r="1323" spans="1:20">
      <c r="A1323" s="1" t="n">
        <v>36191</v>
      </c>
      <c r="B1323" t="s">
        <v>248</v>
      </c>
      <c r="C1323" t="n">
        <v>4</v>
      </c>
      <c r="D1323" t="n">
        <v>20</v>
      </c>
      <c r="E1323" t="s">
        <v>249</v>
      </c>
      <c r="F1323" t="n">
        <v>3201</v>
      </c>
      <c r="G1323" t="s">
        <v>250</v>
      </c>
      <c r="H1323" t="s">
        <v>251</v>
      </c>
      <c r="I1323" t="n">
        <v>5</v>
      </c>
      <c r="J1323" t="n">
        <v>458</v>
      </c>
      <c r="K1323" t="s">
        <v>252</v>
      </c>
      <c r="L1323" t="n">
        <v>185</v>
      </c>
      <c r="M1323" t="n">
        <v>0.09</v>
      </c>
      <c r="N1323" t="n">
        <v>34.6</v>
      </c>
      <c r="O1323" t="s">
        <v>253</v>
      </c>
      <c r="P1323" t="s">
        <v>254</v>
      </c>
      <c r="Q1323" t="s">
        <v>254</v>
      </c>
      <c r="R1323" t="s">
        <v>255</v>
      </c>
      <c r="S1323" t="s">
        <v>251</v>
      </c>
      <c r="T1323" t="n">
        <v>5</v>
      </c>
    </row>
    <row r="1324" spans="1:20">
      <c r="A1324" s="1" t="n">
        <v>36191</v>
      </c>
      <c r="B1324" t="s">
        <v>248</v>
      </c>
      <c r="C1324" t="n">
        <v>32</v>
      </c>
      <c r="D1324" t="n">
        <v>508</v>
      </c>
      <c r="E1324" t="s">
        <v>268</v>
      </c>
      <c r="F1324" t="n">
        <v>3201</v>
      </c>
      <c r="G1324" t="s">
        <v>250</v>
      </c>
      <c r="H1324" t="s">
        <v>251</v>
      </c>
      <c r="I1324" t="n">
        <v>5</v>
      </c>
      <c r="J1324" t="n">
        <v>458</v>
      </c>
      <c r="K1324" t="s">
        <v>252</v>
      </c>
      <c r="L1324" t="n">
        <v>106</v>
      </c>
      <c r="M1324" t="n">
        <v>0.18</v>
      </c>
      <c r="N1324" t="n">
        <v>0.18</v>
      </c>
    </row>
    <row r="1325" spans="1:20">
      <c r="A1325" s="1" t="n">
        <v>36191</v>
      </c>
      <c r="B1325" t="s">
        <v>315</v>
      </c>
      <c r="C1325" t="n">
        <v>61</v>
      </c>
      <c r="D1325" t="n">
        <v>150</v>
      </c>
      <c r="E1325" t="s">
        <v>310</v>
      </c>
      <c r="F1325" t="n">
        <v>3202</v>
      </c>
      <c r="G1325" t="s">
        <v>297</v>
      </c>
      <c r="H1325" t="s">
        <v>251</v>
      </c>
      <c r="I1325" t="n">
        <v>5</v>
      </c>
      <c r="J1325" t="n">
        <v>78</v>
      </c>
      <c r="K1325" t="s">
        <v>271</v>
      </c>
      <c r="L1325" t="n">
        <v>147</v>
      </c>
      <c r="M1325" t="n">
        <v>0</v>
      </c>
      <c r="N1325" t="n">
        <v>0</v>
      </c>
    </row>
    <row r="1326" spans="1:20">
      <c r="A1326" s="1" t="n">
        <v>36191</v>
      </c>
      <c r="B1326" t="s">
        <v>315</v>
      </c>
      <c r="C1326" t="n">
        <v>62</v>
      </c>
      <c r="D1326" t="n">
        <v>462</v>
      </c>
      <c r="E1326" t="s">
        <v>316</v>
      </c>
      <c r="F1326" t="n">
        <v>3202</v>
      </c>
      <c r="G1326" t="s">
        <v>297</v>
      </c>
      <c r="H1326" t="s">
        <v>251</v>
      </c>
      <c r="I1326" t="n">
        <v>5</v>
      </c>
      <c r="J1326" t="n">
        <v>78</v>
      </c>
      <c r="K1326" t="s">
        <v>271</v>
      </c>
      <c r="L1326" t="n">
        <v>179</v>
      </c>
      <c r="M1326" t="n">
        <v>0</v>
      </c>
      <c r="N1326" t="n">
        <v>0</v>
      </c>
    </row>
    <row r="1327" spans="1:20">
      <c r="A1327" s="1" t="n">
        <v>36191</v>
      </c>
      <c r="B1327" t="s">
        <v>258</v>
      </c>
      <c r="C1327" t="n">
        <v>1</v>
      </c>
      <c r="D1327" t="n">
        <v>216</v>
      </c>
      <c r="E1327" t="s">
        <v>286</v>
      </c>
      <c r="F1327" t="n">
        <v>3201</v>
      </c>
      <c r="G1327" t="s">
        <v>250</v>
      </c>
      <c r="H1327" t="s">
        <v>251</v>
      </c>
      <c r="I1327" t="n">
        <v>5</v>
      </c>
      <c r="J1327" t="n">
        <v>795</v>
      </c>
      <c r="K1327" t="s">
        <v>262</v>
      </c>
      <c r="L1327" t="n">
        <v>300</v>
      </c>
      <c r="M1327" t="n">
        <v>0</v>
      </c>
      <c r="N1327" t="n">
        <v>0</v>
      </c>
    </row>
    <row r="1328" spans="1:20">
      <c r="A1328" s="1" t="n">
        <v>36191</v>
      </c>
      <c r="B1328" t="s">
        <v>313</v>
      </c>
      <c r="C1328" t="n">
        <v>1</v>
      </c>
      <c r="D1328" t="n">
        <v>20</v>
      </c>
      <c r="E1328" t="s">
        <v>249</v>
      </c>
      <c r="F1328" t="n">
        <v>3201</v>
      </c>
      <c r="G1328" t="s">
        <v>250</v>
      </c>
      <c r="H1328" t="s">
        <v>251</v>
      </c>
      <c r="I1328" t="n">
        <v>5</v>
      </c>
      <c r="J1328" t="n">
        <v>458</v>
      </c>
      <c r="K1328" t="s">
        <v>252</v>
      </c>
      <c r="L1328" t="n">
        <v>270</v>
      </c>
      <c r="M1328" t="n">
        <v>0.21</v>
      </c>
      <c r="N1328" t="n">
        <v>20.5</v>
      </c>
      <c r="O1328" t="s">
        <v>313</v>
      </c>
      <c r="P1328" t="s">
        <v>275</v>
      </c>
      <c r="Q1328" t="s">
        <v>275</v>
      </c>
      <c r="R1328" t="s">
        <v>255</v>
      </c>
      <c r="S1328" t="s">
        <v>251</v>
      </c>
      <c r="T1328" t="n">
        <v>5</v>
      </c>
    </row>
    <row r="1329" spans="1:20">
      <c r="A1329" s="1" t="n">
        <v>36191</v>
      </c>
      <c r="B1329" t="s">
        <v>313</v>
      </c>
      <c r="C1329" t="n">
        <v>2</v>
      </c>
      <c r="D1329" t="n">
        <v>20</v>
      </c>
      <c r="E1329" t="s">
        <v>249</v>
      </c>
      <c r="F1329" t="n">
        <v>3201</v>
      </c>
      <c r="G1329" t="s">
        <v>250</v>
      </c>
      <c r="H1329" t="s">
        <v>251</v>
      </c>
      <c r="I1329" t="n">
        <v>5</v>
      </c>
      <c r="J1329" t="n">
        <v>458</v>
      </c>
      <c r="K1329" t="s">
        <v>252</v>
      </c>
      <c r="L1329" t="n">
        <v>234</v>
      </c>
      <c r="M1329" t="n">
        <v>0.03</v>
      </c>
      <c r="N1329" t="n">
        <v>45.8</v>
      </c>
      <c r="O1329" t="s">
        <v>313</v>
      </c>
      <c r="P1329" t="s">
        <v>275</v>
      </c>
      <c r="Q1329" t="s">
        <v>275</v>
      </c>
      <c r="R1329" t="s">
        <v>255</v>
      </c>
      <c r="S1329" t="s">
        <v>251</v>
      </c>
      <c r="T1329" t="n">
        <v>5</v>
      </c>
    </row>
    <row r="1330" spans="1:20">
      <c r="A1330" s="1" t="n">
        <v>36191</v>
      </c>
      <c r="B1330" t="s">
        <v>313</v>
      </c>
      <c r="C1330" t="n">
        <v>3</v>
      </c>
      <c r="D1330" t="n">
        <v>20</v>
      </c>
      <c r="E1330" t="s">
        <v>249</v>
      </c>
      <c r="F1330" t="n">
        <v>3201</v>
      </c>
      <c r="G1330" t="s">
        <v>250</v>
      </c>
      <c r="H1330" t="s">
        <v>251</v>
      </c>
      <c r="I1330" t="n">
        <v>5</v>
      </c>
      <c r="J1330" t="n">
        <v>458</v>
      </c>
      <c r="K1330" t="s">
        <v>252</v>
      </c>
      <c r="L1330" t="n">
        <v>195</v>
      </c>
      <c r="M1330" t="n">
        <v>0.09</v>
      </c>
      <c r="N1330" t="n">
        <v>32.2</v>
      </c>
      <c r="O1330" t="s">
        <v>313</v>
      </c>
      <c r="P1330" t="s">
        <v>275</v>
      </c>
      <c r="Q1330" t="s">
        <v>275</v>
      </c>
      <c r="R1330" t="s">
        <v>255</v>
      </c>
      <c r="S1330" t="s">
        <v>251</v>
      </c>
      <c r="T1330" t="n">
        <v>5</v>
      </c>
    </row>
    <row r="1331" spans="1:20">
      <c r="A1331" s="1" t="n">
        <v>36191</v>
      </c>
      <c r="B1331" t="s">
        <v>313</v>
      </c>
      <c r="C1331" t="n">
        <v>4</v>
      </c>
      <c r="D1331" t="n">
        <v>20</v>
      </c>
      <c r="E1331" t="s">
        <v>249</v>
      </c>
      <c r="F1331" t="n">
        <v>3201</v>
      </c>
      <c r="G1331" t="s">
        <v>250</v>
      </c>
      <c r="H1331" t="s">
        <v>251</v>
      </c>
      <c r="I1331" t="n">
        <v>5</v>
      </c>
      <c r="J1331" t="n">
        <v>712</v>
      </c>
      <c r="K1331" t="s">
        <v>300</v>
      </c>
      <c r="L1331" t="n">
        <v>660</v>
      </c>
      <c r="M1331" t="n">
        <v>0.05</v>
      </c>
      <c r="N1331" t="n">
        <v>44.5</v>
      </c>
      <c r="O1331" t="s">
        <v>313</v>
      </c>
      <c r="P1331" t="s">
        <v>275</v>
      </c>
      <c r="Q1331" t="s">
        <v>275</v>
      </c>
      <c r="R1331" t="s">
        <v>255</v>
      </c>
      <c r="S1331" t="s">
        <v>251</v>
      </c>
      <c r="T1331" t="n">
        <v>5</v>
      </c>
    </row>
    <row r="1332" spans="1:20">
      <c r="A1332" s="1" t="n">
        <v>36191</v>
      </c>
      <c r="B1332" t="s">
        <v>313</v>
      </c>
      <c r="C1332" t="n">
        <v>5</v>
      </c>
      <c r="D1332" t="n">
        <v>20</v>
      </c>
      <c r="E1332" t="s">
        <v>249</v>
      </c>
      <c r="F1332" t="n">
        <v>3201</v>
      </c>
      <c r="G1332" t="s">
        <v>250</v>
      </c>
      <c r="H1332" t="s">
        <v>251</v>
      </c>
      <c r="I1332" t="n">
        <v>5</v>
      </c>
      <c r="J1332" t="n">
        <v>458</v>
      </c>
      <c r="K1332" t="s">
        <v>252</v>
      </c>
      <c r="L1332" t="n">
        <v>251</v>
      </c>
      <c r="M1332" t="n">
        <v>0.21</v>
      </c>
      <c r="N1332" t="n">
        <v>20.6</v>
      </c>
      <c r="O1332" t="s">
        <v>313</v>
      </c>
      <c r="P1332" t="s">
        <v>275</v>
      </c>
      <c r="Q1332" t="s">
        <v>275</v>
      </c>
      <c r="R1332" t="s">
        <v>255</v>
      </c>
      <c r="S1332" t="s">
        <v>251</v>
      </c>
      <c r="T1332" t="n">
        <v>5</v>
      </c>
    </row>
    <row r="1333" spans="1:20">
      <c r="A1333" s="1" t="n">
        <v>36191</v>
      </c>
      <c r="B1333" t="s">
        <v>313</v>
      </c>
      <c r="C1333" t="n">
        <v>6</v>
      </c>
      <c r="D1333" t="n">
        <v>20</v>
      </c>
      <c r="E1333" t="s">
        <v>249</v>
      </c>
      <c r="F1333" t="n">
        <v>3201</v>
      </c>
      <c r="G1333" t="s">
        <v>250</v>
      </c>
      <c r="H1333" t="s">
        <v>251</v>
      </c>
      <c r="I1333" t="n">
        <v>5</v>
      </c>
      <c r="J1333" t="n">
        <v>458</v>
      </c>
      <c r="K1333" t="s">
        <v>252</v>
      </c>
      <c r="L1333" t="n">
        <v>460</v>
      </c>
      <c r="M1333" t="n">
        <v>0.03</v>
      </c>
      <c r="N1333" t="n">
        <v>45.7</v>
      </c>
      <c r="O1333" t="s">
        <v>313</v>
      </c>
      <c r="P1333" t="s">
        <v>275</v>
      </c>
      <c r="Q1333" t="s">
        <v>275</v>
      </c>
      <c r="R1333" t="s">
        <v>255</v>
      </c>
      <c r="S1333" t="s">
        <v>251</v>
      </c>
      <c r="T1333" t="n">
        <v>5</v>
      </c>
    </row>
    <row r="1334" spans="1:20">
      <c r="A1334" s="1" t="n">
        <v>36191</v>
      </c>
      <c r="B1334" t="s">
        <v>313</v>
      </c>
      <c r="C1334" t="n">
        <v>787</v>
      </c>
      <c r="D1334" t="n">
        <v>216</v>
      </c>
      <c r="E1334" t="s">
        <v>286</v>
      </c>
      <c r="F1334" t="n">
        <v>3201</v>
      </c>
      <c r="G1334" t="s">
        <v>250</v>
      </c>
      <c r="H1334" t="s">
        <v>251</v>
      </c>
      <c r="I1334" t="n">
        <v>5</v>
      </c>
      <c r="J1334" t="n">
        <v>805</v>
      </c>
      <c r="K1334" t="s">
        <v>317</v>
      </c>
      <c r="L1334" t="n">
        <v>48</v>
      </c>
      <c r="M1334" t="n">
        <v>0</v>
      </c>
      <c r="N1334" t="n">
        <v>0</v>
      </c>
    </row>
    <row r="1335" spans="1:20">
      <c r="A1335" s="1" t="n">
        <v>36191</v>
      </c>
      <c r="B1335" t="s">
        <v>313</v>
      </c>
      <c r="C1335" t="n">
        <v>788</v>
      </c>
      <c r="D1335" t="n">
        <v>464</v>
      </c>
      <c r="E1335" t="s">
        <v>318</v>
      </c>
      <c r="F1335" t="n">
        <v>3201</v>
      </c>
      <c r="G1335" t="s">
        <v>250</v>
      </c>
      <c r="H1335" t="s">
        <v>251</v>
      </c>
      <c r="I1335" t="n">
        <v>5</v>
      </c>
      <c r="J1335" t="n">
        <v>805</v>
      </c>
      <c r="K1335" t="s">
        <v>317</v>
      </c>
      <c r="L1335" t="n">
        <v>44</v>
      </c>
      <c r="M1335" t="n">
        <v>0</v>
      </c>
      <c r="N1335" t="n">
        <v>0</v>
      </c>
    </row>
    <row r="1336" spans="1:20">
      <c r="A1336" s="1" t="n">
        <v>36219</v>
      </c>
      <c r="B1336" t="s">
        <v>248</v>
      </c>
      <c r="C1336" t="n">
        <v>7</v>
      </c>
      <c r="D1336" t="n">
        <v>20</v>
      </c>
      <c r="E1336" t="s">
        <v>249</v>
      </c>
      <c r="F1336" t="n">
        <v>3201</v>
      </c>
      <c r="G1336" t="s">
        <v>250</v>
      </c>
      <c r="H1336" t="s">
        <v>251</v>
      </c>
      <c r="I1336" t="n">
        <v>5</v>
      </c>
      <c r="J1336" t="n">
        <v>458</v>
      </c>
      <c r="K1336" t="s">
        <v>252</v>
      </c>
      <c r="L1336" t="n">
        <v>221</v>
      </c>
      <c r="M1336" t="n">
        <v>0.01</v>
      </c>
      <c r="N1336" t="n">
        <v>45.5</v>
      </c>
      <c r="O1336" t="s">
        <v>253</v>
      </c>
      <c r="P1336" t="s">
        <v>254</v>
      </c>
      <c r="Q1336" t="s">
        <v>254</v>
      </c>
      <c r="R1336" t="s">
        <v>255</v>
      </c>
      <c r="S1336" t="s">
        <v>251</v>
      </c>
      <c r="T1336" t="n">
        <v>5</v>
      </c>
    </row>
    <row r="1337" spans="1:20">
      <c r="A1337" s="1" t="n">
        <v>36219</v>
      </c>
      <c r="B1337" t="s">
        <v>248</v>
      </c>
      <c r="C1337" t="n">
        <v>8</v>
      </c>
      <c r="D1337" t="n">
        <v>20</v>
      </c>
      <c r="E1337" t="s">
        <v>249</v>
      </c>
      <c r="F1337" t="n">
        <v>3201</v>
      </c>
      <c r="G1337" t="s">
        <v>250</v>
      </c>
      <c r="H1337" t="s">
        <v>251</v>
      </c>
      <c r="I1337" t="n">
        <v>5</v>
      </c>
      <c r="J1337" t="n">
        <v>458</v>
      </c>
      <c r="K1337" t="s">
        <v>252</v>
      </c>
      <c r="L1337" t="n">
        <v>368</v>
      </c>
      <c r="M1337" t="n">
        <v>0.1</v>
      </c>
      <c r="N1337" t="n">
        <v>34.8</v>
      </c>
      <c r="O1337" t="s">
        <v>253</v>
      </c>
      <c r="P1337" t="s">
        <v>254</v>
      </c>
      <c r="Q1337" t="s">
        <v>254</v>
      </c>
      <c r="R1337" t="s">
        <v>255</v>
      </c>
      <c r="S1337" t="s">
        <v>251</v>
      </c>
      <c r="T1337" t="n">
        <v>5</v>
      </c>
    </row>
    <row r="1338" spans="1:20">
      <c r="A1338" s="1" t="n">
        <v>36219</v>
      </c>
      <c r="B1338" t="s">
        <v>248</v>
      </c>
      <c r="C1338" t="n">
        <v>9</v>
      </c>
      <c r="D1338" t="n">
        <v>20</v>
      </c>
      <c r="E1338" t="s">
        <v>249</v>
      </c>
      <c r="F1338" t="n">
        <v>3201</v>
      </c>
      <c r="G1338" t="s">
        <v>250</v>
      </c>
      <c r="H1338" t="s">
        <v>251</v>
      </c>
      <c r="I1338" t="n">
        <v>5</v>
      </c>
      <c r="J1338" t="n">
        <v>458</v>
      </c>
      <c r="K1338" t="s">
        <v>252</v>
      </c>
      <c r="L1338" t="n">
        <v>390</v>
      </c>
      <c r="M1338" t="n">
        <v>0.07000000000000001</v>
      </c>
      <c r="N1338" t="n">
        <v>32.4</v>
      </c>
      <c r="O1338" t="s">
        <v>253</v>
      </c>
      <c r="P1338" t="s">
        <v>254</v>
      </c>
      <c r="Q1338" t="s">
        <v>254</v>
      </c>
      <c r="R1338" t="s">
        <v>255</v>
      </c>
      <c r="S1338" t="s">
        <v>251</v>
      </c>
      <c r="T1338" t="n">
        <v>5</v>
      </c>
    </row>
    <row r="1339" spans="1:20">
      <c r="A1339" s="1" t="n">
        <v>36219</v>
      </c>
      <c r="B1339" t="s">
        <v>248</v>
      </c>
      <c r="C1339" t="n">
        <v>10</v>
      </c>
      <c r="D1339" t="n">
        <v>20</v>
      </c>
      <c r="E1339" t="s">
        <v>249</v>
      </c>
      <c r="F1339" t="n">
        <v>3201</v>
      </c>
      <c r="G1339" t="s">
        <v>250</v>
      </c>
      <c r="H1339" t="s">
        <v>251</v>
      </c>
      <c r="I1339" t="n">
        <v>5</v>
      </c>
      <c r="J1339" t="n">
        <v>458</v>
      </c>
      <c r="K1339" t="s">
        <v>252</v>
      </c>
      <c r="L1339" t="n">
        <v>226</v>
      </c>
      <c r="M1339" t="n">
        <v>0.03</v>
      </c>
      <c r="N1339" t="n">
        <v>45.6</v>
      </c>
      <c r="O1339" t="s">
        <v>253</v>
      </c>
      <c r="P1339" t="s">
        <v>254</v>
      </c>
      <c r="Q1339" t="s">
        <v>254</v>
      </c>
      <c r="R1339" t="s">
        <v>255</v>
      </c>
      <c r="S1339" t="s">
        <v>251</v>
      </c>
      <c r="T1339" t="n">
        <v>5</v>
      </c>
    </row>
    <row r="1340" spans="1:20">
      <c r="A1340" s="1" t="n">
        <v>36219</v>
      </c>
      <c r="B1340" t="s">
        <v>258</v>
      </c>
      <c r="C1340" t="n">
        <v>1</v>
      </c>
      <c r="D1340" t="n">
        <v>213</v>
      </c>
      <c r="E1340" t="s">
        <v>256</v>
      </c>
      <c r="F1340" t="n">
        <v>3201</v>
      </c>
      <c r="G1340" t="s">
        <v>250</v>
      </c>
      <c r="H1340" t="s">
        <v>251</v>
      </c>
      <c r="I1340" t="n">
        <v>5</v>
      </c>
      <c r="J1340" t="n">
        <v>795</v>
      </c>
      <c r="K1340" t="s">
        <v>262</v>
      </c>
      <c r="L1340" t="n">
        <v>262</v>
      </c>
      <c r="M1340" t="n">
        <v>0</v>
      </c>
      <c r="N1340" t="n">
        <v>0</v>
      </c>
    </row>
    <row r="1341" spans="1:20">
      <c r="A1341" s="1" t="n">
        <v>36219</v>
      </c>
      <c r="B1341" t="s">
        <v>258</v>
      </c>
      <c r="C1341" t="n">
        <v>2</v>
      </c>
      <c r="D1341" t="n">
        <v>213</v>
      </c>
      <c r="E1341" t="s">
        <v>256</v>
      </c>
      <c r="F1341" t="n">
        <v>3201</v>
      </c>
      <c r="G1341" t="s">
        <v>250</v>
      </c>
      <c r="H1341" t="s">
        <v>251</v>
      </c>
      <c r="I1341" t="n">
        <v>5</v>
      </c>
      <c r="J1341" t="n">
        <v>940</v>
      </c>
      <c r="K1341" t="s">
        <v>257</v>
      </c>
      <c r="L1341" t="n">
        <v>232</v>
      </c>
      <c r="M1341" t="n">
        <v>0</v>
      </c>
      <c r="N1341" t="n">
        <v>0</v>
      </c>
    </row>
    <row r="1342" spans="1:20">
      <c r="A1342" s="1" t="n">
        <v>36219</v>
      </c>
      <c r="B1342" t="s">
        <v>308</v>
      </c>
      <c r="C1342" t="n">
        <v>642</v>
      </c>
      <c r="D1342" t="n">
        <v>150</v>
      </c>
      <c r="E1342" t="s">
        <v>310</v>
      </c>
      <c r="F1342" t="n">
        <v>3201</v>
      </c>
      <c r="G1342" t="s">
        <v>250</v>
      </c>
      <c r="H1342" t="s">
        <v>251</v>
      </c>
      <c r="I1342" t="n">
        <v>5</v>
      </c>
      <c r="J1342" t="n">
        <v>490</v>
      </c>
      <c r="K1342" t="s">
        <v>266</v>
      </c>
      <c r="L1342" t="n">
        <v>191</v>
      </c>
      <c r="M1342" t="n">
        <v>0</v>
      </c>
      <c r="N1342" t="n">
        <v>0</v>
      </c>
    </row>
    <row r="1343" spans="1:20">
      <c r="A1343" s="1" t="n">
        <v>36219</v>
      </c>
      <c r="B1343" t="s">
        <v>308</v>
      </c>
      <c r="C1343" t="n">
        <v>643</v>
      </c>
      <c r="D1343" t="n">
        <v>150</v>
      </c>
      <c r="E1343" t="s">
        <v>310</v>
      </c>
      <c r="F1343" t="n">
        <v>3201</v>
      </c>
      <c r="G1343" t="s">
        <v>250</v>
      </c>
      <c r="H1343" t="s">
        <v>251</v>
      </c>
      <c r="I1343" t="n">
        <v>5</v>
      </c>
      <c r="J1343" t="n">
        <v>490</v>
      </c>
      <c r="K1343" t="s">
        <v>266</v>
      </c>
      <c r="L1343" t="n">
        <v>58</v>
      </c>
      <c r="M1343" t="n">
        <v>0</v>
      </c>
      <c r="N1343" t="n">
        <v>0</v>
      </c>
    </row>
    <row r="1344" spans="1:20">
      <c r="A1344" s="1" t="n">
        <v>36219</v>
      </c>
      <c r="B1344" t="s">
        <v>308</v>
      </c>
      <c r="C1344" t="n">
        <v>644</v>
      </c>
      <c r="D1344" t="n">
        <v>461</v>
      </c>
      <c r="E1344" t="s">
        <v>309</v>
      </c>
      <c r="F1344" t="n">
        <v>3201</v>
      </c>
      <c r="G1344" t="s">
        <v>250</v>
      </c>
      <c r="H1344" t="s">
        <v>251</v>
      </c>
      <c r="I1344" t="n">
        <v>5</v>
      </c>
      <c r="J1344" t="n">
        <v>490</v>
      </c>
      <c r="K1344" t="s">
        <v>266</v>
      </c>
      <c r="L1344" t="n">
        <v>48</v>
      </c>
      <c r="M1344" t="n">
        <v>0</v>
      </c>
      <c r="N1344" t="n">
        <v>0</v>
      </c>
    </row>
    <row r="1345" spans="1:20">
      <c r="A1345" s="1" t="n">
        <v>36219</v>
      </c>
      <c r="B1345" t="s">
        <v>319</v>
      </c>
      <c r="C1345" t="n">
        <v>31</v>
      </c>
      <c r="D1345" t="n">
        <v>213</v>
      </c>
      <c r="E1345" t="s">
        <v>256</v>
      </c>
      <c r="F1345" t="n">
        <v>3201</v>
      </c>
      <c r="G1345" t="s">
        <v>250</v>
      </c>
      <c r="H1345" t="s">
        <v>251</v>
      </c>
      <c r="I1345" t="n">
        <v>5</v>
      </c>
      <c r="J1345" t="n">
        <v>795</v>
      </c>
      <c r="K1345" t="s">
        <v>262</v>
      </c>
      <c r="L1345" t="n">
        <v>60</v>
      </c>
      <c r="M1345" t="n">
        <v>0</v>
      </c>
      <c r="N1345" t="n">
        <v>0</v>
      </c>
    </row>
    <row r="1346" spans="1:20">
      <c r="A1346" s="1" t="n">
        <v>36219</v>
      </c>
      <c r="B1346" t="s">
        <v>313</v>
      </c>
      <c r="C1346" t="n">
        <v>1</v>
      </c>
      <c r="D1346" t="n">
        <v>20</v>
      </c>
      <c r="E1346" t="s">
        <v>249</v>
      </c>
      <c r="F1346" t="n">
        <v>3201</v>
      </c>
      <c r="G1346" t="s">
        <v>250</v>
      </c>
      <c r="H1346" t="s">
        <v>251</v>
      </c>
      <c r="I1346" t="n">
        <v>5</v>
      </c>
      <c r="J1346" t="n">
        <v>458</v>
      </c>
      <c r="K1346" t="s">
        <v>252</v>
      </c>
      <c r="L1346" t="n">
        <v>106</v>
      </c>
      <c r="M1346" t="n">
        <v>0.09</v>
      </c>
      <c r="N1346" t="n">
        <v>34</v>
      </c>
      <c r="O1346" t="s">
        <v>313</v>
      </c>
      <c r="P1346" t="s">
        <v>275</v>
      </c>
      <c r="Q1346" t="s">
        <v>275</v>
      </c>
      <c r="R1346" t="s">
        <v>255</v>
      </c>
      <c r="S1346" t="s">
        <v>251</v>
      </c>
      <c r="T1346" t="n">
        <v>5</v>
      </c>
    </row>
    <row r="1347" spans="1:20">
      <c r="A1347" s="1" t="n">
        <v>36219</v>
      </c>
      <c r="B1347" t="s">
        <v>313</v>
      </c>
      <c r="C1347" t="n">
        <v>2</v>
      </c>
      <c r="D1347" t="n">
        <v>20</v>
      </c>
      <c r="E1347" t="s">
        <v>249</v>
      </c>
      <c r="F1347" t="n">
        <v>3201</v>
      </c>
      <c r="G1347" t="s">
        <v>250</v>
      </c>
      <c r="H1347" t="s">
        <v>251</v>
      </c>
      <c r="I1347" t="n">
        <v>5</v>
      </c>
      <c r="J1347" t="n">
        <v>160</v>
      </c>
      <c r="K1347" t="s">
        <v>280</v>
      </c>
      <c r="L1347" t="n">
        <v>470</v>
      </c>
      <c r="M1347" t="n">
        <v>0.01</v>
      </c>
      <c r="N1347" t="n">
        <v>55.1</v>
      </c>
      <c r="O1347" t="s">
        <v>313</v>
      </c>
      <c r="P1347" t="s">
        <v>275</v>
      </c>
      <c r="Q1347" t="s">
        <v>275</v>
      </c>
      <c r="R1347" t="s">
        <v>255</v>
      </c>
      <c r="S1347" t="s">
        <v>251</v>
      </c>
      <c r="T1347" t="n">
        <v>5</v>
      </c>
    </row>
    <row r="1348" spans="1:20">
      <c r="A1348" s="1" t="n">
        <v>36219</v>
      </c>
      <c r="B1348" t="s">
        <v>313</v>
      </c>
      <c r="C1348" t="n">
        <v>3</v>
      </c>
      <c r="D1348" t="n">
        <v>20</v>
      </c>
      <c r="E1348" t="s">
        <v>249</v>
      </c>
      <c r="F1348" t="n">
        <v>3201</v>
      </c>
      <c r="G1348" t="s">
        <v>250</v>
      </c>
      <c r="H1348" t="s">
        <v>251</v>
      </c>
      <c r="I1348" t="n">
        <v>5</v>
      </c>
      <c r="J1348" t="n">
        <v>160</v>
      </c>
      <c r="K1348" t="s">
        <v>280</v>
      </c>
      <c r="L1348" t="n">
        <v>198</v>
      </c>
      <c r="M1348" t="n">
        <v>0.08</v>
      </c>
      <c r="N1348" t="n">
        <v>36.7</v>
      </c>
      <c r="O1348" t="s">
        <v>313</v>
      </c>
      <c r="P1348" t="s">
        <v>275</v>
      </c>
      <c r="Q1348" t="s">
        <v>275</v>
      </c>
      <c r="R1348" t="s">
        <v>255</v>
      </c>
      <c r="S1348" t="s">
        <v>251</v>
      </c>
      <c r="T1348" t="n">
        <v>5</v>
      </c>
    </row>
    <row r="1349" spans="1:20">
      <c r="A1349" s="1" t="n">
        <v>36219</v>
      </c>
      <c r="B1349" t="s">
        <v>313</v>
      </c>
      <c r="C1349" t="n">
        <v>4</v>
      </c>
      <c r="D1349" t="n">
        <v>20</v>
      </c>
      <c r="E1349" t="s">
        <v>249</v>
      </c>
      <c r="F1349" t="n">
        <v>3201</v>
      </c>
      <c r="G1349" t="s">
        <v>250</v>
      </c>
      <c r="H1349" t="s">
        <v>251</v>
      </c>
      <c r="I1349" t="n">
        <v>5</v>
      </c>
      <c r="J1349" t="n">
        <v>458</v>
      </c>
      <c r="K1349" t="s">
        <v>252</v>
      </c>
      <c r="L1349" t="n">
        <v>104</v>
      </c>
      <c r="M1349" t="n">
        <v>0.09</v>
      </c>
      <c r="N1349" t="n">
        <v>34.1</v>
      </c>
      <c r="O1349" t="s">
        <v>313</v>
      </c>
      <c r="P1349" t="s">
        <v>275</v>
      </c>
      <c r="Q1349" t="s">
        <v>275</v>
      </c>
      <c r="R1349" t="s">
        <v>255</v>
      </c>
      <c r="S1349" t="s">
        <v>251</v>
      </c>
      <c r="T1349" t="n">
        <v>5</v>
      </c>
    </row>
    <row r="1350" spans="1:20">
      <c r="A1350" s="1" t="n">
        <v>36219</v>
      </c>
      <c r="B1350" t="s">
        <v>313</v>
      </c>
      <c r="C1350" t="n">
        <v>5</v>
      </c>
      <c r="D1350" t="n">
        <v>20</v>
      </c>
      <c r="E1350" t="s">
        <v>249</v>
      </c>
      <c r="F1350" t="n">
        <v>3201</v>
      </c>
      <c r="G1350" t="s">
        <v>250</v>
      </c>
      <c r="H1350" t="s">
        <v>251</v>
      </c>
      <c r="I1350" t="n">
        <v>5</v>
      </c>
      <c r="J1350" t="n">
        <v>458</v>
      </c>
      <c r="K1350" t="s">
        <v>252</v>
      </c>
      <c r="L1350" t="n">
        <v>89</v>
      </c>
      <c r="M1350" t="n">
        <v>0.2</v>
      </c>
      <c r="N1350" t="n">
        <v>21.4</v>
      </c>
      <c r="O1350" t="s">
        <v>313</v>
      </c>
      <c r="P1350" t="s">
        <v>275</v>
      </c>
      <c r="Q1350" t="s">
        <v>275</v>
      </c>
      <c r="R1350" t="s">
        <v>255</v>
      </c>
      <c r="S1350" t="s">
        <v>251</v>
      </c>
      <c r="T1350" t="n">
        <v>5</v>
      </c>
    </row>
    <row r="1351" spans="1:20">
      <c r="A1351" s="1" t="n">
        <v>36219</v>
      </c>
      <c r="B1351" t="s">
        <v>313</v>
      </c>
      <c r="C1351" t="n">
        <v>6</v>
      </c>
      <c r="D1351" t="n">
        <v>20</v>
      </c>
      <c r="E1351" t="s">
        <v>249</v>
      </c>
      <c r="F1351" t="n">
        <v>3201</v>
      </c>
      <c r="G1351" t="s">
        <v>250</v>
      </c>
      <c r="H1351" t="s">
        <v>251</v>
      </c>
      <c r="I1351" t="n">
        <v>5</v>
      </c>
      <c r="J1351" t="n">
        <v>458</v>
      </c>
      <c r="K1351" t="s">
        <v>252</v>
      </c>
      <c r="L1351" t="n">
        <v>92</v>
      </c>
      <c r="M1351" t="n">
        <v>0.21</v>
      </c>
      <c r="N1351" t="n">
        <v>20.4</v>
      </c>
      <c r="O1351" t="s">
        <v>313</v>
      </c>
      <c r="P1351" t="s">
        <v>275</v>
      </c>
      <c r="Q1351" t="s">
        <v>275</v>
      </c>
      <c r="R1351" t="s">
        <v>255</v>
      </c>
      <c r="S1351" t="s">
        <v>251</v>
      </c>
      <c r="T1351" t="n">
        <v>5</v>
      </c>
    </row>
    <row r="1352" spans="1:20">
      <c r="A1352" s="1" t="n">
        <v>36219</v>
      </c>
      <c r="B1352" t="s">
        <v>313</v>
      </c>
      <c r="C1352" t="n">
        <v>7</v>
      </c>
      <c r="D1352" t="n">
        <v>20</v>
      </c>
      <c r="E1352" t="s">
        <v>249</v>
      </c>
      <c r="F1352" t="n">
        <v>3201</v>
      </c>
      <c r="G1352" t="s">
        <v>250</v>
      </c>
      <c r="H1352" t="s">
        <v>251</v>
      </c>
      <c r="I1352" t="n">
        <v>5</v>
      </c>
      <c r="J1352" t="n">
        <v>458</v>
      </c>
      <c r="K1352" t="s">
        <v>252</v>
      </c>
      <c r="L1352" t="n">
        <v>241</v>
      </c>
      <c r="M1352" t="n">
        <v>0.21</v>
      </c>
      <c r="N1352" t="n">
        <v>20.3</v>
      </c>
      <c r="O1352" t="s">
        <v>313</v>
      </c>
      <c r="P1352" t="s">
        <v>275</v>
      </c>
      <c r="Q1352" t="s">
        <v>275</v>
      </c>
      <c r="R1352" t="s">
        <v>255</v>
      </c>
      <c r="S1352" t="s">
        <v>251</v>
      </c>
      <c r="T1352" t="n">
        <v>5</v>
      </c>
    </row>
    <row r="1353" spans="1:20">
      <c r="A1353" s="1" t="n">
        <v>36219</v>
      </c>
      <c r="B1353" t="s">
        <v>313</v>
      </c>
      <c r="C1353" t="n">
        <v>8</v>
      </c>
      <c r="D1353" t="n">
        <v>20</v>
      </c>
      <c r="E1353" t="s">
        <v>249</v>
      </c>
      <c r="F1353" t="n">
        <v>3201</v>
      </c>
      <c r="G1353" t="s">
        <v>250</v>
      </c>
      <c r="H1353" t="s">
        <v>251</v>
      </c>
      <c r="I1353" t="n">
        <v>5</v>
      </c>
      <c r="J1353" t="n">
        <v>160</v>
      </c>
      <c r="K1353" t="s">
        <v>280</v>
      </c>
      <c r="L1353" t="n">
        <v>456</v>
      </c>
      <c r="M1353" t="n">
        <v>0.01</v>
      </c>
      <c r="N1353" t="n">
        <v>55.1</v>
      </c>
      <c r="O1353" t="s">
        <v>313</v>
      </c>
      <c r="P1353" t="s">
        <v>275</v>
      </c>
      <c r="Q1353" t="s">
        <v>275</v>
      </c>
      <c r="R1353" t="s">
        <v>255</v>
      </c>
      <c r="S1353" t="s">
        <v>251</v>
      </c>
      <c r="T1353" t="n">
        <v>5</v>
      </c>
    </row>
    <row r="1354" spans="1:20">
      <c r="A1354" s="1" t="n">
        <v>36219</v>
      </c>
      <c r="B1354" t="s">
        <v>313</v>
      </c>
      <c r="C1354" t="n">
        <v>9</v>
      </c>
      <c r="D1354" t="n">
        <v>20</v>
      </c>
      <c r="E1354" t="s">
        <v>249</v>
      </c>
      <c r="F1354" t="n">
        <v>3201</v>
      </c>
      <c r="G1354" t="s">
        <v>250</v>
      </c>
      <c r="H1354" t="s">
        <v>251</v>
      </c>
      <c r="I1354" t="n">
        <v>5</v>
      </c>
      <c r="J1354" t="n">
        <v>160</v>
      </c>
      <c r="K1354" t="s">
        <v>280</v>
      </c>
      <c r="L1354" t="n">
        <v>246</v>
      </c>
      <c r="M1354" t="n">
        <v>0.03</v>
      </c>
      <c r="N1354" t="n">
        <v>39.8</v>
      </c>
      <c r="O1354" t="s">
        <v>313</v>
      </c>
      <c r="P1354" t="s">
        <v>275</v>
      </c>
      <c r="Q1354" t="s">
        <v>275</v>
      </c>
      <c r="R1354" t="s">
        <v>255</v>
      </c>
      <c r="S1354" t="s">
        <v>251</v>
      </c>
      <c r="T1354" t="n">
        <v>5</v>
      </c>
    </row>
    <row r="1355" spans="1:20">
      <c r="A1355" s="1" t="n">
        <v>36250</v>
      </c>
      <c r="B1355" t="s">
        <v>248</v>
      </c>
      <c r="C1355" t="n">
        <v>11</v>
      </c>
      <c r="D1355" t="n">
        <v>20</v>
      </c>
      <c r="E1355" t="s">
        <v>249</v>
      </c>
      <c r="F1355" t="n">
        <v>3201</v>
      </c>
      <c r="G1355" t="s">
        <v>250</v>
      </c>
      <c r="H1355" t="s">
        <v>251</v>
      </c>
      <c r="I1355" t="n">
        <v>5</v>
      </c>
      <c r="J1355" t="n">
        <v>280</v>
      </c>
      <c r="K1355" t="s">
        <v>273</v>
      </c>
      <c r="L1355" t="n">
        <v>369</v>
      </c>
      <c r="M1355" t="n">
        <v>0.06</v>
      </c>
      <c r="N1355" t="n">
        <v>32.8</v>
      </c>
      <c r="O1355" t="s">
        <v>253</v>
      </c>
      <c r="P1355" t="s">
        <v>254</v>
      </c>
      <c r="Q1355" t="s">
        <v>254</v>
      </c>
      <c r="R1355" t="s">
        <v>255</v>
      </c>
      <c r="S1355" t="s">
        <v>251</v>
      </c>
      <c r="T1355" t="n">
        <v>5</v>
      </c>
    </row>
    <row r="1356" spans="1:20">
      <c r="A1356" s="1" t="n">
        <v>36250</v>
      </c>
      <c r="B1356" t="s">
        <v>248</v>
      </c>
      <c r="C1356" t="n">
        <v>12</v>
      </c>
      <c r="D1356" t="n">
        <v>20</v>
      </c>
      <c r="E1356" t="s">
        <v>249</v>
      </c>
      <c r="F1356" t="n">
        <v>3201</v>
      </c>
      <c r="G1356" t="s">
        <v>250</v>
      </c>
      <c r="H1356" t="s">
        <v>251</v>
      </c>
      <c r="I1356" t="n">
        <v>5</v>
      </c>
      <c r="J1356" t="n">
        <v>280</v>
      </c>
      <c r="K1356" t="s">
        <v>273</v>
      </c>
      <c r="L1356" t="n">
        <v>575</v>
      </c>
      <c r="M1356" t="n">
        <v>0.03</v>
      </c>
      <c r="N1356" t="n">
        <v>38.9</v>
      </c>
      <c r="O1356" t="s">
        <v>253</v>
      </c>
      <c r="P1356" t="s">
        <v>254</v>
      </c>
      <c r="Q1356" t="s">
        <v>254</v>
      </c>
      <c r="R1356" t="s">
        <v>255</v>
      </c>
      <c r="S1356" t="s">
        <v>251</v>
      </c>
      <c r="T1356" t="n">
        <v>5</v>
      </c>
    </row>
    <row r="1357" spans="1:20">
      <c r="A1357" s="1" t="n">
        <v>36250</v>
      </c>
      <c r="B1357" t="s">
        <v>248</v>
      </c>
      <c r="C1357" t="n">
        <v>13</v>
      </c>
      <c r="D1357" t="n">
        <v>20</v>
      </c>
      <c r="E1357" t="s">
        <v>249</v>
      </c>
      <c r="F1357" t="n">
        <v>3201</v>
      </c>
      <c r="G1357" t="s">
        <v>250</v>
      </c>
      <c r="H1357" t="s">
        <v>251</v>
      </c>
      <c r="I1357" t="n">
        <v>5</v>
      </c>
      <c r="J1357" t="n">
        <v>458</v>
      </c>
      <c r="K1357" t="s">
        <v>252</v>
      </c>
      <c r="L1357" t="n">
        <v>240</v>
      </c>
      <c r="M1357" t="n">
        <v>0.01</v>
      </c>
      <c r="N1357" t="n">
        <v>45.2</v>
      </c>
      <c r="O1357" t="s">
        <v>253</v>
      </c>
      <c r="P1357" t="s">
        <v>254</v>
      </c>
      <c r="Q1357" t="s">
        <v>254</v>
      </c>
      <c r="R1357" t="s">
        <v>255</v>
      </c>
      <c r="S1357" t="s">
        <v>251</v>
      </c>
      <c r="T1357" t="n">
        <v>5</v>
      </c>
    </row>
    <row r="1358" spans="1:20">
      <c r="A1358" s="1" t="n">
        <v>36250</v>
      </c>
      <c r="B1358" t="s">
        <v>258</v>
      </c>
      <c r="C1358" t="n">
        <v>1</v>
      </c>
      <c r="D1358" t="n">
        <v>213</v>
      </c>
      <c r="E1358" t="s">
        <v>256</v>
      </c>
      <c r="F1358" t="n">
        <v>3201</v>
      </c>
      <c r="G1358" t="s">
        <v>250</v>
      </c>
      <c r="H1358" t="s">
        <v>251</v>
      </c>
      <c r="I1358" t="n">
        <v>5</v>
      </c>
      <c r="J1358" t="n">
        <v>515</v>
      </c>
      <c r="K1358" t="s">
        <v>261</v>
      </c>
      <c r="L1358" t="n">
        <v>101</v>
      </c>
      <c r="M1358" t="n">
        <v>0</v>
      </c>
      <c r="N1358" t="n">
        <v>0</v>
      </c>
    </row>
    <row r="1359" spans="1:20">
      <c r="A1359" s="1" t="n">
        <v>36250</v>
      </c>
      <c r="B1359" t="s">
        <v>313</v>
      </c>
      <c r="C1359" t="n">
        <v>1</v>
      </c>
      <c r="D1359" t="n">
        <v>20</v>
      </c>
      <c r="E1359" t="s">
        <v>249</v>
      </c>
      <c r="F1359" t="n">
        <v>3201</v>
      </c>
      <c r="G1359" t="s">
        <v>250</v>
      </c>
      <c r="H1359" t="s">
        <v>251</v>
      </c>
      <c r="I1359" t="n">
        <v>5</v>
      </c>
      <c r="J1359" t="n">
        <v>458</v>
      </c>
      <c r="K1359" t="s">
        <v>252</v>
      </c>
      <c r="L1359" t="n">
        <v>291</v>
      </c>
      <c r="M1359" t="n">
        <v>0.23</v>
      </c>
      <c r="N1359" t="n">
        <v>20.3</v>
      </c>
      <c r="O1359" t="s">
        <v>313</v>
      </c>
      <c r="P1359" t="s">
        <v>275</v>
      </c>
      <c r="Q1359" t="s">
        <v>275</v>
      </c>
      <c r="R1359" t="s">
        <v>255</v>
      </c>
      <c r="S1359" t="s">
        <v>251</v>
      </c>
      <c r="T1359" t="n">
        <v>5</v>
      </c>
    </row>
    <row r="1360" spans="1:20">
      <c r="A1360" s="1" t="n">
        <v>36250</v>
      </c>
      <c r="B1360" t="s">
        <v>313</v>
      </c>
      <c r="C1360" t="n">
        <v>2</v>
      </c>
      <c r="D1360" t="n">
        <v>20</v>
      </c>
      <c r="E1360" t="s">
        <v>249</v>
      </c>
      <c r="F1360" t="n">
        <v>3201</v>
      </c>
      <c r="G1360" t="s">
        <v>250</v>
      </c>
      <c r="H1360" t="s">
        <v>251</v>
      </c>
      <c r="I1360" t="n">
        <v>5</v>
      </c>
      <c r="J1360" t="n">
        <v>160</v>
      </c>
      <c r="K1360" t="s">
        <v>280</v>
      </c>
      <c r="L1360" t="n">
        <v>177</v>
      </c>
      <c r="M1360" t="n">
        <v>0.03</v>
      </c>
      <c r="N1360" t="n">
        <v>39.2</v>
      </c>
      <c r="O1360" t="s">
        <v>313</v>
      </c>
      <c r="P1360" t="s">
        <v>275</v>
      </c>
      <c r="Q1360" t="s">
        <v>275</v>
      </c>
      <c r="R1360" t="s">
        <v>255</v>
      </c>
      <c r="S1360" t="s">
        <v>251</v>
      </c>
      <c r="T1360" t="n">
        <v>5</v>
      </c>
    </row>
    <row r="1361" spans="1:20">
      <c r="A1361" s="1" t="n">
        <v>36250</v>
      </c>
      <c r="B1361" t="s">
        <v>313</v>
      </c>
      <c r="C1361" t="n">
        <v>3</v>
      </c>
      <c r="D1361" t="n">
        <v>20</v>
      </c>
      <c r="E1361" t="s">
        <v>249</v>
      </c>
      <c r="F1361" t="n">
        <v>3201</v>
      </c>
      <c r="G1361" t="s">
        <v>250</v>
      </c>
      <c r="H1361" t="s">
        <v>251</v>
      </c>
      <c r="I1361" t="n">
        <v>5</v>
      </c>
      <c r="J1361" t="n">
        <v>160</v>
      </c>
      <c r="K1361" t="s">
        <v>280</v>
      </c>
      <c r="L1361" t="n">
        <v>545</v>
      </c>
      <c r="M1361" t="n">
        <v>0.02</v>
      </c>
      <c r="N1361" t="n">
        <v>54.1</v>
      </c>
      <c r="O1361" t="s">
        <v>313</v>
      </c>
      <c r="P1361" t="s">
        <v>275</v>
      </c>
      <c r="Q1361" t="s">
        <v>275</v>
      </c>
      <c r="R1361" t="s">
        <v>255</v>
      </c>
      <c r="S1361" t="s">
        <v>251</v>
      </c>
      <c r="T1361" t="n">
        <v>5</v>
      </c>
    </row>
    <row r="1362" spans="1:20">
      <c r="A1362" s="1" t="n">
        <v>36280</v>
      </c>
      <c r="B1362" t="s">
        <v>248</v>
      </c>
      <c r="C1362" t="n">
        <v>9</v>
      </c>
      <c r="D1362" t="n">
        <v>20</v>
      </c>
      <c r="E1362" t="s">
        <v>249</v>
      </c>
      <c r="F1362" t="n">
        <v>3201</v>
      </c>
      <c r="G1362" t="s">
        <v>250</v>
      </c>
      <c r="H1362" t="s">
        <v>251</v>
      </c>
      <c r="I1362" t="n">
        <v>5</v>
      </c>
      <c r="J1362" t="n">
        <v>458</v>
      </c>
      <c r="K1362" t="s">
        <v>252</v>
      </c>
      <c r="L1362" t="n">
        <v>197</v>
      </c>
      <c r="M1362" t="n">
        <v>0.02</v>
      </c>
      <c r="N1362" t="n">
        <v>44.7</v>
      </c>
      <c r="O1362" t="s">
        <v>253</v>
      </c>
      <c r="P1362" t="s">
        <v>254</v>
      </c>
      <c r="Q1362" t="s">
        <v>254</v>
      </c>
      <c r="R1362" t="s">
        <v>255</v>
      </c>
      <c r="S1362" t="s">
        <v>251</v>
      </c>
      <c r="T1362" t="n">
        <v>5</v>
      </c>
    </row>
    <row r="1363" spans="1:20">
      <c r="A1363" s="1" t="n">
        <v>36280</v>
      </c>
      <c r="B1363" t="s">
        <v>248</v>
      </c>
      <c r="C1363" t="n">
        <v>10</v>
      </c>
      <c r="D1363" t="n">
        <v>20</v>
      </c>
      <c r="E1363" t="s">
        <v>249</v>
      </c>
      <c r="F1363" t="n">
        <v>3201</v>
      </c>
      <c r="G1363" t="s">
        <v>250</v>
      </c>
      <c r="H1363" t="s">
        <v>251</v>
      </c>
      <c r="I1363" t="n">
        <v>5</v>
      </c>
      <c r="J1363" t="n">
        <v>280</v>
      </c>
      <c r="K1363" t="s">
        <v>273</v>
      </c>
      <c r="L1363" t="n">
        <v>620</v>
      </c>
      <c r="M1363" t="n">
        <v>0.05</v>
      </c>
      <c r="N1363" t="n">
        <v>39</v>
      </c>
      <c r="O1363" t="s">
        <v>253</v>
      </c>
      <c r="P1363" t="s">
        <v>254</v>
      </c>
      <c r="Q1363" t="s">
        <v>254</v>
      </c>
      <c r="R1363" t="s">
        <v>255</v>
      </c>
      <c r="S1363" t="s">
        <v>251</v>
      </c>
      <c r="T1363" t="n">
        <v>5</v>
      </c>
    </row>
    <row r="1364" spans="1:20">
      <c r="A1364" s="1" t="n">
        <v>36280</v>
      </c>
      <c r="B1364" t="s">
        <v>248</v>
      </c>
      <c r="C1364" t="n">
        <v>11</v>
      </c>
      <c r="D1364" t="n">
        <v>20</v>
      </c>
      <c r="E1364" t="s">
        <v>249</v>
      </c>
      <c r="F1364" t="n">
        <v>3201</v>
      </c>
      <c r="G1364" t="s">
        <v>250</v>
      </c>
      <c r="H1364" t="s">
        <v>251</v>
      </c>
      <c r="I1364" t="n">
        <v>5</v>
      </c>
      <c r="J1364" t="n">
        <v>458</v>
      </c>
      <c r="K1364" t="s">
        <v>252</v>
      </c>
      <c r="L1364" t="n">
        <v>413</v>
      </c>
      <c r="M1364" t="n">
        <v>0.09</v>
      </c>
      <c r="N1364" t="n">
        <v>34.8</v>
      </c>
      <c r="O1364" t="s">
        <v>253</v>
      </c>
      <c r="P1364" t="s">
        <v>254</v>
      </c>
      <c r="Q1364" t="s">
        <v>254</v>
      </c>
      <c r="R1364" t="s">
        <v>255</v>
      </c>
      <c r="S1364" t="s">
        <v>251</v>
      </c>
      <c r="T1364" t="n">
        <v>5</v>
      </c>
    </row>
    <row r="1365" spans="1:20">
      <c r="A1365" s="1" t="n">
        <v>36280</v>
      </c>
      <c r="B1365" t="s">
        <v>248</v>
      </c>
      <c r="C1365" t="n">
        <v>12</v>
      </c>
      <c r="D1365" t="n">
        <v>20</v>
      </c>
      <c r="E1365" t="s">
        <v>249</v>
      </c>
      <c r="F1365" t="n">
        <v>3201</v>
      </c>
      <c r="G1365" t="s">
        <v>250</v>
      </c>
      <c r="H1365" t="s">
        <v>251</v>
      </c>
      <c r="I1365" t="n">
        <v>5</v>
      </c>
      <c r="J1365" t="n">
        <v>458</v>
      </c>
      <c r="K1365" t="s">
        <v>252</v>
      </c>
      <c r="L1365" t="n">
        <v>176</v>
      </c>
      <c r="M1365" t="n">
        <v>0.1</v>
      </c>
      <c r="N1365" t="n">
        <v>37.1</v>
      </c>
      <c r="O1365" t="s">
        <v>253</v>
      </c>
      <c r="P1365" t="s">
        <v>254</v>
      </c>
      <c r="Q1365" t="s">
        <v>254</v>
      </c>
      <c r="R1365" t="s">
        <v>255</v>
      </c>
      <c r="S1365" t="s">
        <v>251</v>
      </c>
      <c r="T1365" t="n">
        <v>5</v>
      </c>
    </row>
    <row r="1366" spans="1:20">
      <c r="A1366" s="1" t="n">
        <v>36280</v>
      </c>
      <c r="B1366" t="s">
        <v>248</v>
      </c>
      <c r="C1366" t="n">
        <v>65</v>
      </c>
      <c r="D1366" t="n">
        <v>850</v>
      </c>
      <c r="E1366" t="s">
        <v>302</v>
      </c>
      <c r="F1366" t="n">
        <v>3201</v>
      </c>
      <c r="G1366" t="s">
        <v>250</v>
      </c>
      <c r="H1366" t="s">
        <v>251</v>
      </c>
      <c r="I1366" t="n">
        <v>5</v>
      </c>
      <c r="J1366" t="n">
        <v>260</v>
      </c>
      <c r="K1366" t="s">
        <v>272</v>
      </c>
      <c r="L1366" t="n">
        <v>66</v>
      </c>
      <c r="M1366" t="n">
        <v>0</v>
      </c>
      <c r="N1366" t="n">
        <v>0</v>
      </c>
      <c r="O1366" t="s">
        <v>253</v>
      </c>
      <c r="P1366" t="s">
        <v>320</v>
      </c>
      <c r="Q1366" t="s">
        <v>320</v>
      </c>
      <c r="R1366" t="s">
        <v>321</v>
      </c>
      <c r="S1366" t="s">
        <v>322</v>
      </c>
      <c r="T1366" t="n">
        <v>5</v>
      </c>
    </row>
    <row r="1367" spans="1:20">
      <c r="A1367" s="1" t="n">
        <v>36280</v>
      </c>
      <c r="B1367" t="s">
        <v>258</v>
      </c>
      <c r="C1367" t="n">
        <v>617</v>
      </c>
      <c r="D1367" t="n">
        <v>216</v>
      </c>
      <c r="E1367" t="s">
        <v>286</v>
      </c>
      <c r="F1367" t="n">
        <v>3201</v>
      </c>
      <c r="G1367" t="s">
        <v>250</v>
      </c>
      <c r="H1367" t="s">
        <v>251</v>
      </c>
      <c r="I1367" t="n">
        <v>5</v>
      </c>
      <c r="J1367" t="n">
        <v>515</v>
      </c>
      <c r="K1367" t="s">
        <v>261</v>
      </c>
      <c r="L1367" t="n">
        <v>161</v>
      </c>
      <c r="M1367" t="n">
        <v>0</v>
      </c>
      <c r="N1367" t="n">
        <v>0</v>
      </c>
    </row>
    <row r="1368" spans="1:20">
      <c r="A1368" s="1" t="n">
        <v>36280</v>
      </c>
      <c r="B1368" t="s">
        <v>258</v>
      </c>
      <c r="C1368" t="n">
        <v>618</v>
      </c>
      <c r="D1368" t="n">
        <v>216</v>
      </c>
      <c r="E1368" t="s">
        <v>286</v>
      </c>
      <c r="F1368" t="n">
        <v>3201</v>
      </c>
      <c r="G1368" t="s">
        <v>250</v>
      </c>
      <c r="H1368" t="s">
        <v>251</v>
      </c>
      <c r="I1368" t="n">
        <v>5</v>
      </c>
      <c r="J1368" t="n">
        <v>795</v>
      </c>
      <c r="K1368" t="s">
        <v>262</v>
      </c>
      <c r="L1368" t="n">
        <v>262</v>
      </c>
      <c r="M1368" t="n">
        <v>0</v>
      </c>
      <c r="N1368" t="n">
        <v>0</v>
      </c>
    </row>
    <row r="1369" spans="1:20">
      <c r="A1369" s="1" t="n">
        <v>36280</v>
      </c>
      <c r="B1369" t="s">
        <v>319</v>
      </c>
      <c r="C1369" t="n">
        <v>32</v>
      </c>
      <c r="D1369" t="n">
        <v>213</v>
      </c>
      <c r="E1369" t="s">
        <v>256</v>
      </c>
      <c r="F1369" t="n">
        <v>3201</v>
      </c>
      <c r="G1369" t="s">
        <v>250</v>
      </c>
      <c r="H1369" t="s">
        <v>251</v>
      </c>
      <c r="I1369" t="n">
        <v>5</v>
      </c>
      <c r="J1369" t="n">
        <v>795</v>
      </c>
      <c r="K1369" t="s">
        <v>262</v>
      </c>
      <c r="L1369" t="n">
        <v>262</v>
      </c>
      <c r="M1369" t="n">
        <v>0</v>
      </c>
      <c r="N1369" t="n">
        <v>0</v>
      </c>
    </row>
    <row r="1370" spans="1:20">
      <c r="A1370" s="1" t="n">
        <v>36280</v>
      </c>
      <c r="B1370" t="s">
        <v>313</v>
      </c>
      <c r="C1370" t="n">
        <v>1</v>
      </c>
      <c r="D1370" t="n">
        <v>20</v>
      </c>
      <c r="E1370" t="s">
        <v>249</v>
      </c>
      <c r="F1370" t="n">
        <v>3201</v>
      </c>
      <c r="G1370" t="s">
        <v>250</v>
      </c>
      <c r="H1370" t="s">
        <v>251</v>
      </c>
      <c r="I1370" t="n">
        <v>5</v>
      </c>
      <c r="J1370" t="n">
        <v>458</v>
      </c>
      <c r="K1370" t="s">
        <v>252</v>
      </c>
      <c r="L1370" t="n">
        <v>207</v>
      </c>
      <c r="M1370" t="n">
        <v>0.2</v>
      </c>
      <c r="N1370" t="n">
        <v>20.3</v>
      </c>
      <c r="O1370" t="s">
        <v>313</v>
      </c>
      <c r="P1370" t="s">
        <v>275</v>
      </c>
      <c r="Q1370" t="s">
        <v>275</v>
      </c>
      <c r="R1370" t="s">
        <v>255</v>
      </c>
      <c r="S1370" t="s">
        <v>251</v>
      </c>
      <c r="T1370" t="n">
        <v>5</v>
      </c>
    </row>
    <row r="1371" spans="1:20">
      <c r="A1371" s="1" t="n">
        <v>36280</v>
      </c>
      <c r="B1371" t="s">
        <v>313</v>
      </c>
      <c r="C1371" t="n">
        <v>2</v>
      </c>
      <c r="D1371" t="n">
        <v>20</v>
      </c>
      <c r="E1371" t="s">
        <v>249</v>
      </c>
      <c r="F1371" t="n">
        <v>3201</v>
      </c>
      <c r="G1371" t="s">
        <v>250</v>
      </c>
      <c r="H1371" t="s">
        <v>251</v>
      </c>
      <c r="I1371" t="n">
        <v>5</v>
      </c>
      <c r="J1371" t="n">
        <v>712</v>
      </c>
      <c r="K1371" t="s">
        <v>300</v>
      </c>
      <c r="L1371" t="n">
        <v>690</v>
      </c>
      <c r="M1371" t="n">
        <v>0.04</v>
      </c>
      <c r="N1371" t="n">
        <v>44.7</v>
      </c>
      <c r="O1371" t="s">
        <v>313</v>
      </c>
      <c r="P1371" t="s">
        <v>275</v>
      </c>
      <c r="Q1371" t="s">
        <v>275</v>
      </c>
      <c r="R1371" t="s">
        <v>255</v>
      </c>
      <c r="S1371" t="s">
        <v>251</v>
      </c>
      <c r="T1371" t="n">
        <v>5</v>
      </c>
    </row>
    <row r="1372" spans="1:20">
      <c r="A1372" s="1" t="n">
        <v>36280</v>
      </c>
      <c r="B1372" t="s">
        <v>313</v>
      </c>
      <c r="C1372" t="n">
        <v>3</v>
      </c>
      <c r="D1372" t="n">
        <v>20</v>
      </c>
      <c r="E1372" t="s">
        <v>249</v>
      </c>
      <c r="F1372" t="n">
        <v>3201</v>
      </c>
      <c r="G1372" t="s">
        <v>250</v>
      </c>
      <c r="H1372" t="s">
        <v>251</v>
      </c>
      <c r="I1372" t="n">
        <v>5</v>
      </c>
      <c r="J1372" t="n">
        <v>458</v>
      </c>
      <c r="K1372" t="s">
        <v>252</v>
      </c>
      <c r="L1372" t="n">
        <v>299</v>
      </c>
      <c r="M1372" t="n">
        <v>0.09</v>
      </c>
      <c r="N1372" t="n">
        <v>34.8</v>
      </c>
      <c r="O1372" t="s">
        <v>313</v>
      </c>
      <c r="P1372" t="s">
        <v>275</v>
      </c>
      <c r="Q1372" t="s">
        <v>275</v>
      </c>
      <c r="R1372" t="s">
        <v>255</v>
      </c>
      <c r="S1372" t="s">
        <v>251</v>
      </c>
      <c r="T1372" t="n">
        <v>5</v>
      </c>
    </row>
    <row r="1373" spans="1:20">
      <c r="A1373" s="1" t="n">
        <v>36280</v>
      </c>
      <c r="B1373" t="s">
        <v>313</v>
      </c>
      <c r="C1373" t="n">
        <v>4</v>
      </c>
      <c r="D1373" t="n">
        <v>20</v>
      </c>
      <c r="E1373" t="s">
        <v>249</v>
      </c>
      <c r="F1373" t="n">
        <v>3201</v>
      </c>
      <c r="G1373" t="s">
        <v>250</v>
      </c>
      <c r="H1373" t="s">
        <v>251</v>
      </c>
      <c r="I1373" t="n">
        <v>5</v>
      </c>
      <c r="J1373" t="n">
        <v>458</v>
      </c>
      <c r="K1373" t="s">
        <v>252</v>
      </c>
      <c r="L1373" t="n">
        <v>363</v>
      </c>
      <c r="M1373" t="n">
        <v>0.22</v>
      </c>
      <c r="N1373" t="n">
        <v>20.3</v>
      </c>
      <c r="O1373" t="s">
        <v>313</v>
      </c>
      <c r="P1373" t="s">
        <v>275</v>
      </c>
      <c r="Q1373" t="s">
        <v>275</v>
      </c>
      <c r="R1373" t="s">
        <v>255</v>
      </c>
      <c r="S1373" t="s">
        <v>251</v>
      </c>
      <c r="T1373" t="n">
        <v>5</v>
      </c>
    </row>
    <row r="1374" spans="1:20">
      <c r="A1374" s="1" t="n">
        <v>36280</v>
      </c>
      <c r="B1374" t="s">
        <v>313</v>
      </c>
      <c r="C1374" t="n">
        <v>5</v>
      </c>
      <c r="D1374" t="n">
        <v>20</v>
      </c>
      <c r="E1374" t="s">
        <v>249</v>
      </c>
      <c r="F1374" t="n">
        <v>3201</v>
      </c>
      <c r="G1374" t="s">
        <v>250</v>
      </c>
      <c r="H1374" t="s">
        <v>251</v>
      </c>
      <c r="I1374" t="n">
        <v>5</v>
      </c>
      <c r="J1374" t="n">
        <v>458</v>
      </c>
      <c r="K1374" t="s">
        <v>252</v>
      </c>
      <c r="L1374" t="n">
        <v>198</v>
      </c>
      <c r="M1374" t="n">
        <v>0.05</v>
      </c>
      <c r="N1374" t="n">
        <v>35.3</v>
      </c>
      <c r="O1374" t="s">
        <v>313</v>
      </c>
      <c r="P1374" t="s">
        <v>275</v>
      </c>
      <c r="Q1374" t="s">
        <v>275</v>
      </c>
      <c r="R1374" t="s">
        <v>255</v>
      </c>
      <c r="S1374" t="s">
        <v>251</v>
      </c>
      <c r="T1374" t="n">
        <v>5</v>
      </c>
    </row>
    <row r="1375" spans="1:20">
      <c r="A1375" s="1" t="n">
        <v>36280</v>
      </c>
      <c r="B1375" t="s">
        <v>313</v>
      </c>
      <c r="C1375" t="n">
        <v>6</v>
      </c>
      <c r="D1375" t="n">
        <v>20</v>
      </c>
      <c r="E1375" t="s">
        <v>249</v>
      </c>
      <c r="F1375" t="n">
        <v>3201</v>
      </c>
      <c r="G1375" t="s">
        <v>250</v>
      </c>
      <c r="H1375" t="s">
        <v>251</v>
      </c>
      <c r="I1375" t="n">
        <v>5</v>
      </c>
      <c r="J1375" t="n">
        <v>458</v>
      </c>
      <c r="K1375" t="s">
        <v>252</v>
      </c>
      <c r="L1375" t="n">
        <v>524</v>
      </c>
      <c r="M1375" t="n">
        <v>0.02</v>
      </c>
      <c r="N1375" t="n">
        <v>45.7</v>
      </c>
      <c r="O1375" t="s">
        <v>313</v>
      </c>
      <c r="P1375" t="s">
        <v>275</v>
      </c>
      <c r="Q1375" t="s">
        <v>275</v>
      </c>
      <c r="R1375" t="s">
        <v>255</v>
      </c>
      <c r="S1375" t="s">
        <v>251</v>
      </c>
      <c r="T1375" t="n">
        <v>5</v>
      </c>
    </row>
    <row r="1376" spans="1:20">
      <c r="A1376" s="1" t="n">
        <v>36311</v>
      </c>
      <c r="B1376" t="s">
        <v>248</v>
      </c>
      <c r="C1376" t="n">
        <v>10</v>
      </c>
      <c r="D1376" t="n">
        <v>20</v>
      </c>
      <c r="E1376" t="s">
        <v>249</v>
      </c>
      <c r="F1376" t="n">
        <v>3201</v>
      </c>
      <c r="G1376" t="s">
        <v>250</v>
      </c>
      <c r="H1376" t="s">
        <v>251</v>
      </c>
      <c r="I1376" t="n">
        <v>5</v>
      </c>
      <c r="J1376" t="n">
        <v>232</v>
      </c>
      <c r="K1376" t="s">
        <v>288</v>
      </c>
      <c r="L1376" t="n">
        <v>223</v>
      </c>
      <c r="M1376" t="n">
        <v>0.07000000000000001</v>
      </c>
      <c r="N1376" t="n">
        <v>40.1</v>
      </c>
      <c r="O1376" t="s">
        <v>253</v>
      </c>
      <c r="P1376" t="s">
        <v>254</v>
      </c>
      <c r="Q1376" t="s">
        <v>254</v>
      </c>
      <c r="R1376" t="s">
        <v>255</v>
      </c>
      <c r="S1376" t="s">
        <v>251</v>
      </c>
      <c r="T1376" t="n">
        <v>5</v>
      </c>
    </row>
    <row r="1377" spans="1:20">
      <c r="A1377" s="1" t="n">
        <v>36311</v>
      </c>
      <c r="B1377" t="s">
        <v>248</v>
      </c>
      <c r="C1377" t="n">
        <v>11</v>
      </c>
      <c r="D1377" t="n">
        <v>20</v>
      </c>
      <c r="E1377" t="s">
        <v>249</v>
      </c>
      <c r="F1377" t="n">
        <v>3201</v>
      </c>
      <c r="G1377" t="s">
        <v>250</v>
      </c>
      <c r="H1377" t="s">
        <v>251</v>
      </c>
      <c r="I1377" t="n">
        <v>5</v>
      </c>
      <c r="J1377" t="n">
        <v>458</v>
      </c>
      <c r="K1377" t="s">
        <v>252</v>
      </c>
      <c r="L1377" t="n">
        <v>398</v>
      </c>
      <c r="M1377" t="n">
        <v>0.1</v>
      </c>
      <c r="N1377" t="n">
        <v>34.4</v>
      </c>
      <c r="O1377" t="s">
        <v>253</v>
      </c>
      <c r="P1377" t="s">
        <v>254</v>
      </c>
      <c r="Q1377" t="s">
        <v>254</v>
      </c>
      <c r="R1377" t="s">
        <v>255</v>
      </c>
      <c r="S1377" t="s">
        <v>251</v>
      </c>
      <c r="T1377" t="n">
        <v>5</v>
      </c>
    </row>
    <row r="1378" spans="1:20">
      <c r="A1378" s="1" t="n">
        <v>36311</v>
      </c>
      <c r="B1378" t="s">
        <v>248</v>
      </c>
      <c r="C1378" t="n">
        <v>51</v>
      </c>
      <c r="D1378" t="n">
        <v>508</v>
      </c>
      <c r="E1378" t="s">
        <v>268</v>
      </c>
      <c r="F1378" t="n">
        <v>3201</v>
      </c>
      <c r="G1378" t="s">
        <v>250</v>
      </c>
      <c r="H1378" t="s">
        <v>251</v>
      </c>
      <c r="I1378" t="n">
        <v>5</v>
      </c>
      <c r="J1378" t="n">
        <v>458</v>
      </c>
      <c r="K1378" t="s">
        <v>252</v>
      </c>
      <c r="L1378" t="n">
        <v>103</v>
      </c>
      <c r="M1378" t="n">
        <v>0.1</v>
      </c>
      <c r="N1378" t="n">
        <v>19.4</v>
      </c>
    </row>
    <row r="1379" spans="1:20">
      <c r="A1379" s="1" t="n">
        <v>36311</v>
      </c>
      <c r="B1379" t="s">
        <v>248</v>
      </c>
      <c r="C1379" t="n">
        <v>992</v>
      </c>
      <c r="D1379" t="n">
        <v>20</v>
      </c>
      <c r="E1379" t="s">
        <v>249</v>
      </c>
      <c r="F1379" t="n">
        <v>3201</v>
      </c>
      <c r="G1379" t="s">
        <v>250</v>
      </c>
      <c r="H1379" t="s">
        <v>251</v>
      </c>
      <c r="I1379" t="n">
        <v>5</v>
      </c>
      <c r="J1379" t="n">
        <v>145</v>
      </c>
      <c r="K1379" t="s">
        <v>323</v>
      </c>
      <c r="L1379" t="n">
        <v>178</v>
      </c>
      <c r="M1379" t="n">
        <v>0.03</v>
      </c>
      <c r="N1379" t="n">
        <v>45.5</v>
      </c>
      <c r="O1379" t="s">
        <v>253</v>
      </c>
      <c r="P1379" t="s">
        <v>254</v>
      </c>
      <c r="Q1379" t="s">
        <v>254</v>
      </c>
      <c r="R1379" t="s">
        <v>255</v>
      </c>
      <c r="S1379" t="s">
        <v>251</v>
      </c>
      <c r="T1379" t="n">
        <v>5</v>
      </c>
    </row>
    <row r="1380" spans="1:20">
      <c r="A1380" s="1" t="n">
        <v>36311</v>
      </c>
      <c r="B1380" t="s">
        <v>248</v>
      </c>
      <c r="C1380" t="n">
        <v>994</v>
      </c>
      <c r="D1380" t="n">
        <v>20</v>
      </c>
      <c r="E1380" t="s">
        <v>249</v>
      </c>
      <c r="F1380" t="n">
        <v>3201</v>
      </c>
      <c r="G1380" t="s">
        <v>250</v>
      </c>
      <c r="H1380" t="s">
        <v>251</v>
      </c>
      <c r="I1380" t="n">
        <v>5</v>
      </c>
      <c r="J1380" t="n">
        <v>458</v>
      </c>
      <c r="K1380" t="s">
        <v>252</v>
      </c>
      <c r="L1380" t="n">
        <v>417</v>
      </c>
      <c r="M1380" t="n">
        <v>0.09</v>
      </c>
      <c r="N1380" t="n">
        <v>34.8</v>
      </c>
      <c r="O1380" t="s">
        <v>253</v>
      </c>
      <c r="P1380" t="s">
        <v>254</v>
      </c>
      <c r="Q1380" t="s">
        <v>254</v>
      </c>
      <c r="R1380" t="s">
        <v>255</v>
      </c>
      <c r="S1380" t="s">
        <v>251</v>
      </c>
      <c r="T1380" t="n">
        <v>5</v>
      </c>
    </row>
    <row r="1381" spans="1:20">
      <c r="A1381" s="1" t="n">
        <v>36311</v>
      </c>
      <c r="B1381" t="s">
        <v>308</v>
      </c>
      <c r="C1381" t="n">
        <v>950</v>
      </c>
      <c r="D1381" t="n">
        <v>152</v>
      </c>
      <c r="E1381" t="s">
        <v>324</v>
      </c>
      <c r="F1381" t="n">
        <v>3201</v>
      </c>
      <c r="G1381" t="s">
        <v>250</v>
      </c>
      <c r="H1381" t="s">
        <v>251</v>
      </c>
      <c r="I1381" t="n">
        <v>5</v>
      </c>
      <c r="J1381" t="n">
        <v>490</v>
      </c>
      <c r="K1381" t="s">
        <v>266</v>
      </c>
      <c r="L1381" t="n">
        <v>60</v>
      </c>
      <c r="M1381" t="n">
        <v>0</v>
      </c>
      <c r="N1381" t="n">
        <v>0</v>
      </c>
    </row>
    <row r="1382" spans="1:20">
      <c r="A1382" s="1" t="n">
        <v>36311</v>
      </c>
      <c r="B1382" t="s">
        <v>308</v>
      </c>
      <c r="C1382" t="n">
        <v>951</v>
      </c>
      <c r="D1382" t="n">
        <v>152</v>
      </c>
      <c r="E1382" t="s">
        <v>324</v>
      </c>
      <c r="F1382" t="n">
        <v>3201</v>
      </c>
      <c r="G1382" t="s">
        <v>250</v>
      </c>
      <c r="H1382" t="s">
        <v>251</v>
      </c>
      <c r="I1382" t="n">
        <v>5</v>
      </c>
      <c r="J1382" t="n">
        <v>490</v>
      </c>
      <c r="K1382" t="s">
        <v>266</v>
      </c>
      <c r="L1382" t="n">
        <v>138</v>
      </c>
      <c r="M1382" t="n">
        <v>0</v>
      </c>
      <c r="N1382" t="n">
        <v>0</v>
      </c>
    </row>
    <row r="1383" spans="1:20">
      <c r="A1383" s="1" t="n">
        <v>36311</v>
      </c>
      <c r="B1383" t="s">
        <v>308</v>
      </c>
      <c r="C1383" t="n">
        <v>952</v>
      </c>
      <c r="D1383" t="n">
        <v>461</v>
      </c>
      <c r="E1383" t="s">
        <v>309</v>
      </c>
      <c r="F1383" t="n">
        <v>3201</v>
      </c>
      <c r="G1383" t="s">
        <v>250</v>
      </c>
      <c r="H1383" t="s">
        <v>251</v>
      </c>
      <c r="I1383" t="n">
        <v>5</v>
      </c>
      <c r="J1383" t="n">
        <v>490</v>
      </c>
      <c r="K1383" t="s">
        <v>266</v>
      </c>
      <c r="L1383" t="n">
        <v>44</v>
      </c>
      <c r="M1383" t="n">
        <v>0</v>
      </c>
      <c r="N1383" t="n">
        <v>0</v>
      </c>
    </row>
    <row r="1384" spans="1:20">
      <c r="A1384" s="1" t="n">
        <v>36311</v>
      </c>
      <c r="B1384" t="s">
        <v>313</v>
      </c>
      <c r="C1384" t="n">
        <v>1</v>
      </c>
      <c r="D1384" t="n">
        <v>20</v>
      </c>
      <c r="E1384" t="s">
        <v>249</v>
      </c>
      <c r="F1384" t="n">
        <v>3201</v>
      </c>
      <c r="G1384" t="s">
        <v>250</v>
      </c>
      <c r="H1384" t="s">
        <v>251</v>
      </c>
      <c r="I1384" t="n">
        <v>5</v>
      </c>
      <c r="J1384" t="n">
        <v>458</v>
      </c>
      <c r="K1384" t="s">
        <v>252</v>
      </c>
      <c r="L1384" t="n">
        <v>304</v>
      </c>
      <c r="M1384" t="n">
        <v>0.21</v>
      </c>
      <c r="N1384" t="n">
        <v>20.3</v>
      </c>
      <c r="O1384" t="s">
        <v>313</v>
      </c>
      <c r="P1384" t="s">
        <v>275</v>
      </c>
      <c r="Q1384" t="s">
        <v>275</v>
      </c>
      <c r="R1384" t="s">
        <v>255</v>
      </c>
      <c r="S1384" t="s">
        <v>251</v>
      </c>
      <c r="T1384" t="n">
        <v>5</v>
      </c>
    </row>
    <row r="1385" spans="1:20">
      <c r="A1385" s="1" t="n">
        <v>36311</v>
      </c>
      <c r="B1385" t="s">
        <v>313</v>
      </c>
      <c r="C1385" t="n">
        <v>2</v>
      </c>
      <c r="D1385" t="n">
        <v>20</v>
      </c>
      <c r="E1385" t="s">
        <v>249</v>
      </c>
      <c r="F1385" t="n">
        <v>3201</v>
      </c>
      <c r="G1385" t="s">
        <v>250</v>
      </c>
      <c r="H1385" t="s">
        <v>251</v>
      </c>
      <c r="I1385" t="n">
        <v>5</v>
      </c>
      <c r="J1385" t="n">
        <v>458</v>
      </c>
      <c r="K1385" t="s">
        <v>252</v>
      </c>
      <c r="L1385" t="n">
        <v>302</v>
      </c>
      <c r="M1385" t="n">
        <v>0.03</v>
      </c>
      <c r="N1385" t="n">
        <v>46.3</v>
      </c>
      <c r="O1385" t="s">
        <v>313</v>
      </c>
      <c r="P1385" t="s">
        <v>275</v>
      </c>
      <c r="Q1385" t="s">
        <v>275</v>
      </c>
      <c r="R1385" t="s">
        <v>255</v>
      </c>
      <c r="S1385" t="s">
        <v>251</v>
      </c>
      <c r="T1385" t="n">
        <v>5</v>
      </c>
    </row>
    <row r="1386" spans="1:20">
      <c r="A1386" s="1" t="n">
        <v>36311</v>
      </c>
      <c r="B1386" t="s">
        <v>313</v>
      </c>
      <c r="C1386" t="n">
        <v>3</v>
      </c>
      <c r="D1386" t="n">
        <v>20</v>
      </c>
      <c r="E1386" t="s">
        <v>249</v>
      </c>
      <c r="F1386" t="n">
        <v>3201</v>
      </c>
      <c r="G1386" t="s">
        <v>250</v>
      </c>
      <c r="H1386" t="s">
        <v>251</v>
      </c>
      <c r="I1386" t="n">
        <v>5</v>
      </c>
      <c r="J1386" t="n">
        <v>160</v>
      </c>
      <c r="K1386" t="s">
        <v>280</v>
      </c>
      <c r="L1386" t="n">
        <v>455</v>
      </c>
      <c r="M1386" t="n">
        <v>0.04</v>
      </c>
      <c r="N1386" t="n">
        <v>39</v>
      </c>
      <c r="O1386" t="s">
        <v>313</v>
      </c>
      <c r="P1386" t="s">
        <v>275</v>
      </c>
      <c r="Q1386" t="s">
        <v>275</v>
      </c>
      <c r="R1386" t="s">
        <v>255</v>
      </c>
      <c r="S1386" t="s">
        <v>251</v>
      </c>
      <c r="T1386" t="n">
        <v>5</v>
      </c>
    </row>
    <row r="1387" spans="1:20">
      <c r="A1387" s="1" t="n">
        <v>36311</v>
      </c>
      <c r="B1387" t="s">
        <v>313</v>
      </c>
      <c r="C1387" t="n">
        <v>4</v>
      </c>
      <c r="D1387" t="n">
        <v>20</v>
      </c>
      <c r="E1387" t="s">
        <v>249</v>
      </c>
      <c r="F1387" t="n">
        <v>3201</v>
      </c>
      <c r="G1387" t="s">
        <v>250</v>
      </c>
      <c r="H1387" t="s">
        <v>251</v>
      </c>
      <c r="I1387" t="n">
        <v>5</v>
      </c>
      <c r="J1387" t="n">
        <v>458</v>
      </c>
      <c r="K1387" t="s">
        <v>252</v>
      </c>
      <c r="L1387" t="n">
        <v>248</v>
      </c>
      <c r="M1387" t="n">
        <v>0.06</v>
      </c>
      <c r="N1387" t="n">
        <v>41.6</v>
      </c>
      <c r="O1387" t="s">
        <v>313</v>
      </c>
      <c r="P1387" t="s">
        <v>275</v>
      </c>
      <c r="Q1387" t="s">
        <v>275</v>
      </c>
      <c r="R1387" t="s">
        <v>255</v>
      </c>
      <c r="S1387" t="s">
        <v>251</v>
      </c>
      <c r="T1387" t="n">
        <v>5</v>
      </c>
    </row>
    <row r="1388" spans="1:20">
      <c r="A1388" s="1" t="n">
        <v>36311</v>
      </c>
      <c r="B1388" t="s">
        <v>313</v>
      </c>
      <c r="C1388" t="n">
        <v>976</v>
      </c>
      <c r="D1388" t="n">
        <v>216</v>
      </c>
      <c r="E1388" t="s">
        <v>286</v>
      </c>
      <c r="F1388" t="n">
        <v>3201</v>
      </c>
      <c r="G1388" t="s">
        <v>250</v>
      </c>
      <c r="H1388" t="s">
        <v>251</v>
      </c>
      <c r="I1388" t="n">
        <v>5</v>
      </c>
      <c r="J1388" t="n">
        <v>805</v>
      </c>
      <c r="K1388" t="s">
        <v>317</v>
      </c>
      <c r="L1388" t="n">
        <v>108</v>
      </c>
      <c r="M1388" t="n">
        <v>0</v>
      </c>
      <c r="N1388" t="n">
        <v>0</v>
      </c>
    </row>
    <row r="1389" spans="1:20">
      <c r="A1389" s="1" t="n">
        <v>36341</v>
      </c>
      <c r="B1389" t="s">
        <v>248</v>
      </c>
      <c r="C1389" t="n">
        <v>11</v>
      </c>
      <c r="D1389" t="n">
        <v>20</v>
      </c>
      <c r="E1389" t="s">
        <v>249</v>
      </c>
      <c r="F1389" t="n">
        <v>3201</v>
      </c>
      <c r="G1389" t="s">
        <v>250</v>
      </c>
      <c r="H1389" t="s">
        <v>251</v>
      </c>
      <c r="I1389" t="n">
        <v>5</v>
      </c>
      <c r="J1389" t="n">
        <v>280</v>
      </c>
      <c r="K1389" t="s">
        <v>273</v>
      </c>
      <c r="L1389" t="n">
        <v>564</v>
      </c>
      <c r="M1389" t="n">
        <v>0.03</v>
      </c>
      <c r="N1389" t="n">
        <v>39.5</v>
      </c>
      <c r="O1389" t="s">
        <v>253</v>
      </c>
      <c r="P1389" t="s">
        <v>254</v>
      </c>
      <c r="Q1389" t="s">
        <v>254</v>
      </c>
      <c r="R1389" t="s">
        <v>255</v>
      </c>
      <c r="S1389" t="s">
        <v>251</v>
      </c>
      <c r="T1389" t="n">
        <v>5</v>
      </c>
    </row>
    <row r="1390" spans="1:20">
      <c r="A1390" s="1" t="n">
        <v>36341</v>
      </c>
      <c r="B1390" t="s">
        <v>248</v>
      </c>
      <c r="C1390" t="n">
        <v>12</v>
      </c>
      <c r="D1390" t="n">
        <v>20</v>
      </c>
      <c r="E1390" t="s">
        <v>249</v>
      </c>
      <c r="F1390" t="n">
        <v>3201</v>
      </c>
      <c r="G1390" t="s">
        <v>250</v>
      </c>
      <c r="H1390" t="s">
        <v>251</v>
      </c>
      <c r="I1390" t="n">
        <v>5</v>
      </c>
      <c r="J1390" t="n">
        <v>458</v>
      </c>
      <c r="K1390" t="s">
        <v>252</v>
      </c>
      <c r="L1390" t="n">
        <v>402</v>
      </c>
      <c r="M1390" t="n">
        <v>0.1</v>
      </c>
      <c r="N1390" t="n">
        <v>34.6</v>
      </c>
      <c r="O1390" t="s">
        <v>253</v>
      </c>
      <c r="P1390" t="s">
        <v>254</v>
      </c>
      <c r="Q1390" t="s">
        <v>254</v>
      </c>
      <c r="R1390" t="s">
        <v>255</v>
      </c>
      <c r="S1390" t="s">
        <v>251</v>
      </c>
      <c r="T1390" t="n">
        <v>5</v>
      </c>
    </row>
    <row r="1391" spans="1:20">
      <c r="A1391" s="1" t="n">
        <v>36341</v>
      </c>
      <c r="B1391" t="s">
        <v>248</v>
      </c>
      <c r="C1391" t="n">
        <v>13</v>
      </c>
      <c r="D1391" t="n">
        <v>20</v>
      </c>
      <c r="E1391" t="s">
        <v>249</v>
      </c>
      <c r="F1391" t="n">
        <v>3201</v>
      </c>
      <c r="G1391" t="s">
        <v>250</v>
      </c>
      <c r="H1391" t="s">
        <v>251</v>
      </c>
      <c r="I1391" t="n">
        <v>5</v>
      </c>
      <c r="J1391" t="n">
        <v>580</v>
      </c>
      <c r="K1391" t="s">
        <v>270</v>
      </c>
      <c r="L1391" t="n">
        <v>198</v>
      </c>
      <c r="M1391" t="n">
        <v>0.02</v>
      </c>
      <c r="N1391" t="n">
        <v>45.9</v>
      </c>
      <c r="O1391" t="s">
        <v>253</v>
      </c>
      <c r="P1391" t="s">
        <v>254</v>
      </c>
      <c r="Q1391" t="s">
        <v>254</v>
      </c>
      <c r="R1391" t="s">
        <v>255</v>
      </c>
      <c r="S1391" t="s">
        <v>251</v>
      </c>
      <c r="T1391" t="n">
        <v>5</v>
      </c>
    </row>
    <row r="1392" spans="1:20">
      <c r="A1392" s="1" t="n">
        <v>36341</v>
      </c>
      <c r="B1392" t="s">
        <v>248</v>
      </c>
      <c r="C1392" t="n">
        <v>64</v>
      </c>
      <c r="D1392" t="n">
        <v>508</v>
      </c>
      <c r="E1392" t="s">
        <v>268</v>
      </c>
      <c r="F1392" t="n">
        <v>3201</v>
      </c>
      <c r="G1392" t="s">
        <v>250</v>
      </c>
      <c r="H1392" t="s">
        <v>251</v>
      </c>
      <c r="I1392" t="n">
        <v>5</v>
      </c>
      <c r="J1392" t="n">
        <v>458</v>
      </c>
      <c r="K1392" t="s">
        <v>252</v>
      </c>
      <c r="L1392" t="n">
        <v>101</v>
      </c>
      <c r="M1392" t="n">
        <v>0.17</v>
      </c>
      <c r="N1392" t="n">
        <v>19.2</v>
      </c>
    </row>
    <row r="1393" spans="1:20">
      <c r="A1393" s="1" t="n">
        <v>36341</v>
      </c>
      <c r="B1393" t="s">
        <v>248</v>
      </c>
      <c r="C1393" t="n">
        <v>625</v>
      </c>
      <c r="D1393" t="n">
        <v>20</v>
      </c>
      <c r="E1393" t="s">
        <v>249</v>
      </c>
      <c r="F1393" t="n">
        <v>3201</v>
      </c>
      <c r="G1393" t="s">
        <v>250</v>
      </c>
      <c r="H1393" t="s">
        <v>251</v>
      </c>
      <c r="I1393" t="n">
        <v>5</v>
      </c>
      <c r="J1393" t="n">
        <v>145</v>
      </c>
      <c r="K1393" t="s">
        <v>323</v>
      </c>
      <c r="L1393" t="n">
        <v>199</v>
      </c>
      <c r="M1393" t="n">
        <v>0.13</v>
      </c>
      <c r="N1393" t="n">
        <v>32.8</v>
      </c>
      <c r="O1393" t="s">
        <v>253</v>
      </c>
      <c r="P1393" t="s">
        <v>254</v>
      </c>
      <c r="Q1393" t="s">
        <v>254</v>
      </c>
      <c r="R1393" t="s">
        <v>255</v>
      </c>
      <c r="S1393" t="s">
        <v>251</v>
      </c>
      <c r="T1393" t="n">
        <v>5</v>
      </c>
    </row>
    <row r="1394" spans="1:20">
      <c r="A1394" s="1" t="n">
        <v>36341</v>
      </c>
      <c r="B1394" t="s">
        <v>248</v>
      </c>
      <c r="C1394" t="n">
        <v>640</v>
      </c>
      <c r="D1394" t="n">
        <v>20</v>
      </c>
      <c r="E1394" t="s">
        <v>249</v>
      </c>
      <c r="F1394" t="n">
        <v>3201</v>
      </c>
      <c r="G1394" t="s">
        <v>250</v>
      </c>
      <c r="H1394" t="s">
        <v>251</v>
      </c>
      <c r="I1394" t="n">
        <v>5</v>
      </c>
      <c r="J1394" t="n">
        <v>458</v>
      </c>
      <c r="K1394" t="s">
        <v>252</v>
      </c>
      <c r="L1394" t="n">
        <v>300</v>
      </c>
      <c r="M1394" t="n">
        <v>0.08</v>
      </c>
      <c r="N1394" t="n">
        <v>32.6</v>
      </c>
      <c r="O1394" t="s">
        <v>253</v>
      </c>
      <c r="P1394" t="s">
        <v>254</v>
      </c>
      <c r="Q1394" t="s">
        <v>254</v>
      </c>
      <c r="R1394" t="s">
        <v>255</v>
      </c>
      <c r="S1394" t="s">
        <v>251</v>
      </c>
      <c r="T1394" t="n">
        <v>5</v>
      </c>
    </row>
    <row r="1395" spans="1:20">
      <c r="A1395" s="1" t="n">
        <v>36341</v>
      </c>
      <c r="B1395" t="s">
        <v>258</v>
      </c>
      <c r="C1395" t="n">
        <v>1</v>
      </c>
      <c r="D1395" t="n">
        <v>216</v>
      </c>
      <c r="E1395" t="s">
        <v>286</v>
      </c>
      <c r="F1395" t="n">
        <v>3201</v>
      </c>
      <c r="G1395" t="s">
        <v>250</v>
      </c>
      <c r="H1395" t="s">
        <v>251</v>
      </c>
      <c r="I1395" t="n">
        <v>5</v>
      </c>
      <c r="J1395" t="n">
        <v>515</v>
      </c>
      <c r="K1395" t="s">
        <v>261</v>
      </c>
      <c r="L1395" t="n">
        <v>50</v>
      </c>
      <c r="M1395" t="n">
        <v>0</v>
      </c>
      <c r="N1395" t="n">
        <v>0</v>
      </c>
    </row>
    <row r="1396" spans="1:20">
      <c r="A1396" s="1" t="n">
        <v>36341</v>
      </c>
      <c r="B1396" t="s">
        <v>308</v>
      </c>
      <c r="C1396" t="n">
        <v>906</v>
      </c>
      <c r="D1396" t="n">
        <v>152</v>
      </c>
      <c r="E1396" t="s">
        <v>324</v>
      </c>
      <c r="F1396" t="n">
        <v>3201</v>
      </c>
      <c r="G1396" t="s">
        <v>250</v>
      </c>
      <c r="H1396" t="s">
        <v>251</v>
      </c>
      <c r="I1396" t="n">
        <v>5</v>
      </c>
      <c r="J1396" t="n">
        <v>490</v>
      </c>
      <c r="K1396" t="s">
        <v>266</v>
      </c>
      <c r="L1396" t="n">
        <v>60</v>
      </c>
      <c r="M1396" t="n">
        <v>0</v>
      </c>
      <c r="N1396" t="n">
        <v>0</v>
      </c>
    </row>
    <row r="1397" spans="1:20">
      <c r="A1397" s="1" t="n">
        <v>36341</v>
      </c>
      <c r="B1397" t="s">
        <v>308</v>
      </c>
      <c r="C1397" t="n">
        <v>907</v>
      </c>
      <c r="D1397" t="n">
        <v>152</v>
      </c>
      <c r="E1397" t="s">
        <v>324</v>
      </c>
      <c r="F1397" t="n">
        <v>3201</v>
      </c>
      <c r="G1397" t="s">
        <v>250</v>
      </c>
      <c r="H1397" t="s">
        <v>251</v>
      </c>
      <c r="I1397" t="n">
        <v>5</v>
      </c>
      <c r="J1397" t="n">
        <v>490</v>
      </c>
      <c r="K1397" t="s">
        <v>266</v>
      </c>
      <c r="L1397" t="n">
        <v>20</v>
      </c>
      <c r="M1397" t="n">
        <v>0</v>
      </c>
      <c r="N1397" t="n">
        <v>0</v>
      </c>
    </row>
    <row r="1398" spans="1:20">
      <c r="A1398" s="1" t="n">
        <v>36341</v>
      </c>
      <c r="B1398" t="s">
        <v>308</v>
      </c>
      <c r="C1398" t="n">
        <v>908</v>
      </c>
      <c r="D1398" t="n">
        <v>152</v>
      </c>
      <c r="E1398" t="s">
        <v>324</v>
      </c>
      <c r="F1398" t="n">
        <v>3201</v>
      </c>
      <c r="G1398" t="s">
        <v>250</v>
      </c>
      <c r="H1398" t="s">
        <v>251</v>
      </c>
      <c r="I1398" t="n">
        <v>5</v>
      </c>
      <c r="J1398" t="n">
        <v>490</v>
      </c>
      <c r="K1398" t="s">
        <v>266</v>
      </c>
      <c r="L1398" t="n">
        <v>120</v>
      </c>
      <c r="M1398" t="n">
        <v>0</v>
      </c>
      <c r="N1398" t="n">
        <v>0</v>
      </c>
    </row>
    <row r="1399" spans="1:20">
      <c r="A1399" s="1" t="n">
        <v>36341</v>
      </c>
      <c r="B1399" t="s">
        <v>313</v>
      </c>
      <c r="C1399" t="n">
        <v>1</v>
      </c>
      <c r="D1399" t="n">
        <v>20</v>
      </c>
      <c r="E1399" t="s">
        <v>249</v>
      </c>
      <c r="F1399" t="n">
        <v>3201</v>
      </c>
      <c r="G1399" t="s">
        <v>250</v>
      </c>
      <c r="H1399" t="s">
        <v>251</v>
      </c>
      <c r="I1399" t="n">
        <v>5</v>
      </c>
      <c r="J1399" t="n">
        <v>458</v>
      </c>
      <c r="K1399" t="s">
        <v>252</v>
      </c>
      <c r="L1399" t="n">
        <v>150</v>
      </c>
      <c r="M1399" t="n">
        <v>0.21</v>
      </c>
      <c r="N1399" t="n">
        <v>20.2</v>
      </c>
      <c r="O1399" t="s">
        <v>313</v>
      </c>
      <c r="P1399" t="s">
        <v>275</v>
      </c>
      <c r="Q1399" t="s">
        <v>275</v>
      </c>
      <c r="R1399" t="s">
        <v>255</v>
      </c>
      <c r="S1399" t="s">
        <v>251</v>
      </c>
      <c r="T1399" t="n">
        <v>5</v>
      </c>
    </row>
    <row r="1400" spans="1:20">
      <c r="A1400" s="1" t="n">
        <v>36341</v>
      </c>
      <c r="B1400" t="s">
        <v>313</v>
      </c>
      <c r="C1400" t="n">
        <v>2</v>
      </c>
      <c r="D1400" t="n">
        <v>20</v>
      </c>
      <c r="E1400" t="s">
        <v>249</v>
      </c>
      <c r="F1400" t="n">
        <v>3201</v>
      </c>
      <c r="G1400" t="s">
        <v>250</v>
      </c>
      <c r="H1400" t="s">
        <v>251</v>
      </c>
      <c r="I1400" t="n">
        <v>5</v>
      </c>
      <c r="J1400" t="n">
        <v>458</v>
      </c>
      <c r="K1400" t="s">
        <v>252</v>
      </c>
      <c r="L1400" t="n">
        <v>300</v>
      </c>
      <c r="M1400" t="n">
        <v>0.07000000000000001</v>
      </c>
      <c r="N1400" t="n">
        <v>41.5</v>
      </c>
      <c r="O1400" t="s">
        <v>313</v>
      </c>
      <c r="P1400" t="s">
        <v>275</v>
      </c>
      <c r="Q1400" t="s">
        <v>275</v>
      </c>
      <c r="R1400" t="s">
        <v>255</v>
      </c>
      <c r="S1400" t="s">
        <v>251</v>
      </c>
      <c r="T1400" t="n">
        <v>5</v>
      </c>
    </row>
    <row r="1401" spans="1:20">
      <c r="A1401" s="1" t="n">
        <v>36341</v>
      </c>
      <c r="B1401" t="s">
        <v>313</v>
      </c>
      <c r="C1401" t="n">
        <v>3</v>
      </c>
      <c r="D1401" t="n">
        <v>20</v>
      </c>
      <c r="E1401" t="s">
        <v>249</v>
      </c>
      <c r="F1401" t="n">
        <v>3201</v>
      </c>
      <c r="G1401" t="s">
        <v>250</v>
      </c>
      <c r="H1401" t="s">
        <v>251</v>
      </c>
      <c r="I1401" t="n">
        <v>5</v>
      </c>
      <c r="J1401" t="n">
        <v>458</v>
      </c>
      <c r="K1401" t="s">
        <v>252</v>
      </c>
      <c r="L1401" t="n">
        <v>90</v>
      </c>
      <c r="M1401" t="n">
        <v>0.06</v>
      </c>
      <c r="N1401" t="n">
        <v>40</v>
      </c>
      <c r="O1401" t="s">
        <v>313</v>
      </c>
      <c r="P1401" t="s">
        <v>275</v>
      </c>
      <c r="Q1401" t="s">
        <v>275</v>
      </c>
      <c r="R1401" t="s">
        <v>255</v>
      </c>
      <c r="S1401" t="s">
        <v>251</v>
      </c>
      <c r="T1401" t="n">
        <v>5</v>
      </c>
    </row>
    <row r="1402" spans="1:20">
      <c r="A1402" s="1" t="n">
        <v>36341</v>
      </c>
      <c r="B1402" t="s">
        <v>313</v>
      </c>
      <c r="C1402" t="n">
        <v>4</v>
      </c>
      <c r="D1402" t="n">
        <v>20</v>
      </c>
      <c r="E1402" t="s">
        <v>249</v>
      </c>
      <c r="F1402" t="n">
        <v>3201</v>
      </c>
      <c r="G1402" t="s">
        <v>250</v>
      </c>
      <c r="H1402" t="s">
        <v>251</v>
      </c>
      <c r="I1402" t="n">
        <v>5</v>
      </c>
      <c r="J1402" t="n">
        <v>458</v>
      </c>
      <c r="K1402" t="s">
        <v>252</v>
      </c>
      <c r="L1402" t="n">
        <v>324</v>
      </c>
      <c r="M1402" t="n">
        <v>0.22</v>
      </c>
      <c r="N1402" t="n">
        <v>20.3</v>
      </c>
      <c r="O1402" t="s">
        <v>313</v>
      </c>
      <c r="P1402" t="s">
        <v>275</v>
      </c>
      <c r="Q1402" t="s">
        <v>275</v>
      </c>
      <c r="R1402" t="s">
        <v>255</v>
      </c>
      <c r="S1402" t="s">
        <v>251</v>
      </c>
      <c r="T1402" t="n">
        <v>5</v>
      </c>
    </row>
    <row r="1403" spans="1:20">
      <c r="A1403" s="1" t="n">
        <v>36341</v>
      </c>
      <c r="B1403" t="s">
        <v>313</v>
      </c>
      <c r="C1403" t="n">
        <v>5</v>
      </c>
      <c r="D1403" t="n">
        <v>20</v>
      </c>
      <c r="E1403" t="s">
        <v>249</v>
      </c>
      <c r="F1403" t="n">
        <v>3201</v>
      </c>
      <c r="G1403" t="s">
        <v>250</v>
      </c>
      <c r="H1403" t="s">
        <v>251</v>
      </c>
      <c r="I1403" t="n">
        <v>5</v>
      </c>
      <c r="J1403" t="n">
        <v>160</v>
      </c>
      <c r="K1403" t="s">
        <v>280</v>
      </c>
      <c r="L1403" t="n">
        <v>340</v>
      </c>
      <c r="M1403" t="n">
        <v>0.04</v>
      </c>
      <c r="N1403" t="n">
        <v>39.2</v>
      </c>
      <c r="O1403" t="s">
        <v>313</v>
      </c>
      <c r="P1403" t="s">
        <v>275</v>
      </c>
      <c r="Q1403" t="s">
        <v>275</v>
      </c>
      <c r="R1403" t="s">
        <v>255</v>
      </c>
      <c r="S1403" t="s">
        <v>251</v>
      </c>
      <c r="T1403" t="n">
        <v>5</v>
      </c>
    </row>
    <row r="1404" spans="1:20">
      <c r="A1404" s="1" t="n">
        <v>36341</v>
      </c>
      <c r="B1404" t="s">
        <v>313</v>
      </c>
      <c r="C1404" t="n">
        <v>6</v>
      </c>
      <c r="D1404" t="n">
        <v>20</v>
      </c>
      <c r="E1404" t="s">
        <v>249</v>
      </c>
      <c r="F1404" t="n">
        <v>3201</v>
      </c>
      <c r="G1404" t="s">
        <v>250</v>
      </c>
      <c r="H1404" t="s">
        <v>251</v>
      </c>
      <c r="I1404" t="n">
        <v>5</v>
      </c>
      <c r="J1404" t="n">
        <v>160</v>
      </c>
      <c r="K1404" t="s">
        <v>280</v>
      </c>
      <c r="L1404" t="n">
        <v>369</v>
      </c>
      <c r="M1404" t="n">
        <v>0.02</v>
      </c>
      <c r="N1404" t="n">
        <v>55.7</v>
      </c>
      <c r="O1404" t="s">
        <v>313</v>
      </c>
      <c r="P1404" t="s">
        <v>275</v>
      </c>
      <c r="Q1404" t="s">
        <v>275</v>
      </c>
      <c r="R1404" t="s">
        <v>255</v>
      </c>
      <c r="S1404" t="s">
        <v>251</v>
      </c>
      <c r="T1404" t="n">
        <v>5</v>
      </c>
    </row>
    <row r="1405" spans="1:20">
      <c r="A1405" s="1" t="n">
        <v>36372</v>
      </c>
      <c r="B1405" t="s">
        <v>248</v>
      </c>
      <c r="C1405" t="n">
        <v>5</v>
      </c>
      <c r="D1405" t="n">
        <v>20</v>
      </c>
      <c r="E1405" t="s">
        <v>249</v>
      </c>
      <c r="F1405" t="n">
        <v>3201</v>
      </c>
      <c r="G1405" t="s">
        <v>250</v>
      </c>
      <c r="H1405" t="s">
        <v>251</v>
      </c>
      <c r="I1405" t="n">
        <v>5</v>
      </c>
      <c r="J1405" t="n">
        <v>280</v>
      </c>
      <c r="K1405" t="s">
        <v>273</v>
      </c>
      <c r="L1405" t="n">
        <v>582</v>
      </c>
      <c r="M1405" t="n">
        <v>0.03</v>
      </c>
      <c r="N1405" t="n">
        <v>39.2</v>
      </c>
      <c r="O1405" t="s">
        <v>253</v>
      </c>
      <c r="P1405" t="s">
        <v>254</v>
      </c>
      <c r="Q1405" t="s">
        <v>254</v>
      </c>
      <c r="R1405" t="s">
        <v>255</v>
      </c>
      <c r="S1405" t="s">
        <v>251</v>
      </c>
      <c r="T1405" t="n">
        <v>5</v>
      </c>
    </row>
    <row r="1406" spans="1:20">
      <c r="A1406" s="1" t="n">
        <v>36372</v>
      </c>
      <c r="B1406" t="s">
        <v>248</v>
      </c>
      <c r="C1406" t="n">
        <v>883</v>
      </c>
      <c r="D1406" t="n">
        <v>510</v>
      </c>
      <c r="E1406" t="s">
        <v>277</v>
      </c>
      <c r="F1406" t="n">
        <v>3201</v>
      </c>
      <c r="G1406" t="s">
        <v>250</v>
      </c>
      <c r="H1406" t="s">
        <v>251</v>
      </c>
      <c r="I1406" t="n">
        <v>5</v>
      </c>
      <c r="J1406" t="n">
        <v>458</v>
      </c>
      <c r="K1406" t="s">
        <v>252</v>
      </c>
      <c r="L1406" t="n">
        <v>150</v>
      </c>
      <c r="M1406" t="n">
        <v>1.5</v>
      </c>
      <c r="N1406" t="n">
        <v>0</v>
      </c>
    </row>
    <row r="1407" spans="1:20">
      <c r="A1407" s="1" t="n">
        <v>36372</v>
      </c>
      <c r="B1407" t="s">
        <v>258</v>
      </c>
      <c r="C1407" t="n">
        <v>1</v>
      </c>
      <c r="D1407" t="n">
        <v>216</v>
      </c>
      <c r="E1407" t="s">
        <v>286</v>
      </c>
      <c r="F1407" t="n">
        <v>3201</v>
      </c>
      <c r="G1407" t="s">
        <v>250</v>
      </c>
      <c r="H1407" t="s">
        <v>251</v>
      </c>
      <c r="I1407" t="n">
        <v>5</v>
      </c>
      <c r="J1407" t="n">
        <v>515</v>
      </c>
      <c r="K1407" t="s">
        <v>261</v>
      </c>
      <c r="L1407" t="n">
        <v>305</v>
      </c>
      <c r="M1407" t="n">
        <v>0</v>
      </c>
      <c r="N1407" t="n">
        <v>0</v>
      </c>
    </row>
    <row r="1408" spans="1:20">
      <c r="A1408" s="1" t="n">
        <v>36372</v>
      </c>
      <c r="B1408" t="s">
        <v>308</v>
      </c>
      <c r="C1408" t="n">
        <v>863</v>
      </c>
      <c r="D1408" t="n">
        <v>152</v>
      </c>
      <c r="E1408" t="s">
        <v>324</v>
      </c>
      <c r="F1408" t="n">
        <v>3201</v>
      </c>
      <c r="G1408" t="s">
        <v>250</v>
      </c>
      <c r="H1408" t="s">
        <v>251</v>
      </c>
      <c r="I1408" t="n">
        <v>5</v>
      </c>
      <c r="J1408" t="n">
        <v>490</v>
      </c>
      <c r="K1408" t="s">
        <v>266</v>
      </c>
      <c r="L1408" t="n">
        <v>30</v>
      </c>
      <c r="M1408" t="n">
        <v>0</v>
      </c>
      <c r="N1408" t="n">
        <v>0</v>
      </c>
    </row>
    <row r="1409" spans="1:20">
      <c r="A1409" s="1" t="n">
        <v>36372</v>
      </c>
      <c r="B1409" t="s">
        <v>308</v>
      </c>
      <c r="C1409" t="n">
        <v>867</v>
      </c>
      <c r="D1409" t="n">
        <v>152</v>
      </c>
      <c r="E1409" t="s">
        <v>324</v>
      </c>
      <c r="F1409" t="n">
        <v>3201</v>
      </c>
      <c r="G1409" t="s">
        <v>250</v>
      </c>
      <c r="H1409" t="s">
        <v>251</v>
      </c>
      <c r="I1409" t="n">
        <v>5</v>
      </c>
      <c r="J1409" t="n">
        <v>515</v>
      </c>
      <c r="K1409" t="s">
        <v>261</v>
      </c>
      <c r="L1409" t="n">
        <v>55</v>
      </c>
      <c r="M1409" t="n">
        <v>0</v>
      </c>
      <c r="N1409" t="n">
        <v>0</v>
      </c>
    </row>
    <row r="1410" spans="1:20">
      <c r="A1410" s="1" t="n">
        <v>36372</v>
      </c>
      <c r="B1410" t="s">
        <v>319</v>
      </c>
      <c r="C1410" t="n">
        <v>27</v>
      </c>
      <c r="D1410" t="n">
        <v>213</v>
      </c>
      <c r="E1410" t="s">
        <v>256</v>
      </c>
      <c r="F1410" t="n">
        <v>3201</v>
      </c>
      <c r="G1410" t="s">
        <v>250</v>
      </c>
      <c r="H1410" t="s">
        <v>251</v>
      </c>
      <c r="I1410" t="n">
        <v>5</v>
      </c>
      <c r="J1410" t="n">
        <v>515</v>
      </c>
      <c r="K1410" t="s">
        <v>261</v>
      </c>
      <c r="L1410" t="n">
        <v>305</v>
      </c>
      <c r="M1410" t="n">
        <v>0</v>
      </c>
      <c r="N1410" t="n">
        <v>0</v>
      </c>
    </row>
    <row r="1411" spans="1:20">
      <c r="A1411" s="1" t="n">
        <v>36372</v>
      </c>
      <c r="B1411" t="s">
        <v>313</v>
      </c>
      <c r="C1411" t="n">
        <v>1</v>
      </c>
      <c r="D1411" t="n">
        <v>20</v>
      </c>
      <c r="E1411" t="s">
        <v>249</v>
      </c>
      <c r="F1411" t="n">
        <v>3201</v>
      </c>
      <c r="G1411" t="s">
        <v>250</v>
      </c>
      <c r="H1411" t="s">
        <v>251</v>
      </c>
      <c r="I1411" t="n">
        <v>5</v>
      </c>
      <c r="J1411" t="n">
        <v>160</v>
      </c>
      <c r="K1411" t="s">
        <v>280</v>
      </c>
      <c r="L1411" t="n">
        <v>261</v>
      </c>
      <c r="M1411" t="n">
        <v>0.02</v>
      </c>
      <c r="N1411" t="n">
        <v>55.7</v>
      </c>
      <c r="O1411" t="s">
        <v>313</v>
      </c>
      <c r="P1411" t="s">
        <v>275</v>
      </c>
      <c r="Q1411" t="s">
        <v>275</v>
      </c>
      <c r="R1411" t="s">
        <v>255</v>
      </c>
      <c r="S1411" t="s">
        <v>251</v>
      </c>
      <c r="T1411" t="n">
        <v>5</v>
      </c>
    </row>
    <row r="1412" spans="1:20">
      <c r="A1412" s="1" t="n">
        <v>36372</v>
      </c>
      <c r="B1412" t="s">
        <v>313</v>
      </c>
      <c r="C1412" t="n">
        <v>2</v>
      </c>
      <c r="D1412" t="n">
        <v>20</v>
      </c>
      <c r="E1412" t="s">
        <v>249</v>
      </c>
      <c r="F1412" t="n">
        <v>3201</v>
      </c>
      <c r="G1412" t="s">
        <v>250</v>
      </c>
      <c r="H1412" t="s">
        <v>251</v>
      </c>
      <c r="I1412" t="n">
        <v>5</v>
      </c>
      <c r="J1412" t="n">
        <v>458</v>
      </c>
      <c r="K1412" t="s">
        <v>252</v>
      </c>
      <c r="L1412" t="n">
        <v>442</v>
      </c>
      <c r="M1412" t="n">
        <v>0.23</v>
      </c>
      <c r="N1412" t="n">
        <v>20.6</v>
      </c>
      <c r="O1412" t="s">
        <v>313</v>
      </c>
      <c r="P1412" t="s">
        <v>275</v>
      </c>
      <c r="Q1412" t="s">
        <v>275</v>
      </c>
      <c r="R1412" t="s">
        <v>255</v>
      </c>
      <c r="S1412" t="s">
        <v>251</v>
      </c>
      <c r="T1412" t="n">
        <v>5</v>
      </c>
    </row>
    <row r="1413" spans="1:20">
      <c r="A1413" s="1" t="n">
        <v>36372</v>
      </c>
      <c r="B1413" t="s">
        <v>313</v>
      </c>
      <c r="C1413" t="n">
        <v>3</v>
      </c>
      <c r="D1413" t="n">
        <v>20</v>
      </c>
      <c r="E1413" t="s">
        <v>249</v>
      </c>
      <c r="F1413" t="n">
        <v>3201</v>
      </c>
      <c r="G1413" t="s">
        <v>250</v>
      </c>
      <c r="H1413" t="s">
        <v>251</v>
      </c>
      <c r="I1413" t="n">
        <v>5</v>
      </c>
      <c r="J1413" t="n">
        <v>160</v>
      </c>
      <c r="K1413" t="s">
        <v>280</v>
      </c>
      <c r="L1413" t="n">
        <v>683</v>
      </c>
      <c r="M1413" t="n">
        <v>0.01</v>
      </c>
      <c r="N1413" t="n">
        <v>54.8</v>
      </c>
      <c r="O1413" t="s">
        <v>313</v>
      </c>
      <c r="P1413" t="s">
        <v>275</v>
      </c>
      <c r="Q1413" t="s">
        <v>275</v>
      </c>
      <c r="R1413" t="s">
        <v>255</v>
      </c>
      <c r="S1413" t="s">
        <v>251</v>
      </c>
      <c r="T1413" t="n">
        <v>5</v>
      </c>
    </row>
    <row r="1414" spans="1:20">
      <c r="A1414" s="1" t="n">
        <v>36403</v>
      </c>
      <c r="B1414" t="s">
        <v>248</v>
      </c>
      <c r="C1414" t="n">
        <v>8</v>
      </c>
      <c r="D1414" t="n">
        <v>20</v>
      </c>
      <c r="E1414" t="s">
        <v>249</v>
      </c>
      <c r="F1414" t="n">
        <v>3201</v>
      </c>
      <c r="G1414" t="s">
        <v>250</v>
      </c>
      <c r="H1414" t="s">
        <v>251</v>
      </c>
      <c r="I1414" t="n">
        <v>5</v>
      </c>
      <c r="J1414" t="n">
        <v>458</v>
      </c>
      <c r="K1414" t="s">
        <v>252</v>
      </c>
      <c r="L1414" t="n">
        <v>197</v>
      </c>
      <c r="M1414" t="n">
        <v>0.09</v>
      </c>
      <c r="N1414" t="n">
        <v>34.8</v>
      </c>
      <c r="O1414" t="s">
        <v>253</v>
      </c>
      <c r="P1414" t="s">
        <v>254</v>
      </c>
      <c r="Q1414" t="s">
        <v>254</v>
      </c>
      <c r="R1414" t="s">
        <v>255</v>
      </c>
      <c r="S1414" t="s">
        <v>251</v>
      </c>
      <c r="T1414" t="n">
        <v>5</v>
      </c>
    </row>
    <row r="1415" spans="1:20">
      <c r="A1415" s="1" t="n">
        <v>36403</v>
      </c>
      <c r="B1415" t="s">
        <v>248</v>
      </c>
      <c r="C1415" t="n">
        <v>9</v>
      </c>
      <c r="D1415" t="n">
        <v>20</v>
      </c>
      <c r="E1415" t="s">
        <v>249</v>
      </c>
      <c r="F1415" t="n">
        <v>3201</v>
      </c>
      <c r="G1415" t="s">
        <v>250</v>
      </c>
      <c r="H1415" t="s">
        <v>251</v>
      </c>
      <c r="I1415" t="n">
        <v>5</v>
      </c>
      <c r="J1415" t="n">
        <v>945</v>
      </c>
      <c r="K1415" t="s">
        <v>304</v>
      </c>
      <c r="L1415" t="n">
        <v>407</v>
      </c>
      <c r="M1415" t="n">
        <v>0.07000000000000001</v>
      </c>
      <c r="N1415" t="n">
        <v>36.2</v>
      </c>
      <c r="O1415" t="s">
        <v>253</v>
      </c>
      <c r="P1415" t="s">
        <v>254</v>
      </c>
      <c r="Q1415" t="s">
        <v>254</v>
      </c>
      <c r="R1415" t="s">
        <v>255</v>
      </c>
      <c r="S1415" t="s">
        <v>251</v>
      </c>
      <c r="T1415" t="n">
        <v>5</v>
      </c>
    </row>
    <row r="1416" spans="1:20">
      <c r="A1416" s="1" t="n">
        <v>36403</v>
      </c>
      <c r="B1416" t="s">
        <v>248</v>
      </c>
      <c r="C1416" t="n">
        <v>10</v>
      </c>
      <c r="D1416" t="n">
        <v>20</v>
      </c>
      <c r="E1416" t="s">
        <v>249</v>
      </c>
      <c r="F1416" t="n">
        <v>3201</v>
      </c>
      <c r="G1416" t="s">
        <v>250</v>
      </c>
      <c r="H1416" t="s">
        <v>251</v>
      </c>
      <c r="I1416" t="n">
        <v>5</v>
      </c>
      <c r="J1416" t="n">
        <v>280</v>
      </c>
      <c r="K1416" t="s">
        <v>273</v>
      </c>
      <c r="L1416" t="n">
        <v>599</v>
      </c>
      <c r="M1416" t="n">
        <v>0.06</v>
      </c>
      <c r="N1416" t="n">
        <v>39.1</v>
      </c>
      <c r="O1416" t="s">
        <v>253</v>
      </c>
      <c r="P1416" t="s">
        <v>254</v>
      </c>
      <c r="Q1416" t="s">
        <v>254</v>
      </c>
      <c r="R1416" t="s">
        <v>255</v>
      </c>
      <c r="S1416" t="s">
        <v>251</v>
      </c>
      <c r="T1416" t="n">
        <v>5</v>
      </c>
    </row>
    <row r="1417" spans="1:20">
      <c r="A1417" s="1" t="n">
        <v>36403</v>
      </c>
      <c r="B1417" t="s">
        <v>248</v>
      </c>
      <c r="C1417" t="n">
        <v>11</v>
      </c>
      <c r="D1417" t="n">
        <v>20</v>
      </c>
      <c r="E1417" t="s">
        <v>249</v>
      </c>
      <c r="F1417" t="n">
        <v>3201</v>
      </c>
      <c r="G1417" t="s">
        <v>250</v>
      </c>
      <c r="H1417" t="s">
        <v>251</v>
      </c>
      <c r="I1417" t="n">
        <v>5</v>
      </c>
      <c r="J1417" t="n">
        <v>458</v>
      </c>
      <c r="K1417" t="s">
        <v>252</v>
      </c>
      <c r="L1417" t="n">
        <v>403</v>
      </c>
      <c r="M1417" t="n">
        <v>0.07000000000000001</v>
      </c>
      <c r="N1417" t="n">
        <v>32</v>
      </c>
      <c r="O1417" t="s">
        <v>253</v>
      </c>
      <c r="P1417" t="s">
        <v>254</v>
      </c>
      <c r="Q1417" t="s">
        <v>254</v>
      </c>
      <c r="R1417" t="s">
        <v>255</v>
      </c>
      <c r="S1417" t="s">
        <v>251</v>
      </c>
      <c r="T1417" t="n">
        <v>5</v>
      </c>
    </row>
    <row r="1418" spans="1:20">
      <c r="A1418" s="1" t="n">
        <v>36403</v>
      </c>
      <c r="B1418" t="s">
        <v>248</v>
      </c>
      <c r="C1418" t="n">
        <v>12</v>
      </c>
      <c r="D1418" t="n">
        <v>20</v>
      </c>
      <c r="E1418" t="s">
        <v>249</v>
      </c>
      <c r="F1418" t="n">
        <v>3201</v>
      </c>
      <c r="G1418" t="s">
        <v>250</v>
      </c>
      <c r="H1418" t="s">
        <v>251</v>
      </c>
      <c r="I1418" t="n">
        <v>5</v>
      </c>
      <c r="J1418" t="n">
        <v>458</v>
      </c>
      <c r="K1418" t="s">
        <v>252</v>
      </c>
      <c r="L1418" t="n">
        <v>200</v>
      </c>
      <c r="M1418" t="n">
        <v>0.01</v>
      </c>
      <c r="N1418" t="n">
        <v>45</v>
      </c>
      <c r="O1418" t="s">
        <v>253</v>
      </c>
      <c r="P1418" t="s">
        <v>254</v>
      </c>
      <c r="Q1418" t="s">
        <v>254</v>
      </c>
      <c r="R1418" t="s">
        <v>255</v>
      </c>
      <c r="S1418" t="s">
        <v>251</v>
      </c>
      <c r="T1418" t="n">
        <v>5</v>
      </c>
    </row>
    <row r="1419" spans="1:20">
      <c r="A1419" s="1" t="n">
        <v>36403</v>
      </c>
      <c r="B1419" t="s">
        <v>248</v>
      </c>
      <c r="C1419" t="n">
        <v>49</v>
      </c>
      <c r="D1419" t="n">
        <v>508</v>
      </c>
      <c r="E1419" t="s">
        <v>268</v>
      </c>
      <c r="F1419" t="n">
        <v>3201</v>
      </c>
      <c r="G1419" t="s">
        <v>250</v>
      </c>
      <c r="H1419" t="s">
        <v>251</v>
      </c>
      <c r="I1419" t="n">
        <v>5</v>
      </c>
      <c r="J1419" t="n">
        <v>458</v>
      </c>
      <c r="K1419" t="s">
        <v>252</v>
      </c>
      <c r="L1419" t="n">
        <v>180</v>
      </c>
      <c r="M1419" t="n">
        <v>0.17</v>
      </c>
      <c r="N1419" t="n">
        <v>0</v>
      </c>
    </row>
    <row r="1420" spans="1:20">
      <c r="A1420" s="1" t="n">
        <v>36403</v>
      </c>
      <c r="B1420" t="s">
        <v>248</v>
      </c>
      <c r="C1420" t="n">
        <v>50</v>
      </c>
      <c r="D1420" t="n">
        <v>508</v>
      </c>
      <c r="E1420" t="s">
        <v>268</v>
      </c>
      <c r="F1420" t="n">
        <v>3201</v>
      </c>
      <c r="G1420" t="s">
        <v>250</v>
      </c>
      <c r="H1420" t="s">
        <v>251</v>
      </c>
      <c r="I1420" t="n">
        <v>5</v>
      </c>
      <c r="J1420" t="n">
        <v>458</v>
      </c>
      <c r="K1420" t="s">
        <v>252</v>
      </c>
      <c r="L1420" t="n">
        <v>105</v>
      </c>
      <c r="M1420" t="n">
        <v>0.17</v>
      </c>
      <c r="N1420" t="n">
        <v>0</v>
      </c>
    </row>
    <row r="1421" spans="1:20">
      <c r="A1421" s="1" t="n">
        <v>36403</v>
      </c>
      <c r="B1421" t="s">
        <v>258</v>
      </c>
      <c r="C1421" t="n">
        <v>1</v>
      </c>
      <c r="D1421" t="n">
        <v>216</v>
      </c>
      <c r="E1421" t="s">
        <v>286</v>
      </c>
      <c r="F1421" t="n">
        <v>3201</v>
      </c>
      <c r="G1421" t="s">
        <v>250</v>
      </c>
      <c r="H1421" t="s">
        <v>251</v>
      </c>
      <c r="I1421" t="n">
        <v>5</v>
      </c>
      <c r="J1421" t="n">
        <v>595</v>
      </c>
      <c r="K1421" t="s">
        <v>290</v>
      </c>
      <c r="L1421" t="n">
        <v>242</v>
      </c>
      <c r="M1421" t="n">
        <v>0</v>
      </c>
      <c r="N1421" t="n">
        <v>0</v>
      </c>
    </row>
    <row r="1422" spans="1:20">
      <c r="A1422" s="1" t="n">
        <v>36403</v>
      </c>
      <c r="B1422" t="s">
        <v>258</v>
      </c>
      <c r="C1422" t="n">
        <v>2</v>
      </c>
      <c r="D1422" t="n">
        <v>216</v>
      </c>
      <c r="E1422" t="s">
        <v>286</v>
      </c>
      <c r="F1422" t="n">
        <v>3201</v>
      </c>
      <c r="G1422" t="s">
        <v>250</v>
      </c>
      <c r="H1422" t="s">
        <v>251</v>
      </c>
      <c r="I1422" t="n">
        <v>5</v>
      </c>
      <c r="J1422" t="n">
        <v>515</v>
      </c>
      <c r="K1422" t="s">
        <v>261</v>
      </c>
      <c r="L1422" t="n">
        <v>151</v>
      </c>
      <c r="M1422" t="n">
        <v>0</v>
      </c>
      <c r="N1422" t="n">
        <v>0</v>
      </c>
    </row>
    <row r="1423" spans="1:20">
      <c r="A1423" s="1" t="n">
        <v>36403</v>
      </c>
      <c r="B1423" t="s">
        <v>308</v>
      </c>
      <c r="C1423" t="n">
        <v>835</v>
      </c>
      <c r="D1423" t="n">
        <v>152</v>
      </c>
      <c r="E1423" t="s">
        <v>324</v>
      </c>
      <c r="F1423" t="n">
        <v>3201</v>
      </c>
      <c r="G1423" t="s">
        <v>250</v>
      </c>
      <c r="H1423" t="s">
        <v>251</v>
      </c>
      <c r="I1423" t="n">
        <v>5</v>
      </c>
      <c r="J1423" t="n">
        <v>490</v>
      </c>
      <c r="K1423" t="s">
        <v>266</v>
      </c>
      <c r="L1423" t="n">
        <v>10</v>
      </c>
      <c r="M1423" t="n">
        <v>0</v>
      </c>
      <c r="N1423" t="n">
        <v>0</v>
      </c>
    </row>
    <row r="1424" spans="1:20">
      <c r="A1424" s="1" t="n">
        <v>36403</v>
      </c>
      <c r="B1424" t="s">
        <v>308</v>
      </c>
      <c r="C1424" t="n">
        <v>836</v>
      </c>
      <c r="D1424" t="n">
        <v>152</v>
      </c>
      <c r="E1424" t="s">
        <v>324</v>
      </c>
      <c r="F1424" t="n">
        <v>3201</v>
      </c>
      <c r="G1424" t="s">
        <v>250</v>
      </c>
      <c r="H1424" t="s">
        <v>251</v>
      </c>
      <c r="I1424" t="n">
        <v>5</v>
      </c>
      <c r="J1424" t="n">
        <v>515</v>
      </c>
      <c r="K1424" t="s">
        <v>261</v>
      </c>
      <c r="L1424" t="n">
        <v>65</v>
      </c>
      <c r="M1424" t="n">
        <v>0</v>
      </c>
      <c r="N1424" t="n">
        <v>0</v>
      </c>
    </row>
    <row r="1425" spans="1:20">
      <c r="A1425" s="1" t="n">
        <v>36403</v>
      </c>
      <c r="B1425" t="s">
        <v>308</v>
      </c>
      <c r="C1425" t="n">
        <v>837</v>
      </c>
      <c r="D1425" t="n">
        <v>152</v>
      </c>
      <c r="E1425" t="s">
        <v>324</v>
      </c>
      <c r="F1425" t="n">
        <v>3201</v>
      </c>
      <c r="G1425" t="s">
        <v>250</v>
      </c>
      <c r="H1425" t="s">
        <v>251</v>
      </c>
      <c r="I1425" t="n">
        <v>5</v>
      </c>
      <c r="J1425" t="n">
        <v>515</v>
      </c>
      <c r="K1425" t="s">
        <v>261</v>
      </c>
      <c r="L1425" t="n">
        <v>107</v>
      </c>
      <c r="M1425" t="n">
        <v>0</v>
      </c>
      <c r="N1425" t="n">
        <v>0</v>
      </c>
    </row>
    <row r="1426" spans="1:20">
      <c r="A1426" s="1" t="n">
        <v>36403</v>
      </c>
      <c r="B1426" t="s">
        <v>308</v>
      </c>
      <c r="C1426" t="n">
        <v>838</v>
      </c>
      <c r="D1426" t="n">
        <v>152</v>
      </c>
      <c r="E1426" t="s">
        <v>324</v>
      </c>
      <c r="F1426" t="n">
        <v>3201</v>
      </c>
      <c r="G1426" t="s">
        <v>250</v>
      </c>
      <c r="H1426" t="s">
        <v>251</v>
      </c>
      <c r="I1426" t="n">
        <v>5</v>
      </c>
      <c r="J1426" t="n">
        <v>515</v>
      </c>
      <c r="K1426" t="s">
        <v>261</v>
      </c>
      <c r="L1426" t="n">
        <v>65</v>
      </c>
      <c r="M1426" t="n">
        <v>0</v>
      </c>
      <c r="N1426" t="n">
        <v>0</v>
      </c>
    </row>
    <row r="1427" spans="1:20">
      <c r="A1427" s="1" t="n">
        <v>36403</v>
      </c>
      <c r="B1427" t="s">
        <v>308</v>
      </c>
      <c r="C1427" t="n">
        <v>839</v>
      </c>
      <c r="D1427" t="n">
        <v>152</v>
      </c>
      <c r="E1427" t="s">
        <v>324</v>
      </c>
      <c r="F1427" t="n">
        <v>3201</v>
      </c>
      <c r="G1427" t="s">
        <v>250</v>
      </c>
      <c r="H1427" t="s">
        <v>251</v>
      </c>
      <c r="I1427" t="n">
        <v>5</v>
      </c>
      <c r="J1427" t="n">
        <v>515</v>
      </c>
      <c r="K1427" t="s">
        <v>261</v>
      </c>
      <c r="L1427" t="n">
        <v>107</v>
      </c>
      <c r="M1427" t="n">
        <v>0</v>
      </c>
      <c r="N1427" t="n">
        <v>0</v>
      </c>
    </row>
    <row r="1428" spans="1:20">
      <c r="A1428" s="1" t="n">
        <v>36403</v>
      </c>
      <c r="B1428" t="s">
        <v>313</v>
      </c>
      <c r="C1428" t="n">
        <v>1</v>
      </c>
      <c r="D1428" t="n">
        <v>20</v>
      </c>
      <c r="E1428" t="s">
        <v>249</v>
      </c>
      <c r="F1428" t="n">
        <v>3201</v>
      </c>
      <c r="G1428" t="s">
        <v>250</v>
      </c>
      <c r="H1428" t="s">
        <v>251</v>
      </c>
      <c r="I1428" t="n">
        <v>5</v>
      </c>
      <c r="J1428" t="n">
        <v>458</v>
      </c>
      <c r="K1428" t="s">
        <v>252</v>
      </c>
      <c r="L1428" t="n">
        <v>413</v>
      </c>
      <c r="M1428" t="n">
        <v>0.21</v>
      </c>
      <c r="N1428" t="n">
        <v>20.2</v>
      </c>
      <c r="O1428" t="s">
        <v>313</v>
      </c>
      <c r="P1428" t="s">
        <v>275</v>
      </c>
      <c r="Q1428" t="s">
        <v>275</v>
      </c>
      <c r="R1428" t="s">
        <v>255</v>
      </c>
      <c r="S1428" t="s">
        <v>251</v>
      </c>
      <c r="T1428" t="n">
        <v>5</v>
      </c>
    </row>
    <row r="1429" spans="1:20">
      <c r="A1429" s="1" t="n">
        <v>36403</v>
      </c>
      <c r="B1429" t="s">
        <v>313</v>
      </c>
      <c r="C1429" t="n">
        <v>2</v>
      </c>
      <c r="D1429" t="n">
        <v>20</v>
      </c>
      <c r="E1429" t="s">
        <v>249</v>
      </c>
      <c r="F1429" t="n">
        <v>3201</v>
      </c>
      <c r="G1429" t="s">
        <v>250</v>
      </c>
      <c r="H1429" t="s">
        <v>251</v>
      </c>
      <c r="I1429" t="n">
        <v>5</v>
      </c>
      <c r="J1429" t="n">
        <v>160</v>
      </c>
      <c r="K1429" t="s">
        <v>280</v>
      </c>
      <c r="L1429" t="n">
        <v>101</v>
      </c>
      <c r="M1429" t="n">
        <v>0.04</v>
      </c>
      <c r="N1429" t="n">
        <v>40</v>
      </c>
      <c r="O1429" t="s">
        <v>313</v>
      </c>
      <c r="P1429" t="s">
        <v>275</v>
      </c>
      <c r="Q1429" t="s">
        <v>275</v>
      </c>
      <c r="R1429" t="s">
        <v>255</v>
      </c>
      <c r="S1429" t="s">
        <v>251</v>
      </c>
      <c r="T1429" t="n">
        <v>5</v>
      </c>
    </row>
    <row r="1430" spans="1:20">
      <c r="A1430" s="1" t="n">
        <v>36403</v>
      </c>
      <c r="B1430" t="s">
        <v>313</v>
      </c>
      <c r="C1430" t="n">
        <v>3</v>
      </c>
      <c r="D1430" t="n">
        <v>20</v>
      </c>
      <c r="E1430" t="s">
        <v>249</v>
      </c>
      <c r="F1430" t="n">
        <v>3201</v>
      </c>
      <c r="G1430" t="s">
        <v>250</v>
      </c>
      <c r="H1430" t="s">
        <v>251</v>
      </c>
      <c r="I1430" t="n">
        <v>5</v>
      </c>
      <c r="J1430" t="n">
        <v>280</v>
      </c>
      <c r="K1430" t="s">
        <v>273</v>
      </c>
      <c r="L1430" t="n">
        <v>424</v>
      </c>
      <c r="M1430" t="n">
        <v>0.21</v>
      </c>
      <c r="N1430" t="n">
        <v>21.4</v>
      </c>
      <c r="O1430" t="s">
        <v>313</v>
      </c>
      <c r="P1430" t="s">
        <v>275</v>
      </c>
      <c r="Q1430" t="s">
        <v>275</v>
      </c>
      <c r="R1430" t="s">
        <v>255</v>
      </c>
      <c r="S1430" t="s">
        <v>251</v>
      </c>
      <c r="T1430" t="n">
        <v>5</v>
      </c>
    </row>
    <row r="1431" spans="1:20">
      <c r="A1431" s="1" t="n">
        <v>36403</v>
      </c>
      <c r="B1431" t="s">
        <v>313</v>
      </c>
      <c r="C1431" t="n">
        <v>4</v>
      </c>
      <c r="D1431" t="n">
        <v>20</v>
      </c>
      <c r="E1431" t="s">
        <v>249</v>
      </c>
      <c r="F1431" t="n">
        <v>3201</v>
      </c>
      <c r="G1431" t="s">
        <v>250</v>
      </c>
      <c r="H1431" t="s">
        <v>251</v>
      </c>
      <c r="I1431" t="n">
        <v>5</v>
      </c>
      <c r="J1431" t="n">
        <v>458</v>
      </c>
      <c r="K1431" t="s">
        <v>252</v>
      </c>
      <c r="L1431" t="n">
        <v>147</v>
      </c>
      <c r="M1431" t="n">
        <v>0.1</v>
      </c>
      <c r="N1431" t="n">
        <v>40.5</v>
      </c>
      <c r="O1431" t="s">
        <v>313</v>
      </c>
      <c r="P1431" t="s">
        <v>275</v>
      </c>
      <c r="Q1431" t="s">
        <v>275</v>
      </c>
      <c r="R1431" t="s">
        <v>255</v>
      </c>
      <c r="S1431" t="s">
        <v>251</v>
      </c>
      <c r="T1431" t="n">
        <v>5</v>
      </c>
    </row>
    <row r="1432" spans="1:20">
      <c r="A1432" s="1" t="n">
        <v>36403</v>
      </c>
      <c r="B1432" t="s">
        <v>313</v>
      </c>
      <c r="C1432" t="n">
        <v>5</v>
      </c>
      <c r="D1432" t="n">
        <v>20</v>
      </c>
      <c r="E1432" t="s">
        <v>249</v>
      </c>
      <c r="F1432" t="n">
        <v>3201</v>
      </c>
      <c r="G1432" t="s">
        <v>250</v>
      </c>
      <c r="H1432" t="s">
        <v>251</v>
      </c>
      <c r="I1432" t="n">
        <v>5</v>
      </c>
      <c r="J1432" t="n">
        <v>458</v>
      </c>
      <c r="K1432" t="s">
        <v>252</v>
      </c>
      <c r="L1432" t="n">
        <v>92</v>
      </c>
      <c r="M1432" t="n">
        <v>0.07000000000000001</v>
      </c>
      <c r="N1432" t="n">
        <v>40.7</v>
      </c>
      <c r="O1432" t="s">
        <v>313</v>
      </c>
      <c r="P1432" t="s">
        <v>275</v>
      </c>
      <c r="Q1432" t="s">
        <v>275</v>
      </c>
      <c r="R1432" t="s">
        <v>255</v>
      </c>
      <c r="S1432" t="s">
        <v>251</v>
      </c>
      <c r="T1432" t="n">
        <v>5</v>
      </c>
    </row>
    <row r="1433" spans="1:20">
      <c r="A1433" s="1" t="n">
        <v>36403</v>
      </c>
      <c r="B1433" t="s">
        <v>313</v>
      </c>
      <c r="C1433" t="n">
        <v>6</v>
      </c>
      <c r="D1433" t="n">
        <v>20</v>
      </c>
      <c r="E1433" t="s">
        <v>249</v>
      </c>
      <c r="F1433" t="n">
        <v>3201</v>
      </c>
      <c r="G1433" t="s">
        <v>250</v>
      </c>
      <c r="H1433" t="s">
        <v>251</v>
      </c>
      <c r="I1433" t="n">
        <v>5</v>
      </c>
      <c r="J1433" t="n">
        <v>458</v>
      </c>
      <c r="K1433" t="s">
        <v>252</v>
      </c>
      <c r="L1433" t="n">
        <v>58</v>
      </c>
      <c r="M1433" t="n">
        <v>0.06</v>
      </c>
      <c r="N1433" t="n">
        <v>41.3</v>
      </c>
      <c r="O1433" t="s">
        <v>313</v>
      </c>
      <c r="P1433" t="s">
        <v>275</v>
      </c>
      <c r="Q1433" t="s">
        <v>275</v>
      </c>
      <c r="R1433" t="s">
        <v>255</v>
      </c>
      <c r="S1433" t="s">
        <v>251</v>
      </c>
      <c r="T1433" t="n">
        <v>5</v>
      </c>
    </row>
    <row r="1434" spans="1:20">
      <c r="A1434" s="1" t="n">
        <v>36433</v>
      </c>
      <c r="B1434" t="s">
        <v>248</v>
      </c>
      <c r="C1434" t="n">
        <v>10</v>
      </c>
      <c r="D1434" t="n">
        <v>20</v>
      </c>
      <c r="E1434" t="s">
        <v>249</v>
      </c>
      <c r="F1434" t="n">
        <v>3201</v>
      </c>
      <c r="G1434" t="s">
        <v>250</v>
      </c>
      <c r="H1434" t="s">
        <v>251</v>
      </c>
      <c r="I1434" t="n">
        <v>5</v>
      </c>
      <c r="J1434" t="n">
        <v>280</v>
      </c>
      <c r="K1434" t="s">
        <v>273</v>
      </c>
      <c r="L1434" t="n">
        <v>583</v>
      </c>
      <c r="M1434" t="n">
        <v>0.03</v>
      </c>
      <c r="N1434" t="n">
        <v>39.3</v>
      </c>
      <c r="O1434" t="s">
        <v>253</v>
      </c>
      <c r="P1434" t="s">
        <v>254</v>
      </c>
      <c r="Q1434" t="s">
        <v>254</v>
      </c>
      <c r="R1434" t="s">
        <v>255</v>
      </c>
      <c r="S1434" t="s">
        <v>251</v>
      </c>
      <c r="T1434" t="n">
        <v>5</v>
      </c>
    </row>
    <row r="1435" spans="1:20">
      <c r="A1435" s="1" t="n">
        <v>36433</v>
      </c>
      <c r="B1435" t="s">
        <v>248</v>
      </c>
      <c r="C1435" t="n">
        <v>11</v>
      </c>
      <c r="D1435" t="n">
        <v>20</v>
      </c>
      <c r="E1435" t="s">
        <v>249</v>
      </c>
      <c r="F1435" t="n">
        <v>3201</v>
      </c>
      <c r="G1435" t="s">
        <v>250</v>
      </c>
      <c r="H1435" t="s">
        <v>251</v>
      </c>
      <c r="I1435" t="n">
        <v>5</v>
      </c>
      <c r="J1435" t="n">
        <v>145</v>
      </c>
      <c r="K1435" t="s">
        <v>323</v>
      </c>
      <c r="L1435" t="n">
        <v>197</v>
      </c>
      <c r="M1435" t="n">
        <v>0.1</v>
      </c>
      <c r="N1435" t="n">
        <v>32.9</v>
      </c>
      <c r="O1435" t="s">
        <v>253</v>
      </c>
      <c r="P1435" t="s">
        <v>254</v>
      </c>
      <c r="Q1435" t="s">
        <v>254</v>
      </c>
      <c r="R1435" t="s">
        <v>255</v>
      </c>
      <c r="S1435" t="s">
        <v>251</v>
      </c>
      <c r="T1435" t="n">
        <v>5</v>
      </c>
    </row>
    <row r="1436" spans="1:20">
      <c r="A1436" s="1" t="n">
        <v>36433</v>
      </c>
      <c r="B1436" t="s">
        <v>248</v>
      </c>
      <c r="C1436" t="n">
        <v>708</v>
      </c>
      <c r="D1436" t="n">
        <v>508</v>
      </c>
      <c r="E1436" t="s">
        <v>268</v>
      </c>
      <c r="F1436" t="n">
        <v>3201</v>
      </c>
      <c r="G1436" t="s">
        <v>250</v>
      </c>
      <c r="H1436" t="s">
        <v>251</v>
      </c>
      <c r="I1436" t="n">
        <v>5</v>
      </c>
      <c r="J1436" t="n">
        <v>458</v>
      </c>
      <c r="K1436" t="s">
        <v>252</v>
      </c>
      <c r="L1436" t="n">
        <v>108</v>
      </c>
      <c r="M1436" t="n">
        <v>0.16</v>
      </c>
      <c r="N1436" t="n">
        <v>0</v>
      </c>
    </row>
    <row r="1437" spans="1:20">
      <c r="A1437" s="1" t="n">
        <v>36433</v>
      </c>
      <c r="B1437" t="s">
        <v>248</v>
      </c>
      <c r="C1437" t="n">
        <v>710</v>
      </c>
      <c r="D1437" t="n">
        <v>20</v>
      </c>
      <c r="E1437" t="s">
        <v>249</v>
      </c>
      <c r="F1437" t="n">
        <v>3201</v>
      </c>
      <c r="G1437" t="s">
        <v>250</v>
      </c>
      <c r="H1437" t="s">
        <v>251</v>
      </c>
      <c r="I1437" t="n">
        <v>5</v>
      </c>
      <c r="J1437" t="n">
        <v>458</v>
      </c>
      <c r="K1437" t="s">
        <v>252</v>
      </c>
      <c r="L1437" t="n">
        <v>211</v>
      </c>
      <c r="M1437" t="n">
        <v>0.02</v>
      </c>
      <c r="N1437" t="n">
        <v>45.1</v>
      </c>
      <c r="O1437" t="s">
        <v>253</v>
      </c>
      <c r="P1437" t="s">
        <v>254</v>
      </c>
      <c r="Q1437" t="s">
        <v>254</v>
      </c>
      <c r="R1437" t="s">
        <v>255</v>
      </c>
      <c r="S1437" t="s">
        <v>251</v>
      </c>
      <c r="T1437" t="n">
        <v>5</v>
      </c>
    </row>
    <row r="1438" spans="1:20">
      <c r="A1438" s="1" t="n">
        <v>36433</v>
      </c>
      <c r="B1438" t="s">
        <v>248</v>
      </c>
      <c r="C1438" t="n">
        <v>711</v>
      </c>
      <c r="D1438" t="n">
        <v>20</v>
      </c>
      <c r="E1438" t="s">
        <v>249</v>
      </c>
      <c r="F1438" t="n">
        <v>3201</v>
      </c>
      <c r="G1438" t="s">
        <v>250</v>
      </c>
      <c r="H1438" t="s">
        <v>251</v>
      </c>
      <c r="I1438" t="n">
        <v>5</v>
      </c>
      <c r="J1438" t="n">
        <v>458</v>
      </c>
      <c r="K1438" t="s">
        <v>252</v>
      </c>
      <c r="L1438" t="n">
        <v>420</v>
      </c>
      <c r="M1438" t="n">
        <v>0.09</v>
      </c>
      <c r="N1438" t="n">
        <v>34.6</v>
      </c>
      <c r="O1438" t="s">
        <v>253</v>
      </c>
      <c r="P1438" t="s">
        <v>254</v>
      </c>
      <c r="Q1438" t="s">
        <v>254</v>
      </c>
      <c r="R1438" t="s">
        <v>255</v>
      </c>
      <c r="S1438" t="s">
        <v>251</v>
      </c>
      <c r="T1438" t="n">
        <v>5</v>
      </c>
    </row>
    <row r="1439" spans="1:20">
      <c r="A1439" s="1" t="n">
        <v>36433</v>
      </c>
      <c r="B1439" t="s">
        <v>258</v>
      </c>
      <c r="C1439" t="n">
        <v>1</v>
      </c>
      <c r="D1439" t="n">
        <v>216</v>
      </c>
      <c r="E1439" t="s">
        <v>286</v>
      </c>
      <c r="F1439" t="n">
        <v>3201</v>
      </c>
      <c r="G1439" t="s">
        <v>250</v>
      </c>
      <c r="H1439" t="s">
        <v>251</v>
      </c>
      <c r="I1439" t="n">
        <v>5</v>
      </c>
      <c r="J1439" t="n">
        <v>795</v>
      </c>
      <c r="K1439" t="s">
        <v>262</v>
      </c>
      <c r="L1439" t="n">
        <v>313</v>
      </c>
      <c r="M1439" t="n">
        <v>0</v>
      </c>
      <c r="N1439" t="n">
        <v>0</v>
      </c>
    </row>
    <row r="1440" spans="1:20">
      <c r="A1440" s="1" t="n">
        <v>36433</v>
      </c>
      <c r="B1440" t="s">
        <v>313</v>
      </c>
      <c r="C1440" t="n">
        <v>1</v>
      </c>
      <c r="D1440" t="n">
        <v>20</v>
      </c>
      <c r="E1440" t="s">
        <v>249</v>
      </c>
      <c r="F1440" t="n">
        <v>3201</v>
      </c>
      <c r="G1440" t="s">
        <v>250</v>
      </c>
      <c r="H1440" t="s">
        <v>251</v>
      </c>
      <c r="I1440" t="n">
        <v>5</v>
      </c>
      <c r="J1440" t="n">
        <v>160</v>
      </c>
      <c r="K1440" t="s">
        <v>280</v>
      </c>
      <c r="L1440" t="n">
        <v>317</v>
      </c>
      <c r="M1440" t="n">
        <v>0.02</v>
      </c>
      <c r="N1440" t="n">
        <v>54.6</v>
      </c>
      <c r="O1440" t="s">
        <v>313</v>
      </c>
      <c r="P1440" t="s">
        <v>275</v>
      </c>
      <c r="Q1440" t="s">
        <v>275</v>
      </c>
      <c r="R1440" t="s">
        <v>255</v>
      </c>
      <c r="S1440" t="s">
        <v>251</v>
      </c>
      <c r="T1440" t="n">
        <v>5</v>
      </c>
    </row>
    <row r="1441" spans="1:20">
      <c r="A1441" s="1" t="n">
        <v>36433</v>
      </c>
      <c r="B1441" t="s">
        <v>313</v>
      </c>
      <c r="C1441" t="n">
        <v>2</v>
      </c>
      <c r="D1441" t="n">
        <v>20</v>
      </c>
      <c r="E1441" t="s">
        <v>249</v>
      </c>
      <c r="F1441" t="n">
        <v>3201</v>
      </c>
      <c r="G1441" t="s">
        <v>250</v>
      </c>
      <c r="H1441" t="s">
        <v>251</v>
      </c>
      <c r="I1441" t="n">
        <v>5</v>
      </c>
      <c r="J1441" t="n">
        <v>458</v>
      </c>
      <c r="K1441" t="s">
        <v>252</v>
      </c>
      <c r="L1441" t="n">
        <v>402</v>
      </c>
      <c r="M1441" t="n">
        <v>0.21</v>
      </c>
      <c r="N1441" t="n">
        <v>20.2</v>
      </c>
      <c r="O1441" t="s">
        <v>313</v>
      </c>
      <c r="P1441" t="s">
        <v>275</v>
      </c>
      <c r="Q1441" t="s">
        <v>275</v>
      </c>
      <c r="R1441" t="s">
        <v>255</v>
      </c>
      <c r="S1441" t="s">
        <v>251</v>
      </c>
      <c r="T1441" t="n">
        <v>5</v>
      </c>
    </row>
    <row r="1442" spans="1:20">
      <c r="A1442" s="1" t="n">
        <v>36433</v>
      </c>
      <c r="B1442" t="s">
        <v>313</v>
      </c>
      <c r="C1442" t="n">
        <v>3</v>
      </c>
      <c r="D1442" t="n">
        <v>20</v>
      </c>
      <c r="E1442" t="s">
        <v>249</v>
      </c>
      <c r="F1442" t="n">
        <v>3201</v>
      </c>
      <c r="G1442" t="s">
        <v>250</v>
      </c>
      <c r="H1442" t="s">
        <v>251</v>
      </c>
      <c r="I1442" t="n">
        <v>5</v>
      </c>
      <c r="J1442" t="n">
        <v>458</v>
      </c>
      <c r="K1442" t="s">
        <v>252</v>
      </c>
      <c r="L1442" t="n">
        <v>342</v>
      </c>
      <c r="M1442" t="n">
        <v>0.02</v>
      </c>
      <c r="N1442" t="n">
        <v>46.2</v>
      </c>
      <c r="O1442" t="s">
        <v>313</v>
      </c>
      <c r="P1442" t="s">
        <v>275</v>
      </c>
      <c r="Q1442" t="s">
        <v>275</v>
      </c>
      <c r="R1442" t="s">
        <v>255</v>
      </c>
      <c r="S1442" t="s">
        <v>251</v>
      </c>
      <c r="T1442" t="n">
        <v>5</v>
      </c>
    </row>
    <row r="1443" spans="1:20">
      <c r="A1443" s="1" t="n">
        <v>36433</v>
      </c>
      <c r="B1443" t="s">
        <v>313</v>
      </c>
      <c r="C1443" t="n">
        <v>4</v>
      </c>
      <c r="D1443" t="n">
        <v>20</v>
      </c>
      <c r="E1443" t="s">
        <v>249</v>
      </c>
      <c r="F1443" t="n">
        <v>3201</v>
      </c>
      <c r="G1443" t="s">
        <v>250</v>
      </c>
      <c r="H1443" t="s">
        <v>251</v>
      </c>
      <c r="I1443" t="n">
        <v>5</v>
      </c>
      <c r="J1443" t="n">
        <v>160</v>
      </c>
      <c r="K1443" t="s">
        <v>280</v>
      </c>
      <c r="L1443" t="n">
        <v>380</v>
      </c>
      <c r="M1443" t="n">
        <v>0.01</v>
      </c>
      <c r="N1443" t="n">
        <v>54.8</v>
      </c>
      <c r="O1443" t="s">
        <v>313</v>
      </c>
      <c r="P1443" t="s">
        <v>275</v>
      </c>
      <c r="Q1443" t="s">
        <v>275</v>
      </c>
      <c r="R1443" t="s">
        <v>255</v>
      </c>
      <c r="S1443" t="s">
        <v>251</v>
      </c>
      <c r="T1443" t="n">
        <v>5</v>
      </c>
    </row>
    <row r="1444" spans="1:20">
      <c r="A1444" s="1" t="n">
        <v>36433</v>
      </c>
      <c r="B1444" t="s">
        <v>313</v>
      </c>
      <c r="C1444" t="n">
        <v>5</v>
      </c>
      <c r="D1444" t="n">
        <v>20</v>
      </c>
      <c r="E1444" t="s">
        <v>249</v>
      </c>
      <c r="F1444" t="n">
        <v>3201</v>
      </c>
      <c r="G1444" t="s">
        <v>250</v>
      </c>
      <c r="H1444" t="s">
        <v>251</v>
      </c>
      <c r="I1444" t="n">
        <v>5</v>
      </c>
      <c r="J1444" t="n">
        <v>232</v>
      </c>
      <c r="K1444" t="s">
        <v>288</v>
      </c>
      <c r="L1444" t="n">
        <v>303</v>
      </c>
      <c r="M1444" t="n">
        <v>0.06</v>
      </c>
      <c r="N1444" t="n">
        <v>39.9</v>
      </c>
      <c r="O1444" t="s">
        <v>313</v>
      </c>
      <c r="P1444" t="s">
        <v>275</v>
      </c>
      <c r="Q1444" t="s">
        <v>275</v>
      </c>
      <c r="R1444" t="s">
        <v>255</v>
      </c>
      <c r="S1444" t="s">
        <v>251</v>
      </c>
      <c r="T1444" t="n">
        <v>5</v>
      </c>
    </row>
    <row r="1445" spans="1:20">
      <c r="A1445" s="1" t="n">
        <v>36433</v>
      </c>
      <c r="B1445" t="s">
        <v>313</v>
      </c>
      <c r="C1445" t="n">
        <v>6</v>
      </c>
      <c r="D1445" t="n">
        <v>20</v>
      </c>
      <c r="E1445" t="s">
        <v>249</v>
      </c>
      <c r="F1445" t="n">
        <v>3201</v>
      </c>
      <c r="G1445" t="s">
        <v>250</v>
      </c>
      <c r="H1445" t="s">
        <v>251</v>
      </c>
      <c r="I1445" t="n">
        <v>5</v>
      </c>
      <c r="J1445" t="n">
        <v>712</v>
      </c>
      <c r="K1445" t="s">
        <v>300</v>
      </c>
      <c r="L1445" t="n">
        <v>678</v>
      </c>
      <c r="M1445" t="n">
        <v>0.04</v>
      </c>
      <c r="N1445" t="n">
        <v>45.1</v>
      </c>
      <c r="O1445" t="s">
        <v>313</v>
      </c>
      <c r="P1445" t="s">
        <v>275</v>
      </c>
      <c r="Q1445" t="s">
        <v>275</v>
      </c>
      <c r="R1445" t="s">
        <v>255</v>
      </c>
      <c r="S1445" t="s">
        <v>251</v>
      </c>
      <c r="T1445" t="n">
        <v>5</v>
      </c>
    </row>
    <row r="1446" spans="1:20">
      <c r="A1446" s="1" t="n">
        <v>36433</v>
      </c>
      <c r="B1446" t="s">
        <v>313</v>
      </c>
      <c r="C1446" t="n">
        <v>7</v>
      </c>
      <c r="D1446" t="n">
        <v>20</v>
      </c>
      <c r="E1446" t="s">
        <v>249</v>
      </c>
      <c r="F1446" t="n">
        <v>3201</v>
      </c>
      <c r="G1446" t="s">
        <v>250</v>
      </c>
      <c r="H1446" t="s">
        <v>251</v>
      </c>
      <c r="I1446" t="n">
        <v>5</v>
      </c>
      <c r="J1446" t="n">
        <v>280</v>
      </c>
      <c r="K1446" t="s">
        <v>273</v>
      </c>
      <c r="L1446" t="n">
        <v>447</v>
      </c>
      <c r="M1446" t="n">
        <v>0.07000000000000001</v>
      </c>
      <c r="N1446" t="n">
        <v>38.9</v>
      </c>
      <c r="O1446" t="s">
        <v>313</v>
      </c>
      <c r="P1446" t="s">
        <v>275</v>
      </c>
      <c r="Q1446" t="s">
        <v>275</v>
      </c>
      <c r="R1446" t="s">
        <v>255</v>
      </c>
      <c r="S1446" t="s">
        <v>251</v>
      </c>
      <c r="T1446" t="n">
        <v>5</v>
      </c>
    </row>
    <row r="1447" spans="1:20">
      <c r="A1447" s="1" t="n">
        <v>36464</v>
      </c>
      <c r="B1447" t="s">
        <v>248</v>
      </c>
      <c r="C1447" t="n">
        <v>6</v>
      </c>
      <c r="D1447" t="n">
        <v>20</v>
      </c>
      <c r="E1447" t="s">
        <v>249</v>
      </c>
      <c r="F1447" t="n">
        <v>3201</v>
      </c>
      <c r="G1447" t="s">
        <v>250</v>
      </c>
      <c r="H1447" t="s">
        <v>251</v>
      </c>
      <c r="I1447" t="n">
        <v>5</v>
      </c>
      <c r="J1447" t="n">
        <v>458</v>
      </c>
      <c r="K1447" t="s">
        <v>252</v>
      </c>
      <c r="L1447" t="n">
        <v>400</v>
      </c>
      <c r="M1447" t="n">
        <v>0.09</v>
      </c>
      <c r="N1447" t="n">
        <v>34.7</v>
      </c>
      <c r="O1447" t="s">
        <v>253</v>
      </c>
      <c r="P1447" t="s">
        <v>254</v>
      </c>
      <c r="Q1447" t="s">
        <v>254</v>
      </c>
      <c r="R1447" t="s">
        <v>255</v>
      </c>
      <c r="S1447" t="s">
        <v>251</v>
      </c>
      <c r="T1447" t="n">
        <v>5</v>
      </c>
    </row>
    <row r="1448" spans="1:20">
      <c r="A1448" s="1" t="n">
        <v>36464</v>
      </c>
      <c r="B1448" t="s">
        <v>248</v>
      </c>
      <c r="C1448" t="n">
        <v>7</v>
      </c>
      <c r="D1448" t="n">
        <v>20</v>
      </c>
      <c r="E1448" t="s">
        <v>249</v>
      </c>
      <c r="F1448" t="n">
        <v>3201</v>
      </c>
      <c r="G1448" t="s">
        <v>250</v>
      </c>
      <c r="H1448" t="s">
        <v>251</v>
      </c>
      <c r="I1448" t="n">
        <v>5</v>
      </c>
      <c r="J1448" t="n">
        <v>458</v>
      </c>
      <c r="K1448" t="s">
        <v>252</v>
      </c>
      <c r="L1448" t="n">
        <v>202</v>
      </c>
      <c r="M1448" t="n">
        <v>0.03</v>
      </c>
      <c r="N1448" t="n">
        <v>46.8</v>
      </c>
      <c r="O1448" t="s">
        <v>253</v>
      </c>
      <c r="P1448" t="s">
        <v>254</v>
      </c>
      <c r="Q1448" t="s">
        <v>254</v>
      </c>
      <c r="R1448" t="s">
        <v>255</v>
      </c>
      <c r="S1448" t="s">
        <v>251</v>
      </c>
      <c r="T1448" t="n">
        <v>5</v>
      </c>
    </row>
    <row r="1449" spans="1:20">
      <c r="A1449" s="1" t="n">
        <v>36464</v>
      </c>
      <c r="B1449" t="s">
        <v>313</v>
      </c>
      <c r="C1449" t="n">
        <v>1</v>
      </c>
      <c r="D1449" t="n">
        <v>20</v>
      </c>
      <c r="E1449" t="s">
        <v>249</v>
      </c>
      <c r="F1449" t="n">
        <v>3201</v>
      </c>
      <c r="G1449" t="s">
        <v>250</v>
      </c>
      <c r="H1449" t="s">
        <v>251</v>
      </c>
      <c r="I1449" t="n">
        <v>5</v>
      </c>
      <c r="J1449" t="n">
        <v>232</v>
      </c>
      <c r="K1449" t="s">
        <v>288</v>
      </c>
      <c r="L1449" t="n">
        <v>346</v>
      </c>
      <c r="M1449" t="n">
        <v>0.06</v>
      </c>
      <c r="N1449" t="n">
        <v>40</v>
      </c>
      <c r="O1449" t="s">
        <v>313</v>
      </c>
      <c r="P1449" t="s">
        <v>275</v>
      </c>
      <c r="Q1449" t="s">
        <v>275</v>
      </c>
      <c r="R1449" t="s">
        <v>255</v>
      </c>
      <c r="S1449" t="s">
        <v>251</v>
      </c>
      <c r="T1449" t="n">
        <v>5</v>
      </c>
    </row>
    <row r="1450" spans="1:20">
      <c r="A1450" s="1" t="n">
        <v>36464</v>
      </c>
      <c r="B1450" t="s">
        <v>313</v>
      </c>
      <c r="C1450" t="n">
        <v>2</v>
      </c>
      <c r="D1450" t="n">
        <v>20</v>
      </c>
      <c r="E1450" t="s">
        <v>249</v>
      </c>
      <c r="F1450" t="n">
        <v>3201</v>
      </c>
      <c r="G1450" t="s">
        <v>250</v>
      </c>
      <c r="H1450" t="s">
        <v>251</v>
      </c>
      <c r="I1450" t="n">
        <v>5</v>
      </c>
      <c r="J1450" t="n">
        <v>458</v>
      </c>
      <c r="K1450" t="s">
        <v>252</v>
      </c>
      <c r="L1450" t="n">
        <v>388</v>
      </c>
      <c r="M1450" t="n">
        <v>0.22</v>
      </c>
      <c r="N1450" t="n">
        <v>20.3</v>
      </c>
      <c r="O1450" t="s">
        <v>313</v>
      </c>
      <c r="P1450" t="s">
        <v>275</v>
      </c>
      <c r="Q1450" t="s">
        <v>275</v>
      </c>
      <c r="R1450" t="s">
        <v>255</v>
      </c>
      <c r="S1450" t="s">
        <v>251</v>
      </c>
      <c r="T1450" t="n">
        <v>5</v>
      </c>
    </row>
    <row r="1451" spans="1:20">
      <c r="A1451" s="1" t="n">
        <v>36464</v>
      </c>
      <c r="B1451" t="s">
        <v>313</v>
      </c>
      <c r="C1451" t="n">
        <v>3</v>
      </c>
      <c r="D1451" t="n">
        <v>20</v>
      </c>
      <c r="E1451" t="s">
        <v>249</v>
      </c>
      <c r="F1451" t="n">
        <v>3201</v>
      </c>
      <c r="G1451" t="s">
        <v>250</v>
      </c>
      <c r="H1451" t="s">
        <v>251</v>
      </c>
      <c r="I1451" t="n">
        <v>5</v>
      </c>
      <c r="J1451" t="n">
        <v>712</v>
      </c>
      <c r="K1451" t="s">
        <v>300</v>
      </c>
      <c r="L1451" t="n">
        <v>644</v>
      </c>
      <c r="M1451" t="n">
        <v>0.04</v>
      </c>
      <c r="N1451" t="n">
        <v>45.1</v>
      </c>
      <c r="O1451" t="s">
        <v>313</v>
      </c>
      <c r="P1451" t="s">
        <v>275</v>
      </c>
      <c r="Q1451" t="s">
        <v>275</v>
      </c>
      <c r="R1451" t="s">
        <v>255</v>
      </c>
      <c r="S1451" t="s">
        <v>251</v>
      </c>
      <c r="T1451" t="n">
        <v>5</v>
      </c>
    </row>
    <row r="1452" spans="1:20">
      <c r="A1452" s="1" t="n">
        <v>36494</v>
      </c>
      <c r="B1452" t="s">
        <v>248</v>
      </c>
      <c r="C1452" t="n">
        <v>7</v>
      </c>
      <c r="D1452" t="n">
        <v>20</v>
      </c>
      <c r="E1452" t="s">
        <v>249</v>
      </c>
      <c r="F1452" t="n">
        <v>3201</v>
      </c>
      <c r="G1452" t="s">
        <v>250</v>
      </c>
      <c r="H1452" t="s">
        <v>251</v>
      </c>
      <c r="I1452" t="n">
        <v>5</v>
      </c>
      <c r="J1452" t="n">
        <v>945</v>
      </c>
      <c r="K1452" t="s">
        <v>304</v>
      </c>
      <c r="L1452" t="n">
        <v>456</v>
      </c>
      <c r="M1452" t="n">
        <v>0.07000000000000001</v>
      </c>
      <c r="N1452" t="n">
        <v>39.2</v>
      </c>
      <c r="O1452" t="s">
        <v>253</v>
      </c>
      <c r="P1452" t="s">
        <v>254</v>
      </c>
      <c r="Q1452" t="s">
        <v>254</v>
      </c>
      <c r="R1452" t="s">
        <v>255</v>
      </c>
      <c r="S1452" t="s">
        <v>251</v>
      </c>
      <c r="T1452" t="n">
        <v>5</v>
      </c>
    </row>
    <row r="1453" spans="1:20">
      <c r="A1453" s="1" t="n">
        <v>36494</v>
      </c>
      <c r="B1453" t="s">
        <v>248</v>
      </c>
      <c r="C1453" t="n">
        <v>8</v>
      </c>
      <c r="D1453" t="n">
        <v>20</v>
      </c>
      <c r="E1453" t="s">
        <v>249</v>
      </c>
      <c r="F1453" t="n">
        <v>3201</v>
      </c>
      <c r="G1453" t="s">
        <v>250</v>
      </c>
      <c r="H1453" t="s">
        <v>251</v>
      </c>
      <c r="I1453" t="n">
        <v>5</v>
      </c>
      <c r="J1453" t="n">
        <v>458</v>
      </c>
      <c r="K1453" t="s">
        <v>252</v>
      </c>
      <c r="L1453" t="n">
        <v>128</v>
      </c>
      <c r="M1453" t="n">
        <v>0.1</v>
      </c>
      <c r="N1453" t="n">
        <v>38.2</v>
      </c>
      <c r="O1453" t="s">
        <v>253</v>
      </c>
      <c r="P1453" t="s">
        <v>254</v>
      </c>
      <c r="Q1453" t="s">
        <v>254</v>
      </c>
      <c r="R1453" t="s">
        <v>255</v>
      </c>
      <c r="S1453" t="s">
        <v>251</v>
      </c>
      <c r="T1453" t="n">
        <v>5</v>
      </c>
    </row>
    <row r="1454" spans="1:20">
      <c r="A1454" s="1" t="n">
        <v>36494</v>
      </c>
      <c r="B1454" t="s">
        <v>248</v>
      </c>
      <c r="C1454" t="n">
        <v>9</v>
      </c>
      <c r="D1454" t="n">
        <v>20</v>
      </c>
      <c r="E1454" t="s">
        <v>249</v>
      </c>
      <c r="F1454" t="n">
        <v>3201</v>
      </c>
      <c r="G1454" t="s">
        <v>250</v>
      </c>
      <c r="H1454" t="s">
        <v>251</v>
      </c>
      <c r="I1454" t="n">
        <v>5</v>
      </c>
      <c r="J1454" t="n">
        <v>458</v>
      </c>
      <c r="K1454" t="s">
        <v>252</v>
      </c>
      <c r="L1454" t="n">
        <v>283</v>
      </c>
      <c r="M1454" t="n">
        <v>0.09</v>
      </c>
      <c r="N1454" t="n">
        <v>32.1</v>
      </c>
      <c r="O1454" t="s">
        <v>253</v>
      </c>
      <c r="P1454" t="s">
        <v>254</v>
      </c>
      <c r="Q1454" t="s">
        <v>254</v>
      </c>
      <c r="R1454" t="s">
        <v>255</v>
      </c>
      <c r="S1454" t="s">
        <v>251</v>
      </c>
      <c r="T1454" t="n">
        <v>5</v>
      </c>
    </row>
    <row r="1455" spans="1:20">
      <c r="A1455" s="1" t="n">
        <v>36494</v>
      </c>
      <c r="B1455" t="s">
        <v>248</v>
      </c>
      <c r="C1455" t="n">
        <v>10</v>
      </c>
      <c r="D1455" t="n">
        <v>20</v>
      </c>
      <c r="E1455" t="s">
        <v>249</v>
      </c>
      <c r="F1455" t="n">
        <v>3201</v>
      </c>
      <c r="G1455" t="s">
        <v>250</v>
      </c>
      <c r="H1455" t="s">
        <v>251</v>
      </c>
      <c r="I1455" t="n">
        <v>5</v>
      </c>
      <c r="J1455" t="n">
        <v>580</v>
      </c>
      <c r="K1455" t="s">
        <v>270</v>
      </c>
      <c r="L1455" t="n">
        <v>300</v>
      </c>
      <c r="M1455" t="n">
        <v>0.1</v>
      </c>
      <c r="N1455" t="n">
        <v>45.7</v>
      </c>
      <c r="O1455" t="s">
        <v>253</v>
      </c>
      <c r="P1455" t="s">
        <v>254</v>
      </c>
      <c r="Q1455" t="s">
        <v>254</v>
      </c>
      <c r="R1455" t="s">
        <v>255</v>
      </c>
      <c r="S1455" t="s">
        <v>251</v>
      </c>
      <c r="T1455" t="n">
        <v>5</v>
      </c>
    </row>
    <row r="1456" spans="1:20">
      <c r="A1456" s="1" t="n">
        <v>36494</v>
      </c>
      <c r="B1456" t="s">
        <v>248</v>
      </c>
      <c r="C1456" t="n">
        <v>44</v>
      </c>
      <c r="D1456" t="n">
        <v>508</v>
      </c>
      <c r="E1456" t="s">
        <v>268</v>
      </c>
      <c r="F1456" t="n">
        <v>3201</v>
      </c>
      <c r="G1456" t="s">
        <v>250</v>
      </c>
      <c r="H1456" t="s">
        <v>251</v>
      </c>
      <c r="I1456" t="n">
        <v>5</v>
      </c>
      <c r="J1456" t="n">
        <v>458</v>
      </c>
      <c r="K1456" t="s">
        <v>252</v>
      </c>
      <c r="L1456" t="n">
        <v>98</v>
      </c>
      <c r="M1456" t="n">
        <v>0.16</v>
      </c>
      <c r="N1456" t="n">
        <v>19</v>
      </c>
    </row>
    <row r="1457" spans="1:20">
      <c r="A1457" s="1" t="n">
        <v>36494</v>
      </c>
      <c r="B1457" t="s">
        <v>258</v>
      </c>
      <c r="C1457" t="n">
        <v>1</v>
      </c>
      <c r="D1457" t="n">
        <v>216</v>
      </c>
      <c r="E1457" t="s">
        <v>286</v>
      </c>
      <c r="F1457" t="n">
        <v>3201</v>
      </c>
      <c r="G1457" t="s">
        <v>250</v>
      </c>
      <c r="H1457" t="s">
        <v>251</v>
      </c>
      <c r="I1457" t="n">
        <v>5</v>
      </c>
      <c r="J1457" t="n">
        <v>795</v>
      </c>
      <c r="K1457" t="s">
        <v>262</v>
      </c>
      <c r="L1457" t="n">
        <v>326</v>
      </c>
      <c r="M1457" t="n">
        <v>0</v>
      </c>
      <c r="N1457" t="n">
        <v>0</v>
      </c>
    </row>
    <row r="1458" spans="1:20">
      <c r="A1458" s="1" t="n">
        <v>36494</v>
      </c>
      <c r="B1458" t="s">
        <v>313</v>
      </c>
      <c r="C1458" t="n">
        <v>1</v>
      </c>
      <c r="D1458" t="n">
        <v>20</v>
      </c>
      <c r="E1458" t="s">
        <v>249</v>
      </c>
      <c r="F1458" t="n">
        <v>3201</v>
      </c>
      <c r="G1458" t="s">
        <v>250</v>
      </c>
      <c r="H1458" t="s">
        <v>251</v>
      </c>
      <c r="I1458" t="n">
        <v>5</v>
      </c>
      <c r="J1458" t="n">
        <v>712</v>
      </c>
      <c r="K1458" t="s">
        <v>300</v>
      </c>
      <c r="L1458" t="n">
        <v>203</v>
      </c>
      <c r="M1458" t="n">
        <v>0.04</v>
      </c>
      <c r="N1458" t="n">
        <v>44.8</v>
      </c>
      <c r="O1458" t="s">
        <v>313</v>
      </c>
      <c r="P1458" t="s">
        <v>275</v>
      </c>
      <c r="Q1458" t="s">
        <v>275</v>
      </c>
      <c r="R1458" t="s">
        <v>255</v>
      </c>
      <c r="S1458" t="s">
        <v>251</v>
      </c>
      <c r="T1458" t="n">
        <v>5</v>
      </c>
    </row>
    <row r="1459" spans="1:20">
      <c r="A1459" s="1" t="n">
        <v>36494</v>
      </c>
      <c r="B1459" t="s">
        <v>313</v>
      </c>
      <c r="C1459" t="n">
        <v>2</v>
      </c>
      <c r="D1459" t="n">
        <v>20</v>
      </c>
      <c r="E1459" t="s">
        <v>249</v>
      </c>
      <c r="F1459" t="n">
        <v>3201</v>
      </c>
      <c r="G1459" t="s">
        <v>250</v>
      </c>
      <c r="H1459" t="s">
        <v>251</v>
      </c>
      <c r="I1459" t="n">
        <v>5</v>
      </c>
      <c r="J1459" t="n">
        <v>747</v>
      </c>
      <c r="K1459" t="s">
        <v>325</v>
      </c>
      <c r="L1459" t="n">
        <v>332</v>
      </c>
      <c r="M1459" t="n">
        <v>2.01</v>
      </c>
      <c r="N1459" t="n">
        <v>32.3</v>
      </c>
      <c r="O1459" t="s">
        <v>313</v>
      </c>
      <c r="P1459" t="s">
        <v>275</v>
      </c>
      <c r="Q1459" t="s">
        <v>275</v>
      </c>
      <c r="R1459" t="s">
        <v>255</v>
      </c>
      <c r="S1459" t="s">
        <v>251</v>
      </c>
      <c r="T1459" t="n">
        <v>5</v>
      </c>
    </row>
    <row r="1460" spans="1:20">
      <c r="A1460" s="1" t="n">
        <v>36494</v>
      </c>
      <c r="B1460" t="s">
        <v>313</v>
      </c>
      <c r="C1460" t="n">
        <v>3</v>
      </c>
      <c r="D1460" t="n">
        <v>20</v>
      </c>
      <c r="E1460" t="s">
        <v>249</v>
      </c>
      <c r="F1460" t="n">
        <v>3201</v>
      </c>
      <c r="G1460" t="s">
        <v>250</v>
      </c>
      <c r="H1460" t="s">
        <v>251</v>
      </c>
      <c r="I1460" t="n">
        <v>5</v>
      </c>
      <c r="K1460" t="s">
        <v>326</v>
      </c>
      <c r="L1460" t="n">
        <v>335</v>
      </c>
      <c r="M1460" t="n">
        <v>0.61</v>
      </c>
      <c r="N1460" t="n">
        <v>30.4</v>
      </c>
      <c r="O1460" t="s">
        <v>313</v>
      </c>
      <c r="P1460" t="s">
        <v>275</v>
      </c>
      <c r="Q1460" t="s">
        <v>275</v>
      </c>
      <c r="R1460" t="s">
        <v>255</v>
      </c>
      <c r="S1460" t="s">
        <v>251</v>
      </c>
      <c r="T1460" t="n">
        <v>5</v>
      </c>
    </row>
    <row r="1461" spans="1:20">
      <c r="A1461" s="1" t="n">
        <v>36494</v>
      </c>
      <c r="B1461" t="s">
        <v>313</v>
      </c>
      <c r="C1461" t="n">
        <v>4</v>
      </c>
      <c r="D1461" t="n">
        <v>20</v>
      </c>
      <c r="E1461" t="s">
        <v>249</v>
      </c>
      <c r="F1461" t="n">
        <v>3201</v>
      </c>
      <c r="G1461" t="s">
        <v>250</v>
      </c>
      <c r="H1461" t="s">
        <v>251</v>
      </c>
      <c r="I1461" t="n">
        <v>5</v>
      </c>
      <c r="J1461" t="n">
        <v>458</v>
      </c>
      <c r="K1461" t="s">
        <v>252</v>
      </c>
      <c r="L1461" t="n">
        <v>395</v>
      </c>
      <c r="M1461" t="n">
        <v>0.22</v>
      </c>
      <c r="N1461" t="n">
        <v>20.3</v>
      </c>
      <c r="O1461" t="s">
        <v>313</v>
      </c>
      <c r="P1461" t="s">
        <v>275</v>
      </c>
      <c r="Q1461" t="s">
        <v>275</v>
      </c>
      <c r="R1461" t="s">
        <v>255</v>
      </c>
      <c r="S1461" t="s">
        <v>251</v>
      </c>
      <c r="T1461" t="n">
        <v>5</v>
      </c>
    </row>
    <row r="1462" spans="1:20">
      <c r="A1462" s="1" t="n">
        <v>36494</v>
      </c>
      <c r="B1462" t="s">
        <v>313</v>
      </c>
      <c r="C1462" t="n">
        <v>5</v>
      </c>
      <c r="D1462" t="n">
        <v>20</v>
      </c>
      <c r="E1462" t="s">
        <v>249</v>
      </c>
      <c r="F1462" t="n">
        <v>3201</v>
      </c>
      <c r="G1462" t="s">
        <v>250</v>
      </c>
      <c r="H1462" t="s">
        <v>251</v>
      </c>
      <c r="I1462" t="n">
        <v>5</v>
      </c>
      <c r="J1462" t="n">
        <v>160</v>
      </c>
      <c r="K1462" t="s">
        <v>280</v>
      </c>
      <c r="L1462" t="n">
        <v>669</v>
      </c>
      <c r="M1462" t="n">
        <v>0.04</v>
      </c>
      <c r="N1462" t="n">
        <v>47.9</v>
      </c>
      <c r="O1462" t="s">
        <v>313</v>
      </c>
      <c r="P1462" t="s">
        <v>275</v>
      </c>
      <c r="Q1462" t="s">
        <v>275</v>
      </c>
      <c r="R1462" t="s">
        <v>255</v>
      </c>
      <c r="S1462" t="s">
        <v>251</v>
      </c>
      <c r="T1462" t="n">
        <v>5</v>
      </c>
    </row>
    <row r="1463" spans="1:20">
      <c r="A1463" s="1" t="n">
        <v>36525</v>
      </c>
      <c r="B1463" t="s">
        <v>248</v>
      </c>
      <c r="C1463" t="n">
        <v>7</v>
      </c>
      <c r="D1463" t="n">
        <v>20</v>
      </c>
      <c r="E1463" t="s">
        <v>249</v>
      </c>
      <c r="F1463" t="n">
        <v>3201</v>
      </c>
      <c r="G1463" t="s">
        <v>250</v>
      </c>
      <c r="H1463" t="s">
        <v>251</v>
      </c>
      <c r="I1463" t="n">
        <v>5</v>
      </c>
      <c r="J1463" t="n">
        <v>458</v>
      </c>
      <c r="K1463" t="s">
        <v>252</v>
      </c>
      <c r="L1463" t="n">
        <v>407</v>
      </c>
      <c r="M1463" t="n">
        <v>0.09</v>
      </c>
      <c r="N1463" t="n">
        <v>34.5</v>
      </c>
      <c r="O1463" t="s">
        <v>253</v>
      </c>
      <c r="P1463" t="s">
        <v>254</v>
      </c>
      <c r="Q1463" t="s">
        <v>254</v>
      </c>
      <c r="R1463" t="s">
        <v>255</v>
      </c>
      <c r="S1463" t="s">
        <v>251</v>
      </c>
      <c r="T1463" t="n">
        <v>5</v>
      </c>
    </row>
    <row r="1464" spans="1:20">
      <c r="A1464" s="1" t="n">
        <v>36525</v>
      </c>
      <c r="B1464" t="s">
        <v>248</v>
      </c>
      <c r="C1464" t="n">
        <v>8</v>
      </c>
      <c r="D1464" t="n">
        <v>20</v>
      </c>
      <c r="E1464" t="s">
        <v>249</v>
      </c>
      <c r="F1464" t="n">
        <v>3201</v>
      </c>
      <c r="G1464" t="s">
        <v>250</v>
      </c>
      <c r="H1464" t="s">
        <v>251</v>
      </c>
      <c r="I1464" t="n">
        <v>5</v>
      </c>
      <c r="J1464" t="n">
        <v>875</v>
      </c>
      <c r="K1464" t="s">
        <v>327</v>
      </c>
      <c r="L1464" t="n">
        <v>187</v>
      </c>
      <c r="M1464" t="n">
        <v>0.05</v>
      </c>
      <c r="N1464" t="n">
        <v>45.5</v>
      </c>
      <c r="O1464" t="s">
        <v>253</v>
      </c>
      <c r="P1464" t="s">
        <v>254</v>
      </c>
      <c r="Q1464" t="s">
        <v>254</v>
      </c>
      <c r="R1464" t="s">
        <v>255</v>
      </c>
      <c r="S1464" t="s">
        <v>251</v>
      </c>
      <c r="T1464" t="n">
        <v>5</v>
      </c>
    </row>
    <row r="1465" spans="1:20">
      <c r="A1465" s="1" t="n">
        <v>36525</v>
      </c>
      <c r="B1465" t="s">
        <v>248</v>
      </c>
      <c r="C1465" t="n">
        <v>9</v>
      </c>
      <c r="D1465" t="n">
        <v>20</v>
      </c>
      <c r="E1465" t="s">
        <v>249</v>
      </c>
      <c r="F1465" t="n">
        <v>3201</v>
      </c>
      <c r="G1465" t="s">
        <v>250</v>
      </c>
      <c r="H1465" t="s">
        <v>251</v>
      </c>
      <c r="I1465" t="n">
        <v>5</v>
      </c>
      <c r="J1465" t="n">
        <v>458</v>
      </c>
      <c r="K1465" t="s">
        <v>252</v>
      </c>
      <c r="L1465" t="n">
        <v>310</v>
      </c>
      <c r="M1465" t="n">
        <v>0.09</v>
      </c>
      <c r="N1465" t="n">
        <v>34.4</v>
      </c>
      <c r="O1465" t="s">
        <v>253</v>
      </c>
      <c r="P1465" t="s">
        <v>254</v>
      </c>
      <c r="Q1465" t="s">
        <v>254</v>
      </c>
      <c r="R1465" t="s">
        <v>255</v>
      </c>
      <c r="S1465" t="s">
        <v>251</v>
      </c>
      <c r="T1465" t="n">
        <v>5</v>
      </c>
    </row>
    <row r="1466" spans="1:20">
      <c r="A1466" s="1" t="n">
        <v>36525</v>
      </c>
      <c r="B1466" t="s">
        <v>248</v>
      </c>
      <c r="C1466" t="n">
        <v>10</v>
      </c>
      <c r="D1466" t="n">
        <v>20</v>
      </c>
      <c r="E1466" t="s">
        <v>249</v>
      </c>
      <c r="F1466" t="n">
        <v>3201</v>
      </c>
      <c r="G1466" t="s">
        <v>250</v>
      </c>
      <c r="H1466" t="s">
        <v>251</v>
      </c>
      <c r="I1466" t="n">
        <v>5</v>
      </c>
      <c r="J1466" t="n">
        <v>875</v>
      </c>
      <c r="K1466" t="s">
        <v>327</v>
      </c>
      <c r="L1466" t="n">
        <v>156</v>
      </c>
      <c r="M1466" t="n">
        <v>0.05</v>
      </c>
      <c r="N1466" t="n">
        <v>44.7</v>
      </c>
      <c r="O1466" t="s">
        <v>253</v>
      </c>
      <c r="P1466" t="s">
        <v>254</v>
      </c>
      <c r="Q1466" t="s">
        <v>254</v>
      </c>
      <c r="R1466" t="s">
        <v>255</v>
      </c>
      <c r="S1466" t="s">
        <v>251</v>
      </c>
      <c r="T1466" t="n">
        <v>5</v>
      </c>
    </row>
    <row r="1467" spans="1:20">
      <c r="A1467" s="1" t="n">
        <v>36525</v>
      </c>
      <c r="B1467" t="s">
        <v>248</v>
      </c>
      <c r="C1467" t="n">
        <v>11</v>
      </c>
      <c r="D1467" t="n">
        <v>20</v>
      </c>
      <c r="E1467" t="s">
        <v>249</v>
      </c>
      <c r="F1467" t="n">
        <v>3201</v>
      </c>
      <c r="G1467" t="s">
        <v>250</v>
      </c>
      <c r="H1467" t="s">
        <v>251</v>
      </c>
      <c r="I1467" t="n">
        <v>5</v>
      </c>
      <c r="J1467" t="n">
        <v>458</v>
      </c>
      <c r="K1467" t="s">
        <v>252</v>
      </c>
      <c r="L1467" t="n">
        <v>361</v>
      </c>
      <c r="M1467" t="n">
        <v>0.08</v>
      </c>
      <c r="N1467" t="n">
        <v>32.2</v>
      </c>
      <c r="O1467" t="s">
        <v>253</v>
      </c>
      <c r="P1467" t="s">
        <v>254</v>
      </c>
      <c r="Q1467" t="s">
        <v>254</v>
      </c>
      <c r="R1467" t="s">
        <v>255</v>
      </c>
      <c r="S1467" t="s">
        <v>251</v>
      </c>
      <c r="T1467" t="n">
        <v>5</v>
      </c>
    </row>
    <row r="1468" spans="1:20">
      <c r="A1468" s="1" t="n">
        <v>36525</v>
      </c>
      <c r="B1468" t="s">
        <v>248</v>
      </c>
      <c r="C1468" t="n">
        <v>12</v>
      </c>
      <c r="D1468" t="n">
        <v>20</v>
      </c>
      <c r="E1468" t="s">
        <v>249</v>
      </c>
      <c r="F1468" t="n">
        <v>3201</v>
      </c>
      <c r="G1468" t="s">
        <v>250</v>
      </c>
      <c r="H1468" t="s">
        <v>251</v>
      </c>
      <c r="I1468" t="n">
        <v>5</v>
      </c>
      <c r="J1468" t="n">
        <v>458</v>
      </c>
      <c r="K1468" t="s">
        <v>252</v>
      </c>
      <c r="L1468" t="n">
        <v>246</v>
      </c>
      <c r="M1468" t="n">
        <v>0.03</v>
      </c>
      <c r="N1468" t="n">
        <v>47.2</v>
      </c>
      <c r="O1468" t="s">
        <v>253</v>
      </c>
      <c r="P1468" t="s">
        <v>254</v>
      </c>
      <c r="Q1468" t="s">
        <v>254</v>
      </c>
      <c r="R1468" t="s">
        <v>255</v>
      </c>
      <c r="S1468" t="s">
        <v>251</v>
      </c>
      <c r="T1468" t="n">
        <v>5</v>
      </c>
    </row>
    <row r="1469" spans="1:20">
      <c r="A1469" s="1" t="n">
        <v>36525</v>
      </c>
      <c r="B1469" t="s">
        <v>248</v>
      </c>
      <c r="C1469" t="n">
        <v>49</v>
      </c>
      <c r="D1469" t="n">
        <v>508</v>
      </c>
      <c r="E1469" t="s">
        <v>268</v>
      </c>
      <c r="F1469" t="n">
        <v>3201</v>
      </c>
      <c r="G1469" t="s">
        <v>250</v>
      </c>
      <c r="H1469" t="s">
        <v>251</v>
      </c>
      <c r="I1469" t="n">
        <v>5</v>
      </c>
      <c r="J1469" t="n">
        <v>458</v>
      </c>
      <c r="K1469" t="s">
        <v>252</v>
      </c>
      <c r="L1469" t="n">
        <v>102</v>
      </c>
      <c r="M1469" t="n">
        <v>0.16</v>
      </c>
      <c r="N1469" t="n">
        <v>0</v>
      </c>
    </row>
    <row r="1470" spans="1:20">
      <c r="A1470" s="1" t="n">
        <v>36525</v>
      </c>
      <c r="B1470" t="s">
        <v>248</v>
      </c>
      <c r="C1470" t="n">
        <v>50</v>
      </c>
      <c r="D1470" t="n">
        <v>508</v>
      </c>
      <c r="E1470" t="s">
        <v>268</v>
      </c>
      <c r="F1470" t="n">
        <v>3201</v>
      </c>
      <c r="G1470" t="s">
        <v>250</v>
      </c>
      <c r="H1470" t="s">
        <v>251</v>
      </c>
      <c r="I1470" t="n">
        <v>5</v>
      </c>
      <c r="J1470" t="n">
        <v>458</v>
      </c>
      <c r="K1470" t="s">
        <v>252</v>
      </c>
      <c r="L1470" t="n">
        <v>105</v>
      </c>
      <c r="M1470" t="n">
        <v>0.16</v>
      </c>
      <c r="N1470" t="n">
        <v>0</v>
      </c>
    </row>
    <row r="1471" spans="1:20">
      <c r="A1471" s="1" t="n">
        <v>36525</v>
      </c>
      <c r="B1471" t="s">
        <v>258</v>
      </c>
      <c r="C1471" t="n">
        <v>1</v>
      </c>
      <c r="D1471" t="n">
        <v>216</v>
      </c>
      <c r="E1471" t="s">
        <v>286</v>
      </c>
      <c r="F1471" t="n">
        <v>3201</v>
      </c>
      <c r="G1471" t="s">
        <v>250</v>
      </c>
      <c r="H1471" t="s">
        <v>251</v>
      </c>
      <c r="I1471" t="n">
        <v>5</v>
      </c>
      <c r="J1471" t="n">
        <v>795</v>
      </c>
      <c r="K1471" t="s">
        <v>262</v>
      </c>
      <c r="L1471" t="n">
        <v>304</v>
      </c>
      <c r="M1471" t="n">
        <v>0</v>
      </c>
      <c r="N1471" t="n">
        <v>0</v>
      </c>
    </row>
    <row r="1472" spans="1:20">
      <c r="A1472" s="1" t="n">
        <v>36525</v>
      </c>
      <c r="B1472" t="s">
        <v>258</v>
      </c>
      <c r="C1472" t="n">
        <v>2</v>
      </c>
      <c r="D1472" t="n">
        <v>216</v>
      </c>
      <c r="E1472" t="s">
        <v>286</v>
      </c>
      <c r="F1472" t="n">
        <v>3201</v>
      </c>
      <c r="G1472" t="s">
        <v>250</v>
      </c>
      <c r="H1472" t="s">
        <v>251</v>
      </c>
      <c r="I1472" t="n">
        <v>5</v>
      </c>
      <c r="J1472" t="n">
        <v>515</v>
      </c>
      <c r="K1472" t="s">
        <v>261</v>
      </c>
      <c r="L1472" t="n">
        <v>215</v>
      </c>
      <c r="M1472" t="n">
        <v>0</v>
      </c>
      <c r="N1472" t="n">
        <v>0</v>
      </c>
    </row>
    <row r="1473" spans="1:20">
      <c r="A1473" s="1" t="n">
        <v>36525</v>
      </c>
      <c r="B1473" t="s">
        <v>319</v>
      </c>
      <c r="C1473" t="n">
        <v>25</v>
      </c>
      <c r="D1473" t="n">
        <v>213</v>
      </c>
      <c r="E1473" t="s">
        <v>256</v>
      </c>
      <c r="F1473" t="n">
        <v>3201</v>
      </c>
      <c r="G1473" t="s">
        <v>250</v>
      </c>
      <c r="H1473" t="s">
        <v>251</v>
      </c>
      <c r="I1473" t="n">
        <v>5</v>
      </c>
      <c r="J1473" t="n">
        <v>795</v>
      </c>
      <c r="K1473" t="s">
        <v>262</v>
      </c>
      <c r="L1473" t="n">
        <v>240</v>
      </c>
      <c r="M1473" t="n">
        <v>0</v>
      </c>
      <c r="N1473" t="n">
        <v>0</v>
      </c>
    </row>
    <row r="1474" spans="1:20">
      <c r="A1474" s="1" t="n">
        <v>36525</v>
      </c>
      <c r="B1474" t="s">
        <v>313</v>
      </c>
      <c r="C1474" t="n">
        <v>1</v>
      </c>
      <c r="D1474" t="n">
        <v>20</v>
      </c>
      <c r="E1474" t="s">
        <v>249</v>
      </c>
      <c r="F1474" t="n">
        <v>3201</v>
      </c>
      <c r="G1474" t="s">
        <v>250</v>
      </c>
      <c r="H1474" t="s">
        <v>251</v>
      </c>
      <c r="I1474" t="n">
        <v>5</v>
      </c>
      <c r="J1474" t="n">
        <v>150</v>
      </c>
      <c r="K1474" t="s">
        <v>291</v>
      </c>
      <c r="L1474" t="n">
        <v>683</v>
      </c>
      <c r="M1474" t="n">
        <v>0.3</v>
      </c>
      <c r="N1474" t="n">
        <v>35.7</v>
      </c>
      <c r="O1474" t="s">
        <v>313</v>
      </c>
      <c r="P1474" t="s">
        <v>275</v>
      </c>
      <c r="Q1474" t="s">
        <v>275</v>
      </c>
      <c r="R1474" t="s">
        <v>255</v>
      </c>
      <c r="S1474" t="s">
        <v>251</v>
      </c>
      <c r="T1474" t="n">
        <v>5</v>
      </c>
    </row>
    <row r="1475" spans="1:20">
      <c r="A1475" s="1" t="n">
        <v>36525</v>
      </c>
      <c r="B1475" t="s">
        <v>313</v>
      </c>
      <c r="C1475" t="n">
        <v>2</v>
      </c>
      <c r="D1475" t="n">
        <v>20</v>
      </c>
      <c r="E1475" t="s">
        <v>249</v>
      </c>
      <c r="F1475" t="n">
        <v>3201</v>
      </c>
      <c r="G1475" t="s">
        <v>250</v>
      </c>
      <c r="H1475" t="s">
        <v>251</v>
      </c>
      <c r="I1475" t="n">
        <v>5</v>
      </c>
      <c r="J1475" t="n">
        <v>458</v>
      </c>
      <c r="K1475" t="s">
        <v>252</v>
      </c>
      <c r="L1475" t="n">
        <v>410</v>
      </c>
      <c r="M1475" t="n">
        <v>0.03</v>
      </c>
      <c r="N1475" t="n">
        <v>44.8</v>
      </c>
      <c r="O1475" t="s">
        <v>313</v>
      </c>
      <c r="P1475" t="s">
        <v>275</v>
      </c>
      <c r="Q1475" t="s">
        <v>275</v>
      </c>
      <c r="R1475" t="s">
        <v>255</v>
      </c>
      <c r="S1475" t="s">
        <v>251</v>
      </c>
      <c r="T1475" t="n">
        <v>5</v>
      </c>
    </row>
    <row r="1476" spans="1:20">
      <c r="A1476" s="1" t="n">
        <v>36525</v>
      </c>
      <c r="B1476" t="s">
        <v>313</v>
      </c>
      <c r="C1476" t="n">
        <v>3</v>
      </c>
      <c r="D1476" t="n">
        <v>20</v>
      </c>
      <c r="E1476" t="s">
        <v>249</v>
      </c>
      <c r="F1476" t="n">
        <v>3201</v>
      </c>
      <c r="G1476" t="s">
        <v>250</v>
      </c>
      <c r="H1476" t="s">
        <v>251</v>
      </c>
      <c r="I1476" t="n">
        <v>5</v>
      </c>
      <c r="J1476" t="n">
        <v>160</v>
      </c>
      <c r="K1476" t="s">
        <v>280</v>
      </c>
      <c r="L1476" t="n">
        <v>331</v>
      </c>
      <c r="M1476" t="n">
        <v>0.04</v>
      </c>
      <c r="N1476" t="n">
        <v>47.7</v>
      </c>
      <c r="O1476" t="s">
        <v>313</v>
      </c>
      <c r="P1476" t="s">
        <v>275</v>
      </c>
      <c r="Q1476" t="s">
        <v>275</v>
      </c>
      <c r="R1476" t="s">
        <v>255</v>
      </c>
      <c r="S1476" t="s">
        <v>251</v>
      </c>
      <c r="T1476" t="n">
        <v>5</v>
      </c>
    </row>
    <row r="1477" spans="1:20">
      <c r="A1477" s="1" t="n">
        <v>36525</v>
      </c>
      <c r="B1477" t="s">
        <v>313</v>
      </c>
      <c r="C1477" t="n">
        <v>4</v>
      </c>
      <c r="D1477" t="n">
        <v>20</v>
      </c>
      <c r="E1477" t="s">
        <v>249</v>
      </c>
      <c r="F1477" t="n">
        <v>3201</v>
      </c>
      <c r="G1477" t="s">
        <v>250</v>
      </c>
      <c r="H1477" t="s">
        <v>251</v>
      </c>
      <c r="I1477" t="n">
        <v>5</v>
      </c>
      <c r="J1477" t="n">
        <v>458</v>
      </c>
      <c r="K1477" t="s">
        <v>252</v>
      </c>
      <c r="L1477" t="n">
        <v>252</v>
      </c>
      <c r="M1477" t="n">
        <v>0.22</v>
      </c>
      <c r="N1477" t="n">
        <v>19.6</v>
      </c>
      <c r="O1477" t="s">
        <v>313</v>
      </c>
      <c r="P1477" t="s">
        <v>275</v>
      </c>
      <c r="Q1477" t="s">
        <v>275</v>
      </c>
      <c r="R1477" t="s">
        <v>255</v>
      </c>
      <c r="S1477" t="s">
        <v>251</v>
      </c>
      <c r="T1477" t="n">
        <v>5</v>
      </c>
    </row>
    <row r="1478" spans="1:20">
      <c r="A1478" s="1" t="n">
        <v>36556</v>
      </c>
      <c r="B1478" t="s">
        <v>248</v>
      </c>
      <c r="C1478" t="n">
        <v>9</v>
      </c>
      <c r="D1478" t="n">
        <v>20</v>
      </c>
      <c r="E1478" t="s">
        <v>249</v>
      </c>
      <c r="F1478" t="n">
        <v>3201</v>
      </c>
      <c r="G1478" t="s">
        <v>250</v>
      </c>
      <c r="H1478" t="s">
        <v>251</v>
      </c>
      <c r="I1478" t="n">
        <v>5</v>
      </c>
      <c r="J1478" t="n">
        <v>458</v>
      </c>
      <c r="K1478" t="s">
        <v>252</v>
      </c>
      <c r="L1478" t="n">
        <v>334</v>
      </c>
      <c r="M1478" t="n">
        <v>0.09</v>
      </c>
      <c r="N1478" t="n">
        <v>34.5</v>
      </c>
      <c r="O1478" t="s">
        <v>253</v>
      </c>
      <c r="P1478" t="s">
        <v>254</v>
      </c>
      <c r="Q1478" t="s">
        <v>254</v>
      </c>
      <c r="R1478" t="s">
        <v>255</v>
      </c>
      <c r="S1478" t="s">
        <v>251</v>
      </c>
      <c r="T1478" t="n">
        <v>5</v>
      </c>
    </row>
    <row r="1479" spans="1:20">
      <c r="A1479" s="1" t="n">
        <v>36556</v>
      </c>
      <c r="B1479" t="s">
        <v>248</v>
      </c>
      <c r="C1479" t="n">
        <v>10</v>
      </c>
      <c r="D1479" t="n">
        <v>20</v>
      </c>
      <c r="E1479" t="s">
        <v>249</v>
      </c>
      <c r="F1479" t="n">
        <v>3201</v>
      </c>
      <c r="G1479" t="s">
        <v>250</v>
      </c>
      <c r="H1479" t="s">
        <v>251</v>
      </c>
      <c r="I1479" t="n">
        <v>5</v>
      </c>
      <c r="J1479" t="n">
        <v>875</v>
      </c>
      <c r="K1479" t="s">
        <v>327</v>
      </c>
      <c r="L1479" t="n">
        <v>252</v>
      </c>
      <c r="M1479" t="n">
        <v>0.05</v>
      </c>
      <c r="N1479" t="n">
        <v>43.5</v>
      </c>
      <c r="O1479" t="s">
        <v>253</v>
      </c>
      <c r="P1479" t="s">
        <v>254</v>
      </c>
      <c r="Q1479" t="s">
        <v>254</v>
      </c>
      <c r="R1479" t="s">
        <v>255</v>
      </c>
      <c r="S1479" t="s">
        <v>251</v>
      </c>
      <c r="T1479" t="n">
        <v>5</v>
      </c>
    </row>
    <row r="1480" spans="1:20">
      <c r="A1480" s="1" t="n">
        <v>36556</v>
      </c>
      <c r="B1480" t="s">
        <v>248</v>
      </c>
      <c r="C1480" t="n">
        <v>11</v>
      </c>
      <c r="D1480" t="n">
        <v>20</v>
      </c>
      <c r="E1480" t="s">
        <v>249</v>
      </c>
      <c r="F1480" t="n">
        <v>3201</v>
      </c>
      <c r="G1480" t="s">
        <v>250</v>
      </c>
      <c r="H1480" t="s">
        <v>251</v>
      </c>
      <c r="I1480" t="n">
        <v>5</v>
      </c>
      <c r="J1480" t="n">
        <v>458</v>
      </c>
      <c r="K1480" t="s">
        <v>252</v>
      </c>
      <c r="L1480" t="n">
        <v>335</v>
      </c>
      <c r="M1480" t="n">
        <v>0.09</v>
      </c>
      <c r="N1480" t="n">
        <v>34.7</v>
      </c>
      <c r="O1480" t="s">
        <v>253</v>
      </c>
      <c r="P1480" t="s">
        <v>254</v>
      </c>
      <c r="Q1480" t="s">
        <v>254</v>
      </c>
      <c r="R1480" t="s">
        <v>255</v>
      </c>
      <c r="S1480" t="s">
        <v>251</v>
      </c>
      <c r="T1480" t="n">
        <v>5</v>
      </c>
    </row>
    <row r="1481" spans="1:20">
      <c r="A1481" s="1" t="n">
        <v>36556</v>
      </c>
      <c r="B1481" t="s">
        <v>248</v>
      </c>
      <c r="C1481" t="n">
        <v>12</v>
      </c>
      <c r="D1481" t="n">
        <v>20</v>
      </c>
      <c r="E1481" t="s">
        <v>249</v>
      </c>
      <c r="F1481" t="n">
        <v>3201</v>
      </c>
      <c r="G1481" t="s">
        <v>250</v>
      </c>
      <c r="H1481" t="s">
        <v>251</v>
      </c>
      <c r="I1481" t="n">
        <v>5</v>
      </c>
      <c r="J1481" t="n">
        <v>945</v>
      </c>
      <c r="K1481" t="s">
        <v>304</v>
      </c>
      <c r="L1481" t="n">
        <v>313</v>
      </c>
      <c r="M1481" t="n">
        <v>0.07000000000000001</v>
      </c>
      <c r="N1481" t="n">
        <v>39.1</v>
      </c>
      <c r="O1481" t="s">
        <v>253</v>
      </c>
      <c r="P1481" t="s">
        <v>254</v>
      </c>
      <c r="Q1481" t="s">
        <v>254</v>
      </c>
      <c r="R1481" t="s">
        <v>255</v>
      </c>
      <c r="S1481" t="s">
        <v>251</v>
      </c>
      <c r="T1481" t="n">
        <v>5</v>
      </c>
    </row>
    <row r="1482" spans="1:20">
      <c r="A1482" s="1" t="n">
        <v>36556</v>
      </c>
      <c r="B1482" t="s">
        <v>258</v>
      </c>
      <c r="C1482" t="n">
        <v>1</v>
      </c>
      <c r="D1482" t="n">
        <v>216</v>
      </c>
      <c r="E1482" t="s">
        <v>286</v>
      </c>
      <c r="F1482" t="n">
        <v>3201</v>
      </c>
      <c r="G1482" t="s">
        <v>250</v>
      </c>
      <c r="H1482" t="s">
        <v>251</v>
      </c>
      <c r="I1482" t="n">
        <v>5</v>
      </c>
      <c r="J1482" t="n">
        <v>515</v>
      </c>
      <c r="K1482" t="s">
        <v>261</v>
      </c>
      <c r="L1482" t="n">
        <v>311</v>
      </c>
      <c r="M1482" t="n">
        <v>0</v>
      </c>
      <c r="N1482" t="n">
        <v>0</v>
      </c>
    </row>
    <row r="1483" spans="1:20">
      <c r="A1483" s="1" t="n">
        <v>36556</v>
      </c>
      <c r="B1483" t="s">
        <v>308</v>
      </c>
      <c r="C1483" t="n">
        <v>617</v>
      </c>
      <c r="D1483" t="n">
        <v>152</v>
      </c>
      <c r="E1483" t="s">
        <v>324</v>
      </c>
      <c r="F1483" t="n">
        <v>3201</v>
      </c>
      <c r="G1483" t="s">
        <v>250</v>
      </c>
      <c r="H1483" t="s">
        <v>251</v>
      </c>
      <c r="I1483" t="n">
        <v>5</v>
      </c>
      <c r="J1483" t="n">
        <v>260</v>
      </c>
      <c r="K1483" t="s">
        <v>272</v>
      </c>
      <c r="L1483" t="n">
        <v>25</v>
      </c>
      <c r="M1483" t="n">
        <v>0</v>
      </c>
      <c r="N1483" t="n">
        <v>0</v>
      </c>
    </row>
    <row r="1484" spans="1:20">
      <c r="A1484" s="1" t="n">
        <v>36556</v>
      </c>
      <c r="B1484" t="s">
        <v>308</v>
      </c>
      <c r="C1484" t="n">
        <v>618</v>
      </c>
      <c r="D1484" t="n">
        <v>152</v>
      </c>
      <c r="E1484" t="s">
        <v>324</v>
      </c>
      <c r="F1484" t="n">
        <v>3201</v>
      </c>
      <c r="G1484" t="s">
        <v>250</v>
      </c>
      <c r="H1484" t="s">
        <v>251</v>
      </c>
      <c r="I1484" t="n">
        <v>5</v>
      </c>
      <c r="J1484" t="n">
        <v>490</v>
      </c>
      <c r="K1484" t="s">
        <v>266</v>
      </c>
      <c r="L1484" t="n">
        <v>55</v>
      </c>
      <c r="M1484" t="n">
        <v>0</v>
      </c>
      <c r="N1484" t="n">
        <v>0</v>
      </c>
    </row>
    <row r="1485" spans="1:20">
      <c r="A1485" s="1" t="n">
        <v>36556</v>
      </c>
      <c r="B1485" t="s">
        <v>308</v>
      </c>
      <c r="C1485" t="n">
        <v>619</v>
      </c>
      <c r="D1485" t="n">
        <v>461</v>
      </c>
      <c r="E1485" t="s">
        <v>309</v>
      </c>
      <c r="F1485" t="n">
        <v>3201</v>
      </c>
      <c r="G1485" t="s">
        <v>250</v>
      </c>
      <c r="H1485" t="s">
        <v>251</v>
      </c>
      <c r="I1485" t="n">
        <v>5</v>
      </c>
      <c r="J1485" t="n">
        <v>795</v>
      </c>
      <c r="K1485" t="s">
        <v>262</v>
      </c>
      <c r="L1485" t="n">
        <v>6</v>
      </c>
      <c r="M1485" t="n">
        <v>0</v>
      </c>
      <c r="N1485" t="n">
        <v>0</v>
      </c>
    </row>
    <row r="1486" spans="1:20">
      <c r="A1486" s="1" t="n">
        <v>36556</v>
      </c>
      <c r="B1486" t="s">
        <v>313</v>
      </c>
      <c r="C1486" t="n">
        <v>2</v>
      </c>
      <c r="D1486" t="n">
        <v>20</v>
      </c>
      <c r="E1486" t="s">
        <v>249</v>
      </c>
      <c r="F1486" t="n">
        <v>3201</v>
      </c>
      <c r="G1486" t="s">
        <v>250</v>
      </c>
      <c r="H1486" t="s">
        <v>251</v>
      </c>
      <c r="I1486" t="n">
        <v>5</v>
      </c>
      <c r="J1486" t="n">
        <v>580</v>
      </c>
      <c r="K1486" t="s">
        <v>270</v>
      </c>
      <c r="L1486" t="n">
        <v>398</v>
      </c>
      <c r="M1486" t="n">
        <v>0.04</v>
      </c>
      <c r="N1486" t="n">
        <v>45.3</v>
      </c>
      <c r="O1486" t="s">
        <v>313</v>
      </c>
      <c r="P1486" t="s">
        <v>275</v>
      </c>
      <c r="Q1486" t="s">
        <v>275</v>
      </c>
      <c r="R1486" t="s">
        <v>255</v>
      </c>
      <c r="S1486" t="s">
        <v>251</v>
      </c>
      <c r="T1486" t="n">
        <v>5</v>
      </c>
    </row>
    <row r="1487" spans="1:20">
      <c r="A1487" s="1" t="n">
        <v>36556</v>
      </c>
      <c r="B1487" t="s">
        <v>313</v>
      </c>
      <c r="C1487" t="n">
        <v>600</v>
      </c>
      <c r="D1487" t="n">
        <v>20</v>
      </c>
      <c r="E1487" t="s">
        <v>249</v>
      </c>
      <c r="F1487" t="n">
        <v>3201</v>
      </c>
      <c r="G1487" t="s">
        <v>250</v>
      </c>
      <c r="H1487" t="s">
        <v>251</v>
      </c>
      <c r="I1487" t="n">
        <v>5</v>
      </c>
      <c r="J1487" t="n">
        <v>160</v>
      </c>
      <c r="K1487" t="s">
        <v>280</v>
      </c>
      <c r="L1487" t="n">
        <v>681</v>
      </c>
      <c r="M1487" t="n">
        <v>0.04</v>
      </c>
      <c r="N1487" t="n">
        <v>48.1</v>
      </c>
      <c r="O1487" t="s">
        <v>313</v>
      </c>
      <c r="P1487" t="s">
        <v>275</v>
      </c>
      <c r="Q1487" t="s">
        <v>275</v>
      </c>
      <c r="R1487" t="s">
        <v>255</v>
      </c>
      <c r="S1487" t="s">
        <v>251</v>
      </c>
      <c r="T1487" t="n">
        <v>5</v>
      </c>
    </row>
    <row r="1488" spans="1:20">
      <c r="A1488" s="1" t="n">
        <v>36585</v>
      </c>
      <c r="B1488" t="s">
        <v>248</v>
      </c>
      <c r="C1488" t="n">
        <v>7</v>
      </c>
      <c r="D1488" t="n">
        <v>20</v>
      </c>
      <c r="E1488" t="s">
        <v>249</v>
      </c>
      <c r="F1488" t="n">
        <v>3201</v>
      </c>
      <c r="G1488" t="s">
        <v>250</v>
      </c>
      <c r="H1488" t="s">
        <v>251</v>
      </c>
      <c r="I1488" t="n">
        <v>5</v>
      </c>
      <c r="J1488" t="n">
        <v>280</v>
      </c>
      <c r="K1488" t="s">
        <v>273</v>
      </c>
      <c r="L1488" t="n">
        <v>599</v>
      </c>
      <c r="M1488" t="n">
        <v>0.06</v>
      </c>
      <c r="N1488" t="n">
        <v>39.1</v>
      </c>
      <c r="O1488" t="s">
        <v>253</v>
      </c>
      <c r="P1488" t="s">
        <v>254</v>
      </c>
      <c r="Q1488" t="s">
        <v>254</v>
      </c>
      <c r="R1488" t="s">
        <v>255</v>
      </c>
      <c r="S1488" t="s">
        <v>251</v>
      </c>
      <c r="T1488" t="n">
        <v>5</v>
      </c>
    </row>
    <row r="1489" spans="1:20">
      <c r="A1489" s="1" t="n">
        <v>36585</v>
      </c>
      <c r="B1489" t="s">
        <v>248</v>
      </c>
      <c r="C1489" t="n">
        <v>8</v>
      </c>
      <c r="D1489" t="n">
        <v>20</v>
      </c>
      <c r="E1489" t="s">
        <v>249</v>
      </c>
      <c r="F1489" t="n">
        <v>3201</v>
      </c>
      <c r="G1489" t="s">
        <v>250</v>
      </c>
      <c r="H1489" t="s">
        <v>251</v>
      </c>
      <c r="I1489" t="n">
        <v>5</v>
      </c>
      <c r="J1489" t="n">
        <v>945</v>
      </c>
      <c r="K1489" t="s">
        <v>304</v>
      </c>
      <c r="L1489" t="n">
        <v>623</v>
      </c>
      <c r="M1489" t="n">
        <v>0.15</v>
      </c>
      <c r="N1489" t="n">
        <v>35.7</v>
      </c>
      <c r="O1489" t="s">
        <v>253</v>
      </c>
      <c r="P1489" t="s">
        <v>254</v>
      </c>
      <c r="Q1489" t="s">
        <v>254</v>
      </c>
      <c r="R1489" t="s">
        <v>255</v>
      </c>
      <c r="S1489" t="s">
        <v>251</v>
      </c>
      <c r="T1489" t="n">
        <v>5</v>
      </c>
    </row>
    <row r="1490" spans="1:20">
      <c r="A1490" s="1" t="n">
        <v>36585</v>
      </c>
      <c r="B1490" t="s">
        <v>248</v>
      </c>
      <c r="C1490" t="n">
        <v>44</v>
      </c>
      <c r="D1490" t="n">
        <v>508</v>
      </c>
      <c r="E1490" t="s">
        <v>268</v>
      </c>
      <c r="F1490" t="n">
        <v>3201</v>
      </c>
      <c r="G1490" t="s">
        <v>250</v>
      </c>
      <c r="H1490" t="s">
        <v>251</v>
      </c>
      <c r="I1490" t="n">
        <v>5</v>
      </c>
      <c r="J1490" t="n">
        <v>458</v>
      </c>
      <c r="K1490" t="s">
        <v>252</v>
      </c>
      <c r="L1490" t="n">
        <v>109</v>
      </c>
      <c r="M1490" t="n">
        <v>0.15</v>
      </c>
      <c r="N1490" t="n">
        <v>19.4</v>
      </c>
    </row>
    <row r="1491" spans="1:20">
      <c r="A1491" s="1" t="n">
        <v>36585</v>
      </c>
      <c r="B1491" t="s">
        <v>258</v>
      </c>
      <c r="C1491" t="n">
        <v>1</v>
      </c>
      <c r="D1491" t="n">
        <v>216</v>
      </c>
      <c r="E1491" t="s">
        <v>286</v>
      </c>
      <c r="F1491" t="n">
        <v>3201</v>
      </c>
      <c r="G1491" t="s">
        <v>250</v>
      </c>
      <c r="H1491" t="s">
        <v>251</v>
      </c>
      <c r="I1491" t="n">
        <v>5</v>
      </c>
      <c r="J1491" t="n">
        <v>515</v>
      </c>
      <c r="K1491" t="s">
        <v>261</v>
      </c>
      <c r="L1491" t="n">
        <v>218</v>
      </c>
      <c r="M1491" t="n">
        <v>0</v>
      </c>
      <c r="N1491" t="n">
        <v>0</v>
      </c>
    </row>
    <row r="1492" spans="1:20">
      <c r="A1492" s="1" t="n">
        <v>36585</v>
      </c>
      <c r="B1492" t="s">
        <v>258</v>
      </c>
      <c r="C1492" t="n">
        <v>2</v>
      </c>
      <c r="D1492" t="n">
        <v>216</v>
      </c>
      <c r="E1492" t="s">
        <v>286</v>
      </c>
      <c r="F1492" t="n">
        <v>3201</v>
      </c>
      <c r="G1492" t="s">
        <v>250</v>
      </c>
      <c r="H1492" t="s">
        <v>251</v>
      </c>
      <c r="I1492" t="n">
        <v>5</v>
      </c>
      <c r="J1492" t="n">
        <v>490</v>
      </c>
      <c r="K1492" t="s">
        <v>266</v>
      </c>
      <c r="L1492" t="n">
        <v>300</v>
      </c>
      <c r="M1492" t="n">
        <v>0</v>
      </c>
      <c r="N1492" t="n">
        <v>0</v>
      </c>
    </row>
    <row r="1493" spans="1:20">
      <c r="A1493" s="1" t="n">
        <v>36585</v>
      </c>
      <c r="B1493" t="s">
        <v>308</v>
      </c>
      <c r="C1493" t="n">
        <v>663</v>
      </c>
      <c r="D1493" t="n">
        <v>152</v>
      </c>
      <c r="E1493" t="s">
        <v>324</v>
      </c>
      <c r="F1493" t="n">
        <v>3201</v>
      </c>
      <c r="G1493" t="s">
        <v>250</v>
      </c>
      <c r="H1493" t="s">
        <v>251</v>
      </c>
      <c r="I1493" t="n">
        <v>5</v>
      </c>
      <c r="J1493" t="n">
        <v>490</v>
      </c>
      <c r="K1493" t="s">
        <v>266</v>
      </c>
      <c r="L1493" t="n">
        <v>25</v>
      </c>
      <c r="M1493" t="n">
        <v>0</v>
      </c>
      <c r="N1493" t="n">
        <v>0</v>
      </c>
    </row>
    <row r="1494" spans="1:20">
      <c r="A1494" s="1" t="n">
        <v>36585</v>
      </c>
      <c r="B1494" t="s">
        <v>308</v>
      </c>
      <c r="C1494" t="n">
        <v>664</v>
      </c>
      <c r="D1494" t="n">
        <v>152</v>
      </c>
      <c r="E1494" t="s">
        <v>324</v>
      </c>
      <c r="F1494" t="n">
        <v>3201</v>
      </c>
      <c r="G1494" t="s">
        <v>250</v>
      </c>
      <c r="H1494" t="s">
        <v>251</v>
      </c>
      <c r="I1494" t="n">
        <v>5</v>
      </c>
      <c r="J1494" t="n">
        <v>515</v>
      </c>
      <c r="K1494" t="s">
        <v>261</v>
      </c>
      <c r="L1494" t="n">
        <v>160</v>
      </c>
      <c r="M1494" t="n">
        <v>0</v>
      </c>
      <c r="N1494" t="n">
        <v>0</v>
      </c>
    </row>
    <row r="1495" spans="1:20">
      <c r="A1495" s="1" t="n">
        <v>36585</v>
      </c>
      <c r="B1495" t="s">
        <v>308</v>
      </c>
      <c r="C1495" t="n">
        <v>665</v>
      </c>
      <c r="D1495" t="n">
        <v>152</v>
      </c>
      <c r="E1495" t="s">
        <v>324</v>
      </c>
      <c r="F1495" t="n">
        <v>3201</v>
      </c>
      <c r="G1495" t="s">
        <v>250</v>
      </c>
      <c r="H1495" t="s">
        <v>251</v>
      </c>
      <c r="I1495" t="n">
        <v>5</v>
      </c>
      <c r="J1495" t="n">
        <v>590</v>
      </c>
      <c r="K1495" t="s">
        <v>328</v>
      </c>
      <c r="L1495" t="n">
        <v>55</v>
      </c>
      <c r="M1495" t="n">
        <v>0</v>
      </c>
      <c r="N1495" t="n">
        <v>0</v>
      </c>
    </row>
    <row r="1496" spans="1:20">
      <c r="A1496" s="1" t="n">
        <v>36585</v>
      </c>
      <c r="B1496" t="s">
        <v>308</v>
      </c>
      <c r="C1496" t="n">
        <v>666</v>
      </c>
      <c r="D1496" t="n">
        <v>461</v>
      </c>
      <c r="E1496" t="s">
        <v>309</v>
      </c>
      <c r="F1496" t="n">
        <v>3201</v>
      </c>
      <c r="G1496" t="s">
        <v>250</v>
      </c>
      <c r="H1496" t="s">
        <v>251</v>
      </c>
      <c r="I1496" t="n">
        <v>5</v>
      </c>
      <c r="J1496" t="n">
        <v>490</v>
      </c>
      <c r="K1496" t="s">
        <v>266</v>
      </c>
      <c r="L1496" t="n">
        <v>43</v>
      </c>
      <c r="M1496" t="n">
        <v>0</v>
      </c>
      <c r="N1496" t="n">
        <v>0</v>
      </c>
    </row>
    <row r="1497" spans="1:20">
      <c r="A1497" s="1" t="n">
        <v>36585</v>
      </c>
      <c r="B1497" t="s">
        <v>313</v>
      </c>
      <c r="C1497" t="n">
        <v>2</v>
      </c>
      <c r="D1497" t="n">
        <v>20</v>
      </c>
      <c r="E1497" t="s">
        <v>249</v>
      </c>
      <c r="F1497" t="n">
        <v>3201</v>
      </c>
      <c r="G1497" t="s">
        <v>250</v>
      </c>
      <c r="H1497" t="s">
        <v>251</v>
      </c>
      <c r="I1497" t="n">
        <v>5</v>
      </c>
      <c r="J1497" t="n">
        <v>458</v>
      </c>
      <c r="K1497" t="s">
        <v>252</v>
      </c>
      <c r="L1497" t="n">
        <v>463</v>
      </c>
      <c r="M1497" t="n">
        <v>0.22</v>
      </c>
      <c r="N1497" t="n">
        <v>20.3</v>
      </c>
      <c r="O1497" t="s">
        <v>313</v>
      </c>
      <c r="P1497" t="s">
        <v>275</v>
      </c>
      <c r="Q1497" t="s">
        <v>275</v>
      </c>
      <c r="R1497" t="s">
        <v>255</v>
      </c>
      <c r="S1497" t="s">
        <v>251</v>
      </c>
      <c r="T1497" t="n">
        <v>5</v>
      </c>
    </row>
    <row r="1498" spans="1:20">
      <c r="A1498" s="1" t="n">
        <v>36585</v>
      </c>
      <c r="B1498" t="s">
        <v>313</v>
      </c>
      <c r="C1498" t="n">
        <v>600</v>
      </c>
      <c r="D1498" t="n">
        <v>20</v>
      </c>
      <c r="E1498" t="s">
        <v>249</v>
      </c>
      <c r="F1498" t="n">
        <v>3201</v>
      </c>
      <c r="G1498" t="s">
        <v>250</v>
      </c>
      <c r="H1498" t="s">
        <v>251</v>
      </c>
      <c r="I1498" t="n">
        <v>5</v>
      </c>
      <c r="J1498" t="n">
        <v>160</v>
      </c>
      <c r="K1498" t="s">
        <v>280</v>
      </c>
      <c r="L1498" t="n">
        <v>1446</v>
      </c>
      <c r="M1498" t="n">
        <v>0.03</v>
      </c>
      <c r="N1498" t="n">
        <v>51.1</v>
      </c>
      <c r="O1498" t="s">
        <v>313</v>
      </c>
      <c r="P1498" t="s">
        <v>275</v>
      </c>
      <c r="Q1498" t="s">
        <v>275</v>
      </c>
      <c r="R1498" t="s">
        <v>255</v>
      </c>
      <c r="S1498" t="s">
        <v>251</v>
      </c>
      <c r="T1498" t="n">
        <v>5</v>
      </c>
    </row>
    <row r="1499" spans="1:20">
      <c r="A1499" s="1" t="n">
        <v>36616</v>
      </c>
      <c r="B1499" t="s">
        <v>248</v>
      </c>
      <c r="C1499" t="n">
        <v>36</v>
      </c>
      <c r="D1499" t="n">
        <v>20</v>
      </c>
      <c r="E1499" t="s">
        <v>249</v>
      </c>
      <c r="F1499" t="n">
        <v>3201</v>
      </c>
      <c r="G1499" t="s">
        <v>250</v>
      </c>
      <c r="H1499" t="s">
        <v>251</v>
      </c>
      <c r="I1499" t="n">
        <v>5</v>
      </c>
      <c r="J1499" t="n">
        <v>280</v>
      </c>
      <c r="K1499" t="s">
        <v>273</v>
      </c>
      <c r="L1499" t="n">
        <v>536</v>
      </c>
      <c r="M1499" t="n">
        <v>0.1</v>
      </c>
      <c r="N1499" t="n">
        <v>31.4</v>
      </c>
      <c r="O1499" t="s">
        <v>253</v>
      </c>
      <c r="P1499" t="s">
        <v>254</v>
      </c>
      <c r="Q1499" t="s">
        <v>254</v>
      </c>
      <c r="R1499" t="s">
        <v>255</v>
      </c>
      <c r="S1499" t="s">
        <v>251</v>
      </c>
      <c r="T1499" t="n">
        <v>5</v>
      </c>
    </row>
    <row r="1500" spans="1:20">
      <c r="A1500" s="1" t="n">
        <v>36616</v>
      </c>
      <c r="B1500" t="s">
        <v>248</v>
      </c>
      <c r="C1500" t="n">
        <v>37</v>
      </c>
      <c r="D1500" t="n">
        <v>20</v>
      </c>
      <c r="E1500" t="s">
        <v>249</v>
      </c>
      <c r="F1500" t="n">
        <v>3201</v>
      </c>
      <c r="G1500" t="s">
        <v>250</v>
      </c>
      <c r="H1500" t="s">
        <v>251</v>
      </c>
      <c r="I1500" t="n">
        <v>5</v>
      </c>
      <c r="J1500" t="n">
        <v>875</v>
      </c>
      <c r="K1500" t="s">
        <v>327</v>
      </c>
      <c r="L1500" t="n">
        <v>219</v>
      </c>
      <c r="M1500" t="n">
        <v>0.05</v>
      </c>
      <c r="N1500" t="n">
        <v>42.2</v>
      </c>
      <c r="O1500" t="s">
        <v>253</v>
      </c>
      <c r="P1500" t="s">
        <v>254</v>
      </c>
      <c r="Q1500" t="s">
        <v>254</v>
      </c>
      <c r="R1500" t="s">
        <v>255</v>
      </c>
      <c r="S1500" t="s">
        <v>251</v>
      </c>
      <c r="T1500" t="n">
        <v>5</v>
      </c>
    </row>
    <row r="1501" spans="1:20">
      <c r="A1501" s="1" t="n">
        <v>36616</v>
      </c>
      <c r="B1501" t="s">
        <v>313</v>
      </c>
      <c r="C1501" t="n">
        <v>1</v>
      </c>
      <c r="D1501" t="n">
        <v>20</v>
      </c>
      <c r="E1501" t="s">
        <v>249</v>
      </c>
      <c r="F1501" t="n">
        <v>3201</v>
      </c>
      <c r="G1501" t="s">
        <v>250</v>
      </c>
      <c r="H1501" t="s">
        <v>251</v>
      </c>
      <c r="I1501" t="n">
        <v>5</v>
      </c>
      <c r="J1501" t="n">
        <v>160</v>
      </c>
      <c r="K1501" t="s">
        <v>280</v>
      </c>
      <c r="L1501" t="n">
        <v>701</v>
      </c>
      <c r="M1501" t="n">
        <v>0.04</v>
      </c>
      <c r="N1501" t="n">
        <v>48</v>
      </c>
      <c r="O1501" t="s">
        <v>313</v>
      </c>
      <c r="P1501" t="s">
        <v>275</v>
      </c>
      <c r="Q1501" t="s">
        <v>275</v>
      </c>
      <c r="R1501" t="s">
        <v>255</v>
      </c>
      <c r="S1501" t="s">
        <v>251</v>
      </c>
      <c r="T1501" t="n">
        <v>5</v>
      </c>
    </row>
    <row r="1502" spans="1:20">
      <c r="A1502" s="1" t="n">
        <v>36616</v>
      </c>
      <c r="B1502" t="s">
        <v>313</v>
      </c>
      <c r="C1502" t="n">
        <v>2</v>
      </c>
      <c r="D1502" t="n">
        <v>20</v>
      </c>
      <c r="E1502" t="s">
        <v>249</v>
      </c>
      <c r="F1502" t="n">
        <v>3201</v>
      </c>
      <c r="G1502" t="s">
        <v>250</v>
      </c>
      <c r="H1502" t="s">
        <v>251</v>
      </c>
      <c r="I1502" t="n">
        <v>5</v>
      </c>
      <c r="J1502" t="n">
        <v>280</v>
      </c>
      <c r="K1502" t="s">
        <v>273</v>
      </c>
      <c r="L1502" t="n">
        <v>623</v>
      </c>
      <c r="M1502" t="n">
        <v>0.07000000000000001</v>
      </c>
      <c r="N1502" t="n">
        <v>39.4</v>
      </c>
      <c r="O1502" t="s">
        <v>313</v>
      </c>
      <c r="P1502" t="s">
        <v>275</v>
      </c>
      <c r="Q1502" t="s">
        <v>275</v>
      </c>
      <c r="R1502" t="s">
        <v>255</v>
      </c>
      <c r="S1502" t="s">
        <v>251</v>
      </c>
      <c r="T1502" t="n">
        <v>5</v>
      </c>
    </row>
    <row r="1503" spans="1:20">
      <c r="A1503" s="1" t="n">
        <v>36616</v>
      </c>
      <c r="B1503" t="s">
        <v>313</v>
      </c>
      <c r="C1503" t="n">
        <v>3</v>
      </c>
      <c r="D1503" t="n">
        <v>20</v>
      </c>
      <c r="E1503" t="s">
        <v>249</v>
      </c>
      <c r="F1503" t="n">
        <v>3201</v>
      </c>
      <c r="G1503" t="s">
        <v>250</v>
      </c>
      <c r="H1503" t="s">
        <v>251</v>
      </c>
      <c r="I1503" t="n">
        <v>5</v>
      </c>
      <c r="J1503" t="n">
        <v>458</v>
      </c>
      <c r="K1503" t="s">
        <v>252</v>
      </c>
      <c r="L1503" t="n">
        <v>391</v>
      </c>
      <c r="M1503" t="n">
        <v>0.22</v>
      </c>
      <c r="N1503" t="n">
        <v>20.3</v>
      </c>
      <c r="O1503" t="s">
        <v>313</v>
      </c>
      <c r="P1503" t="s">
        <v>275</v>
      </c>
      <c r="Q1503" t="s">
        <v>275</v>
      </c>
      <c r="R1503" t="s">
        <v>255</v>
      </c>
      <c r="S1503" t="s">
        <v>251</v>
      </c>
      <c r="T1503" t="n">
        <v>5</v>
      </c>
    </row>
    <row r="1504" spans="1:20">
      <c r="A1504" s="1" t="n">
        <v>36616</v>
      </c>
      <c r="B1504" t="s">
        <v>313</v>
      </c>
      <c r="C1504" t="n">
        <v>4</v>
      </c>
      <c r="D1504" t="n">
        <v>20</v>
      </c>
      <c r="E1504" t="s">
        <v>249</v>
      </c>
      <c r="F1504" t="n">
        <v>3201</v>
      </c>
      <c r="G1504" t="s">
        <v>250</v>
      </c>
      <c r="H1504" t="s">
        <v>251</v>
      </c>
      <c r="I1504" t="n">
        <v>5</v>
      </c>
      <c r="J1504" t="n">
        <v>458</v>
      </c>
      <c r="K1504" t="s">
        <v>252</v>
      </c>
      <c r="L1504" t="n">
        <v>476</v>
      </c>
      <c r="M1504" t="n">
        <v>0.21</v>
      </c>
      <c r="N1504" t="n">
        <v>19.6</v>
      </c>
      <c r="O1504" t="s">
        <v>313</v>
      </c>
      <c r="P1504" t="s">
        <v>275</v>
      </c>
      <c r="Q1504" t="s">
        <v>275</v>
      </c>
      <c r="R1504" t="s">
        <v>255</v>
      </c>
      <c r="S1504" t="s">
        <v>251</v>
      </c>
      <c r="T1504" t="n">
        <v>5</v>
      </c>
    </row>
    <row r="1505" spans="1:20">
      <c r="A1505" s="1" t="n">
        <v>36616</v>
      </c>
      <c r="B1505" t="s">
        <v>329</v>
      </c>
      <c r="C1505" t="n">
        <v>605</v>
      </c>
      <c r="D1505" t="n">
        <v>213</v>
      </c>
      <c r="E1505" t="s">
        <v>256</v>
      </c>
      <c r="F1505" t="n">
        <v>3201</v>
      </c>
      <c r="G1505" t="s">
        <v>250</v>
      </c>
      <c r="H1505" t="s">
        <v>251</v>
      </c>
      <c r="I1505" t="n">
        <v>5</v>
      </c>
      <c r="J1505" t="n">
        <v>490</v>
      </c>
      <c r="K1505" t="s">
        <v>266</v>
      </c>
      <c r="L1505" t="n">
        <v>300</v>
      </c>
      <c r="M1505" t="n">
        <v>0</v>
      </c>
      <c r="N1505" t="n">
        <v>0</v>
      </c>
    </row>
    <row r="1506" spans="1:20">
      <c r="A1506" s="1" t="n">
        <v>36646</v>
      </c>
      <c r="B1506" t="s">
        <v>248</v>
      </c>
      <c r="C1506" t="n">
        <v>46</v>
      </c>
      <c r="D1506" t="n">
        <v>20</v>
      </c>
      <c r="E1506" t="s">
        <v>249</v>
      </c>
      <c r="F1506" t="n">
        <v>3201</v>
      </c>
      <c r="G1506" t="s">
        <v>250</v>
      </c>
      <c r="H1506" t="s">
        <v>251</v>
      </c>
      <c r="I1506" t="n">
        <v>5</v>
      </c>
      <c r="J1506" t="n">
        <v>458</v>
      </c>
      <c r="K1506" t="s">
        <v>252</v>
      </c>
      <c r="L1506" t="n">
        <v>385</v>
      </c>
      <c r="M1506" t="n">
        <v>0.08</v>
      </c>
      <c r="N1506" t="n">
        <v>32.1</v>
      </c>
      <c r="O1506" t="s">
        <v>253</v>
      </c>
      <c r="P1506" t="s">
        <v>254</v>
      </c>
      <c r="Q1506" t="s">
        <v>254</v>
      </c>
      <c r="R1506" t="s">
        <v>255</v>
      </c>
      <c r="S1506" t="s">
        <v>251</v>
      </c>
      <c r="T1506" t="n">
        <v>5</v>
      </c>
    </row>
    <row r="1507" spans="1:20">
      <c r="A1507" s="1" t="n">
        <v>36646</v>
      </c>
      <c r="B1507" t="s">
        <v>248</v>
      </c>
      <c r="C1507" t="n">
        <v>47</v>
      </c>
      <c r="D1507" t="n">
        <v>20</v>
      </c>
      <c r="E1507" t="s">
        <v>249</v>
      </c>
      <c r="F1507" t="n">
        <v>3201</v>
      </c>
      <c r="G1507" t="s">
        <v>250</v>
      </c>
      <c r="H1507" t="s">
        <v>251</v>
      </c>
      <c r="I1507" t="n">
        <v>5</v>
      </c>
      <c r="J1507" t="n">
        <v>458</v>
      </c>
      <c r="K1507" t="s">
        <v>252</v>
      </c>
      <c r="L1507" t="n">
        <v>194</v>
      </c>
      <c r="M1507" t="n">
        <v>0.02</v>
      </c>
      <c r="N1507" t="n">
        <v>44.8</v>
      </c>
      <c r="O1507" t="s">
        <v>253</v>
      </c>
      <c r="P1507" t="s">
        <v>254</v>
      </c>
      <c r="Q1507" t="s">
        <v>254</v>
      </c>
      <c r="R1507" t="s">
        <v>255</v>
      </c>
      <c r="S1507" t="s">
        <v>251</v>
      </c>
      <c r="T1507" t="n">
        <v>5</v>
      </c>
    </row>
    <row r="1508" spans="1:20">
      <c r="A1508" s="1" t="n">
        <v>36646</v>
      </c>
      <c r="B1508" t="s">
        <v>248</v>
      </c>
      <c r="C1508" t="n">
        <v>48</v>
      </c>
      <c r="D1508" t="n">
        <v>20</v>
      </c>
      <c r="E1508" t="s">
        <v>249</v>
      </c>
      <c r="F1508" t="n">
        <v>3201</v>
      </c>
      <c r="G1508" t="s">
        <v>250</v>
      </c>
      <c r="H1508" t="s">
        <v>251</v>
      </c>
      <c r="I1508" t="n">
        <v>5</v>
      </c>
      <c r="J1508" t="n">
        <v>580</v>
      </c>
      <c r="K1508" t="s">
        <v>270</v>
      </c>
      <c r="L1508" t="n">
        <v>190</v>
      </c>
      <c r="M1508" t="n">
        <v>0.07000000000000001</v>
      </c>
      <c r="N1508" t="n">
        <v>46</v>
      </c>
      <c r="O1508" t="s">
        <v>253</v>
      </c>
      <c r="P1508" t="s">
        <v>254</v>
      </c>
      <c r="Q1508" t="s">
        <v>254</v>
      </c>
      <c r="R1508" t="s">
        <v>255</v>
      </c>
      <c r="S1508" t="s">
        <v>251</v>
      </c>
      <c r="T1508" t="n">
        <v>5</v>
      </c>
    </row>
    <row r="1509" spans="1:20">
      <c r="A1509" s="1" t="n">
        <v>36646</v>
      </c>
      <c r="B1509" t="s">
        <v>248</v>
      </c>
      <c r="C1509" t="n">
        <v>49</v>
      </c>
      <c r="D1509" t="n">
        <v>20</v>
      </c>
      <c r="E1509" t="s">
        <v>249</v>
      </c>
      <c r="F1509" t="n">
        <v>3201</v>
      </c>
      <c r="G1509" t="s">
        <v>250</v>
      </c>
      <c r="H1509" t="s">
        <v>251</v>
      </c>
      <c r="I1509" t="n">
        <v>5</v>
      </c>
      <c r="J1509" t="n">
        <v>280</v>
      </c>
      <c r="K1509" t="s">
        <v>273</v>
      </c>
      <c r="L1509" t="n">
        <v>271</v>
      </c>
      <c r="M1509" t="n">
        <v>0.1</v>
      </c>
      <c r="N1509" t="n">
        <v>31.5</v>
      </c>
      <c r="O1509" t="s">
        <v>253</v>
      </c>
      <c r="P1509" t="s">
        <v>254</v>
      </c>
      <c r="Q1509" t="s">
        <v>254</v>
      </c>
      <c r="R1509" t="s">
        <v>255</v>
      </c>
      <c r="S1509" t="s">
        <v>251</v>
      </c>
      <c r="T1509" t="n">
        <v>5</v>
      </c>
    </row>
    <row r="1510" spans="1:20">
      <c r="A1510" s="1" t="n">
        <v>36646</v>
      </c>
      <c r="B1510" t="s">
        <v>248</v>
      </c>
      <c r="C1510" t="n">
        <v>58</v>
      </c>
      <c r="D1510" t="n">
        <v>508</v>
      </c>
      <c r="E1510" t="s">
        <v>268</v>
      </c>
      <c r="F1510" t="n">
        <v>3201</v>
      </c>
      <c r="G1510" t="s">
        <v>250</v>
      </c>
      <c r="H1510" t="s">
        <v>251</v>
      </c>
      <c r="I1510" t="n">
        <v>5</v>
      </c>
      <c r="J1510" t="n">
        <v>458</v>
      </c>
      <c r="K1510" t="s">
        <v>252</v>
      </c>
      <c r="L1510" t="n">
        <v>101</v>
      </c>
      <c r="M1510" t="n">
        <v>0.17</v>
      </c>
      <c r="N1510" t="n">
        <v>0</v>
      </c>
    </row>
    <row r="1511" spans="1:20">
      <c r="A1511" s="1" t="n">
        <v>36646</v>
      </c>
      <c r="B1511" t="s">
        <v>258</v>
      </c>
      <c r="C1511" t="n">
        <v>1</v>
      </c>
      <c r="D1511" t="n">
        <v>216</v>
      </c>
      <c r="E1511" t="s">
        <v>286</v>
      </c>
      <c r="F1511" t="n">
        <v>3201</v>
      </c>
      <c r="G1511" t="s">
        <v>250</v>
      </c>
      <c r="H1511" t="s">
        <v>251</v>
      </c>
      <c r="I1511" t="n">
        <v>5</v>
      </c>
      <c r="J1511" t="n">
        <v>490</v>
      </c>
      <c r="K1511" t="s">
        <v>266</v>
      </c>
      <c r="L1511" t="n">
        <v>303</v>
      </c>
      <c r="M1511" t="n">
        <v>0</v>
      </c>
      <c r="N1511" t="n">
        <v>0</v>
      </c>
    </row>
    <row r="1512" spans="1:20">
      <c r="A1512" s="1" t="n">
        <v>36646</v>
      </c>
      <c r="B1512" t="s">
        <v>313</v>
      </c>
      <c r="C1512" t="n">
        <v>1</v>
      </c>
      <c r="D1512" t="n">
        <v>213</v>
      </c>
      <c r="E1512" t="s">
        <v>256</v>
      </c>
      <c r="F1512" t="n">
        <v>3201</v>
      </c>
      <c r="G1512" t="s">
        <v>250</v>
      </c>
      <c r="H1512" t="s">
        <v>251</v>
      </c>
      <c r="I1512" t="n">
        <v>5</v>
      </c>
      <c r="J1512" t="n">
        <v>640</v>
      </c>
      <c r="K1512" t="s">
        <v>298</v>
      </c>
      <c r="L1512" t="n">
        <v>75</v>
      </c>
      <c r="M1512" t="n">
        <v>0</v>
      </c>
      <c r="N1512" t="n">
        <v>0</v>
      </c>
    </row>
    <row r="1513" spans="1:20">
      <c r="A1513" s="1" t="n">
        <v>36646</v>
      </c>
      <c r="B1513" t="s">
        <v>313</v>
      </c>
      <c r="C1513" t="n">
        <v>2</v>
      </c>
      <c r="D1513" t="n">
        <v>20</v>
      </c>
      <c r="E1513" t="s">
        <v>249</v>
      </c>
      <c r="F1513" t="n">
        <v>3201</v>
      </c>
      <c r="G1513" t="s">
        <v>250</v>
      </c>
      <c r="H1513" t="s">
        <v>251</v>
      </c>
      <c r="I1513" t="n">
        <v>5</v>
      </c>
      <c r="J1513" t="n">
        <v>160</v>
      </c>
      <c r="K1513" t="s">
        <v>280</v>
      </c>
      <c r="L1513" t="n">
        <v>296</v>
      </c>
      <c r="M1513" t="n">
        <v>0.02</v>
      </c>
      <c r="N1513" t="n">
        <v>54.2</v>
      </c>
      <c r="O1513" t="s">
        <v>313</v>
      </c>
      <c r="P1513" t="s">
        <v>275</v>
      </c>
      <c r="Q1513" t="s">
        <v>275</v>
      </c>
      <c r="R1513" t="s">
        <v>255</v>
      </c>
      <c r="S1513" t="s">
        <v>251</v>
      </c>
      <c r="T1513" t="n">
        <v>5</v>
      </c>
    </row>
    <row r="1514" spans="1:20">
      <c r="A1514" s="1" t="n">
        <v>36646</v>
      </c>
      <c r="B1514" t="s">
        <v>313</v>
      </c>
      <c r="C1514" t="n">
        <v>3</v>
      </c>
      <c r="D1514" t="n">
        <v>20</v>
      </c>
      <c r="E1514" t="s">
        <v>249</v>
      </c>
      <c r="F1514" t="n">
        <v>3201</v>
      </c>
      <c r="G1514" t="s">
        <v>250</v>
      </c>
      <c r="H1514" t="s">
        <v>251</v>
      </c>
      <c r="I1514" t="n">
        <v>5</v>
      </c>
      <c r="J1514" t="n">
        <v>160</v>
      </c>
      <c r="K1514" t="s">
        <v>280</v>
      </c>
      <c r="L1514" t="n">
        <v>197</v>
      </c>
      <c r="M1514" t="n">
        <v>0.05</v>
      </c>
      <c r="N1514" t="n">
        <v>47.5</v>
      </c>
      <c r="O1514" t="s">
        <v>313</v>
      </c>
      <c r="P1514" t="s">
        <v>275</v>
      </c>
      <c r="Q1514" t="s">
        <v>275</v>
      </c>
      <c r="R1514" t="s">
        <v>255</v>
      </c>
      <c r="S1514" t="s">
        <v>251</v>
      </c>
      <c r="T1514" t="n">
        <v>5</v>
      </c>
    </row>
    <row r="1515" spans="1:20">
      <c r="A1515" s="1" t="n">
        <v>36646</v>
      </c>
      <c r="B1515" t="s">
        <v>313</v>
      </c>
      <c r="C1515" t="n">
        <v>4</v>
      </c>
      <c r="D1515" t="n">
        <v>20</v>
      </c>
      <c r="E1515" t="s">
        <v>249</v>
      </c>
      <c r="F1515" t="n">
        <v>3201</v>
      </c>
      <c r="G1515" t="s">
        <v>250</v>
      </c>
      <c r="H1515" t="s">
        <v>251</v>
      </c>
      <c r="I1515" t="n">
        <v>5</v>
      </c>
      <c r="J1515" t="n">
        <v>280</v>
      </c>
      <c r="K1515" t="s">
        <v>273</v>
      </c>
      <c r="L1515" t="n">
        <v>257</v>
      </c>
      <c r="M1515" t="n">
        <v>0.1</v>
      </c>
      <c r="N1515" t="n">
        <v>31.5</v>
      </c>
      <c r="O1515" t="s">
        <v>313</v>
      </c>
      <c r="P1515" t="s">
        <v>275</v>
      </c>
      <c r="Q1515" t="s">
        <v>275</v>
      </c>
      <c r="R1515" t="s">
        <v>255</v>
      </c>
      <c r="S1515" t="s">
        <v>251</v>
      </c>
      <c r="T1515" t="n">
        <v>5</v>
      </c>
    </row>
    <row r="1516" spans="1:20">
      <c r="A1516" s="1" t="n">
        <v>36646</v>
      </c>
      <c r="B1516" t="s">
        <v>313</v>
      </c>
      <c r="C1516" t="n">
        <v>5</v>
      </c>
      <c r="D1516" t="n">
        <v>20</v>
      </c>
      <c r="E1516" t="s">
        <v>249</v>
      </c>
      <c r="F1516" t="n">
        <v>3201</v>
      </c>
      <c r="G1516" t="s">
        <v>250</v>
      </c>
      <c r="H1516" t="s">
        <v>251</v>
      </c>
      <c r="I1516" t="n">
        <v>5</v>
      </c>
      <c r="J1516" t="n">
        <v>458</v>
      </c>
      <c r="K1516" t="s">
        <v>252</v>
      </c>
      <c r="L1516" t="n">
        <v>87</v>
      </c>
      <c r="M1516" t="n">
        <v>0.11</v>
      </c>
      <c r="N1516" t="n">
        <v>28.6</v>
      </c>
      <c r="O1516" t="s">
        <v>313</v>
      </c>
      <c r="P1516" t="s">
        <v>275</v>
      </c>
      <c r="Q1516" t="s">
        <v>275</v>
      </c>
      <c r="R1516" t="s">
        <v>255</v>
      </c>
      <c r="S1516" t="s">
        <v>251</v>
      </c>
      <c r="T1516" t="n">
        <v>5</v>
      </c>
    </row>
    <row r="1517" spans="1:20">
      <c r="A1517" s="1" t="n">
        <v>36646</v>
      </c>
      <c r="B1517" t="s">
        <v>313</v>
      </c>
      <c r="C1517" t="n">
        <v>6</v>
      </c>
      <c r="D1517" t="n">
        <v>20</v>
      </c>
      <c r="E1517" t="s">
        <v>249</v>
      </c>
      <c r="F1517" t="n">
        <v>3201</v>
      </c>
      <c r="G1517" t="s">
        <v>250</v>
      </c>
      <c r="H1517" t="s">
        <v>251</v>
      </c>
      <c r="I1517" t="n">
        <v>5</v>
      </c>
      <c r="J1517" t="n">
        <v>458</v>
      </c>
      <c r="K1517" t="s">
        <v>252</v>
      </c>
      <c r="L1517" t="n">
        <v>300</v>
      </c>
      <c r="M1517" t="n">
        <v>0.21</v>
      </c>
      <c r="N1517" t="n">
        <v>20.5</v>
      </c>
      <c r="O1517" t="s">
        <v>313</v>
      </c>
      <c r="P1517" t="s">
        <v>275</v>
      </c>
      <c r="Q1517" t="s">
        <v>275</v>
      </c>
      <c r="R1517" t="s">
        <v>255</v>
      </c>
      <c r="S1517" t="s">
        <v>251</v>
      </c>
      <c r="T1517" t="n">
        <v>5</v>
      </c>
    </row>
    <row r="1518" spans="1:20">
      <c r="A1518" s="1" t="n">
        <v>36677</v>
      </c>
      <c r="B1518" t="s">
        <v>248</v>
      </c>
      <c r="C1518" t="n">
        <v>51</v>
      </c>
      <c r="D1518" t="n">
        <v>20</v>
      </c>
      <c r="E1518" t="s">
        <v>249</v>
      </c>
      <c r="F1518" t="n">
        <v>3201</v>
      </c>
      <c r="G1518" t="s">
        <v>250</v>
      </c>
      <c r="H1518" t="s">
        <v>251</v>
      </c>
      <c r="I1518" t="n">
        <v>5</v>
      </c>
      <c r="J1518" t="n">
        <v>458</v>
      </c>
      <c r="K1518" t="s">
        <v>252</v>
      </c>
      <c r="L1518" t="n">
        <v>111</v>
      </c>
      <c r="M1518" t="n">
        <v>0.09</v>
      </c>
      <c r="N1518" t="n">
        <v>34.4</v>
      </c>
      <c r="O1518" t="s">
        <v>253</v>
      </c>
      <c r="P1518" t="s">
        <v>254</v>
      </c>
      <c r="Q1518" t="s">
        <v>254</v>
      </c>
      <c r="R1518" t="s">
        <v>255</v>
      </c>
      <c r="S1518" t="s">
        <v>251</v>
      </c>
      <c r="T1518" t="n">
        <v>5</v>
      </c>
    </row>
    <row r="1519" spans="1:20">
      <c r="A1519" s="1" t="n">
        <v>36677</v>
      </c>
      <c r="B1519" t="s">
        <v>248</v>
      </c>
      <c r="C1519" t="n">
        <v>52</v>
      </c>
      <c r="D1519" t="n">
        <v>20</v>
      </c>
      <c r="E1519" t="s">
        <v>249</v>
      </c>
      <c r="F1519" t="n">
        <v>3201</v>
      </c>
      <c r="G1519" t="s">
        <v>250</v>
      </c>
      <c r="H1519" t="s">
        <v>251</v>
      </c>
      <c r="I1519" t="n">
        <v>5</v>
      </c>
      <c r="J1519" t="n">
        <v>280</v>
      </c>
      <c r="K1519" t="s">
        <v>273</v>
      </c>
      <c r="L1519" t="n">
        <v>474</v>
      </c>
      <c r="M1519" t="n">
        <v>0.06</v>
      </c>
      <c r="N1519" t="n">
        <v>39.1</v>
      </c>
      <c r="O1519" t="s">
        <v>253</v>
      </c>
      <c r="P1519" t="s">
        <v>254</v>
      </c>
      <c r="Q1519" t="s">
        <v>254</v>
      </c>
      <c r="R1519" t="s">
        <v>255</v>
      </c>
      <c r="S1519" t="s">
        <v>251</v>
      </c>
      <c r="T1519" t="n">
        <v>5</v>
      </c>
    </row>
    <row r="1520" spans="1:20">
      <c r="A1520" s="1" t="n">
        <v>36677</v>
      </c>
      <c r="B1520" t="s">
        <v>248</v>
      </c>
      <c r="C1520" t="n">
        <v>53</v>
      </c>
      <c r="D1520" t="n">
        <v>20</v>
      </c>
      <c r="E1520" t="s">
        <v>249</v>
      </c>
      <c r="F1520" t="n">
        <v>3201</v>
      </c>
      <c r="G1520" t="s">
        <v>250</v>
      </c>
      <c r="H1520" t="s">
        <v>251</v>
      </c>
      <c r="I1520" t="n">
        <v>5</v>
      </c>
      <c r="J1520" t="n">
        <v>875</v>
      </c>
      <c r="K1520" t="s">
        <v>327</v>
      </c>
      <c r="L1520" t="n">
        <v>209</v>
      </c>
      <c r="M1520" t="n">
        <v>0.05</v>
      </c>
      <c r="N1520" t="n">
        <v>42</v>
      </c>
      <c r="O1520" t="s">
        <v>253</v>
      </c>
      <c r="P1520" t="s">
        <v>254</v>
      </c>
      <c r="Q1520" t="s">
        <v>254</v>
      </c>
      <c r="R1520" t="s">
        <v>255</v>
      </c>
      <c r="S1520" t="s">
        <v>251</v>
      </c>
      <c r="T1520" t="n">
        <v>5</v>
      </c>
    </row>
    <row r="1521" spans="1:20">
      <c r="A1521" s="1" t="n">
        <v>36677</v>
      </c>
      <c r="B1521" t="s">
        <v>248</v>
      </c>
      <c r="C1521" t="n">
        <v>54</v>
      </c>
      <c r="D1521" t="n">
        <v>20</v>
      </c>
      <c r="E1521" t="s">
        <v>249</v>
      </c>
      <c r="F1521" t="n">
        <v>3201</v>
      </c>
      <c r="G1521" t="s">
        <v>250</v>
      </c>
      <c r="H1521" t="s">
        <v>251</v>
      </c>
      <c r="I1521" t="n">
        <v>5</v>
      </c>
      <c r="J1521" t="n">
        <v>280</v>
      </c>
      <c r="K1521" t="s">
        <v>273</v>
      </c>
      <c r="L1521" t="n">
        <v>379</v>
      </c>
      <c r="M1521" t="n">
        <v>0.1</v>
      </c>
      <c r="N1521" t="n">
        <v>31.5</v>
      </c>
      <c r="O1521" t="s">
        <v>253</v>
      </c>
      <c r="P1521" t="s">
        <v>254</v>
      </c>
      <c r="Q1521" t="s">
        <v>254</v>
      </c>
      <c r="R1521" t="s">
        <v>255</v>
      </c>
      <c r="S1521" t="s">
        <v>251</v>
      </c>
      <c r="T1521" t="n">
        <v>5</v>
      </c>
    </row>
    <row r="1522" spans="1:20">
      <c r="A1522" s="1" t="n">
        <v>36677</v>
      </c>
      <c r="B1522" t="s">
        <v>248</v>
      </c>
      <c r="C1522" t="n">
        <v>67</v>
      </c>
      <c r="D1522" t="n">
        <v>508</v>
      </c>
      <c r="E1522" t="s">
        <v>268</v>
      </c>
      <c r="F1522" t="n">
        <v>3201</v>
      </c>
      <c r="G1522" t="s">
        <v>250</v>
      </c>
      <c r="H1522" t="s">
        <v>251</v>
      </c>
      <c r="I1522" t="n">
        <v>5</v>
      </c>
      <c r="J1522" t="n">
        <v>458</v>
      </c>
      <c r="K1522" t="s">
        <v>252</v>
      </c>
      <c r="L1522" t="n">
        <v>105</v>
      </c>
      <c r="M1522" t="n">
        <v>0.17</v>
      </c>
      <c r="N1522" t="n">
        <v>0</v>
      </c>
    </row>
    <row r="1523" spans="1:20">
      <c r="A1523" s="1" t="n">
        <v>36677</v>
      </c>
      <c r="B1523" t="s">
        <v>258</v>
      </c>
      <c r="C1523" t="n">
        <v>1</v>
      </c>
      <c r="D1523" t="n">
        <v>213</v>
      </c>
      <c r="E1523" t="s">
        <v>256</v>
      </c>
      <c r="F1523" t="n">
        <v>3201</v>
      </c>
      <c r="G1523" t="s">
        <v>250</v>
      </c>
      <c r="H1523" t="s">
        <v>251</v>
      </c>
      <c r="I1523" t="n">
        <v>5</v>
      </c>
      <c r="J1523" t="n">
        <v>515</v>
      </c>
      <c r="K1523" t="s">
        <v>261</v>
      </c>
      <c r="L1523" t="n">
        <v>140</v>
      </c>
      <c r="M1523" t="n">
        <v>0</v>
      </c>
      <c r="N1523" t="n">
        <v>0</v>
      </c>
    </row>
    <row r="1524" spans="1:20">
      <c r="A1524" s="1" t="n">
        <v>36677</v>
      </c>
      <c r="B1524" t="s">
        <v>258</v>
      </c>
      <c r="C1524" t="n">
        <v>2</v>
      </c>
      <c r="D1524" t="n">
        <v>216</v>
      </c>
      <c r="E1524" t="s">
        <v>286</v>
      </c>
      <c r="F1524" t="n">
        <v>3201</v>
      </c>
      <c r="G1524" t="s">
        <v>250</v>
      </c>
      <c r="H1524" t="s">
        <v>251</v>
      </c>
      <c r="I1524" t="n">
        <v>5</v>
      </c>
      <c r="J1524" t="n">
        <v>515</v>
      </c>
      <c r="K1524" t="s">
        <v>261</v>
      </c>
      <c r="L1524" t="n">
        <v>121</v>
      </c>
      <c r="M1524" t="n">
        <v>0</v>
      </c>
      <c r="N1524" t="n">
        <v>0</v>
      </c>
    </row>
    <row r="1525" spans="1:20">
      <c r="A1525" s="1" t="n">
        <v>36677</v>
      </c>
      <c r="B1525" t="s">
        <v>313</v>
      </c>
      <c r="C1525" t="n">
        <v>1</v>
      </c>
      <c r="D1525" t="n">
        <v>20</v>
      </c>
      <c r="E1525" t="s">
        <v>249</v>
      </c>
      <c r="F1525" t="n">
        <v>3201</v>
      </c>
      <c r="G1525" t="s">
        <v>250</v>
      </c>
      <c r="H1525" t="s">
        <v>251</v>
      </c>
      <c r="I1525" t="n">
        <v>5</v>
      </c>
      <c r="J1525" t="n">
        <v>160</v>
      </c>
      <c r="K1525" t="s">
        <v>280</v>
      </c>
      <c r="L1525" t="n">
        <v>501</v>
      </c>
      <c r="M1525" t="n">
        <v>0.01</v>
      </c>
      <c r="N1525" t="n">
        <v>55.2</v>
      </c>
      <c r="O1525" t="s">
        <v>313</v>
      </c>
      <c r="P1525" t="s">
        <v>275</v>
      </c>
      <c r="Q1525" t="s">
        <v>275</v>
      </c>
      <c r="R1525" t="s">
        <v>255</v>
      </c>
      <c r="S1525" t="s">
        <v>251</v>
      </c>
      <c r="T1525" t="n">
        <v>5</v>
      </c>
    </row>
    <row r="1526" spans="1:20">
      <c r="A1526" s="1" t="n">
        <v>36677</v>
      </c>
      <c r="B1526" t="s">
        <v>313</v>
      </c>
      <c r="C1526" t="n">
        <v>2</v>
      </c>
      <c r="D1526" t="n">
        <v>20</v>
      </c>
      <c r="E1526" t="s">
        <v>249</v>
      </c>
      <c r="F1526" t="n">
        <v>3201</v>
      </c>
      <c r="G1526" t="s">
        <v>250</v>
      </c>
      <c r="H1526" t="s">
        <v>251</v>
      </c>
      <c r="I1526" t="n">
        <v>5</v>
      </c>
      <c r="J1526" t="n">
        <v>160</v>
      </c>
      <c r="K1526" t="s">
        <v>280</v>
      </c>
      <c r="L1526" t="n">
        <v>178</v>
      </c>
      <c r="M1526" t="n">
        <v>0.01</v>
      </c>
      <c r="N1526" t="n">
        <v>55.2</v>
      </c>
      <c r="O1526" t="s">
        <v>313</v>
      </c>
      <c r="P1526" t="s">
        <v>275</v>
      </c>
      <c r="Q1526" t="s">
        <v>275</v>
      </c>
      <c r="R1526" t="s">
        <v>255</v>
      </c>
      <c r="S1526" t="s">
        <v>251</v>
      </c>
      <c r="T1526" t="n">
        <v>5</v>
      </c>
    </row>
    <row r="1527" spans="1:20">
      <c r="A1527" s="1" t="n">
        <v>36677</v>
      </c>
      <c r="B1527" t="s">
        <v>313</v>
      </c>
      <c r="C1527" t="n">
        <v>3</v>
      </c>
      <c r="D1527" t="n">
        <v>20</v>
      </c>
      <c r="E1527" t="s">
        <v>249</v>
      </c>
      <c r="F1527" t="n">
        <v>3201</v>
      </c>
      <c r="G1527" t="s">
        <v>250</v>
      </c>
      <c r="H1527" t="s">
        <v>251</v>
      </c>
      <c r="I1527" t="n">
        <v>5</v>
      </c>
      <c r="J1527" t="n">
        <v>160</v>
      </c>
      <c r="K1527" t="s">
        <v>280</v>
      </c>
      <c r="L1527" t="n">
        <v>341</v>
      </c>
      <c r="M1527" t="n">
        <v>0.04</v>
      </c>
      <c r="N1527" t="n">
        <v>48.1</v>
      </c>
      <c r="O1527" t="s">
        <v>313</v>
      </c>
      <c r="P1527" t="s">
        <v>275</v>
      </c>
      <c r="Q1527" t="s">
        <v>275</v>
      </c>
      <c r="R1527" t="s">
        <v>255</v>
      </c>
      <c r="S1527" t="s">
        <v>251</v>
      </c>
      <c r="T1527" t="n">
        <v>5</v>
      </c>
    </row>
    <row r="1528" spans="1:20">
      <c r="A1528" s="1" t="n">
        <v>36677</v>
      </c>
      <c r="B1528" t="s">
        <v>313</v>
      </c>
      <c r="C1528" t="n">
        <v>4</v>
      </c>
      <c r="D1528" t="n">
        <v>20</v>
      </c>
      <c r="E1528" t="s">
        <v>249</v>
      </c>
      <c r="F1528" t="n">
        <v>3201</v>
      </c>
      <c r="G1528" t="s">
        <v>250</v>
      </c>
      <c r="H1528" t="s">
        <v>251</v>
      </c>
      <c r="I1528" t="n">
        <v>5</v>
      </c>
      <c r="J1528" t="n">
        <v>458</v>
      </c>
      <c r="K1528" t="s">
        <v>252</v>
      </c>
      <c r="L1528" t="n">
        <v>454</v>
      </c>
      <c r="M1528" t="n">
        <v>0.09</v>
      </c>
      <c r="N1528" t="n">
        <v>35.6</v>
      </c>
      <c r="O1528" t="s">
        <v>313</v>
      </c>
      <c r="P1528" t="s">
        <v>275</v>
      </c>
      <c r="Q1528" t="s">
        <v>275</v>
      </c>
      <c r="R1528" t="s">
        <v>255</v>
      </c>
      <c r="S1528" t="s">
        <v>251</v>
      </c>
      <c r="T1528" t="n">
        <v>5</v>
      </c>
    </row>
    <row r="1529" spans="1:20">
      <c r="A1529" s="1" t="n">
        <v>36707</v>
      </c>
      <c r="B1529" t="s">
        <v>248</v>
      </c>
      <c r="C1529" t="n">
        <v>56</v>
      </c>
      <c r="D1529" t="n">
        <v>20</v>
      </c>
      <c r="E1529" t="s">
        <v>249</v>
      </c>
      <c r="F1529" t="n">
        <v>3201</v>
      </c>
      <c r="G1529" t="s">
        <v>250</v>
      </c>
      <c r="H1529" t="s">
        <v>251</v>
      </c>
      <c r="I1529" t="n">
        <v>5</v>
      </c>
      <c r="J1529" t="n">
        <v>458</v>
      </c>
      <c r="K1529" t="s">
        <v>252</v>
      </c>
      <c r="L1529" t="n">
        <v>237</v>
      </c>
      <c r="M1529" t="n">
        <v>0.08</v>
      </c>
      <c r="N1529" t="n">
        <v>32.3</v>
      </c>
      <c r="O1529" t="s">
        <v>253</v>
      </c>
      <c r="P1529" t="s">
        <v>254</v>
      </c>
      <c r="Q1529" t="s">
        <v>254</v>
      </c>
      <c r="R1529" t="s">
        <v>255</v>
      </c>
      <c r="S1529" t="s">
        <v>251</v>
      </c>
      <c r="T1529" t="n">
        <v>5</v>
      </c>
    </row>
    <row r="1530" spans="1:20">
      <c r="A1530" s="1" t="n">
        <v>36707</v>
      </c>
      <c r="B1530" t="s">
        <v>248</v>
      </c>
      <c r="C1530" t="n">
        <v>57</v>
      </c>
      <c r="D1530" t="n">
        <v>20</v>
      </c>
      <c r="E1530" t="s">
        <v>249</v>
      </c>
      <c r="F1530" t="n">
        <v>3201</v>
      </c>
      <c r="G1530" t="s">
        <v>250</v>
      </c>
      <c r="H1530" t="s">
        <v>251</v>
      </c>
      <c r="I1530" t="n">
        <v>5</v>
      </c>
      <c r="J1530" t="n">
        <v>458</v>
      </c>
      <c r="K1530" t="s">
        <v>252</v>
      </c>
      <c r="L1530" t="n">
        <v>197</v>
      </c>
      <c r="M1530" t="n">
        <v>0.07000000000000001</v>
      </c>
      <c r="N1530" t="n">
        <v>38.1</v>
      </c>
      <c r="O1530" t="s">
        <v>253</v>
      </c>
      <c r="P1530" t="s">
        <v>254</v>
      </c>
      <c r="Q1530" t="s">
        <v>254</v>
      </c>
      <c r="R1530" t="s">
        <v>255</v>
      </c>
      <c r="S1530" t="s">
        <v>251</v>
      </c>
      <c r="T1530" t="n">
        <v>5</v>
      </c>
    </row>
    <row r="1531" spans="1:20">
      <c r="A1531" s="1" t="n">
        <v>36707</v>
      </c>
      <c r="B1531" t="s">
        <v>248</v>
      </c>
      <c r="C1531" t="n">
        <v>58</v>
      </c>
      <c r="D1531" t="n">
        <v>20</v>
      </c>
      <c r="E1531" t="s">
        <v>249</v>
      </c>
      <c r="F1531" t="n">
        <v>3201</v>
      </c>
      <c r="G1531" t="s">
        <v>250</v>
      </c>
      <c r="H1531" t="s">
        <v>251</v>
      </c>
      <c r="I1531" t="n">
        <v>5</v>
      </c>
      <c r="J1531" t="n">
        <v>458</v>
      </c>
      <c r="K1531" t="s">
        <v>252</v>
      </c>
      <c r="L1531" t="n">
        <v>112</v>
      </c>
      <c r="M1531" t="n">
        <v>0.2</v>
      </c>
      <c r="N1531" t="n">
        <v>20.5</v>
      </c>
      <c r="O1531" t="s">
        <v>253</v>
      </c>
      <c r="P1531" t="s">
        <v>254</v>
      </c>
      <c r="Q1531" t="s">
        <v>254</v>
      </c>
      <c r="R1531" t="s">
        <v>255</v>
      </c>
      <c r="S1531" t="s">
        <v>251</v>
      </c>
      <c r="T1531" t="n">
        <v>5</v>
      </c>
    </row>
    <row r="1532" spans="1:20">
      <c r="A1532" s="1" t="n">
        <v>36707</v>
      </c>
      <c r="B1532" t="s">
        <v>248</v>
      </c>
      <c r="C1532" t="n">
        <v>59</v>
      </c>
      <c r="D1532" t="n">
        <v>20</v>
      </c>
      <c r="E1532" t="s">
        <v>249</v>
      </c>
      <c r="F1532" t="n">
        <v>3201</v>
      </c>
      <c r="G1532" t="s">
        <v>250</v>
      </c>
      <c r="H1532" t="s">
        <v>251</v>
      </c>
      <c r="I1532" t="n">
        <v>5</v>
      </c>
      <c r="J1532" t="n">
        <v>280</v>
      </c>
      <c r="K1532" t="s">
        <v>273</v>
      </c>
      <c r="L1532" t="n">
        <v>600</v>
      </c>
      <c r="M1532" t="n">
        <v>0.06</v>
      </c>
      <c r="N1532" t="n">
        <v>39.2</v>
      </c>
      <c r="O1532" t="s">
        <v>253</v>
      </c>
      <c r="P1532" t="s">
        <v>254</v>
      </c>
      <c r="Q1532" t="s">
        <v>254</v>
      </c>
      <c r="R1532" t="s">
        <v>255</v>
      </c>
      <c r="S1532" t="s">
        <v>251</v>
      </c>
      <c r="T1532" t="n">
        <v>5</v>
      </c>
    </row>
    <row r="1533" spans="1:20">
      <c r="A1533" s="1" t="n">
        <v>36707</v>
      </c>
      <c r="B1533" t="s">
        <v>248</v>
      </c>
      <c r="C1533" t="n">
        <v>60</v>
      </c>
      <c r="D1533" t="n">
        <v>20</v>
      </c>
      <c r="E1533" t="s">
        <v>249</v>
      </c>
      <c r="F1533" t="n">
        <v>3201</v>
      </c>
      <c r="G1533" t="s">
        <v>250</v>
      </c>
      <c r="H1533" t="s">
        <v>251</v>
      </c>
      <c r="I1533" t="n">
        <v>5</v>
      </c>
      <c r="J1533" t="n">
        <v>280</v>
      </c>
      <c r="K1533" t="s">
        <v>273</v>
      </c>
      <c r="L1533" t="n">
        <v>600</v>
      </c>
      <c r="M1533" t="n">
        <v>0.06</v>
      </c>
      <c r="N1533" t="n">
        <v>38.9</v>
      </c>
      <c r="O1533" t="s">
        <v>253</v>
      </c>
      <c r="P1533" t="s">
        <v>254</v>
      </c>
      <c r="Q1533" t="s">
        <v>254</v>
      </c>
      <c r="R1533" t="s">
        <v>255</v>
      </c>
      <c r="S1533" t="s">
        <v>251</v>
      </c>
      <c r="T1533" t="n">
        <v>5</v>
      </c>
    </row>
    <row r="1534" spans="1:20">
      <c r="A1534" s="1" t="n">
        <v>36707</v>
      </c>
      <c r="B1534" t="s">
        <v>248</v>
      </c>
      <c r="C1534" t="n">
        <v>69</v>
      </c>
      <c r="D1534" t="n">
        <v>508</v>
      </c>
      <c r="E1534" t="s">
        <v>268</v>
      </c>
      <c r="F1534" t="n">
        <v>3201</v>
      </c>
      <c r="G1534" t="s">
        <v>250</v>
      </c>
      <c r="H1534" t="s">
        <v>251</v>
      </c>
      <c r="I1534" t="n">
        <v>5</v>
      </c>
      <c r="J1534" t="n">
        <v>458</v>
      </c>
      <c r="K1534" t="s">
        <v>252</v>
      </c>
      <c r="L1534" t="n">
        <v>97</v>
      </c>
      <c r="M1534" t="n">
        <v>0.19</v>
      </c>
      <c r="N1534" t="n">
        <v>0</v>
      </c>
    </row>
    <row r="1535" spans="1:20">
      <c r="A1535" s="1" t="n">
        <v>36707</v>
      </c>
      <c r="B1535" t="s">
        <v>258</v>
      </c>
      <c r="C1535" t="n">
        <v>1</v>
      </c>
      <c r="D1535" t="n">
        <v>216</v>
      </c>
      <c r="E1535" t="s">
        <v>286</v>
      </c>
      <c r="F1535" t="n">
        <v>3201</v>
      </c>
      <c r="G1535" t="s">
        <v>250</v>
      </c>
      <c r="H1535" t="s">
        <v>251</v>
      </c>
      <c r="I1535" t="n">
        <v>5</v>
      </c>
      <c r="J1535" t="n">
        <v>490</v>
      </c>
      <c r="K1535" t="s">
        <v>266</v>
      </c>
      <c r="L1535" t="n">
        <v>300</v>
      </c>
      <c r="M1535" t="n">
        <v>0</v>
      </c>
      <c r="N1535" t="n">
        <v>0</v>
      </c>
    </row>
    <row r="1536" spans="1:20">
      <c r="A1536" s="1" t="n">
        <v>36707</v>
      </c>
      <c r="B1536" t="s">
        <v>258</v>
      </c>
      <c r="C1536" t="n">
        <v>2</v>
      </c>
      <c r="D1536" t="n">
        <v>216</v>
      </c>
      <c r="E1536" t="s">
        <v>286</v>
      </c>
      <c r="F1536" t="n">
        <v>3201</v>
      </c>
      <c r="G1536" t="s">
        <v>250</v>
      </c>
      <c r="H1536" t="s">
        <v>251</v>
      </c>
      <c r="I1536" t="n">
        <v>5</v>
      </c>
      <c r="J1536" t="n">
        <v>515</v>
      </c>
      <c r="K1536" t="s">
        <v>261</v>
      </c>
      <c r="L1536" t="n">
        <v>305</v>
      </c>
      <c r="M1536" t="n">
        <v>0</v>
      </c>
      <c r="N1536" t="n">
        <v>0</v>
      </c>
    </row>
    <row r="1537" spans="1:20">
      <c r="A1537" s="1" t="n">
        <v>36707</v>
      </c>
      <c r="B1537" t="s">
        <v>258</v>
      </c>
      <c r="C1537" t="n">
        <v>3</v>
      </c>
      <c r="D1537" t="n">
        <v>216</v>
      </c>
      <c r="E1537" t="s">
        <v>286</v>
      </c>
      <c r="F1537" t="n">
        <v>3201</v>
      </c>
      <c r="G1537" t="s">
        <v>250</v>
      </c>
      <c r="H1537" t="s">
        <v>251</v>
      </c>
      <c r="I1537" t="n">
        <v>5</v>
      </c>
      <c r="J1537" t="n">
        <v>490</v>
      </c>
      <c r="K1537" t="s">
        <v>266</v>
      </c>
      <c r="L1537" t="n">
        <v>311</v>
      </c>
      <c r="M1537" t="n">
        <v>0</v>
      </c>
      <c r="N1537" t="n">
        <v>0</v>
      </c>
    </row>
    <row r="1538" spans="1:20">
      <c r="A1538" s="1" t="n">
        <v>36707</v>
      </c>
      <c r="B1538" t="s">
        <v>313</v>
      </c>
      <c r="C1538" t="n">
        <v>1</v>
      </c>
      <c r="D1538" t="n">
        <v>20</v>
      </c>
      <c r="E1538" t="s">
        <v>249</v>
      </c>
      <c r="F1538" t="n">
        <v>3201</v>
      </c>
      <c r="G1538" t="s">
        <v>250</v>
      </c>
      <c r="H1538" t="s">
        <v>251</v>
      </c>
      <c r="I1538" t="n">
        <v>5</v>
      </c>
      <c r="J1538" t="n">
        <v>160</v>
      </c>
      <c r="K1538" t="s">
        <v>280</v>
      </c>
      <c r="L1538" t="n">
        <v>366</v>
      </c>
      <c r="M1538" t="n">
        <v>0.03</v>
      </c>
      <c r="N1538" t="n">
        <v>53.2</v>
      </c>
      <c r="O1538" t="s">
        <v>313</v>
      </c>
      <c r="P1538" t="s">
        <v>275</v>
      </c>
      <c r="Q1538" t="s">
        <v>275</v>
      </c>
      <c r="R1538" t="s">
        <v>255</v>
      </c>
      <c r="S1538" t="s">
        <v>251</v>
      </c>
      <c r="T1538" t="n">
        <v>5</v>
      </c>
    </row>
    <row r="1539" spans="1:20">
      <c r="A1539" s="1" t="n">
        <v>36707</v>
      </c>
      <c r="B1539" t="s">
        <v>313</v>
      </c>
      <c r="C1539" t="n">
        <v>2</v>
      </c>
      <c r="D1539" t="n">
        <v>20</v>
      </c>
      <c r="E1539" t="s">
        <v>249</v>
      </c>
      <c r="F1539" t="n">
        <v>3201</v>
      </c>
      <c r="G1539" t="s">
        <v>250</v>
      </c>
      <c r="H1539" t="s">
        <v>251</v>
      </c>
      <c r="I1539" t="n">
        <v>5</v>
      </c>
      <c r="J1539" t="n">
        <v>160</v>
      </c>
      <c r="K1539" t="s">
        <v>280</v>
      </c>
      <c r="L1539" t="n">
        <v>250</v>
      </c>
      <c r="M1539" t="n">
        <v>0.03</v>
      </c>
      <c r="N1539" t="n">
        <v>43.5</v>
      </c>
      <c r="O1539" t="s">
        <v>313</v>
      </c>
      <c r="P1539" t="s">
        <v>275</v>
      </c>
      <c r="Q1539" t="s">
        <v>275</v>
      </c>
      <c r="R1539" t="s">
        <v>255</v>
      </c>
      <c r="S1539" t="s">
        <v>251</v>
      </c>
      <c r="T1539" t="n">
        <v>5</v>
      </c>
    </row>
    <row r="1540" spans="1:20">
      <c r="A1540" s="1" t="n">
        <v>36707</v>
      </c>
      <c r="B1540" t="s">
        <v>313</v>
      </c>
      <c r="C1540" t="n">
        <v>3</v>
      </c>
      <c r="D1540" t="n">
        <v>20</v>
      </c>
      <c r="E1540" t="s">
        <v>249</v>
      </c>
      <c r="F1540" t="n">
        <v>3201</v>
      </c>
      <c r="G1540" t="s">
        <v>250</v>
      </c>
      <c r="H1540" t="s">
        <v>251</v>
      </c>
      <c r="I1540" t="n">
        <v>5</v>
      </c>
      <c r="J1540" t="n">
        <v>160</v>
      </c>
      <c r="K1540" t="s">
        <v>280</v>
      </c>
      <c r="L1540" t="n">
        <v>90</v>
      </c>
      <c r="M1540" t="n">
        <v>0.05</v>
      </c>
      <c r="N1540" t="n">
        <v>36.8</v>
      </c>
      <c r="O1540" t="s">
        <v>313</v>
      </c>
      <c r="P1540" t="s">
        <v>275</v>
      </c>
      <c r="Q1540" t="s">
        <v>275</v>
      </c>
      <c r="R1540" t="s">
        <v>255</v>
      </c>
      <c r="S1540" t="s">
        <v>251</v>
      </c>
      <c r="T1540" t="n">
        <v>5</v>
      </c>
    </row>
    <row r="1541" spans="1:20">
      <c r="A1541" s="1" t="n">
        <v>36707</v>
      </c>
      <c r="B1541" t="s">
        <v>313</v>
      </c>
      <c r="C1541" t="n">
        <v>4</v>
      </c>
      <c r="D1541" t="n">
        <v>20</v>
      </c>
      <c r="E1541" t="s">
        <v>249</v>
      </c>
      <c r="F1541" t="n">
        <v>3201</v>
      </c>
      <c r="G1541" t="s">
        <v>250</v>
      </c>
      <c r="H1541" t="s">
        <v>251</v>
      </c>
      <c r="I1541" t="n">
        <v>5</v>
      </c>
      <c r="J1541" t="n">
        <v>160</v>
      </c>
      <c r="K1541" t="s">
        <v>280</v>
      </c>
      <c r="L1541" t="n">
        <v>304</v>
      </c>
      <c r="M1541" t="n">
        <v>0.05</v>
      </c>
      <c r="N1541" t="n">
        <v>53</v>
      </c>
      <c r="O1541" t="s">
        <v>313</v>
      </c>
      <c r="P1541" t="s">
        <v>275</v>
      </c>
      <c r="Q1541" t="s">
        <v>275</v>
      </c>
      <c r="R1541" t="s">
        <v>255</v>
      </c>
      <c r="S1541" t="s">
        <v>251</v>
      </c>
      <c r="T1541" t="n">
        <v>5</v>
      </c>
    </row>
    <row r="1542" spans="1:20">
      <c r="A1542" s="1" t="n">
        <v>36707</v>
      </c>
      <c r="B1542" t="s">
        <v>313</v>
      </c>
      <c r="C1542" t="n">
        <v>5</v>
      </c>
      <c r="D1542" t="n">
        <v>20</v>
      </c>
      <c r="E1542" t="s">
        <v>249</v>
      </c>
      <c r="F1542" t="n">
        <v>3201</v>
      </c>
      <c r="G1542" t="s">
        <v>250</v>
      </c>
      <c r="H1542" t="s">
        <v>251</v>
      </c>
      <c r="I1542" t="n">
        <v>5</v>
      </c>
      <c r="J1542" t="n">
        <v>280</v>
      </c>
      <c r="K1542" t="s">
        <v>273</v>
      </c>
      <c r="L1542" t="n">
        <v>70</v>
      </c>
      <c r="M1542" t="n">
        <v>0.07000000000000001</v>
      </c>
      <c r="N1542" t="n">
        <v>36.8</v>
      </c>
      <c r="O1542" t="s">
        <v>313</v>
      </c>
      <c r="P1542" t="s">
        <v>275</v>
      </c>
      <c r="Q1542" t="s">
        <v>275</v>
      </c>
      <c r="R1542" t="s">
        <v>255</v>
      </c>
      <c r="S1542" t="s">
        <v>251</v>
      </c>
      <c r="T1542" t="n">
        <v>5</v>
      </c>
    </row>
    <row r="1543" spans="1:20">
      <c r="A1543" s="1" t="n">
        <v>36707</v>
      </c>
      <c r="B1543" t="s">
        <v>313</v>
      </c>
      <c r="C1543" t="n">
        <v>6</v>
      </c>
      <c r="D1543" t="n">
        <v>20</v>
      </c>
      <c r="E1543" t="s">
        <v>249</v>
      </c>
      <c r="F1543" t="n">
        <v>3201</v>
      </c>
      <c r="G1543" t="s">
        <v>250</v>
      </c>
      <c r="H1543" t="s">
        <v>251</v>
      </c>
      <c r="I1543" t="n">
        <v>5</v>
      </c>
      <c r="J1543" t="n">
        <v>280</v>
      </c>
      <c r="K1543" t="s">
        <v>273</v>
      </c>
      <c r="L1543" t="n">
        <v>361</v>
      </c>
      <c r="M1543" t="n">
        <v>0.23</v>
      </c>
      <c r="N1543" t="n">
        <v>21.1</v>
      </c>
      <c r="O1543" t="s">
        <v>313</v>
      </c>
      <c r="P1543" t="s">
        <v>275</v>
      </c>
      <c r="Q1543" t="s">
        <v>275</v>
      </c>
      <c r="R1543" t="s">
        <v>255</v>
      </c>
      <c r="S1543" t="s">
        <v>251</v>
      </c>
      <c r="T1543" t="n">
        <v>5</v>
      </c>
    </row>
    <row r="1544" spans="1:20">
      <c r="A1544" s="1" t="n">
        <v>36707</v>
      </c>
      <c r="B1544" t="s">
        <v>313</v>
      </c>
      <c r="C1544" t="n">
        <v>7</v>
      </c>
      <c r="D1544" t="n">
        <v>20</v>
      </c>
      <c r="E1544" t="s">
        <v>249</v>
      </c>
      <c r="F1544" t="n">
        <v>3201</v>
      </c>
      <c r="G1544" t="s">
        <v>250</v>
      </c>
      <c r="H1544" t="s">
        <v>251</v>
      </c>
      <c r="I1544" t="n">
        <v>5</v>
      </c>
      <c r="J1544" t="n">
        <v>458</v>
      </c>
      <c r="K1544" t="s">
        <v>252</v>
      </c>
      <c r="L1544" t="n">
        <v>299</v>
      </c>
      <c r="M1544" t="n">
        <v>0.08</v>
      </c>
      <c r="N1544" t="n">
        <v>34.5</v>
      </c>
      <c r="O1544" t="s">
        <v>313</v>
      </c>
      <c r="P1544" t="s">
        <v>275</v>
      </c>
      <c r="Q1544" t="s">
        <v>275</v>
      </c>
      <c r="R1544" t="s">
        <v>255</v>
      </c>
      <c r="S1544" t="s">
        <v>251</v>
      </c>
      <c r="T1544" t="n">
        <v>5</v>
      </c>
    </row>
    <row r="1545" spans="1:20">
      <c r="A1545" s="1" t="n">
        <v>36738</v>
      </c>
      <c r="B1545" t="s">
        <v>248</v>
      </c>
      <c r="C1545" t="n">
        <v>49</v>
      </c>
      <c r="D1545" t="n">
        <v>20</v>
      </c>
      <c r="E1545" t="s">
        <v>249</v>
      </c>
      <c r="F1545" t="n">
        <v>3201</v>
      </c>
      <c r="G1545" t="s">
        <v>250</v>
      </c>
      <c r="H1545" t="s">
        <v>251</v>
      </c>
      <c r="I1545" t="n">
        <v>5</v>
      </c>
      <c r="J1545" t="n">
        <v>280</v>
      </c>
      <c r="K1545" t="s">
        <v>273</v>
      </c>
      <c r="L1545" t="n">
        <v>624</v>
      </c>
      <c r="M1545" t="n">
        <v>0.06</v>
      </c>
      <c r="N1545" t="n">
        <v>39.2</v>
      </c>
      <c r="O1545" t="s">
        <v>253</v>
      </c>
      <c r="P1545" t="s">
        <v>254</v>
      </c>
      <c r="Q1545" t="s">
        <v>254</v>
      </c>
      <c r="R1545" t="s">
        <v>255</v>
      </c>
      <c r="S1545" t="s">
        <v>251</v>
      </c>
      <c r="T1545" t="n">
        <v>5</v>
      </c>
    </row>
    <row r="1546" spans="1:20">
      <c r="A1546" s="1" t="n">
        <v>36738</v>
      </c>
      <c r="B1546" t="s">
        <v>248</v>
      </c>
      <c r="C1546" t="n">
        <v>50</v>
      </c>
      <c r="D1546" t="n">
        <v>20</v>
      </c>
      <c r="E1546" t="s">
        <v>249</v>
      </c>
      <c r="F1546" t="n">
        <v>3201</v>
      </c>
      <c r="G1546" t="s">
        <v>250</v>
      </c>
      <c r="H1546" t="s">
        <v>251</v>
      </c>
      <c r="I1546" t="n">
        <v>5</v>
      </c>
      <c r="J1546" t="n">
        <v>280</v>
      </c>
      <c r="K1546" t="s">
        <v>273</v>
      </c>
      <c r="L1546" t="n">
        <v>598</v>
      </c>
      <c r="M1546" t="n">
        <v>0.06</v>
      </c>
      <c r="N1546" t="n">
        <v>39.8</v>
      </c>
      <c r="O1546" t="s">
        <v>253</v>
      </c>
      <c r="P1546" t="s">
        <v>254</v>
      </c>
      <c r="Q1546" t="s">
        <v>254</v>
      </c>
      <c r="R1546" t="s">
        <v>255</v>
      </c>
      <c r="S1546" t="s">
        <v>251</v>
      </c>
      <c r="T1546" t="n">
        <v>5</v>
      </c>
    </row>
    <row r="1547" spans="1:20">
      <c r="A1547" s="1" t="n">
        <v>36738</v>
      </c>
      <c r="B1547" t="s">
        <v>248</v>
      </c>
      <c r="C1547" t="n">
        <v>62</v>
      </c>
      <c r="D1547" t="n">
        <v>508</v>
      </c>
      <c r="E1547" t="s">
        <v>268</v>
      </c>
      <c r="F1547" t="n">
        <v>3201</v>
      </c>
      <c r="G1547" t="s">
        <v>250</v>
      </c>
      <c r="H1547" t="s">
        <v>251</v>
      </c>
      <c r="I1547" t="n">
        <v>5</v>
      </c>
      <c r="J1547" t="n">
        <v>458</v>
      </c>
      <c r="K1547" t="s">
        <v>252</v>
      </c>
      <c r="L1547" t="n">
        <v>108</v>
      </c>
      <c r="M1547" t="n">
        <v>0.17</v>
      </c>
      <c r="N1547" t="n">
        <v>0</v>
      </c>
    </row>
    <row r="1548" spans="1:20">
      <c r="A1548" s="1" t="n">
        <v>36738</v>
      </c>
      <c r="B1548" t="s">
        <v>248</v>
      </c>
      <c r="C1548" t="n">
        <v>605</v>
      </c>
      <c r="D1548" t="n">
        <v>213</v>
      </c>
      <c r="E1548" t="s">
        <v>256</v>
      </c>
      <c r="F1548" t="n">
        <v>3201</v>
      </c>
      <c r="G1548" t="s">
        <v>250</v>
      </c>
      <c r="H1548" t="s">
        <v>251</v>
      </c>
      <c r="I1548" t="n">
        <v>5</v>
      </c>
      <c r="J1548" t="n">
        <v>490</v>
      </c>
      <c r="K1548" t="s">
        <v>266</v>
      </c>
      <c r="L1548" t="n">
        <v>13</v>
      </c>
      <c r="M1548" t="n">
        <v>0</v>
      </c>
      <c r="N1548" t="n">
        <v>0</v>
      </c>
    </row>
    <row r="1549" spans="1:20">
      <c r="A1549" s="1" t="n">
        <v>36738</v>
      </c>
      <c r="B1549" t="s">
        <v>258</v>
      </c>
      <c r="C1549" t="n">
        <v>1</v>
      </c>
      <c r="D1549" t="n">
        <v>216</v>
      </c>
      <c r="E1549" t="s">
        <v>286</v>
      </c>
      <c r="F1549" t="n">
        <v>3201</v>
      </c>
      <c r="G1549" t="s">
        <v>250</v>
      </c>
      <c r="H1549" t="s">
        <v>251</v>
      </c>
      <c r="I1549" t="n">
        <v>5</v>
      </c>
      <c r="J1549" t="n">
        <v>490</v>
      </c>
      <c r="K1549" t="s">
        <v>266</v>
      </c>
      <c r="L1549" t="n">
        <v>301</v>
      </c>
      <c r="M1549" t="n">
        <v>0</v>
      </c>
      <c r="N1549" t="n">
        <v>0</v>
      </c>
    </row>
    <row r="1550" spans="1:20">
      <c r="A1550" s="1" t="n">
        <v>36738</v>
      </c>
      <c r="B1550" t="s">
        <v>313</v>
      </c>
      <c r="C1550" t="n">
        <v>1</v>
      </c>
      <c r="D1550" t="n">
        <v>20</v>
      </c>
      <c r="E1550" t="s">
        <v>249</v>
      </c>
      <c r="F1550" t="n">
        <v>3201</v>
      </c>
      <c r="G1550" t="s">
        <v>250</v>
      </c>
      <c r="H1550" t="s">
        <v>251</v>
      </c>
      <c r="I1550" t="n">
        <v>5</v>
      </c>
      <c r="J1550" t="n">
        <v>160</v>
      </c>
      <c r="K1550" t="s">
        <v>280</v>
      </c>
      <c r="L1550" t="n">
        <v>385</v>
      </c>
      <c r="M1550" t="n">
        <v>0.01</v>
      </c>
      <c r="N1550" t="n">
        <v>55.1</v>
      </c>
      <c r="O1550" t="s">
        <v>313</v>
      </c>
      <c r="P1550" t="s">
        <v>275</v>
      </c>
      <c r="Q1550" t="s">
        <v>275</v>
      </c>
      <c r="R1550" t="s">
        <v>255</v>
      </c>
      <c r="S1550" t="s">
        <v>251</v>
      </c>
      <c r="T1550" t="n">
        <v>5</v>
      </c>
    </row>
    <row r="1551" spans="1:20">
      <c r="A1551" s="1" t="n">
        <v>36738</v>
      </c>
      <c r="B1551" t="s">
        <v>313</v>
      </c>
      <c r="C1551" t="n">
        <v>2</v>
      </c>
      <c r="D1551" t="n">
        <v>20</v>
      </c>
      <c r="E1551" t="s">
        <v>249</v>
      </c>
      <c r="F1551" t="n">
        <v>3201</v>
      </c>
      <c r="G1551" t="s">
        <v>250</v>
      </c>
      <c r="H1551" t="s">
        <v>251</v>
      </c>
      <c r="I1551" t="n">
        <v>5</v>
      </c>
      <c r="J1551" t="n">
        <v>458</v>
      </c>
      <c r="K1551" t="s">
        <v>252</v>
      </c>
      <c r="L1551" t="n">
        <v>428</v>
      </c>
      <c r="M1551" t="n">
        <v>0.22</v>
      </c>
      <c r="N1551" t="n">
        <v>20.3</v>
      </c>
      <c r="O1551" t="s">
        <v>313</v>
      </c>
      <c r="P1551" t="s">
        <v>275</v>
      </c>
      <c r="Q1551" t="s">
        <v>275</v>
      </c>
      <c r="R1551" t="s">
        <v>255</v>
      </c>
      <c r="S1551" t="s">
        <v>251</v>
      </c>
      <c r="T1551" t="n">
        <v>5</v>
      </c>
    </row>
    <row r="1552" spans="1:20">
      <c r="A1552" s="1" t="n">
        <v>36738</v>
      </c>
      <c r="B1552" t="s">
        <v>313</v>
      </c>
      <c r="C1552" t="n">
        <v>3</v>
      </c>
      <c r="D1552" t="n">
        <v>20</v>
      </c>
      <c r="E1552" t="s">
        <v>249</v>
      </c>
      <c r="F1552" t="n">
        <v>3201</v>
      </c>
      <c r="G1552" t="s">
        <v>250</v>
      </c>
      <c r="H1552" t="s">
        <v>251</v>
      </c>
      <c r="I1552" t="n">
        <v>5</v>
      </c>
      <c r="J1552" t="n">
        <v>712</v>
      </c>
      <c r="K1552" t="s">
        <v>300</v>
      </c>
      <c r="L1552" t="n">
        <v>651</v>
      </c>
      <c r="M1552" t="n">
        <v>0.04</v>
      </c>
      <c r="N1552" t="n">
        <v>45.3</v>
      </c>
      <c r="O1552" t="s">
        <v>313</v>
      </c>
      <c r="P1552" t="s">
        <v>275</v>
      </c>
      <c r="Q1552" t="s">
        <v>275</v>
      </c>
      <c r="R1552" t="s">
        <v>255</v>
      </c>
      <c r="S1552" t="s">
        <v>251</v>
      </c>
      <c r="T1552" t="n">
        <v>5</v>
      </c>
    </row>
    <row r="1553" spans="1:20">
      <c r="A1553" s="1" t="n">
        <v>36769</v>
      </c>
      <c r="B1553" t="s">
        <v>248</v>
      </c>
      <c r="C1553" t="n">
        <v>52</v>
      </c>
      <c r="D1553" t="n">
        <v>20</v>
      </c>
      <c r="E1553" t="s">
        <v>249</v>
      </c>
      <c r="F1553" t="n">
        <v>3201</v>
      </c>
      <c r="G1553" t="s">
        <v>250</v>
      </c>
      <c r="H1553" t="s">
        <v>251</v>
      </c>
      <c r="I1553" t="n">
        <v>5</v>
      </c>
      <c r="J1553" t="n">
        <v>280</v>
      </c>
      <c r="K1553" t="s">
        <v>273</v>
      </c>
      <c r="L1553" t="n">
        <v>559</v>
      </c>
      <c r="M1553" t="n">
        <v>0.06</v>
      </c>
      <c r="N1553" t="n">
        <v>39.2</v>
      </c>
      <c r="O1553" t="s">
        <v>253</v>
      </c>
      <c r="P1553" t="s">
        <v>254</v>
      </c>
      <c r="Q1553" t="s">
        <v>254</v>
      </c>
      <c r="R1553" t="s">
        <v>255</v>
      </c>
      <c r="S1553" t="s">
        <v>251</v>
      </c>
      <c r="T1553" t="n">
        <v>5</v>
      </c>
    </row>
    <row r="1554" spans="1:20">
      <c r="A1554" s="1" t="n">
        <v>36769</v>
      </c>
      <c r="B1554" t="s">
        <v>248</v>
      </c>
      <c r="C1554" t="n">
        <v>53</v>
      </c>
      <c r="D1554" t="n">
        <v>20</v>
      </c>
      <c r="E1554" t="s">
        <v>249</v>
      </c>
      <c r="F1554" t="n">
        <v>3201</v>
      </c>
      <c r="G1554" t="s">
        <v>250</v>
      </c>
      <c r="H1554" t="s">
        <v>251</v>
      </c>
      <c r="I1554" t="n">
        <v>5</v>
      </c>
      <c r="J1554" t="n">
        <v>458</v>
      </c>
      <c r="K1554" t="s">
        <v>252</v>
      </c>
      <c r="L1554" t="n">
        <v>217</v>
      </c>
      <c r="M1554" t="n">
        <v>0.09</v>
      </c>
      <c r="N1554" t="n">
        <v>34</v>
      </c>
      <c r="O1554" t="s">
        <v>253</v>
      </c>
      <c r="P1554" t="s">
        <v>254</v>
      </c>
      <c r="Q1554" t="s">
        <v>254</v>
      </c>
      <c r="R1554" t="s">
        <v>255</v>
      </c>
      <c r="S1554" t="s">
        <v>251</v>
      </c>
      <c r="T1554" t="n">
        <v>5</v>
      </c>
    </row>
    <row r="1555" spans="1:20">
      <c r="A1555" s="1" t="n">
        <v>36769</v>
      </c>
      <c r="B1555" t="s">
        <v>248</v>
      </c>
      <c r="C1555" t="n">
        <v>54</v>
      </c>
      <c r="D1555" t="n">
        <v>20</v>
      </c>
      <c r="E1555" t="s">
        <v>249</v>
      </c>
      <c r="F1555" t="n">
        <v>3201</v>
      </c>
      <c r="G1555" t="s">
        <v>250</v>
      </c>
      <c r="H1555" t="s">
        <v>251</v>
      </c>
      <c r="I1555" t="n">
        <v>5</v>
      </c>
      <c r="J1555" t="n">
        <v>458</v>
      </c>
      <c r="K1555" t="s">
        <v>252</v>
      </c>
      <c r="L1555" t="n">
        <v>389</v>
      </c>
      <c r="M1555" t="n">
        <v>0.05</v>
      </c>
      <c r="N1555" t="n">
        <v>37.2</v>
      </c>
      <c r="O1555" t="s">
        <v>253</v>
      </c>
      <c r="P1555" t="s">
        <v>254</v>
      </c>
      <c r="Q1555" t="s">
        <v>254</v>
      </c>
      <c r="R1555" t="s">
        <v>255</v>
      </c>
      <c r="S1555" t="s">
        <v>251</v>
      </c>
      <c r="T1555" t="n">
        <v>5</v>
      </c>
    </row>
    <row r="1556" spans="1:20">
      <c r="A1556" s="1" t="n">
        <v>36769</v>
      </c>
      <c r="B1556" t="s">
        <v>248</v>
      </c>
      <c r="C1556" t="n">
        <v>64</v>
      </c>
      <c r="D1556" t="n">
        <v>213</v>
      </c>
      <c r="E1556" t="s">
        <v>256</v>
      </c>
      <c r="F1556" t="n">
        <v>3201</v>
      </c>
      <c r="G1556" t="s">
        <v>250</v>
      </c>
      <c r="H1556" t="s">
        <v>251</v>
      </c>
      <c r="I1556" t="n">
        <v>5</v>
      </c>
      <c r="J1556" t="n">
        <v>490</v>
      </c>
      <c r="K1556" t="s">
        <v>266</v>
      </c>
      <c r="L1556" t="n">
        <v>34</v>
      </c>
      <c r="M1556" t="n">
        <v>0</v>
      </c>
      <c r="N1556" t="n">
        <v>0</v>
      </c>
    </row>
    <row r="1557" spans="1:20">
      <c r="A1557" s="1" t="n">
        <v>36769</v>
      </c>
      <c r="B1557" t="s">
        <v>248</v>
      </c>
      <c r="C1557" t="n">
        <v>67</v>
      </c>
      <c r="D1557" t="n">
        <v>508</v>
      </c>
      <c r="E1557" t="s">
        <v>268</v>
      </c>
      <c r="F1557" t="n">
        <v>3201</v>
      </c>
      <c r="G1557" t="s">
        <v>250</v>
      </c>
      <c r="H1557" t="s">
        <v>251</v>
      </c>
      <c r="I1557" t="n">
        <v>5</v>
      </c>
      <c r="J1557" t="n">
        <v>458</v>
      </c>
      <c r="K1557" t="s">
        <v>252</v>
      </c>
      <c r="L1557" t="n">
        <v>104</v>
      </c>
      <c r="M1557" t="n">
        <v>0.13</v>
      </c>
      <c r="N1557" t="n">
        <v>0</v>
      </c>
    </row>
    <row r="1558" spans="1:20">
      <c r="A1558" s="1" t="n">
        <v>36769</v>
      </c>
      <c r="B1558" t="s">
        <v>258</v>
      </c>
      <c r="C1558" t="n">
        <v>1</v>
      </c>
      <c r="D1558" t="n">
        <v>216</v>
      </c>
      <c r="E1558" t="s">
        <v>286</v>
      </c>
      <c r="F1558" t="n">
        <v>3201</v>
      </c>
      <c r="G1558" t="s">
        <v>250</v>
      </c>
      <c r="H1558" t="s">
        <v>251</v>
      </c>
      <c r="I1558" t="n">
        <v>5</v>
      </c>
      <c r="J1558" t="n">
        <v>515</v>
      </c>
      <c r="K1558" t="s">
        <v>261</v>
      </c>
      <c r="L1558" t="n">
        <v>300</v>
      </c>
      <c r="M1558" t="n">
        <v>0</v>
      </c>
      <c r="N1558" t="n">
        <v>0</v>
      </c>
    </row>
    <row r="1559" spans="1:20">
      <c r="A1559" s="1" t="n">
        <v>36769</v>
      </c>
      <c r="B1559" t="s">
        <v>258</v>
      </c>
      <c r="C1559" t="n">
        <v>2</v>
      </c>
      <c r="D1559" t="n">
        <v>216</v>
      </c>
      <c r="E1559" t="s">
        <v>286</v>
      </c>
      <c r="F1559" t="n">
        <v>3201</v>
      </c>
      <c r="G1559" t="s">
        <v>250</v>
      </c>
      <c r="H1559" t="s">
        <v>251</v>
      </c>
      <c r="I1559" t="n">
        <v>5</v>
      </c>
      <c r="J1559" t="n">
        <v>490</v>
      </c>
      <c r="K1559" t="s">
        <v>266</v>
      </c>
      <c r="L1559" t="n">
        <v>227</v>
      </c>
      <c r="M1559" t="n">
        <v>0</v>
      </c>
      <c r="N1559" t="n">
        <v>0</v>
      </c>
    </row>
    <row r="1560" spans="1:20">
      <c r="A1560" s="1" t="n">
        <v>36769</v>
      </c>
      <c r="B1560" t="s">
        <v>258</v>
      </c>
      <c r="C1560" t="n">
        <v>3</v>
      </c>
      <c r="D1560" t="n">
        <v>213</v>
      </c>
      <c r="E1560" t="s">
        <v>256</v>
      </c>
      <c r="F1560" t="n">
        <v>3201</v>
      </c>
      <c r="G1560" t="s">
        <v>250</v>
      </c>
      <c r="H1560" t="s">
        <v>251</v>
      </c>
      <c r="I1560" t="n">
        <v>5</v>
      </c>
      <c r="J1560" t="n">
        <v>490</v>
      </c>
      <c r="K1560" t="s">
        <v>266</v>
      </c>
      <c r="L1560" t="n">
        <v>34</v>
      </c>
      <c r="M1560" t="n">
        <v>0</v>
      </c>
      <c r="N1560" t="n">
        <v>0</v>
      </c>
    </row>
    <row r="1561" spans="1:20">
      <c r="A1561" s="1" t="n">
        <v>36769</v>
      </c>
      <c r="B1561" t="s">
        <v>313</v>
      </c>
      <c r="C1561" t="n">
        <v>1</v>
      </c>
      <c r="D1561" t="n">
        <v>20</v>
      </c>
      <c r="E1561" t="s">
        <v>249</v>
      </c>
      <c r="F1561" t="n">
        <v>3201</v>
      </c>
      <c r="G1561" t="s">
        <v>250</v>
      </c>
      <c r="H1561" t="s">
        <v>251</v>
      </c>
      <c r="I1561" t="n">
        <v>5</v>
      </c>
      <c r="J1561" t="n">
        <v>458</v>
      </c>
      <c r="K1561" t="s">
        <v>252</v>
      </c>
      <c r="L1561" t="n">
        <v>403</v>
      </c>
      <c r="M1561" t="n">
        <v>0.22</v>
      </c>
      <c r="N1561" t="n">
        <v>20.5</v>
      </c>
      <c r="O1561" t="s">
        <v>313</v>
      </c>
      <c r="P1561" t="s">
        <v>275</v>
      </c>
      <c r="Q1561" t="s">
        <v>275</v>
      </c>
      <c r="R1561" t="s">
        <v>255</v>
      </c>
      <c r="S1561" t="s">
        <v>251</v>
      </c>
      <c r="T1561" t="n">
        <v>5</v>
      </c>
    </row>
    <row r="1562" spans="1:20">
      <c r="A1562" s="1" t="n">
        <v>36769</v>
      </c>
      <c r="B1562" t="s">
        <v>313</v>
      </c>
      <c r="C1562" t="n">
        <v>2</v>
      </c>
      <c r="D1562" t="n">
        <v>20</v>
      </c>
      <c r="E1562" t="s">
        <v>249</v>
      </c>
      <c r="F1562" t="n">
        <v>3201</v>
      </c>
      <c r="G1562" t="s">
        <v>250</v>
      </c>
      <c r="H1562" t="s">
        <v>251</v>
      </c>
      <c r="I1562" t="n">
        <v>5</v>
      </c>
      <c r="J1562" t="n">
        <v>160</v>
      </c>
      <c r="K1562" t="s">
        <v>280</v>
      </c>
      <c r="L1562" t="n">
        <v>116</v>
      </c>
      <c r="M1562" t="n">
        <v>0.06</v>
      </c>
      <c r="N1562" t="n">
        <v>39.1</v>
      </c>
      <c r="O1562" t="s">
        <v>313</v>
      </c>
      <c r="P1562" t="s">
        <v>275</v>
      </c>
      <c r="Q1562" t="s">
        <v>275</v>
      </c>
      <c r="R1562" t="s">
        <v>255</v>
      </c>
      <c r="S1562" t="s">
        <v>251</v>
      </c>
      <c r="T1562" t="n">
        <v>5</v>
      </c>
    </row>
    <row r="1563" spans="1:20">
      <c r="A1563" s="1" t="n">
        <v>36769</v>
      </c>
      <c r="B1563" t="s">
        <v>313</v>
      </c>
      <c r="C1563" t="n">
        <v>3</v>
      </c>
      <c r="D1563" t="n">
        <v>20</v>
      </c>
      <c r="E1563" t="s">
        <v>249</v>
      </c>
      <c r="F1563" t="n">
        <v>3201</v>
      </c>
      <c r="G1563" t="s">
        <v>250</v>
      </c>
      <c r="H1563" t="s">
        <v>251</v>
      </c>
      <c r="I1563" t="n">
        <v>5</v>
      </c>
      <c r="J1563" t="n">
        <v>458</v>
      </c>
      <c r="K1563" t="s">
        <v>252</v>
      </c>
      <c r="L1563" t="n">
        <v>333</v>
      </c>
      <c r="M1563" t="n">
        <v>0.02</v>
      </c>
      <c r="N1563" t="n">
        <v>45.3</v>
      </c>
      <c r="O1563" t="s">
        <v>313</v>
      </c>
      <c r="P1563" t="s">
        <v>275</v>
      </c>
      <c r="Q1563" t="s">
        <v>275</v>
      </c>
      <c r="R1563" t="s">
        <v>255</v>
      </c>
      <c r="S1563" t="s">
        <v>251</v>
      </c>
      <c r="T1563" t="n">
        <v>5</v>
      </c>
    </row>
    <row r="1564" spans="1:20">
      <c r="A1564" s="1" t="n">
        <v>36769</v>
      </c>
      <c r="B1564" t="s">
        <v>313</v>
      </c>
      <c r="C1564" t="n">
        <v>4</v>
      </c>
      <c r="D1564" t="n">
        <v>20</v>
      </c>
      <c r="E1564" t="s">
        <v>249</v>
      </c>
      <c r="F1564" t="n">
        <v>3201</v>
      </c>
      <c r="G1564" t="s">
        <v>250</v>
      </c>
      <c r="H1564" t="s">
        <v>251</v>
      </c>
      <c r="I1564" t="n">
        <v>5</v>
      </c>
      <c r="J1564" t="n">
        <v>458</v>
      </c>
      <c r="K1564" t="s">
        <v>252</v>
      </c>
      <c r="L1564" t="n">
        <v>350</v>
      </c>
      <c r="M1564" t="n">
        <v>0.22</v>
      </c>
      <c r="N1564" t="n">
        <v>20.5</v>
      </c>
      <c r="O1564" t="s">
        <v>313</v>
      </c>
      <c r="P1564" t="s">
        <v>275</v>
      </c>
      <c r="Q1564" t="s">
        <v>275</v>
      </c>
      <c r="R1564" t="s">
        <v>255</v>
      </c>
      <c r="S1564" t="s">
        <v>251</v>
      </c>
      <c r="T1564" t="n">
        <v>5</v>
      </c>
    </row>
    <row r="1565" spans="1:20">
      <c r="A1565" s="1" t="n">
        <v>36769</v>
      </c>
      <c r="B1565" t="s">
        <v>313</v>
      </c>
      <c r="C1565" t="n">
        <v>5</v>
      </c>
      <c r="D1565" t="n">
        <v>20</v>
      </c>
      <c r="E1565" t="s">
        <v>249</v>
      </c>
      <c r="F1565" t="n">
        <v>3201</v>
      </c>
      <c r="G1565" t="s">
        <v>250</v>
      </c>
      <c r="H1565" t="s">
        <v>251</v>
      </c>
      <c r="I1565" t="n">
        <v>5</v>
      </c>
      <c r="J1565" t="n">
        <v>160</v>
      </c>
      <c r="K1565" t="s">
        <v>280</v>
      </c>
      <c r="L1565" t="n">
        <v>636</v>
      </c>
      <c r="M1565" t="n">
        <v>0.02</v>
      </c>
      <c r="N1565" t="n">
        <v>54.9</v>
      </c>
      <c r="O1565" t="s">
        <v>313</v>
      </c>
      <c r="P1565" t="s">
        <v>275</v>
      </c>
      <c r="Q1565" t="s">
        <v>275</v>
      </c>
      <c r="R1565" t="s">
        <v>255</v>
      </c>
      <c r="S1565" t="s">
        <v>251</v>
      </c>
      <c r="T1565" t="n">
        <v>5</v>
      </c>
    </row>
    <row r="1566" spans="1:20">
      <c r="A1566" s="1" t="n">
        <v>36769</v>
      </c>
      <c r="B1566" t="s">
        <v>329</v>
      </c>
      <c r="C1566" t="n">
        <v>607</v>
      </c>
      <c r="D1566" t="n">
        <v>213</v>
      </c>
      <c r="E1566" t="s">
        <v>256</v>
      </c>
      <c r="F1566" t="n">
        <v>3201</v>
      </c>
      <c r="G1566" t="s">
        <v>250</v>
      </c>
      <c r="H1566" t="s">
        <v>251</v>
      </c>
      <c r="I1566" t="n">
        <v>5</v>
      </c>
      <c r="J1566" t="n">
        <v>515</v>
      </c>
      <c r="K1566" t="s">
        <v>261</v>
      </c>
      <c r="L1566" t="n">
        <v>300</v>
      </c>
      <c r="M1566" t="n">
        <v>0</v>
      </c>
      <c r="N1566" t="n">
        <v>0</v>
      </c>
    </row>
    <row r="1567" spans="1:20">
      <c r="A1567" s="1" t="n">
        <v>36799</v>
      </c>
      <c r="B1567" t="s">
        <v>248</v>
      </c>
      <c r="C1567" t="n">
        <v>47</v>
      </c>
      <c r="D1567" t="n">
        <v>20</v>
      </c>
      <c r="E1567" t="s">
        <v>249</v>
      </c>
      <c r="F1567" t="n">
        <v>3201</v>
      </c>
      <c r="G1567" t="s">
        <v>250</v>
      </c>
      <c r="H1567" t="s">
        <v>251</v>
      </c>
      <c r="I1567" t="n">
        <v>5</v>
      </c>
      <c r="J1567" t="n">
        <v>280</v>
      </c>
      <c r="K1567" t="s">
        <v>273</v>
      </c>
      <c r="L1567" t="n">
        <v>582</v>
      </c>
      <c r="M1567" t="n">
        <v>0.06</v>
      </c>
      <c r="N1567" t="n">
        <v>39.5</v>
      </c>
      <c r="O1567" t="s">
        <v>253</v>
      </c>
      <c r="P1567" t="s">
        <v>254</v>
      </c>
      <c r="Q1567" t="s">
        <v>254</v>
      </c>
      <c r="R1567" t="s">
        <v>255</v>
      </c>
      <c r="S1567" t="s">
        <v>251</v>
      </c>
      <c r="T1567" t="n">
        <v>5</v>
      </c>
    </row>
    <row r="1568" spans="1:20">
      <c r="A1568" s="1" t="n">
        <v>36799</v>
      </c>
      <c r="B1568" t="s">
        <v>248</v>
      </c>
      <c r="C1568" t="n">
        <v>48</v>
      </c>
      <c r="D1568" t="n">
        <v>20</v>
      </c>
      <c r="E1568" t="s">
        <v>249</v>
      </c>
      <c r="F1568" t="n">
        <v>3201</v>
      </c>
      <c r="G1568" t="s">
        <v>250</v>
      </c>
      <c r="H1568" t="s">
        <v>251</v>
      </c>
      <c r="I1568" t="n">
        <v>5</v>
      </c>
      <c r="J1568" t="n">
        <v>280</v>
      </c>
      <c r="K1568" t="s">
        <v>273</v>
      </c>
      <c r="L1568" t="n">
        <v>610</v>
      </c>
      <c r="M1568" t="n">
        <v>0.06</v>
      </c>
      <c r="N1568" t="n">
        <v>39.3</v>
      </c>
      <c r="O1568" t="s">
        <v>253</v>
      </c>
      <c r="P1568" t="s">
        <v>254</v>
      </c>
      <c r="Q1568" t="s">
        <v>254</v>
      </c>
      <c r="R1568" t="s">
        <v>255</v>
      </c>
      <c r="S1568" t="s">
        <v>251</v>
      </c>
      <c r="T1568" t="n">
        <v>5</v>
      </c>
    </row>
    <row r="1569" spans="1:20">
      <c r="A1569" s="1" t="n">
        <v>36799</v>
      </c>
      <c r="B1569" t="s">
        <v>308</v>
      </c>
      <c r="C1569" t="n">
        <v>610</v>
      </c>
      <c r="D1569" t="n">
        <v>152</v>
      </c>
      <c r="E1569" t="s">
        <v>324</v>
      </c>
      <c r="F1569" t="n">
        <v>3201</v>
      </c>
      <c r="G1569" t="s">
        <v>250</v>
      </c>
      <c r="H1569" t="s">
        <v>251</v>
      </c>
      <c r="I1569" t="n">
        <v>5</v>
      </c>
      <c r="J1569" t="n">
        <v>515</v>
      </c>
      <c r="K1569" t="s">
        <v>261</v>
      </c>
      <c r="L1569" t="n">
        <v>101</v>
      </c>
      <c r="M1569" t="n">
        <v>0</v>
      </c>
      <c r="N1569" t="n">
        <v>0</v>
      </c>
    </row>
    <row r="1570" spans="1:20">
      <c r="A1570" s="1" t="n">
        <v>36799</v>
      </c>
      <c r="B1570" t="s">
        <v>313</v>
      </c>
      <c r="C1570" t="n">
        <v>1</v>
      </c>
      <c r="D1570" t="n">
        <v>20</v>
      </c>
      <c r="E1570" t="s">
        <v>249</v>
      </c>
      <c r="F1570" t="n">
        <v>3201</v>
      </c>
      <c r="G1570" t="s">
        <v>250</v>
      </c>
      <c r="H1570" t="s">
        <v>251</v>
      </c>
      <c r="I1570" t="n">
        <v>5</v>
      </c>
      <c r="J1570" t="n">
        <v>150</v>
      </c>
      <c r="K1570" t="s">
        <v>291</v>
      </c>
      <c r="L1570" t="n">
        <v>398</v>
      </c>
      <c r="M1570" t="n">
        <v>0.19</v>
      </c>
      <c r="N1570" t="n">
        <v>22.9</v>
      </c>
      <c r="O1570" t="s">
        <v>313</v>
      </c>
      <c r="P1570" t="s">
        <v>275</v>
      </c>
      <c r="Q1570" t="s">
        <v>275</v>
      </c>
      <c r="R1570" t="s">
        <v>255</v>
      </c>
      <c r="S1570" t="s">
        <v>251</v>
      </c>
      <c r="T1570" t="n">
        <v>5</v>
      </c>
    </row>
    <row r="1571" spans="1:20">
      <c r="A1571" s="1" t="n">
        <v>36799</v>
      </c>
      <c r="B1571" t="s">
        <v>313</v>
      </c>
      <c r="C1571" t="n">
        <v>2</v>
      </c>
      <c r="D1571" t="n">
        <v>20</v>
      </c>
      <c r="E1571" t="s">
        <v>249</v>
      </c>
      <c r="F1571" t="n">
        <v>3201</v>
      </c>
      <c r="G1571" t="s">
        <v>250</v>
      </c>
      <c r="H1571" t="s">
        <v>251</v>
      </c>
      <c r="I1571" t="n">
        <v>5</v>
      </c>
      <c r="J1571" t="n">
        <v>150</v>
      </c>
      <c r="K1571" t="s">
        <v>291</v>
      </c>
      <c r="L1571" t="n">
        <v>334</v>
      </c>
      <c r="M1571" t="n">
        <v>0.03</v>
      </c>
      <c r="N1571" t="n">
        <v>41.1</v>
      </c>
      <c r="O1571" t="s">
        <v>313</v>
      </c>
      <c r="P1571" t="s">
        <v>275</v>
      </c>
      <c r="Q1571" t="s">
        <v>275</v>
      </c>
      <c r="R1571" t="s">
        <v>255</v>
      </c>
      <c r="S1571" t="s">
        <v>251</v>
      </c>
      <c r="T1571" t="n">
        <v>5</v>
      </c>
    </row>
    <row r="1572" spans="1:20">
      <c r="A1572" s="1" t="n">
        <v>36799</v>
      </c>
      <c r="B1572" t="s">
        <v>313</v>
      </c>
      <c r="C1572" t="n">
        <v>3</v>
      </c>
      <c r="D1572" t="n">
        <v>20</v>
      </c>
      <c r="E1572" t="s">
        <v>249</v>
      </c>
      <c r="F1572" t="n">
        <v>3201</v>
      </c>
      <c r="G1572" t="s">
        <v>250</v>
      </c>
      <c r="H1572" t="s">
        <v>251</v>
      </c>
      <c r="I1572" t="n">
        <v>5</v>
      </c>
      <c r="J1572" t="n">
        <v>150</v>
      </c>
      <c r="K1572" t="s">
        <v>291</v>
      </c>
      <c r="L1572" t="n">
        <v>340</v>
      </c>
      <c r="M1572" t="n">
        <v>0.05</v>
      </c>
      <c r="N1572" t="n">
        <v>36.9</v>
      </c>
      <c r="O1572" t="s">
        <v>313</v>
      </c>
      <c r="P1572" t="s">
        <v>275</v>
      </c>
      <c r="Q1572" t="s">
        <v>275</v>
      </c>
      <c r="R1572" t="s">
        <v>255</v>
      </c>
      <c r="S1572" t="s">
        <v>251</v>
      </c>
      <c r="T1572" t="n">
        <v>5</v>
      </c>
    </row>
    <row r="1573" spans="1:20">
      <c r="A1573" s="1" t="n">
        <v>36830</v>
      </c>
      <c r="B1573" t="s">
        <v>248</v>
      </c>
      <c r="C1573" t="n">
        <v>54</v>
      </c>
      <c r="D1573" t="n">
        <v>20</v>
      </c>
      <c r="E1573" t="s">
        <v>249</v>
      </c>
      <c r="F1573" t="n">
        <v>3201</v>
      </c>
      <c r="G1573" t="s">
        <v>250</v>
      </c>
      <c r="H1573" t="s">
        <v>251</v>
      </c>
      <c r="I1573" t="n">
        <v>5</v>
      </c>
      <c r="J1573" t="n">
        <v>280</v>
      </c>
      <c r="K1573" t="s">
        <v>273</v>
      </c>
      <c r="L1573" t="n">
        <v>570</v>
      </c>
      <c r="M1573" t="n">
        <v>0.06</v>
      </c>
      <c r="N1573" t="n">
        <v>39.4</v>
      </c>
      <c r="O1573" t="s">
        <v>253</v>
      </c>
      <c r="P1573" t="s">
        <v>254</v>
      </c>
      <c r="Q1573" t="s">
        <v>254</v>
      </c>
      <c r="R1573" t="s">
        <v>255</v>
      </c>
      <c r="S1573" t="s">
        <v>251</v>
      </c>
      <c r="T1573" t="n">
        <v>5</v>
      </c>
    </row>
    <row r="1574" spans="1:20">
      <c r="A1574" s="1" t="n">
        <v>36830</v>
      </c>
      <c r="B1574" t="s">
        <v>248</v>
      </c>
      <c r="C1574" t="n">
        <v>55</v>
      </c>
      <c r="D1574" t="n">
        <v>20</v>
      </c>
      <c r="E1574" t="s">
        <v>249</v>
      </c>
      <c r="F1574" t="n">
        <v>3201</v>
      </c>
      <c r="G1574" t="s">
        <v>250</v>
      </c>
      <c r="H1574" t="s">
        <v>251</v>
      </c>
      <c r="I1574" t="n">
        <v>5</v>
      </c>
      <c r="J1574" t="n">
        <v>280</v>
      </c>
      <c r="K1574" t="s">
        <v>273</v>
      </c>
      <c r="L1574" t="n">
        <v>571</v>
      </c>
      <c r="M1574" t="n">
        <v>0.06</v>
      </c>
      <c r="N1574" t="n">
        <v>39.2</v>
      </c>
      <c r="O1574" t="s">
        <v>253</v>
      </c>
      <c r="P1574" t="s">
        <v>254</v>
      </c>
      <c r="Q1574" t="s">
        <v>254</v>
      </c>
      <c r="R1574" t="s">
        <v>255</v>
      </c>
      <c r="S1574" t="s">
        <v>251</v>
      </c>
      <c r="T1574" t="n">
        <v>5</v>
      </c>
    </row>
    <row r="1575" spans="1:20">
      <c r="A1575" s="1" t="n">
        <v>36830</v>
      </c>
      <c r="B1575" t="s">
        <v>248</v>
      </c>
      <c r="C1575" t="n">
        <v>66</v>
      </c>
      <c r="D1575" t="n">
        <v>508</v>
      </c>
      <c r="E1575" t="s">
        <v>268</v>
      </c>
      <c r="F1575" t="n">
        <v>3201</v>
      </c>
      <c r="G1575" t="s">
        <v>250</v>
      </c>
      <c r="H1575" t="s">
        <v>251</v>
      </c>
      <c r="I1575" t="n">
        <v>5</v>
      </c>
      <c r="J1575" t="n">
        <v>458</v>
      </c>
      <c r="K1575" t="s">
        <v>252</v>
      </c>
      <c r="L1575" t="n">
        <v>107</v>
      </c>
      <c r="M1575" t="n">
        <v>0.19</v>
      </c>
      <c r="N1575" t="n">
        <v>0</v>
      </c>
    </row>
    <row r="1576" spans="1:20">
      <c r="A1576" s="1" t="n">
        <v>36830</v>
      </c>
      <c r="B1576" t="s">
        <v>248</v>
      </c>
      <c r="C1576" t="n">
        <v>601</v>
      </c>
      <c r="D1576" t="n">
        <v>216</v>
      </c>
      <c r="E1576" t="s">
        <v>286</v>
      </c>
      <c r="F1576" t="n">
        <v>3201</v>
      </c>
      <c r="G1576" t="s">
        <v>250</v>
      </c>
      <c r="H1576" t="s">
        <v>251</v>
      </c>
      <c r="I1576" t="n">
        <v>5</v>
      </c>
      <c r="J1576" t="n">
        <v>515</v>
      </c>
      <c r="K1576" t="s">
        <v>261</v>
      </c>
      <c r="L1576" t="n">
        <v>258</v>
      </c>
      <c r="M1576" t="n">
        <v>0</v>
      </c>
      <c r="N1576" t="n">
        <v>0</v>
      </c>
    </row>
    <row r="1577" spans="1:20">
      <c r="A1577" s="1" t="n">
        <v>36830</v>
      </c>
      <c r="B1577" t="s">
        <v>258</v>
      </c>
      <c r="C1577" t="n">
        <v>1</v>
      </c>
      <c r="D1577" t="n">
        <v>216</v>
      </c>
      <c r="E1577" t="s">
        <v>286</v>
      </c>
      <c r="F1577" t="n">
        <v>3201</v>
      </c>
      <c r="G1577" t="s">
        <v>250</v>
      </c>
      <c r="H1577" t="s">
        <v>251</v>
      </c>
      <c r="I1577" t="n">
        <v>5</v>
      </c>
      <c r="J1577" t="n">
        <v>515</v>
      </c>
      <c r="K1577" t="s">
        <v>261</v>
      </c>
      <c r="L1577" t="n">
        <v>258</v>
      </c>
      <c r="M1577" t="n">
        <v>0</v>
      </c>
      <c r="N1577" t="n">
        <v>0</v>
      </c>
    </row>
    <row r="1578" spans="1:20">
      <c r="A1578" s="1" t="n">
        <v>36830</v>
      </c>
      <c r="B1578" t="s">
        <v>258</v>
      </c>
      <c r="C1578" t="n">
        <v>2</v>
      </c>
      <c r="D1578" t="n">
        <v>216</v>
      </c>
      <c r="E1578" t="s">
        <v>286</v>
      </c>
      <c r="F1578" t="n">
        <v>3201</v>
      </c>
      <c r="G1578" t="s">
        <v>250</v>
      </c>
      <c r="H1578" t="s">
        <v>251</v>
      </c>
      <c r="I1578" t="n">
        <v>5</v>
      </c>
      <c r="J1578" t="n">
        <v>795</v>
      </c>
      <c r="K1578" t="s">
        <v>262</v>
      </c>
      <c r="L1578" t="n">
        <v>168</v>
      </c>
      <c r="M1578" t="n">
        <v>0</v>
      </c>
      <c r="N1578" t="n">
        <v>0</v>
      </c>
    </row>
    <row r="1579" spans="1:20">
      <c r="A1579" s="1" t="n">
        <v>36830</v>
      </c>
      <c r="B1579" t="s">
        <v>313</v>
      </c>
      <c r="C1579" t="n">
        <v>1</v>
      </c>
      <c r="D1579" t="n">
        <v>20</v>
      </c>
      <c r="E1579" t="s">
        <v>249</v>
      </c>
      <c r="F1579" t="n">
        <v>3201</v>
      </c>
      <c r="G1579" t="s">
        <v>250</v>
      </c>
      <c r="H1579" t="s">
        <v>251</v>
      </c>
      <c r="I1579" t="n">
        <v>5</v>
      </c>
      <c r="J1579" t="n">
        <v>280</v>
      </c>
      <c r="K1579" t="s">
        <v>273</v>
      </c>
      <c r="L1579" t="n">
        <v>590</v>
      </c>
      <c r="M1579" t="n">
        <v>0.05</v>
      </c>
      <c r="N1579" t="n">
        <v>39.6</v>
      </c>
      <c r="O1579" t="s">
        <v>313</v>
      </c>
      <c r="P1579" t="s">
        <v>275</v>
      </c>
      <c r="Q1579" t="s">
        <v>275</v>
      </c>
      <c r="R1579" t="s">
        <v>255</v>
      </c>
      <c r="S1579" t="s">
        <v>251</v>
      </c>
      <c r="T1579" t="n">
        <v>5</v>
      </c>
    </row>
    <row r="1580" spans="1:20">
      <c r="A1580" s="1" t="n">
        <v>36830</v>
      </c>
      <c r="B1580" t="s">
        <v>313</v>
      </c>
      <c r="C1580" t="n">
        <v>2</v>
      </c>
      <c r="D1580" t="n">
        <v>20</v>
      </c>
      <c r="E1580" t="s">
        <v>249</v>
      </c>
      <c r="F1580" t="n">
        <v>3201</v>
      </c>
      <c r="G1580" t="s">
        <v>250</v>
      </c>
      <c r="H1580" t="s">
        <v>251</v>
      </c>
      <c r="I1580" t="n">
        <v>5</v>
      </c>
      <c r="J1580" t="n">
        <v>458</v>
      </c>
      <c r="K1580" t="s">
        <v>252</v>
      </c>
      <c r="L1580" t="n">
        <v>386</v>
      </c>
      <c r="M1580" t="n">
        <v>0.21</v>
      </c>
      <c r="N1580" t="n">
        <v>20.3</v>
      </c>
      <c r="O1580" t="s">
        <v>313</v>
      </c>
      <c r="P1580" t="s">
        <v>275</v>
      </c>
      <c r="Q1580" t="s">
        <v>275</v>
      </c>
      <c r="R1580" t="s">
        <v>255</v>
      </c>
      <c r="S1580" t="s">
        <v>251</v>
      </c>
      <c r="T1580" t="n">
        <v>5</v>
      </c>
    </row>
    <row r="1581" spans="1:20">
      <c r="A1581" s="1" t="n">
        <v>36830</v>
      </c>
      <c r="B1581" t="s">
        <v>313</v>
      </c>
      <c r="C1581" t="n">
        <v>3</v>
      </c>
      <c r="D1581" t="n">
        <v>20</v>
      </c>
      <c r="E1581" t="s">
        <v>249</v>
      </c>
      <c r="F1581" t="n">
        <v>3201</v>
      </c>
      <c r="G1581" t="s">
        <v>250</v>
      </c>
      <c r="H1581" t="s">
        <v>251</v>
      </c>
      <c r="I1581" t="n">
        <v>5</v>
      </c>
      <c r="J1581" t="n">
        <v>580</v>
      </c>
      <c r="K1581" t="s">
        <v>270</v>
      </c>
      <c r="L1581" t="n">
        <v>374</v>
      </c>
      <c r="M1581" t="n">
        <v>0.02</v>
      </c>
      <c r="N1581" t="n">
        <v>45.9</v>
      </c>
      <c r="O1581" t="s">
        <v>313</v>
      </c>
      <c r="P1581" t="s">
        <v>275</v>
      </c>
      <c r="Q1581" t="s">
        <v>275</v>
      </c>
      <c r="R1581" t="s">
        <v>255</v>
      </c>
      <c r="S1581" t="s">
        <v>251</v>
      </c>
      <c r="T1581" t="n">
        <v>5</v>
      </c>
    </row>
    <row r="1582" spans="1:20">
      <c r="A1582" s="1" t="n">
        <v>36830</v>
      </c>
      <c r="B1582" t="s">
        <v>313</v>
      </c>
      <c r="C1582" t="n">
        <v>4</v>
      </c>
      <c r="D1582" t="n">
        <v>20</v>
      </c>
      <c r="E1582" t="s">
        <v>249</v>
      </c>
      <c r="F1582" t="n">
        <v>3201</v>
      </c>
      <c r="G1582" t="s">
        <v>250</v>
      </c>
      <c r="H1582" t="s">
        <v>251</v>
      </c>
      <c r="I1582" t="n">
        <v>5</v>
      </c>
      <c r="J1582" t="n">
        <v>580</v>
      </c>
      <c r="K1582" t="s">
        <v>270</v>
      </c>
      <c r="L1582" t="n">
        <v>667</v>
      </c>
      <c r="M1582" t="n">
        <v>0.03</v>
      </c>
      <c r="N1582" t="n">
        <v>46.4</v>
      </c>
      <c r="O1582" t="s">
        <v>313</v>
      </c>
      <c r="P1582" t="s">
        <v>275</v>
      </c>
      <c r="Q1582" t="s">
        <v>275</v>
      </c>
      <c r="R1582" t="s">
        <v>255</v>
      </c>
      <c r="S1582" t="s">
        <v>251</v>
      </c>
      <c r="T1582" t="n">
        <v>5</v>
      </c>
    </row>
    <row r="1583" spans="1:20">
      <c r="A1583" s="1" t="n">
        <v>36830</v>
      </c>
      <c r="B1583" t="s">
        <v>313</v>
      </c>
      <c r="C1583" t="n">
        <v>600</v>
      </c>
      <c r="D1583" t="n">
        <v>20</v>
      </c>
      <c r="E1583" t="s">
        <v>249</v>
      </c>
      <c r="F1583" t="n">
        <v>3201</v>
      </c>
      <c r="G1583" t="s">
        <v>250</v>
      </c>
      <c r="H1583" t="s">
        <v>251</v>
      </c>
      <c r="I1583" t="n">
        <v>5</v>
      </c>
      <c r="J1583" t="n">
        <v>160</v>
      </c>
      <c r="K1583" t="s">
        <v>280</v>
      </c>
      <c r="L1583" t="n">
        <v>682</v>
      </c>
      <c r="M1583" t="n">
        <v>0.01</v>
      </c>
      <c r="N1583" t="n">
        <v>54.5</v>
      </c>
      <c r="O1583" t="s">
        <v>313</v>
      </c>
      <c r="P1583" t="s">
        <v>275</v>
      </c>
      <c r="Q1583" t="s">
        <v>275</v>
      </c>
      <c r="R1583" t="s">
        <v>255</v>
      </c>
      <c r="S1583" t="s">
        <v>251</v>
      </c>
      <c r="T1583" t="n">
        <v>5</v>
      </c>
    </row>
    <row r="1584" spans="1:20">
      <c r="A1584" s="1" t="n">
        <v>36860</v>
      </c>
      <c r="B1584" t="s">
        <v>248</v>
      </c>
      <c r="C1584" t="n">
        <v>48</v>
      </c>
      <c r="D1584" t="n">
        <v>20</v>
      </c>
      <c r="E1584" t="s">
        <v>249</v>
      </c>
      <c r="F1584" t="n">
        <v>3201</v>
      </c>
      <c r="G1584" t="s">
        <v>250</v>
      </c>
      <c r="H1584" t="s">
        <v>251</v>
      </c>
      <c r="I1584" t="n">
        <v>5</v>
      </c>
      <c r="J1584" t="n">
        <v>280</v>
      </c>
      <c r="K1584" t="s">
        <v>273</v>
      </c>
      <c r="L1584" t="n">
        <v>410</v>
      </c>
      <c r="M1584" t="n">
        <v>0.06</v>
      </c>
      <c r="N1584" t="n">
        <v>39.5</v>
      </c>
      <c r="O1584" t="s">
        <v>253</v>
      </c>
      <c r="P1584" t="s">
        <v>254</v>
      </c>
      <c r="Q1584" t="s">
        <v>254</v>
      </c>
      <c r="R1584" t="s">
        <v>255</v>
      </c>
      <c r="S1584" t="s">
        <v>251</v>
      </c>
      <c r="T1584" t="n">
        <v>5</v>
      </c>
    </row>
    <row r="1585" spans="1:20">
      <c r="A1585" s="1" t="n">
        <v>36860</v>
      </c>
      <c r="B1585" t="s">
        <v>248</v>
      </c>
      <c r="C1585" t="n">
        <v>49</v>
      </c>
      <c r="D1585" t="n">
        <v>20</v>
      </c>
      <c r="E1585" t="s">
        <v>249</v>
      </c>
      <c r="F1585" t="n">
        <v>3201</v>
      </c>
      <c r="G1585" t="s">
        <v>250</v>
      </c>
      <c r="H1585" t="s">
        <v>251</v>
      </c>
      <c r="I1585" t="n">
        <v>5</v>
      </c>
      <c r="J1585" t="n">
        <v>280</v>
      </c>
      <c r="K1585" t="s">
        <v>273</v>
      </c>
      <c r="L1585" t="n">
        <v>200</v>
      </c>
      <c r="M1585" t="n">
        <v>0.06</v>
      </c>
      <c r="N1585" t="n">
        <v>39.5</v>
      </c>
      <c r="O1585" t="s">
        <v>253</v>
      </c>
      <c r="P1585" t="s">
        <v>254</v>
      </c>
      <c r="Q1585" t="s">
        <v>254</v>
      </c>
      <c r="R1585" t="s">
        <v>255</v>
      </c>
      <c r="S1585" t="s">
        <v>251</v>
      </c>
      <c r="T1585" t="n">
        <v>5</v>
      </c>
    </row>
    <row r="1586" spans="1:20">
      <c r="A1586" s="1" t="n">
        <v>36860</v>
      </c>
      <c r="B1586" t="s">
        <v>248</v>
      </c>
      <c r="C1586" t="n">
        <v>50</v>
      </c>
      <c r="D1586" t="n">
        <v>20</v>
      </c>
      <c r="E1586" t="s">
        <v>249</v>
      </c>
      <c r="F1586" t="n">
        <v>3201</v>
      </c>
      <c r="G1586" t="s">
        <v>250</v>
      </c>
      <c r="H1586" t="s">
        <v>251</v>
      </c>
      <c r="I1586" t="n">
        <v>5</v>
      </c>
      <c r="J1586" t="n">
        <v>580</v>
      </c>
      <c r="K1586" t="s">
        <v>270</v>
      </c>
      <c r="L1586" t="n">
        <v>103</v>
      </c>
      <c r="M1586" t="n">
        <v>0.07000000000000001</v>
      </c>
      <c r="N1586" t="n">
        <v>45.3</v>
      </c>
      <c r="O1586" t="s">
        <v>253</v>
      </c>
      <c r="P1586" t="s">
        <v>254</v>
      </c>
      <c r="Q1586" t="s">
        <v>254</v>
      </c>
      <c r="R1586" t="s">
        <v>255</v>
      </c>
      <c r="S1586" t="s">
        <v>251</v>
      </c>
      <c r="T1586" t="n">
        <v>5</v>
      </c>
    </row>
    <row r="1587" spans="1:20">
      <c r="A1587" s="1" t="n">
        <v>36860</v>
      </c>
      <c r="B1587" t="s">
        <v>248</v>
      </c>
      <c r="C1587" t="n">
        <v>51</v>
      </c>
      <c r="D1587" t="n">
        <v>20</v>
      </c>
      <c r="E1587" t="s">
        <v>249</v>
      </c>
      <c r="F1587" t="n">
        <v>3201</v>
      </c>
      <c r="G1587" t="s">
        <v>250</v>
      </c>
      <c r="H1587" t="s">
        <v>251</v>
      </c>
      <c r="I1587" t="n">
        <v>5</v>
      </c>
      <c r="J1587" t="n">
        <v>458</v>
      </c>
      <c r="K1587" t="s">
        <v>252</v>
      </c>
      <c r="L1587" t="n">
        <v>302</v>
      </c>
      <c r="M1587" t="n">
        <v>0.08</v>
      </c>
      <c r="N1587" t="n">
        <v>32</v>
      </c>
      <c r="O1587" t="s">
        <v>253</v>
      </c>
      <c r="P1587" t="s">
        <v>254</v>
      </c>
      <c r="Q1587" t="s">
        <v>254</v>
      </c>
      <c r="R1587" t="s">
        <v>255</v>
      </c>
      <c r="S1587" t="s">
        <v>251</v>
      </c>
      <c r="T1587" t="n">
        <v>5</v>
      </c>
    </row>
    <row r="1588" spans="1:20">
      <c r="A1588" s="1" t="n">
        <v>36860</v>
      </c>
      <c r="B1588" t="s">
        <v>248</v>
      </c>
      <c r="C1588" t="n">
        <v>52</v>
      </c>
      <c r="D1588" t="n">
        <v>20</v>
      </c>
      <c r="E1588" t="s">
        <v>249</v>
      </c>
      <c r="F1588" t="n">
        <v>3201</v>
      </c>
      <c r="G1588" t="s">
        <v>250</v>
      </c>
      <c r="H1588" t="s">
        <v>251</v>
      </c>
      <c r="I1588" t="n">
        <v>5</v>
      </c>
      <c r="J1588" t="n">
        <v>875</v>
      </c>
      <c r="K1588" t="s">
        <v>327</v>
      </c>
      <c r="L1588" t="n">
        <v>423</v>
      </c>
      <c r="M1588" t="n">
        <v>0.05</v>
      </c>
      <c r="N1588" t="n">
        <v>41.8</v>
      </c>
      <c r="O1588" t="s">
        <v>253</v>
      </c>
      <c r="P1588" t="s">
        <v>254</v>
      </c>
      <c r="Q1588" t="s">
        <v>254</v>
      </c>
      <c r="R1588" t="s">
        <v>255</v>
      </c>
      <c r="S1588" t="s">
        <v>251</v>
      </c>
      <c r="T1588" t="n">
        <v>5</v>
      </c>
    </row>
    <row r="1589" spans="1:20">
      <c r="A1589" s="1" t="n">
        <v>36860</v>
      </c>
      <c r="B1589" t="s">
        <v>248</v>
      </c>
      <c r="C1589" t="n">
        <v>60</v>
      </c>
      <c r="D1589" t="n">
        <v>213</v>
      </c>
      <c r="E1589" t="s">
        <v>256</v>
      </c>
      <c r="F1589" t="n">
        <v>3201</v>
      </c>
      <c r="G1589" t="s">
        <v>250</v>
      </c>
      <c r="H1589" t="s">
        <v>251</v>
      </c>
      <c r="I1589" t="n">
        <v>5</v>
      </c>
      <c r="J1589" t="n">
        <v>515</v>
      </c>
      <c r="K1589" t="s">
        <v>261</v>
      </c>
      <c r="L1589" t="n">
        <v>12</v>
      </c>
      <c r="M1589" t="n">
        <v>0</v>
      </c>
      <c r="N1589" t="n">
        <v>0</v>
      </c>
    </row>
    <row r="1590" spans="1:20">
      <c r="A1590" s="1" t="n">
        <v>36860</v>
      </c>
      <c r="B1590" t="s">
        <v>308</v>
      </c>
      <c r="C1590" t="n">
        <v>632</v>
      </c>
      <c r="D1590" t="n">
        <v>152</v>
      </c>
      <c r="E1590" t="s">
        <v>324</v>
      </c>
      <c r="F1590" t="n">
        <v>3201</v>
      </c>
      <c r="G1590" t="s">
        <v>250</v>
      </c>
      <c r="H1590" t="s">
        <v>251</v>
      </c>
      <c r="I1590" t="n">
        <v>5</v>
      </c>
      <c r="J1590" t="n">
        <v>260</v>
      </c>
      <c r="K1590" t="s">
        <v>272</v>
      </c>
      <c r="L1590" t="n">
        <v>70</v>
      </c>
      <c r="M1590" t="n">
        <v>0</v>
      </c>
      <c r="N1590" t="n">
        <v>0</v>
      </c>
    </row>
    <row r="1591" spans="1:20">
      <c r="A1591" s="1" t="n">
        <v>36860</v>
      </c>
      <c r="B1591" t="s">
        <v>308</v>
      </c>
      <c r="C1591" t="n">
        <v>633</v>
      </c>
      <c r="D1591" t="n">
        <v>152</v>
      </c>
      <c r="E1591" t="s">
        <v>324</v>
      </c>
      <c r="F1591" t="n">
        <v>3201</v>
      </c>
      <c r="G1591" t="s">
        <v>250</v>
      </c>
      <c r="H1591" t="s">
        <v>251</v>
      </c>
      <c r="I1591" t="n">
        <v>5</v>
      </c>
      <c r="J1591" t="n">
        <v>515</v>
      </c>
      <c r="K1591" t="s">
        <v>261</v>
      </c>
      <c r="L1591" t="n">
        <v>219</v>
      </c>
      <c r="M1591" t="n">
        <v>0</v>
      </c>
      <c r="N1591" t="n">
        <v>0</v>
      </c>
    </row>
    <row r="1592" spans="1:20">
      <c r="A1592" s="1" t="n">
        <v>36860</v>
      </c>
      <c r="B1592" t="s">
        <v>308</v>
      </c>
      <c r="C1592" t="n">
        <v>634</v>
      </c>
      <c r="D1592" t="n">
        <v>461</v>
      </c>
      <c r="E1592" t="s">
        <v>309</v>
      </c>
      <c r="F1592" t="n">
        <v>3201</v>
      </c>
      <c r="G1592" t="s">
        <v>250</v>
      </c>
      <c r="H1592" t="s">
        <v>251</v>
      </c>
      <c r="I1592" t="n">
        <v>5</v>
      </c>
      <c r="J1592" t="n">
        <v>795</v>
      </c>
      <c r="K1592" t="s">
        <v>262</v>
      </c>
      <c r="L1592" t="n">
        <v>6</v>
      </c>
      <c r="M1592" t="n">
        <v>0</v>
      </c>
      <c r="N1592" t="n">
        <v>0</v>
      </c>
    </row>
    <row r="1593" spans="1:20">
      <c r="A1593" s="1" t="n">
        <v>36860</v>
      </c>
      <c r="B1593" t="s">
        <v>313</v>
      </c>
      <c r="C1593" t="n">
        <v>1</v>
      </c>
      <c r="D1593" t="n">
        <v>20</v>
      </c>
      <c r="E1593" t="s">
        <v>249</v>
      </c>
      <c r="F1593" t="n">
        <v>3201</v>
      </c>
      <c r="G1593" t="s">
        <v>250</v>
      </c>
      <c r="H1593" t="s">
        <v>251</v>
      </c>
      <c r="I1593" t="n">
        <v>5</v>
      </c>
      <c r="J1593" t="n">
        <v>580</v>
      </c>
      <c r="K1593" t="s">
        <v>270</v>
      </c>
      <c r="L1593" t="n">
        <v>217</v>
      </c>
      <c r="M1593" t="n">
        <v>0.02</v>
      </c>
      <c r="N1593" t="n">
        <v>45.2</v>
      </c>
      <c r="O1593" t="s">
        <v>313</v>
      </c>
      <c r="P1593" t="s">
        <v>275</v>
      </c>
      <c r="Q1593" t="s">
        <v>275</v>
      </c>
      <c r="R1593" t="s">
        <v>255</v>
      </c>
      <c r="S1593" t="s">
        <v>251</v>
      </c>
      <c r="T1593" t="n">
        <v>5</v>
      </c>
    </row>
    <row r="1594" spans="1:20">
      <c r="A1594" s="1" t="n">
        <v>36860</v>
      </c>
      <c r="B1594" t="s">
        <v>313</v>
      </c>
      <c r="C1594" t="n">
        <v>2</v>
      </c>
      <c r="D1594" t="n">
        <v>20</v>
      </c>
      <c r="E1594" t="s">
        <v>249</v>
      </c>
      <c r="F1594" t="n">
        <v>3201</v>
      </c>
      <c r="G1594" t="s">
        <v>250</v>
      </c>
      <c r="H1594" t="s">
        <v>251</v>
      </c>
      <c r="I1594" t="n">
        <v>5</v>
      </c>
      <c r="J1594" t="n">
        <v>458</v>
      </c>
      <c r="K1594" t="s">
        <v>252</v>
      </c>
      <c r="L1594" t="n">
        <v>360</v>
      </c>
      <c r="M1594" t="n">
        <v>0.23</v>
      </c>
      <c r="N1594" t="n">
        <v>20.3</v>
      </c>
      <c r="O1594" t="s">
        <v>313</v>
      </c>
      <c r="P1594" t="s">
        <v>275</v>
      </c>
      <c r="Q1594" t="s">
        <v>275</v>
      </c>
      <c r="R1594" t="s">
        <v>255</v>
      </c>
      <c r="S1594" t="s">
        <v>251</v>
      </c>
      <c r="T1594" t="n">
        <v>5</v>
      </c>
    </row>
    <row r="1595" spans="1:20">
      <c r="A1595" s="1" t="n">
        <v>36860</v>
      </c>
      <c r="B1595" t="s">
        <v>313</v>
      </c>
      <c r="C1595" t="n">
        <v>3</v>
      </c>
      <c r="D1595" t="n">
        <v>20</v>
      </c>
      <c r="E1595" t="s">
        <v>249</v>
      </c>
      <c r="F1595" t="n">
        <v>3201</v>
      </c>
      <c r="G1595" t="s">
        <v>250</v>
      </c>
      <c r="H1595" t="s">
        <v>251</v>
      </c>
      <c r="I1595" t="n">
        <v>5</v>
      </c>
      <c r="J1595" t="n">
        <v>940</v>
      </c>
      <c r="K1595" t="s">
        <v>257</v>
      </c>
      <c r="L1595" t="n">
        <v>403</v>
      </c>
      <c r="M1595" t="n">
        <v>1.18</v>
      </c>
      <c r="N1595" t="n">
        <v>29.1</v>
      </c>
      <c r="O1595" t="s">
        <v>313</v>
      </c>
      <c r="P1595" t="s">
        <v>275</v>
      </c>
      <c r="Q1595" t="s">
        <v>275</v>
      </c>
      <c r="R1595" t="s">
        <v>255</v>
      </c>
      <c r="S1595" t="s">
        <v>251</v>
      </c>
      <c r="T1595" t="n">
        <v>5</v>
      </c>
    </row>
    <row r="1596" spans="1:20">
      <c r="A1596" s="1" t="n">
        <v>36891</v>
      </c>
      <c r="B1596" t="s">
        <v>248</v>
      </c>
      <c r="C1596" t="n">
        <v>57</v>
      </c>
      <c r="D1596" t="n">
        <v>20</v>
      </c>
      <c r="E1596" t="s">
        <v>249</v>
      </c>
      <c r="F1596" t="n">
        <v>3201</v>
      </c>
      <c r="G1596" t="s">
        <v>250</v>
      </c>
      <c r="H1596" t="s">
        <v>251</v>
      </c>
      <c r="I1596" t="n">
        <v>5</v>
      </c>
      <c r="J1596" t="n">
        <v>280</v>
      </c>
      <c r="K1596" t="s">
        <v>273</v>
      </c>
      <c r="L1596" t="n">
        <v>620</v>
      </c>
      <c r="M1596" t="n">
        <v>0.06</v>
      </c>
      <c r="N1596" t="n">
        <v>39.4</v>
      </c>
      <c r="O1596" t="s">
        <v>253</v>
      </c>
      <c r="P1596" t="s">
        <v>254</v>
      </c>
      <c r="Q1596" t="s">
        <v>254</v>
      </c>
      <c r="R1596" t="s">
        <v>255</v>
      </c>
      <c r="S1596" t="s">
        <v>251</v>
      </c>
      <c r="T1596" t="n">
        <v>5</v>
      </c>
    </row>
    <row r="1597" spans="1:20">
      <c r="A1597" s="1" t="n">
        <v>36891</v>
      </c>
      <c r="B1597" t="s">
        <v>248</v>
      </c>
      <c r="C1597" t="n">
        <v>58</v>
      </c>
      <c r="D1597" t="n">
        <v>20</v>
      </c>
      <c r="E1597" t="s">
        <v>249</v>
      </c>
      <c r="F1597" t="n">
        <v>3201</v>
      </c>
      <c r="G1597" t="s">
        <v>250</v>
      </c>
      <c r="H1597" t="s">
        <v>251</v>
      </c>
      <c r="I1597" t="n">
        <v>5</v>
      </c>
      <c r="J1597" t="n">
        <v>280</v>
      </c>
      <c r="K1597" t="s">
        <v>273</v>
      </c>
      <c r="L1597" t="n">
        <v>598</v>
      </c>
      <c r="M1597" t="n">
        <v>0.06</v>
      </c>
      <c r="N1597" t="n">
        <v>39.4</v>
      </c>
      <c r="O1597" t="s">
        <v>253</v>
      </c>
      <c r="P1597" t="s">
        <v>254</v>
      </c>
      <c r="Q1597" t="s">
        <v>254</v>
      </c>
      <c r="R1597" t="s">
        <v>255</v>
      </c>
      <c r="S1597" t="s">
        <v>251</v>
      </c>
      <c r="T1597" t="n">
        <v>5</v>
      </c>
    </row>
    <row r="1598" spans="1:20">
      <c r="A1598" s="1" t="n">
        <v>36891</v>
      </c>
      <c r="B1598" t="s">
        <v>248</v>
      </c>
      <c r="C1598" t="n">
        <v>67</v>
      </c>
      <c r="D1598" t="n">
        <v>508</v>
      </c>
      <c r="E1598" t="s">
        <v>268</v>
      </c>
      <c r="F1598" t="n">
        <v>3201</v>
      </c>
      <c r="G1598" t="s">
        <v>250</v>
      </c>
      <c r="H1598" t="s">
        <v>251</v>
      </c>
      <c r="I1598" t="n">
        <v>5</v>
      </c>
      <c r="J1598" t="n">
        <v>458</v>
      </c>
      <c r="K1598" t="s">
        <v>252</v>
      </c>
      <c r="L1598" t="n">
        <v>109</v>
      </c>
      <c r="M1598" t="n">
        <v>0.17</v>
      </c>
      <c r="N1598" t="n">
        <v>0</v>
      </c>
    </row>
    <row r="1599" spans="1:20">
      <c r="A1599" s="1" t="n">
        <v>36891</v>
      </c>
      <c r="B1599" t="s">
        <v>248</v>
      </c>
      <c r="C1599" t="n">
        <v>622</v>
      </c>
      <c r="D1599" t="n">
        <v>216</v>
      </c>
      <c r="E1599" t="s">
        <v>286</v>
      </c>
      <c r="F1599" t="n">
        <v>3201</v>
      </c>
      <c r="G1599" t="s">
        <v>250</v>
      </c>
      <c r="H1599" t="s">
        <v>251</v>
      </c>
      <c r="I1599" t="n">
        <v>5</v>
      </c>
      <c r="J1599" t="n">
        <v>515</v>
      </c>
      <c r="K1599" t="s">
        <v>261</v>
      </c>
      <c r="L1599" t="n">
        <v>294</v>
      </c>
      <c r="M1599" t="n">
        <v>0</v>
      </c>
      <c r="N1599" t="n">
        <v>0</v>
      </c>
    </row>
    <row r="1600" spans="1:20">
      <c r="A1600" s="1" t="n">
        <v>36891</v>
      </c>
      <c r="B1600" t="s">
        <v>258</v>
      </c>
      <c r="C1600" t="n">
        <v>1</v>
      </c>
      <c r="D1600" t="n">
        <v>216</v>
      </c>
      <c r="E1600" t="s">
        <v>286</v>
      </c>
      <c r="F1600" t="n">
        <v>3201</v>
      </c>
      <c r="G1600" t="s">
        <v>250</v>
      </c>
      <c r="H1600" t="s">
        <v>251</v>
      </c>
      <c r="I1600" t="n">
        <v>5</v>
      </c>
      <c r="J1600" t="n">
        <v>515</v>
      </c>
      <c r="K1600" t="s">
        <v>261</v>
      </c>
      <c r="L1600" t="n">
        <v>321</v>
      </c>
      <c r="M1600" t="n">
        <v>0</v>
      </c>
      <c r="N1600" t="n">
        <v>0</v>
      </c>
    </row>
    <row r="1601" spans="1:20">
      <c r="A1601" s="1" t="n">
        <v>36891</v>
      </c>
      <c r="B1601" t="s">
        <v>258</v>
      </c>
      <c r="C1601" t="n">
        <v>2</v>
      </c>
      <c r="D1601" t="n">
        <v>216</v>
      </c>
      <c r="E1601" t="s">
        <v>286</v>
      </c>
      <c r="F1601" t="n">
        <v>3201</v>
      </c>
      <c r="G1601" t="s">
        <v>250</v>
      </c>
      <c r="H1601" t="s">
        <v>251</v>
      </c>
      <c r="I1601" t="n">
        <v>5</v>
      </c>
      <c r="J1601" t="n">
        <v>785</v>
      </c>
      <c r="K1601" t="s">
        <v>281</v>
      </c>
      <c r="L1601" t="n">
        <v>294</v>
      </c>
      <c r="M1601" t="n">
        <v>0</v>
      </c>
      <c r="N1601" t="n">
        <v>0</v>
      </c>
    </row>
    <row r="1602" spans="1:20">
      <c r="A1602" s="1" t="n">
        <v>36891</v>
      </c>
      <c r="B1602" t="s">
        <v>313</v>
      </c>
      <c r="C1602" t="n">
        <v>1</v>
      </c>
      <c r="D1602" t="n">
        <v>20</v>
      </c>
      <c r="E1602" t="s">
        <v>249</v>
      </c>
      <c r="F1602" t="n">
        <v>3201</v>
      </c>
      <c r="G1602" t="s">
        <v>250</v>
      </c>
      <c r="H1602" t="s">
        <v>251</v>
      </c>
      <c r="I1602" t="n">
        <v>5</v>
      </c>
      <c r="J1602" t="n">
        <v>580</v>
      </c>
      <c r="K1602" t="s">
        <v>270</v>
      </c>
      <c r="L1602" t="n">
        <v>703</v>
      </c>
      <c r="M1602" t="n">
        <v>0.06</v>
      </c>
      <c r="N1602" t="n">
        <v>44.8</v>
      </c>
      <c r="O1602" t="s">
        <v>313</v>
      </c>
      <c r="P1602" t="s">
        <v>275</v>
      </c>
      <c r="Q1602" t="s">
        <v>275</v>
      </c>
      <c r="R1602" t="s">
        <v>255</v>
      </c>
      <c r="S1602" t="s">
        <v>251</v>
      </c>
      <c r="T1602" t="n">
        <v>5</v>
      </c>
    </row>
    <row r="1603" spans="1:20">
      <c r="A1603" s="1" t="n">
        <v>36891</v>
      </c>
      <c r="B1603" t="s">
        <v>313</v>
      </c>
      <c r="C1603" t="n">
        <v>2</v>
      </c>
      <c r="D1603" t="n">
        <v>20</v>
      </c>
      <c r="E1603" t="s">
        <v>249</v>
      </c>
      <c r="F1603" t="n">
        <v>3201</v>
      </c>
      <c r="G1603" t="s">
        <v>250</v>
      </c>
      <c r="H1603" t="s">
        <v>251</v>
      </c>
      <c r="I1603" t="n">
        <v>5</v>
      </c>
      <c r="J1603" t="n">
        <v>458</v>
      </c>
      <c r="K1603" t="s">
        <v>252</v>
      </c>
      <c r="L1603" t="n">
        <v>439</v>
      </c>
      <c r="M1603" t="n">
        <v>0.21</v>
      </c>
      <c r="N1603" t="n">
        <v>20.4</v>
      </c>
      <c r="O1603" t="s">
        <v>313</v>
      </c>
      <c r="P1603" t="s">
        <v>275</v>
      </c>
      <c r="Q1603" t="s">
        <v>275</v>
      </c>
      <c r="R1603" t="s">
        <v>255</v>
      </c>
      <c r="S1603" t="s">
        <v>251</v>
      </c>
      <c r="T1603" t="n">
        <v>5</v>
      </c>
    </row>
    <row r="1604" spans="1:20">
      <c r="A1604" s="1" t="n">
        <v>36891</v>
      </c>
      <c r="B1604" t="s">
        <v>313</v>
      </c>
      <c r="C1604" t="n">
        <v>3</v>
      </c>
      <c r="D1604" t="n">
        <v>20</v>
      </c>
      <c r="E1604" t="s">
        <v>249</v>
      </c>
      <c r="F1604" t="n">
        <v>3201</v>
      </c>
      <c r="G1604" t="s">
        <v>250</v>
      </c>
      <c r="H1604" t="s">
        <v>251</v>
      </c>
      <c r="I1604" t="n">
        <v>5</v>
      </c>
      <c r="J1604" t="n">
        <v>160</v>
      </c>
      <c r="K1604" t="s">
        <v>280</v>
      </c>
      <c r="L1604" t="n">
        <v>412</v>
      </c>
      <c r="M1604" t="n">
        <v>0.03</v>
      </c>
      <c r="N1604" t="n">
        <v>45.8</v>
      </c>
      <c r="O1604" t="s">
        <v>313</v>
      </c>
      <c r="P1604" t="s">
        <v>275</v>
      </c>
      <c r="Q1604" t="s">
        <v>275</v>
      </c>
      <c r="R1604" t="s">
        <v>255</v>
      </c>
      <c r="S1604" t="s">
        <v>251</v>
      </c>
      <c r="T1604" t="n">
        <v>5</v>
      </c>
    </row>
    <row r="1605" spans="1:20">
      <c r="A1605" s="1" t="n">
        <v>36891</v>
      </c>
      <c r="B1605" t="s">
        <v>313</v>
      </c>
      <c r="C1605" t="n">
        <v>4</v>
      </c>
      <c r="D1605" t="n">
        <v>20</v>
      </c>
      <c r="E1605" t="s">
        <v>249</v>
      </c>
      <c r="F1605" t="n">
        <v>3201</v>
      </c>
      <c r="G1605" t="s">
        <v>250</v>
      </c>
      <c r="H1605" t="s">
        <v>251</v>
      </c>
      <c r="I1605" t="n">
        <v>5</v>
      </c>
      <c r="J1605" t="n">
        <v>458</v>
      </c>
      <c r="K1605" t="s">
        <v>252</v>
      </c>
      <c r="L1605" t="n">
        <v>362</v>
      </c>
      <c r="M1605" t="n">
        <v>0.22</v>
      </c>
      <c r="N1605" t="n">
        <v>20.5</v>
      </c>
      <c r="O1605" t="s">
        <v>313</v>
      </c>
      <c r="P1605" t="s">
        <v>275</v>
      </c>
      <c r="Q1605" t="s">
        <v>275</v>
      </c>
      <c r="R1605" t="s">
        <v>255</v>
      </c>
      <c r="S1605" t="s">
        <v>251</v>
      </c>
      <c r="T1605" t="n">
        <v>5</v>
      </c>
    </row>
    <row r="1606" spans="1:20">
      <c r="A1606" s="1" t="n">
        <v>36891</v>
      </c>
      <c r="B1606" t="s">
        <v>313</v>
      </c>
      <c r="C1606" t="n">
        <v>5</v>
      </c>
      <c r="D1606" t="n">
        <v>20</v>
      </c>
      <c r="E1606" t="s">
        <v>249</v>
      </c>
      <c r="F1606" t="n">
        <v>3201</v>
      </c>
      <c r="G1606" t="s">
        <v>250</v>
      </c>
      <c r="H1606" t="s">
        <v>251</v>
      </c>
      <c r="I1606" t="n">
        <v>5</v>
      </c>
      <c r="J1606" t="n">
        <v>580</v>
      </c>
      <c r="K1606" t="s">
        <v>270</v>
      </c>
      <c r="L1606" t="n">
        <v>323</v>
      </c>
      <c r="M1606" t="n">
        <v>0.03</v>
      </c>
      <c r="N1606" t="n">
        <v>45.6</v>
      </c>
      <c r="O1606" t="s">
        <v>313</v>
      </c>
      <c r="P1606" t="s">
        <v>275</v>
      </c>
      <c r="Q1606" t="s">
        <v>275</v>
      </c>
      <c r="R1606" t="s">
        <v>255</v>
      </c>
      <c r="S1606" t="s">
        <v>251</v>
      </c>
      <c r="T1606" t="n">
        <v>5</v>
      </c>
    </row>
    <row r="1607" spans="1:20">
      <c r="A1607" s="1" t="n">
        <v>36891</v>
      </c>
      <c r="B1607" t="s">
        <v>313</v>
      </c>
      <c r="C1607" t="n">
        <v>6</v>
      </c>
      <c r="D1607" t="n">
        <v>20</v>
      </c>
      <c r="E1607" t="s">
        <v>249</v>
      </c>
      <c r="F1607" t="n">
        <v>3201</v>
      </c>
      <c r="G1607" t="s">
        <v>250</v>
      </c>
      <c r="H1607" t="s">
        <v>251</v>
      </c>
      <c r="I1607" t="n">
        <v>5</v>
      </c>
      <c r="J1607" t="n">
        <v>160</v>
      </c>
      <c r="K1607" t="s">
        <v>280</v>
      </c>
      <c r="L1607" t="n">
        <v>240</v>
      </c>
      <c r="M1607" t="n">
        <v>0.03</v>
      </c>
      <c r="N1607" t="n">
        <v>36.8</v>
      </c>
      <c r="O1607" t="s">
        <v>313</v>
      </c>
      <c r="P1607" t="s">
        <v>275</v>
      </c>
      <c r="Q1607" t="s">
        <v>275</v>
      </c>
      <c r="R1607" t="s">
        <v>255</v>
      </c>
      <c r="S1607" t="s">
        <v>251</v>
      </c>
      <c r="T1607" t="n">
        <v>5</v>
      </c>
    </row>
    <row r="1608" spans="1:20">
      <c r="A1608" s="1" t="n">
        <v>36891</v>
      </c>
      <c r="B1608" t="s">
        <v>313</v>
      </c>
      <c r="C1608" t="n">
        <v>7</v>
      </c>
      <c r="D1608" t="n">
        <v>20</v>
      </c>
      <c r="E1608" t="s">
        <v>249</v>
      </c>
      <c r="F1608" t="n">
        <v>3201</v>
      </c>
      <c r="G1608" t="s">
        <v>250</v>
      </c>
      <c r="H1608" t="s">
        <v>251</v>
      </c>
      <c r="I1608" t="n">
        <v>5</v>
      </c>
      <c r="J1608" t="n">
        <v>458</v>
      </c>
      <c r="K1608" t="s">
        <v>252</v>
      </c>
      <c r="L1608" t="n">
        <v>213</v>
      </c>
      <c r="M1608" t="n">
        <v>0.08</v>
      </c>
      <c r="N1608" t="n">
        <v>34.2</v>
      </c>
      <c r="O1608" t="s">
        <v>313</v>
      </c>
      <c r="P1608" t="s">
        <v>275</v>
      </c>
      <c r="Q1608" t="s">
        <v>275</v>
      </c>
      <c r="R1608" t="s">
        <v>255</v>
      </c>
      <c r="S1608" t="s">
        <v>251</v>
      </c>
      <c r="T1608" t="n">
        <v>5</v>
      </c>
    </row>
    <row r="1609" spans="1:20">
      <c r="A1609" t="n">
        <v>101</v>
      </c>
      <c r="B1609" t="s">
        <v>248</v>
      </c>
      <c r="C1609" t="n">
        <v>50</v>
      </c>
      <c r="D1609" t="n">
        <v>20</v>
      </c>
      <c r="E1609" t="s">
        <v>330</v>
      </c>
      <c r="F1609" t="n">
        <v>3201</v>
      </c>
      <c r="G1609" t="s">
        <v>331</v>
      </c>
      <c r="H1609" t="s">
        <v>255</v>
      </c>
      <c r="I1609" t="n">
        <v>500</v>
      </c>
      <c r="J1609" t="n">
        <v>875</v>
      </c>
      <c r="K1609" t="s">
        <v>327</v>
      </c>
      <c r="L1609" t="n">
        <v>200</v>
      </c>
      <c r="M1609" t="n">
        <v>0.05</v>
      </c>
      <c r="N1609" t="n">
        <v>40.8</v>
      </c>
      <c r="O1609" t="s">
        <v>253</v>
      </c>
      <c r="P1609" t="s">
        <v>254</v>
      </c>
      <c r="Q1609" t="s">
        <v>254</v>
      </c>
      <c r="R1609" t="n">
        <v>15</v>
      </c>
      <c r="S1609" t="s">
        <v>255</v>
      </c>
      <c r="T1609" t="n">
        <v>5</v>
      </c>
    </row>
    <row r="1610" spans="1:20">
      <c r="A1610" t="n">
        <v>101</v>
      </c>
      <c r="B1610" t="s">
        <v>248</v>
      </c>
      <c r="C1610" t="n">
        <v>51</v>
      </c>
      <c r="D1610" t="n">
        <v>20</v>
      </c>
      <c r="E1610" t="s">
        <v>330</v>
      </c>
      <c r="F1610" t="n">
        <v>3201</v>
      </c>
      <c r="G1610" t="s">
        <v>331</v>
      </c>
      <c r="H1610" t="s">
        <v>255</v>
      </c>
      <c r="I1610" t="n">
        <v>500</v>
      </c>
      <c r="J1610" t="n">
        <v>458</v>
      </c>
      <c r="K1610" t="s">
        <v>252</v>
      </c>
      <c r="L1610" t="n">
        <v>402</v>
      </c>
      <c r="M1610" t="n">
        <v>0.09</v>
      </c>
      <c r="N1610" t="n">
        <v>34.1</v>
      </c>
      <c r="O1610" t="s">
        <v>253</v>
      </c>
      <c r="P1610" t="s">
        <v>254</v>
      </c>
      <c r="Q1610" t="s">
        <v>254</v>
      </c>
      <c r="R1610" t="n">
        <v>15</v>
      </c>
      <c r="S1610" t="s">
        <v>255</v>
      </c>
      <c r="T1610" t="n">
        <v>5</v>
      </c>
    </row>
    <row r="1611" spans="1:20">
      <c r="A1611" t="n">
        <v>101</v>
      </c>
      <c r="B1611" t="s">
        <v>248</v>
      </c>
      <c r="C1611" t="n">
        <v>52</v>
      </c>
      <c r="D1611" t="n">
        <v>20</v>
      </c>
      <c r="E1611" t="s">
        <v>330</v>
      </c>
      <c r="F1611" t="n">
        <v>3201</v>
      </c>
      <c r="G1611" t="s">
        <v>331</v>
      </c>
      <c r="H1611" t="s">
        <v>255</v>
      </c>
      <c r="I1611" t="n">
        <v>500</v>
      </c>
      <c r="J1611" t="n">
        <v>458</v>
      </c>
      <c r="K1611" t="s">
        <v>252</v>
      </c>
      <c r="L1611" t="n">
        <v>81</v>
      </c>
      <c r="M1611" t="n">
        <v>0.2</v>
      </c>
      <c r="N1611" t="n">
        <v>20.7</v>
      </c>
      <c r="O1611" t="s">
        <v>253</v>
      </c>
      <c r="P1611" t="s">
        <v>254</v>
      </c>
      <c r="Q1611" t="s">
        <v>254</v>
      </c>
      <c r="R1611" t="n">
        <v>15</v>
      </c>
      <c r="S1611" t="s">
        <v>255</v>
      </c>
      <c r="T1611" t="n">
        <v>5</v>
      </c>
    </row>
    <row r="1612" spans="1:20">
      <c r="A1612" t="n">
        <v>101</v>
      </c>
      <c r="B1612" t="s">
        <v>248</v>
      </c>
      <c r="C1612" t="n">
        <v>53</v>
      </c>
      <c r="D1612" t="n">
        <v>20</v>
      </c>
      <c r="E1612" t="s">
        <v>330</v>
      </c>
      <c r="F1612" t="n">
        <v>3201</v>
      </c>
      <c r="G1612" t="s">
        <v>331</v>
      </c>
      <c r="H1612" t="s">
        <v>255</v>
      </c>
      <c r="I1612" t="n">
        <v>500</v>
      </c>
      <c r="J1612" t="n">
        <v>875</v>
      </c>
      <c r="K1612" t="s">
        <v>327</v>
      </c>
      <c r="L1612" t="n">
        <v>299</v>
      </c>
      <c r="M1612" t="n">
        <v>0.05</v>
      </c>
      <c r="N1612" t="n">
        <v>41.6</v>
      </c>
      <c r="O1612" t="s">
        <v>253</v>
      </c>
      <c r="P1612" t="s">
        <v>254</v>
      </c>
      <c r="Q1612" t="s">
        <v>254</v>
      </c>
      <c r="R1612" t="n">
        <v>15</v>
      </c>
      <c r="S1612" t="s">
        <v>255</v>
      </c>
      <c r="T1612" t="n">
        <v>5</v>
      </c>
    </row>
    <row r="1613" spans="1:20">
      <c r="A1613" t="n">
        <v>101</v>
      </c>
      <c r="B1613" t="s">
        <v>248</v>
      </c>
      <c r="C1613" t="n">
        <v>54</v>
      </c>
      <c r="D1613" t="n">
        <v>20</v>
      </c>
      <c r="E1613" t="s">
        <v>330</v>
      </c>
      <c r="F1613" t="n">
        <v>3201</v>
      </c>
      <c r="G1613" t="s">
        <v>331</v>
      </c>
      <c r="H1613" t="s">
        <v>255</v>
      </c>
      <c r="I1613" t="n">
        <v>500</v>
      </c>
      <c r="J1613" t="n">
        <v>458</v>
      </c>
      <c r="K1613" t="s">
        <v>252</v>
      </c>
      <c r="L1613" t="n">
        <v>130</v>
      </c>
      <c r="M1613" t="n">
        <v>0.09</v>
      </c>
      <c r="N1613" t="n">
        <v>33.8</v>
      </c>
      <c r="O1613" t="s">
        <v>253</v>
      </c>
      <c r="P1613" t="s">
        <v>254</v>
      </c>
      <c r="Q1613" t="s">
        <v>254</v>
      </c>
      <c r="R1613" t="n">
        <v>15</v>
      </c>
      <c r="S1613" t="s">
        <v>255</v>
      </c>
      <c r="T1613" t="n">
        <v>5</v>
      </c>
    </row>
    <row r="1614" spans="1:20">
      <c r="A1614" t="n">
        <v>101</v>
      </c>
      <c r="B1614" t="s">
        <v>248</v>
      </c>
      <c r="C1614" t="n">
        <v>55</v>
      </c>
      <c r="D1614" t="n">
        <v>20</v>
      </c>
      <c r="E1614" t="s">
        <v>330</v>
      </c>
      <c r="F1614" t="n">
        <v>3201</v>
      </c>
      <c r="G1614" t="s">
        <v>331</v>
      </c>
      <c r="H1614" t="s">
        <v>255</v>
      </c>
      <c r="I1614" t="n">
        <v>500</v>
      </c>
      <c r="J1614" t="n">
        <v>280</v>
      </c>
      <c r="K1614" t="s">
        <v>332</v>
      </c>
      <c r="L1614" t="n">
        <v>323</v>
      </c>
      <c r="M1614" t="n">
        <v>0.06</v>
      </c>
      <c r="N1614" t="n">
        <v>39.6</v>
      </c>
      <c r="O1614" t="s">
        <v>253</v>
      </c>
      <c r="P1614" t="s">
        <v>254</v>
      </c>
      <c r="Q1614" t="s">
        <v>254</v>
      </c>
      <c r="R1614" t="n">
        <v>15</v>
      </c>
      <c r="S1614" t="s">
        <v>255</v>
      </c>
      <c r="T1614" t="n">
        <v>5</v>
      </c>
    </row>
    <row r="1615" spans="1:20">
      <c r="A1615" t="n">
        <v>101</v>
      </c>
      <c r="B1615" t="s">
        <v>248</v>
      </c>
      <c r="C1615" t="n">
        <v>56</v>
      </c>
      <c r="D1615" t="n">
        <v>20</v>
      </c>
      <c r="E1615" t="s">
        <v>330</v>
      </c>
      <c r="F1615" t="n">
        <v>3201</v>
      </c>
      <c r="G1615" t="s">
        <v>331</v>
      </c>
      <c r="H1615" t="s">
        <v>255</v>
      </c>
      <c r="I1615" t="n">
        <v>500</v>
      </c>
      <c r="J1615" t="n">
        <v>280</v>
      </c>
      <c r="K1615" t="s">
        <v>332</v>
      </c>
      <c r="L1615" t="n">
        <v>300</v>
      </c>
      <c r="M1615" t="n">
        <v>0.06</v>
      </c>
      <c r="N1615" t="n">
        <v>39.6</v>
      </c>
      <c r="O1615" t="s">
        <v>253</v>
      </c>
      <c r="P1615" t="s">
        <v>254</v>
      </c>
      <c r="Q1615" t="s">
        <v>254</v>
      </c>
      <c r="R1615" t="n">
        <v>15</v>
      </c>
      <c r="S1615" t="s">
        <v>255</v>
      </c>
      <c r="T1615" t="n">
        <v>5</v>
      </c>
    </row>
    <row r="1616" spans="1:20">
      <c r="A1616" t="n">
        <v>101</v>
      </c>
      <c r="B1616" t="s">
        <v>313</v>
      </c>
      <c r="C1616" t="n">
        <v>1</v>
      </c>
      <c r="D1616" t="n">
        <v>20</v>
      </c>
      <c r="E1616" t="s">
        <v>330</v>
      </c>
      <c r="F1616" t="n">
        <v>3201</v>
      </c>
      <c r="G1616" t="s">
        <v>331</v>
      </c>
      <c r="H1616" t="s">
        <v>255</v>
      </c>
      <c r="I1616" t="n">
        <v>500</v>
      </c>
      <c r="J1616" t="n">
        <v>160</v>
      </c>
      <c r="K1616" t="s">
        <v>280</v>
      </c>
      <c r="L1616" t="n">
        <v>650</v>
      </c>
      <c r="M1616" t="n">
        <v>0.03</v>
      </c>
      <c r="N1616" t="n">
        <v>47.8</v>
      </c>
      <c r="O1616" t="s">
        <v>313</v>
      </c>
      <c r="P1616" t="s">
        <v>275</v>
      </c>
      <c r="Q1616" t="s">
        <v>275</v>
      </c>
      <c r="R1616" t="n">
        <v>15</v>
      </c>
      <c r="S1616" t="s">
        <v>255</v>
      </c>
      <c r="T1616" t="n">
        <v>5</v>
      </c>
    </row>
    <row r="1617" spans="1:20">
      <c r="A1617" t="n">
        <v>101</v>
      </c>
      <c r="B1617" t="s">
        <v>313</v>
      </c>
      <c r="C1617" t="n">
        <v>2</v>
      </c>
      <c r="D1617" t="n">
        <v>20</v>
      </c>
      <c r="E1617" t="s">
        <v>330</v>
      </c>
      <c r="F1617" t="n">
        <v>3201</v>
      </c>
      <c r="G1617" t="s">
        <v>331</v>
      </c>
      <c r="H1617" t="s">
        <v>255</v>
      </c>
      <c r="I1617" t="n">
        <v>500</v>
      </c>
      <c r="J1617" t="n">
        <v>280</v>
      </c>
      <c r="K1617" t="s">
        <v>332</v>
      </c>
      <c r="L1617" t="n">
        <v>406</v>
      </c>
      <c r="M1617" t="n">
        <v>0.24</v>
      </c>
      <c r="N1617" t="n">
        <v>21.8</v>
      </c>
      <c r="O1617" t="s">
        <v>313</v>
      </c>
      <c r="P1617" t="s">
        <v>275</v>
      </c>
      <c r="Q1617" t="s">
        <v>275</v>
      </c>
      <c r="R1617" t="n">
        <v>15</v>
      </c>
      <c r="S1617" t="s">
        <v>255</v>
      </c>
      <c r="T1617" t="n">
        <v>5</v>
      </c>
    </row>
    <row r="1618" spans="1:20">
      <c r="A1618" t="n">
        <v>101</v>
      </c>
      <c r="B1618" t="s">
        <v>313</v>
      </c>
      <c r="C1618" t="n">
        <v>3</v>
      </c>
      <c r="D1618" t="n">
        <v>20</v>
      </c>
      <c r="E1618" t="s">
        <v>330</v>
      </c>
      <c r="F1618" t="n">
        <v>3201</v>
      </c>
      <c r="G1618" t="s">
        <v>331</v>
      </c>
      <c r="H1618" t="s">
        <v>255</v>
      </c>
      <c r="I1618" t="n">
        <v>500</v>
      </c>
      <c r="J1618" t="n">
        <v>232</v>
      </c>
      <c r="K1618" t="s">
        <v>288</v>
      </c>
      <c r="L1618" t="n">
        <v>203</v>
      </c>
      <c r="M1618" t="n">
        <v>0.06</v>
      </c>
      <c r="N1618" t="n">
        <v>42.4</v>
      </c>
      <c r="O1618" t="s">
        <v>313</v>
      </c>
      <c r="P1618" t="s">
        <v>275</v>
      </c>
      <c r="Q1618" t="s">
        <v>275</v>
      </c>
      <c r="R1618" t="n">
        <v>15</v>
      </c>
      <c r="S1618" t="s">
        <v>255</v>
      </c>
      <c r="T1618" t="n">
        <v>5</v>
      </c>
    </row>
    <row r="1619" spans="1:20">
      <c r="A1619" t="n">
        <v>101</v>
      </c>
      <c r="B1619" t="s">
        <v>258</v>
      </c>
      <c r="C1619" t="n">
        <v>1</v>
      </c>
      <c r="D1619" t="n">
        <v>216</v>
      </c>
      <c r="E1619" t="s">
        <v>333</v>
      </c>
      <c r="F1619" t="n">
        <v>3201</v>
      </c>
      <c r="G1619" t="s">
        <v>331</v>
      </c>
      <c r="H1619" t="s">
        <v>255</v>
      </c>
      <c r="I1619" t="n">
        <v>500</v>
      </c>
      <c r="J1619" t="n">
        <v>455</v>
      </c>
      <c r="K1619" t="s">
        <v>334</v>
      </c>
      <c r="L1619" t="n">
        <v>308</v>
      </c>
      <c r="M1619" t="n">
        <v>0</v>
      </c>
      <c r="N1619" t="n">
        <v>0</v>
      </c>
    </row>
    <row r="1620" spans="1:20">
      <c r="A1620" t="n">
        <v>102</v>
      </c>
      <c r="B1620" t="s">
        <v>248</v>
      </c>
      <c r="C1620" t="n">
        <v>38</v>
      </c>
      <c r="D1620" t="n">
        <v>20</v>
      </c>
      <c r="E1620" t="s">
        <v>330</v>
      </c>
      <c r="F1620" t="n">
        <v>3201</v>
      </c>
      <c r="G1620" t="s">
        <v>331</v>
      </c>
      <c r="H1620" t="s">
        <v>255</v>
      </c>
      <c r="I1620" t="n">
        <v>500</v>
      </c>
      <c r="J1620" t="n">
        <v>458</v>
      </c>
      <c r="K1620" t="s">
        <v>252</v>
      </c>
      <c r="L1620" t="n">
        <v>165</v>
      </c>
      <c r="M1620" t="n">
        <v>0.09</v>
      </c>
      <c r="N1620" t="n">
        <v>34.3</v>
      </c>
      <c r="O1620" t="s">
        <v>253</v>
      </c>
      <c r="P1620" t="s">
        <v>254</v>
      </c>
      <c r="Q1620" t="s">
        <v>254</v>
      </c>
      <c r="R1620" t="n">
        <v>15</v>
      </c>
      <c r="S1620" t="s">
        <v>255</v>
      </c>
      <c r="T1620" t="n">
        <v>5</v>
      </c>
    </row>
    <row r="1621" spans="1:20">
      <c r="A1621" t="n">
        <v>102</v>
      </c>
      <c r="B1621" t="s">
        <v>248</v>
      </c>
      <c r="C1621" t="n">
        <v>39</v>
      </c>
      <c r="D1621" t="n">
        <v>20</v>
      </c>
      <c r="E1621" t="s">
        <v>330</v>
      </c>
      <c r="F1621" t="n">
        <v>3201</v>
      </c>
      <c r="G1621" t="s">
        <v>331</v>
      </c>
      <c r="H1621" t="s">
        <v>255</v>
      </c>
      <c r="I1621" t="n">
        <v>500</v>
      </c>
      <c r="J1621" t="n">
        <v>945</v>
      </c>
      <c r="K1621" t="s">
        <v>304</v>
      </c>
      <c r="L1621" t="n">
        <v>326</v>
      </c>
      <c r="M1621" t="n">
        <v>0.07000000000000001</v>
      </c>
      <c r="N1621" t="n">
        <v>35.7</v>
      </c>
      <c r="O1621" t="s">
        <v>253</v>
      </c>
      <c r="P1621" t="s">
        <v>254</v>
      </c>
      <c r="Q1621" t="s">
        <v>254</v>
      </c>
      <c r="R1621" t="n">
        <v>15</v>
      </c>
      <c r="S1621" t="s">
        <v>255</v>
      </c>
      <c r="T1621" t="n">
        <v>5</v>
      </c>
    </row>
    <row r="1622" spans="1:20">
      <c r="A1622" t="n">
        <v>102</v>
      </c>
      <c r="B1622" t="s">
        <v>248</v>
      </c>
      <c r="C1622" t="n">
        <v>40</v>
      </c>
      <c r="D1622" t="n">
        <v>20</v>
      </c>
      <c r="E1622" t="s">
        <v>330</v>
      </c>
      <c r="F1622" t="n">
        <v>3201</v>
      </c>
      <c r="G1622" t="s">
        <v>331</v>
      </c>
      <c r="H1622" t="s">
        <v>255</v>
      </c>
      <c r="I1622" t="n">
        <v>500</v>
      </c>
      <c r="J1622" t="n">
        <v>945</v>
      </c>
      <c r="K1622" t="s">
        <v>304</v>
      </c>
      <c r="L1622" t="n">
        <v>165</v>
      </c>
      <c r="M1622" t="n">
        <v>0.09</v>
      </c>
      <c r="N1622" t="n">
        <v>34.8</v>
      </c>
      <c r="O1622" t="s">
        <v>253</v>
      </c>
      <c r="P1622" t="s">
        <v>254</v>
      </c>
      <c r="Q1622" t="s">
        <v>254</v>
      </c>
      <c r="R1622" t="n">
        <v>15</v>
      </c>
      <c r="S1622" t="s">
        <v>255</v>
      </c>
      <c r="T1622" t="n">
        <v>5</v>
      </c>
    </row>
    <row r="1623" spans="1:20">
      <c r="A1623" t="n">
        <v>102</v>
      </c>
      <c r="B1623" t="s">
        <v>248</v>
      </c>
      <c r="C1623" t="n">
        <v>41</v>
      </c>
      <c r="D1623" t="n">
        <v>20</v>
      </c>
      <c r="E1623" t="s">
        <v>330</v>
      </c>
      <c r="F1623" t="n">
        <v>3201</v>
      </c>
      <c r="G1623" t="s">
        <v>331</v>
      </c>
      <c r="H1623" t="s">
        <v>255</v>
      </c>
      <c r="I1623" t="n">
        <v>500</v>
      </c>
      <c r="J1623" t="n">
        <v>945</v>
      </c>
      <c r="K1623" t="s">
        <v>304</v>
      </c>
      <c r="L1623" t="n">
        <v>565</v>
      </c>
      <c r="M1623" t="n">
        <v>0.07000000000000001</v>
      </c>
      <c r="N1623" t="n">
        <v>35.6</v>
      </c>
      <c r="O1623" t="s">
        <v>253</v>
      </c>
      <c r="P1623" t="s">
        <v>254</v>
      </c>
      <c r="Q1623" t="s">
        <v>254</v>
      </c>
      <c r="R1623" t="n">
        <v>15</v>
      </c>
      <c r="S1623" t="s">
        <v>255</v>
      </c>
      <c r="T1623" t="n">
        <v>5</v>
      </c>
    </row>
    <row r="1624" spans="1:20">
      <c r="A1624" t="n">
        <v>102</v>
      </c>
      <c r="B1624" t="s">
        <v>335</v>
      </c>
      <c r="C1624" t="n">
        <v>2</v>
      </c>
      <c r="D1624" t="n">
        <v>20</v>
      </c>
      <c r="E1624" t="s">
        <v>330</v>
      </c>
      <c r="F1624" t="n">
        <v>3201</v>
      </c>
      <c r="G1624" t="s">
        <v>331</v>
      </c>
      <c r="H1624" t="s">
        <v>255</v>
      </c>
      <c r="I1624" t="n">
        <v>500</v>
      </c>
      <c r="J1624" t="n">
        <v>458</v>
      </c>
      <c r="K1624" t="s">
        <v>252</v>
      </c>
      <c r="L1624" t="n">
        <v>349</v>
      </c>
      <c r="M1624" t="n">
        <v>0.01</v>
      </c>
      <c r="N1624" t="n">
        <v>49.2</v>
      </c>
      <c r="O1624" t="s">
        <v>313</v>
      </c>
      <c r="P1624" t="s">
        <v>275</v>
      </c>
      <c r="Q1624" t="s">
        <v>275</v>
      </c>
      <c r="R1624" t="n">
        <v>15</v>
      </c>
      <c r="S1624" t="s">
        <v>255</v>
      </c>
      <c r="T1624" t="n">
        <v>5</v>
      </c>
    </row>
    <row r="1625" spans="1:20">
      <c r="A1625" t="n">
        <v>102</v>
      </c>
      <c r="B1625" t="s">
        <v>313</v>
      </c>
      <c r="C1625" t="n">
        <v>1</v>
      </c>
      <c r="D1625" t="n">
        <v>20</v>
      </c>
      <c r="E1625" t="s">
        <v>330</v>
      </c>
      <c r="F1625" t="n">
        <v>3201</v>
      </c>
      <c r="G1625" t="s">
        <v>331</v>
      </c>
      <c r="H1625" t="s">
        <v>255</v>
      </c>
      <c r="I1625" t="n">
        <v>500</v>
      </c>
      <c r="J1625" t="n">
        <v>458</v>
      </c>
      <c r="K1625" t="s">
        <v>252</v>
      </c>
      <c r="L1625" t="n">
        <v>349</v>
      </c>
      <c r="M1625" t="n">
        <v>0.02</v>
      </c>
      <c r="N1625" t="n">
        <v>46.1</v>
      </c>
      <c r="O1625" t="s">
        <v>313</v>
      </c>
      <c r="P1625" t="s">
        <v>275</v>
      </c>
      <c r="Q1625" t="s">
        <v>275</v>
      </c>
      <c r="R1625" t="n">
        <v>15</v>
      </c>
      <c r="S1625" t="s">
        <v>255</v>
      </c>
      <c r="T1625" t="n">
        <v>5</v>
      </c>
    </row>
    <row r="1626" spans="1:20">
      <c r="A1626" t="n">
        <v>102</v>
      </c>
      <c r="B1626" t="s">
        <v>313</v>
      </c>
      <c r="C1626" t="n">
        <v>2</v>
      </c>
      <c r="D1626" t="n">
        <v>20</v>
      </c>
      <c r="E1626" t="s">
        <v>330</v>
      </c>
      <c r="F1626" t="n">
        <v>3201</v>
      </c>
      <c r="G1626" t="s">
        <v>331</v>
      </c>
      <c r="H1626" t="s">
        <v>255</v>
      </c>
      <c r="I1626" t="n">
        <v>500</v>
      </c>
      <c r="J1626" t="n">
        <v>458</v>
      </c>
      <c r="K1626" t="s">
        <v>252</v>
      </c>
      <c r="L1626" t="n">
        <v>302</v>
      </c>
      <c r="M1626" t="n">
        <v>0.27</v>
      </c>
      <c r="N1626" t="n">
        <v>20.3</v>
      </c>
      <c r="O1626" t="s">
        <v>313</v>
      </c>
      <c r="P1626" t="s">
        <v>275</v>
      </c>
      <c r="Q1626" t="s">
        <v>275</v>
      </c>
      <c r="R1626" t="n">
        <v>15</v>
      </c>
      <c r="S1626" t="s">
        <v>255</v>
      </c>
      <c r="T1626" t="n">
        <v>5</v>
      </c>
    </row>
    <row r="1627" spans="1:20">
      <c r="A1627" t="n">
        <v>102</v>
      </c>
      <c r="B1627" t="s">
        <v>258</v>
      </c>
      <c r="C1627" t="n">
        <v>1</v>
      </c>
      <c r="D1627" t="n">
        <v>216</v>
      </c>
      <c r="E1627" t="s">
        <v>333</v>
      </c>
      <c r="F1627" t="n">
        <v>3201</v>
      </c>
      <c r="G1627" t="s">
        <v>331</v>
      </c>
      <c r="H1627" t="s">
        <v>255</v>
      </c>
      <c r="I1627" t="n">
        <v>500</v>
      </c>
      <c r="J1627" t="n">
        <v>580</v>
      </c>
      <c r="K1627" t="s">
        <v>270</v>
      </c>
      <c r="L1627" t="n">
        <v>271</v>
      </c>
      <c r="M1627" t="n">
        <v>0</v>
      </c>
      <c r="N1627" t="n">
        <v>0</v>
      </c>
    </row>
    <row r="1628" spans="1:20">
      <c r="A1628" t="n">
        <v>102</v>
      </c>
      <c r="B1628" t="s">
        <v>308</v>
      </c>
      <c r="C1628" t="n">
        <v>3</v>
      </c>
      <c r="D1628" t="n">
        <v>152</v>
      </c>
      <c r="E1628" t="s">
        <v>336</v>
      </c>
      <c r="F1628" t="n">
        <v>3201</v>
      </c>
      <c r="G1628" t="s">
        <v>331</v>
      </c>
      <c r="H1628" t="s">
        <v>255</v>
      </c>
      <c r="I1628" t="n">
        <v>500</v>
      </c>
      <c r="J1628" t="n">
        <v>515</v>
      </c>
      <c r="K1628" t="s">
        <v>337</v>
      </c>
      <c r="L1628" t="n">
        <v>68</v>
      </c>
      <c r="M1628" t="n">
        <v>0</v>
      </c>
      <c r="N1628" t="n">
        <v>0</v>
      </c>
    </row>
    <row r="1629" spans="1:20">
      <c r="A1629" t="n">
        <v>102</v>
      </c>
      <c r="B1629" t="s">
        <v>308</v>
      </c>
      <c r="C1629" t="n">
        <v>5</v>
      </c>
      <c r="D1629" t="n">
        <v>461</v>
      </c>
      <c r="E1629" t="s">
        <v>338</v>
      </c>
      <c r="F1629" t="n">
        <v>3201</v>
      </c>
      <c r="G1629" t="s">
        <v>331</v>
      </c>
      <c r="H1629" t="s">
        <v>255</v>
      </c>
      <c r="I1629" t="n">
        <v>500</v>
      </c>
      <c r="J1629" t="n">
        <v>515</v>
      </c>
      <c r="K1629" t="s">
        <v>337</v>
      </c>
      <c r="L1629" t="n">
        <v>25</v>
      </c>
      <c r="M1629" t="n">
        <v>0</v>
      </c>
      <c r="N1629" t="n">
        <v>0</v>
      </c>
    </row>
    <row r="1630" spans="1:20">
      <c r="A1630" t="n">
        <v>103</v>
      </c>
      <c r="B1630" t="s">
        <v>248</v>
      </c>
      <c r="C1630" t="n">
        <v>41</v>
      </c>
      <c r="D1630" t="n">
        <v>20</v>
      </c>
      <c r="E1630" t="s">
        <v>330</v>
      </c>
      <c r="F1630" t="n">
        <v>3201</v>
      </c>
      <c r="G1630" t="s">
        <v>331</v>
      </c>
      <c r="H1630" t="s">
        <v>255</v>
      </c>
      <c r="I1630" t="n">
        <v>500</v>
      </c>
      <c r="J1630" t="n">
        <v>458</v>
      </c>
      <c r="K1630" t="s">
        <v>252</v>
      </c>
      <c r="L1630" t="n">
        <v>1</v>
      </c>
      <c r="M1630" t="n">
        <v>0.08</v>
      </c>
      <c r="N1630" t="n">
        <v>32.6</v>
      </c>
      <c r="O1630" t="s">
        <v>253</v>
      </c>
      <c r="P1630" t="s">
        <v>254</v>
      </c>
      <c r="Q1630" t="s">
        <v>254</v>
      </c>
      <c r="R1630" t="n">
        <v>15</v>
      </c>
      <c r="S1630" t="s">
        <v>255</v>
      </c>
      <c r="T1630" t="n">
        <v>5</v>
      </c>
    </row>
    <row r="1631" spans="1:20">
      <c r="A1631" t="n">
        <v>103</v>
      </c>
      <c r="B1631" t="s">
        <v>248</v>
      </c>
      <c r="C1631" t="n">
        <v>42</v>
      </c>
      <c r="D1631" t="n">
        <v>20</v>
      </c>
      <c r="E1631" t="s">
        <v>330</v>
      </c>
      <c r="F1631" t="n">
        <v>3201</v>
      </c>
      <c r="G1631" t="s">
        <v>331</v>
      </c>
      <c r="H1631" t="s">
        <v>255</v>
      </c>
      <c r="I1631" t="n">
        <v>500</v>
      </c>
      <c r="J1631" t="n">
        <v>280</v>
      </c>
      <c r="K1631" t="s">
        <v>332</v>
      </c>
      <c r="L1631" t="n">
        <v>433</v>
      </c>
      <c r="M1631" t="n">
        <v>0.1</v>
      </c>
      <c r="N1631" t="n">
        <v>31.2</v>
      </c>
      <c r="O1631" t="s">
        <v>253</v>
      </c>
      <c r="P1631" t="s">
        <v>254</v>
      </c>
      <c r="Q1631" t="s">
        <v>254</v>
      </c>
      <c r="R1631" t="n">
        <v>15</v>
      </c>
      <c r="S1631" t="s">
        <v>255</v>
      </c>
      <c r="T1631" t="n">
        <v>5</v>
      </c>
    </row>
    <row r="1632" spans="1:20">
      <c r="A1632" t="n">
        <v>103</v>
      </c>
      <c r="B1632" t="s">
        <v>248</v>
      </c>
      <c r="C1632" t="n">
        <v>43</v>
      </c>
      <c r="D1632" t="n">
        <v>20</v>
      </c>
      <c r="E1632" t="s">
        <v>330</v>
      </c>
      <c r="F1632" t="n">
        <v>3201</v>
      </c>
      <c r="G1632" t="s">
        <v>331</v>
      </c>
      <c r="H1632" t="s">
        <v>255</v>
      </c>
      <c r="I1632" t="n">
        <v>500</v>
      </c>
      <c r="J1632" t="n">
        <v>232</v>
      </c>
      <c r="K1632" t="s">
        <v>288</v>
      </c>
      <c r="L1632" t="n">
        <v>267</v>
      </c>
      <c r="M1632" t="n">
        <v>0.07000000000000001</v>
      </c>
      <c r="N1632" t="n">
        <v>35.2</v>
      </c>
      <c r="O1632" t="s">
        <v>253</v>
      </c>
      <c r="P1632" t="s">
        <v>254</v>
      </c>
      <c r="Q1632" t="s">
        <v>254</v>
      </c>
      <c r="R1632" t="n">
        <v>15</v>
      </c>
      <c r="S1632" t="s">
        <v>255</v>
      </c>
      <c r="T1632" t="n">
        <v>5</v>
      </c>
    </row>
    <row r="1633" spans="1:20">
      <c r="A1633" t="n">
        <v>103</v>
      </c>
      <c r="B1633" t="s">
        <v>248</v>
      </c>
      <c r="C1633" t="n">
        <v>44</v>
      </c>
      <c r="D1633" t="n">
        <v>20</v>
      </c>
      <c r="E1633" t="s">
        <v>330</v>
      </c>
      <c r="F1633" t="n">
        <v>3201</v>
      </c>
      <c r="G1633" t="s">
        <v>331</v>
      </c>
      <c r="H1633" t="s">
        <v>255</v>
      </c>
      <c r="I1633" t="n">
        <v>500</v>
      </c>
      <c r="J1633" t="n">
        <v>458</v>
      </c>
      <c r="K1633" t="s">
        <v>252</v>
      </c>
      <c r="L1633" t="n">
        <v>428</v>
      </c>
      <c r="M1633" t="n">
        <v>0.07000000000000001</v>
      </c>
      <c r="N1633" t="n">
        <v>38</v>
      </c>
      <c r="O1633" t="s">
        <v>253</v>
      </c>
      <c r="P1633" t="s">
        <v>254</v>
      </c>
      <c r="Q1633" t="s">
        <v>254</v>
      </c>
      <c r="R1633" t="n">
        <v>15</v>
      </c>
      <c r="S1633" t="s">
        <v>255</v>
      </c>
      <c r="T1633" t="n">
        <v>5</v>
      </c>
    </row>
    <row r="1634" spans="1:20">
      <c r="A1634" t="n">
        <v>103</v>
      </c>
      <c r="B1634" t="s">
        <v>248</v>
      </c>
      <c r="C1634" t="n">
        <v>45</v>
      </c>
      <c r="D1634" t="n">
        <v>20</v>
      </c>
      <c r="E1634" t="s">
        <v>330</v>
      </c>
      <c r="F1634" t="n">
        <v>3201</v>
      </c>
      <c r="G1634" t="s">
        <v>331</v>
      </c>
      <c r="H1634" t="s">
        <v>255</v>
      </c>
      <c r="I1634" t="n">
        <v>500</v>
      </c>
      <c r="J1634" t="n">
        <v>458</v>
      </c>
      <c r="K1634" t="s">
        <v>252</v>
      </c>
      <c r="L1634" t="n">
        <v>238</v>
      </c>
      <c r="M1634" t="n">
        <v>0.09</v>
      </c>
      <c r="N1634" t="n">
        <v>34.3</v>
      </c>
      <c r="O1634" t="s">
        <v>253</v>
      </c>
      <c r="P1634" t="s">
        <v>254</v>
      </c>
      <c r="Q1634" t="s">
        <v>254</v>
      </c>
      <c r="R1634" t="n">
        <v>15</v>
      </c>
      <c r="S1634" t="s">
        <v>255</v>
      </c>
      <c r="T1634" t="n">
        <v>5</v>
      </c>
    </row>
    <row r="1635" spans="1:20">
      <c r="A1635" t="n">
        <v>103</v>
      </c>
      <c r="B1635" t="s">
        <v>248</v>
      </c>
      <c r="C1635" t="n">
        <v>54</v>
      </c>
      <c r="D1635" t="n">
        <v>511</v>
      </c>
      <c r="E1635" t="s">
        <v>339</v>
      </c>
      <c r="F1635" t="n">
        <v>3201</v>
      </c>
      <c r="G1635" t="s">
        <v>331</v>
      </c>
      <c r="H1635" t="s">
        <v>255</v>
      </c>
      <c r="I1635" t="n">
        <v>500</v>
      </c>
      <c r="J1635" t="n">
        <v>458</v>
      </c>
      <c r="K1635" t="s">
        <v>252</v>
      </c>
      <c r="L1635" t="n">
        <v>201</v>
      </c>
      <c r="M1635" t="n">
        <v>0.17</v>
      </c>
      <c r="N1635" t="n">
        <v>0</v>
      </c>
    </row>
    <row r="1636" spans="1:20">
      <c r="A1636" t="n">
        <v>103</v>
      </c>
      <c r="B1636" t="s">
        <v>335</v>
      </c>
      <c r="C1636" t="n">
        <v>2</v>
      </c>
      <c r="D1636" t="n">
        <v>20</v>
      </c>
      <c r="E1636" t="s">
        <v>330</v>
      </c>
      <c r="F1636" t="n">
        <v>3201</v>
      </c>
      <c r="G1636" t="s">
        <v>331</v>
      </c>
      <c r="H1636" t="s">
        <v>255</v>
      </c>
      <c r="I1636" t="n">
        <v>500</v>
      </c>
      <c r="J1636" t="n">
        <v>458</v>
      </c>
      <c r="K1636" t="s">
        <v>252</v>
      </c>
      <c r="L1636" t="n">
        <v>296</v>
      </c>
      <c r="M1636" t="n">
        <v>0.19</v>
      </c>
      <c r="N1636" t="n">
        <v>20.9</v>
      </c>
      <c r="O1636" t="s">
        <v>313</v>
      </c>
      <c r="P1636" t="s">
        <v>275</v>
      </c>
      <c r="Q1636" t="s">
        <v>275</v>
      </c>
      <c r="R1636" t="n">
        <v>15</v>
      </c>
      <c r="S1636" t="s">
        <v>255</v>
      </c>
      <c r="T1636" t="n">
        <v>5</v>
      </c>
    </row>
    <row r="1637" spans="1:20">
      <c r="A1637" t="n">
        <v>103</v>
      </c>
      <c r="B1637" t="s">
        <v>313</v>
      </c>
      <c r="C1637" t="n">
        <v>1</v>
      </c>
      <c r="D1637" t="n">
        <v>20</v>
      </c>
      <c r="E1637" t="s">
        <v>330</v>
      </c>
      <c r="F1637" t="n">
        <v>3201</v>
      </c>
      <c r="G1637" t="s">
        <v>331</v>
      </c>
      <c r="H1637" t="s">
        <v>255</v>
      </c>
      <c r="I1637" t="n">
        <v>500</v>
      </c>
      <c r="J1637" t="n">
        <v>580</v>
      </c>
      <c r="K1637" t="s">
        <v>270</v>
      </c>
      <c r="L1637" t="n">
        <v>293</v>
      </c>
      <c r="M1637" t="n">
        <v>0.06</v>
      </c>
      <c r="N1637" t="n">
        <v>35.1</v>
      </c>
      <c r="O1637" t="s">
        <v>313</v>
      </c>
      <c r="P1637" t="s">
        <v>275</v>
      </c>
      <c r="Q1637" t="s">
        <v>275</v>
      </c>
      <c r="R1637" t="n">
        <v>15</v>
      </c>
      <c r="S1637" t="s">
        <v>255</v>
      </c>
      <c r="T1637" t="n">
        <v>5</v>
      </c>
    </row>
    <row r="1638" spans="1:20">
      <c r="A1638" t="n">
        <v>103</v>
      </c>
      <c r="B1638" t="s">
        <v>313</v>
      </c>
      <c r="C1638" t="n">
        <v>2</v>
      </c>
      <c r="D1638" t="n">
        <v>20</v>
      </c>
      <c r="E1638" t="s">
        <v>330</v>
      </c>
      <c r="F1638" t="n">
        <v>3201</v>
      </c>
      <c r="G1638" t="s">
        <v>331</v>
      </c>
      <c r="H1638" t="s">
        <v>255</v>
      </c>
      <c r="I1638" t="n">
        <v>500</v>
      </c>
      <c r="J1638" t="n">
        <v>580</v>
      </c>
      <c r="K1638" t="s">
        <v>270</v>
      </c>
      <c r="L1638" t="n">
        <v>355</v>
      </c>
      <c r="M1638" t="n">
        <v>0.1</v>
      </c>
      <c r="N1638" t="n">
        <v>30.7</v>
      </c>
      <c r="O1638" t="s">
        <v>313</v>
      </c>
      <c r="P1638" t="s">
        <v>275</v>
      </c>
      <c r="Q1638" t="s">
        <v>275</v>
      </c>
      <c r="R1638" t="n">
        <v>15</v>
      </c>
      <c r="S1638" t="s">
        <v>255</v>
      </c>
      <c r="T1638" t="n">
        <v>5</v>
      </c>
    </row>
    <row r="1639" spans="1:20">
      <c r="A1639" t="n">
        <v>103</v>
      </c>
      <c r="B1639" t="s">
        <v>313</v>
      </c>
      <c r="C1639" t="n">
        <v>3</v>
      </c>
      <c r="D1639" t="n">
        <v>20</v>
      </c>
      <c r="E1639" t="s">
        <v>330</v>
      </c>
      <c r="F1639" t="n">
        <v>3201</v>
      </c>
      <c r="G1639" t="s">
        <v>331</v>
      </c>
      <c r="H1639" t="s">
        <v>255</v>
      </c>
      <c r="I1639" t="n">
        <v>500</v>
      </c>
      <c r="J1639" t="n">
        <v>458</v>
      </c>
      <c r="K1639" t="s">
        <v>252</v>
      </c>
      <c r="L1639" t="n">
        <v>313</v>
      </c>
      <c r="M1639" t="n">
        <v>0.22</v>
      </c>
      <c r="N1639" t="n">
        <v>20.4</v>
      </c>
      <c r="O1639" t="s">
        <v>313</v>
      </c>
      <c r="P1639" t="s">
        <v>275</v>
      </c>
      <c r="Q1639" t="s">
        <v>275</v>
      </c>
      <c r="R1639" t="n">
        <v>15</v>
      </c>
      <c r="S1639" t="s">
        <v>255</v>
      </c>
      <c r="T1639" t="n">
        <v>5</v>
      </c>
    </row>
    <row r="1640" spans="1:20">
      <c r="A1640" t="n">
        <v>103</v>
      </c>
      <c r="B1640" t="s">
        <v>313</v>
      </c>
      <c r="C1640" t="n">
        <v>4</v>
      </c>
      <c r="D1640" t="n">
        <v>20</v>
      </c>
      <c r="E1640" t="s">
        <v>330</v>
      </c>
      <c r="F1640" t="n">
        <v>3201</v>
      </c>
      <c r="G1640" t="s">
        <v>331</v>
      </c>
      <c r="H1640" t="s">
        <v>255</v>
      </c>
      <c r="I1640" t="n">
        <v>500</v>
      </c>
      <c r="J1640" t="n">
        <v>232</v>
      </c>
      <c r="K1640" t="s">
        <v>288</v>
      </c>
      <c r="L1640" t="n">
        <v>349</v>
      </c>
      <c r="M1640" t="n">
        <v>0.05</v>
      </c>
      <c r="N1640" t="n">
        <v>39.6</v>
      </c>
      <c r="O1640" t="s">
        <v>313</v>
      </c>
      <c r="P1640" t="s">
        <v>275</v>
      </c>
      <c r="Q1640" t="s">
        <v>275</v>
      </c>
      <c r="R1640" t="n">
        <v>15</v>
      </c>
      <c r="S1640" t="s">
        <v>255</v>
      </c>
      <c r="T1640" t="n">
        <v>5</v>
      </c>
    </row>
    <row r="1641" spans="1:20">
      <c r="A1641" t="n">
        <v>104</v>
      </c>
      <c r="B1641" t="s">
        <v>248</v>
      </c>
      <c r="C1641" t="n">
        <v>59</v>
      </c>
      <c r="D1641" t="n">
        <v>20</v>
      </c>
      <c r="E1641" t="s">
        <v>330</v>
      </c>
      <c r="F1641" t="n">
        <v>3201</v>
      </c>
      <c r="G1641" t="s">
        <v>331</v>
      </c>
      <c r="H1641" t="s">
        <v>255</v>
      </c>
      <c r="I1641" t="n">
        <v>500</v>
      </c>
      <c r="J1641" t="n">
        <v>875</v>
      </c>
      <c r="K1641" t="s">
        <v>327</v>
      </c>
      <c r="L1641" t="n">
        <v>425</v>
      </c>
      <c r="M1641" t="n">
        <v>0.05</v>
      </c>
      <c r="N1641" t="n">
        <v>41.1</v>
      </c>
      <c r="O1641" t="s">
        <v>253</v>
      </c>
      <c r="P1641" t="s">
        <v>254</v>
      </c>
      <c r="Q1641" t="s">
        <v>254</v>
      </c>
      <c r="R1641" t="n">
        <v>15</v>
      </c>
      <c r="S1641" t="s">
        <v>255</v>
      </c>
      <c r="T1641" t="n">
        <v>5</v>
      </c>
    </row>
    <row r="1642" spans="1:20">
      <c r="A1642" t="n">
        <v>104</v>
      </c>
      <c r="B1642" t="s">
        <v>248</v>
      </c>
      <c r="C1642" t="n">
        <v>60</v>
      </c>
      <c r="D1642" t="n">
        <v>20</v>
      </c>
      <c r="E1642" t="s">
        <v>330</v>
      </c>
      <c r="F1642" t="n">
        <v>3201</v>
      </c>
      <c r="G1642" t="s">
        <v>331</v>
      </c>
      <c r="H1642" t="s">
        <v>255</v>
      </c>
      <c r="I1642" t="n">
        <v>500</v>
      </c>
      <c r="J1642" t="n">
        <v>458</v>
      </c>
      <c r="K1642" t="s">
        <v>252</v>
      </c>
      <c r="L1642" t="n">
        <v>264</v>
      </c>
      <c r="M1642" t="n">
        <v>0.09</v>
      </c>
      <c r="N1642" t="n">
        <v>34</v>
      </c>
      <c r="O1642" t="s">
        <v>253</v>
      </c>
      <c r="P1642" t="s">
        <v>254</v>
      </c>
      <c r="Q1642" t="s">
        <v>254</v>
      </c>
      <c r="R1642" t="n">
        <v>15</v>
      </c>
      <c r="S1642" t="s">
        <v>255</v>
      </c>
      <c r="T1642" t="n">
        <v>5</v>
      </c>
    </row>
    <row r="1643" spans="1:20">
      <c r="A1643" t="n">
        <v>104</v>
      </c>
      <c r="B1643" t="s">
        <v>248</v>
      </c>
      <c r="C1643" t="n">
        <v>61</v>
      </c>
      <c r="D1643" t="n">
        <v>20</v>
      </c>
      <c r="E1643" t="s">
        <v>330</v>
      </c>
      <c r="F1643" t="n">
        <v>3201</v>
      </c>
      <c r="G1643" t="s">
        <v>331</v>
      </c>
      <c r="H1643" t="s">
        <v>255</v>
      </c>
      <c r="I1643" t="n">
        <v>500</v>
      </c>
      <c r="J1643" t="n">
        <v>945</v>
      </c>
      <c r="K1643" t="s">
        <v>304</v>
      </c>
      <c r="L1643" t="n">
        <v>648</v>
      </c>
      <c r="M1643" t="n">
        <v>0.07000000000000001</v>
      </c>
      <c r="N1643" t="n">
        <v>39.1</v>
      </c>
      <c r="O1643" t="s">
        <v>253</v>
      </c>
      <c r="P1643" t="s">
        <v>254</v>
      </c>
      <c r="Q1643" t="s">
        <v>254</v>
      </c>
      <c r="R1643" t="n">
        <v>15</v>
      </c>
      <c r="S1643" t="s">
        <v>255</v>
      </c>
      <c r="T1643" t="n">
        <v>5</v>
      </c>
    </row>
    <row r="1644" spans="1:20">
      <c r="A1644" t="n">
        <v>104</v>
      </c>
      <c r="B1644" t="s">
        <v>248</v>
      </c>
      <c r="C1644" t="n">
        <v>62</v>
      </c>
      <c r="D1644" t="n">
        <v>20</v>
      </c>
      <c r="E1644" t="s">
        <v>330</v>
      </c>
      <c r="F1644" t="n">
        <v>3201</v>
      </c>
      <c r="G1644" t="s">
        <v>331</v>
      </c>
      <c r="H1644" t="s">
        <v>255</v>
      </c>
      <c r="I1644" t="n">
        <v>500</v>
      </c>
      <c r="J1644" t="n">
        <v>458</v>
      </c>
      <c r="K1644" t="s">
        <v>252</v>
      </c>
      <c r="L1644" t="n">
        <v>100</v>
      </c>
      <c r="M1644" t="n">
        <v>0.2</v>
      </c>
      <c r="N1644" t="n">
        <v>20.6</v>
      </c>
      <c r="O1644" t="s">
        <v>253</v>
      </c>
      <c r="P1644" t="s">
        <v>254</v>
      </c>
      <c r="Q1644" t="s">
        <v>254</v>
      </c>
      <c r="R1644" t="n">
        <v>15</v>
      </c>
      <c r="S1644" t="s">
        <v>255</v>
      </c>
      <c r="T1644" t="n">
        <v>5</v>
      </c>
    </row>
    <row r="1645" spans="1:20">
      <c r="A1645" t="n">
        <v>104</v>
      </c>
      <c r="B1645" t="s">
        <v>335</v>
      </c>
      <c r="C1645" t="n">
        <v>3</v>
      </c>
      <c r="D1645" t="n">
        <v>20</v>
      </c>
      <c r="E1645" t="s">
        <v>330</v>
      </c>
      <c r="F1645" t="n">
        <v>3201</v>
      </c>
      <c r="G1645" t="s">
        <v>331</v>
      </c>
      <c r="H1645" t="s">
        <v>255</v>
      </c>
      <c r="I1645" t="n">
        <v>500</v>
      </c>
      <c r="J1645" t="n">
        <v>458</v>
      </c>
      <c r="K1645" t="s">
        <v>252</v>
      </c>
      <c r="L1645" t="n">
        <v>392</v>
      </c>
      <c r="M1645" t="n">
        <v>0.03</v>
      </c>
      <c r="N1645" t="n">
        <v>46.5</v>
      </c>
      <c r="O1645" t="s">
        <v>313</v>
      </c>
      <c r="P1645" t="s">
        <v>275</v>
      </c>
      <c r="Q1645" t="s">
        <v>275</v>
      </c>
      <c r="R1645" t="n">
        <v>15</v>
      </c>
      <c r="S1645" t="s">
        <v>255</v>
      </c>
      <c r="T1645" t="n">
        <v>5</v>
      </c>
    </row>
    <row r="1646" spans="1:20">
      <c r="A1646" t="n">
        <v>104</v>
      </c>
      <c r="B1646" t="s">
        <v>313</v>
      </c>
      <c r="C1646" t="n">
        <v>1</v>
      </c>
      <c r="D1646" t="n">
        <v>20</v>
      </c>
      <c r="E1646" t="s">
        <v>330</v>
      </c>
      <c r="F1646" t="n">
        <v>3201</v>
      </c>
      <c r="G1646" t="s">
        <v>331</v>
      </c>
      <c r="H1646" t="s">
        <v>255</v>
      </c>
      <c r="I1646" t="n">
        <v>500</v>
      </c>
      <c r="J1646" t="n">
        <v>458</v>
      </c>
      <c r="K1646" t="s">
        <v>252</v>
      </c>
      <c r="L1646" t="n">
        <v>392</v>
      </c>
      <c r="M1646" t="n">
        <v>0.24</v>
      </c>
      <c r="N1646" t="n">
        <v>46</v>
      </c>
      <c r="O1646" t="s">
        <v>313</v>
      </c>
      <c r="P1646" t="s">
        <v>275</v>
      </c>
      <c r="Q1646" t="s">
        <v>275</v>
      </c>
      <c r="R1646" t="n">
        <v>15</v>
      </c>
      <c r="S1646" t="s">
        <v>255</v>
      </c>
      <c r="T1646" t="n">
        <v>5</v>
      </c>
    </row>
    <row r="1647" spans="1:20">
      <c r="A1647" t="n">
        <v>104</v>
      </c>
      <c r="B1647" t="s">
        <v>313</v>
      </c>
      <c r="C1647" t="n">
        <v>2</v>
      </c>
      <c r="D1647" t="n">
        <v>20</v>
      </c>
      <c r="E1647" t="s">
        <v>330</v>
      </c>
      <c r="F1647" t="n">
        <v>3201</v>
      </c>
      <c r="G1647" t="s">
        <v>331</v>
      </c>
      <c r="H1647" t="s">
        <v>255</v>
      </c>
      <c r="I1647" t="n">
        <v>500</v>
      </c>
      <c r="J1647" t="n">
        <v>458</v>
      </c>
      <c r="K1647" t="s">
        <v>252</v>
      </c>
      <c r="L1647" t="n">
        <v>296</v>
      </c>
      <c r="M1647" t="n">
        <v>0.21</v>
      </c>
      <c r="N1647" t="n">
        <v>20.4</v>
      </c>
      <c r="O1647" t="s">
        <v>313</v>
      </c>
      <c r="P1647" t="s">
        <v>275</v>
      </c>
      <c r="Q1647" t="s">
        <v>275</v>
      </c>
      <c r="R1647" t="n">
        <v>15</v>
      </c>
      <c r="S1647" t="s">
        <v>255</v>
      </c>
      <c r="T1647" t="n">
        <v>5</v>
      </c>
    </row>
    <row r="1648" spans="1:20">
      <c r="A1648" t="n">
        <v>104</v>
      </c>
      <c r="B1648" t="s">
        <v>313</v>
      </c>
      <c r="C1648" t="n">
        <v>3</v>
      </c>
      <c r="D1648" t="n">
        <v>20</v>
      </c>
      <c r="E1648" t="s">
        <v>330</v>
      </c>
      <c r="F1648" t="n">
        <v>3201</v>
      </c>
      <c r="G1648" t="s">
        <v>331</v>
      </c>
      <c r="H1648" t="s">
        <v>255</v>
      </c>
      <c r="I1648" t="n">
        <v>500</v>
      </c>
      <c r="J1648" t="n">
        <v>280</v>
      </c>
      <c r="K1648" t="s">
        <v>332</v>
      </c>
      <c r="L1648" t="n">
        <v>420</v>
      </c>
      <c r="M1648" t="n">
        <v>0.24</v>
      </c>
      <c r="N1648" t="n">
        <v>21.2</v>
      </c>
      <c r="O1648" t="s">
        <v>313</v>
      </c>
      <c r="P1648" t="s">
        <v>275</v>
      </c>
      <c r="Q1648" t="s">
        <v>275</v>
      </c>
      <c r="R1648" t="n">
        <v>15</v>
      </c>
      <c r="S1648" t="s">
        <v>255</v>
      </c>
      <c r="T1648" t="n">
        <v>5</v>
      </c>
    </row>
    <row r="1649" spans="1:20">
      <c r="A1649" t="n">
        <v>104</v>
      </c>
      <c r="B1649" t="s">
        <v>313</v>
      </c>
      <c r="C1649" t="n">
        <v>4</v>
      </c>
      <c r="D1649" t="n">
        <v>20</v>
      </c>
      <c r="E1649" t="s">
        <v>330</v>
      </c>
      <c r="F1649" t="n">
        <v>3201</v>
      </c>
      <c r="G1649" t="s">
        <v>331</v>
      </c>
      <c r="H1649" t="s">
        <v>255</v>
      </c>
      <c r="I1649" t="n">
        <v>500</v>
      </c>
      <c r="J1649" t="n">
        <v>945</v>
      </c>
      <c r="K1649" t="s">
        <v>304</v>
      </c>
      <c r="L1649" t="n">
        <v>333</v>
      </c>
      <c r="M1649" t="n">
        <v>0.02</v>
      </c>
      <c r="N1649" t="n">
        <v>41.2</v>
      </c>
      <c r="O1649" t="s">
        <v>313</v>
      </c>
      <c r="P1649" t="s">
        <v>275</v>
      </c>
      <c r="Q1649" t="s">
        <v>275</v>
      </c>
      <c r="R1649" t="n">
        <v>15</v>
      </c>
      <c r="S1649" t="s">
        <v>255</v>
      </c>
      <c r="T1649" t="n">
        <v>5</v>
      </c>
    </row>
    <row r="1650" spans="1:20">
      <c r="A1650" t="n">
        <v>104</v>
      </c>
      <c r="B1650" t="s">
        <v>313</v>
      </c>
      <c r="C1650" t="n">
        <v>5</v>
      </c>
      <c r="D1650" t="n">
        <v>20</v>
      </c>
      <c r="E1650" t="s">
        <v>330</v>
      </c>
      <c r="F1650" t="n">
        <v>3201</v>
      </c>
      <c r="G1650" t="s">
        <v>331</v>
      </c>
      <c r="H1650" t="s">
        <v>255</v>
      </c>
      <c r="I1650" t="n">
        <v>500</v>
      </c>
      <c r="J1650" t="n">
        <v>160</v>
      </c>
      <c r="K1650" t="s">
        <v>280</v>
      </c>
      <c r="L1650" t="n">
        <v>116</v>
      </c>
      <c r="M1650" t="n">
        <v>0.01</v>
      </c>
      <c r="N1650" t="n">
        <v>43.9</v>
      </c>
      <c r="O1650" t="s">
        <v>313</v>
      </c>
      <c r="P1650" t="s">
        <v>275</v>
      </c>
      <c r="Q1650" t="s">
        <v>275</v>
      </c>
      <c r="R1650" t="n">
        <v>15</v>
      </c>
      <c r="S1650" t="s">
        <v>255</v>
      </c>
      <c r="T1650" t="n">
        <v>5</v>
      </c>
    </row>
    <row r="1651" spans="1:20">
      <c r="A1651" t="n">
        <v>104</v>
      </c>
      <c r="B1651" t="s">
        <v>313</v>
      </c>
      <c r="C1651" t="n">
        <v>6</v>
      </c>
      <c r="D1651" t="n">
        <v>20</v>
      </c>
      <c r="E1651" t="s">
        <v>330</v>
      </c>
      <c r="F1651" t="n">
        <v>3201</v>
      </c>
      <c r="G1651" t="s">
        <v>331</v>
      </c>
      <c r="H1651" t="s">
        <v>255</v>
      </c>
      <c r="I1651" t="n">
        <v>500</v>
      </c>
      <c r="J1651" t="n">
        <v>160</v>
      </c>
      <c r="K1651" t="s">
        <v>280</v>
      </c>
      <c r="L1651" t="n">
        <v>333</v>
      </c>
      <c r="M1651" t="n">
        <v>0.01</v>
      </c>
      <c r="N1651" t="n">
        <v>47.4</v>
      </c>
      <c r="O1651" t="s">
        <v>313</v>
      </c>
      <c r="P1651" t="s">
        <v>275</v>
      </c>
      <c r="Q1651" t="s">
        <v>275</v>
      </c>
      <c r="R1651" t="n">
        <v>15</v>
      </c>
      <c r="S1651" t="s">
        <v>255</v>
      </c>
      <c r="T1651" t="n">
        <v>5</v>
      </c>
    </row>
    <row r="1652" spans="1:20">
      <c r="A1652" t="n">
        <v>104</v>
      </c>
      <c r="B1652" t="s">
        <v>313</v>
      </c>
      <c r="C1652" t="n">
        <v>7</v>
      </c>
      <c r="D1652" t="n">
        <v>20</v>
      </c>
      <c r="E1652" t="s">
        <v>330</v>
      </c>
      <c r="F1652" t="n">
        <v>3201</v>
      </c>
      <c r="G1652" t="s">
        <v>331</v>
      </c>
      <c r="H1652" t="s">
        <v>255</v>
      </c>
      <c r="I1652" t="n">
        <v>500</v>
      </c>
      <c r="J1652" t="n">
        <v>160</v>
      </c>
      <c r="K1652" t="s">
        <v>280</v>
      </c>
      <c r="L1652" t="n">
        <v>288</v>
      </c>
      <c r="M1652" t="n">
        <v>0.04</v>
      </c>
      <c r="N1652" t="n">
        <v>36.5</v>
      </c>
      <c r="O1652" t="s">
        <v>313</v>
      </c>
      <c r="P1652" t="s">
        <v>275</v>
      </c>
      <c r="Q1652" t="s">
        <v>275</v>
      </c>
      <c r="R1652" t="n">
        <v>15</v>
      </c>
      <c r="S1652" t="s">
        <v>255</v>
      </c>
      <c r="T1652" t="n">
        <v>5</v>
      </c>
    </row>
    <row r="1653" spans="1:20">
      <c r="A1653" t="n">
        <v>104</v>
      </c>
      <c r="B1653" t="s">
        <v>313</v>
      </c>
      <c r="C1653" t="n">
        <v>8</v>
      </c>
      <c r="D1653" t="n">
        <v>20</v>
      </c>
      <c r="E1653" t="s">
        <v>330</v>
      </c>
      <c r="F1653" t="n">
        <v>3201</v>
      </c>
      <c r="G1653" t="s">
        <v>331</v>
      </c>
      <c r="H1653" t="s">
        <v>255</v>
      </c>
      <c r="I1653" t="n">
        <v>500</v>
      </c>
      <c r="J1653" t="n">
        <v>232</v>
      </c>
      <c r="K1653" t="s">
        <v>288</v>
      </c>
      <c r="L1653" t="n">
        <v>703</v>
      </c>
      <c r="M1653" t="n">
        <v>0.08</v>
      </c>
      <c r="N1653" t="n">
        <v>36.1</v>
      </c>
      <c r="O1653" t="s">
        <v>313</v>
      </c>
      <c r="P1653" t="s">
        <v>275</v>
      </c>
      <c r="Q1653" t="s">
        <v>275</v>
      </c>
      <c r="R1653" t="n">
        <v>15</v>
      </c>
      <c r="S1653" t="s">
        <v>255</v>
      </c>
      <c r="T1653" t="n">
        <v>5</v>
      </c>
    </row>
    <row r="1654" spans="1:20">
      <c r="A1654" t="n">
        <v>104</v>
      </c>
      <c r="B1654" t="s">
        <v>258</v>
      </c>
      <c r="C1654" t="n">
        <v>1</v>
      </c>
      <c r="D1654" t="n">
        <v>216</v>
      </c>
      <c r="E1654" t="s">
        <v>333</v>
      </c>
      <c r="F1654" t="n">
        <v>3201</v>
      </c>
      <c r="G1654" t="s">
        <v>331</v>
      </c>
      <c r="H1654" t="s">
        <v>255</v>
      </c>
      <c r="I1654" t="n">
        <v>500</v>
      </c>
      <c r="J1654" t="n">
        <v>515</v>
      </c>
      <c r="K1654" t="s">
        <v>337</v>
      </c>
      <c r="L1654" t="n">
        <v>316</v>
      </c>
      <c r="M1654" t="n">
        <v>0</v>
      </c>
      <c r="N1654" t="n">
        <v>0</v>
      </c>
    </row>
    <row r="1655" spans="1:20">
      <c r="A1655" t="n">
        <v>105</v>
      </c>
      <c r="B1655" t="s">
        <v>248</v>
      </c>
      <c r="C1655" t="n">
        <v>56</v>
      </c>
      <c r="D1655" t="n">
        <v>20</v>
      </c>
      <c r="E1655" t="s">
        <v>330</v>
      </c>
      <c r="F1655" t="n">
        <v>3201</v>
      </c>
      <c r="G1655" t="s">
        <v>331</v>
      </c>
      <c r="H1655" t="s">
        <v>255</v>
      </c>
      <c r="I1655" t="n">
        <v>500</v>
      </c>
      <c r="J1655" t="n">
        <v>940</v>
      </c>
      <c r="K1655" t="s">
        <v>257</v>
      </c>
      <c r="L1655" t="n">
        <v>97</v>
      </c>
      <c r="M1655" t="n">
        <v>5.4</v>
      </c>
      <c r="N1655" t="n">
        <v>10.9</v>
      </c>
      <c r="O1655" t="s">
        <v>253</v>
      </c>
      <c r="P1655" t="s">
        <v>254</v>
      </c>
      <c r="Q1655" t="s">
        <v>254</v>
      </c>
      <c r="R1655" t="n">
        <v>15</v>
      </c>
      <c r="S1655" t="s">
        <v>255</v>
      </c>
      <c r="T1655" t="n">
        <v>5</v>
      </c>
    </row>
    <row r="1656" spans="1:20">
      <c r="A1656" t="n">
        <v>105</v>
      </c>
      <c r="B1656" t="s">
        <v>248</v>
      </c>
      <c r="C1656" t="n">
        <v>57</v>
      </c>
      <c r="D1656" t="n">
        <v>20</v>
      </c>
      <c r="E1656" t="s">
        <v>330</v>
      </c>
      <c r="F1656" t="n">
        <v>3201</v>
      </c>
      <c r="G1656" t="s">
        <v>331</v>
      </c>
      <c r="H1656" t="s">
        <v>255</v>
      </c>
      <c r="I1656" t="n">
        <v>500</v>
      </c>
      <c r="J1656" t="n">
        <v>280</v>
      </c>
      <c r="K1656" t="s">
        <v>332</v>
      </c>
      <c r="L1656" t="n">
        <v>648</v>
      </c>
      <c r="M1656" t="n">
        <v>0.06</v>
      </c>
      <c r="N1656" t="n">
        <v>39.5</v>
      </c>
      <c r="O1656" t="s">
        <v>253</v>
      </c>
      <c r="P1656" t="s">
        <v>254</v>
      </c>
      <c r="Q1656" t="s">
        <v>254</v>
      </c>
      <c r="R1656" t="n">
        <v>15</v>
      </c>
      <c r="S1656" t="s">
        <v>255</v>
      </c>
      <c r="T1656" t="n">
        <v>5</v>
      </c>
    </row>
    <row r="1657" spans="1:20">
      <c r="A1657" t="n">
        <v>105</v>
      </c>
      <c r="B1657" t="s">
        <v>248</v>
      </c>
      <c r="C1657" t="n">
        <v>58</v>
      </c>
      <c r="D1657" t="n">
        <v>20</v>
      </c>
      <c r="E1657" t="s">
        <v>330</v>
      </c>
      <c r="F1657" t="n">
        <v>3201</v>
      </c>
      <c r="G1657" t="s">
        <v>331</v>
      </c>
      <c r="H1657" t="s">
        <v>255</v>
      </c>
      <c r="I1657" t="n">
        <v>500</v>
      </c>
      <c r="J1657" t="n">
        <v>458</v>
      </c>
      <c r="K1657" t="s">
        <v>252</v>
      </c>
      <c r="L1657" t="n">
        <v>250</v>
      </c>
      <c r="M1657" t="n">
        <v>0.09</v>
      </c>
      <c r="N1657" t="n">
        <v>34.3</v>
      </c>
      <c r="O1657" t="s">
        <v>253</v>
      </c>
      <c r="P1657" t="s">
        <v>254</v>
      </c>
      <c r="Q1657" t="s">
        <v>254</v>
      </c>
      <c r="R1657" t="n">
        <v>15</v>
      </c>
      <c r="S1657" t="s">
        <v>255</v>
      </c>
      <c r="T1657" t="n">
        <v>5</v>
      </c>
    </row>
    <row r="1658" spans="1:20">
      <c r="A1658" t="n">
        <v>105</v>
      </c>
      <c r="B1658" t="s">
        <v>248</v>
      </c>
      <c r="C1658" t="n">
        <v>59</v>
      </c>
      <c r="D1658" t="n">
        <v>20</v>
      </c>
      <c r="E1658" t="s">
        <v>330</v>
      </c>
      <c r="F1658" t="n">
        <v>3201</v>
      </c>
      <c r="G1658" t="s">
        <v>331</v>
      </c>
      <c r="H1658" t="s">
        <v>255</v>
      </c>
      <c r="I1658" t="n">
        <v>500</v>
      </c>
      <c r="J1658" t="n">
        <v>458</v>
      </c>
      <c r="K1658" t="s">
        <v>252</v>
      </c>
      <c r="L1658" t="n">
        <v>447</v>
      </c>
      <c r="M1658" t="n">
        <v>0.07000000000000001</v>
      </c>
      <c r="N1658" t="n">
        <v>38.2</v>
      </c>
      <c r="O1658" t="s">
        <v>253</v>
      </c>
      <c r="P1658" t="s">
        <v>254</v>
      </c>
      <c r="Q1658" t="s">
        <v>254</v>
      </c>
      <c r="R1658" t="n">
        <v>15</v>
      </c>
      <c r="S1658" t="s">
        <v>255</v>
      </c>
      <c r="T1658" t="n">
        <v>5</v>
      </c>
    </row>
    <row r="1659" spans="1:20">
      <c r="A1659" t="n">
        <v>105</v>
      </c>
      <c r="B1659" t="s">
        <v>313</v>
      </c>
      <c r="C1659" t="n">
        <v>1</v>
      </c>
      <c r="D1659" t="n">
        <v>20</v>
      </c>
      <c r="E1659" t="s">
        <v>330</v>
      </c>
      <c r="F1659" t="n">
        <v>3201</v>
      </c>
      <c r="G1659" t="s">
        <v>331</v>
      </c>
      <c r="H1659" t="s">
        <v>255</v>
      </c>
      <c r="I1659" t="n">
        <v>500</v>
      </c>
      <c r="J1659" t="n">
        <v>910</v>
      </c>
      <c r="K1659" t="s">
        <v>340</v>
      </c>
      <c r="L1659" t="n">
        <v>619</v>
      </c>
      <c r="M1659" t="n">
        <v>0.8100000000000001</v>
      </c>
      <c r="N1659" t="n">
        <v>39.9</v>
      </c>
      <c r="O1659" t="s">
        <v>313</v>
      </c>
      <c r="P1659" t="s">
        <v>275</v>
      </c>
      <c r="Q1659" t="s">
        <v>275</v>
      </c>
      <c r="R1659" t="n">
        <v>15</v>
      </c>
      <c r="S1659" t="s">
        <v>255</v>
      </c>
      <c r="T1659" t="n">
        <v>5</v>
      </c>
    </row>
    <row r="1660" spans="1:20">
      <c r="A1660" t="n">
        <v>105</v>
      </c>
      <c r="B1660" t="s">
        <v>313</v>
      </c>
      <c r="C1660" t="n">
        <v>2</v>
      </c>
      <c r="D1660" t="n">
        <v>20</v>
      </c>
      <c r="E1660" t="s">
        <v>330</v>
      </c>
      <c r="F1660" t="n">
        <v>3201</v>
      </c>
      <c r="G1660" t="s">
        <v>331</v>
      </c>
      <c r="H1660" t="s">
        <v>255</v>
      </c>
      <c r="I1660" t="n">
        <v>500</v>
      </c>
      <c r="J1660" t="n">
        <v>325</v>
      </c>
      <c r="K1660" t="s">
        <v>287</v>
      </c>
      <c r="L1660" t="n">
        <v>381</v>
      </c>
      <c r="M1660" t="n">
        <v>1.51</v>
      </c>
      <c r="N1660" t="n">
        <v>23.3</v>
      </c>
      <c r="O1660" t="s">
        <v>313</v>
      </c>
      <c r="P1660" t="s">
        <v>275</v>
      </c>
      <c r="Q1660" t="s">
        <v>275</v>
      </c>
      <c r="R1660" t="n">
        <v>15</v>
      </c>
      <c r="S1660" t="s">
        <v>255</v>
      </c>
      <c r="T1660" t="n">
        <v>5</v>
      </c>
    </row>
    <row r="1661" spans="1:20">
      <c r="A1661" t="n">
        <v>105</v>
      </c>
      <c r="B1661" t="s">
        <v>313</v>
      </c>
      <c r="C1661" t="n">
        <v>3</v>
      </c>
      <c r="D1661" t="n">
        <v>20</v>
      </c>
      <c r="E1661" t="s">
        <v>330</v>
      </c>
      <c r="F1661" t="n">
        <v>3201</v>
      </c>
      <c r="G1661" t="s">
        <v>331</v>
      </c>
      <c r="H1661" t="s">
        <v>255</v>
      </c>
      <c r="I1661" t="n">
        <v>500</v>
      </c>
      <c r="J1661" t="n">
        <v>458</v>
      </c>
      <c r="K1661" t="s">
        <v>252</v>
      </c>
      <c r="L1661" t="n">
        <v>380</v>
      </c>
      <c r="M1661" t="n">
        <v>0.09</v>
      </c>
      <c r="N1661" t="n">
        <v>35.4</v>
      </c>
      <c r="O1661" t="s">
        <v>313</v>
      </c>
      <c r="P1661" t="s">
        <v>275</v>
      </c>
      <c r="Q1661" t="s">
        <v>275</v>
      </c>
      <c r="R1661" t="n">
        <v>15</v>
      </c>
      <c r="S1661" t="s">
        <v>255</v>
      </c>
      <c r="T1661" t="n">
        <v>5</v>
      </c>
    </row>
    <row r="1662" spans="1:20">
      <c r="A1662" t="n">
        <v>105</v>
      </c>
      <c r="B1662" t="s">
        <v>313</v>
      </c>
      <c r="C1662" t="n">
        <v>4</v>
      </c>
      <c r="D1662" t="n">
        <v>20</v>
      </c>
      <c r="E1662" t="s">
        <v>330</v>
      </c>
      <c r="F1662" t="n">
        <v>3201</v>
      </c>
      <c r="G1662" t="s">
        <v>331</v>
      </c>
      <c r="H1662" t="s">
        <v>255</v>
      </c>
      <c r="I1662" t="n">
        <v>500</v>
      </c>
      <c r="J1662" t="n">
        <v>458</v>
      </c>
      <c r="K1662" t="s">
        <v>252</v>
      </c>
      <c r="L1662" t="n">
        <v>289</v>
      </c>
      <c r="M1662" t="n">
        <v>0.2</v>
      </c>
      <c r="N1662" t="n">
        <v>20.3</v>
      </c>
      <c r="O1662" t="s">
        <v>313</v>
      </c>
      <c r="P1662" t="s">
        <v>275</v>
      </c>
      <c r="Q1662" t="s">
        <v>275</v>
      </c>
      <c r="R1662" t="n">
        <v>15</v>
      </c>
      <c r="S1662" t="s">
        <v>255</v>
      </c>
      <c r="T1662" t="n">
        <v>5</v>
      </c>
    </row>
    <row r="1663" spans="1:20">
      <c r="A1663" t="n">
        <v>106</v>
      </c>
      <c r="B1663" t="s">
        <v>248</v>
      </c>
      <c r="C1663" t="n">
        <v>64</v>
      </c>
      <c r="D1663" t="n">
        <v>20</v>
      </c>
      <c r="E1663" t="s">
        <v>330</v>
      </c>
      <c r="F1663" t="n">
        <v>3201</v>
      </c>
      <c r="G1663" t="s">
        <v>331</v>
      </c>
      <c r="H1663" t="s">
        <v>255</v>
      </c>
      <c r="I1663" t="n">
        <v>500</v>
      </c>
      <c r="J1663" t="n">
        <v>945</v>
      </c>
      <c r="K1663" t="s">
        <v>304</v>
      </c>
      <c r="L1663" t="n">
        <v>597</v>
      </c>
      <c r="M1663" t="n">
        <v>0.07000000000000001</v>
      </c>
      <c r="N1663" t="n">
        <v>35.3</v>
      </c>
      <c r="O1663" t="s">
        <v>253</v>
      </c>
      <c r="P1663" t="s">
        <v>254</v>
      </c>
      <c r="Q1663" t="s">
        <v>254</v>
      </c>
      <c r="R1663" t="n">
        <v>15</v>
      </c>
      <c r="S1663" t="s">
        <v>255</v>
      </c>
      <c r="T1663" t="n">
        <v>5</v>
      </c>
    </row>
    <row r="1664" spans="1:20">
      <c r="A1664" t="n">
        <v>106</v>
      </c>
      <c r="B1664" t="s">
        <v>248</v>
      </c>
      <c r="C1664" t="n">
        <v>65</v>
      </c>
      <c r="D1664" t="n">
        <v>20</v>
      </c>
      <c r="E1664" t="s">
        <v>330</v>
      </c>
      <c r="F1664" t="n">
        <v>3201</v>
      </c>
      <c r="G1664" t="s">
        <v>331</v>
      </c>
      <c r="H1664" t="s">
        <v>255</v>
      </c>
      <c r="I1664" t="n">
        <v>500</v>
      </c>
      <c r="J1664" t="n">
        <v>458</v>
      </c>
      <c r="K1664" t="s">
        <v>252</v>
      </c>
      <c r="L1664" t="n">
        <v>97</v>
      </c>
      <c r="M1664" t="n">
        <v>0.2</v>
      </c>
      <c r="N1664" t="n">
        <v>21</v>
      </c>
      <c r="O1664" t="s">
        <v>253</v>
      </c>
      <c r="P1664" t="s">
        <v>254</v>
      </c>
      <c r="Q1664" t="s">
        <v>254</v>
      </c>
      <c r="R1664" t="n">
        <v>15</v>
      </c>
      <c r="S1664" t="s">
        <v>255</v>
      </c>
      <c r="T1664" t="n">
        <v>5</v>
      </c>
    </row>
    <row r="1665" spans="1:20">
      <c r="A1665" t="n">
        <v>106</v>
      </c>
      <c r="B1665" t="s">
        <v>248</v>
      </c>
      <c r="C1665" t="n">
        <v>66</v>
      </c>
      <c r="D1665" t="n">
        <v>20</v>
      </c>
      <c r="E1665" t="s">
        <v>330</v>
      </c>
      <c r="F1665" t="n">
        <v>3201</v>
      </c>
      <c r="G1665" t="s">
        <v>331</v>
      </c>
      <c r="H1665" t="s">
        <v>255</v>
      </c>
      <c r="I1665" t="n">
        <v>500</v>
      </c>
      <c r="J1665" t="n">
        <v>875</v>
      </c>
      <c r="K1665" t="s">
        <v>327</v>
      </c>
      <c r="L1665" t="n">
        <v>446</v>
      </c>
      <c r="M1665" t="n">
        <v>0.05</v>
      </c>
      <c r="N1665" t="n">
        <v>41.7</v>
      </c>
      <c r="O1665" t="s">
        <v>253</v>
      </c>
      <c r="P1665" t="s">
        <v>254</v>
      </c>
      <c r="Q1665" t="s">
        <v>254</v>
      </c>
      <c r="R1665" t="n">
        <v>15</v>
      </c>
      <c r="S1665" t="s">
        <v>255</v>
      </c>
      <c r="T1665" t="n">
        <v>5</v>
      </c>
    </row>
    <row r="1666" spans="1:20">
      <c r="A1666" t="n">
        <v>106</v>
      </c>
      <c r="B1666" t="s">
        <v>248</v>
      </c>
      <c r="C1666" t="n">
        <v>67</v>
      </c>
      <c r="D1666" t="n">
        <v>20</v>
      </c>
      <c r="E1666" t="s">
        <v>330</v>
      </c>
      <c r="F1666" t="n">
        <v>3201</v>
      </c>
      <c r="G1666" t="s">
        <v>331</v>
      </c>
      <c r="H1666" t="s">
        <v>255</v>
      </c>
      <c r="I1666" t="n">
        <v>500</v>
      </c>
      <c r="J1666" t="n">
        <v>458</v>
      </c>
      <c r="K1666" t="s">
        <v>252</v>
      </c>
      <c r="L1666" t="n">
        <v>215</v>
      </c>
      <c r="M1666" t="n">
        <v>0.09</v>
      </c>
      <c r="N1666" t="n">
        <v>34.2</v>
      </c>
      <c r="O1666" t="s">
        <v>253</v>
      </c>
      <c r="P1666" t="s">
        <v>254</v>
      </c>
      <c r="Q1666" t="s">
        <v>254</v>
      </c>
      <c r="R1666" t="n">
        <v>15</v>
      </c>
      <c r="S1666" t="s">
        <v>255</v>
      </c>
      <c r="T1666" t="n">
        <v>5</v>
      </c>
    </row>
    <row r="1667" spans="1:20">
      <c r="A1667" t="n">
        <v>106</v>
      </c>
      <c r="B1667" t="s">
        <v>313</v>
      </c>
      <c r="C1667" t="n">
        <v>1</v>
      </c>
      <c r="D1667" t="n">
        <v>20</v>
      </c>
      <c r="E1667" t="s">
        <v>330</v>
      </c>
      <c r="F1667" t="n">
        <v>3201</v>
      </c>
      <c r="G1667" t="s">
        <v>331</v>
      </c>
      <c r="H1667" t="s">
        <v>255</v>
      </c>
      <c r="I1667" t="n">
        <v>500</v>
      </c>
      <c r="J1667" t="n">
        <v>160</v>
      </c>
      <c r="K1667" t="s">
        <v>280</v>
      </c>
      <c r="L1667" t="n">
        <v>657</v>
      </c>
      <c r="M1667" t="n">
        <v>0.04</v>
      </c>
      <c r="N1667" t="n">
        <v>48.2</v>
      </c>
      <c r="O1667" t="s">
        <v>313</v>
      </c>
      <c r="P1667" t="s">
        <v>275</v>
      </c>
      <c r="Q1667" t="s">
        <v>275</v>
      </c>
      <c r="R1667" t="n">
        <v>15</v>
      </c>
      <c r="S1667" t="s">
        <v>255</v>
      </c>
      <c r="T1667" t="n">
        <v>5</v>
      </c>
    </row>
    <row r="1668" spans="1:20">
      <c r="A1668" t="n">
        <v>106</v>
      </c>
      <c r="B1668" t="s">
        <v>313</v>
      </c>
      <c r="C1668" t="n">
        <v>2</v>
      </c>
      <c r="D1668" t="n">
        <v>20</v>
      </c>
      <c r="E1668" t="s">
        <v>330</v>
      </c>
      <c r="F1668" t="n">
        <v>3201</v>
      </c>
      <c r="G1668" t="s">
        <v>331</v>
      </c>
      <c r="H1668" t="s">
        <v>255</v>
      </c>
      <c r="I1668" t="n">
        <v>500</v>
      </c>
      <c r="J1668" t="n">
        <v>458</v>
      </c>
      <c r="K1668" t="s">
        <v>252</v>
      </c>
      <c r="L1668" t="n">
        <v>292</v>
      </c>
      <c r="M1668" t="n">
        <v>0.21</v>
      </c>
      <c r="N1668" t="n">
        <v>20.6</v>
      </c>
      <c r="O1668" t="s">
        <v>313</v>
      </c>
      <c r="P1668" t="s">
        <v>275</v>
      </c>
      <c r="Q1668" t="s">
        <v>275</v>
      </c>
      <c r="R1668" t="n">
        <v>15</v>
      </c>
      <c r="S1668" t="s">
        <v>255</v>
      </c>
      <c r="T1668" t="n">
        <v>5</v>
      </c>
    </row>
    <row r="1669" spans="1:20">
      <c r="A1669" t="n">
        <v>106</v>
      </c>
      <c r="B1669" t="s">
        <v>313</v>
      </c>
      <c r="C1669" t="n">
        <v>3</v>
      </c>
      <c r="D1669" t="n">
        <v>20</v>
      </c>
      <c r="E1669" t="s">
        <v>330</v>
      </c>
      <c r="F1669" t="n">
        <v>3201</v>
      </c>
      <c r="G1669" t="s">
        <v>331</v>
      </c>
      <c r="H1669" t="s">
        <v>255</v>
      </c>
      <c r="I1669" t="n">
        <v>500</v>
      </c>
      <c r="J1669" t="n">
        <v>458</v>
      </c>
      <c r="K1669" t="s">
        <v>252</v>
      </c>
      <c r="L1669" t="n">
        <v>299</v>
      </c>
      <c r="M1669" t="n">
        <v>0.23</v>
      </c>
      <c r="N1669" t="n">
        <v>20.4</v>
      </c>
      <c r="O1669" t="s">
        <v>313</v>
      </c>
      <c r="P1669" t="s">
        <v>275</v>
      </c>
      <c r="Q1669" t="s">
        <v>275</v>
      </c>
      <c r="R1669" t="n">
        <v>15</v>
      </c>
      <c r="S1669" t="s">
        <v>255</v>
      </c>
      <c r="T1669" t="n">
        <v>5</v>
      </c>
    </row>
    <row r="1670" spans="1:20">
      <c r="A1670" t="n">
        <v>106</v>
      </c>
      <c r="B1670" t="s">
        <v>313</v>
      </c>
      <c r="C1670" t="n">
        <v>4</v>
      </c>
      <c r="D1670" t="n">
        <v>20</v>
      </c>
      <c r="E1670" t="s">
        <v>330</v>
      </c>
      <c r="F1670" t="n">
        <v>3201</v>
      </c>
      <c r="G1670" t="s">
        <v>331</v>
      </c>
      <c r="H1670" t="s">
        <v>255</v>
      </c>
      <c r="I1670" t="n">
        <v>500</v>
      </c>
      <c r="J1670" t="n">
        <v>458</v>
      </c>
      <c r="K1670" t="s">
        <v>252</v>
      </c>
      <c r="L1670" t="n">
        <v>380</v>
      </c>
      <c r="M1670" t="n">
        <v>0.02</v>
      </c>
      <c r="N1670" t="n">
        <v>45.8</v>
      </c>
      <c r="O1670" t="s">
        <v>313</v>
      </c>
      <c r="P1670" t="s">
        <v>275</v>
      </c>
      <c r="Q1670" t="s">
        <v>275</v>
      </c>
      <c r="R1670" t="n">
        <v>15</v>
      </c>
      <c r="S1670" t="s">
        <v>255</v>
      </c>
      <c r="T1670" t="n">
        <v>5</v>
      </c>
    </row>
    <row r="1671" spans="1:20">
      <c r="A1671" t="n">
        <v>106</v>
      </c>
      <c r="B1671" t="s">
        <v>313</v>
      </c>
      <c r="C1671" t="n">
        <v>5</v>
      </c>
      <c r="D1671" t="n">
        <v>20</v>
      </c>
      <c r="E1671" t="s">
        <v>330</v>
      </c>
      <c r="F1671" t="n">
        <v>3201</v>
      </c>
      <c r="G1671" t="s">
        <v>331</v>
      </c>
      <c r="H1671" t="s">
        <v>255</v>
      </c>
      <c r="I1671" t="n">
        <v>500</v>
      </c>
      <c r="J1671" t="n">
        <v>580</v>
      </c>
      <c r="K1671" t="s">
        <v>270</v>
      </c>
      <c r="L1671" t="n">
        <v>386</v>
      </c>
      <c r="M1671" t="n">
        <v>0.04</v>
      </c>
      <c r="N1671" t="n">
        <v>44.9</v>
      </c>
      <c r="O1671" t="s">
        <v>313</v>
      </c>
      <c r="P1671" t="s">
        <v>275</v>
      </c>
      <c r="Q1671" t="s">
        <v>275</v>
      </c>
      <c r="R1671" t="n">
        <v>15</v>
      </c>
      <c r="S1671" t="s">
        <v>255</v>
      </c>
      <c r="T1671" t="n">
        <v>5</v>
      </c>
    </row>
    <row r="1672" spans="1:20">
      <c r="A1672" t="n">
        <v>106</v>
      </c>
      <c r="B1672" t="s">
        <v>258</v>
      </c>
      <c r="C1672" t="n">
        <v>1</v>
      </c>
      <c r="D1672" t="n">
        <v>216</v>
      </c>
      <c r="E1672" t="s">
        <v>333</v>
      </c>
      <c r="F1672" t="n">
        <v>3201</v>
      </c>
      <c r="G1672" t="s">
        <v>331</v>
      </c>
      <c r="H1672" t="s">
        <v>255</v>
      </c>
      <c r="I1672" t="n">
        <v>500</v>
      </c>
      <c r="J1672" t="n">
        <v>515</v>
      </c>
      <c r="K1672" t="s">
        <v>337</v>
      </c>
      <c r="L1672" t="n">
        <v>309</v>
      </c>
      <c r="M1672" t="n">
        <v>0</v>
      </c>
      <c r="N1672" t="n">
        <v>0</v>
      </c>
    </row>
    <row r="1673" spans="1:20">
      <c r="A1673" t="n">
        <v>107</v>
      </c>
      <c r="B1673" t="s">
        <v>248</v>
      </c>
      <c r="C1673" t="n">
        <v>71</v>
      </c>
      <c r="D1673" t="n">
        <v>20</v>
      </c>
      <c r="E1673" t="s">
        <v>330</v>
      </c>
      <c r="F1673" t="n">
        <v>3201</v>
      </c>
      <c r="G1673" t="s">
        <v>331</v>
      </c>
      <c r="H1673" t="s">
        <v>255</v>
      </c>
      <c r="I1673" t="n">
        <v>500</v>
      </c>
      <c r="J1673" t="n">
        <v>945</v>
      </c>
      <c r="K1673" t="s">
        <v>304</v>
      </c>
      <c r="L1673" t="n">
        <v>595</v>
      </c>
      <c r="M1673" t="n">
        <v>0.07000000000000001</v>
      </c>
      <c r="N1673" t="n">
        <v>39.5</v>
      </c>
      <c r="O1673" t="s">
        <v>253</v>
      </c>
      <c r="P1673" t="s">
        <v>254</v>
      </c>
      <c r="Q1673" t="s">
        <v>254</v>
      </c>
      <c r="R1673" t="n">
        <v>15</v>
      </c>
      <c r="S1673" t="s">
        <v>255</v>
      </c>
      <c r="T1673" t="n">
        <v>5</v>
      </c>
    </row>
    <row r="1674" spans="1:20">
      <c r="A1674" t="n">
        <v>107</v>
      </c>
      <c r="B1674" t="s">
        <v>248</v>
      </c>
      <c r="C1674" t="n">
        <v>72</v>
      </c>
      <c r="D1674" t="n">
        <v>20</v>
      </c>
      <c r="E1674" t="s">
        <v>330</v>
      </c>
      <c r="F1674" t="n">
        <v>3201</v>
      </c>
      <c r="G1674" t="s">
        <v>331</v>
      </c>
      <c r="H1674" t="s">
        <v>255</v>
      </c>
      <c r="I1674" t="n">
        <v>500</v>
      </c>
      <c r="J1674" t="n">
        <v>458</v>
      </c>
      <c r="K1674" t="s">
        <v>252</v>
      </c>
      <c r="L1674" t="n">
        <v>107</v>
      </c>
      <c r="M1674" t="n">
        <v>0.2</v>
      </c>
      <c r="N1674" t="n">
        <v>20.6</v>
      </c>
      <c r="O1674" t="s">
        <v>253</v>
      </c>
      <c r="P1674" t="s">
        <v>254</v>
      </c>
      <c r="Q1674" t="s">
        <v>254</v>
      </c>
      <c r="R1674" t="n">
        <v>15</v>
      </c>
      <c r="S1674" t="s">
        <v>255</v>
      </c>
      <c r="T1674" t="n">
        <v>5</v>
      </c>
    </row>
    <row r="1675" spans="1:20">
      <c r="A1675" t="n">
        <v>107</v>
      </c>
      <c r="B1675" t="s">
        <v>248</v>
      </c>
      <c r="C1675" t="n">
        <v>73</v>
      </c>
      <c r="D1675" t="n">
        <v>20</v>
      </c>
      <c r="E1675" t="s">
        <v>330</v>
      </c>
      <c r="F1675" t="n">
        <v>3201</v>
      </c>
      <c r="G1675" t="s">
        <v>331</v>
      </c>
      <c r="H1675" t="s">
        <v>255</v>
      </c>
      <c r="I1675" t="n">
        <v>500</v>
      </c>
      <c r="J1675" t="n">
        <v>280</v>
      </c>
      <c r="K1675" t="s">
        <v>332</v>
      </c>
      <c r="L1675" t="n">
        <v>400</v>
      </c>
      <c r="M1675" t="n">
        <v>0.06</v>
      </c>
      <c r="N1675" t="n">
        <v>37.6</v>
      </c>
      <c r="O1675" t="s">
        <v>253</v>
      </c>
      <c r="P1675" t="s">
        <v>254</v>
      </c>
      <c r="Q1675" t="s">
        <v>254</v>
      </c>
      <c r="R1675" t="n">
        <v>15</v>
      </c>
      <c r="S1675" t="s">
        <v>255</v>
      </c>
      <c r="T1675" t="n">
        <v>5</v>
      </c>
    </row>
    <row r="1676" spans="1:20">
      <c r="A1676" t="n">
        <v>107</v>
      </c>
      <c r="B1676" t="s">
        <v>248</v>
      </c>
      <c r="C1676" t="n">
        <v>74</v>
      </c>
      <c r="D1676" t="n">
        <v>20</v>
      </c>
      <c r="E1676" t="s">
        <v>330</v>
      </c>
      <c r="F1676" t="n">
        <v>3201</v>
      </c>
      <c r="G1676" t="s">
        <v>331</v>
      </c>
      <c r="H1676" t="s">
        <v>255</v>
      </c>
      <c r="I1676" t="n">
        <v>500</v>
      </c>
      <c r="J1676" t="n">
        <v>280</v>
      </c>
      <c r="K1676" t="s">
        <v>332</v>
      </c>
      <c r="L1676" t="n">
        <v>213</v>
      </c>
      <c r="M1676" t="n">
        <v>0.06</v>
      </c>
      <c r="N1676" t="n">
        <v>37.6</v>
      </c>
      <c r="O1676" t="s">
        <v>253</v>
      </c>
      <c r="P1676" t="s">
        <v>254</v>
      </c>
      <c r="Q1676" t="s">
        <v>254</v>
      </c>
      <c r="R1676" t="n">
        <v>15</v>
      </c>
      <c r="S1676" t="s">
        <v>255</v>
      </c>
      <c r="T1676" t="n">
        <v>5</v>
      </c>
    </row>
    <row r="1677" spans="1:20">
      <c r="A1677" t="n">
        <v>107</v>
      </c>
      <c r="B1677" t="s">
        <v>248</v>
      </c>
      <c r="C1677" t="n">
        <v>75</v>
      </c>
      <c r="D1677" t="n">
        <v>20</v>
      </c>
      <c r="E1677" t="s">
        <v>330</v>
      </c>
      <c r="F1677" t="n">
        <v>3201</v>
      </c>
      <c r="G1677" t="s">
        <v>331</v>
      </c>
      <c r="H1677" t="s">
        <v>255</v>
      </c>
      <c r="I1677" t="n">
        <v>500</v>
      </c>
      <c r="J1677" t="n">
        <v>458</v>
      </c>
      <c r="K1677" t="s">
        <v>252</v>
      </c>
      <c r="L1677" t="n">
        <v>99</v>
      </c>
      <c r="M1677" t="n">
        <v>0.2</v>
      </c>
      <c r="N1677" t="n">
        <v>20.7</v>
      </c>
      <c r="O1677" t="s">
        <v>253</v>
      </c>
      <c r="P1677" t="s">
        <v>254</v>
      </c>
      <c r="Q1677" t="s">
        <v>254</v>
      </c>
      <c r="R1677" t="n">
        <v>15</v>
      </c>
      <c r="S1677" t="s">
        <v>255</v>
      </c>
      <c r="T1677" t="n">
        <v>5</v>
      </c>
    </row>
    <row r="1678" spans="1:20">
      <c r="A1678" t="n">
        <v>107</v>
      </c>
      <c r="B1678" t="s">
        <v>313</v>
      </c>
      <c r="C1678" t="n">
        <v>1</v>
      </c>
      <c r="D1678" t="n">
        <v>20</v>
      </c>
      <c r="E1678" t="s">
        <v>330</v>
      </c>
      <c r="F1678" t="n">
        <v>3201</v>
      </c>
      <c r="G1678" t="s">
        <v>331</v>
      </c>
      <c r="H1678" t="s">
        <v>255</v>
      </c>
      <c r="I1678" t="n">
        <v>500</v>
      </c>
      <c r="J1678" t="n">
        <v>888</v>
      </c>
      <c r="K1678" t="s">
        <v>295</v>
      </c>
      <c r="L1678" t="n">
        <v>664</v>
      </c>
      <c r="M1678" t="n">
        <v>1.21</v>
      </c>
      <c r="N1678" t="n">
        <v>32.1</v>
      </c>
      <c r="O1678" t="s">
        <v>313</v>
      </c>
      <c r="P1678" t="s">
        <v>275</v>
      </c>
      <c r="Q1678" t="s">
        <v>275</v>
      </c>
      <c r="R1678" t="n">
        <v>15</v>
      </c>
      <c r="S1678" t="s">
        <v>255</v>
      </c>
      <c r="T1678" t="n">
        <v>5</v>
      </c>
    </row>
    <row r="1679" spans="1:20">
      <c r="A1679" t="n">
        <v>107</v>
      </c>
      <c r="B1679" t="s">
        <v>313</v>
      </c>
      <c r="C1679" t="n">
        <v>2</v>
      </c>
      <c r="D1679" t="n">
        <v>20</v>
      </c>
      <c r="E1679" t="s">
        <v>330</v>
      </c>
      <c r="F1679" t="n">
        <v>3201</v>
      </c>
      <c r="G1679" t="s">
        <v>331</v>
      </c>
      <c r="H1679" t="s">
        <v>255</v>
      </c>
      <c r="I1679" t="n">
        <v>500</v>
      </c>
      <c r="J1679" t="n">
        <v>160</v>
      </c>
      <c r="K1679" t="s">
        <v>280</v>
      </c>
      <c r="L1679" t="n">
        <v>347</v>
      </c>
      <c r="M1679" t="n">
        <v>0.04</v>
      </c>
      <c r="N1679" t="n">
        <v>43.3</v>
      </c>
      <c r="O1679" t="s">
        <v>313</v>
      </c>
      <c r="P1679" t="s">
        <v>275</v>
      </c>
      <c r="Q1679" t="s">
        <v>275</v>
      </c>
      <c r="R1679" t="n">
        <v>15</v>
      </c>
      <c r="S1679" t="s">
        <v>255</v>
      </c>
      <c r="T1679" t="n">
        <v>5</v>
      </c>
    </row>
    <row r="1680" spans="1:20">
      <c r="A1680" t="n">
        <v>107</v>
      </c>
      <c r="B1680" t="s">
        <v>313</v>
      </c>
      <c r="C1680" t="n">
        <v>3</v>
      </c>
      <c r="D1680" t="n">
        <v>20</v>
      </c>
      <c r="E1680" t="s">
        <v>330</v>
      </c>
      <c r="F1680" t="n">
        <v>3201</v>
      </c>
      <c r="G1680" t="s">
        <v>331</v>
      </c>
      <c r="H1680" t="s">
        <v>255</v>
      </c>
      <c r="I1680" t="n">
        <v>500</v>
      </c>
      <c r="J1680" t="n">
        <v>160</v>
      </c>
      <c r="K1680" t="s">
        <v>280</v>
      </c>
      <c r="L1680" t="n">
        <v>276</v>
      </c>
      <c r="M1680" t="n">
        <v>0.07000000000000001</v>
      </c>
      <c r="N1680" t="n">
        <v>36.2</v>
      </c>
      <c r="O1680" t="s">
        <v>313</v>
      </c>
      <c r="P1680" t="s">
        <v>275</v>
      </c>
      <c r="Q1680" t="s">
        <v>275</v>
      </c>
      <c r="R1680" t="n">
        <v>15</v>
      </c>
      <c r="S1680" t="s">
        <v>255</v>
      </c>
      <c r="T1680" t="n">
        <v>5</v>
      </c>
    </row>
    <row r="1681" spans="1:20">
      <c r="A1681" t="n">
        <v>107</v>
      </c>
      <c r="B1681" t="s">
        <v>313</v>
      </c>
      <c r="C1681" t="n">
        <v>4</v>
      </c>
      <c r="D1681" t="n">
        <v>20</v>
      </c>
      <c r="E1681" t="s">
        <v>330</v>
      </c>
      <c r="F1681" t="n">
        <v>3201</v>
      </c>
      <c r="G1681" t="s">
        <v>331</v>
      </c>
      <c r="H1681" t="s">
        <v>255</v>
      </c>
      <c r="I1681" t="n">
        <v>500</v>
      </c>
      <c r="J1681" t="n">
        <v>160</v>
      </c>
      <c r="K1681" t="s">
        <v>280</v>
      </c>
      <c r="L1681" t="n">
        <v>50</v>
      </c>
      <c r="M1681" t="n">
        <v>0.04</v>
      </c>
      <c r="N1681" t="n">
        <v>56.3</v>
      </c>
      <c r="O1681" t="s">
        <v>313</v>
      </c>
      <c r="P1681" t="s">
        <v>275</v>
      </c>
      <c r="Q1681" t="s">
        <v>275</v>
      </c>
      <c r="R1681" t="n">
        <v>15</v>
      </c>
      <c r="S1681" t="s">
        <v>255</v>
      </c>
      <c r="T1681" t="n">
        <v>5</v>
      </c>
    </row>
    <row r="1682" spans="1:20">
      <c r="A1682" t="n">
        <v>107</v>
      </c>
      <c r="B1682" t="s">
        <v>313</v>
      </c>
      <c r="C1682" t="n">
        <v>5</v>
      </c>
      <c r="D1682" t="n">
        <v>20</v>
      </c>
      <c r="E1682" t="s">
        <v>330</v>
      </c>
      <c r="F1682" t="n">
        <v>3201</v>
      </c>
      <c r="G1682" t="s">
        <v>331</v>
      </c>
      <c r="H1682" t="s">
        <v>255</v>
      </c>
      <c r="I1682" t="n">
        <v>500</v>
      </c>
      <c r="J1682" t="n">
        <v>458</v>
      </c>
      <c r="K1682" t="s">
        <v>252</v>
      </c>
      <c r="L1682" t="n">
        <v>670</v>
      </c>
      <c r="M1682" t="n">
        <v>0.09</v>
      </c>
      <c r="N1682" t="n">
        <v>34.7</v>
      </c>
      <c r="O1682" t="s">
        <v>313</v>
      </c>
      <c r="P1682" t="s">
        <v>275</v>
      </c>
      <c r="Q1682" t="s">
        <v>275</v>
      </c>
      <c r="R1682" t="n">
        <v>15</v>
      </c>
      <c r="S1682" t="s">
        <v>255</v>
      </c>
      <c r="T1682" t="n">
        <v>5</v>
      </c>
    </row>
    <row r="1683" spans="1:20">
      <c r="A1683" t="n">
        <v>107</v>
      </c>
      <c r="B1683" t="s">
        <v>313</v>
      </c>
      <c r="C1683" t="n">
        <v>6</v>
      </c>
      <c r="D1683" t="n">
        <v>20</v>
      </c>
      <c r="E1683" t="s">
        <v>330</v>
      </c>
      <c r="F1683" t="n">
        <v>3201</v>
      </c>
      <c r="G1683" t="s">
        <v>331</v>
      </c>
      <c r="H1683" t="s">
        <v>255</v>
      </c>
      <c r="I1683" t="n">
        <v>500</v>
      </c>
      <c r="J1683" t="n">
        <v>888</v>
      </c>
      <c r="K1683" t="s">
        <v>295</v>
      </c>
      <c r="L1683" t="n">
        <v>1030</v>
      </c>
      <c r="M1683" t="n">
        <v>0.98</v>
      </c>
      <c r="N1683" t="n">
        <v>33.6</v>
      </c>
      <c r="O1683" t="s">
        <v>313</v>
      </c>
      <c r="P1683" t="s">
        <v>275</v>
      </c>
      <c r="Q1683" t="s">
        <v>275</v>
      </c>
      <c r="R1683" t="n">
        <v>15</v>
      </c>
      <c r="S1683" t="s">
        <v>255</v>
      </c>
      <c r="T1683" t="n">
        <v>5</v>
      </c>
    </row>
    <row r="1684" spans="1:20">
      <c r="A1684" t="n">
        <v>107</v>
      </c>
      <c r="B1684" t="s">
        <v>258</v>
      </c>
      <c r="C1684" t="n">
        <v>1</v>
      </c>
      <c r="D1684" t="n">
        <v>216</v>
      </c>
      <c r="E1684" t="s">
        <v>333</v>
      </c>
      <c r="F1684" t="n">
        <v>3201</v>
      </c>
      <c r="G1684" t="s">
        <v>331</v>
      </c>
      <c r="H1684" t="s">
        <v>255</v>
      </c>
      <c r="I1684" t="n">
        <v>500</v>
      </c>
      <c r="J1684" t="n">
        <v>490</v>
      </c>
      <c r="K1684" t="s">
        <v>266</v>
      </c>
      <c r="L1684" t="n">
        <v>310</v>
      </c>
      <c r="M1684" t="n">
        <v>0</v>
      </c>
      <c r="N1684" t="n">
        <v>0</v>
      </c>
    </row>
    <row r="1685" spans="1:20">
      <c r="A1685" t="n">
        <v>108</v>
      </c>
      <c r="B1685" t="s">
        <v>248</v>
      </c>
      <c r="C1685" t="n">
        <v>61</v>
      </c>
      <c r="D1685" t="n">
        <v>20</v>
      </c>
      <c r="E1685" t="s">
        <v>330</v>
      </c>
      <c r="F1685" t="n">
        <v>3201</v>
      </c>
      <c r="G1685" t="s">
        <v>331</v>
      </c>
      <c r="H1685" t="s">
        <v>255</v>
      </c>
      <c r="I1685" t="n">
        <v>500</v>
      </c>
      <c r="J1685" t="n">
        <v>945</v>
      </c>
      <c r="K1685" t="s">
        <v>304</v>
      </c>
      <c r="L1685" t="n">
        <v>706</v>
      </c>
      <c r="M1685" t="n">
        <v>0.03</v>
      </c>
      <c r="N1685" t="n">
        <v>41.3</v>
      </c>
      <c r="O1685" t="s">
        <v>253</v>
      </c>
      <c r="P1685" t="s">
        <v>254</v>
      </c>
      <c r="Q1685" t="s">
        <v>254</v>
      </c>
      <c r="R1685" t="n">
        <v>15</v>
      </c>
      <c r="S1685" t="s">
        <v>255</v>
      </c>
      <c r="T1685" t="n">
        <v>5</v>
      </c>
    </row>
    <row r="1686" spans="1:20">
      <c r="A1686" t="n">
        <v>108</v>
      </c>
      <c r="B1686" t="s">
        <v>248</v>
      </c>
      <c r="C1686" t="n">
        <v>62</v>
      </c>
      <c r="D1686" t="n">
        <v>20</v>
      </c>
      <c r="E1686" t="s">
        <v>330</v>
      </c>
      <c r="F1686" t="n">
        <v>3201</v>
      </c>
      <c r="G1686" t="s">
        <v>331</v>
      </c>
      <c r="H1686" t="s">
        <v>255</v>
      </c>
      <c r="I1686" t="n">
        <v>500</v>
      </c>
      <c r="J1686" t="n">
        <v>458</v>
      </c>
      <c r="K1686" t="s">
        <v>252</v>
      </c>
      <c r="L1686" t="n">
        <v>199</v>
      </c>
      <c r="M1686" t="n">
        <v>0.2</v>
      </c>
      <c r="N1686" t="n">
        <v>20</v>
      </c>
      <c r="O1686" t="s">
        <v>253</v>
      </c>
      <c r="P1686" t="s">
        <v>254</v>
      </c>
      <c r="Q1686" t="s">
        <v>254</v>
      </c>
      <c r="R1686" t="n">
        <v>15</v>
      </c>
      <c r="S1686" t="s">
        <v>255</v>
      </c>
      <c r="T1686" t="n">
        <v>5</v>
      </c>
    </row>
    <row r="1687" spans="1:20">
      <c r="A1687" t="n">
        <v>108</v>
      </c>
      <c r="B1687" t="s">
        <v>248</v>
      </c>
      <c r="C1687" t="n">
        <v>63</v>
      </c>
      <c r="D1687" t="n">
        <v>20</v>
      </c>
      <c r="E1687" t="s">
        <v>330</v>
      </c>
      <c r="F1687" t="n">
        <v>3201</v>
      </c>
      <c r="G1687" t="s">
        <v>331</v>
      </c>
      <c r="H1687" t="s">
        <v>255</v>
      </c>
      <c r="I1687" t="n">
        <v>500</v>
      </c>
      <c r="J1687" t="n">
        <v>280</v>
      </c>
      <c r="K1687" t="s">
        <v>332</v>
      </c>
      <c r="L1687" t="n">
        <v>476</v>
      </c>
      <c r="M1687" t="n">
        <v>0.06</v>
      </c>
      <c r="N1687" t="n">
        <v>38.8</v>
      </c>
      <c r="O1687" t="s">
        <v>253</v>
      </c>
      <c r="P1687" t="s">
        <v>254</v>
      </c>
      <c r="Q1687" t="s">
        <v>254</v>
      </c>
      <c r="R1687" t="n">
        <v>15</v>
      </c>
      <c r="S1687" t="s">
        <v>255</v>
      </c>
      <c r="T1687" t="n">
        <v>5</v>
      </c>
    </row>
    <row r="1688" spans="1:20">
      <c r="A1688" t="n">
        <v>108</v>
      </c>
      <c r="B1688" t="s">
        <v>313</v>
      </c>
      <c r="C1688" t="n">
        <v>1</v>
      </c>
      <c r="D1688" t="n">
        <v>20</v>
      </c>
      <c r="E1688" t="s">
        <v>330</v>
      </c>
      <c r="F1688" t="n">
        <v>3201</v>
      </c>
      <c r="G1688" t="s">
        <v>331</v>
      </c>
      <c r="H1688" t="s">
        <v>255</v>
      </c>
      <c r="I1688" t="n">
        <v>500</v>
      </c>
      <c r="J1688" t="n">
        <v>712</v>
      </c>
      <c r="K1688" t="s">
        <v>300</v>
      </c>
      <c r="L1688" t="n">
        <v>683</v>
      </c>
      <c r="M1688" t="n">
        <v>0.04</v>
      </c>
      <c r="N1688" t="n">
        <v>44</v>
      </c>
      <c r="O1688" t="s">
        <v>313</v>
      </c>
      <c r="P1688" t="s">
        <v>275</v>
      </c>
      <c r="Q1688" t="s">
        <v>275</v>
      </c>
      <c r="R1688" t="n">
        <v>15</v>
      </c>
      <c r="S1688" t="s">
        <v>255</v>
      </c>
      <c r="T1688" t="n">
        <v>5</v>
      </c>
    </row>
    <row r="1689" spans="1:20">
      <c r="A1689" t="n">
        <v>108</v>
      </c>
      <c r="B1689" t="s">
        <v>313</v>
      </c>
      <c r="C1689" t="n">
        <v>2</v>
      </c>
      <c r="D1689" t="n">
        <v>20</v>
      </c>
      <c r="E1689" t="s">
        <v>330</v>
      </c>
      <c r="F1689" t="n">
        <v>3201</v>
      </c>
      <c r="G1689" t="s">
        <v>331</v>
      </c>
      <c r="H1689" t="s">
        <v>255</v>
      </c>
      <c r="I1689" t="n">
        <v>500</v>
      </c>
      <c r="J1689" t="n">
        <v>458</v>
      </c>
      <c r="K1689" t="s">
        <v>252</v>
      </c>
      <c r="L1689" t="n">
        <v>680</v>
      </c>
      <c r="M1689" t="n">
        <v>0.03</v>
      </c>
      <c r="N1689" t="n">
        <v>46.6</v>
      </c>
      <c r="O1689" t="s">
        <v>313</v>
      </c>
      <c r="P1689" t="s">
        <v>275</v>
      </c>
      <c r="Q1689" t="s">
        <v>275</v>
      </c>
      <c r="R1689" t="n">
        <v>15</v>
      </c>
      <c r="S1689" t="s">
        <v>255</v>
      </c>
      <c r="T1689" t="n">
        <v>5</v>
      </c>
    </row>
    <row r="1690" spans="1:20">
      <c r="A1690" t="n">
        <v>108</v>
      </c>
      <c r="B1690" t="s">
        <v>313</v>
      </c>
      <c r="C1690" t="n">
        <v>3</v>
      </c>
      <c r="D1690" t="n">
        <v>20</v>
      </c>
      <c r="E1690" t="s">
        <v>330</v>
      </c>
      <c r="F1690" t="n">
        <v>3201</v>
      </c>
      <c r="G1690" t="s">
        <v>331</v>
      </c>
      <c r="H1690" t="s">
        <v>255</v>
      </c>
      <c r="I1690" t="n">
        <v>500</v>
      </c>
      <c r="J1690" t="n">
        <v>280</v>
      </c>
      <c r="K1690" t="s">
        <v>332</v>
      </c>
      <c r="L1690" t="n">
        <v>401</v>
      </c>
      <c r="M1690" t="n">
        <v>0.24</v>
      </c>
      <c r="N1690" t="n">
        <v>21.2</v>
      </c>
      <c r="O1690" t="s">
        <v>313</v>
      </c>
      <c r="P1690" t="s">
        <v>275</v>
      </c>
      <c r="Q1690" t="s">
        <v>275</v>
      </c>
      <c r="R1690" t="n">
        <v>15</v>
      </c>
      <c r="S1690" t="s">
        <v>255</v>
      </c>
      <c r="T1690" t="n">
        <v>5</v>
      </c>
    </row>
    <row r="1691" spans="1:20">
      <c r="A1691" t="n">
        <v>108</v>
      </c>
      <c r="B1691" t="s">
        <v>313</v>
      </c>
      <c r="C1691" t="n">
        <v>4</v>
      </c>
      <c r="D1691" t="n">
        <v>20</v>
      </c>
      <c r="E1691" t="s">
        <v>330</v>
      </c>
      <c r="F1691" t="n">
        <v>3201</v>
      </c>
      <c r="G1691" t="s">
        <v>331</v>
      </c>
      <c r="H1691" t="s">
        <v>255</v>
      </c>
      <c r="I1691" t="n">
        <v>500</v>
      </c>
      <c r="J1691" t="n">
        <v>458</v>
      </c>
      <c r="K1691" t="s">
        <v>252</v>
      </c>
      <c r="L1691" t="n">
        <v>277</v>
      </c>
      <c r="M1691" t="n">
        <v>0.02</v>
      </c>
      <c r="N1691" t="n">
        <v>45.4</v>
      </c>
      <c r="O1691" t="s">
        <v>313</v>
      </c>
      <c r="P1691" t="s">
        <v>275</v>
      </c>
      <c r="Q1691" t="s">
        <v>275</v>
      </c>
      <c r="R1691" t="n">
        <v>15</v>
      </c>
      <c r="S1691" t="s">
        <v>255</v>
      </c>
      <c r="T1691" t="n">
        <v>5</v>
      </c>
    </row>
    <row r="1692" spans="1:20">
      <c r="A1692" t="n">
        <v>108</v>
      </c>
      <c r="B1692" t="s">
        <v>258</v>
      </c>
      <c r="C1692" t="n">
        <v>1</v>
      </c>
      <c r="D1692" t="n">
        <v>216</v>
      </c>
      <c r="E1692" t="s">
        <v>333</v>
      </c>
      <c r="F1692" t="n">
        <v>3201</v>
      </c>
      <c r="G1692" t="s">
        <v>331</v>
      </c>
      <c r="H1692" t="s">
        <v>255</v>
      </c>
      <c r="I1692" t="n">
        <v>500</v>
      </c>
      <c r="J1692" t="n">
        <v>515</v>
      </c>
      <c r="K1692" t="s">
        <v>337</v>
      </c>
      <c r="L1692" t="n">
        <v>300</v>
      </c>
      <c r="M1692" t="n">
        <v>0</v>
      </c>
      <c r="N1692" t="n">
        <v>0</v>
      </c>
    </row>
    <row r="1693" spans="1:20">
      <c r="A1693" t="n">
        <v>109</v>
      </c>
      <c r="B1693" t="s">
        <v>248</v>
      </c>
      <c r="C1693" t="n">
        <v>63</v>
      </c>
      <c r="D1693" t="n">
        <v>20</v>
      </c>
      <c r="E1693" t="s">
        <v>330</v>
      </c>
      <c r="F1693" t="n">
        <v>3201</v>
      </c>
      <c r="G1693" t="s">
        <v>331</v>
      </c>
      <c r="H1693" t="s">
        <v>255</v>
      </c>
      <c r="I1693" t="n">
        <v>500</v>
      </c>
      <c r="J1693" t="n">
        <v>145</v>
      </c>
      <c r="K1693" t="s">
        <v>323</v>
      </c>
      <c r="L1693" t="n">
        <v>270</v>
      </c>
      <c r="M1693" t="n">
        <v>0.13</v>
      </c>
      <c r="N1693" t="n">
        <v>32.5</v>
      </c>
      <c r="O1693" t="s">
        <v>253</v>
      </c>
      <c r="P1693" t="s">
        <v>254</v>
      </c>
      <c r="Q1693" t="s">
        <v>254</v>
      </c>
      <c r="R1693" t="n">
        <v>15</v>
      </c>
      <c r="S1693" t="s">
        <v>255</v>
      </c>
      <c r="T1693" t="n">
        <v>5</v>
      </c>
    </row>
    <row r="1694" spans="1:20">
      <c r="A1694" t="n">
        <v>109</v>
      </c>
      <c r="B1694" t="s">
        <v>248</v>
      </c>
      <c r="C1694" t="n">
        <v>64</v>
      </c>
      <c r="D1694" t="n">
        <v>20</v>
      </c>
      <c r="E1694" t="s">
        <v>330</v>
      </c>
      <c r="F1694" t="n">
        <v>3201</v>
      </c>
      <c r="G1694" t="s">
        <v>331</v>
      </c>
      <c r="H1694" t="s">
        <v>255</v>
      </c>
      <c r="I1694" t="n">
        <v>500</v>
      </c>
      <c r="J1694" t="n">
        <v>945</v>
      </c>
      <c r="K1694" t="s">
        <v>304</v>
      </c>
      <c r="L1694" t="n">
        <v>609</v>
      </c>
      <c r="M1694" t="n">
        <v>0.07000000000000001</v>
      </c>
      <c r="N1694" t="n">
        <v>35.9</v>
      </c>
      <c r="O1694" t="s">
        <v>253</v>
      </c>
      <c r="P1694" t="s">
        <v>254</v>
      </c>
      <c r="Q1694" t="s">
        <v>254</v>
      </c>
      <c r="R1694" t="n">
        <v>15</v>
      </c>
      <c r="S1694" t="s">
        <v>255</v>
      </c>
      <c r="T1694" t="n">
        <v>5</v>
      </c>
    </row>
    <row r="1695" spans="1:20">
      <c r="A1695" t="n">
        <v>109</v>
      </c>
      <c r="B1695" t="s">
        <v>248</v>
      </c>
      <c r="C1695" t="n">
        <v>65</v>
      </c>
      <c r="D1695" t="n">
        <v>20</v>
      </c>
      <c r="E1695" t="s">
        <v>330</v>
      </c>
      <c r="F1695" t="n">
        <v>3201</v>
      </c>
      <c r="G1695" t="s">
        <v>331</v>
      </c>
      <c r="H1695" t="s">
        <v>255</v>
      </c>
      <c r="I1695" t="n">
        <v>500</v>
      </c>
      <c r="J1695" t="n">
        <v>458</v>
      </c>
      <c r="K1695" t="s">
        <v>252</v>
      </c>
      <c r="L1695" t="n">
        <v>99</v>
      </c>
      <c r="M1695" t="n">
        <v>0.2</v>
      </c>
      <c r="N1695" t="n">
        <v>20.7</v>
      </c>
      <c r="O1695" t="s">
        <v>253</v>
      </c>
      <c r="P1695" t="s">
        <v>254</v>
      </c>
      <c r="Q1695" t="s">
        <v>254</v>
      </c>
      <c r="R1695" t="n">
        <v>15</v>
      </c>
      <c r="S1695" t="s">
        <v>255</v>
      </c>
      <c r="T1695" t="n">
        <v>5</v>
      </c>
    </row>
    <row r="1696" spans="1:20">
      <c r="A1696" t="n">
        <v>109</v>
      </c>
      <c r="B1696" t="s">
        <v>313</v>
      </c>
      <c r="C1696" t="n">
        <v>1</v>
      </c>
      <c r="D1696" t="n">
        <v>20</v>
      </c>
      <c r="E1696" t="s">
        <v>330</v>
      </c>
      <c r="F1696" t="n">
        <v>3201</v>
      </c>
      <c r="G1696" t="s">
        <v>331</v>
      </c>
      <c r="H1696" t="s">
        <v>255</v>
      </c>
      <c r="I1696" t="n">
        <v>500</v>
      </c>
      <c r="J1696" t="n">
        <v>160</v>
      </c>
      <c r="K1696" t="s">
        <v>280</v>
      </c>
      <c r="L1696" t="n">
        <v>681</v>
      </c>
      <c r="M1696" t="n">
        <v>0.01</v>
      </c>
      <c r="N1696" t="n">
        <v>55.7</v>
      </c>
      <c r="O1696" t="s">
        <v>313</v>
      </c>
      <c r="P1696" t="s">
        <v>275</v>
      </c>
      <c r="Q1696" t="s">
        <v>275</v>
      </c>
      <c r="R1696" t="n">
        <v>15</v>
      </c>
      <c r="S1696" t="s">
        <v>255</v>
      </c>
      <c r="T1696" t="n">
        <v>5</v>
      </c>
    </row>
    <row r="1697" spans="1:20">
      <c r="A1697" t="n">
        <v>109</v>
      </c>
      <c r="B1697" t="s">
        <v>313</v>
      </c>
      <c r="C1697" t="n">
        <v>2</v>
      </c>
      <c r="D1697" t="n">
        <v>20</v>
      </c>
      <c r="E1697" t="s">
        <v>330</v>
      </c>
      <c r="F1697" t="n">
        <v>3201</v>
      </c>
      <c r="G1697" t="s">
        <v>331</v>
      </c>
      <c r="H1697" t="s">
        <v>255</v>
      </c>
      <c r="I1697" t="n">
        <v>500</v>
      </c>
      <c r="J1697" t="n">
        <v>458</v>
      </c>
      <c r="K1697" t="s">
        <v>252</v>
      </c>
      <c r="L1697" t="n">
        <v>180</v>
      </c>
      <c r="M1697" t="n">
        <v>0.05</v>
      </c>
      <c r="N1697" t="n">
        <v>35.9</v>
      </c>
      <c r="O1697" t="s">
        <v>313</v>
      </c>
      <c r="P1697" t="s">
        <v>275</v>
      </c>
      <c r="Q1697" t="s">
        <v>275</v>
      </c>
      <c r="R1697" t="n">
        <v>15</v>
      </c>
      <c r="S1697" t="s">
        <v>255</v>
      </c>
      <c r="T1697" t="n">
        <v>5</v>
      </c>
    </row>
    <row r="1698" spans="1:20">
      <c r="A1698" t="n">
        <v>109</v>
      </c>
      <c r="B1698" t="s">
        <v>313</v>
      </c>
      <c r="C1698" t="n">
        <v>3</v>
      </c>
      <c r="D1698" t="n">
        <v>20</v>
      </c>
      <c r="E1698" t="s">
        <v>330</v>
      </c>
      <c r="F1698" t="n">
        <v>3201</v>
      </c>
      <c r="G1698" t="s">
        <v>331</v>
      </c>
      <c r="H1698" t="s">
        <v>255</v>
      </c>
      <c r="I1698" t="n">
        <v>500</v>
      </c>
      <c r="J1698" t="n">
        <v>458</v>
      </c>
      <c r="K1698" t="s">
        <v>252</v>
      </c>
      <c r="L1698" t="n">
        <v>171</v>
      </c>
      <c r="M1698" t="n">
        <v>0.09</v>
      </c>
      <c r="N1698" t="n">
        <v>34.3</v>
      </c>
      <c r="O1698" t="s">
        <v>313</v>
      </c>
      <c r="P1698" t="s">
        <v>275</v>
      </c>
      <c r="Q1698" t="s">
        <v>275</v>
      </c>
      <c r="R1698" t="n">
        <v>15</v>
      </c>
      <c r="S1698" t="s">
        <v>255</v>
      </c>
      <c r="T1698" t="n">
        <v>5</v>
      </c>
    </row>
    <row r="1699" spans="1:20">
      <c r="A1699" t="n">
        <v>109</v>
      </c>
      <c r="B1699" t="s">
        <v>313</v>
      </c>
      <c r="C1699" t="n">
        <v>4</v>
      </c>
      <c r="D1699" t="n">
        <v>20</v>
      </c>
      <c r="E1699" t="s">
        <v>330</v>
      </c>
      <c r="F1699" t="n">
        <v>3201</v>
      </c>
      <c r="G1699" t="s">
        <v>331</v>
      </c>
      <c r="H1699" t="s">
        <v>255</v>
      </c>
      <c r="I1699" t="n">
        <v>500</v>
      </c>
      <c r="J1699" t="n">
        <v>458</v>
      </c>
      <c r="K1699" t="s">
        <v>252</v>
      </c>
      <c r="L1699" t="n">
        <v>151</v>
      </c>
      <c r="M1699" t="n">
        <v>0.24</v>
      </c>
      <c r="N1699" t="n">
        <v>20.5</v>
      </c>
      <c r="O1699" t="s">
        <v>313</v>
      </c>
      <c r="P1699" t="s">
        <v>275</v>
      </c>
      <c r="Q1699" t="s">
        <v>275</v>
      </c>
      <c r="R1699" t="n">
        <v>15</v>
      </c>
      <c r="S1699" t="s">
        <v>255</v>
      </c>
      <c r="T1699" t="n">
        <v>5</v>
      </c>
    </row>
    <row r="1700" spans="1:20">
      <c r="A1700" t="n">
        <v>109</v>
      </c>
      <c r="B1700" t="s">
        <v>313</v>
      </c>
      <c r="C1700" t="n">
        <v>5</v>
      </c>
      <c r="D1700" t="n">
        <v>20</v>
      </c>
      <c r="E1700" t="s">
        <v>330</v>
      </c>
      <c r="F1700" t="n">
        <v>3201</v>
      </c>
      <c r="G1700" t="s">
        <v>331</v>
      </c>
      <c r="H1700" t="s">
        <v>255</v>
      </c>
      <c r="I1700" t="n">
        <v>500</v>
      </c>
      <c r="J1700" t="n">
        <v>458</v>
      </c>
      <c r="K1700" t="s">
        <v>252</v>
      </c>
      <c r="L1700" t="n">
        <v>150</v>
      </c>
      <c r="M1700" t="n">
        <v>0.02</v>
      </c>
      <c r="N1700" t="n">
        <v>45.4</v>
      </c>
      <c r="O1700" t="s">
        <v>313</v>
      </c>
      <c r="P1700" t="s">
        <v>275</v>
      </c>
      <c r="Q1700" t="s">
        <v>275</v>
      </c>
      <c r="R1700" t="n">
        <v>15</v>
      </c>
      <c r="S1700" t="s">
        <v>255</v>
      </c>
      <c r="T1700" t="n">
        <v>5</v>
      </c>
    </row>
    <row r="1701" spans="1:20">
      <c r="A1701" t="n">
        <v>109</v>
      </c>
      <c r="B1701" t="s">
        <v>258</v>
      </c>
      <c r="C1701" t="n">
        <v>1</v>
      </c>
      <c r="D1701" t="n">
        <v>216</v>
      </c>
      <c r="E1701" t="s">
        <v>333</v>
      </c>
      <c r="F1701" t="n">
        <v>3201</v>
      </c>
      <c r="G1701" t="s">
        <v>331</v>
      </c>
      <c r="H1701" t="s">
        <v>255</v>
      </c>
      <c r="I1701" t="n">
        <v>500</v>
      </c>
      <c r="J1701" t="n">
        <v>515</v>
      </c>
      <c r="K1701" t="s">
        <v>337</v>
      </c>
      <c r="L1701" t="n">
        <v>300</v>
      </c>
      <c r="M1701" t="n">
        <v>0</v>
      </c>
      <c r="N1701" t="n">
        <v>0</v>
      </c>
    </row>
    <row r="1702" spans="1:20">
      <c r="A1702" t="n">
        <v>110</v>
      </c>
      <c r="B1702" t="s">
        <v>248</v>
      </c>
      <c r="C1702" t="n">
        <v>61</v>
      </c>
      <c r="D1702" t="n">
        <v>20</v>
      </c>
      <c r="E1702" t="s">
        <v>330</v>
      </c>
      <c r="F1702" t="n">
        <v>3201</v>
      </c>
      <c r="G1702" t="s">
        <v>331</v>
      </c>
      <c r="H1702" t="s">
        <v>255</v>
      </c>
      <c r="I1702" t="n">
        <v>500</v>
      </c>
      <c r="J1702" t="n">
        <v>945</v>
      </c>
      <c r="K1702" t="s">
        <v>304</v>
      </c>
      <c r="L1702" t="n">
        <v>628</v>
      </c>
      <c r="M1702" t="n">
        <v>0.07000000000000001</v>
      </c>
      <c r="N1702" t="n">
        <v>39.7</v>
      </c>
      <c r="O1702" t="s">
        <v>253</v>
      </c>
      <c r="P1702" t="s">
        <v>254</v>
      </c>
      <c r="Q1702" t="s">
        <v>254</v>
      </c>
      <c r="R1702" t="n">
        <v>15</v>
      </c>
      <c r="S1702" t="s">
        <v>255</v>
      </c>
      <c r="T1702" t="n">
        <v>5</v>
      </c>
    </row>
    <row r="1703" spans="1:20">
      <c r="A1703" t="n">
        <v>110</v>
      </c>
      <c r="B1703" t="s">
        <v>248</v>
      </c>
      <c r="C1703" t="n">
        <v>62</v>
      </c>
      <c r="D1703" t="n">
        <v>20</v>
      </c>
      <c r="E1703" t="s">
        <v>330</v>
      </c>
      <c r="F1703" t="n">
        <v>3201</v>
      </c>
      <c r="G1703" t="s">
        <v>331</v>
      </c>
      <c r="H1703" t="s">
        <v>255</v>
      </c>
      <c r="I1703" t="n">
        <v>500</v>
      </c>
      <c r="J1703" t="n">
        <v>945</v>
      </c>
      <c r="K1703" t="s">
        <v>304</v>
      </c>
      <c r="L1703" t="n">
        <v>641</v>
      </c>
      <c r="M1703" t="n">
        <v>0.07000000000000001</v>
      </c>
      <c r="N1703" t="n">
        <v>35.7</v>
      </c>
      <c r="O1703" t="s">
        <v>253</v>
      </c>
      <c r="P1703" t="s">
        <v>254</v>
      </c>
      <c r="Q1703" t="s">
        <v>254</v>
      </c>
      <c r="R1703" t="n">
        <v>15</v>
      </c>
      <c r="S1703" t="s">
        <v>255</v>
      </c>
      <c r="T1703" t="n">
        <v>5</v>
      </c>
    </row>
    <row r="1704" spans="1:20">
      <c r="A1704" t="n">
        <v>110</v>
      </c>
      <c r="B1704" t="s">
        <v>248</v>
      </c>
      <c r="C1704" t="n">
        <v>71</v>
      </c>
      <c r="D1704" t="n">
        <v>511</v>
      </c>
      <c r="E1704" t="s">
        <v>339</v>
      </c>
      <c r="F1704" t="n">
        <v>3201</v>
      </c>
      <c r="G1704" t="s">
        <v>331</v>
      </c>
      <c r="H1704" t="s">
        <v>255</v>
      </c>
      <c r="I1704" t="n">
        <v>500</v>
      </c>
      <c r="J1704" t="n">
        <v>458</v>
      </c>
      <c r="K1704" t="s">
        <v>252</v>
      </c>
      <c r="L1704" t="n">
        <v>210</v>
      </c>
      <c r="M1704" t="n">
        <v>0.17</v>
      </c>
      <c r="N1704" t="n">
        <v>0</v>
      </c>
    </row>
    <row r="1705" spans="1:20">
      <c r="A1705" t="n">
        <v>110</v>
      </c>
      <c r="B1705" t="s">
        <v>313</v>
      </c>
      <c r="C1705" t="n">
        <v>1</v>
      </c>
      <c r="D1705" t="n">
        <v>20</v>
      </c>
      <c r="E1705" t="s">
        <v>330</v>
      </c>
      <c r="F1705" t="n">
        <v>3201</v>
      </c>
      <c r="G1705" t="s">
        <v>331</v>
      </c>
      <c r="H1705" t="s">
        <v>255</v>
      </c>
      <c r="I1705" t="n">
        <v>500</v>
      </c>
      <c r="J1705" t="n">
        <v>458</v>
      </c>
      <c r="K1705" t="s">
        <v>252</v>
      </c>
      <c r="L1705" t="n">
        <v>619</v>
      </c>
      <c r="M1705" t="n">
        <v>0.04</v>
      </c>
      <c r="N1705" t="n">
        <v>48.1</v>
      </c>
      <c r="O1705" t="s">
        <v>313</v>
      </c>
      <c r="P1705" t="s">
        <v>275</v>
      </c>
      <c r="Q1705" t="s">
        <v>275</v>
      </c>
      <c r="R1705" t="n">
        <v>15</v>
      </c>
      <c r="S1705" t="s">
        <v>255</v>
      </c>
      <c r="T1705" t="n">
        <v>5</v>
      </c>
    </row>
    <row r="1706" spans="1:20">
      <c r="A1706" t="n">
        <v>110</v>
      </c>
      <c r="B1706" t="s">
        <v>313</v>
      </c>
      <c r="C1706" t="n">
        <v>2</v>
      </c>
      <c r="D1706" t="n">
        <v>20</v>
      </c>
      <c r="E1706" t="s">
        <v>330</v>
      </c>
      <c r="F1706" t="n">
        <v>3201</v>
      </c>
      <c r="G1706" t="s">
        <v>331</v>
      </c>
      <c r="H1706" t="s">
        <v>255</v>
      </c>
      <c r="I1706" t="n">
        <v>500</v>
      </c>
      <c r="J1706" t="n">
        <v>580</v>
      </c>
      <c r="K1706" t="s">
        <v>270</v>
      </c>
      <c r="L1706" t="n">
        <v>418</v>
      </c>
      <c r="M1706" t="n">
        <v>0.09</v>
      </c>
      <c r="N1706" t="n">
        <v>33</v>
      </c>
      <c r="O1706" t="s">
        <v>313</v>
      </c>
      <c r="P1706" t="s">
        <v>275</v>
      </c>
      <c r="Q1706" t="s">
        <v>275</v>
      </c>
      <c r="R1706" t="n">
        <v>15</v>
      </c>
      <c r="S1706" t="s">
        <v>255</v>
      </c>
      <c r="T1706" t="n">
        <v>5</v>
      </c>
    </row>
    <row r="1707" spans="1:20">
      <c r="A1707" t="n">
        <v>110</v>
      </c>
      <c r="B1707" t="s">
        <v>313</v>
      </c>
      <c r="C1707" t="n">
        <v>3</v>
      </c>
      <c r="D1707" t="n">
        <v>20</v>
      </c>
      <c r="E1707" t="s">
        <v>330</v>
      </c>
      <c r="F1707" t="n">
        <v>3201</v>
      </c>
      <c r="G1707" t="s">
        <v>331</v>
      </c>
      <c r="H1707" t="s">
        <v>255</v>
      </c>
      <c r="I1707" t="n">
        <v>500</v>
      </c>
      <c r="J1707" t="n">
        <v>458</v>
      </c>
      <c r="K1707" t="s">
        <v>252</v>
      </c>
      <c r="L1707" t="n">
        <v>273</v>
      </c>
      <c r="M1707" t="n">
        <v>0.1</v>
      </c>
      <c r="N1707" t="n">
        <v>33.9</v>
      </c>
      <c r="O1707" t="s">
        <v>313</v>
      </c>
      <c r="P1707" t="s">
        <v>275</v>
      </c>
      <c r="Q1707" t="s">
        <v>275</v>
      </c>
      <c r="R1707" t="n">
        <v>15</v>
      </c>
      <c r="S1707" t="s">
        <v>255</v>
      </c>
      <c r="T1707" t="n">
        <v>5</v>
      </c>
    </row>
    <row r="1708" spans="1:20">
      <c r="A1708" t="n">
        <v>110</v>
      </c>
      <c r="B1708" t="s">
        <v>258</v>
      </c>
      <c r="C1708" t="n">
        <v>1</v>
      </c>
      <c r="D1708" t="n">
        <v>216</v>
      </c>
      <c r="E1708" t="s">
        <v>333</v>
      </c>
      <c r="F1708" t="n">
        <v>3201</v>
      </c>
      <c r="G1708" t="s">
        <v>331</v>
      </c>
      <c r="H1708" t="s">
        <v>255</v>
      </c>
      <c r="I1708" t="n">
        <v>500</v>
      </c>
      <c r="J1708" t="n">
        <v>515</v>
      </c>
      <c r="K1708" t="s">
        <v>337</v>
      </c>
      <c r="L1708" t="n">
        <v>300</v>
      </c>
      <c r="M1708" t="n">
        <v>0</v>
      </c>
      <c r="N1708" t="n">
        <v>0</v>
      </c>
    </row>
    <row r="1709" spans="1:20">
      <c r="A1709" t="n">
        <v>111</v>
      </c>
      <c r="B1709" t="s">
        <v>248</v>
      </c>
      <c r="C1709" t="n">
        <v>48</v>
      </c>
      <c r="D1709" t="n">
        <v>20</v>
      </c>
      <c r="E1709" t="s">
        <v>330</v>
      </c>
      <c r="F1709" t="n">
        <v>3201</v>
      </c>
      <c r="G1709" t="s">
        <v>331</v>
      </c>
      <c r="H1709" t="s">
        <v>255</v>
      </c>
      <c r="I1709" t="n">
        <v>500</v>
      </c>
      <c r="J1709" t="n">
        <v>945</v>
      </c>
      <c r="K1709" t="s">
        <v>304</v>
      </c>
      <c r="L1709" t="n">
        <v>624</v>
      </c>
      <c r="M1709" t="n">
        <v>0.07000000000000001</v>
      </c>
      <c r="N1709" t="n">
        <v>35.9</v>
      </c>
      <c r="O1709" t="s">
        <v>253</v>
      </c>
      <c r="P1709" t="s">
        <v>254</v>
      </c>
      <c r="Q1709" t="s">
        <v>254</v>
      </c>
      <c r="R1709" t="n">
        <v>15</v>
      </c>
      <c r="S1709" t="s">
        <v>255</v>
      </c>
      <c r="T1709" t="n">
        <v>5</v>
      </c>
    </row>
    <row r="1710" spans="1:20">
      <c r="A1710" t="n">
        <v>111</v>
      </c>
      <c r="B1710" t="s">
        <v>248</v>
      </c>
      <c r="C1710" t="n">
        <v>49</v>
      </c>
      <c r="D1710" t="n">
        <v>20</v>
      </c>
      <c r="E1710" t="s">
        <v>330</v>
      </c>
      <c r="F1710" t="n">
        <v>3201</v>
      </c>
      <c r="G1710" t="s">
        <v>331</v>
      </c>
      <c r="H1710" t="s">
        <v>255</v>
      </c>
      <c r="I1710" t="n">
        <v>500</v>
      </c>
      <c r="J1710" t="n">
        <v>458</v>
      </c>
      <c r="K1710" t="s">
        <v>252</v>
      </c>
      <c r="L1710" t="n">
        <v>283</v>
      </c>
      <c r="M1710" t="n">
        <v>0.08</v>
      </c>
      <c r="N1710" t="n">
        <v>31.8</v>
      </c>
      <c r="O1710" t="s">
        <v>253</v>
      </c>
      <c r="P1710" t="s">
        <v>254</v>
      </c>
      <c r="Q1710" t="s">
        <v>254</v>
      </c>
      <c r="R1710" t="n">
        <v>15</v>
      </c>
      <c r="S1710" t="s">
        <v>255</v>
      </c>
      <c r="T1710" t="n">
        <v>5</v>
      </c>
    </row>
    <row r="1711" spans="1:20">
      <c r="A1711" t="n">
        <v>111</v>
      </c>
      <c r="B1711" t="s">
        <v>248</v>
      </c>
      <c r="C1711" t="n">
        <v>50</v>
      </c>
      <c r="D1711" t="n">
        <v>20</v>
      </c>
      <c r="E1711" t="s">
        <v>330</v>
      </c>
      <c r="F1711" t="n">
        <v>3201</v>
      </c>
      <c r="G1711" t="s">
        <v>331</v>
      </c>
      <c r="H1711" t="s">
        <v>255</v>
      </c>
      <c r="I1711" t="n">
        <v>500</v>
      </c>
      <c r="J1711" t="n">
        <v>875</v>
      </c>
      <c r="K1711" t="s">
        <v>327</v>
      </c>
      <c r="L1711" t="n">
        <v>381</v>
      </c>
      <c r="M1711" t="n">
        <v>0.05</v>
      </c>
      <c r="N1711" t="n">
        <v>41.6</v>
      </c>
      <c r="O1711" t="s">
        <v>253</v>
      </c>
      <c r="P1711" t="s">
        <v>254</v>
      </c>
      <c r="Q1711" t="s">
        <v>254</v>
      </c>
      <c r="R1711" t="n">
        <v>15</v>
      </c>
      <c r="S1711" t="s">
        <v>255</v>
      </c>
      <c r="T1711" t="n">
        <v>5</v>
      </c>
    </row>
    <row r="1712" spans="1:20">
      <c r="A1712" t="n">
        <v>111</v>
      </c>
      <c r="B1712" t="s">
        <v>313</v>
      </c>
      <c r="C1712" t="n">
        <v>1</v>
      </c>
      <c r="D1712" t="n">
        <v>20</v>
      </c>
      <c r="E1712" t="s">
        <v>330</v>
      </c>
      <c r="F1712" t="n">
        <v>3201</v>
      </c>
      <c r="G1712" t="s">
        <v>331</v>
      </c>
      <c r="H1712" t="s">
        <v>255</v>
      </c>
      <c r="I1712" t="n">
        <v>500</v>
      </c>
      <c r="J1712" t="n">
        <v>232</v>
      </c>
      <c r="K1712" t="s">
        <v>288</v>
      </c>
      <c r="L1712" t="n">
        <v>317</v>
      </c>
      <c r="M1712" t="n">
        <v>0.08</v>
      </c>
      <c r="N1712" t="n">
        <v>35.5</v>
      </c>
      <c r="O1712" t="s">
        <v>313</v>
      </c>
      <c r="P1712" t="s">
        <v>275</v>
      </c>
      <c r="Q1712" t="s">
        <v>275</v>
      </c>
      <c r="R1712" t="n">
        <v>15</v>
      </c>
      <c r="S1712" t="s">
        <v>255</v>
      </c>
      <c r="T1712" t="n">
        <v>5</v>
      </c>
    </row>
    <row r="1713" spans="1:20">
      <c r="A1713" t="n">
        <v>111</v>
      </c>
      <c r="B1713" t="s">
        <v>313</v>
      </c>
      <c r="C1713" t="n">
        <v>2</v>
      </c>
      <c r="D1713" t="n">
        <v>20</v>
      </c>
      <c r="E1713" t="s">
        <v>330</v>
      </c>
      <c r="F1713" t="n">
        <v>3201</v>
      </c>
      <c r="G1713" t="s">
        <v>331</v>
      </c>
      <c r="H1713" t="s">
        <v>255</v>
      </c>
      <c r="I1713" t="n">
        <v>500</v>
      </c>
      <c r="J1713" t="n">
        <v>458</v>
      </c>
      <c r="K1713" t="s">
        <v>252</v>
      </c>
      <c r="L1713" t="n">
        <v>356</v>
      </c>
      <c r="M1713" t="n">
        <v>0.03</v>
      </c>
      <c r="N1713" t="n">
        <v>47.8</v>
      </c>
      <c r="O1713" t="s">
        <v>313</v>
      </c>
      <c r="P1713" t="s">
        <v>275</v>
      </c>
      <c r="Q1713" t="s">
        <v>275</v>
      </c>
      <c r="R1713" t="n">
        <v>15</v>
      </c>
      <c r="S1713" t="s">
        <v>255</v>
      </c>
      <c r="T1713" t="n">
        <v>5</v>
      </c>
    </row>
    <row r="1714" spans="1:20">
      <c r="A1714" t="n">
        <v>111</v>
      </c>
      <c r="B1714" t="s">
        <v>313</v>
      </c>
      <c r="C1714" t="n">
        <v>3</v>
      </c>
      <c r="D1714" t="n">
        <v>20</v>
      </c>
      <c r="E1714" t="s">
        <v>330</v>
      </c>
      <c r="F1714" t="n">
        <v>3201</v>
      </c>
      <c r="G1714" t="s">
        <v>331</v>
      </c>
      <c r="H1714" t="s">
        <v>255</v>
      </c>
      <c r="I1714" t="n">
        <v>500</v>
      </c>
      <c r="J1714" t="n">
        <v>945</v>
      </c>
      <c r="K1714" t="s">
        <v>304</v>
      </c>
      <c r="L1714" t="n">
        <v>603</v>
      </c>
      <c r="M1714" t="n">
        <v>0.01</v>
      </c>
      <c r="N1714" t="n">
        <v>38.3</v>
      </c>
      <c r="O1714" t="s">
        <v>313</v>
      </c>
      <c r="P1714" t="s">
        <v>275</v>
      </c>
      <c r="Q1714" t="s">
        <v>275</v>
      </c>
      <c r="R1714" t="n">
        <v>15</v>
      </c>
      <c r="S1714" t="s">
        <v>255</v>
      </c>
      <c r="T1714" t="n">
        <v>5</v>
      </c>
    </row>
    <row r="1715" spans="1:20">
      <c r="A1715" t="n">
        <v>112</v>
      </c>
      <c r="B1715" t="s">
        <v>248</v>
      </c>
      <c r="C1715" t="n">
        <v>57</v>
      </c>
      <c r="D1715" t="n">
        <v>20</v>
      </c>
      <c r="E1715" t="s">
        <v>330</v>
      </c>
      <c r="F1715" t="n">
        <v>3201</v>
      </c>
      <c r="G1715" t="s">
        <v>331</v>
      </c>
      <c r="H1715" t="s">
        <v>255</v>
      </c>
      <c r="I1715" t="n">
        <v>500</v>
      </c>
      <c r="J1715" t="n">
        <v>945</v>
      </c>
      <c r="K1715" t="s">
        <v>304</v>
      </c>
      <c r="L1715" t="n">
        <v>397</v>
      </c>
      <c r="M1715" t="n">
        <v>0.08</v>
      </c>
      <c r="N1715" t="n">
        <v>30.5</v>
      </c>
      <c r="O1715" t="s">
        <v>253</v>
      </c>
      <c r="P1715" t="s">
        <v>254</v>
      </c>
      <c r="Q1715" t="s">
        <v>254</v>
      </c>
      <c r="R1715" t="n">
        <v>15</v>
      </c>
      <c r="S1715" t="s">
        <v>255</v>
      </c>
      <c r="T1715" t="n">
        <v>5</v>
      </c>
    </row>
    <row r="1716" spans="1:20">
      <c r="A1716" t="n">
        <v>112</v>
      </c>
      <c r="B1716" t="s">
        <v>248</v>
      </c>
      <c r="C1716" t="n">
        <v>58</v>
      </c>
      <c r="D1716" t="n">
        <v>20</v>
      </c>
      <c r="E1716" t="s">
        <v>330</v>
      </c>
      <c r="F1716" t="n">
        <v>3201</v>
      </c>
      <c r="G1716" t="s">
        <v>331</v>
      </c>
      <c r="H1716" t="s">
        <v>255</v>
      </c>
      <c r="I1716" t="n">
        <v>500</v>
      </c>
      <c r="J1716" t="n">
        <v>458</v>
      </c>
      <c r="K1716" t="s">
        <v>252</v>
      </c>
      <c r="L1716" t="n">
        <v>260</v>
      </c>
      <c r="M1716" t="n">
        <v>0.08</v>
      </c>
      <c r="N1716" t="n">
        <v>31.8</v>
      </c>
      <c r="O1716" t="s">
        <v>253</v>
      </c>
      <c r="P1716" t="s">
        <v>254</v>
      </c>
      <c r="Q1716" t="s">
        <v>254</v>
      </c>
      <c r="R1716" t="n">
        <v>15</v>
      </c>
      <c r="S1716" t="s">
        <v>255</v>
      </c>
      <c r="T1716" t="n">
        <v>5</v>
      </c>
    </row>
    <row r="1717" spans="1:20">
      <c r="A1717" t="n">
        <v>112</v>
      </c>
      <c r="B1717" t="s">
        <v>248</v>
      </c>
      <c r="C1717" t="n">
        <v>59</v>
      </c>
      <c r="D1717" t="n">
        <v>20</v>
      </c>
      <c r="E1717" t="s">
        <v>330</v>
      </c>
      <c r="F1717" t="n">
        <v>3201</v>
      </c>
      <c r="G1717" t="s">
        <v>331</v>
      </c>
      <c r="H1717" t="s">
        <v>255</v>
      </c>
      <c r="I1717" t="n">
        <v>500</v>
      </c>
      <c r="J1717" t="n">
        <v>458</v>
      </c>
      <c r="K1717" t="s">
        <v>252</v>
      </c>
      <c r="L1717" t="n">
        <v>218</v>
      </c>
      <c r="M1717" t="n">
        <v>0.09</v>
      </c>
      <c r="N1717" t="n">
        <v>34.3</v>
      </c>
      <c r="O1717" t="s">
        <v>253</v>
      </c>
      <c r="P1717" t="s">
        <v>254</v>
      </c>
      <c r="Q1717" t="s">
        <v>254</v>
      </c>
      <c r="R1717" t="n">
        <v>15</v>
      </c>
      <c r="S1717" t="s">
        <v>255</v>
      </c>
      <c r="T1717" t="n">
        <v>5</v>
      </c>
    </row>
    <row r="1718" spans="1:20">
      <c r="A1718" t="n">
        <v>112</v>
      </c>
      <c r="B1718" t="s">
        <v>248</v>
      </c>
      <c r="C1718" t="n">
        <v>60</v>
      </c>
      <c r="D1718" t="n">
        <v>20</v>
      </c>
      <c r="E1718" t="s">
        <v>330</v>
      </c>
      <c r="F1718" t="n">
        <v>3201</v>
      </c>
      <c r="G1718" t="s">
        <v>331</v>
      </c>
      <c r="H1718" t="s">
        <v>255</v>
      </c>
      <c r="I1718" t="n">
        <v>500</v>
      </c>
      <c r="J1718" t="n">
        <v>580</v>
      </c>
      <c r="K1718" t="s">
        <v>270</v>
      </c>
      <c r="L1718" t="n">
        <v>153</v>
      </c>
      <c r="M1718" t="n">
        <v>0.02</v>
      </c>
      <c r="N1718" t="n">
        <v>45.9</v>
      </c>
      <c r="O1718" t="s">
        <v>253</v>
      </c>
      <c r="P1718" t="s">
        <v>254</v>
      </c>
      <c r="Q1718" t="s">
        <v>254</v>
      </c>
      <c r="R1718" t="n">
        <v>15</v>
      </c>
      <c r="S1718" t="s">
        <v>255</v>
      </c>
      <c r="T1718" t="n">
        <v>5</v>
      </c>
    </row>
    <row r="1719" spans="1:20">
      <c r="A1719" t="n">
        <v>112</v>
      </c>
      <c r="B1719" t="s">
        <v>248</v>
      </c>
      <c r="C1719" t="n">
        <v>75</v>
      </c>
      <c r="D1719" t="n">
        <v>213</v>
      </c>
      <c r="E1719" t="s">
        <v>341</v>
      </c>
      <c r="F1719" t="n">
        <v>3201</v>
      </c>
      <c r="G1719" t="s">
        <v>331</v>
      </c>
      <c r="H1719" t="s">
        <v>255</v>
      </c>
      <c r="I1719" t="n">
        <v>500</v>
      </c>
      <c r="J1719" t="n">
        <v>160</v>
      </c>
      <c r="K1719" t="s">
        <v>280</v>
      </c>
      <c r="L1719" t="n">
        <v>3</v>
      </c>
      <c r="M1719" t="n">
        <v>0</v>
      </c>
      <c r="N1719" t="n">
        <v>0</v>
      </c>
    </row>
    <row r="1720" spans="1:20">
      <c r="A1720" t="n">
        <v>112</v>
      </c>
      <c r="B1720" t="s">
        <v>313</v>
      </c>
      <c r="C1720" t="n">
        <v>1</v>
      </c>
      <c r="D1720" t="n">
        <v>20</v>
      </c>
      <c r="E1720" t="s">
        <v>330</v>
      </c>
      <c r="F1720" t="n">
        <v>3201</v>
      </c>
      <c r="G1720" t="s">
        <v>331</v>
      </c>
      <c r="H1720" t="s">
        <v>255</v>
      </c>
      <c r="I1720" t="n">
        <v>500</v>
      </c>
      <c r="J1720" t="n">
        <v>160</v>
      </c>
      <c r="K1720" t="s">
        <v>280</v>
      </c>
      <c r="L1720" t="n">
        <v>638</v>
      </c>
      <c r="M1720" t="n">
        <v>0.02</v>
      </c>
      <c r="N1720" t="n">
        <v>47.6</v>
      </c>
      <c r="O1720" t="s">
        <v>313</v>
      </c>
      <c r="P1720" t="s">
        <v>275</v>
      </c>
      <c r="Q1720" t="s">
        <v>275</v>
      </c>
      <c r="R1720" t="n">
        <v>15</v>
      </c>
      <c r="S1720" t="s">
        <v>255</v>
      </c>
      <c r="T1720" t="n">
        <v>5</v>
      </c>
    </row>
    <row r="1721" spans="1:20">
      <c r="A1721" t="n">
        <v>112</v>
      </c>
      <c r="B1721" t="s">
        <v>313</v>
      </c>
      <c r="C1721" t="n">
        <v>2</v>
      </c>
      <c r="D1721" t="n">
        <v>20</v>
      </c>
      <c r="E1721" t="s">
        <v>330</v>
      </c>
      <c r="F1721" t="n">
        <v>3201</v>
      </c>
      <c r="G1721" t="s">
        <v>331</v>
      </c>
      <c r="H1721" t="s">
        <v>255</v>
      </c>
      <c r="I1721" t="n">
        <v>500</v>
      </c>
      <c r="J1721" t="n">
        <v>580</v>
      </c>
      <c r="K1721" t="s">
        <v>270</v>
      </c>
      <c r="L1721" t="n">
        <v>312</v>
      </c>
      <c r="M1721" t="n">
        <v>0.07000000000000001</v>
      </c>
      <c r="N1721" t="n">
        <v>36.7</v>
      </c>
      <c r="O1721" t="s">
        <v>313</v>
      </c>
      <c r="P1721" t="s">
        <v>275</v>
      </c>
      <c r="Q1721" t="s">
        <v>275</v>
      </c>
      <c r="R1721" t="n">
        <v>15</v>
      </c>
      <c r="S1721" t="s">
        <v>255</v>
      </c>
      <c r="T1721" t="n">
        <v>5</v>
      </c>
    </row>
    <row r="1722" spans="1:20">
      <c r="A1722" t="n">
        <v>112</v>
      </c>
      <c r="B1722" t="s">
        <v>313</v>
      </c>
      <c r="C1722" t="n">
        <v>3</v>
      </c>
      <c r="D1722" t="n">
        <v>20</v>
      </c>
      <c r="E1722" t="s">
        <v>330</v>
      </c>
      <c r="F1722" t="n">
        <v>3201</v>
      </c>
      <c r="G1722" t="s">
        <v>331</v>
      </c>
      <c r="H1722" t="s">
        <v>255</v>
      </c>
      <c r="I1722" t="n">
        <v>500</v>
      </c>
      <c r="J1722" t="n">
        <v>458</v>
      </c>
      <c r="K1722" t="s">
        <v>252</v>
      </c>
      <c r="L1722" t="n">
        <v>196</v>
      </c>
      <c r="M1722" t="n">
        <v>0.22</v>
      </c>
      <c r="N1722" t="n">
        <v>20.4</v>
      </c>
      <c r="O1722" t="s">
        <v>313</v>
      </c>
      <c r="P1722" t="s">
        <v>275</v>
      </c>
      <c r="Q1722" t="s">
        <v>275</v>
      </c>
      <c r="R1722" t="n">
        <v>15</v>
      </c>
      <c r="S1722" t="s">
        <v>255</v>
      </c>
      <c r="T1722" t="n">
        <v>5</v>
      </c>
    </row>
    <row r="1723" spans="1:20">
      <c r="A1723" t="n">
        <v>112</v>
      </c>
      <c r="B1723" t="s">
        <v>313</v>
      </c>
      <c r="C1723" t="n">
        <v>4</v>
      </c>
      <c r="D1723" t="n">
        <v>20</v>
      </c>
      <c r="E1723" t="s">
        <v>330</v>
      </c>
      <c r="F1723" t="n">
        <v>3201</v>
      </c>
      <c r="G1723" t="s">
        <v>331</v>
      </c>
      <c r="H1723" t="s">
        <v>255</v>
      </c>
      <c r="I1723" t="n">
        <v>500</v>
      </c>
      <c r="J1723" t="n">
        <v>458</v>
      </c>
      <c r="K1723" t="s">
        <v>252</v>
      </c>
      <c r="L1723" t="n">
        <v>150</v>
      </c>
      <c r="M1723" t="n">
        <v>0.11</v>
      </c>
      <c r="N1723" t="n">
        <v>34.3</v>
      </c>
      <c r="O1723" t="s">
        <v>313</v>
      </c>
      <c r="P1723" t="s">
        <v>275</v>
      </c>
      <c r="Q1723" t="s">
        <v>275</v>
      </c>
      <c r="R1723" t="n">
        <v>15</v>
      </c>
      <c r="S1723" t="s">
        <v>255</v>
      </c>
      <c r="T1723" t="n">
        <v>5</v>
      </c>
    </row>
    <row r="1724" spans="1:20">
      <c r="A1724" t="n">
        <v>112</v>
      </c>
      <c r="B1724" t="s">
        <v>313</v>
      </c>
      <c r="C1724" t="n">
        <v>5</v>
      </c>
      <c r="D1724" t="n">
        <v>20</v>
      </c>
      <c r="E1724" t="s">
        <v>330</v>
      </c>
      <c r="F1724" t="n">
        <v>3201</v>
      </c>
      <c r="G1724" t="s">
        <v>331</v>
      </c>
      <c r="H1724" t="s">
        <v>255</v>
      </c>
      <c r="I1724" t="n">
        <v>500</v>
      </c>
      <c r="J1724" t="n">
        <v>160</v>
      </c>
      <c r="K1724" t="s">
        <v>280</v>
      </c>
      <c r="L1724" t="n">
        <v>109</v>
      </c>
      <c r="M1724" t="n">
        <v>0.02</v>
      </c>
      <c r="N1724" t="n">
        <v>43.1</v>
      </c>
      <c r="O1724" t="s">
        <v>313</v>
      </c>
      <c r="P1724" t="s">
        <v>275</v>
      </c>
      <c r="Q1724" t="s">
        <v>275</v>
      </c>
      <c r="R1724" t="n">
        <v>15</v>
      </c>
      <c r="S1724" t="s">
        <v>255</v>
      </c>
      <c r="T1724" t="n">
        <v>5</v>
      </c>
    </row>
    <row r="1725" spans="1:20">
      <c r="A1725" t="n">
        <v>112</v>
      </c>
      <c r="B1725" t="s">
        <v>308</v>
      </c>
      <c r="C1725" t="n">
        <v>1</v>
      </c>
      <c r="D1725" t="n">
        <v>152</v>
      </c>
      <c r="E1725" t="s">
        <v>336</v>
      </c>
      <c r="F1725" t="n">
        <v>3201</v>
      </c>
      <c r="G1725" t="s">
        <v>331</v>
      </c>
      <c r="H1725" t="s">
        <v>255</v>
      </c>
      <c r="I1725" t="n">
        <v>500</v>
      </c>
      <c r="J1725" t="n">
        <v>260</v>
      </c>
      <c r="K1725" t="s">
        <v>272</v>
      </c>
      <c r="L1725" t="n">
        <v>90</v>
      </c>
      <c r="M1725" t="n">
        <v>0</v>
      </c>
      <c r="N1725" t="n">
        <v>0</v>
      </c>
    </row>
    <row r="1726" spans="1:20">
      <c r="A1726" t="n">
        <v>201</v>
      </c>
      <c r="B1726" t="s">
        <v>248</v>
      </c>
      <c r="C1726" t="n">
        <v>54</v>
      </c>
      <c r="D1726" t="n">
        <v>20</v>
      </c>
      <c r="E1726" t="s">
        <v>330</v>
      </c>
      <c r="F1726" t="n">
        <v>3201</v>
      </c>
      <c r="G1726" t="s">
        <v>331</v>
      </c>
      <c r="H1726" t="s">
        <v>255</v>
      </c>
      <c r="I1726" t="n">
        <v>500</v>
      </c>
      <c r="J1726" t="n">
        <v>945</v>
      </c>
      <c r="K1726" t="s">
        <v>304</v>
      </c>
      <c r="L1726" t="n">
        <v>486</v>
      </c>
      <c r="M1726" t="n">
        <v>0.07000000000000001</v>
      </c>
      <c r="N1726" t="n">
        <v>36.2</v>
      </c>
      <c r="O1726" t="s">
        <v>253</v>
      </c>
      <c r="P1726" t="s">
        <v>254</v>
      </c>
      <c r="Q1726" t="s">
        <v>254</v>
      </c>
      <c r="R1726" t="n">
        <v>15</v>
      </c>
      <c r="S1726" t="s">
        <v>255</v>
      </c>
      <c r="T1726" t="n">
        <v>5</v>
      </c>
    </row>
    <row r="1727" spans="1:20">
      <c r="A1727" t="n">
        <v>201</v>
      </c>
      <c r="B1727" t="s">
        <v>248</v>
      </c>
      <c r="C1727" t="n">
        <v>55</v>
      </c>
      <c r="D1727" t="n">
        <v>20</v>
      </c>
      <c r="E1727" t="s">
        <v>330</v>
      </c>
      <c r="F1727" t="n">
        <v>3201</v>
      </c>
      <c r="G1727" t="s">
        <v>331</v>
      </c>
      <c r="H1727" t="s">
        <v>255</v>
      </c>
      <c r="I1727" t="n">
        <v>500</v>
      </c>
      <c r="J1727" t="n">
        <v>458</v>
      </c>
      <c r="K1727" t="s">
        <v>252</v>
      </c>
      <c r="L1727" t="n">
        <v>195</v>
      </c>
      <c r="M1727" t="n">
        <v>0.09</v>
      </c>
      <c r="N1727" t="n">
        <v>33.8</v>
      </c>
      <c r="O1727" t="s">
        <v>253</v>
      </c>
      <c r="P1727" t="s">
        <v>254</v>
      </c>
      <c r="Q1727" t="s">
        <v>254</v>
      </c>
      <c r="R1727" t="n">
        <v>15</v>
      </c>
      <c r="S1727" t="s">
        <v>255</v>
      </c>
      <c r="T1727" t="n">
        <v>5</v>
      </c>
    </row>
    <row r="1728" spans="1:20">
      <c r="A1728" t="n">
        <v>201</v>
      </c>
      <c r="B1728" t="s">
        <v>248</v>
      </c>
      <c r="C1728" t="n">
        <v>56</v>
      </c>
      <c r="D1728" t="n">
        <v>20</v>
      </c>
      <c r="E1728" t="s">
        <v>330</v>
      </c>
      <c r="F1728" t="n">
        <v>3201</v>
      </c>
      <c r="G1728" t="s">
        <v>331</v>
      </c>
      <c r="H1728" t="s">
        <v>255</v>
      </c>
      <c r="I1728" t="n">
        <v>500</v>
      </c>
      <c r="J1728" t="n">
        <v>580</v>
      </c>
      <c r="K1728" t="s">
        <v>270</v>
      </c>
      <c r="L1728" t="n">
        <v>126</v>
      </c>
      <c r="M1728" t="n">
        <v>0.02</v>
      </c>
      <c r="N1728" t="n">
        <v>45.9</v>
      </c>
      <c r="O1728" t="s">
        <v>253</v>
      </c>
      <c r="P1728" t="s">
        <v>254</v>
      </c>
      <c r="Q1728" t="s">
        <v>254</v>
      </c>
      <c r="R1728" t="n">
        <v>15</v>
      </c>
      <c r="S1728" t="s">
        <v>255</v>
      </c>
      <c r="T1728" t="n">
        <v>5</v>
      </c>
    </row>
    <row r="1729" spans="1:20">
      <c r="A1729" t="n">
        <v>201</v>
      </c>
      <c r="B1729" t="s">
        <v>248</v>
      </c>
      <c r="C1729" t="n">
        <v>57</v>
      </c>
      <c r="D1729" t="n">
        <v>20</v>
      </c>
      <c r="E1729" t="s">
        <v>330</v>
      </c>
      <c r="F1729" t="n">
        <v>3201</v>
      </c>
      <c r="G1729" t="s">
        <v>331</v>
      </c>
      <c r="H1729" t="s">
        <v>255</v>
      </c>
      <c r="I1729" t="n">
        <v>500</v>
      </c>
      <c r="J1729" t="n">
        <v>458</v>
      </c>
      <c r="K1729" t="s">
        <v>252</v>
      </c>
      <c r="L1729" t="n">
        <v>168</v>
      </c>
      <c r="M1729" t="n">
        <v>0.09</v>
      </c>
      <c r="N1729" t="n">
        <v>34.3</v>
      </c>
      <c r="O1729" t="s">
        <v>253</v>
      </c>
      <c r="P1729" t="s">
        <v>254</v>
      </c>
      <c r="Q1729" t="s">
        <v>254</v>
      </c>
      <c r="R1729" t="n">
        <v>15</v>
      </c>
      <c r="S1729" t="s">
        <v>255</v>
      </c>
      <c r="T1729" t="n">
        <v>5</v>
      </c>
    </row>
    <row r="1730" spans="1:20">
      <c r="A1730" t="n">
        <v>201</v>
      </c>
      <c r="B1730" t="s">
        <v>313</v>
      </c>
      <c r="C1730" t="n">
        <v>1</v>
      </c>
      <c r="D1730" t="n">
        <v>20</v>
      </c>
      <c r="E1730" t="s">
        <v>330</v>
      </c>
      <c r="F1730" t="n">
        <v>3201</v>
      </c>
      <c r="G1730" t="s">
        <v>331</v>
      </c>
      <c r="H1730" t="s">
        <v>255</v>
      </c>
      <c r="I1730" t="n">
        <v>500</v>
      </c>
      <c r="J1730" t="n">
        <v>458</v>
      </c>
      <c r="K1730" t="s">
        <v>252</v>
      </c>
      <c r="L1730" t="n">
        <v>275</v>
      </c>
      <c r="M1730" t="n">
        <v>0.01</v>
      </c>
      <c r="N1730" t="n">
        <v>44.3</v>
      </c>
      <c r="O1730" t="s">
        <v>313</v>
      </c>
      <c r="P1730" t="s">
        <v>275</v>
      </c>
      <c r="Q1730" t="s">
        <v>275</v>
      </c>
      <c r="R1730" t="n">
        <v>15</v>
      </c>
      <c r="S1730" t="s">
        <v>255</v>
      </c>
      <c r="T1730" t="n">
        <v>5</v>
      </c>
    </row>
    <row r="1731" spans="1:20">
      <c r="A1731" t="n">
        <v>201</v>
      </c>
      <c r="B1731" t="s">
        <v>313</v>
      </c>
      <c r="C1731" t="n">
        <v>2</v>
      </c>
      <c r="D1731" t="n">
        <v>20</v>
      </c>
      <c r="E1731" t="s">
        <v>330</v>
      </c>
      <c r="F1731" t="n">
        <v>3201</v>
      </c>
      <c r="G1731" t="s">
        <v>331</v>
      </c>
      <c r="H1731" t="s">
        <v>255</v>
      </c>
      <c r="I1731" t="n">
        <v>500</v>
      </c>
      <c r="J1731" t="n">
        <v>458</v>
      </c>
      <c r="K1731" t="s">
        <v>252</v>
      </c>
      <c r="L1731" t="n">
        <v>387</v>
      </c>
      <c r="M1731" t="n">
        <v>0.02</v>
      </c>
      <c r="N1731" t="n">
        <v>45.4</v>
      </c>
      <c r="O1731" t="s">
        <v>313</v>
      </c>
      <c r="P1731" t="s">
        <v>275</v>
      </c>
      <c r="Q1731" t="s">
        <v>275</v>
      </c>
      <c r="R1731" t="n">
        <v>15</v>
      </c>
      <c r="S1731" t="s">
        <v>255</v>
      </c>
      <c r="T1731" t="n">
        <v>5</v>
      </c>
    </row>
    <row r="1732" spans="1:20">
      <c r="A1732" t="n">
        <v>201</v>
      </c>
      <c r="B1732" t="s">
        <v>313</v>
      </c>
      <c r="C1732" t="n">
        <v>3</v>
      </c>
      <c r="D1732" t="n">
        <v>20</v>
      </c>
      <c r="E1732" t="s">
        <v>330</v>
      </c>
      <c r="F1732" t="n">
        <v>3201</v>
      </c>
      <c r="G1732" t="s">
        <v>331</v>
      </c>
      <c r="H1732" t="s">
        <v>255</v>
      </c>
      <c r="I1732" t="n">
        <v>500</v>
      </c>
      <c r="J1732" t="n">
        <v>458</v>
      </c>
      <c r="K1732" t="s">
        <v>252</v>
      </c>
      <c r="L1732" t="n">
        <v>648</v>
      </c>
      <c r="M1732" t="n">
        <v>0.09</v>
      </c>
      <c r="N1732" t="n">
        <v>34.5</v>
      </c>
      <c r="O1732" t="s">
        <v>313</v>
      </c>
      <c r="P1732" t="s">
        <v>275</v>
      </c>
      <c r="Q1732" t="s">
        <v>275</v>
      </c>
      <c r="R1732" t="n">
        <v>15</v>
      </c>
      <c r="S1732" t="s">
        <v>255</v>
      </c>
      <c r="T1732" t="n">
        <v>5</v>
      </c>
    </row>
    <row r="1733" spans="1:20">
      <c r="A1733" t="n">
        <v>201</v>
      </c>
      <c r="B1733" t="s">
        <v>258</v>
      </c>
      <c r="C1733" t="n">
        <v>1</v>
      </c>
      <c r="D1733" t="n">
        <v>216</v>
      </c>
      <c r="E1733" t="s">
        <v>333</v>
      </c>
      <c r="F1733" t="n">
        <v>3201</v>
      </c>
      <c r="G1733" t="s">
        <v>331</v>
      </c>
      <c r="H1733" t="s">
        <v>255</v>
      </c>
      <c r="I1733" t="n">
        <v>500</v>
      </c>
      <c r="J1733" t="n">
        <v>515</v>
      </c>
      <c r="K1733" t="s">
        <v>337</v>
      </c>
      <c r="L1733" t="n">
        <v>108</v>
      </c>
      <c r="M1733" t="n">
        <v>0</v>
      </c>
      <c r="N1733" t="n">
        <v>0</v>
      </c>
    </row>
    <row r="1734" spans="1:20">
      <c r="A1734" t="n">
        <v>201</v>
      </c>
      <c r="B1734" t="s">
        <v>258</v>
      </c>
      <c r="C1734" t="n">
        <v>2</v>
      </c>
      <c r="D1734" t="n">
        <v>216</v>
      </c>
      <c r="E1734" t="s">
        <v>333</v>
      </c>
      <c r="F1734" t="n">
        <v>3201</v>
      </c>
      <c r="G1734" t="s">
        <v>331</v>
      </c>
      <c r="H1734" t="s">
        <v>255</v>
      </c>
      <c r="I1734" t="n">
        <v>500</v>
      </c>
      <c r="J1734" t="n">
        <v>515</v>
      </c>
      <c r="K1734" t="s">
        <v>337</v>
      </c>
      <c r="L1734" t="n">
        <v>297</v>
      </c>
      <c r="M1734" t="n">
        <v>0</v>
      </c>
      <c r="N1734" t="n">
        <v>0</v>
      </c>
    </row>
    <row r="1735" spans="1:20">
      <c r="A1735" t="n">
        <v>202</v>
      </c>
      <c r="B1735" t="s">
        <v>248</v>
      </c>
      <c r="C1735" t="n">
        <v>43</v>
      </c>
      <c r="D1735" t="n">
        <v>20</v>
      </c>
      <c r="E1735" t="s">
        <v>330</v>
      </c>
      <c r="F1735" t="n">
        <v>3201</v>
      </c>
      <c r="G1735" t="s">
        <v>331</v>
      </c>
      <c r="H1735" t="s">
        <v>255</v>
      </c>
      <c r="I1735" t="n">
        <v>500</v>
      </c>
      <c r="J1735" t="n">
        <v>458</v>
      </c>
      <c r="K1735" t="s">
        <v>252</v>
      </c>
      <c r="L1735" t="n">
        <v>469</v>
      </c>
      <c r="M1735" t="n">
        <v>0.07000000000000001</v>
      </c>
      <c r="N1735" t="n">
        <v>38.1</v>
      </c>
      <c r="O1735" t="s">
        <v>253</v>
      </c>
      <c r="P1735" t="s">
        <v>254</v>
      </c>
      <c r="Q1735" t="s">
        <v>254</v>
      </c>
      <c r="R1735" t="n">
        <v>15</v>
      </c>
      <c r="S1735" t="s">
        <v>255</v>
      </c>
      <c r="T1735" t="n">
        <v>5</v>
      </c>
    </row>
    <row r="1736" spans="1:20">
      <c r="A1736" t="n">
        <v>202</v>
      </c>
      <c r="B1736" t="s">
        <v>248</v>
      </c>
      <c r="C1736" t="n">
        <v>44</v>
      </c>
      <c r="D1736" t="n">
        <v>20</v>
      </c>
      <c r="E1736" t="s">
        <v>330</v>
      </c>
      <c r="F1736" t="n">
        <v>3201</v>
      </c>
      <c r="G1736" t="s">
        <v>331</v>
      </c>
      <c r="H1736" t="s">
        <v>255</v>
      </c>
      <c r="I1736" t="n">
        <v>500</v>
      </c>
      <c r="J1736" t="n">
        <v>458</v>
      </c>
      <c r="K1736" t="s">
        <v>252</v>
      </c>
      <c r="L1736" t="n">
        <v>246</v>
      </c>
      <c r="M1736" t="n">
        <v>0.09</v>
      </c>
      <c r="N1736" t="n">
        <v>34.7</v>
      </c>
      <c r="O1736" t="s">
        <v>253</v>
      </c>
      <c r="P1736" t="s">
        <v>254</v>
      </c>
      <c r="Q1736" t="s">
        <v>254</v>
      </c>
      <c r="R1736" t="n">
        <v>15</v>
      </c>
      <c r="S1736" t="s">
        <v>255</v>
      </c>
      <c r="T1736" t="n">
        <v>5</v>
      </c>
    </row>
    <row r="1737" spans="1:20">
      <c r="A1737" t="n">
        <v>202</v>
      </c>
      <c r="B1737" t="s">
        <v>248</v>
      </c>
      <c r="C1737" t="n">
        <v>45</v>
      </c>
      <c r="D1737" t="n">
        <v>20</v>
      </c>
      <c r="E1737" t="s">
        <v>330</v>
      </c>
      <c r="F1737" t="n">
        <v>3201</v>
      </c>
      <c r="G1737" t="s">
        <v>331</v>
      </c>
      <c r="H1737" t="s">
        <v>255</v>
      </c>
      <c r="I1737" t="n">
        <v>500</v>
      </c>
      <c r="J1737" t="n">
        <v>458</v>
      </c>
      <c r="K1737" t="s">
        <v>252</v>
      </c>
      <c r="L1737" t="n">
        <v>93</v>
      </c>
      <c r="M1737" t="n">
        <v>0.2</v>
      </c>
      <c r="N1737" t="n">
        <v>21.1</v>
      </c>
      <c r="O1737" t="s">
        <v>253</v>
      </c>
      <c r="P1737" t="s">
        <v>254</v>
      </c>
      <c r="Q1737" t="s">
        <v>254</v>
      </c>
      <c r="R1737" t="n">
        <v>15</v>
      </c>
      <c r="S1737" t="s">
        <v>255</v>
      </c>
      <c r="T1737" t="n">
        <v>5</v>
      </c>
    </row>
    <row r="1738" spans="1:20">
      <c r="A1738" t="n">
        <v>202</v>
      </c>
      <c r="B1738" t="s">
        <v>248</v>
      </c>
      <c r="C1738" t="n">
        <v>46</v>
      </c>
      <c r="D1738" t="n">
        <v>20</v>
      </c>
      <c r="E1738" t="s">
        <v>330</v>
      </c>
      <c r="F1738" t="n">
        <v>3201</v>
      </c>
      <c r="G1738" t="s">
        <v>331</v>
      </c>
      <c r="H1738" t="s">
        <v>255</v>
      </c>
      <c r="I1738" t="n">
        <v>500</v>
      </c>
      <c r="J1738" t="n">
        <v>458</v>
      </c>
      <c r="K1738" t="s">
        <v>252</v>
      </c>
      <c r="L1738" t="n">
        <v>359</v>
      </c>
      <c r="M1738" t="n">
        <v>0.09</v>
      </c>
      <c r="N1738" t="n">
        <v>34</v>
      </c>
      <c r="O1738" t="s">
        <v>253</v>
      </c>
      <c r="P1738" t="s">
        <v>254</v>
      </c>
      <c r="Q1738" t="s">
        <v>254</v>
      </c>
      <c r="R1738" t="n">
        <v>15</v>
      </c>
      <c r="S1738" t="s">
        <v>255</v>
      </c>
      <c r="T1738" t="n">
        <v>5</v>
      </c>
    </row>
    <row r="1739" spans="1:20">
      <c r="A1739" t="n">
        <v>202</v>
      </c>
      <c r="B1739" t="s">
        <v>248</v>
      </c>
      <c r="C1739" t="n">
        <v>47</v>
      </c>
      <c r="D1739" t="n">
        <v>20</v>
      </c>
      <c r="E1739" t="s">
        <v>330</v>
      </c>
      <c r="F1739" t="n">
        <v>3201</v>
      </c>
      <c r="G1739" t="s">
        <v>331</v>
      </c>
      <c r="H1739" t="s">
        <v>255</v>
      </c>
      <c r="I1739" t="n">
        <v>500</v>
      </c>
      <c r="J1739" t="n">
        <v>875</v>
      </c>
      <c r="K1739" t="s">
        <v>327</v>
      </c>
      <c r="L1739" t="n">
        <v>257</v>
      </c>
      <c r="M1739" t="n">
        <v>0.05</v>
      </c>
      <c r="N1739" t="n">
        <v>42.2</v>
      </c>
      <c r="O1739" t="s">
        <v>253</v>
      </c>
      <c r="P1739" t="s">
        <v>254</v>
      </c>
      <c r="Q1739" t="s">
        <v>254</v>
      </c>
      <c r="R1739" t="n">
        <v>15</v>
      </c>
      <c r="S1739" t="s">
        <v>255</v>
      </c>
      <c r="T1739" t="n">
        <v>5</v>
      </c>
    </row>
    <row r="1740" spans="1:20">
      <c r="A1740" t="n">
        <v>202</v>
      </c>
      <c r="B1740" t="s">
        <v>313</v>
      </c>
      <c r="C1740" t="n">
        <v>1</v>
      </c>
      <c r="D1740" t="n">
        <v>20</v>
      </c>
      <c r="E1740" t="s">
        <v>330</v>
      </c>
      <c r="F1740" t="n">
        <v>3201</v>
      </c>
      <c r="G1740" t="s">
        <v>331</v>
      </c>
      <c r="H1740" t="s">
        <v>255</v>
      </c>
      <c r="I1740" t="n">
        <v>500</v>
      </c>
      <c r="J1740" t="n">
        <v>458</v>
      </c>
      <c r="K1740" t="s">
        <v>252</v>
      </c>
      <c r="L1740" t="n">
        <v>281</v>
      </c>
      <c r="M1740" t="n">
        <v>0.11</v>
      </c>
      <c r="N1740" t="n">
        <v>30.8</v>
      </c>
      <c r="O1740" t="s">
        <v>313</v>
      </c>
      <c r="P1740" t="s">
        <v>275</v>
      </c>
      <c r="Q1740" t="s">
        <v>275</v>
      </c>
      <c r="R1740" t="n">
        <v>15</v>
      </c>
      <c r="S1740" t="s">
        <v>255</v>
      </c>
      <c r="T1740" t="n">
        <v>5</v>
      </c>
    </row>
    <row r="1741" spans="1:20">
      <c r="A1741" t="n">
        <v>202</v>
      </c>
      <c r="B1741" t="s">
        <v>313</v>
      </c>
      <c r="C1741" t="n">
        <v>2</v>
      </c>
      <c r="D1741" t="n">
        <v>20</v>
      </c>
      <c r="E1741" t="s">
        <v>330</v>
      </c>
      <c r="F1741" t="n">
        <v>3201</v>
      </c>
      <c r="G1741" t="s">
        <v>331</v>
      </c>
      <c r="H1741" t="s">
        <v>255</v>
      </c>
      <c r="I1741" t="n">
        <v>500</v>
      </c>
      <c r="J1741" t="n">
        <v>280</v>
      </c>
      <c r="K1741" t="s">
        <v>332</v>
      </c>
      <c r="L1741" t="n">
        <v>404</v>
      </c>
      <c r="M1741" t="n">
        <v>0.22</v>
      </c>
      <c r="N1741" t="n">
        <v>20.3</v>
      </c>
      <c r="O1741" t="s">
        <v>313</v>
      </c>
      <c r="P1741" t="s">
        <v>275</v>
      </c>
      <c r="Q1741" t="s">
        <v>275</v>
      </c>
      <c r="R1741" t="n">
        <v>15</v>
      </c>
      <c r="S1741" t="s">
        <v>255</v>
      </c>
      <c r="T1741" t="n">
        <v>5</v>
      </c>
    </row>
    <row r="1742" spans="1:20">
      <c r="A1742" t="n">
        <v>202</v>
      </c>
      <c r="B1742" t="s">
        <v>313</v>
      </c>
      <c r="C1742" t="n">
        <v>3</v>
      </c>
      <c r="D1742" t="n">
        <v>20</v>
      </c>
      <c r="E1742" t="s">
        <v>330</v>
      </c>
      <c r="F1742" t="n">
        <v>3201</v>
      </c>
      <c r="G1742" t="s">
        <v>331</v>
      </c>
      <c r="H1742" t="s">
        <v>255</v>
      </c>
      <c r="I1742" t="n">
        <v>500</v>
      </c>
      <c r="J1742" t="n">
        <v>160</v>
      </c>
      <c r="K1742" t="s">
        <v>280</v>
      </c>
      <c r="L1742" t="n">
        <v>651</v>
      </c>
      <c r="M1742" t="n">
        <v>0.04</v>
      </c>
      <c r="N1742" t="n">
        <v>48.2</v>
      </c>
      <c r="O1742" t="s">
        <v>313</v>
      </c>
      <c r="P1742" t="s">
        <v>275</v>
      </c>
      <c r="Q1742" t="s">
        <v>275</v>
      </c>
      <c r="R1742" t="n">
        <v>15</v>
      </c>
      <c r="S1742" t="s">
        <v>255</v>
      </c>
      <c r="T1742" t="n">
        <v>5</v>
      </c>
    </row>
    <row r="1743" spans="1:20">
      <c r="A1743" t="n">
        <v>203</v>
      </c>
      <c r="B1743" t="s">
        <v>248</v>
      </c>
      <c r="C1743" t="n">
        <v>59</v>
      </c>
      <c r="D1743" t="n">
        <v>20</v>
      </c>
      <c r="E1743" t="s">
        <v>330</v>
      </c>
      <c r="F1743" t="n">
        <v>3201</v>
      </c>
      <c r="G1743" t="s">
        <v>331</v>
      </c>
      <c r="H1743" t="s">
        <v>255</v>
      </c>
      <c r="I1743" t="n">
        <v>500</v>
      </c>
      <c r="J1743" t="n">
        <v>458</v>
      </c>
      <c r="K1743" t="s">
        <v>252</v>
      </c>
      <c r="L1743" t="n">
        <v>100</v>
      </c>
      <c r="M1743" t="n">
        <v>0.2</v>
      </c>
      <c r="N1743" t="n">
        <v>20.8</v>
      </c>
      <c r="O1743" t="s">
        <v>253</v>
      </c>
      <c r="P1743" t="s">
        <v>254</v>
      </c>
      <c r="Q1743" t="s">
        <v>254</v>
      </c>
      <c r="R1743" t="n">
        <v>15</v>
      </c>
      <c r="S1743" t="s">
        <v>255</v>
      </c>
      <c r="T1743" t="n">
        <v>5</v>
      </c>
    </row>
    <row r="1744" spans="1:20">
      <c r="A1744" t="n">
        <v>203</v>
      </c>
      <c r="B1744" t="s">
        <v>248</v>
      </c>
      <c r="C1744" t="n">
        <v>60</v>
      </c>
      <c r="D1744" t="n">
        <v>20</v>
      </c>
      <c r="E1744" t="s">
        <v>330</v>
      </c>
      <c r="F1744" t="n">
        <v>3201</v>
      </c>
      <c r="G1744" t="s">
        <v>331</v>
      </c>
      <c r="H1744" t="s">
        <v>255</v>
      </c>
      <c r="I1744" t="n">
        <v>500</v>
      </c>
      <c r="J1744" t="n">
        <v>458</v>
      </c>
      <c r="K1744" t="s">
        <v>252</v>
      </c>
      <c r="L1744" t="n">
        <v>457</v>
      </c>
      <c r="M1744" t="n">
        <v>0.09</v>
      </c>
      <c r="N1744" t="n">
        <v>31.9</v>
      </c>
      <c r="O1744" t="s">
        <v>253</v>
      </c>
      <c r="P1744" t="s">
        <v>254</v>
      </c>
      <c r="Q1744" t="s">
        <v>254</v>
      </c>
      <c r="R1744" t="n">
        <v>15</v>
      </c>
      <c r="S1744" t="s">
        <v>255</v>
      </c>
      <c r="T1744" t="n">
        <v>5</v>
      </c>
    </row>
    <row r="1745" spans="1:20">
      <c r="A1745" t="n">
        <v>203</v>
      </c>
      <c r="B1745" t="s">
        <v>248</v>
      </c>
      <c r="C1745" t="n">
        <v>61</v>
      </c>
      <c r="D1745" t="n">
        <v>20</v>
      </c>
      <c r="E1745" t="s">
        <v>330</v>
      </c>
      <c r="F1745" t="n">
        <v>3201</v>
      </c>
      <c r="G1745" t="s">
        <v>331</v>
      </c>
      <c r="H1745" t="s">
        <v>255</v>
      </c>
      <c r="I1745" t="n">
        <v>500</v>
      </c>
      <c r="J1745" t="n">
        <v>458</v>
      </c>
      <c r="K1745" t="s">
        <v>252</v>
      </c>
      <c r="L1745" t="n">
        <v>248</v>
      </c>
      <c r="M1745" t="n">
        <v>0.04</v>
      </c>
      <c r="N1745" t="n">
        <v>36.2</v>
      </c>
      <c r="O1745" t="s">
        <v>253</v>
      </c>
      <c r="P1745" t="s">
        <v>254</v>
      </c>
      <c r="Q1745" t="s">
        <v>254</v>
      </c>
      <c r="R1745" t="n">
        <v>15</v>
      </c>
      <c r="S1745" t="s">
        <v>255</v>
      </c>
      <c r="T1745" t="n">
        <v>5</v>
      </c>
    </row>
    <row r="1746" spans="1:20">
      <c r="A1746" t="n">
        <v>203</v>
      </c>
      <c r="B1746" t="s">
        <v>248</v>
      </c>
      <c r="C1746" t="n">
        <v>62</v>
      </c>
      <c r="D1746" t="n">
        <v>20</v>
      </c>
      <c r="E1746" t="s">
        <v>330</v>
      </c>
      <c r="F1746" t="n">
        <v>3201</v>
      </c>
      <c r="G1746" t="s">
        <v>331</v>
      </c>
      <c r="H1746" t="s">
        <v>255</v>
      </c>
      <c r="I1746" t="n">
        <v>500</v>
      </c>
      <c r="J1746" t="n">
        <v>945</v>
      </c>
      <c r="K1746" t="s">
        <v>304</v>
      </c>
      <c r="L1746" t="n">
        <v>613</v>
      </c>
      <c r="M1746" t="n">
        <v>0.05</v>
      </c>
      <c r="N1746" t="n">
        <v>39.2</v>
      </c>
      <c r="O1746" t="s">
        <v>253</v>
      </c>
      <c r="P1746" t="s">
        <v>254</v>
      </c>
      <c r="Q1746" t="s">
        <v>254</v>
      </c>
      <c r="R1746" t="n">
        <v>15</v>
      </c>
      <c r="S1746" t="s">
        <v>255</v>
      </c>
      <c r="T1746" t="n">
        <v>5</v>
      </c>
    </row>
    <row r="1747" spans="1:20">
      <c r="A1747" t="n">
        <v>203</v>
      </c>
      <c r="B1747" t="s">
        <v>248</v>
      </c>
      <c r="C1747" t="n">
        <v>63</v>
      </c>
      <c r="D1747" t="n">
        <v>20</v>
      </c>
      <c r="E1747" t="s">
        <v>330</v>
      </c>
      <c r="F1747" t="n">
        <v>3201</v>
      </c>
      <c r="G1747" t="s">
        <v>331</v>
      </c>
      <c r="H1747" t="s">
        <v>255</v>
      </c>
      <c r="I1747" t="n">
        <v>500</v>
      </c>
      <c r="J1747" t="n">
        <v>940</v>
      </c>
      <c r="K1747" t="s">
        <v>257</v>
      </c>
      <c r="L1747" t="n">
        <v>65</v>
      </c>
      <c r="M1747" t="n">
        <v>5.5</v>
      </c>
      <c r="N1747" t="n">
        <v>10.8</v>
      </c>
      <c r="O1747" t="s">
        <v>253</v>
      </c>
      <c r="P1747" t="s">
        <v>254</v>
      </c>
      <c r="Q1747" t="s">
        <v>254</v>
      </c>
      <c r="R1747" t="n">
        <v>15</v>
      </c>
      <c r="S1747" t="s">
        <v>255</v>
      </c>
      <c r="T1747" t="n">
        <v>5</v>
      </c>
    </row>
    <row r="1748" spans="1:20">
      <c r="A1748" t="n">
        <v>203</v>
      </c>
      <c r="B1748" t="s">
        <v>313</v>
      </c>
      <c r="C1748" t="n">
        <v>1</v>
      </c>
      <c r="D1748" t="n">
        <v>20</v>
      </c>
      <c r="E1748" t="s">
        <v>330</v>
      </c>
      <c r="F1748" t="n">
        <v>3201</v>
      </c>
      <c r="G1748" t="s">
        <v>331</v>
      </c>
      <c r="H1748" t="s">
        <v>255</v>
      </c>
      <c r="I1748" t="n">
        <v>500</v>
      </c>
      <c r="J1748" t="n">
        <v>458</v>
      </c>
      <c r="K1748" t="s">
        <v>252</v>
      </c>
      <c r="L1748" t="n">
        <v>302</v>
      </c>
      <c r="M1748" t="n">
        <v>0.21</v>
      </c>
      <c r="N1748" t="n">
        <v>20.5</v>
      </c>
      <c r="O1748" t="s">
        <v>313</v>
      </c>
      <c r="P1748" t="s">
        <v>275</v>
      </c>
      <c r="Q1748" t="s">
        <v>275</v>
      </c>
      <c r="R1748" t="n">
        <v>15</v>
      </c>
      <c r="S1748" t="s">
        <v>255</v>
      </c>
      <c r="T1748" t="n">
        <v>5</v>
      </c>
    </row>
    <row r="1749" spans="1:20">
      <c r="A1749" t="n">
        <v>203</v>
      </c>
      <c r="B1749" t="s">
        <v>313</v>
      </c>
      <c r="C1749" t="n">
        <v>2</v>
      </c>
      <c r="D1749" t="n">
        <v>20</v>
      </c>
      <c r="E1749" t="s">
        <v>330</v>
      </c>
      <c r="F1749" t="n">
        <v>3201</v>
      </c>
      <c r="G1749" t="s">
        <v>331</v>
      </c>
      <c r="H1749" t="s">
        <v>255</v>
      </c>
      <c r="I1749" t="n">
        <v>500</v>
      </c>
      <c r="J1749" t="n">
        <v>458</v>
      </c>
      <c r="K1749" t="s">
        <v>252</v>
      </c>
      <c r="L1749" t="n">
        <v>351</v>
      </c>
      <c r="M1749" t="n">
        <v>0.09</v>
      </c>
      <c r="N1749" t="n">
        <v>34.4</v>
      </c>
      <c r="O1749" t="s">
        <v>313</v>
      </c>
      <c r="P1749" t="s">
        <v>275</v>
      </c>
      <c r="Q1749" t="s">
        <v>275</v>
      </c>
      <c r="R1749" t="n">
        <v>15</v>
      </c>
      <c r="S1749" t="s">
        <v>255</v>
      </c>
      <c r="T1749" t="n">
        <v>5</v>
      </c>
    </row>
    <row r="1750" spans="1:20">
      <c r="A1750" t="n">
        <v>203</v>
      </c>
      <c r="B1750" t="s">
        <v>313</v>
      </c>
      <c r="C1750" t="n">
        <v>3</v>
      </c>
      <c r="D1750" t="n">
        <v>20</v>
      </c>
      <c r="E1750" t="s">
        <v>330</v>
      </c>
      <c r="F1750" t="n">
        <v>3201</v>
      </c>
      <c r="G1750" t="s">
        <v>331</v>
      </c>
      <c r="H1750" t="s">
        <v>255</v>
      </c>
      <c r="I1750" t="n">
        <v>500</v>
      </c>
      <c r="J1750" t="n">
        <v>160</v>
      </c>
      <c r="K1750" t="s">
        <v>280</v>
      </c>
      <c r="L1750" t="n">
        <v>650</v>
      </c>
      <c r="M1750" t="n">
        <v>0.03</v>
      </c>
      <c r="N1750" t="n">
        <v>48</v>
      </c>
      <c r="O1750" t="s">
        <v>313</v>
      </c>
      <c r="P1750" t="s">
        <v>275</v>
      </c>
      <c r="Q1750" t="s">
        <v>275</v>
      </c>
      <c r="R1750" t="n">
        <v>15</v>
      </c>
      <c r="S1750" t="s">
        <v>255</v>
      </c>
      <c r="T1750" t="n">
        <v>5</v>
      </c>
    </row>
    <row r="1751" spans="1:20">
      <c r="A1751" t="n">
        <v>203</v>
      </c>
      <c r="B1751" t="s">
        <v>258</v>
      </c>
      <c r="C1751" t="n">
        <v>1</v>
      </c>
      <c r="D1751" t="n">
        <v>216</v>
      </c>
      <c r="E1751" t="s">
        <v>333</v>
      </c>
      <c r="F1751" t="n">
        <v>3201</v>
      </c>
      <c r="G1751" t="s">
        <v>331</v>
      </c>
      <c r="H1751" t="s">
        <v>255</v>
      </c>
      <c r="I1751" t="n">
        <v>500</v>
      </c>
      <c r="J1751" t="n">
        <v>515</v>
      </c>
      <c r="K1751" t="s">
        <v>337</v>
      </c>
      <c r="L1751" t="n">
        <v>210</v>
      </c>
      <c r="M1751" t="n">
        <v>0</v>
      </c>
      <c r="N1751" t="n">
        <v>0</v>
      </c>
    </row>
    <row r="1752" spans="1:20">
      <c r="A1752" t="n">
        <v>204</v>
      </c>
      <c r="B1752" t="s">
        <v>248</v>
      </c>
      <c r="C1752" t="n">
        <v>58</v>
      </c>
      <c r="D1752" t="n">
        <v>20</v>
      </c>
      <c r="E1752" t="s">
        <v>330</v>
      </c>
      <c r="F1752" t="n">
        <v>3201</v>
      </c>
      <c r="G1752" t="s">
        <v>331</v>
      </c>
      <c r="H1752" t="s">
        <v>255</v>
      </c>
      <c r="I1752" t="n">
        <v>500</v>
      </c>
      <c r="J1752" t="n">
        <v>458</v>
      </c>
      <c r="K1752" t="s">
        <v>252</v>
      </c>
      <c r="L1752" t="n">
        <v>400</v>
      </c>
      <c r="M1752" t="n">
        <v>0.7</v>
      </c>
      <c r="N1752" t="n">
        <v>34.1</v>
      </c>
      <c r="O1752" t="s">
        <v>253</v>
      </c>
      <c r="P1752" t="s">
        <v>254</v>
      </c>
      <c r="Q1752" t="s">
        <v>254</v>
      </c>
      <c r="R1752" t="n">
        <v>15</v>
      </c>
      <c r="S1752" t="s">
        <v>255</v>
      </c>
      <c r="T1752" t="n">
        <v>5</v>
      </c>
    </row>
    <row r="1753" spans="1:20">
      <c r="A1753" t="n">
        <v>204</v>
      </c>
      <c r="B1753" t="s">
        <v>248</v>
      </c>
      <c r="C1753" t="n">
        <v>59</v>
      </c>
      <c r="D1753" t="n">
        <v>20</v>
      </c>
      <c r="E1753" t="s">
        <v>330</v>
      </c>
      <c r="F1753" t="n">
        <v>3201</v>
      </c>
      <c r="G1753" t="s">
        <v>331</v>
      </c>
      <c r="H1753" t="s">
        <v>255</v>
      </c>
      <c r="I1753" t="n">
        <v>500</v>
      </c>
      <c r="J1753" t="n">
        <v>232</v>
      </c>
      <c r="K1753" t="s">
        <v>288</v>
      </c>
      <c r="L1753" t="n">
        <v>310</v>
      </c>
      <c r="M1753" t="n">
        <v>0.7</v>
      </c>
      <c r="N1753" t="n">
        <v>36.9</v>
      </c>
      <c r="O1753" t="s">
        <v>253</v>
      </c>
      <c r="P1753" t="s">
        <v>254</v>
      </c>
      <c r="Q1753" t="s">
        <v>254</v>
      </c>
      <c r="R1753" t="n">
        <v>15</v>
      </c>
      <c r="S1753" t="s">
        <v>255</v>
      </c>
      <c r="T1753" t="n">
        <v>5</v>
      </c>
    </row>
    <row r="1754" spans="1:20">
      <c r="A1754" t="n">
        <v>204</v>
      </c>
      <c r="B1754" t="s">
        <v>248</v>
      </c>
      <c r="C1754" t="n">
        <v>60</v>
      </c>
      <c r="D1754" t="n">
        <v>20</v>
      </c>
      <c r="E1754" t="s">
        <v>330</v>
      </c>
      <c r="F1754" t="n">
        <v>3201</v>
      </c>
      <c r="G1754" t="s">
        <v>331</v>
      </c>
      <c r="H1754" t="s">
        <v>255</v>
      </c>
      <c r="I1754" t="n">
        <v>500</v>
      </c>
      <c r="J1754" t="n">
        <v>945</v>
      </c>
      <c r="K1754" t="s">
        <v>304</v>
      </c>
      <c r="L1754" t="n">
        <v>486</v>
      </c>
      <c r="M1754" t="n">
        <v>0.8</v>
      </c>
      <c r="N1754" t="n">
        <v>35.1</v>
      </c>
      <c r="O1754" t="s">
        <v>253</v>
      </c>
      <c r="P1754" t="s">
        <v>254</v>
      </c>
      <c r="Q1754" t="s">
        <v>254</v>
      </c>
      <c r="R1754" t="n">
        <v>15</v>
      </c>
      <c r="S1754" t="s">
        <v>255</v>
      </c>
      <c r="T1754" t="n">
        <v>5</v>
      </c>
    </row>
    <row r="1755" spans="1:20">
      <c r="A1755" t="n">
        <v>204</v>
      </c>
      <c r="B1755" t="s">
        <v>248</v>
      </c>
      <c r="C1755" t="n">
        <v>61</v>
      </c>
      <c r="D1755" t="n">
        <v>20</v>
      </c>
      <c r="E1755" t="s">
        <v>330</v>
      </c>
      <c r="F1755" t="n">
        <v>3201</v>
      </c>
      <c r="G1755" t="s">
        <v>331</v>
      </c>
      <c r="H1755" t="s">
        <v>255</v>
      </c>
      <c r="I1755" t="n">
        <v>500</v>
      </c>
      <c r="J1755" t="n">
        <v>945</v>
      </c>
      <c r="K1755" t="s">
        <v>304</v>
      </c>
      <c r="L1755" t="n">
        <v>195</v>
      </c>
      <c r="M1755" t="n">
        <v>0.6</v>
      </c>
      <c r="N1755" t="n">
        <v>38</v>
      </c>
      <c r="O1755" t="s">
        <v>253</v>
      </c>
      <c r="P1755" t="s">
        <v>254</v>
      </c>
      <c r="Q1755" t="s">
        <v>254</v>
      </c>
      <c r="R1755" t="n">
        <v>15</v>
      </c>
      <c r="S1755" t="s">
        <v>255</v>
      </c>
      <c r="T1755" t="n">
        <v>5</v>
      </c>
    </row>
    <row r="1756" spans="1:20">
      <c r="A1756" t="n">
        <v>204</v>
      </c>
      <c r="B1756" t="s">
        <v>313</v>
      </c>
      <c r="C1756" t="n">
        <v>1</v>
      </c>
      <c r="D1756" t="n">
        <v>20</v>
      </c>
      <c r="E1756" t="s">
        <v>330</v>
      </c>
      <c r="F1756" t="n">
        <v>3201</v>
      </c>
      <c r="G1756" t="s">
        <v>331</v>
      </c>
      <c r="H1756" t="s">
        <v>255</v>
      </c>
      <c r="I1756" t="n">
        <v>500</v>
      </c>
      <c r="J1756" t="n">
        <v>232</v>
      </c>
      <c r="K1756" t="s">
        <v>288</v>
      </c>
      <c r="L1756" t="n">
        <v>385</v>
      </c>
      <c r="M1756" t="n">
        <v>0.08</v>
      </c>
      <c r="N1756" t="n">
        <v>35.9</v>
      </c>
      <c r="O1756" t="s">
        <v>313</v>
      </c>
      <c r="P1756" t="s">
        <v>275</v>
      </c>
      <c r="Q1756" t="s">
        <v>275</v>
      </c>
      <c r="R1756" t="n">
        <v>15</v>
      </c>
      <c r="S1756" t="s">
        <v>255</v>
      </c>
      <c r="T1756" t="n">
        <v>5</v>
      </c>
    </row>
    <row r="1757" spans="1:20">
      <c r="A1757" t="n">
        <v>204</v>
      </c>
      <c r="B1757" t="s">
        <v>313</v>
      </c>
      <c r="C1757" t="n">
        <v>2</v>
      </c>
      <c r="D1757" t="n">
        <v>20</v>
      </c>
      <c r="E1757" t="s">
        <v>330</v>
      </c>
      <c r="F1757" t="n">
        <v>3201</v>
      </c>
      <c r="G1757" t="s">
        <v>331</v>
      </c>
      <c r="H1757" t="s">
        <v>255</v>
      </c>
      <c r="I1757" t="n">
        <v>500</v>
      </c>
      <c r="J1757" t="n">
        <v>232</v>
      </c>
      <c r="K1757" t="s">
        <v>288</v>
      </c>
      <c r="L1757" t="n">
        <v>377</v>
      </c>
      <c r="M1757" t="n">
        <v>0.07000000000000001</v>
      </c>
      <c r="N1757" t="n">
        <v>35.6</v>
      </c>
      <c r="O1757" t="s">
        <v>313</v>
      </c>
      <c r="P1757" t="s">
        <v>275</v>
      </c>
      <c r="Q1757" t="s">
        <v>275</v>
      </c>
      <c r="R1757" t="n">
        <v>15</v>
      </c>
      <c r="S1757" t="s">
        <v>255</v>
      </c>
      <c r="T1757" t="n">
        <v>5</v>
      </c>
    </row>
    <row r="1758" spans="1:20">
      <c r="A1758" t="n">
        <v>204</v>
      </c>
      <c r="B1758" t="s">
        <v>313</v>
      </c>
      <c r="C1758" t="n">
        <v>3</v>
      </c>
      <c r="D1758" t="n">
        <v>20</v>
      </c>
      <c r="E1758" t="s">
        <v>330</v>
      </c>
      <c r="F1758" t="n">
        <v>3201</v>
      </c>
      <c r="G1758" t="s">
        <v>331</v>
      </c>
      <c r="H1758" t="s">
        <v>255</v>
      </c>
      <c r="I1758" t="n">
        <v>500</v>
      </c>
      <c r="J1758" t="n">
        <v>458</v>
      </c>
      <c r="K1758" t="s">
        <v>252</v>
      </c>
      <c r="L1758" t="n">
        <v>373</v>
      </c>
      <c r="M1758" t="n">
        <v>0.09</v>
      </c>
      <c r="N1758" t="n">
        <v>34</v>
      </c>
      <c r="O1758" t="s">
        <v>313</v>
      </c>
      <c r="P1758" t="s">
        <v>275</v>
      </c>
      <c r="Q1758" t="s">
        <v>275</v>
      </c>
      <c r="R1758" t="n">
        <v>15</v>
      </c>
      <c r="S1758" t="s">
        <v>255</v>
      </c>
      <c r="T1758" t="n">
        <v>5</v>
      </c>
    </row>
    <row r="1759" spans="1:20">
      <c r="A1759" t="n">
        <v>204</v>
      </c>
      <c r="B1759" t="s">
        <v>313</v>
      </c>
      <c r="C1759" t="n">
        <v>4</v>
      </c>
      <c r="D1759" t="n">
        <v>20</v>
      </c>
      <c r="E1759" t="s">
        <v>330</v>
      </c>
      <c r="F1759" t="n">
        <v>3201</v>
      </c>
      <c r="G1759" t="s">
        <v>331</v>
      </c>
      <c r="H1759" t="s">
        <v>255</v>
      </c>
      <c r="I1759" t="n">
        <v>500</v>
      </c>
      <c r="J1759" t="n">
        <v>458</v>
      </c>
      <c r="K1759" t="s">
        <v>252</v>
      </c>
      <c r="L1759" t="n">
        <v>301</v>
      </c>
      <c r="M1759" t="n">
        <v>0.21</v>
      </c>
      <c r="N1759" t="n">
        <v>20.4</v>
      </c>
      <c r="O1759" t="s">
        <v>313</v>
      </c>
      <c r="P1759" t="s">
        <v>275</v>
      </c>
      <c r="Q1759" t="s">
        <v>275</v>
      </c>
      <c r="R1759" t="n">
        <v>15</v>
      </c>
      <c r="S1759" t="s">
        <v>255</v>
      </c>
      <c r="T1759" t="n">
        <v>5</v>
      </c>
    </row>
    <row r="1760" spans="1:20">
      <c r="A1760" t="n">
        <v>204</v>
      </c>
      <c r="B1760" t="s">
        <v>258</v>
      </c>
      <c r="C1760" t="n">
        <v>1</v>
      </c>
      <c r="D1760" t="n">
        <v>216</v>
      </c>
      <c r="E1760" t="s">
        <v>333</v>
      </c>
      <c r="F1760" t="n">
        <v>3201</v>
      </c>
      <c r="G1760" t="s">
        <v>331</v>
      </c>
      <c r="H1760" t="s">
        <v>255</v>
      </c>
      <c r="I1760" t="n">
        <v>500</v>
      </c>
      <c r="J1760" t="n">
        <v>862</v>
      </c>
      <c r="K1760" t="s">
        <v>342</v>
      </c>
      <c r="L1760" t="n">
        <v>305</v>
      </c>
      <c r="M1760" t="n">
        <v>0</v>
      </c>
      <c r="N1760" t="n">
        <v>0</v>
      </c>
    </row>
    <row r="1761" spans="1:20">
      <c r="A1761" t="n">
        <v>205</v>
      </c>
      <c r="B1761" t="s">
        <v>248</v>
      </c>
      <c r="C1761" t="n">
        <v>58</v>
      </c>
      <c r="D1761" t="n">
        <v>20</v>
      </c>
      <c r="E1761" t="s">
        <v>330</v>
      </c>
      <c r="F1761" t="n">
        <v>3201</v>
      </c>
      <c r="G1761" t="s">
        <v>331</v>
      </c>
      <c r="H1761" t="s">
        <v>255</v>
      </c>
      <c r="I1761" t="n">
        <v>500</v>
      </c>
      <c r="J1761" t="n">
        <v>280</v>
      </c>
      <c r="K1761" t="s">
        <v>332</v>
      </c>
      <c r="L1761" t="n">
        <v>459</v>
      </c>
      <c r="M1761" t="n">
        <v>0.06</v>
      </c>
      <c r="N1761" t="n">
        <v>38.9</v>
      </c>
      <c r="O1761" t="s">
        <v>253</v>
      </c>
      <c r="P1761" t="s">
        <v>254</v>
      </c>
      <c r="Q1761" t="s">
        <v>254</v>
      </c>
      <c r="R1761" t="n">
        <v>15</v>
      </c>
      <c r="S1761" t="s">
        <v>255</v>
      </c>
      <c r="T1761" t="n">
        <v>5</v>
      </c>
    </row>
    <row r="1762" spans="1:20">
      <c r="A1762" t="n">
        <v>205</v>
      </c>
      <c r="B1762" t="s">
        <v>248</v>
      </c>
      <c r="C1762" t="n">
        <v>59</v>
      </c>
      <c r="D1762" t="n">
        <v>20</v>
      </c>
      <c r="E1762" t="s">
        <v>330</v>
      </c>
      <c r="F1762" t="n">
        <v>3201</v>
      </c>
      <c r="G1762" t="s">
        <v>331</v>
      </c>
      <c r="H1762" t="s">
        <v>255</v>
      </c>
      <c r="I1762" t="n">
        <v>500</v>
      </c>
      <c r="J1762" t="n">
        <v>458</v>
      </c>
      <c r="K1762" t="s">
        <v>252</v>
      </c>
      <c r="L1762" t="n">
        <v>250</v>
      </c>
      <c r="M1762" t="n">
        <v>0.07000000000000001</v>
      </c>
      <c r="N1762" t="n">
        <v>34.3</v>
      </c>
      <c r="O1762" t="s">
        <v>253</v>
      </c>
      <c r="P1762" t="s">
        <v>254</v>
      </c>
      <c r="Q1762" t="s">
        <v>254</v>
      </c>
      <c r="R1762" t="n">
        <v>15</v>
      </c>
      <c r="S1762" t="s">
        <v>255</v>
      </c>
      <c r="T1762" t="n">
        <v>5</v>
      </c>
    </row>
    <row r="1763" spans="1:20">
      <c r="A1763" t="n">
        <v>205</v>
      </c>
      <c r="B1763" t="s">
        <v>248</v>
      </c>
      <c r="C1763" t="n">
        <v>60</v>
      </c>
      <c r="D1763" t="n">
        <v>20</v>
      </c>
      <c r="E1763" t="s">
        <v>330</v>
      </c>
      <c r="F1763" t="n">
        <v>3201</v>
      </c>
      <c r="G1763" t="s">
        <v>331</v>
      </c>
      <c r="H1763" t="s">
        <v>255</v>
      </c>
      <c r="I1763" t="n">
        <v>500</v>
      </c>
      <c r="J1763" t="n">
        <v>458</v>
      </c>
      <c r="K1763" t="s">
        <v>252</v>
      </c>
      <c r="L1763" t="n">
        <v>99</v>
      </c>
      <c r="M1763" t="n">
        <v>0.2</v>
      </c>
      <c r="N1763" t="n">
        <v>20.8</v>
      </c>
      <c r="O1763" t="s">
        <v>253</v>
      </c>
      <c r="P1763" t="s">
        <v>254</v>
      </c>
      <c r="Q1763" t="s">
        <v>254</v>
      </c>
      <c r="R1763" t="n">
        <v>15</v>
      </c>
      <c r="S1763" t="s">
        <v>255</v>
      </c>
      <c r="T1763" t="n">
        <v>5</v>
      </c>
    </row>
    <row r="1764" spans="1:20">
      <c r="A1764" t="n">
        <v>205</v>
      </c>
      <c r="B1764" t="s">
        <v>248</v>
      </c>
      <c r="C1764" t="n">
        <v>61</v>
      </c>
      <c r="D1764" t="n">
        <v>20</v>
      </c>
      <c r="E1764" t="s">
        <v>330</v>
      </c>
      <c r="F1764" t="n">
        <v>3201</v>
      </c>
      <c r="G1764" t="s">
        <v>331</v>
      </c>
      <c r="H1764" t="s">
        <v>255</v>
      </c>
      <c r="I1764" t="n">
        <v>500</v>
      </c>
      <c r="J1764" t="n">
        <v>875</v>
      </c>
      <c r="K1764" t="s">
        <v>327</v>
      </c>
      <c r="L1764" t="n">
        <v>222</v>
      </c>
      <c r="M1764" t="n">
        <v>0.04</v>
      </c>
      <c r="N1764" t="n">
        <v>42.8</v>
      </c>
      <c r="O1764" t="s">
        <v>253</v>
      </c>
      <c r="P1764" t="s">
        <v>254</v>
      </c>
      <c r="Q1764" t="s">
        <v>254</v>
      </c>
      <c r="R1764" t="n">
        <v>15</v>
      </c>
      <c r="S1764" t="s">
        <v>255</v>
      </c>
      <c r="T1764" t="n">
        <v>5</v>
      </c>
    </row>
    <row r="1765" spans="1:20">
      <c r="A1765" t="n">
        <v>205</v>
      </c>
      <c r="B1765" t="s">
        <v>248</v>
      </c>
      <c r="C1765" t="n">
        <v>62</v>
      </c>
      <c r="D1765" t="n">
        <v>20</v>
      </c>
      <c r="E1765" t="s">
        <v>330</v>
      </c>
      <c r="F1765" t="n">
        <v>3201</v>
      </c>
      <c r="G1765" t="s">
        <v>331</v>
      </c>
      <c r="H1765" t="s">
        <v>255</v>
      </c>
      <c r="I1765" t="n">
        <v>500</v>
      </c>
      <c r="J1765" t="n">
        <v>945</v>
      </c>
      <c r="K1765" t="s">
        <v>304</v>
      </c>
      <c r="L1765" t="n">
        <v>448</v>
      </c>
      <c r="M1765" t="n">
        <v>0.05</v>
      </c>
      <c r="N1765" t="n">
        <v>39.2</v>
      </c>
      <c r="O1765" t="s">
        <v>253</v>
      </c>
      <c r="P1765" t="s">
        <v>254</v>
      </c>
      <c r="Q1765" t="s">
        <v>254</v>
      </c>
      <c r="R1765" t="n">
        <v>15</v>
      </c>
      <c r="S1765" t="s">
        <v>255</v>
      </c>
      <c r="T1765" t="n">
        <v>5</v>
      </c>
    </row>
    <row r="1766" spans="1:20">
      <c r="A1766" t="n">
        <v>205</v>
      </c>
      <c r="B1766" t="s">
        <v>313</v>
      </c>
      <c r="C1766" t="n">
        <v>1</v>
      </c>
      <c r="D1766" t="n">
        <v>20</v>
      </c>
      <c r="E1766" t="s">
        <v>330</v>
      </c>
      <c r="F1766" t="n">
        <v>3201</v>
      </c>
      <c r="G1766" t="s">
        <v>331</v>
      </c>
      <c r="H1766" t="s">
        <v>255</v>
      </c>
      <c r="I1766" t="n">
        <v>500</v>
      </c>
      <c r="J1766" t="n">
        <v>160</v>
      </c>
      <c r="K1766" t="s">
        <v>280</v>
      </c>
      <c r="L1766" t="n">
        <v>640</v>
      </c>
      <c r="M1766" t="n">
        <v>0.21</v>
      </c>
      <c r="N1766" t="n">
        <v>46.7</v>
      </c>
      <c r="O1766" t="s">
        <v>313</v>
      </c>
      <c r="P1766" t="s">
        <v>275</v>
      </c>
      <c r="Q1766" t="s">
        <v>275</v>
      </c>
      <c r="R1766" t="n">
        <v>15</v>
      </c>
      <c r="S1766" t="s">
        <v>255</v>
      </c>
      <c r="T1766" t="n">
        <v>5</v>
      </c>
    </row>
    <row r="1767" spans="1:20">
      <c r="A1767" t="n">
        <v>205</v>
      </c>
      <c r="B1767" t="s">
        <v>313</v>
      </c>
      <c r="C1767" t="n">
        <v>2</v>
      </c>
      <c r="D1767" t="n">
        <v>20</v>
      </c>
      <c r="E1767" t="s">
        <v>330</v>
      </c>
      <c r="F1767" t="n">
        <v>3201</v>
      </c>
      <c r="G1767" t="s">
        <v>331</v>
      </c>
      <c r="H1767" t="s">
        <v>255</v>
      </c>
      <c r="I1767" t="n">
        <v>500</v>
      </c>
      <c r="J1767" t="n">
        <v>458</v>
      </c>
      <c r="K1767" t="s">
        <v>252</v>
      </c>
      <c r="L1767" t="n">
        <v>653</v>
      </c>
      <c r="M1767" t="n">
        <v>0.09</v>
      </c>
      <c r="N1767" t="n">
        <v>34.1</v>
      </c>
      <c r="O1767" t="s">
        <v>313</v>
      </c>
      <c r="P1767" t="s">
        <v>275</v>
      </c>
      <c r="Q1767" t="s">
        <v>275</v>
      </c>
      <c r="R1767" t="n">
        <v>15</v>
      </c>
      <c r="S1767" t="s">
        <v>255</v>
      </c>
      <c r="T1767" t="n">
        <v>5</v>
      </c>
    </row>
    <row r="1768" spans="1:20">
      <c r="A1768" t="n">
        <v>205</v>
      </c>
      <c r="B1768" t="s">
        <v>313</v>
      </c>
      <c r="C1768" t="n">
        <v>3</v>
      </c>
      <c r="D1768" t="n">
        <v>20</v>
      </c>
      <c r="E1768" t="s">
        <v>330</v>
      </c>
      <c r="F1768" t="n">
        <v>3201</v>
      </c>
      <c r="G1768" t="s">
        <v>331</v>
      </c>
      <c r="H1768" t="s">
        <v>255</v>
      </c>
      <c r="I1768" t="n">
        <v>500</v>
      </c>
      <c r="J1768" t="n">
        <v>458</v>
      </c>
      <c r="K1768" t="s">
        <v>252</v>
      </c>
      <c r="L1768" t="n">
        <v>498</v>
      </c>
      <c r="M1768" t="n">
        <v>0.02</v>
      </c>
      <c r="N1768" t="n">
        <v>46.1</v>
      </c>
      <c r="O1768" t="s">
        <v>313</v>
      </c>
      <c r="P1768" t="s">
        <v>275</v>
      </c>
      <c r="Q1768" t="s">
        <v>275</v>
      </c>
      <c r="R1768" t="n">
        <v>15</v>
      </c>
      <c r="S1768" t="s">
        <v>255</v>
      </c>
      <c r="T1768" t="n">
        <v>5</v>
      </c>
    </row>
    <row r="1769" spans="1:20">
      <c r="A1769" t="n">
        <v>205</v>
      </c>
      <c r="B1769" t="s">
        <v>313</v>
      </c>
      <c r="C1769" t="n">
        <v>4</v>
      </c>
      <c r="D1769" t="n">
        <v>20</v>
      </c>
      <c r="E1769" t="s">
        <v>330</v>
      </c>
      <c r="F1769" t="n">
        <v>3201</v>
      </c>
      <c r="G1769" t="s">
        <v>331</v>
      </c>
      <c r="H1769" t="s">
        <v>255</v>
      </c>
      <c r="I1769" t="n">
        <v>500</v>
      </c>
      <c r="J1769" t="n">
        <v>458</v>
      </c>
      <c r="K1769" t="s">
        <v>252</v>
      </c>
      <c r="L1769" t="n">
        <v>125</v>
      </c>
      <c r="M1769" t="n">
        <v>0.06</v>
      </c>
      <c r="N1769" t="n">
        <v>36</v>
      </c>
      <c r="O1769" t="s">
        <v>313</v>
      </c>
      <c r="P1769" t="s">
        <v>275</v>
      </c>
      <c r="Q1769" t="s">
        <v>275</v>
      </c>
      <c r="R1769" t="n">
        <v>15</v>
      </c>
      <c r="S1769" t="s">
        <v>255</v>
      </c>
      <c r="T1769" t="n">
        <v>5</v>
      </c>
    </row>
    <row r="1770" spans="1:20">
      <c r="A1770" t="n">
        <v>206</v>
      </c>
      <c r="B1770" t="s">
        <v>248</v>
      </c>
      <c r="C1770" t="n">
        <v>53</v>
      </c>
      <c r="D1770" t="n">
        <v>20</v>
      </c>
      <c r="E1770" t="s">
        <v>330</v>
      </c>
      <c r="F1770" t="n">
        <v>3201</v>
      </c>
      <c r="G1770" t="s">
        <v>331</v>
      </c>
      <c r="H1770" t="s">
        <v>255</v>
      </c>
      <c r="I1770" t="n">
        <v>500</v>
      </c>
      <c r="J1770" t="n">
        <v>458</v>
      </c>
      <c r="K1770" t="s">
        <v>252</v>
      </c>
      <c r="L1770" t="n">
        <v>99</v>
      </c>
      <c r="M1770" t="n">
        <v>0.2</v>
      </c>
      <c r="N1770" t="n">
        <v>20.8</v>
      </c>
      <c r="O1770" t="s">
        <v>253</v>
      </c>
      <c r="P1770" t="s">
        <v>254</v>
      </c>
      <c r="Q1770" t="s">
        <v>254</v>
      </c>
      <c r="R1770" t="n">
        <v>15</v>
      </c>
      <c r="S1770" t="s">
        <v>255</v>
      </c>
      <c r="T1770" t="n">
        <v>5</v>
      </c>
    </row>
    <row r="1771" spans="1:20">
      <c r="A1771" t="n">
        <v>206</v>
      </c>
      <c r="B1771" t="s">
        <v>248</v>
      </c>
      <c r="C1771" t="n">
        <v>54</v>
      </c>
      <c r="D1771" t="n">
        <v>20</v>
      </c>
      <c r="E1771" t="s">
        <v>330</v>
      </c>
      <c r="F1771" t="n">
        <v>3201</v>
      </c>
      <c r="G1771" t="s">
        <v>331</v>
      </c>
      <c r="H1771" t="s">
        <v>255</v>
      </c>
      <c r="I1771" t="n">
        <v>500</v>
      </c>
      <c r="J1771" t="n">
        <v>945</v>
      </c>
      <c r="K1771" t="s">
        <v>304</v>
      </c>
      <c r="L1771" t="n">
        <v>312</v>
      </c>
      <c r="M1771" t="n">
        <v>0.03</v>
      </c>
      <c r="N1771" t="n">
        <v>38.4</v>
      </c>
      <c r="O1771" t="s">
        <v>253</v>
      </c>
      <c r="P1771" t="s">
        <v>254</v>
      </c>
      <c r="Q1771" t="s">
        <v>254</v>
      </c>
      <c r="R1771" t="n">
        <v>15</v>
      </c>
      <c r="S1771" t="s">
        <v>255</v>
      </c>
      <c r="T1771" t="n">
        <v>5</v>
      </c>
    </row>
    <row r="1772" spans="1:20">
      <c r="A1772" t="n">
        <v>206</v>
      </c>
      <c r="B1772" t="s">
        <v>248</v>
      </c>
      <c r="C1772" t="n">
        <v>55</v>
      </c>
      <c r="D1772" t="n">
        <v>20</v>
      </c>
      <c r="E1772" t="s">
        <v>330</v>
      </c>
      <c r="F1772" t="n">
        <v>3201</v>
      </c>
      <c r="G1772" t="s">
        <v>331</v>
      </c>
      <c r="H1772" t="s">
        <v>255</v>
      </c>
      <c r="I1772" t="n">
        <v>500</v>
      </c>
      <c r="J1772" t="n">
        <v>945</v>
      </c>
      <c r="K1772" t="s">
        <v>304</v>
      </c>
      <c r="L1772" t="n">
        <v>366</v>
      </c>
      <c r="M1772" t="n">
        <v>0.08</v>
      </c>
      <c r="N1772" t="n">
        <v>35</v>
      </c>
      <c r="O1772" t="s">
        <v>253</v>
      </c>
      <c r="P1772" t="s">
        <v>254</v>
      </c>
      <c r="Q1772" t="s">
        <v>254</v>
      </c>
      <c r="R1772" t="n">
        <v>15</v>
      </c>
      <c r="S1772" t="s">
        <v>255</v>
      </c>
      <c r="T1772" t="n">
        <v>5</v>
      </c>
    </row>
    <row r="1773" spans="1:20">
      <c r="A1773" t="n">
        <v>206</v>
      </c>
      <c r="B1773" t="s">
        <v>248</v>
      </c>
      <c r="C1773" t="n">
        <v>60</v>
      </c>
      <c r="D1773" t="n">
        <v>213</v>
      </c>
      <c r="E1773" t="s">
        <v>341</v>
      </c>
      <c r="F1773" t="n">
        <v>3201</v>
      </c>
      <c r="G1773" t="s">
        <v>331</v>
      </c>
      <c r="H1773" t="s">
        <v>255</v>
      </c>
      <c r="I1773" t="n">
        <v>500</v>
      </c>
      <c r="J1773" t="n">
        <v>260</v>
      </c>
      <c r="K1773" t="s">
        <v>272</v>
      </c>
      <c r="L1773" t="n">
        <v>5</v>
      </c>
      <c r="M1773" t="n">
        <v>0</v>
      </c>
      <c r="N1773" t="n">
        <v>0</v>
      </c>
    </row>
    <row r="1774" spans="1:20">
      <c r="A1774" t="n">
        <v>206</v>
      </c>
      <c r="B1774" t="s">
        <v>248</v>
      </c>
      <c r="C1774" t="n">
        <v>66</v>
      </c>
      <c r="D1774" t="n">
        <v>20</v>
      </c>
      <c r="E1774" t="s">
        <v>330</v>
      </c>
      <c r="F1774" t="n">
        <v>3201</v>
      </c>
      <c r="G1774" t="s">
        <v>331</v>
      </c>
      <c r="H1774" t="s">
        <v>255</v>
      </c>
      <c r="I1774" t="n">
        <v>500</v>
      </c>
      <c r="J1774" t="n">
        <v>945</v>
      </c>
      <c r="K1774" t="s">
        <v>304</v>
      </c>
      <c r="L1774" t="n">
        <v>311</v>
      </c>
      <c r="M1774" t="n">
        <v>0.07000000000000001</v>
      </c>
      <c r="N1774" t="n">
        <v>36</v>
      </c>
      <c r="O1774" t="s">
        <v>253</v>
      </c>
      <c r="P1774" t="s">
        <v>254</v>
      </c>
      <c r="Q1774" t="s">
        <v>254</v>
      </c>
      <c r="R1774" t="n">
        <v>15</v>
      </c>
      <c r="S1774" t="s">
        <v>255</v>
      </c>
      <c r="T1774" t="n">
        <v>5</v>
      </c>
    </row>
    <row r="1775" spans="1:20">
      <c r="A1775" t="n">
        <v>206</v>
      </c>
      <c r="B1775" t="s">
        <v>248</v>
      </c>
      <c r="C1775" t="n">
        <v>67</v>
      </c>
      <c r="D1775" t="n">
        <v>20</v>
      </c>
      <c r="E1775" t="s">
        <v>330</v>
      </c>
      <c r="F1775" t="n">
        <v>3201</v>
      </c>
      <c r="G1775" t="s">
        <v>331</v>
      </c>
      <c r="H1775" t="s">
        <v>255</v>
      </c>
      <c r="I1775" t="n">
        <v>500</v>
      </c>
      <c r="J1775" t="n">
        <v>280</v>
      </c>
      <c r="K1775" t="s">
        <v>332</v>
      </c>
      <c r="L1775" t="n">
        <v>386</v>
      </c>
      <c r="M1775" t="n">
        <v>0.06</v>
      </c>
      <c r="N1775" t="n">
        <v>38.5</v>
      </c>
      <c r="O1775" t="s">
        <v>253</v>
      </c>
      <c r="P1775" t="s">
        <v>254</v>
      </c>
      <c r="Q1775" t="s">
        <v>254</v>
      </c>
      <c r="R1775" t="n">
        <v>15</v>
      </c>
      <c r="S1775" t="s">
        <v>255</v>
      </c>
      <c r="T1775" t="n">
        <v>5</v>
      </c>
    </row>
    <row r="1776" spans="1:20">
      <c r="A1776" t="n">
        <v>206</v>
      </c>
      <c r="B1776" t="s">
        <v>313</v>
      </c>
      <c r="C1776" t="n">
        <v>1</v>
      </c>
      <c r="D1776" t="n">
        <v>20</v>
      </c>
      <c r="E1776" t="s">
        <v>330</v>
      </c>
      <c r="F1776" t="n">
        <v>3201</v>
      </c>
      <c r="G1776" t="s">
        <v>331</v>
      </c>
      <c r="H1776" t="s">
        <v>255</v>
      </c>
      <c r="I1776" t="n">
        <v>500</v>
      </c>
      <c r="J1776" t="n">
        <v>458</v>
      </c>
      <c r="K1776" t="s">
        <v>252</v>
      </c>
      <c r="L1776" t="n">
        <v>217</v>
      </c>
      <c r="M1776" t="n">
        <v>0.21</v>
      </c>
      <c r="N1776" t="n">
        <v>20.5</v>
      </c>
      <c r="O1776" t="s">
        <v>313</v>
      </c>
      <c r="P1776" t="s">
        <v>275</v>
      </c>
      <c r="Q1776" t="s">
        <v>275</v>
      </c>
      <c r="R1776" t="n">
        <v>15</v>
      </c>
      <c r="S1776" t="s">
        <v>255</v>
      </c>
      <c r="T1776" t="n">
        <v>5</v>
      </c>
    </row>
    <row r="1777" spans="1:20">
      <c r="A1777" t="n">
        <v>206</v>
      </c>
      <c r="B1777" t="s">
        <v>313</v>
      </c>
      <c r="C1777" t="n">
        <v>2</v>
      </c>
      <c r="D1777" t="n">
        <v>20</v>
      </c>
      <c r="E1777" t="s">
        <v>330</v>
      </c>
      <c r="F1777" t="n">
        <v>3201</v>
      </c>
      <c r="G1777" t="s">
        <v>331</v>
      </c>
      <c r="H1777" t="s">
        <v>255</v>
      </c>
      <c r="I1777" t="n">
        <v>500</v>
      </c>
      <c r="J1777" t="n">
        <v>458</v>
      </c>
      <c r="K1777" t="s">
        <v>252</v>
      </c>
      <c r="L1777" t="n">
        <v>367</v>
      </c>
      <c r="M1777" t="n">
        <v>0.05</v>
      </c>
      <c r="N1777" t="n">
        <v>40.3</v>
      </c>
      <c r="O1777" t="s">
        <v>313</v>
      </c>
      <c r="P1777" t="s">
        <v>275</v>
      </c>
      <c r="Q1777" t="s">
        <v>275</v>
      </c>
      <c r="R1777" t="n">
        <v>15</v>
      </c>
      <c r="S1777" t="s">
        <v>255</v>
      </c>
      <c r="T1777" t="n">
        <v>5</v>
      </c>
    </row>
    <row r="1778" spans="1:20">
      <c r="A1778" t="n">
        <v>206</v>
      </c>
      <c r="B1778" t="s">
        <v>313</v>
      </c>
      <c r="C1778" t="n">
        <v>3</v>
      </c>
      <c r="D1778" t="n">
        <v>20</v>
      </c>
      <c r="E1778" t="s">
        <v>330</v>
      </c>
      <c r="F1778" t="n">
        <v>3201</v>
      </c>
      <c r="G1778" t="s">
        <v>331</v>
      </c>
      <c r="H1778" t="s">
        <v>255</v>
      </c>
      <c r="I1778" t="n">
        <v>500</v>
      </c>
      <c r="J1778" t="n">
        <v>280</v>
      </c>
      <c r="K1778" t="s">
        <v>332</v>
      </c>
      <c r="L1778" t="n">
        <v>627</v>
      </c>
      <c r="M1778" t="n">
        <v>0.1</v>
      </c>
      <c r="N1778" t="n">
        <v>31</v>
      </c>
      <c r="O1778" t="s">
        <v>313</v>
      </c>
      <c r="P1778" t="s">
        <v>275</v>
      </c>
      <c r="Q1778" t="s">
        <v>275</v>
      </c>
      <c r="R1778" t="n">
        <v>15</v>
      </c>
      <c r="S1778" t="s">
        <v>255</v>
      </c>
      <c r="T1778" t="n">
        <v>5</v>
      </c>
    </row>
    <row r="1779" spans="1:20">
      <c r="A1779" t="n">
        <v>206</v>
      </c>
      <c r="B1779" t="s">
        <v>313</v>
      </c>
      <c r="C1779" t="n">
        <v>4</v>
      </c>
      <c r="D1779" t="n">
        <v>20</v>
      </c>
      <c r="E1779" t="s">
        <v>330</v>
      </c>
      <c r="F1779" t="n">
        <v>3201</v>
      </c>
      <c r="G1779" t="s">
        <v>331</v>
      </c>
      <c r="H1779" t="s">
        <v>255</v>
      </c>
      <c r="I1779" t="n">
        <v>500</v>
      </c>
      <c r="J1779" t="n">
        <v>458</v>
      </c>
      <c r="K1779" t="s">
        <v>252</v>
      </c>
      <c r="L1779" t="n">
        <v>318</v>
      </c>
      <c r="M1779" t="n">
        <v>0.4</v>
      </c>
      <c r="N1779" t="n">
        <v>47.3</v>
      </c>
      <c r="O1779" t="s">
        <v>313</v>
      </c>
      <c r="P1779" t="s">
        <v>275</v>
      </c>
      <c r="Q1779" t="s">
        <v>275</v>
      </c>
      <c r="R1779" t="n">
        <v>15</v>
      </c>
      <c r="S1779" t="s">
        <v>255</v>
      </c>
      <c r="T1779" t="n">
        <v>5</v>
      </c>
    </row>
    <row r="1780" spans="1:20">
      <c r="A1780" t="n">
        <v>207</v>
      </c>
      <c r="B1780" t="s">
        <v>248</v>
      </c>
      <c r="C1780" t="n">
        <v>62</v>
      </c>
      <c r="D1780" t="n">
        <v>20</v>
      </c>
      <c r="E1780" t="s">
        <v>330</v>
      </c>
      <c r="F1780" t="n">
        <v>3201</v>
      </c>
      <c r="G1780" t="s">
        <v>331</v>
      </c>
      <c r="H1780" t="s">
        <v>255</v>
      </c>
      <c r="I1780" t="n">
        <v>500</v>
      </c>
      <c r="J1780" t="n">
        <v>280</v>
      </c>
      <c r="K1780" t="s">
        <v>332</v>
      </c>
      <c r="L1780" t="n">
        <v>401</v>
      </c>
      <c r="M1780" t="n">
        <v>0.05</v>
      </c>
      <c r="N1780" t="n">
        <v>33.1</v>
      </c>
      <c r="O1780" t="s">
        <v>253</v>
      </c>
      <c r="P1780" t="s">
        <v>254</v>
      </c>
      <c r="Q1780" t="s">
        <v>254</v>
      </c>
      <c r="R1780" t="n">
        <v>15</v>
      </c>
      <c r="S1780" t="s">
        <v>255</v>
      </c>
      <c r="T1780" t="n">
        <v>5</v>
      </c>
    </row>
    <row r="1781" spans="1:20">
      <c r="A1781" t="n">
        <v>207</v>
      </c>
      <c r="B1781" t="s">
        <v>248</v>
      </c>
      <c r="C1781" t="n">
        <v>63</v>
      </c>
      <c r="D1781" t="n">
        <v>20</v>
      </c>
      <c r="E1781" t="s">
        <v>330</v>
      </c>
      <c r="F1781" t="n">
        <v>3201</v>
      </c>
      <c r="G1781" t="s">
        <v>331</v>
      </c>
      <c r="H1781" t="s">
        <v>255</v>
      </c>
      <c r="I1781" t="n">
        <v>500</v>
      </c>
      <c r="J1781" t="n">
        <v>458</v>
      </c>
      <c r="K1781" t="s">
        <v>252</v>
      </c>
      <c r="L1781" t="n">
        <v>235</v>
      </c>
      <c r="M1781" t="n">
        <v>0.02</v>
      </c>
      <c r="N1781" t="n">
        <v>46.4</v>
      </c>
      <c r="O1781" t="s">
        <v>253</v>
      </c>
      <c r="P1781" t="s">
        <v>254</v>
      </c>
      <c r="Q1781" t="s">
        <v>254</v>
      </c>
      <c r="R1781" t="n">
        <v>15</v>
      </c>
      <c r="S1781" t="s">
        <v>255</v>
      </c>
      <c r="T1781" t="n">
        <v>5</v>
      </c>
    </row>
    <row r="1782" spans="1:20">
      <c r="A1782" t="n">
        <v>207</v>
      </c>
      <c r="B1782" t="s">
        <v>248</v>
      </c>
      <c r="C1782" t="n">
        <v>64</v>
      </c>
      <c r="D1782" t="n">
        <v>20</v>
      </c>
      <c r="E1782" t="s">
        <v>330</v>
      </c>
      <c r="F1782" t="n">
        <v>3201</v>
      </c>
      <c r="G1782" t="s">
        <v>331</v>
      </c>
      <c r="H1782" t="s">
        <v>255</v>
      </c>
      <c r="I1782" t="n">
        <v>500</v>
      </c>
      <c r="J1782" t="n">
        <v>458</v>
      </c>
      <c r="K1782" t="s">
        <v>252</v>
      </c>
      <c r="L1782" t="n">
        <v>84</v>
      </c>
      <c r="M1782" t="n">
        <v>0.05</v>
      </c>
      <c r="N1782" t="n">
        <v>36.2</v>
      </c>
      <c r="O1782" t="s">
        <v>253</v>
      </c>
      <c r="P1782" t="s">
        <v>254</v>
      </c>
      <c r="Q1782" t="s">
        <v>254</v>
      </c>
      <c r="R1782" t="n">
        <v>15</v>
      </c>
      <c r="S1782" t="s">
        <v>255</v>
      </c>
      <c r="T1782" t="n">
        <v>5</v>
      </c>
    </row>
    <row r="1783" spans="1:20">
      <c r="A1783" t="n">
        <v>207</v>
      </c>
      <c r="B1783" t="s">
        <v>248</v>
      </c>
      <c r="C1783" t="n">
        <v>65</v>
      </c>
      <c r="D1783" t="n">
        <v>20</v>
      </c>
      <c r="E1783" t="s">
        <v>330</v>
      </c>
      <c r="F1783" t="n">
        <v>3201</v>
      </c>
      <c r="G1783" t="s">
        <v>331</v>
      </c>
      <c r="H1783" t="s">
        <v>255</v>
      </c>
      <c r="I1783" t="n">
        <v>500</v>
      </c>
      <c r="J1783" t="n">
        <v>458</v>
      </c>
      <c r="K1783" t="s">
        <v>252</v>
      </c>
      <c r="L1783" t="n">
        <v>101</v>
      </c>
      <c r="M1783" t="n">
        <v>0.2</v>
      </c>
      <c r="N1783" t="n">
        <v>20.8</v>
      </c>
      <c r="O1783" t="s">
        <v>253</v>
      </c>
      <c r="P1783" t="s">
        <v>254</v>
      </c>
      <c r="Q1783" t="s">
        <v>254</v>
      </c>
      <c r="R1783" t="n">
        <v>15</v>
      </c>
      <c r="S1783" t="s">
        <v>255</v>
      </c>
      <c r="T1783" t="n">
        <v>5</v>
      </c>
    </row>
    <row r="1784" spans="1:20">
      <c r="A1784" t="n">
        <v>207</v>
      </c>
      <c r="B1784" t="s">
        <v>313</v>
      </c>
      <c r="C1784" t="n">
        <v>1</v>
      </c>
      <c r="D1784" t="n">
        <v>20</v>
      </c>
      <c r="E1784" t="s">
        <v>330</v>
      </c>
      <c r="F1784" t="n">
        <v>3201</v>
      </c>
      <c r="G1784" t="s">
        <v>331</v>
      </c>
      <c r="H1784" t="s">
        <v>255</v>
      </c>
      <c r="I1784" t="n">
        <v>500</v>
      </c>
      <c r="J1784" t="n">
        <v>685</v>
      </c>
      <c r="K1784" t="s">
        <v>343</v>
      </c>
      <c r="L1784" t="n">
        <v>669</v>
      </c>
      <c r="M1784" t="n">
        <v>0.18</v>
      </c>
      <c r="N1784" t="n">
        <v>39.1</v>
      </c>
      <c r="O1784" t="s">
        <v>313</v>
      </c>
      <c r="P1784" t="s">
        <v>275</v>
      </c>
      <c r="Q1784" t="s">
        <v>275</v>
      </c>
      <c r="R1784" t="n">
        <v>15</v>
      </c>
      <c r="S1784" t="s">
        <v>255</v>
      </c>
      <c r="T1784" t="n">
        <v>5</v>
      </c>
    </row>
    <row r="1785" spans="1:20">
      <c r="A1785" t="n">
        <v>207</v>
      </c>
      <c r="B1785" t="s">
        <v>313</v>
      </c>
      <c r="C1785" t="n">
        <v>2</v>
      </c>
      <c r="D1785" t="n">
        <v>20</v>
      </c>
      <c r="E1785" t="s">
        <v>330</v>
      </c>
      <c r="F1785" t="n">
        <v>3201</v>
      </c>
      <c r="G1785" t="s">
        <v>331</v>
      </c>
      <c r="H1785" t="s">
        <v>255</v>
      </c>
      <c r="I1785" t="n">
        <v>500</v>
      </c>
      <c r="J1785" t="n">
        <v>280</v>
      </c>
      <c r="K1785" t="s">
        <v>332</v>
      </c>
      <c r="L1785" t="n">
        <v>600</v>
      </c>
      <c r="M1785" t="n">
        <v>0.1</v>
      </c>
      <c r="N1785" t="n">
        <v>31.7</v>
      </c>
      <c r="O1785" t="s">
        <v>313</v>
      </c>
      <c r="P1785" t="s">
        <v>275</v>
      </c>
      <c r="Q1785" t="s">
        <v>275</v>
      </c>
      <c r="R1785" t="n">
        <v>15</v>
      </c>
      <c r="S1785" t="s">
        <v>255</v>
      </c>
      <c r="T1785" t="n">
        <v>5</v>
      </c>
    </row>
    <row r="1786" spans="1:20">
      <c r="A1786" t="n">
        <v>207</v>
      </c>
      <c r="B1786" t="s">
        <v>313</v>
      </c>
      <c r="C1786" t="n">
        <v>3</v>
      </c>
      <c r="D1786" t="n">
        <v>20</v>
      </c>
      <c r="E1786" t="s">
        <v>330</v>
      </c>
      <c r="F1786" t="n">
        <v>3201</v>
      </c>
      <c r="G1786" t="s">
        <v>331</v>
      </c>
      <c r="H1786" t="s">
        <v>255</v>
      </c>
      <c r="I1786" t="n">
        <v>500</v>
      </c>
      <c r="J1786" t="n">
        <v>712</v>
      </c>
      <c r="K1786" t="s">
        <v>300</v>
      </c>
      <c r="L1786" t="n">
        <v>650</v>
      </c>
      <c r="M1786" t="n">
        <v>0.04</v>
      </c>
      <c r="N1786" t="n">
        <v>43.8</v>
      </c>
      <c r="O1786" t="s">
        <v>313</v>
      </c>
      <c r="P1786" t="s">
        <v>275</v>
      </c>
      <c r="Q1786" t="s">
        <v>275</v>
      </c>
      <c r="R1786" t="n">
        <v>15</v>
      </c>
      <c r="S1786" t="s">
        <v>255</v>
      </c>
      <c r="T1786" t="n">
        <v>5</v>
      </c>
    </row>
    <row r="1787" spans="1:20">
      <c r="A1787" t="n">
        <v>207</v>
      </c>
      <c r="B1787" t="s">
        <v>258</v>
      </c>
      <c r="C1787" t="n">
        <v>1</v>
      </c>
      <c r="D1787" t="n">
        <v>216</v>
      </c>
      <c r="E1787" t="s">
        <v>333</v>
      </c>
      <c r="F1787" t="n">
        <v>3201</v>
      </c>
      <c r="G1787" t="s">
        <v>331</v>
      </c>
      <c r="H1787" t="s">
        <v>255</v>
      </c>
      <c r="I1787" t="n">
        <v>500</v>
      </c>
      <c r="J1787" t="n">
        <v>515</v>
      </c>
      <c r="K1787" t="s">
        <v>337</v>
      </c>
      <c r="L1787" t="n">
        <v>312</v>
      </c>
      <c r="M1787" t="n">
        <v>0</v>
      </c>
      <c r="N1787" t="n">
        <v>0</v>
      </c>
    </row>
    <row r="1788" spans="1:20">
      <c r="A1788" t="n">
        <v>208</v>
      </c>
      <c r="B1788" t="s">
        <v>248</v>
      </c>
      <c r="C1788" t="n">
        <v>41</v>
      </c>
      <c r="D1788" t="n">
        <v>20</v>
      </c>
      <c r="E1788" t="s">
        <v>330</v>
      </c>
      <c r="F1788" t="n">
        <v>3201</v>
      </c>
      <c r="G1788" t="s">
        <v>331</v>
      </c>
      <c r="H1788" t="s">
        <v>255</v>
      </c>
      <c r="I1788" t="n">
        <v>500</v>
      </c>
      <c r="J1788" t="n">
        <v>280</v>
      </c>
      <c r="K1788" t="s">
        <v>332</v>
      </c>
      <c r="L1788" t="n">
        <v>98</v>
      </c>
      <c r="M1788" t="n">
        <v>0.24</v>
      </c>
      <c r="N1788" t="n">
        <v>16.7</v>
      </c>
      <c r="O1788" t="s">
        <v>253</v>
      </c>
      <c r="P1788" t="s">
        <v>254</v>
      </c>
      <c r="Q1788" t="s">
        <v>254</v>
      </c>
      <c r="R1788" t="n">
        <v>15</v>
      </c>
      <c r="S1788" t="s">
        <v>255</v>
      </c>
      <c r="T1788" t="n">
        <v>5</v>
      </c>
    </row>
    <row r="1789" spans="1:20">
      <c r="A1789" t="n">
        <v>208</v>
      </c>
      <c r="B1789" t="s">
        <v>248</v>
      </c>
      <c r="C1789" t="n">
        <v>42</v>
      </c>
      <c r="D1789" t="n">
        <v>20</v>
      </c>
      <c r="E1789" t="s">
        <v>330</v>
      </c>
      <c r="F1789" t="n">
        <v>3201</v>
      </c>
      <c r="G1789" t="s">
        <v>331</v>
      </c>
      <c r="H1789" t="s">
        <v>255</v>
      </c>
      <c r="I1789" t="n">
        <v>500</v>
      </c>
      <c r="J1789" t="n">
        <v>280</v>
      </c>
      <c r="K1789" t="s">
        <v>332</v>
      </c>
      <c r="L1789" t="n">
        <v>376</v>
      </c>
      <c r="M1789" t="n">
        <v>0.06</v>
      </c>
      <c r="N1789" t="n">
        <v>39.5</v>
      </c>
      <c r="O1789" t="s">
        <v>253</v>
      </c>
      <c r="P1789" t="s">
        <v>254</v>
      </c>
      <c r="Q1789" t="s">
        <v>254</v>
      </c>
      <c r="R1789" t="n">
        <v>15</v>
      </c>
      <c r="S1789" t="s">
        <v>255</v>
      </c>
      <c r="T1789" t="n">
        <v>5</v>
      </c>
    </row>
    <row r="1790" spans="1:20">
      <c r="A1790" t="n">
        <v>208</v>
      </c>
      <c r="B1790" t="s">
        <v>248</v>
      </c>
      <c r="C1790" t="n">
        <v>43</v>
      </c>
      <c r="D1790" t="n">
        <v>20</v>
      </c>
      <c r="E1790" t="s">
        <v>330</v>
      </c>
      <c r="F1790" t="n">
        <v>3201</v>
      </c>
      <c r="G1790" t="s">
        <v>331</v>
      </c>
      <c r="H1790" t="s">
        <v>255</v>
      </c>
      <c r="I1790" t="n">
        <v>500</v>
      </c>
      <c r="J1790" t="n">
        <v>280</v>
      </c>
      <c r="K1790" t="s">
        <v>332</v>
      </c>
      <c r="L1790" t="n">
        <v>584</v>
      </c>
      <c r="M1790" t="n">
        <v>0.3</v>
      </c>
      <c r="N1790" t="n">
        <v>44.9</v>
      </c>
      <c r="O1790" t="s">
        <v>253</v>
      </c>
      <c r="P1790" t="s">
        <v>254</v>
      </c>
      <c r="Q1790" t="s">
        <v>254</v>
      </c>
      <c r="R1790" t="n">
        <v>15</v>
      </c>
      <c r="S1790" t="s">
        <v>255</v>
      </c>
      <c r="T1790" t="n">
        <v>5</v>
      </c>
    </row>
    <row r="1791" spans="1:20">
      <c r="A1791" t="n">
        <v>208</v>
      </c>
      <c r="B1791" t="s">
        <v>248</v>
      </c>
      <c r="C1791" t="n">
        <v>44</v>
      </c>
      <c r="D1791" t="n">
        <v>20</v>
      </c>
      <c r="E1791" t="s">
        <v>330</v>
      </c>
      <c r="F1791" t="n">
        <v>3201</v>
      </c>
      <c r="G1791" t="s">
        <v>331</v>
      </c>
      <c r="H1791" t="s">
        <v>255</v>
      </c>
      <c r="I1791" t="n">
        <v>500</v>
      </c>
      <c r="J1791" t="n">
        <v>458</v>
      </c>
      <c r="K1791" t="s">
        <v>252</v>
      </c>
      <c r="L1791" t="n">
        <v>88</v>
      </c>
      <c r="M1791" t="n">
        <v>0.2</v>
      </c>
      <c r="N1791" t="n">
        <v>29.8</v>
      </c>
      <c r="O1791" t="s">
        <v>253</v>
      </c>
      <c r="P1791" t="s">
        <v>254</v>
      </c>
      <c r="Q1791" t="s">
        <v>254</v>
      </c>
      <c r="R1791" t="n">
        <v>15</v>
      </c>
      <c r="S1791" t="s">
        <v>255</v>
      </c>
      <c r="T1791" t="n">
        <v>5</v>
      </c>
    </row>
    <row r="1792" spans="1:20">
      <c r="A1792" t="n">
        <v>208</v>
      </c>
      <c r="B1792" t="s">
        <v>248</v>
      </c>
      <c r="C1792" t="n">
        <v>45</v>
      </c>
      <c r="D1792" t="n">
        <v>20</v>
      </c>
      <c r="E1792" t="s">
        <v>330</v>
      </c>
      <c r="F1792" t="n">
        <v>3201</v>
      </c>
      <c r="G1792" t="s">
        <v>331</v>
      </c>
      <c r="H1792" t="s">
        <v>255</v>
      </c>
      <c r="I1792" t="n">
        <v>500</v>
      </c>
      <c r="J1792" t="n">
        <v>458</v>
      </c>
      <c r="K1792" t="s">
        <v>252</v>
      </c>
      <c r="L1792" t="n">
        <v>299</v>
      </c>
      <c r="M1792" t="n">
        <v>0.1</v>
      </c>
      <c r="N1792" t="n">
        <v>31.8</v>
      </c>
      <c r="O1792" t="s">
        <v>253</v>
      </c>
      <c r="P1792" t="s">
        <v>254</v>
      </c>
      <c r="Q1792" t="s">
        <v>254</v>
      </c>
      <c r="R1792" t="n">
        <v>15</v>
      </c>
      <c r="S1792" t="s">
        <v>255</v>
      </c>
      <c r="T1792" t="n">
        <v>5</v>
      </c>
    </row>
    <row r="1793" spans="1:20">
      <c r="A1793" t="n">
        <v>208</v>
      </c>
      <c r="B1793" t="s">
        <v>248</v>
      </c>
      <c r="C1793" t="n">
        <v>46</v>
      </c>
      <c r="D1793" t="n">
        <v>20</v>
      </c>
      <c r="E1793" t="s">
        <v>330</v>
      </c>
      <c r="F1793" t="n">
        <v>3201</v>
      </c>
      <c r="G1793" t="s">
        <v>331</v>
      </c>
      <c r="H1793" t="s">
        <v>255</v>
      </c>
      <c r="I1793" t="n">
        <v>500</v>
      </c>
      <c r="J1793" t="n">
        <v>458</v>
      </c>
      <c r="K1793" t="s">
        <v>252</v>
      </c>
      <c r="L1793" t="n">
        <v>348</v>
      </c>
      <c r="M1793" t="n">
        <v>0.2</v>
      </c>
      <c r="N1793" t="n">
        <v>46.3</v>
      </c>
      <c r="O1793" t="s">
        <v>253</v>
      </c>
      <c r="P1793" t="s">
        <v>254</v>
      </c>
      <c r="Q1793" t="s">
        <v>254</v>
      </c>
      <c r="R1793" t="n">
        <v>15</v>
      </c>
      <c r="S1793" t="s">
        <v>255</v>
      </c>
      <c r="T1793" t="n">
        <v>5</v>
      </c>
    </row>
    <row r="1794" spans="1:20">
      <c r="A1794" t="n">
        <v>208</v>
      </c>
      <c r="B1794" t="s">
        <v>248</v>
      </c>
      <c r="C1794" t="n">
        <v>47</v>
      </c>
      <c r="D1794" t="n">
        <v>20</v>
      </c>
      <c r="E1794" t="s">
        <v>330</v>
      </c>
      <c r="F1794" t="n">
        <v>3201</v>
      </c>
      <c r="G1794" t="s">
        <v>331</v>
      </c>
      <c r="H1794" t="s">
        <v>255</v>
      </c>
      <c r="I1794" t="n">
        <v>500</v>
      </c>
      <c r="J1794" t="n">
        <v>945</v>
      </c>
      <c r="K1794" t="s">
        <v>304</v>
      </c>
      <c r="L1794" t="n">
        <v>332</v>
      </c>
      <c r="M1794" t="n">
        <v>0.08</v>
      </c>
      <c r="N1794" t="n">
        <v>35.5</v>
      </c>
      <c r="O1794" t="s">
        <v>253</v>
      </c>
      <c r="P1794" t="s">
        <v>254</v>
      </c>
      <c r="Q1794" t="s">
        <v>254</v>
      </c>
      <c r="R1794" t="n">
        <v>15</v>
      </c>
      <c r="S1794" t="s">
        <v>255</v>
      </c>
      <c r="T1794" t="n">
        <v>5</v>
      </c>
    </row>
    <row r="1795" spans="1:20">
      <c r="A1795" t="n">
        <v>208</v>
      </c>
      <c r="B1795" t="s">
        <v>313</v>
      </c>
      <c r="C1795" t="n">
        <v>1</v>
      </c>
      <c r="D1795" t="n">
        <v>20</v>
      </c>
      <c r="E1795" t="s">
        <v>330</v>
      </c>
      <c r="F1795" t="n">
        <v>3201</v>
      </c>
      <c r="G1795" t="s">
        <v>331</v>
      </c>
      <c r="H1795" t="s">
        <v>255</v>
      </c>
      <c r="I1795" t="n">
        <v>500</v>
      </c>
      <c r="J1795" t="n">
        <v>945</v>
      </c>
      <c r="K1795" t="s">
        <v>304</v>
      </c>
      <c r="L1795" t="n">
        <v>581</v>
      </c>
      <c r="M1795" t="n">
        <v>0.03</v>
      </c>
      <c r="N1795" t="n">
        <v>40.7</v>
      </c>
      <c r="O1795" t="s">
        <v>313</v>
      </c>
      <c r="P1795" t="s">
        <v>275</v>
      </c>
      <c r="Q1795" t="s">
        <v>275</v>
      </c>
      <c r="R1795" t="n">
        <v>15</v>
      </c>
      <c r="S1795" t="s">
        <v>255</v>
      </c>
      <c r="T1795" t="n">
        <v>5</v>
      </c>
    </row>
    <row r="1796" spans="1:20">
      <c r="A1796" t="n">
        <v>208</v>
      </c>
      <c r="B1796" t="s">
        <v>313</v>
      </c>
      <c r="C1796" t="n">
        <v>2</v>
      </c>
      <c r="D1796" t="n">
        <v>20</v>
      </c>
      <c r="E1796" t="s">
        <v>330</v>
      </c>
      <c r="F1796" t="n">
        <v>3201</v>
      </c>
      <c r="G1796" t="s">
        <v>331</v>
      </c>
      <c r="H1796" t="s">
        <v>255</v>
      </c>
      <c r="I1796" t="n">
        <v>500</v>
      </c>
      <c r="J1796" t="n">
        <v>458</v>
      </c>
      <c r="K1796" t="s">
        <v>252</v>
      </c>
      <c r="L1796" t="n">
        <v>318</v>
      </c>
      <c r="M1796" t="n">
        <v>0.21</v>
      </c>
      <c r="N1796" t="n">
        <v>20.9</v>
      </c>
      <c r="O1796" t="s">
        <v>313</v>
      </c>
      <c r="P1796" t="s">
        <v>275</v>
      </c>
      <c r="Q1796" t="s">
        <v>275</v>
      </c>
      <c r="R1796" t="n">
        <v>15</v>
      </c>
      <c r="S1796" t="s">
        <v>255</v>
      </c>
      <c r="T1796" t="n">
        <v>5</v>
      </c>
    </row>
    <row r="1797" spans="1:20">
      <c r="A1797" t="n">
        <v>208</v>
      </c>
      <c r="B1797" t="s">
        <v>313</v>
      </c>
      <c r="C1797" t="n">
        <v>3</v>
      </c>
      <c r="D1797" t="n">
        <v>20</v>
      </c>
      <c r="E1797" t="s">
        <v>330</v>
      </c>
      <c r="F1797" t="n">
        <v>3201</v>
      </c>
      <c r="G1797" t="s">
        <v>331</v>
      </c>
      <c r="H1797" t="s">
        <v>255</v>
      </c>
      <c r="I1797" t="n">
        <v>500</v>
      </c>
      <c r="J1797" t="n">
        <v>580</v>
      </c>
      <c r="K1797" t="s">
        <v>270</v>
      </c>
      <c r="L1797" t="n">
        <v>343</v>
      </c>
      <c r="M1797" t="n">
        <v>0.06</v>
      </c>
      <c r="N1797" t="n">
        <v>36.8</v>
      </c>
      <c r="O1797" t="s">
        <v>313</v>
      </c>
      <c r="P1797" t="s">
        <v>275</v>
      </c>
      <c r="Q1797" t="s">
        <v>275</v>
      </c>
      <c r="R1797" t="n">
        <v>15</v>
      </c>
      <c r="S1797" t="s">
        <v>255</v>
      </c>
      <c r="T1797" t="n">
        <v>5</v>
      </c>
    </row>
    <row r="1798" spans="1:20">
      <c r="A1798" t="n">
        <v>208</v>
      </c>
      <c r="B1798" t="s">
        <v>313</v>
      </c>
      <c r="C1798" t="n">
        <v>4</v>
      </c>
      <c r="D1798" t="n">
        <v>20</v>
      </c>
      <c r="E1798" t="s">
        <v>330</v>
      </c>
      <c r="F1798" t="n">
        <v>3201</v>
      </c>
      <c r="G1798" t="s">
        <v>331</v>
      </c>
      <c r="H1798" t="s">
        <v>255</v>
      </c>
      <c r="I1798" t="n">
        <v>500</v>
      </c>
      <c r="J1798" t="n">
        <v>232</v>
      </c>
      <c r="K1798" t="s">
        <v>288</v>
      </c>
      <c r="L1798" t="n">
        <v>674</v>
      </c>
      <c r="M1798" t="n">
        <v>0.1</v>
      </c>
      <c r="N1798" t="n">
        <v>33.6</v>
      </c>
      <c r="O1798" t="s">
        <v>313</v>
      </c>
      <c r="P1798" t="s">
        <v>275</v>
      </c>
      <c r="Q1798" t="s">
        <v>275</v>
      </c>
      <c r="R1798" t="n">
        <v>15</v>
      </c>
      <c r="S1798" t="s">
        <v>255</v>
      </c>
      <c r="T1798" t="n">
        <v>5</v>
      </c>
    </row>
    <row r="1799" spans="1:20">
      <c r="A1799" t="n">
        <v>208</v>
      </c>
      <c r="B1799" t="s">
        <v>258</v>
      </c>
      <c r="C1799" t="n">
        <v>1</v>
      </c>
      <c r="D1799" t="n">
        <v>216</v>
      </c>
      <c r="E1799" t="s">
        <v>333</v>
      </c>
      <c r="F1799" t="n">
        <v>3201</v>
      </c>
      <c r="G1799" t="s">
        <v>331</v>
      </c>
      <c r="H1799" t="s">
        <v>255</v>
      </c>
      <c r="I1799" t="n">
        <v>500</v>
      </c>
      <c r="J1799" t="n">
        <v>862</v>
      </c>
      <c r="K1799" t="s">
        <v>342</v>
      </c>
      <c r="L1799" t="n">
        <v>310</v>
      </c>
      <c r="M1799" t="n">
        <v>0</v>
      </c>
      <c r="N1799" t="n">
        <v>0</v>
      </c>
    </row>
    <row r="1800" spans="1:20">
      <c r="A1800" t="n">
        <v>209</v>
      </c>
      <c r="B1800" t="s">
        <v>248</v>
      </c>
      <c r="C1800" t="n">
        <v>36</v>
      </c>
      <c r="D1800" t="n">
        <v>20</v>
      </c>
      <c r="E1800" t="s">
        <v>330</v>
      </c>
      <c r="F1800" t="n">
        <v>3201</v>
      </c>
      <c r="G1800" t="s">
        <v>331</v>
      </c>
      <c r="H1800" t="s">
        <v>255</v>
      </c>
      <c r="I1800" t="n">
        <v>500</v>
      </c>
      <c r="J1800" t="n">
        <v>458</v>
      </c>
      <c r="K1800" t="s">
        <v>252</v>
      </c>
      <c r="L1800" t="n">
        <v>98</v>
      </c>
      <c r="M1800" t="n">
        <v>0.2</v>
      </c>
      <c r="N1800" t="n">
        <v>20.8</v>
      </c>
      <c r="O1800" t="s">
        <v>253</v>
      </c>
      <c r="P1800" t="s">
        <v>254</v>
      </c>
      <c r="Q1800" t="s">
        <v>254</v>
      </c>
      <c r="R1800" t="n">
        <v>15</v>
      </c>
      <c r="S1800" t="s">
        <v>255</v>
      </c>
      <c r="T1800" t="n">
        <v>5</v>
      </c>
    </row>
    <row r="1801" spans="1:20">
      <c r="A1801" t="n">
        <v>209</v>
      </c>
      <c r="B1801" t="s">
        <v>248</v>
      </c>
      <c r="C1801" t="n">
        <v>37</v>
      </c>
      <c r="D1801" t="n">
        <v>20</v>
      </c>
      <c r="E1801" t="s">
        <v>330</v>
      </c>
      <c r="F1801" t="n">
        <v>3201</v>
      </c>
      <c r="G1801" t="s">
        <v>331</v>
      </c>
      <c r="H1801" t="s">
        <v>255</v>
      </c>
      <c r="I1801" t="n">
        <v>500</v>
      </c>
      <c r="J1801" t="n">
        <v>945</v>
      </c>
      <c r="K1801" t="s">
        <v>304</v>
      </c>
      <c r="L1801" t="n">
        <v>569</v>
      </c>
      <c r="M1801" t="n">
        <v>0.03</v>
      </c>
      <c r="N1801" t="n">
        <v>39.1</v>
      </c>
      <c r="O1801" t="s">
        <v>253</v>
      </c>
      <c r="P1801" t="s">
        <v>254</v>
      </c>
      <c r="Q1801" t="s">
        <v>254</v>
      </c>
      <c r="R1801" t="n">
        <v>15</v>
      </c>
      <c r="S1801" t="s">
        <v>255</v>
      </c>
      <c r="T1801" t="n">
        <v>5</v>
      </c>
    </row>
    <row r="1802" spans="1:20">
      <c r="A1802" t="n">
        <v>209</v>
      </c>
      <c r="B1802" t="s">
        <v>313</v>
      </c>
      <c r="C1802" t="n">
        <v>1</v>
      </c>
      <c r="D1802" t="n">
        <v>20</v>
      </c>
      <c r="E1802" t="s">
        <v>330</v>
      </c>
      <c r="F1802" t="n">
        <v>3201</v>
      </c>
      <c r="G1802" t="s">
        <v>331</v>
      </c>
      <c r="H1802" t="s">
        <v>255</v>
      </c>
      <c r="I1802" t="n">
        <v>500</v>
      </c>
      <c r="J1802" t="n">
        <v>458</v>
      </c>
      <c r="K1802" t="s">
        <v>252</v>
      </c>
      <c r="L1802" t="n">
        <v>237</v>
      </c>
      <c r="M1802" t="n">
        <v>0.15</v>
      </c>
      <c r="N1802" t="n">
        <v>34.1</v>
      </c>
      <c r="O1802" t="s">
        <v>313</v>
      </c>
      <c r="P1802" t="s">
        <v>275</v>
      </c>
      <c r="Q1802" t="s">
        <v>275</v>
      </c>
      <c r="R1802" t="n">
        <v>15</v>
      </c>
      <c r="S1802" t="s">
        <v>255</v>
      </c>
      <c r="T1802" t="n">
        <v>5</v>
      </c>
    </row>
    <row r="1803" spans="1:20">
      <c r="A1803" t="n">
        <v>209</v>
      </c>
      <c r="B1803" t="s">
        <v>313</v>
      </c>
      <c r="C1803" t="n">
        <v>2</v>
      </c>
      <c r="D1803" t="n">
        <v>20</v>
      </c>
      <c r="E1803" t="s">
        <v>330</v>
      </c>
      <c r="F1803" t="n">
        <v>3201</v>
      </c>
      <c r="G1803" t="s">
        <v>331</v>
      </c>
      <c r="H1803" t="s">
        <v>255</v>
      </c>
      <c r="I1803" t="n">
        <v>500</v>
      </c>
      <c r="J1803" t="n">
        <v>458</v>
      </c>
      <c r="K1803" t="s">
        <v>252</v>
      </c>
      <c r="L1803" t="n">
        <v>91</v>
      </c>
      <c r="M1803" t="n">
        <v>0.15</v>
      </c>
      <c r="N1803" t="n">
        <v>25.8</v>
      </c>
      <c r="O1803" t="s">
        <v>313</v>
      </c>
      <c r="P1803" t="s">
        <v>275</v>
      </c>
      <c r="Q1803" t="s">
        <v>275</v>
      </c>
      <c r="R1803" t="n">
        <v>15</v>
      </c>
      <c r="S1803" t="s">
        <v>255</v>
      </c>
      <c r="T1803" t="n">
        <v>5</v>
      </c>
    </row>
    <row r="1804" spans="1:20">
      <c r="A1804" t="n">
        <v>209</v>
      </c>
      <c r="B1804" t="s">
        <v>313</v>
      </c>
      <c r="C1804" t="n">
        <v>3</v>
      </c>
      <c r="D1804" t="n">
        <v>20</v>
      </c>
      <c r="E1804" t="s">
        <v>330</v>
      </c>
      <c r="F1804" t="n">
        <v>3201</v>
      </c>
      <c r="G1804" t="s">
        <v>331</v>
      </c>
      <c r="H1804" t="s">
        <v>255</v>
      </c>
      <c r="I1804" t="n">
        <v>500</v>
      </c>
      <c r="J1804" t="n">
        <v>458</v>
      </c>
      <c r="K1804" t="s">
        <v>252</v>
      </c>
      <c r="L1804" t="n">
        <v>441</v>
      </c>
      <c r="M1804" t="n">
        <v>0.23</v>
      </c>
      <c r="N1804" t="n">
        <v>20.8</v>
      </c>
      <c r="O1804" t="s">
        <v>313</v>
      </c>
      <c r="P1804" t="s">
        <v>275</v>
      </c>
      <c r="Q1804" t="s">
        <v>275</v>
      </c>
      <c r="R1804" t="n">
        <v>15</v>
      </c>
      <c r="S1804" t="s">
        <v>255</v>
      </c>
      <c r="T1804" t="n">
        <v>5</v>
      </c>
    </row>
    <row r="1805" spans="1:20">
      <c r="A1805" t="n">
        <v>209</v>
      </c>
      <c r="B1805" t="s">
        <v>313</v>
      </c>
      <c r="C1805" t="n">
        <v>4</v>
      </c>
      <c r="D1805" t="n">
        <v>20</v>
      </c>
      <c r="E1805" t="s">
        <v>330</v>
      </c>
      <c r="F1805" t="n">
        <v>3201</v>
      </c>
      <c r="G1805" t="s">
        <v>331</v>
      </c>
      <c r="H1805" t="s">
        <v>255</v>
      </c>
      <c r="I1805" t="n">
        <v>500</v>
      </c>
      <c r="J1805" t="n">
        <v>458</v>
      </c>
      <c r="K1805" t="s">
        <v>252</v>
      </c>
      <c r="L1805" t="n">
        <v>334</v>
      </c>
      <c r="M1805" t="n">
        <v>0.06</v>
      </c>
      <c r="N1805" t="n">
        <v>39.9</v>
      </c>
      <c r="O1805" t="s">
        <v>313</v>
      </c>
      <c r="P1805" t="s">
        <v>275</v>
      </c>
      <c r="Q1805" t="s">
        <v>275</v>
      </c>
      <c r="R1805" t="n">
        <v>15</v>
      </c>
      <c r="S1805" t="s">
        <v>255</v>
      </c>
      <c r="T1805" t="n">
        <v>5</v>
      </c>
    </row>
    <row r="1806" spans="1:20">
      <c r="A1806" t="n">
        <v>209</v>
      </c>
      <c r="B1806" t="s">
        <v>313</v>
      </c>
      <c r="C1806" t="n">
        <v>5</v>
      </c>
      <c r="D1806" t="n">
        <v>20</v>
      </c>
      <c r="E1806" t="s">
        <v>330</v>
      </c>
      <c r="F1806" t="n">
        <v>3201</v>
      </c>
      <c r="G1806" t="s">
        <v>331</v>
      </c>
      <c r="H1806" t="s">
        <v>255</v>
      </c>
      <c r="I1806" t="n">
        <v>500</v>
      </c>
      <c r="J1806" t="n">
        <v>458</v>
      </c>
      <c r="K1806" t="s">
        <v>252</v>
      </c>
      <c r="L1806" t="n">
        <v>258</v>
      </c>
      <c r="M1806" t="n">
        <v>0.11</v>
      </c>
      <c r="N1806" t="n">
        <v>35.4</v>
      </c>
      <c r="O1806" t="s">
        <v>313</v>
      </c>
      <c r="P1806" t="s">
        <v>275</v>
      </c>
      <c r="Q1806" t="s">
        <v>275</v>
      </c>
      <c r="R1806" t="n">
        <v>15</v>
      </c>
      <c r="S1806" t="s">
        <v>255</v>
      </c>
      <c r="T1806" t="n">
        <v>5</v>
      </c>
    </row>
    <row r="1807" spans="1:20">
      <c r="A1807" t="n">
        <v>209</v>
      </c>
      <c r="B1807" t="s">
        <v>258</v>
      </c>
      <c r="C1807" t="n">
        <v>1</v>
      </c>
      <c r="D1807" t="n">
        <v>216</v>
      </c>
      <c r="E1807" t="s">
        <v>333</v>
      </c>
      <c r="F1807" t="n">
        <v>3201</v>
      </c>
      <c r="G1807" t="s">
        <v>331</v>
      </c>
      <c r="H1807" t="s">
        <v>255</v>
      </c>
      <c r="I1807" t="n">
        <v>500</v>
      </c>
      <c r="J1807" t="n">
        <v>490</v>
      </c>
      <c r="K1807" t="s">
        <v>266</v>
      </c>
      <c r="L1807" t="n">
        <v>305</v>
      </c>
      <c r="M1807" t="n">
        <v>0</v>
      </c>
      <c r="N1807" t="n">
        <v>0</v>
      </c>
    </row>
    <row r="1808" spans="1:20">
      <c r="A1808" t="n">
        <v>210</v>
      </c>
      <c r="B1808" t="s">
        <v>248</v>
      </c>
      <c r="C1808" t="n">
        <v>35</v>
      </c>
      <c r="D1808" t="n">
        <v>20</v>
      </c>
      <c r="E1808" t="s">
        <v>330</v>
      </c>
      <c r="F1808" t="n">
        <v>3201</v>
      </c>
      <c r="G1808" t="s">
        <v>331</v>
      </c>
      <c r="H1808" t="s">
        <v>255</v>
      </c>
      <c r="I1808" t="n">
        <v>500</v>
      </c>
      <c r="J1808" t="n">
        <v>280</v>
      </c>
      <c r="K1808" t="s">
        <v>332</v>
      </c>
      <c r="L1808" t="n">
        <v>300</v>
      </c>
      <c r="M1808" t="n">
        <v>0.06</v>
      </c>
      <c r="N1808" t="n">
        <v>33</v>
      </c>
      <c r="O1808" t="s">
        <v>253</v>
      </c>
      <c r="P1808" t="s">
        <v>254</v>
      </c>
      <c r="Q1808" t="s">
        <v>254</v>
      </c>
      <c r="R1808" t="n">
        <v>15</v>
      </c>
      <c r="S1808" t="s">
        <v>255</v>
      </c>
      <c r="T1808" t="n">
        <v>5</v>
      </c>
    </row>
    <row r="1809" spans="1:20">
      <c r="A1809" t="n">
        <v>210</v>
      </c>
      <c r="B1809" t="s">
        <v>248</v>
      </c>
      <c r="C1809" t="n">
        <v>36</v>
      </c>
      <c r="D1809" t="n">
        <v>20</v>
      </c>
      <c r="E1809" t="s">
        <v>330</v>
      </c>
      <c r="F1809" t="n">
        <v>3201</v>
      </c>
      <c r="G1809" t="s">
        <v>331</v>
      </c>
      <c r="H1809" t="s">
        <v>255</v>
      </c>
      <c r="I1809" t="n">
        <v>500</v>
      </c>
      <c r="J1809" t="n">
        <v>280</v>
      </c>
      <c r="K1809" t="s">
        <v>332</v>
      </c>
      <c r="L1809" t="n">
        <v>400</v>
      </c>
      <c r="M1809" t="n">
        <v>0.06</v>
      </c>
      <c r="N1809" t="n">
        <v>38.4</v>
      </c>
      <c r="O1809" t="s">
        <v>253</v>
      </c>
      <c r="P1809" t="s">
        <v>254</v>
      </c>
      <c r="Q1809" t="s">
        <v>254</v>
      </c>
      <c r="R1809" t="n">
        <v>15</v>
      </c>
      <c r="S1809" t="s">
        <v>255</v>
      </c>
      <c r="T1809" t="n">
        <v>5</v>
      </c>
    </row>
    <row r="1810" spans="1:20">
      <c r="A1810" t="n">
        <v>210</v>
      </c>
      <c r="B1810" t="s">
        <v>248</v>
      </c>
      <c r="C1810" t="n">
        <v>37</v>
      </c>
      <c r="D1810" t="n">
        <v>20</v>
      </c>
      <c r="E1810" t="s">
        <v>330</v>
      </c>
      <c r="F1810" t="n">
        <v>3201</v>
      </c>
      <c r="G1810" t="s">
        <v>331</v>
      </c>
      <c r="H1810" t="s">
        <v>255</v>
      </c>
      <c r="I1810" t="n">
        <v>500</v>
      </c>
      <c r="J1810" t="n">
        <v>280</v>
      </c>
      <c r="K1810" t="s">
        <v>332</v>
      </c>
      <c r="L1810" t="n">
        <v>393</v>
      </c>
      <c r="M1810" t="n">
        <v>0.06</v>
      </c>
      <c r="N1810" t="n">
        <v>38.6</v>
      </c>
      <c r="O1810" t="s">
        <v>253</v>
      </c>
      <c r="P1810" t="s">
        <v>254</v>
      </c>
      <c r="Q1810" t="s">
        <v>254</v>
      </c>
      <c r="R1810" t="n">
        <v>15</v>
      </c>
      <c r="S1810" t="s">
        <v>255</v>
      </c>
      <c r="T1810" t="n">
        <v>5</v>
      </c>
    </row>
    <row r="1811" spans="1:20">
      <c r="A1811" t="n">
        <v>210</v>
      </c>
      <c r="B1811" t="s">
        <v>248</v>
      </c>
      <c r="C1811" t="n">
        <v>38</v>
      </c>
      <c r="D1811" t="n">
        <v>20</v>
      </c>
      <c r="E1811" t="s">
        <v>330</v>
      </c>
      <c r="F1811" t="n">
        <v>3201</v>
      </c>
      <c r="G1811" t="s">
        <v>331</v>
      </c>
      <c r="H1811" t="s">
        <v>255</v>
      </c>
      <c r="I1811" t="n">
        <v>500</v>
      </c>
      <c r="J1811" t="n">
        <v>458</v>
      </c>
      <c r="K1811" t="s">
        <v>252</v>
      </c>
      <c r="L1811" t="n">
        <v>393</v>
      </c>
      <c r="M1811" t="n">
        <v>0.09</v>
      </c>
      <c r="N1811" t="n">
        <v>34.2</v>
      </c>
      <c r="O1811" t="s">
        <v>253</v>
      </c>
      <c r="P1811" t="s">
        <v>254</v>
      </c>
      <c r="Q1811" t="s">
        <v>254</v>
      </c>
      <c r="R1811" t="n">
        <v>15</v>
      </c>
      <c r="S1811" t="s">
        <v>255</v>
      </c>
      <c r="T1811" t="n">
        <v>5</v>
      </c>
    </row>
    <row r="1812" spans="1:20">
      <c r="A1812" t="n">
        <v>210</v>
      </c>
      <c r="B1812" t="s">
        <v>248</v>
      </c>
      <c r="C1812" t="n">
        <v>39</v>
      </c>
      <c r="D1812" t="n">
        <v>20</v>
      </c>
      <c r="E1812" t="s">
        <v>330</v>
      </c>
      <c r="F1812" t="n">
        <v>3201</v>
      </c>
      <c r="G1812" t="s">
        <v>331</v>
      </c>
      <c r="H1812" t="s">
        <v>255</v>
      </c>
      <c r="I1812" t="n">
        <v>500</v>
      </c>
      <c r="J1812" t="n">
        <v>458</v>
      </c>
      <c r="K1812" t="s">
        <v>252</v>
      </c>
      <c r="L1812" t="n">
        <v>99</v>
      </c>
      <c r="M1812" t="n">
        <v>0.2</v>
      </c>
      <c r="N1812" t="n">
        <v>20.7</v>
      </c>
      <c r="O1812" t="s">
        <v>253</v>
      </c>
      <c r="P1812" t="s">
        <v>254</v>
      </c>
      <c r="Q1812" t="s">
        <v>254</v>
      </c>
      <c r="R1812" t="n">
        <v>15</v>
      </c>
      <c r="S1812" t="s">
        <v>255</v>
      </c>
      <c r="T1812" t="n">
        <v>5</v>
      </c>
    </row>
    <row r="1813" spans="1:20">
      <c r="A1813" t="n">
        <v>210</v>
      </c>
      <c r="B1813" t="s">
        <v>248</v>
      </c>
      <c r="C1813" t="n">
        <v>40</v>
      </c>
      <c r="D1813" t="n">
        <v>20</v>
      </c>
      <c r="E1813" t="s">
        <v>330</v>
      </c>
      <c r="F1813" t="n">
        <v>3201</v>
      </c>
      <c r="G1813" t="s">
        <v>331</v>
      </c>
      <c r="H1813" t="s">
        <v>255</v>
      </c>
      <c r="I1813" t="n">
        <v>500</v>
      </c>
      <c r="J1813" t="n">
        <v>458</v>
      </c>
      <c r="K1813" t="s">
        <v>252</v>
      </c>
      <c r="L1813" t="n">
        <v>101</v>
      </c>
      <c r="M1813" t="n">
        <v>0.2</v>
      </c>
      <c r="N1813" t="n">
        <v>21</v>
      </c>
      <c r="O1813" t="s">
        <v>253</v>
      </c>
      <c r="P1813" t="s">
        <v>254</v>
      </c>
      <c r="Q1813" t="s">
        <v>254</v>
      </c>
      <c r="R1813" t="n">
        <v>15</v>
      </c>
      <c r="S1813" t="s">
        <v>255</v>
      </c>
      <c r="T1813" t="n">
        <v>5</v>
      </c>
    </row>
    <row r="1814" spans="1:20">
      <c r="A1814" t="n">
        <v>210</v>
      </c>
      <c r="B1814" t="s">
        <v>248</v>
      </c>
      <c r="C1814" t="n">
        <v>41</v>
      </c>
      <c r="D1814" t="n">
        <v>20</v>
      </c>
      <c r="E1814" t="s">
        <v>330</v>
      </c>
      <c r="F1814" t="n">
        <v>3201</v>
      </c>
      <c r="G1814" t="s">
        <v>331</v>
      </c>
      <c r="H1814" t="s">
        <v>255</v>
      </c>
      <c r="I1814" t="n">
        <v>500</v>
      </c>
      <c r="J1814" t="n">
        <v>458</v>
      </c>
      <c r="K1814" t="s">
        <v>252</v>
      </c>
      <c r="L1814" t="n">
        <v>115</v>
      </c>
      <c r="M1814" t="n">
        <v>0.03</v>
      </c>
      <c r="N1814" t="n">
        <v>45.6</v>
      </c>
      <c r="O1814" t="s">
        <v>253</v>
      </c>
      <c r="P1814" t="s">
        <v>254</v>
      </c>
      <c r="Q1814" t="s">
        <v>254</v>
      </c>
      <c r="R1814" t="n">
        <v>15</v>
      </c>
      <c r="S1814" t="s">
        <v>255</v>
      </c>
      <c r="T1814" t="n">
        <v>5</v>
      </c>
    </row>
    <row r="1815" spans="1:20">
      <c r="A1815" t="n">
        <v>210</v>
      </c>
      <c r="B1815" t="s">
        <v>248</v>
      </c>
      <c r="C1815" t="n">
        <v>42</v>
      </c>
      <c r="D1815" t="n">
        <v>20</v>
      </c>
      <c r="E1815" t="s">
        <v>330</v>
      </c>
      <c r="F1815" t="n">
        <v>3201</v>
      </c>
      <c r="G1815" t="s">
        <v>331</v>
      </c>
      <c r="H1815" t="s">
        <v>255</v>
      </c>
      <c r="I1815" t="n">
        <v>500</v>
      </c>
      <c r="J1815" t="n">
        <v>458</v>
      </c>
      <c r="K1815" t="s">
        <v>252</v>
      </c>
      <c r="L1815" t="n">
        <v>62</v>
      </c>
      <c r="M1815" t="n">
        <v>0.05</v>
      </c>
      <c r="N1815" t="n">
        <v>36</v>
      </c>
      <c r="O1815" t="s">
        <v>253</v>
      </c>
      <c r="P1815" t="s">
        <v>254</v>
      </c>
      <c r="Q1815" t="s">
        <v>254</v>
      </c>
      <c r="R1815" t="n">
        <v>15</v>
      </c>
      <c r="S1815" t="s">
        <v>255</v>
      </c>
      <c r="T1815" t="n">
        <v>5</v>
      </c>
    </row>
    <row r="1816" spans="1:20">
      <c r="A1816" t="n">
        <v>210</v>
      </c>
      <c r="B1816" t="s">
        <v>248</v>
      </c>
      <c r="C1816" t="n">
        <v>43</v>
      </c>
      <c r="D1816" t="n">
        <v>20</v>
      </c>
      <c r="E1816" t="s">
        <v>330</v>
      </c>
      <c r="F1816" t="n">
        <v>3201</v>
      </c>
      <c r="G1816" t="s">
        <v>331</v>
      </c>
      <c r="H1816" t="s">
        <v>255</v>
      </c>
      <c r="I1816" t="n">
        <v>500</v>
      </c>
      <c r="J1816" t="n">
        <v>580</v>
      </c>
      <c r="K1816" t="s">
        <v>270</v>
      </c>
      <c r="L1816" t="n">
        <v>240</v>
      </c>
      <c r="M1816" t="n">
        <v>0.02</v>
      </c>
      <c r="N1816" t="n">
        <v>44.9</v>
      </c>
      <c r="O1816" t="s">
        <v>253</v>
      </c>
      <c r="P1816" t="s">
        <v>254</v>
      </c>
      <c r="Q1816" t="s">
        <v>254</v>
      </c>
      <c r="R1816" t="n">
        <v>15</v>
      </c>
      <c r="S1816" t="s">
        <v>255</v>
      </c>
      <c r="T1816" t="n">
        <v>5</v>
      </c>
    </row>
    <row r="1817" spans="1:20">
      <c r="A1817" t="n">
        <v>210</v>
      </c>
      <c r="B1817" t="s">
        <v>313</v>
      </c>
      <c r="C1817" t="n">
        <v>1</v>
      </c>
      <c r="D1817" t="n">
        <v>20</v>
      </c>
      <c r="E1817" t="s">
        <v>330</v>
      </c>
      <c r="F1817" t="n">
        <v>3201</v>
      </c>
      <c r="G1817" t="s">
        <v>331</v>
      </c>
      <c r="H1817" t="s">
        <v>255</v>
      </c>
      <c r="I1817" t="n">
        <v>500</v>
      </c>
      <c r="J1817" t="n">
        <v>160</v>
      </c>
      <c r="K1817" t="s">
        <v>280</v>
      </c>
      <c r="L1817" t="n">
        <v>651</v>
      </c>
      <c r="M1817" t="n">
        <v>0.03</v>
      </c>
      <c r="N1817" t="n">
        <v>46.9</v>
      </c>
      <c r="O1817" t="s">
        <v>313</v>
      </c>
      <c r="P1817" t="s">
        <v>275</v>
      </c>
      <c r="Q1817" t="s">
        <v>275</v>
      </c>
      <c r="R1817" t="n">
        <v>15</v>
      </c>
      <c r="S1817" t="s">
        <v>255</v>
      </c>
      <c r="T1817" t="n">
        <v>5</v>
      </c>
    </row>
    <row r="1818" spans="1:20">
      <c r="A1818" t="n">
        <v>210</v>
      </c>
      <c r="B1818" t="s">
        <v>313</v>
      </c>
      <c r="C1818" t="n">
        <v>2</v>
      </c>
      <c r="D1818" t="n">
        <v>20</v>
      </c>
      <c r="E1818" t="s">
        <v>330</v>
      </c>
      <c r="F1818" t="n">
        <v>3201</v>
      </c>
      <c r="G1818" t="s">
        <v>331</v>
      </c>
      <c r="H1818" t="s">
        <v>255</v>
      </c>
      <c r="I1818" t="n">
        <v>500</v>
      </c>
      <c r="J1818" t="n">
        <v>712</v>
      </c>
      <c r="K1818" t="s">
        <v>300</v>
      </c>
      <c r="L1818" t="n">
        <v>655</v>
      </c>
      <c r="M1818" t="n">
        <v>0.03</v>
      </c>
      <c r="N1818" t="n">
        <v>44.5</v>
      </c>
      <c r="O1818" t="s">
        <v>313</v>
      </c>
      <c r="P1818" t="s">
        <v>275</v>
      </c>
      <c r="Q1818" t="s">
        <v>275</v>
      </c>
      <c r="R1818" t="n">
        <v>15</v>
      </c>
      <c r="S1818" t="s">
        <v>255</v>
      </c>
      <c r="T1818" t="n">
        <v>5</v>
      </c>
    </row>
    <row r="1819" spans="1:20">
      <c r="A1819" t="n">
        <v>210</v>
      </c>
      <c r="B1819" t="s">
        <v>313</v>
      </c>
      <c r="C1819" t="n">
        <v>3</v>
      </c>
      <c r="D1819" t="n">
        <v>20</v>
      </c>
      <c r="E1819" t="s">
        <v>330</v>
      </c>
      <c r="F1819" t="n">
        <v>3201</v>
      </c>
      <c r="G1819" t="s">
        <v>331</v>
      </c>
      <c r="H1819" t="s">
        <v>255</v>
      </c>
      <c r="I1819" t="n">
        <v>500</v>
      </c>
      <c r="J1819" t="n">
        <v>280</v>
      </c>
      <c r="K1819" t="s">
        <v>332</v>
      </c>
      <c r="L1819" t="n">
        <v>401</v>
      </c>
      <c r="M1819" t="n">
        <v>0.21</v>
      </c>
      <c r="N1819" t="n">
        <v>22.9</v>
      </c>
      <c r="O1819" t="s">
        <v>313</v>
      </c>
      <c r="P1819" t="s">
        <v>275</v>
      </c>
      <c r="Q1819" t="s">
        <v>275</v>
      </c>
      <c r="R1819" t="n">
        <v>15</v>
      </c>
      <c r="S1819" t="s">
        <v>255</v>
      </c>
      <c r="T1819" t="n">
        <v>5</v>
      </c>
    </row>
    <row r="1820" spans="1:20">
      <c r="A1820" t="n">
        <v>210</v>
      </c>
      <c r="B1820" t="s">
        <v>313</v>
      </c>
      <c r="C1820" t="n">
        <v>4</v>
      </c>
      <c r="D1820" t="n">
        <v>20</v>
      </c>
      <c r="E1820" t="s">
        <v>330</v>
      </c>
      <c r="F1820" t="n">
        <v>3201</v>
      </c>
      <c r="G1820" t="s">
        <v>331</v>
      </c>
      <c r="H1820" t="s">
        <v>255</v>
      </c>
      <c r="I1820" t="n">
        <v>500</v>
      </c>
      <c r="J1820" t="n">
        <v>580</v>
      </c>
      <c r="K1820" t="s">
        <v>270</v>
      </c>
      <c r="L1820" t="n">
        <v>288</v>
      </c>
      <c r="M1820" t="n">
        <v>0.05</v>
      </c>
      <c r="N1820" t="n">
        <v>36.6</v>
      </c>
      <c r="O1820" t="s">
        <v>313</v>
      </c>
      <c r="P1820" t="s">
        <v>275</v>
      </c>
      <c r="Q1820" t="s">
        <v>275</v>
      </c>
      <c r="R1820" t="n">
        <v>15</v>
      </c>
      <c r="S1820" t="s">
        <v>255</v>
      </c>
      <c r="T1820" t="n">
        <v>5</v>
      </c>
    </row>
    <row r="1821" spans="1:20">
      <c r="A1821" t="n">
        <v>210</v>
      </c>
      <c r="B1821" t="s">
        <v>313</v>
      </c>
      <c r="C1821" t="n">
        <v>5</v>
      </c>
      <c r="D1821" t="n">
        <v>216</v>
      </c>
      <c r="E1821" t="s">
        <v>333</v>
      </c>
      <c r="F1821" t="n">
        <v>3201</v>
      </c>
      <c r="G1821" t="s">
        <v>331</v>
      </c>
      <c r="H1821" t="s">
        <v>255</v>
      </c>
      <c r="I1821" t="n">
        <v>500</v>
      </c>
      <c r="J1821" t="n">
        <v>515</v>
      </c>
      <c r="K1821" t="s">
        <v>337</v>
      </c>
      <c r="L1821" t="n">
        <v>310</v>
      </c>
      <c r="M1821" t="n">
        <v>0</v>
      </c>
      <c r="N1821" t="n">
        <v>0</v>
      </c>
    </row>
    <row r="1822" spans="1:20">
      <c r="A1822" t="n">
        <v>210</v>
      </c>
      <c r="B1822" t="s">
        <v>258</v>
      </c>
      <c r="C1822" t="n">
        <v>1</v>
      </c>
      <c r="D1822" t="n">
        <v>216</v>
      </c>
      <c r="E1822" t="s">
        <v>333</v>
      </c>
      <c r="F1822" t="n">
        <v>3201</v>
      </c>
      <c r="G1822" t="s">
        <v>331</v>
      </c>
      <c r="H1822" t="s">
        <v>255</v>
      </c>
      <c r="I1822" t="n">
        <v>500</v>
      </c>
      <c r="J1822" t="n">
        <v>490</v>
      </c>
      <c r="K1822" t="s">
        <v>266</v>
      </c>
      <c r="L1822" t="n">
        <v>304</v>
      </c>
      <c r="M1822" t="n">
        <v>0</v>
      </c>
      <c r="N1822" t="n">
        <v>0</v>
      </c>
    </row>
    <row r="1823" spans="1:20">
      <c r="A1823" t="n">
        <v>211</v>
      </c>
      <c r="B1823" t="s">
        <v>248</v>
      </c>
      <c r="C1823" t="n">
        <v>30</v>
      </c>
      <c r="D1823" t="n">
        <v>20</v>
      </c>
      <c r="E1823" t="s">
        <v>330</v>
      </c>
      <c r="F1823" t="n">
        <v>3201</v>
      </c>
      <c r="G1823" t="s">
        <v>331</v>
      </c>
      <c r="H1823" t="s">
        <v>255</v>
      </c>
      <c r="I1823" t="n">
        <v>500</v>
      </c>
      <c r="J1823" t="n">
        <v>280</v>
      </c>
      <c r="K1823" t="s">
        <v>332</v>
      </c>
      <c r="L1823" t="n">
        <v>426</v>
      </c>
      <c r="M1823" t="n">
        <v>0.06</v>
      </c>
      <c r="N1823" t="n">
        <v>37.1</v>
      </c>
      <c r="O1823" t="s">
        <v>253</v>
      </c>
      <c r="P1823" t="s">
        <v>254</v>
      </c>
      <c r="Q1823" t="s">
        <v>254</v>
      </c>
      <c r="R1823" t="n">
        <v>15</v>
      </c>
      <c r="S1823" t="s">
        <v>255</v>
      </c>
      <c r="T1823" t="n">
        <v>5</v>
      </c>
    </row>
    <row r="1824" spans="1:20">
      <c r="A1824" t="n">
        <v>211</v>
      </c>
      <c r="B1824" t="s">
        <v>248</v>
      </c>
      <c r="C1824" t="n">
        <v>31</v>
      </c>
      <c r="D1824" t="n">
        <v>20</v>
      </c>
      <c r="E1824" t="s">
        <v>330</v>
      </c>
      <c r="F1824" t="n">
        <v>3201</v>
      </c>
      <c r="G1824" t="s">
        <v>331</v>
      </c>
      <c r="H1824" t="s">
        <v>255</v>
      </c>
      <c r="I1824" t="n">
        <v>500</v>
      </c>
      <c r="J1824" t="n">
        <v>280</v>
      </c>
      <c r="K1824" t="s">
        <v>332</v>
      </c>
      <c r="L1824" t="n">
        <v>206</v>
      </c>
      <c r="M1824" t="n">
        <v>0.24</v>
      </c>
      <c r="N1824" t="n">
        <v>16.7</v>
      </c>
      <c r="O1824" t="s">
        <v>253</v>
      </c>
      <c r="P1824" t="s">
        <v>254</v>
      </c>
      <c r="Q1824" t="s">
        <v>254</v>
      </c>
      <c r="R1824" t="n">
        <v>15</v>
      </c>
      <c r="S1824" t="s">
        <v>255</v>
      </c>
      <c r="T1824" t="n">
        <v>5</v>
      </c>
    </row>
    <row r="1825" spans="1:20">
      <c r="A1825" t="n">
        <v>211</v>
      </c>
      <c r="B1825" t="s">
        <v>248</v>
      </c>
      <c r="C1825" t="n">
        <v>32</v>
      </c>
      <c r="D1825" t="n">
        <v>20</v>
      </c>
      <c r="E1825" t="s">
        <v>330</v>
      </c>
      <c r="F1825" t="n">
        <v>3201</v>
      </c>
      <c r="G1825" t="s">
        <v>331</v>
      </c>
      <c r="H1825" t="s">
        <v>255</v>
      </c>
      <c r="I1825" t="n">
        <v>500</v>
      </c>
      <c r="J1825" t="n">
        <v>875</v>
      </c>
      <c r="K1825" t="s">
        <v>327</v>
      </c>
      <c r="L1825" t="n">
        <v>196</v>
      </c>
      <c r="M1825" t="n">
        <v>0.04</v>
      </c>
      <c r="N1825" t="n">
        <v>43</v>
      </c>
      <c r="O1825" t="s">
        <v>253</v>
      </c>
      <c r="P1825" t="s">
        <v>254</v>
      </c>
      <c r="Q1825" t="s">
        <v>254</v>
      </c>
      <c r="R1825" t="n">
        <v>15</v>
      </c>
      <c r="S1825" t="s">
        <v>255</v>
      </c>
      <c r="T1825" t="n">
        <v>5</v>
      </c>
    </row>
    <row r="1826" spans="1:20">
      <c r="A1826" t="n">
        <v>211</v>
      </c>
      <c r="B1826" t="s">
        <v>248</v>
      </c>
      <c r="C1826" t="n">
        <v>33</v>
      </c>
      <c r="D1826" t="n">
        <v>20</v>
      </c>
      <c r="E1826" t="s">
        <v>330</v>
      </c>
      <c r="F1826" t="n">
        <v>3201</v>
      </c>
      <c r="G1826" t="s">
        <v>331</v>
      </c>
      <c r="H1826" t="s">
        <v>255</v>
      </c>
      <c r="I1826" t="n">
        <v>500</v>
      </c>
      <c r="J1826" t="n">
        <v>945</v>
      </c>
      <c r="K1826" t="s">
        <v>304</v>
      </c>
      <c r="L1826" t="n">
        <v>258</v>
      </c>
      <c r="M1826" t="n">
        <v>0.05</v>
      </c>
      <c r="N1826" t="n">
        <v>39.6</v>
      </c>
      <c r="O1826" t="s">
        <v>253</v>
      </c>
      <c r="P1826" t="s">
        <v>254</v>
      </c>
      <c r="Q1826" t="s">
        <v>254</v>
      </c>
      <c r="R1826" t="n">
        <v>15</v>
      </c>
      <c r="S1826" t="s">
        <v>255</v>
      </c>
      <c r="T1826" t="n">
        <v>5</v>
      </c>
    </row>
    <row r="1827" spans="1:20">
      <c r="A1827" t="n">
        <v>211</v>
      </c>
      <c r="B1827" t="s">
        <v>248</v>
      </c>
      <c r="C1827" t="n">
        <v>34</v>
      </c>
      <c r="D1827" t="n">
        <v>20</v>
      </c>
      <c r="E1827" t="s">
        <v>330</v>
      </c>
      <c r="F1827" t="n">
        <v>3201</v>
      </c>
      <c r="G1827" t="s">
        <v>331</v>
      </c>
      <c r="H1827" t="s">
        <v>255</v>
      </c>
      <c r="I1827" t="n">
        <v>500</v>
      </c>
      <c r="J1827" t="n">
        <v>945</v>
      </c>
      <c r="K1827" t="s">
        <v>304</v>
      </c>
      <c r="L1827" t="n">
        <v>251</v>
      </c>
      <c r="M1827" t="n">
        <v>0.05</v>
      </c>
      <c r="N1827" t="n">
        <v>38.5</v>
      </c>
      <c r="O1827" t="s">
        <v>253</v>
      </c>
      <c r="P1827" t="s">
        <v>254</v>
      </c>
      <c r="Q1827" t="s">
        <v>254</v>
      </c>
      <c r="R1827" t="n">
        <v>15</v>
      </c>
      <c r="S1827" t="s">
        <v>255</v>
      </c>
      <c r="T1827" t="n">
        <v>5</v>
      </c>
    </row>
    <row r="1828" spans="1:20">
      <c r="A1828" t="n">
        <v>211</v>
      </c>
      <c r="B1828" t="s">
        <v>313</v>
      </c>
      <c r="C1828" t="n">
        <v>1</v>
      </c>
      <c r="D1828" t="n">
        <v>20</v>
      </c>
      <c r="E1828" t="s">
        <v>330</v>
      </c>
      <c r="F1828" t="n">
        <v>3201</v>
      </c>
      <c r="G1828" t="s">
        <v>331</v>
      </c>
      <c r="H1828" t="s">
        <v>255</v>
      </c>
      <c r="I1828" t="n">
        <v>500</v>
      </c>
      <c r="J1828" t="n">
        <v>580</v>
      </c>
      <c r="K1828" t="s">
        <v>270</v>
      </c>
      <c r="L1828" t="n">
        <v>352</v>
      </c>
      <c r="M1828" t="n">
        <v>0.06</v>
      </c>
      <c r="N1828" t="n">
        <v>36.4</v>
      </c>
      <c r="O1828" t="s">
        <v>313</v>
      </c>
      <c r="P1828" t="s">
        <v>275</v>
      </c>
      <c r="Q1828" t="s">
        <v>275</v>
      </c>
      <c r="R1828" t="n">
        <v>15</v>
      </c>
      <c r="S1828" t="s">
        <v>255</v>
      </c>
      <c r="T1828" t="n">
        <v>5</v>
      </c>
    </row>
    <row r="1829" spans="1:20">
      <c r="A1829" t="n">
        <v>211</v>
      </c>
      <c r="B1829" t="s">
        <v>313</v>
      </c>
      <c r="C1829" t="n">
        <v>2</v>
      </c>
      <c r="D1829" t="n">
        <v>20</v>
      </c>
      <c r="E1829" t="s">
        <v>330</v>
      </c>
      <c r="F1829" t="n">
        <v>3201</v>
      </c>
      <c r="G1829" t="s">
        <v>331</v>
      </c>
      <c r="H1829" t="s">
        <v>255</v>
      </c>
      <c r="I1829" t="n">
        <v>500</v>
      </c>
      <c r="J1829" t="n">
        <v>458</v>
      </c>
      <c r="K1829" t="s">
        <v>252</v>
      </c>
      <c r="L1829" t="n">
        <v>381</v>
      </c>
      <c r="M1829" t="n">
        <v>0.22</v>
      </c>
      <c r="N1829" t="n">
        <v>20.3</v>
      </c>
      <c r="O1829" t="s">
        <v>313</v>
      </c>
      <c r="P1829" t="s">
        <v>275</v>
      </c>
      <c r="Q1829" t="s">
        <v>275</v>
      </c>
      <c r="R1829" t="n">
        <v>15</v>
      </c>
      <c r="S1829" t="s">
        <v>255</v>
      </c>
      <c r="T1829" t="n">
        <v>5</v>
      </c>
    </row>
    <row r="1830" spans="1:20">
      <c r="A1830" t="n">
        <v>211</v>
      </c>
      <c r="B1830" t="s">
        <v>313</v>
      </c>
      <c r="C1830" t="n">
        <v>3</v>
      </c>
      <c r="D1830" t="n">
        <v>20</v>
      </c>
      <c r="E1830" t="s">
        <v>330</v>
      </c>
      <c r="F1830" t="n">
        <v>3201</v>
      </c>
      <c r="G1830" t="s">
        <v>331</v>
      </c>
      <c r="H1830" t="s">
        <v>255</v>
      </c>
      <c r="I1830" t="n">
        <v>500</v>
      </c>
      <c r="J1830" t="n">
        <v>232</v>
      </c>
      <c r="K1830" t="s">
        <v>288</v>
      </c>
      <c r="L1830" t="n">
        <v>725</v>
      </c>
      <c r="M1830" t="n">
        <v>0.08</v>
      </c>
      <c r="N1830" t="n">
        <v>35.2</v>
      </c>
      <c r="O1830" t="s">
        <v>313</v>
      </c>
      <c r="P1830" t="s">
        <v>275</v>
      </c>
      <c r="Q1830" t="s">
        <v>275</v>
      </c>
      <c r="R1830" t="n">
        <v>15</v>
      </c>
      <c r="S1830" t="s">
        <v>255</v>
      </c>
      <c r="T1830" t="n">
        <v>5</v>
      </c>
    </row>
    <row r="1831" spans="1:20">
      <c r="A1831" t="n">
        <v>212</v>
      </c>
      <c r="B1831" t="s">
        <v>248</v>
      </c>
      <c r="C1831" t="n">
        <v>32</v>
      </c>
      <c r="D1831" t="n">
        <v>20</v>
      </c>
      <c r="E1831" t="s">
        <v>330</v>
      </c>
      <c r="F1831" t="n">
        <v>3201</v>
      </c>
      <c r="G1831" t="s">
        <v>331</v>
      </c>
      <c r="H1831" t="s">
        <v>255</v>
      </c>
      <c r="I1831" t="n">
        <v>500</v>
      </c>
      <c r="J1831" t="n">
        <v>280</v>
      </c>
      <c r="K1831" t="s">
        <v>332</v>
      </c>
      <c r="L1831" t="n">
        <v>417</v>
      </c>
      <c r="M1831" t="n">
        <v>0.07000000000000001</v>
      </c>
      <c r="N1831" t="n">
        <v>33</v>
      </c>
      <c r="O1831" t="s">
        <v>253</v>
      </c>
      <c r="P1831" t="s">
        <v>254</v>
      </c>
      <c r="Q1831" t="s">
        <v>254</v>
      </c>
      <c r="R1831" t="n">
        <v>15</v>
      </c>
      <c r="S1831" t="s">
        <v>255</v>
      </c>
      <c r="T1831" t="n">
        <v>5</v>
      </c>
    </row>
    <row r="1832" spans="1:20">
      <c r="A1832" t="n">
        <v>212</v>
      </c>
      <c r="B1832" t="s">
        <v>248</v>
      </c>
      <c r="C1832" t="n">
        <v>33</v>
      </c>
      <c r="D1832" t="n">
        <v>20</v>
      </c>
      <c r="E1832" t="s">
        <v>330</v>
      </c>
      <c r="F1832" t="n">
        <v>3201</v>
      </c>
      <c r="G1832" t="s">
        <v>331</v>
      </c>
      <c r="H1832" t="s">
        <v>255</v>
      </c>
      <c r="I1832" t="n">
        <v>500</v>
      </c>
      <c r="J1832" t="n">
        <v>945</v>
      </c>
      <c r="K1832" t="s">
        <v>304</v>
      </c>
      <c r="L1832" t="n">
        <v>258</v>
      </c>
      <c r="M1832" t="n">
        <v>0.05</v>
      </c>
      <c r="N1832" t="n">
        <v>39.7</v>
      </c>
      <c r="O1832" t="s">
        <v>253</v>
      </c>
      <c r="P1832" t="s">
        <v>254</v>
      </c>
      <c r="Q1832" t="s">
        <v>254</v>
      </c>
      <c r="R1832" t="n">
        <v>15</v>
      </c>
      <c r="S1832" t="s">
        <v>255</v>
      </c>
      <c r="T1832" t="n">
        <v>5</v>
      </c>
    </row>
    <row r="1833" spans="1:20">
      <c r="A1833" t="n">
        <v>212</v>
      </c>
      <c r="B1833" t="s">
        <v>313</v>
      </c>
      <c r="C1833" t="n">
        <v>1</v>
      </c>
      <c r="D1833" t="n">
        <v>20</v>
      </c>
      <c r="E1833" t="s">
        <v>330</v>
      </c>
      <c r="F1833" t="n">
        <v>3201</v>
      </c>
      <c r="G1833" t="s">
        <v>331</v>
      </c>
      <c r="H1833" t="s">
        <v>255</v>
      </c>
      <c r="I1833" t="n">
        <v>500</v>
      </c>
      <c r="J1833" t="n">
        <v>458</v>
      </c>
      <c r="K1833" t="s">
        <v>252</v>
      </c>
      <c r="L1833" t="n">
        <v>460</v>
      </c>
      <c r="M1833" t="n">
        <v>0.23</v>
      </c>
      <c r="N1833" t="n">
        <v>20.6</v>
      </c>
      <c r="O1833" t="s">
        <v>313</v>
      </c>
      <c r="P1833" t="s">
        <v>275</v>
      </c>
      <c r="Q1833" t="s">
        <v>275</v>
      </c>
      <c r="R1833" t="n">
        <v>15</v>
      </c>
      <c r="S1833" t="s">
        <v>255</v>
      </c>
      <c r="T1833" t="n">
        <v>5</v>
      </c>
    </row>
    <row r="1834" spans="1:20">
      <c r="A1834" t="n">
        <v>212</v>
      </c>
      <c r="B1834" t="s">
        <v>313</v>
      </c>
      <c r="C1834" t="n">
        <v>2</v>
      </c>
      <c r="D1834" t="n">
        <v>20</v>
      </c>
      <c r="E1834" t="s">
        <v>330</v>
      </c>
      <c r="F1834" t="n">
        <v>3201</v>
      </c>
      <c r="G1834" t="s">
        <v>331</v>
      </c>
      <c r="H1834" t="s">
        <v>255</v>
      </c>
      <c r="I1834" t="n">
        <v>500</v>
      </c>
      <c r="J1834" t="n">
        <v>325</v>
      </c>
      <c r="K1834" t="s">
        <v>287</v>
      </c>
      <c r="L1834" t="n">
        <v>442</v>
      </c>
      <c r="M1834" t="n">
        <v>1.59</v>
      </c>
      <c r="N1834" t="n">
        <v>23.9</v>
      </c>
      <c r="O1834" t="s">
        <v>313</v>
      </c>
      <c r="P1834" t="s">
        <v>275</v>
      </c>
      <c r="Q1834" t="s">
        <v>275</v>
      </c>
      <c r="R1834" t="n">
        <v>15</v>
      </c>
      <c r="S1834" t="s">
        <v>255</v>
      </c>
      <c r="T1834" t="n">
        <v>5</v>
      </c>
    </row>
    <row r="1835" spans="1:20">
      <c r="A1835" t="n">
        <v>212</v>
      </c>
      <c r="B1835" t="s">
        <v>313</v>
      </c>
      <c r="C1835" t="n">
        <v>3</v>
      </c>
      <c r="D1835" t="n">
        <v>20</v>
      </c>
      <c r="E1835" t="s">
        <v>330</v>
      </c>
      <c r="F1835" t="n">
        <v>3201</v>
      </c>
      <c r="G1835" t="s">
        <v>331</v>
      </c>
      <c r="H1835" t="s">
        <v>255</v>
      </c>
      <c r="I1835" t="n">
        <v>500</v>
      </c>
      <c r="J1835" t="n">
        <v>458</v>
      </c>
      <c r="K1835" t="s">
        <v>252</v>
      </c>
      <c r="L1835" t="n">
        <v>202</v>
      </c>
      <c r="M1835" t="n">
        <v>0.03</v>
      </c>
      <c r="N1835" t="n">
        <v>47.2</v>
      </c>
      <c r="O1835" t="s">
        <v>313</v>
      </c>
      <c r="P1835" t="s">
        <v>275</v>
      </c>
      <c r="Q1835" t="s">
        <v>275</v>
      </c>
      <c r="R1835" t="n">
        <v>15</v>
      </c>
      <c r="S1835" t="s">
        <v>255</v>
      </c>
      <c r="T1835" t="n">
        <v>5</v>
      </c>
    </row>
    <row r="1836" spans="1:20">
      <c r="A1836" t="n">
        <v>212</v>
      </c>
      <c r="B1836" t="s">
        <v>313</v>
      </c>
      <c r="C1836" t="n">
        <v>4</v>
      </c>
      <c r="D1836" t="n">
        <v>20</v>
      </c>
      <c r="E1836" t="s">
        <v>330</v>
      </c>
      <c r="F1836" t="n">
        <v>3201</v>
      </c>
      <c r="G1836" t="s">
        <v>331</v>
      </c>
      <c r="H1836" t="s">
        <v>255</v>
      </c>
      <c r="I1836" t="n">
        <v>500</v>
      </c>
      <c r="J1836" t="n">
        <v>160</v>
      </c>
      <c r="K1836" t="s">
        <v>280</v>
      </c>
      <c r="L1836" t="n">
        <v>650</v>
      </c>
      <c r="M1836" t="n">
        <v>0.01</v>
      </c>
      <c r="N1836" t="n">
        <v>53.9</v>
      </c>
      <c r="O1836" t="s">
        <v>313</v>
      </c>
      <c r="P1836" t="s">
        <v>275</v>
      </c>
      <c r="Q1836" t="s">
        <v>275</v>
      </c>
      <c r="R1836" t="n">
        <v>15</v>
      </c>
      <c r="S1836" t="s">
        <v>255</v>
      </c>
      <c r="T1836" t="n">
        <v>5</v>
      </c>
    </row>
    <row r="1837" spans="1:20">
      <c r="A1837" s="1" t="n">
        <v>37652</v>
      </c>
      <c r="B1837" t="s">
        <v>344</v>
      </c>
      <c r="C1837" t="n">
        <v>44</v>
      </c>
      <c r="D1837" t="n">
        <v>20</v>
      </c>
      <c r="E1837" t="s">
        <v>249</v>
      </c>
      <c r="F1837" t="n">
        <v>3201</v>
      </c>
      <c r="G1837" t="s">
        <v>250</v>
      </c>
      <c r="H1837" t="s">
        <v>251</v>
      </c>
      <c r="I1837" t="n">
        <v>5</v>
      </c>
      <c r="J1837" t="n">
        <v>458</v>
      </c>
      <c r="K1837" t="s">
        <v>252</v>
      </c>
      <c r="L1837" t="n">
        <v>72</v>
      </c>
      <c r="M1837" t="n">
        <v>0.2</v>
      </c>
      <c r="N1837" t="n">
        <v>20.8</v>
      </c>
      <c r="O1837" t="s">
        <v>345</v>
      </c>
      <c r="P1837" t="s">
        <v>254</v>
      </c>
      <c r="Q1837" t="s">
        <v>254</v>
      </c>
      <c r="R1837" t="s">
        <v>255</v>
      </c>
      <c r="S1837" t="s">
        <v>251</v>
      </c>
      <c r="T1837" t="n">
        <v>5</v>
      </c>
    </row>
    <row r="1838" spans="1:20">
      <c r="A1838" s="1" t="n">
        <v>37652</v>
      </c>
      <c r="B1838" t="s">
        <v>344</v>
      </c>
      <c r="C1838" t="n">
        <v>45</v>
      </c>
      <c r="D1838" t="n">
        <v>20</v>
      </c>
      <c r="E1838" t="s">
        <v>249</v>
      </c>
      <c r="F1838" t="n">
        <v>3201</v>
      </c>
      <c r="G1838" t="s">
        <v>250</v>
      </c>
      <c r="H1838" t="s">
        <v>251</v>
      </c>
      <c r="I1838" t="n">
        <v>5</v>
      </c>
      <c r="J1838" t="n">
        <v>945</v>
      </c>
      <c r="K1838" t="s">
        <v>304</v>
      </c>
      <c r="L1838" t="n">
        <v>607</v>
      </c>
      <c r="M1838" t="n">
        <v>0.07000000000000001</v>
      </c>
      <c r="N1838" t="n">
        <v>39.6</v>
      </c>
      <c r="O1838" t="s">
        <v>345</v>
      </c>
      <c r="P1838" t="s">
        <v>254</v>
      </c>
      <c r="Q1838" t="s">
        <v>254</v>
      </c>
      <c r="R1838" t="s">
        <v>255</v>
      </c>
      <c r="S1838" t="s">
        <v>251</v>
      </c>
      <c r="T1838" t="n">
        <v>5</v>
      </c>
    </row>
    <row r="1839" spans="1:20">
      <c r="A1839" s="1" t="n">
        <v>37652</v>
      </c>
      <c r="B1839" t="s">
        <v>344</v>
      </c>
      <c r="C1839" t="n">
        <v>46</v>
      </c>
      <c r="D1839" t="n">
        <v>20</v>
      </c>
      <c r="E1839" t="s">
        <v>249</v>
      </c>
      <c r="F1839" t="n">
        <v>3201</v>
      </c>
      <c r="G1839" t="s">
        <v>250</v>
      </c>
      <c r="H1839" t="s">
        <v>251</v>
      </c>
      <c r="I1839" t="n">
        <v>5</v>
      </c>
      <c r="J1839" t="n">
        <v>285</v>
      </c>
      <c r="K1839" t="s">
        <v>306</v>
      </c>
      <c r="L1839" t="n">
        <v>307</v>
      </c>
      <c r="M1839" t="n">
        <v>0.52</v>
      </c>
      <c r="N1839" t="n">
        <v>29.2</v>
      </c>
      <c r="O1839" t="s">
        <v>345</v>
      </c>
      <c r="P1839" t="s">
        <v>254</v>
      </c>
      <c r="Q1839" t="s">
        <v>254</v>
      </c>
      <c r="R1839" t="s">
        <v>255</v>
      </c>
      <c r="S1839" t="s">
        <v>251</v>
      </c>
      <c r="T1839" t="n">
        <v>5</v>
      </c>
    </row>
    <row r="1840" spans="1:20">
      <c r="A1840" s="1" t="n">
        <v>37652</v>
      </c>
      <c r="B1840" t="s">
        <v>344</v>
      </c>
      <c r="C1840" t="n">
        <v>47</v>
      </c>
      <c r="D1840" t="n">
        <v>20</v>
      </c>
      <c r="E1840" t="s">
        <v>249</v>
      </c>
      <c r="F1840" t="n">
        <v>3201</v>
      </c>
      <c r="G1840" t="s">
        <v>250</v>
      </c>
      <c r="H1840" t="s">
        <v>251</v>
      </c>
      <c r="I1840" t="n">
        <v>5</v>
      </c>
      <c r="J1840" t="n">
        <v>280</v>
      </c>
      <c r="K1840" t="s">
        <v>273</v>
      </c>
      <c r="L1840" t="n">
        <v>501</v>
      </c>
      <c r="M1840" t="n">
        <v>0.06</v>
      </c>
      <c r="N1840" t="n">
        <v>38.4</v>
      </c>
      <c r="O1840" t="s">
        <v>345</v>
      </c>
      <c r="P1840" t="s">
        <v>254</v>
      </c>
      <c r="Q1840" t="s">
        <v>254</v>
      </c>
      <c r="R1840" t="s">
        <v>255</v>
      </c>
      <c r="S1840" t="s">
        <v>251</v>
      </c>
      <c r="T1840" t="n">
        <v>5</v>
      </c>
    </row>
    <row r="1841" spans="1:20">
      <c r="A1841" s="1" t="n">
        <v>37652</v>
      </c>
      <c r="B1841" t="s">
        <v>344</v>
      </c>
      <c r="C1841" t="n">
        <v>48</v>
      </c>
      <c r="D1841" t="n">
        <v>20</v>
      </c>
      <c r="E1841" t="s">
        <v>249</v>
      </c>
      <c r="F1841" t="n">
        <v>3201</v>
      </c>
      <c r="G1841" t="s">
        <v>250</v>
      </c>
      <c r="H1841" t="s">
        <v>251</v>
      </c>
      <c r="I1841" t="n">
        <v>5</v>
      </c>
      <c r="J1841" t="n">
        <v>875</v>
      </c>
      <c r="K1841" t="s">
        <v>327</v>
      </c>
      <c r="L1841" t="n">
        <v>155</v>
      </c>
      <c r="M1841" t="n">
        <v>0.05</v>
      </c>
      <c r="N1841" t="n">
        <v>42.4</v>
      </c>
      <c r="O1841" t="s">
        <v>345</v>
      </c>
      <c r="P1841" t="s">
        <v>254</v>
      </c>
      <c r="Q1841" t="s">
        <v>254</v>
      </c>
      <c r="R1841" t="s">
        <v>255</v>
      </c>
      <c r="S1841" t="s">
        <v>251</v>
      </c>
      <c r="T1841" t="n">
        <v>5</v>
      </c>
    </row>
    <row r="1842" spans="1:20">
      <c r="A1842" s="1" t="n">
        <v>37652</v>
      </c>
      <c r="B1842" t="s">
        <v>344</v>
      </c>
      <c r="C1842" t="n">
        <v>49</v>
      </c>
      <c r="D1842" t="n">
        <v>20</v>
      </c>
      <c r="E1842" t="s">
        <v>249</v>
      </c>
      <c r="F1842" t="n">
        <v>3201</v>
      </c>
      <c r="G1842" t="s">
        <v>250</v>
      </c>
      <c r="H1842" t="s">
        <v>251</v>
      </c>
      <c r="I1842" t="n">
        <v>5</v>
      </c>
      <c r="J1842" t="n">
        <v>388</v>
      </c>
      <c r="K1842" t="s">
        <v>346</v>
      </c>
      <c r="L1842" t="n">
        <v>651</v>
      </c>
      <c r="M1842" t="n">
        <v>0.06</v>
      </c>
      <c r="N1842" t="n">
        <v>33.3</v>
      </c>
      <c r="O1842" t="s">
        <v>345</v>
      </c>
      <c r="P1842" t="s">
        <v>254</v>
      </c>
      <c r="Q1842" t="s">
        <v>254</v>
      </c>
      <c r="R1842" t="s">
        <v>255</v>
      </c>
      <c r="S1842" t="s">
        <v>251</v>
      </c>
      <c r="T1842" t="n">
        <v>5</v>
      </c>
    </row>
    <row r="1843" spans="1:20">
      <c r="A1843" s="1" t="n">
        <v>37652</v>
      </c>
      <c r="B1843" t="s">
        <v>347</v>
      </c>
      <c r="C1843" t="n">
        <v>1</v>
      </c>
      <c r="D1843" t="n">
        <v>20</v>
      </c>
      <c r="E1843" t="s">
        <v>249</v>
      </c>
      <c r="F1843" t="n">
        <v>3201</v>
      </c>
      <c r="G1843" t="s">
        <v>250</v>
      </c>
      <c r="H1843" t="s">
        <v>251</v>
      </c>
      <c r="I1843" t="n">
        <v>5</v>
      </c>
      <c r="J1843" t="n">
        <v>232</v>
      </c>
      <c r="K1843" t="s">
        <v>288</v>
      </c>
      <c r="L1843" t="n">
        <v>334</v>
      </c>
      <c r="M1843" t="n">
        <v>0.09</v>
      </c>
      <c r="N1843" t="n">
        <v>35.3</v>
      </c>
      <c r="O1843" t="s">
        <v>347</v>
      </c>
      <c r="P1843" t="s">
        <v>275</v>
      </c>
      <c r="Q1843" t="s">
        <v>275</v>
      </c>
      <c r="R1843" t="s">
        <v>255</v>
      </c>
      <c r="S1843" t="s">
        <v>251</v>
      </c>
      <c r="T1843" t="n">
        <v>5</v>
      </c>
    </row>
    <row r="1844" spans="1:20">
      <c r="A1844" s="1" t="n">
        <v>37652</v>
      </c>
      <c r="B1844" t="s">
        <v>347</v>
      </c>
      <c r="C1844" t="n">
        <v>2</v>
      </c>
      <c r="D1844" t="n">
        <v>20</v>
      </c>
      <c r="E1844" t="s">
        <v>249</v>
      </c>
      <c r="F1844" t="n">
        <v>3201</v>
      </c>
      <c r="G1844" t="s">
        <v>250</v>
      </c>
      <c r="H1844" t="s">
        <v>251</v>
      </c>
      <c r="I1844" t="n">
        <v>5</v>
      </c>
      <c r="J1844" t="n">
        <v>458</v>
      </c>
      <c r="K1844" t="s">
        <v>252</v>
      </c>
      <c r="L1844" t="n">
        <v>412</v>
      </c>
      <c r="M1844" t="n">
        <v>0.22</v>
      </c>
      <c r="N1844" t="n">
        <v>20.1</v>
      </c>
      <c r="O1844" t="s">
        <v>347</v>
      </c>
      <c r="P1844" t="s">
        <v>275</v>
      </c>
      <c r="Q1844" t="s">
        <v>275</v>
      </c>
      <c r="R1844" t="s">
        <v>255</v>
      </c>
      <c r="S1844" t="s">
        <v>251</v>
      </c>
      <c r="T1844" t="n">
        <v>5</v>
      </c>
    </row>
    <row r="1845" spans="1:20">
      <c r="A1845" s="1" t="n">
        <v>37652</v>
      </c>
      <c r="B1845" t="s">
        <v>347</v>
      </c>
      <c r="C1845" t="n">
        <v>3</v>
      </c>
      <c r="D1845" t="n">
        <v>20</v>
      </c>
      <c r="E1845" t="s">
        <v>249</v>
      </c>
      <c r="F1845" t="n">
        <v>3201</v>
      </c>
      <c r="G1845" t="s">
        <v>250</v>
      </c>
      <c r="H1845" t="s">
        <v>251</v>
      </c>
      <c r="I1845" t="n">
        <v>5</v>
      </c>
      <c r="J1845" t="n">
        <v>232</v>
      </c>
      <c r="K1845" t="s">
        <v>288</v>
      </c>
      <c r="L1845" t="n">
        <v>237</v>
      </c>
      <c r="M1845" t="n">
        <v>0.09</v>
      </c>
      <c r="N1845" t="n">
        <v>35</v>
      </c>
      <c r="O1845" t="s">
        <v>347</v>
      </c>
      <c r="P1845" t="s">
        <v>275</v>
      </c>
      <c r="Q1845" t="s">
        <v>275</v>
      </c>
      <c r="R1845" t="s">
        <v>255</v>
      </c>
      <c r="S1845" t="s">
        <v>251</v>
      </c>
      <c r="T1845" t="n">
        <v>5</v>
      </c>
    </row>
    <row r="1846" spans="1:20">
      <c r="A1846" s="1" t="n">
        <v>37652</v>
      </c>
      <c r="B1846" t="s">
        <v>347</v>
      </c>
      <c r="C1846" t="n">
        <v>4</v>
      </c>
      <c r="D1846" t="n">
        <v>20</v>
      </c>
      <c r="E1846" t="s">
        <v>249</v>
      </c>
      <c r="F1846" t="n">
        <v>3201</v>
      </c>
      <c r="G1846" t="s">
        <v>250</v>
      </c>
      <c r="H1846" t="s">
        <v>251</v>
      </c>
      <c r="I1846" t="n">
        <v>5</v>
      </c>
      <c r="J1846" t="n">
        <v>458</v>
      </c>
      <c r="K1846" t="s">
        <v>252</v>
      </c>
      <c r="L1846" t="n">
        <v>299</v>
      </c>
      <c r="M1846" t="n">
        <v>0.22</v>
      </c>
      <c r="N1846" t="n">
        <v>21.4</v>
      </c>
      <c r="O1846" t="s">
        <v>347</v>
      </c>
      <c r="P1846" t="s">
        <v>275</v>
      </c>
      <c r="Q1846" t="s">
        <v>275</v>
      </c>
      <c r="R1846" t="s">
        <v>255</v>
      </c>
      <c r="S1846" t="s">
        <v>251</v>
      </c>
      <c r="T1846" t="n">
        <v>5</v>
      </c>
    </row>
    <row r="1847" spans="1:20">
      <c r="A1847" s="1" t="n">
        <v>37652</v>
      </c>
      <c r="B1847" t="s">
        <v>347</v>
      </c>
      <c r="C1847" t="n">
        <v>5</v>
      </c>
      <c r="D1847" t="n">
        <v>20</v>
      </c>
      <c r="E1847" t="s">
        <v>249</v>
      </c>
      <c r="F1847" t="n">
        <v>3201</v>
      </c>
      <c r="G1847" t="s">
        <v>250</v>
      </c>
      <c r="H1847" t="s">
        <v>251</v>
      </c>
      <c r="I1847" t="n">
        <v>5</v>
      </c>
      <c r="J1847" t="n">
        <v>580</v>
      </c>
      <c r="K1847" t="s">
        <v>270</v>
      </c>
      <c r="L1847" t="n">
        <v>332</v>
      </c>
      <c r="M1847" t="n">
        <v>0.06</v>
      </c>
      <c r="N1847" t="n">
        <v>38</v>
      </c>
      <c r="O1847" t="s">
        <v>347</v>
      </c>
      <c r="P1847" t="s">
        <v>275</v>
      </c>
      <c r="Q1847" t="s">
        <v>275</v>
      </c>
      <c r="R1847" t="s">
        <v>255</v>
      </c>
      <c r="S1847" t="s">
        <v>251</v>
      </c>
      <c r="T1847" t="n">
        <v>5</v>
      </c>
    </row>
    <row r="1848" spans="1:20">
      <c r="A1848" s="1" t="n">
        <v>37652</v>
      </c>
      <c r="B1848" t="s">
        <v>347</v>
      </c>
      <c r="C1848" t="n">
        <v>6</v>
      </c>
      <c r="D1848" t="n">
        <v>216</v>
      </c>
      <c r="E1848" t="s">
        <v>286</v>
      </c>
      <c r="F1848" t="n">
        <v>3201</v>
      </c>
      <c r="G1848" t="s">
        <v>250</v>
      </c>
      <c r="H1848" t="s">
        <v>251</v>
      </c>
      <c r="I1848" t="n">
        <v>5</v>
      </c>
      <c r="J1848" t="n">
        <v>515</v>
      </c>
      <c r="K1848" t="s">
        <v>261</v>
      </c>
      <c r="L1848" t="n">
        <v>220</v>
      </c>
      <c r="M1848" t="n">
        <v>0</v>
      </c>
      <c r="N1848" t="n">
        <v>0</v>
      </c>
    </row>
    <row r="1849" spans="1:20">
      <c r="A1849" s="1" t="n">
        <v>37652</v>
      </c>
      <c r="B1849" t="s">
        <v>347</v>
      </c>
      <c r="C1849" t="n">
        <v>7</v>
      </c>
      <c r="D1849" t="n">
        <v>216</v>
      </c>
      <c r="E1849" t="s">
        <v>286</v>
      </c>
      <c r="F1849" t="n">
        <v>3201</v>
      </c>
      <c r="G1849" t="s">
        <v>250</v>
      </c>
      <c r="H1849" t="s">
        <v>251</v>
      </c>
      <c r="I1849" t="n">
        <v>5</v>
      </c>
      <c r="J1849" t="n">
        <v>795</v>
      </c>
      <c r="K1849" t="s">
        <v>262</v>
      </c>
      <c r="L1849" t="n">
        <v>92</v>
      </c>
      <c r="M1849" t="n">
        <v>0</v>
      </c>
      <c r="N1849" t="n">
        <v>0</v>
      </c>
    </row>
    <row r="1850" spans="1:20">
      <c r="A1850" s="1" t="n">
        <v>37680</v>
      </c>
      <c r="B1850" t="s">
        <v>344</v>
      </c>
      <c r="C1850" t="n">
        <v>245</v>
      </c>
      <c r="D1850" t="n">
        <v>20</v>
      </c>
      <c r="E1850" t="s">
        <v>249</v>
      </c>
      <c r="F1850" t="n">
        <v>3201</v>
      </c>
      <c r="G1850" t="s">
        <v>250</v>
      </c>
      <c r="H1850" t="s">
        <v>251</v>
      </c>
      <c r="I1850" t="n">
        <v>5</v>
      </c>
      <c r="J1850" t="n">
        <v>280</v>
      </c>
      <c r="K1850" t="s">
        <v>273</v>
      </c>
      <c r="L1850" t="n">
        <v>399</v>
      </c>
      <c r="M1850" t="n">
        <v>0.06</v>
      </c>
      <c r="N1850" t="n">
        <v>38.6</v>
      </c>
      <c r="O1850" t="s">
        <v>345</v>
      </c>
      <c r="P1850" t="s">
        <v>254</v>
      </c>
      <c r="Q1850" t="s">
        <v>254</v>
      </c>
      <c r="R1850" t="s">
        <v>255</v>
      </c>
      <c r="S1850" t="s">
        <v>251</v>
      </c>
      <c r="T1850" t="n">
        <v>5</v>
      </c>
    </row>
    <row r="1851" spans="1:20">
      <c r="A1851" s="1" t="n">
        <v>37680</v>
      </c>
      <c r="B1851" t="s">
        <v>344</v>
      </c>
      <c r="C1851" t="n">
        <v>248</v>
      </c>
      <c r="D1851" t="n">
        <v>20</v>
      </c>
      <c r="E1851" t="s">
        <v>249</v>
      </c>
      <c r="F1851" t="n">
        <v>3201</v>
      </c>
      <c r="G1851" t="s">
        <v>250</v>
      </c>
      <c r="H1851" t="s">
        <v>251</v>
      </c>
      <c r="I1851" t="n">
        <v>5</v>
      </c>
      <c r="J1851" t="n">
        <v>388</v>
      </c>
      <c r="K1851" t="s">
        <v>346</v>
      </c>
      <c r="L1851" t="n">
        <v>338</v>
      </c>
      <c r="M1851" t="n">
        <v>0.06</v>
      </c>
      <c r="N1851" t="n">
        <v>33.3</v>
      </c>
      <c r="O1851" t="s">
        <v>345</v>
      </c>
      <c r="P1851" t="s">
        <v>254</v>
      </c>
      <c r="Q1851" t="s">
        <v>254</v>
      </c>
      <c r="R1851" t="s">
        <v>255</v>
      </c>
      <c r="S1851" t="s">
        <v>251</v>
      </c>
      <c r="T1851" t="n">
        <v>5</v>
      </c>
    </row>
    <row r="1852" spans="1:20">
      <c r="A1852" s="1" t="n">
        <v>37680</v>
      </c>
      <c r="B1852" t="s">
        <v>344</v>
      </c>
      <c r="C1852" t="n">
        <v>249</v>
      </c>
      <c r="D1852" t="n">
        <v>20</v>
      </c>
      <c r="E1852" t="s">
        <v>249</v>
      </c>
      <c r="F1852" t="n">
        <v>3201</v>
      </c>
      <c r="G1852" t="s">
        <v>250</v>
      </c>
      <c r="H1852" t="s">
        <v>251</v>
      </c>
      <c r="I1852" t="n">
        <v>5</v>
      </c>
      <c r="J1852" t="n">
        <v>458</v>
      </c>
      <c r="K1852" t="s">
        <v>252</v>
      </c>
      <c r="L1852" t="n">
        <v>96</v>
      </c>
      <c r="M1852" t="n">
        <v>0.2</v>
      </c>
      <c r="N1852" t="n">
        <v>20.7</v>
      </c>
      <c r="O1852" t="s">
        <v>345</v>
      </c>
      <c r="P1852" t="s">
        <v>254</v>
      </c>
      <c r="Q1852" t="s">
        <v>254</v>
      </c>
      <c r="R1852" t="s">
        <v>255</v>
      </c>
      <c r="S1852" t="s">
        <v>251</v>
      </c>
      <c r="T1852" t="n">
        <v>5</v>
      </c>
    </row>
    <row r="1853" spans="1:20">
      <c r="A1853" s="1" t="n">
        <v>37680</v>
      </c>
      <c r="B1853" t="s">
        <v>344</v>
      </c>
      <c r="C1853" t="n">
        <v>282</v>
      </c>
      <c r="D1853" t="n">
        <v>20</v>
      </c>
      <c r="E1853" t="s">
        <v>249</v>
      </c>
      <c r="F1853" t="n">
        <v>3201</v>
      </c>
      <c r="G1853" t="s">
        <v>250</v>
      </c>
      <c r="H1853" t="s">
        <v>251</v>
      </c>
      <c r="I1853" t="n">
        <v>5</v>
      </c>
      <c r="J1853" t="n">
        <v>945</v>
      </c>
      <c r="K1853" t="s">
        <v>304</v>
      </c>
      <c r="L1853" t="n">
        <v>199</v>
      </c>
      <c r="M1853" t="n">
        <v>0.07000000000000001</v>
      </c>
      <c r="N1853" t="n">
        <v>39.9</v>
      </c>
      <c r="O1853" t="s">
        <v>345</v>
      </c>
      <c r="P1853" t="s">
        <v>254</v>
      </c>
      <c r="Q1853" t="s">
        <v>254</v>
      </c>
      <c r="R1853" t="s">
        <v>255</v>
      </c>
      <c r="S1853" t="s">
        <v>251</v>
      </c>
      <c r="T1853" t="n">
        <v>5</v>
      </c>
    </row>
    <row r="1854" spans="1:20">
      <c r="A1854" s="1" t="n">
        <v>37680</v>
      </c>
      <c r="B1854" t="s">
        <v>348</v>
      </c>
      <c r="C1854" t="n">
        <v>1</v>
      </c>
      <c r="D1854" t="n">
        <v>216</v>
      </c>
      <c r="E1854" t="s">
        <v>286</v>
      </c>
      <c r="F1854" t="n">
        <v>3201</v>
      </c>
      <c r="G1854" t="s">
        <v>250</v>
      </c>
      <c r="H1854" t="s">
        <v>251</v>
      </c>
      <c r="I1854" t="n">
        <v>5</v>
      </c>
      <c r="J1854" t="n">
        <v>595</v>
      </c>
      <c r="K1854" t="s">
        <v>290</v>
      </c>
      <c r="L1854" t="n">
        <v>220</v>
      </c>
      <c r="M1854" t="n">
        <v>0</v>
      </c>
      <c r="N1854" t="n">
        <v>0</v>
      </c>
    </row>
    <row r="1855" spans="1:20">
      <c r="A1855" s="1" t="n">
        <v>37680</v>
      </c>
      <c r="B1855" t="s">
        <v>348</v>
      </c>
      <c r="C1855" t="n">
        <v>2</v>
      </c>
      <c r="D1855" t="n">
        <v>216</v>
      </c>
      <c r="E1855" t="s">
        <v>286</v>
      </c>
      <c r="F1855" t="n">
        <v>3201</v>
      </c>
      <c r="G1855" t="s">
        <v>250</v>
      </c>
      <c r="H1855" t="s">
        <v>251</v>
      </c>
      <c r="I1855" t="n">
        <v>5</v>
      </c>
      <c r="J1855" t="n">
        <v>181</v>
      </c>
      <c r="K1855" t="s">
        <v>349</v>
      </c>
      <c r="L1855" t="n">
        <v>321</v>
      </c>
      <c r="M1855" t="n">
        <v>0</v>
      </c>
      <c r="N1855" t="n">
        <v>0</v>
      </c>
    </row>
    <row r="1856" spans="1:20">
      <c r="A1856" s="1" t="n">
        <v>37680</v>
      </c>
      <c r="B1856" t="s">
        <v>347</v>
      </c>
      <c r="C1856" t="n">
        <v>9</v>
      </c>
      <c r="D1856" t="n">
        <v>20</v>
      </c>
      <c r="E1856" t="s">
        <v>249</v>
      </c>
      <c r="F1856" t="n">
        <v>3201</v>
      </c>
      <c r="G1856" t="s">
        <v>250</v>
      </c>
      <c r="H1856" t="s">
        <v>251</v>
      </c>
      <c r="I1856" t="n">
        <v>5</v>
      </c>
      <c r="J1856" t="n">
        <v>232</v>
      </c>
      <c r="K1856" t="s">
        <v>288</v>
      </c>
      <c r="L1856" t="n">
        <v>361</v>
      </c>
      <c r="M1856" t="n">
        <v>0.09</v>
      </c>
      <c r="N1856" t="n">
        <v>34.9</v>
      </c>
      <c r="O1856" t="s">
        <v>347</v>
      </c>
      <c r="P1856" t="s">
        <v>275</v>
      </c>
      <c r="Q1856" t="s">
        <v>275</v>
      </c>
      <c r="R1856" t="s">
        <v>255</v>
      </c>
      <c r="S1856" t="s">
        <v>251</v>
      </c>
      <c r="T1856" t="n">
        <v>5</v>
      </c>
    </row>
    <row r="1857" spans="1:20">
      <c r="A1857" s="1" t="n">
        <v>37680</v>
      </c>
      <c r="B1857" t="s">
        <v>347</v>
      </c>
      <c r="C1857" t="n">
        <v>10</v>
      </c>
      <c r="D1857" t="n">
        <v>20</v>
      </c>
      <c r="E1857" t="s">
        <v>249</v>
      </c>
      <c r="F1857" t="n">
        <v>3201</v>
      </c>
      <c r="G1857" t="s">
        <v>250</v>
      </c>
      <c r="H1857" t="s">
        <v>251</v>
      </c>
      <c r="I1857" t="n">
        <v>5</v>
      </c>
      <c r="J1857" t="n">
        <v>458</v>
      </c>
      <c r="K1857" t="s">
        <v>252</v>
      </c>
      <c r="L1857" t="n">
        <v>313</v>
      </c>
      <c r="M1857" t="n">
        <v>0.02</v>
      </c>
      <c r="N1857" t="n">
        <v>46.1</v>
      </c>
      <c r="O1857" t="s">
        <v>347</v>
      </c>
      <c r="P1857" t="s">
        <v>275</v>
      </c>
      <c r="Q1857" t="s">
        <v>275</v>
      </c>
      <c r="R1857" t="s">
        <v>255</v>
      </c>
      <c r="S1857" t="s">
        <v>251</v>
      </c>
      <c r="T1857" t="n">
        <v>5</v>
      </c>
    </row>
    <row r="1858" spans="1:20">
      <c r="A1858" s="1" t="n">
        <v>37711</v>
      </c>
      <c r="B1858" t="s">
        <v>344</v>
      </c>
      <c r="C1858" t="n">
        <v>307</v>
      </c>
      <c r="D1858" t="n">
        <v>20</v>
      </c>
      <c r="E1858" t="s">
        <v>249</v>
      </c>
      <c r="F1858" t="n">
        <v>3201</v>
      </c>
      <c r="G1858" t="s">
        <v>250</v>
      </c>
      <c r="H1858" t="s">
        <v>251</v>
      </c>
      <c r="I1858" t="n">
        <v>5</v>
      </c>
      <c r="J1858" t="n">
        <v>280</v>
      </c>
      <c r="K1858" t="s">
        <v>273</v>
      </c>
      <c r="L1858" t="n">
        <v>206</v>
      </c>
      <c r="M1858" t="n">
        <v>0.24</v>
      </c>
      <c r="N1858" t="n">
        <v>16.3</v>
      </c>
      <c r="O1858" t="s">
        <v>345</v>
      </c>
      <c r="P1858" t="s">
        <v>254</v>
      </c>
      <c r="Q1858" t="s">
        <v>254</v>
      </c>
      <c r="R1858" t="s">
        <v>255</v>
      </c>
      <c r="S1858" t="s">
        <v>251</v>
      </c>
      <c r="T1858" t="n">
        <v>5</v>
      </c>
    </row>
    <row r="1859" spans="1:20">
      <c r="A1859" s="1" t="n">
        <v>37711</v>
      </c>
      <c r="B1859" t="s">
        <v>344</v>
      </c>
      <c r="C1859" t="n">
        <v>351</v>
      </c>
      <c r="D1859" t="n">
        <v>20</v>
      </c>
      <c r="E1859" t="s">
        <v>249</v>
      </c>
      <c r="F1859" t="n">
        <v>3201</v>
      </c>
      <c r="G1859" t="s">
        <v>250</v>
      </c>
      <c r="H1859" t="s">
        <v>251</v>
      </c>
      <c r="I1859" t="n">
        <v>5</v>
      </c>
      <c r="J1859" t="n">
        <v>940</v>
      </c>
      <c r="K1859" t="s">
        <v>257</v>
      </c>
      <c r="L1859" t="n">
        <v>67</v>
      </c>
      <c r="M1859" t="n">
        <v>5.4</v>
      </c>
      <c r="N1859" t="n">
        <v>10.8</v>
      </c>
      <c r="O1859" t="s">
        <v>345</v>
      </c>
      <c r="P1859" t="s">
        <v>254</v>
      </c>
      <c r="Q1859" t="s">
        <v>254</v>
      </c>
      <c r="R1859" t="s">
        <v>255</v>
      </c>
      <c r="S1859" t="s">
        <v>251</v>
      </c>
      <c r="T1859" t="n">
        <v>5</v>
      </c>
    </row>
    <row r="1860" spans="1:20">
      <c r="A1860" s="1" t="n">
        <v>37711</v>
      </c>
      <c r="B1860" t="s">
        <v>344</v>
      </c>
      <c r="C1860" t="n">
        <v>352</v>
      </c>
      <c r="D1860" t="n">
        <v>20</v>
      </c>
      <c r="E1860" t="s">
        <v>249</v>
      </c>
      <c r="F1860" t="n">
        <v>3201</v>
      </c>
      <c r="G1860" t="s">
        <v>250</v>
      </c>
      <c r="H1860" t="s">
        <v>251</v>
      </c>
      <c r="I1860" t="n">
        <v>5</v>
      </c>
      <c r="J1860" t="n">
        <v>945</v>
      </c>
      <c r="K1860" t="s">
        <v>304</v>
      </c>
      <c r="L1860" t="n">
        <v>157</v>
      </c>
      <c r="M1860" t="n">
        <v>0.03</v>
      </c>
      <c r="N1860" t="n">
        <v>40.4</v>
      </c>
      <c r="O1860" t="s">
        <v>345</v>
      </c>
      <c r="P1860" t="s">
        <v>254</v>
      </c>
      <c r="Q1860" t="s">
        <v>254</v>
      </c>
      <c r="R1860" t="s">
        <v>255</v>
      </c>
      <c r="S1860" t="s">
        <v>251</v>
      </c>
      <c r="T1860" t="n">
        <v>5</v>
      </c>
    </row>
    <row r="1861" spans="1:20">
      <c r="A1861" s="1" t="n">
        <v>37711</v>
      </c>
      <c r="B1861" t="s">
        <v>344</v>
      </c>
      <c r="C1861" t="n">
        <v>353</v>
      </c>
      <c r="D1861" t="n">
        <v>20</v>
      </c>
      <c r="E1861" t="s">
        <v>249</v>
      </c>
      <c r="F1861" t="n">
        <v>3201</v>
      </c>
      <c r="G1861" t="s">
        <v>250</v>
      </c>
      <c r="H1861" t="s">
        <v>251</v>
      </c>
      <c r="I1861" t="n">
        <v>5</v>
      </c>
      <c r="J1861" t="n">
        <v>945</v>
      </c>
      <c r="K1861" t="s">
        <v>304</v>
      </c>
      <c r="L1861" t="n">
        <v>361</v>
      </c>
      <c r="M1861" t="n">
        <v>0.07000000000000001</v>
      </c>
      <c r="N1861" t="n">
        <v>39.6</v>
      </c>
      <c r="O1861" t="s">
        <v>345</v>
      </c>
      <c r="P1861" t="s">
        <v>254</v>
      </c>
      <c r="Q1861" t="s">
        <v>254</v>
      </c>
      <c r="R1861" t="s">
        <v>255</v>
      </c>
      <c r="S1861" t="s">
        <v>251</v>
      </c>
      <c r="T1861" t="n">
        <v>5</v>
      </c>
    </row>
    <row r="1862" spans="1:20">
      <c r="A1862" s="1" t="n">
        <v>37711</v>
      </c>
      <c r="B1862" t="s">
        <v>344</v>
      </c>
      <c r="C1862" t="n">
        <v>354</v>
      </c>
      <c r="D1862" t="n">
        <v>20</v>
      </c>
      <c r="E1862" t="s">
        <v>249</v>
      </c>
      <c r="F1862" t="n">
        <v>3201</v>
      </c>
      <c r="G1862" t="s">
        <v>250</v>
      </c>
      <c r="H1862" t="s">
        <v>251</v>
      </c>
      <c r="I1862" t="n">
        <v>5</v>
      </c>
      <c r="J1862" t="n">
        <v>945</v>
      </c>
      <c r="K1862" t="s">
        <v>304</v>
      </c>
      <c r="L1862" t="n">
        <v>448</v>
      </c>
      <c r="M1862" t="n">
        <v>0.03</v>
      </c>
      <c r="N1862" t="n">
        <v>40.9</v>
      </c>
      <c r="O1862" t="s">
        <v>345</v>
      </c>
      <c r="P1862" t="s">
        <v>254</v>
      </c>
      <c r="Q1862" t="s">
        <v>254</v>
      </c>
      <c r="R1862" t="s">
        <v>255</v>
      </c>
      <c r="S1862" t="s">
        <v>251</v>
      </c>
      <c r="T1862" t="n">
        <v>5</v>
      </c>
    </row>
    <row r="1863" spans="1:20">
      <c r="A1863" s="1" t="n">
        <v>37711</v>
      </c>
      <c r="B1863" t="s">
        <v>348</v>
      </c>
      <c r="C1863" t="n">
        <v>1</v>
      </c>
      <c r="D1863" t="n">
        <v>216</v>
      </c>
      <c r="E1863" t="s">
        <v>286</v>
      </c>
      <c r="F1863" t="n">
        <v>3201</v>
      </c>
      <c r="G1863" t="s">
        <v>250</v>
      </c>
      <c r="H1863" t="s">
        <v>251</v>
      </c>
      <c r="I1863" t="n">
        <v>5</v>
      </c>
      <c r="J1863" t="n">
        <v>515</v>
      </c>
      <c r="K1863" t="s">
        <v>261</v>
      </c>
      <c r="L1863" t="n">
        <v>301</v>
      </c>
      <c r="M1863" t="n">
        <v>0</v>
      </c>
      <c r="N1863" t="n">
        <v>0</v>
      </c>
    </row>
    <row r="1864" spans="1:20">
      <c r="A1864" s="1" t="n">
        <v>37711</v>
      </c>
      <c r="B1864" t="s">
        <v>347</v>
      </c>
      <c r="C1864" t="n">
        <v>17</v>
      </c>
      <c r="D1864" t="n">
        <v>20</v>
      </c>
      <c r="E1864" t="s">
        <v>249</v>
      </c>
      <c r="F1864" t="n">
        <v>3201</v>
      </c>
      <c r="G1864" t="s">
        <v>250</v>
      </c>
      <c r="H1864" t="s">
        <v>251</v>
      </c>
      <c r="I1864" t="n">
        <v>5</v>
      </c>
      <c r="J1864" t="n">
        <v>232</v>
      </c>
      <c r="K1864" t="s">
        <v>288</v>
      </c>
      <c r="L1864" t="n">
        <v>349</v>
      </c>
      <c r="M1864" t="n">
        <v>0.07000000000000001</v>
      </c>
      <c r="N1864" t="n">
        <v>37.4</v>
      </c>
      <c r="O1864" t="s">
        <v>347</v>
      </c>
      <c r="P1864" t="s">
        <v>275</v>
      </c>
      <c r="Q1864" t="s">
        <v>275</v>
      </c>
      <c r="R1864" t="s">
        <v>255</v>
      </c>
      <c r="S1864" t="s">
        <v>251</v>
      </c>
      <c r="T1864" t="n">
        <v>5</v>
      </c>
    </row>
    <row r="1865" spans="1:20">
      <c r="A1865" s="1" t="n">
        <v>37711</v>
      </c>
      <c r="B1865" t="s">
        <v>347</v>
      </c>
      <c r="C1865" t="n">
        <v>18</v>
      </c>
      <c r="D1865" t="n">
        <v>20</v>
      </c>
      <c r="E1865" t="s">
        <v>249</v>
      </c>
      <c r="F1865" t="n">
        <v>3201</v>
      </c>
      <c r="G1865" t="s">
        <v>250</v>
      </c>
      <c r="H1865" t="s">
        <v>251</v>
      </c>
      <c r="I1865" t="n">
        <v>5</v>
      </c>
      <c r="J1865" t="n">
        <v>232</v>
      </c>
      <c r="K1865" t="s">
        <v>288</v>
      </c>
      <c r="L1865" t="n">
        <v>660</v>
      </c>
      <c r="M1865" t="n">
        <v>0.08</v>
      </c>
      <c r="N1865" t="n">
        <v>37.9</v>
      </c>
      <c r="O1865" t="s">
        <v>347</v>
      </c>
      <c r="P1865" t="s">
        <v>275</v>
      </c>
      <c r="Q1865" t="s">
        <v>275</v>
      </c>
      <c r="R1865" t="s">
        <v>255</v>
      </c>
      <c r="S1865" t="s">
        <v>251</v>
      </c>
      <c r="T1865" t="n">
        <v>5</v>
      </c>
    </row>
    <row r="1866" spans="1:20">
      <c r="A1866" s="1" t="n">
        <v>37711</v>
      </c>
      <c r="B1866" t="s">
        <v>347</v>
      </c>
      <c r="C1866" t="n">
        <v>19</v>
      </c>
      <c r="D1866" t="n">
        <v>20</v>
      </c>
      <c r="E1866" t="s">
        <v>249</v>
      </c>
      <c r="F1866" t="n">
        <v>3201</v>
      </c>
      <c r="G1866" t="s">
        <v>250</v>
      </c>
      <c r="H1866" t="s">
        <v>251</v>
      </c>
      <c r="I1866" t="n">
        <v>5</v>
      </c>
      <c r="J1866" t="n">
        <v>458</v>
      </c>
      <c r="K1866" t="s">
        <v>252</v>
      </c>
      <c r="L1866" t="n">
        <v>323</v>
      </c>
      <c r="M1866" t="n">
        <v>0.23</v>
      </c>
      <c r="N1866" t="n">
        <v>20.7</v>
      </c>
      <c r="O1866" t="s">
        <v>347</v>
      </c>
      <c r="P1866" t="s">
        <v>275</v>
      </c>
      <c r="Q1866" t="s">
        <v>275</v>
      </c>
      <c r="R1866" t="s">
        <v>255</v>
      </c>
      <c r="S1866" t="s">
        <v>251</v>
      </c>
      <c r="T1866" t="n">
        <v>5</v>
      </c>
    </row>
    <row r="1867" spans="1:20">
      <c r="A1867" s="1" t="n">
        <v>37711</v>
      </c>
      <c r="B1867" t="s">
        <v>347</v>
      </c>
      <c r="C1867" t="n">
        <v>20</v>
      </c>
      <c r="D1867" t="n">
        <v>20</v>
      </c>
      <c r="E1867" t="s">
        <v>249</v>
      </c>
      <c r="F1867" t="n">
        <v>3201</v>
      </c>
      <c r="G1867" t="s">
        <v>250</v>
      </c>
      <c r="H1867" t="s">
        <v>251</v>
      </c>
      <c r="I1867" t="n">
        <v>5</v>
      </c>
      <c r="J1867" t="n">
        <v>945</v>
      </c>
      <c r="K1867" t="s">
        <v>304</v>
      </c>
      <c r="L1867" t="n">
        <v>201</v>
      </c>
      <c r="M1867" t="n">
        <v>0.12</v>
      </c>
      <c r="N1867" t="n">
        <v>36.8</v>
      </c>
      <c r="O1867" t="s">
        <v>347</v>
      </c>
      <c r="P1867" t="s">
        <v>275</v>
      </c>
      <c r="Q1867" t="s">
        <v>275</v>
      </c>
      <c r="R1867" t="s">
        <v>255</v>
      </c>
      <c r="S1867" t="s">
        <v>251</v>
      </c>
      <c r="T1867" t="n">
        <v>5</v>
      </c>
    </row>
    <row r="1868" spans="1:20">
      <c r="A1868" s="1" t="n">
        <v>37741</v>
      </c>
      <c r="B1868" t="s">
        <v>344</v>
      </c>
      <c r="C1868" t="n">
        <v>101</v>
      </c>
      <c r="D1868" t="n">
        <v>152</v>
      </c>
      <c r="E1868" t="s">
        <v>324</v>
      </c>
      <c r="F1868" t="n">
        <v>3201</v>
      </c>
      <c r="G1868" t="s">
        <v>250</v>
      </c>
      <c r="H1868" t="s">
        <v>251</v>
      </c>
      <c r="I1868" t="n">
        <v>5</v>
      </c>
      <c r="J1868" t="n">
        <v>862</v>
      </c>
      <c r="K1868" t="s">
        <v>342</v>
      </c>
      <c r="L1868" t="n">
        <v>37</v>
      </c>
      <c r="M1868" t="n">
        <v>0</v>
      </c>
      <c r="N1868" t="n">
        <v>0</v>
      </c>
    </row>
    <row r="1869" spans="1:20">
      <c r="A1869" s="1" t="n">
        <v>37741</v>
      </c>
      <c r="B1869" t="s">
        <v>344</v>
      </c>
      <c r="C1869" t="n">
        <v>102</v>
      </c>
      <c r="D1869" t="n">
        <v>152</v>
      </c>
      <c r="E1869" t="s">
        <v>324</v>
      </c>
      <c r="F1869" t="n">
        <v>3201</v>
      </c>
      <c r="G1869" t="s">
        <v>250</v>
      </c>
      <c r="H1869" t="s">
        <v>251</v>
      </c>
      <c r="I1869" t="n">
        <v>5</v>
      </c>
      <c r="J1869" t="n">
        <v>862</v>
      </c>
      <c r="K1869" t="s">
        <v>342</v>
      </c>
      <c r="L1869" t="n">
        <v>236</v>
      </c>
      <c r="M1869" t="n">
        <v>0</v>
      </c>
      <c r="N1869" t="n">
        <v>0</v>
      </c>
    </row>
    <row r="1870" spans="1:20">
      <c r="A1870" s="1" t="n">
        <v>37741</v>
      </c>
      <c r="B1870" t="s">
        <v>344</v>
      </c>
      <c r="C1870" t="n">
        <v>103</v>
      </c>
      <c r="D1870" t="n">
        <v>152</v>
      </c>
      <c r="E1870" t="s">
        <v>324</v>
      </c>
      <c r="F1870" t="n">
        <v>3201</v>
      </c>
      <c r="G1870" t="s">
        <v>250</v>
      </c>
      <c r="H1870" t="s">
        <v>251</v>
      </c>
      <c r="I1870" t="n">
        <v>5</v>
      </c>
      <c r="J1870" t="n">
        <v>925</v>
      </c>
      <c r="K1870" t="s">
        <v>350</v>
      </c>
      <c r="L1870" t="n">
        <v>82</v>
      </c>
      <c r="M1870" t="n">
        <v>0</v>
      </c>
      <c r="N1870" t="n">
        <v>0</v>
      </c>
    </row>
    <row r="1871" spans="1:20">
      <c r="A1871" s="1" t="n">
        <v>37741</v>
      </c>
      <c r="B1871" t="s">
        <v>344</v>
      </c>
      <c r="C1871" t="n">
        <v>104</v>
      </c>
      <c r="D1871" t="n">
        <v>152</v>
      </c>
      <c r="E1871" t="s">
        <v>324</v>
      </c>
      <c r="F1871" t="n">
        <v>3201</v>
      </c>
      <c r="G1871" t="s">
        <v>250</v>
      </c>
      <c r="H1871" t="s">
        <v>251</v>
      </c>
      <c r="I1871" t="n">
        <v>5</v>
      </c>
      <c r="J1871" t="n">
        <v>925</v>
      </c>
      <c r="K1871" t="s">
        <v>350</v>
      </c>
      <c r="L1871" t="n">
        <v>120</v>
      </c>
      <c r="M1871" t="n">
        <v>0</v>
      </c>
      <c r="N1871" t="n">
        <v>0</v>
      </c>
    </row>
    <row r="1872" spans="1:20">
      <c r="A1872" s="1" t="n">
        <v>37741</v>
      </c>
      <c r="B1872" t="s">
        <v>344</v>
      </c>
      <c r="C1872" t="n">
        <v>343</v>
      </c>
      <c r="D1872" t="n">
        <v>20</v>
      </c>
      <c r="E1872" t="s">
        <v>249</v>
      </c>
      <c r="F1872" t="n">
        <v>3201</v>
      </c>
      <c r="G1872" t="s">
        <v>250</v>
      </c>
      <c r="H1872" t="s">
        <v>251</v>
      </c>
      <c r="I1872" t="n">
        <v>5</v>
      </c>
      <c r="J1872" t="n">
        <v>280</v>
      </c>
      <c r="K1872" t="s">
        <v>273</v>
      </c>
      <c r="L1872" t="n">
        <v>192</v>
      </c>
      <c r="M1872" t="n">
        <v>0.24</v>
      </c>
      <c r="N1872" t="n">
        <v>16.4</v>
      </c>
      <c r="O1872" t="s">
        <v>345</v>
      </c>
      <c r="P1872" t="s">
        <v>254</v>
      </c>
      <c r="Q1872" t="s">
        <v>254</v>
      </c>
      <c r="R1872" t="s">
        <v>255</v>
      </c>
      <c r="S1872" t="s">
        <v>251</v>
      </c>
      <c r="T1872" t="n">
        <v>5</v>
      </c>
    </row>
    <row r="1873" spans="1:20">
      <c r="A1873" s="1" t="n">
        <v>37741</v>
      </c>
      <c r="B1873" t="s">
        <v>344</v>
      </c>
      <c r="C1873" t="n">
        <v>407</v>
      </c>
      <c r="D1873" t="n">
        <v>20</v>
      </c>
      <c r="E1873" t="s">
        <v>249</v>
      </c>
      <c r="F1873" t="n">
        <v>3201</v>
      </c>
      <c r="G1873" t="s">
        <v>250</v>
      </c>
      <c r="H1873" t="s">
        <v>251</v>
      </c>
      <c r="I1873" t="n">
        <v>5</v>
      </c>
      <c r="J1873" t="n">
        <v>945</v>
      </c>
      <c r="K1873" t="s">
        <v>304</v>
      </c>
      <c r="L1873" t="n">
        <v>198</v>
      </c>
      <c r="M1873" t="n">
        <v>0.08</v>
      </c>
      <c r="N1873" t="n">
        <v>32.5</v>
      </c>
      <c r="O1873" t="s">
        <v>345</v>
      </c>
      <c r="P1873" t="s">
        <v>254</v>
      </c>
      <c r="Q1873" t="s">
        <v>254</v>
      </c>
      <c r="R1873" t="s">
        <v>255</v>
      </c>
      <c r="S1873" t="s">
        <v>251</v>
      </c>
      <c r="T1873" t="n">
        <v>5</v>
      </c>
    </row>
    <row r="1874" spans="1:20">
      <c r="A1874" s="1" t="n">
        <v>37741</v>
      </c>
      <c r="B1874" t="s">
        <v>344</v>
      </c>
      <c r="C1874" t="n">
        <v>408</v>
      </c>
      <c r="D1874" t="n">
        <v>20</v>
      </c>
      <c r="E1874" t="s">
        <v>249</v>
      </c>
      <c r="F1874" t="n">
        <v>3201</v>
      </c>
      <c r="G1874" t="s">
        <v>250</v>
      </c>
      <c r="H1874" t="s">
        <v>251</v>
      </c>
      <c r="I1874" t="n">
        <v>5</v>
      </c>
      <c r="J1874" t="n">
        <v>945</v>
      </c>
      <c r="K1874" t="s">
        <v>304</v>
      </c>
      <c r="L1874" t="n">
        <v>477</v>
      </c>
      <c r="M1874" t="n">
        <v>0.07000000000000001</v>
      </c>
      <c r="N1874" t="n">
        <v>35.9</v>
      </c>
      <c r="O1874" t="s">
        <v>345</v>
      </c>
      <c r="P1874" t="s">
        <v>254</v>
      </c>
      <c r="Q1874" t="s">
        <v>254</v>
      </c>
      <c r="R1874" t="s">
        <v>255</v>
      </c>
      <c r="S1874" t="s">
        <v>251</v>
      </c>
      <c r="T1874" t="n">
        <v>5</v>
      </c>
    </row>
    <row r="1875" spans="1:20">
      <c r="A1875" s="1" t="n">
        <v>37741</v>
      </c>
      <c r="B1875" t="s">
        <v>348</v>
      </c>
      <c r="C1875" t="n">
        <v>1</v>
      </c>
      <c r="D1875" t="n">
        <v>216</v>
      </c>
      <c r="E1875" t="s">
        <v>286</v>
      </c>
      <c r="F1875" t="n">
        <v>3201</v>
      </c>
      <c r="G1875" t="s">
        <v>250</v>
      </c>
      <c r="H1875" t="s">
        <v>251</v>
      </c>
      <c r="I1875" t="n">
        <v>5</v>
      </c>
      <c r="J1875" t="n">
        <v>515</v>
      </c>
      <c r="K1875" t="s">
        <v>261</v>
      </c>
      <c r="L1875" t="n">
        <v>320</v>
      </c>
      <c r="M1875" t="n">
        <v>0</v>
      </c>
      <c r="N1875" t="n">
        <v>0</v>
      </c>
    </row>
    <row r="1876" spans="1:20">
      <c r="A1876" s="1" t="n">
        <v>37741</v>
      </c>
      <c r="B1876" t="s">
        <v>348</v>
      </c>
      <c r="C1876" t="n">
        <v>2</v>
      </c>
      <c r="D1876" t="n">
        <v>216</v>
      </c>
      <c r="E1876" t="s">
        <v>286</v>
      </c>
      <c r="F1876" t="n">
        <v>3201</v>
      </c>
      <c r="G1876" t="s">
        <v>250</v>
      </c>
      <c r="H1876" t="s">
        <v>251</v>
      </c>
      <c r="I1876" t="n">
        <v>5</v>
      </c>
      <c r="J1876" t="n">
        <v>515</v>
      </c>
      <c r="K1876" t="s">
        <v>261</v>
      </c>
      <c r="L1876" t="n">
        <v>319</v>
      </c>
      <c r="M1876" t="n">
        <v>0</v>
      </c>
      <c r="N1876" t="n">
        <v>0</v>
      </c>
    </row>
    <row r="1877" spans="1:20">
      <c r="A1877" s="1" t="n">
        <v>37741</v>
      </c>
      <c r="B1877" t="s">
        <v>347</v>
      </c>
      <c r="C1877" t="n">
        <v>16</v>
      </c>
      <c r="D1877" t="n">
        <v>20</v>
      </c>
      <c r="E1877" t="s">
        <v>249</v>
      </c>
      <c r="F1877" t="n">
        <v>3201</v>
      </c>
      <c r="G1877" t="s">
        <v>250</v>
      </c>
      <c r="H1877" t="s">
        <v>251</v>
      </c>
      <c r="I1877" t="n">
        <v>5</v>
      </c>
      <c r="J1877" t="n">
        <v>458</v>
      </c>
      <c r="K1877" t="s">
        <v>252</v>
      </c>
      <c r="L1877" t="n">
        <v>237</v>
      </c>
      <c r="M1877" t="n">
        <v>0.03</v>
      </c>
      <c r="N1877" t="n">
        <v>45.9</v>
      </c>
      <c r="O1877" t="s">
        <v>347</v>
      </c>
      <c r="P1877" t="s">
        <v>275</v>
      </c>
      <c r="Q1877" t="s">
        <v>275</v>
      </c>
      <c r="R1877" t="s">
        <v>255</v>
      </c>
      <c r="S1877" t="s">
        <v>251</v>
      </c>
      <c r="T1877" t="n">
        <v>5</v>
      </c>
    </row>
    <row r="1878" spans="1:20">
      <c r="A1878" s="1" t="n">
        <v>37741</v>
      </c>
      <c r="B1878" t="s">
        <v>347</v>
      </c>
      <c r="C1878" t="n">
        <v>17</v>
      </c>
      <c r="D1878" t="n">
        <v>20</v>
      </c>
      <c r="E1878" t="s">
        <v>249</v>
      </c>
      <c r="F1878" t="n">
        <v>3201</v>
      </c>
      <c r="G1878" t="s">
        <v>250</v>
      </c>
      <c r="H1878" t="s">
        <v>251</v>
      </c>
      <c r="I1878" t="n">
        <v>5</v>
      </c>
      <c r="J1878" t="n">
        <v>888</v>
      </c>
      <c r="K1878" t="s">
        <v>295</v>
      </c>
      <c r="L1878" t="n">
        <v>1039</v>
      </c>
      <c r="M1878" t="n">
        <v>1.13</v>
      </c>
      <c r="N1878" t="n">
        <v>33.1</v>
      </c>
      <c r="O1878" t="s">
        <v>347</v>
      </c>
      <c r="P1878" t="s">
        <v>275</v>
      </c>
      <c r="Q1878" t="s">
        <v>275</v>
      </c>
      <c r="R1878" t="s">
        <v>255</v>
      </c>
      <c r="S1878" t="s">
        <v>251</v>
      </c>
      <c r="T1878" t="n">
        <v>5</v>
      </c>
    </row>
    <row r="1879" spans="1:20">
      <c r="A1879" s="1" t="n">
        <v>37741</v>
      </c>
      <c r="B1879" t="s">
        <v>347</v>
      </c>
      <c r="C1879" t="n">
        <v>18</v>
      </c>
      <c r="D1879" t="n">
        <v>20</v>
      </c>
      <c r="E1879" t="s">
        <v>249</v>
      </c>
      <c r="F1879" t="n">
        <v>3201</v>
      </c>
      <c r="G1879" t="s">
        <v>250</v>
      </c>
      <c r="H1879" t="s">
        <v>251</v>
      </c>
      <c r="I1879" t="n">
        <v>5</v>
      </c>
      <c r="J1879" t="n">
        <v>580</v>
      </c>
      <c r="K1879" t="s">
        <v>270</v>
      </c>
      <c r="L1879" t="n">
        <v>641</v>
      </c>
      <c r="M1879" t="n">
        <v>0.02</v>
      </c>
      <c r="N1879" t="n">
        <v>46.2</v>
      </c>
      <c r="O1879" t="s">
        <v>347</v>
      </c>
      <c r="P1879" t="s">
        <v>275</v>
      </c>
      <c r="Q1879" t="s">
        <v>275</v>
      </c>
      <c r="R1879" t="s">
        <v>255</v>
      </c>
      <c r="S1879" t="s">
        <v>251</v>
      </c>
      <c r="T1879" t="n">
        <v>5</v>
      </c>
    </row>
    <row r="1880" spans="1:20">
      <c r="A1880" s="1" t="n">
        <v>37741</v>
      </c>
      <c r="B1880" t="s">
        <v>347</v>
      </c>
      <c r="C1880" t="n">
        <v>19</v>
      </c>
      <c r="D1880" t="n">
        <v>20</v>
      </c>
      <c r="E1880" t="s">
        <v>249</v>
      </c>
      <c r="F1880" t="n">
        <v>3201</v>
      </c>
      <c r="G1880" t="s">
        <v>250</v>
      </c>
      <c r="H1880" t="s">
        <v>251</v>
      </c>
      <c r="I1880" t="n">
        <v>5</v>
      </c>
      <c r="J1880" t="n">
        <v>945</v>
      </c>
      <c r="K1880" t="s">
        <v>304</v>
      </c>
      <c r="L1880" t="n">
        <v>199</v>
      </c>
      <c r="M1880" t="n">
        <v>0.11</v>
      </c>
      <c r="N1880" t="n">
        <v>31.5</v>
      </c>
      <c r="O1880" t="s">
        <v>347</v>
      </c>
      <c r="P1880" t="s">
        <v>275</v>
      </c>
      <c r="Q1880" t="s">
        <v>275</v>
      </c>
      <c r="R1880" t="s">
        <v>255</v>
      </c>
      <c r="S1880" t="s">
        <v>251</v>
      </c>
      <c r="T1880" t="n">
        <v>5</v>
      </c>
    </row>
    <row r="1881" spans="1:20">
      <c r="A1881" s="1" t="n">
        <v>37772</v>
      </c>
      <c r="B1881" t="s">
        <v>344</v>
      </c>
      <c r="C1881" t="n">
        <v>320</v>
      </c>
      <c r="D1881" t="n">
        <v>20</v>
      </c>
      <c r="E1881" t="s">
        <v>249</v>
      </c>
      <c r="F1881" t="n">
        <v>3201</v>
      </c>
      <c r="G1881" t="s">
        <v>250</v>
      </c>
      <c r="H1881" t="s">
        <v>251</v>
      </c>
      <c r="I1881" t="n">
        <v>5</v>
      </c>
      <c r="J1881" t="n">
        <v>280</v>
      </c>
      <c r="K1881" t="s">
        <v>273</v>
      </c>
      <c r="L1881" t="n">
        <v>221</v>
      </c>
      <c r="M1881" t="n">
        <v>0.24</v>
      </c>
      <c r="N1881" t="n">
        <v>24.9</v>
      </c>
      <c r="O1881" t="s">
        <v>345</v>
      </c>
      <c r="P1881" t="s">
        <v>254</v>
      </c>
      <c r="Q1881" t="s">
        <v>254</v>
      </c>
      <c r="R1881" t="s">
        <v>255</v>
      </c>
      <c r="S1881" t="s">
        <v>251</v>
      </c>
      <c r="T1881" t="n">
        <v>5</v>
      </c>
    </row>
    <row r="1882" spans="1:20">
      <c r="A1882" s="1" t="n">
        <v>37772</v>
      </c>
      <c r="B1882" t="s">
        <v>344</v>
      </c>
      <c r="C1882" t="n">
        <v>373</v>
      </c>
      <c r="D1882" t="n">
        <v>20</v>
      </c>
      <c r="E1882" t="s">
        <v>249</v>
      </c>
      <c r="F1882" t="n">
        <v>3201</v>
      </c>
      <c r="G1882" t="s">
        <v>250</v>
      </c>
      <c r="H1882" t="s">
        <v>251</v>
      </c>
      <c r="I1882" t="n">
        <v>5</v>
      </c>
      <c r="J1882" t="n">
        <v>945</v>
      </c>
      <c r="K1882" t="s">
        <v>304</v>
      </c>
      <c r="L1882" t="n">
        <v>256</v>
      </c>
      <c r="M1882" t="n">
        <v>0.03</v>
      </c>
      <c r="N1882" t="n">
        <v>39.8</v>
      </c>
      <c r="O1882" t="s">
        <v>345</v>
      </c>
      <c r="P1882" t="s">
        <v>254</v>
      </c>
      <c r="Q1882" t="s">
        <v>254</v>
      </c>
      <c r="R1882" t="s">
        <v>255</v>
      </c>
      <c r="S1882" t="s">
        <v>251</v>
      </c>
      <c r="T1882" t="n">
        <v>5</v>
      </c>
    </row>
    <row r="1883" spans="1:20">
      <c r="A1883" s="1" t="n">
        <v>37772</v>
      </c>
      <c r="B1883" t="s">
        <v>344</v>
      </c>
      <c r="C1883" t="n">
        <v>374</v>
      </c>
      <c r="D1883" t="n">
        <v>20</v>
      </c>
      <c r="E1883" t="s">
        <v>249</v>
      </c>
      <c r="F1883" t="n">
        <v>3201</v>
      </c>
      <c r="G1883" t="s">
        <v>250</v>
      </c>
      <c r="H1883" t="s">
        <v>251</v>
      </c>
      <c r="I1883" t="n">
        <v>5</v>
      </c>
      <c r="J1883" t="n">
        <v>945</v>
      </c>
      <c r="K1883" t="s">
        <v>304</v>
      </c>
      <c r="L1883" t="n">
        <v>432</v>
      </c>
      <c r="M1883" t="n">
        <v>0.03</v>
      </c>
      <c r="N1883" t="n">
        <v>40.9</v>
      </c>
      <c r="O1883" t="s">
        <v>345</v>
      </c>
      <c r="P1883" t="s">
        <v>254</v>
      </c>
      <c r="Q1883" t="s">
        <v>254</v>
      </c>
      <c r="R1883" t="s">
        <v>255</v>
      </c>
      <c r="S1883" t="s">
        <v>251</v>
      </c>
      <c r="T1883" t="n">
        <v>5</v>
      </c>
    </row>
    <row r="1884" spans="1:20">
      <c r="A1884" s="1" t="n">
        <v>37772</v>
      </c>
      <c r="B1884" t="s">
        <v>347</v>
      </c>
      <c r="C1884" t="n">
        <v>8</v>
      </c>
      <c r="D1884" t="n">
        <v>152</v>
      </c>
      <c r="E1884" t="s">
        <v>324</v>
      </c>
      <c r="F1884" t="n">
        <v>3201</v>
      </c>
      <c r="G1884" t="s">
        <v>250</v>
      </c>
      <c r="H1884" t="s">
        <v>251</v>
      </c>
      <c r="I1884" t="n">
        <v>5</v>
      </c>
      <c r="J1884" t="n">
        <v>515</v>
      </c>
      <c r="K1884" t="s">
        <v>261</v>
      </c>
      <c r="L1884" t="n">
        <v>164</v>
      </c>
      <c r="M1884" t="n">
        <v>0</v>
      </c>
      <c r="N1884" t="n">
        <v>0</v>
      </c>
    </row>
    <row r="1885" spans="1:20">
      <c r="A1885" s="1" t="n">
        <v>37772</v>
      </c>
      <c r="B1885" t="s">
        <v>347</v>
      </c>
      <c r="C1885" t="n">
        <v>9</v>
      </c>
      <c r="D1885" t="n">
        <v>464</v>
      </c>
      <c r="E1885" t="s">
        <v>314</v>
      </c>
      <c r="F1885" t="n">
        <v>3201</v>
      </c>
      <c r="G1885" t="s">
        <v>250</v>
      </c>
      <c r="H1885" t="s">
        <v>251</v>
      </c>
      <c r="I1885" t="n">
        <v>5</v>
      </c>
      <c r="J1885" t="n">
        <v>515</v>
      </c>
      <c r="K1885" t="s">
        <v>261</v>
      </c>
      <c r="L1885" t="n">
        <v>155</v>
      </c>
      <c r="M1885" t="n">
        <v>0</v>
      </c>
      <c r="N1885" t="n">
        <v>0</v>
      </c>
    </row>
    <row r="1886" spans="1:20">
      <c r="A1886" s="1" t="n">
        <v>37772</v>
      </c>
      <c r="B1886" t="s">
        <v>347</v>
      </c>
      <c r="C1886" t="n">
        <v>31</v>
      </c>
      <c r="D1886" t="n">
        <v>20</v>
      </c>
      <c r="E1886" t="s">
        <v>249</v>
      </c>
      <c r="F1886" t="n">
        <v>3201</v>
      </c>
      <c r="G1886" t="s">
        <v>250</v>
      </c>
      <c r="H1886" t="s">
        <v>251</v>
      </c>
      <c r="I1886" t="n">
        <v>5</v>
      </c>
      <c r="J1886" t="n">
        <v>805</v>
      </c>
      <c r="K1886" t="s">
        <v>317</v>
      </c>
      <c r="L1886" t="n">
        <v>477</v>
      </c>
      <c r="M1886" t="n">
        <v>1.3</v>
      </c>
      <c r="N1886" t="n">
        <v>30.7</v>
      </c>
      <c r="O1886" t="s">
        <v>347</v>
      </c>
      <c r="P1886" t="s">
        <v>275</v>
      </c>
      <c r="Q1886" t="s">
        <v>275</v>
      </c>
      <c r="R1886" t="s">
        <v>255</v>
      </c>
      <c r="S1886" t="s">
        <v>251</v>
      </c>
      <c r="T1886" t="n">
        <v>5</v>
      </c>
    </row>
    <row r="1887" spans="1:20">
      <c r="A1887" s="1" t="n">
        <v>37772</v>
      </c>
      <c r="B1887" t="s">
        <v>347</v>
      </c>
      <c r="C1887" t="n">
        <v>32</v>
      </c>
      <c r="D1887" t="n">
        <v>20</v>
      </c>
      <c r="E1887" t="s">
        <v>249</v>
      </c>
      <c r="F1887" t="n">
        <v>3201</v>
      </c>
      <c r="G1887" t="s">
        <v>250</v>
      </c>
      <c r="H1887" t="s">
        <v>251</v>
      </c>
      <c r="I1887" t="n">
        <v>5</v>
      </c>
      <c r="J1887" t="n">
        <v>458</v>
      </c>
      <c r="K1887" t="s">
        <v>252</v>
      </c>
      <c r="L1887" t="n">
        <v>303</v>
      </c>
      <c r="M1887" t="n">
        <v>0.21</v>
      </c>
      <c r="N1887" t="n">
        <v>20.4</v>
      </c>
      <c r="O1887" t="s">
        <v>347</v>
      </c>
      <c r="P1887" t="s">
        <v>275</v>
      </c>
      <c r="Q1887" t="s">
        <v>275</v>
      </c>
      <c r="R1887" t="s">
        <v>255</v>
      </c>
      <c r="S1887" t="s">
        <v>251</v>
      </c>
      <c r="T1887" t="n">
        <v>5</v>
      </c>
    </row>
    <row r="1888" spans="1:20">
      <c r="A1888" s="1" t="n">
        <v>37772</v>
      </c>
      <c r="B1888" t="s">
        <v>347</v>
      </c>
      <c r="C1888" t="n">
        <v>33</v>
      </c>
      <c r="D1888" t="n">
        <v>20</v>
      </c>
      <c r="E1888" t="s">
        <v>249</v>
      </c>
      <c r="F1888" t="n">
        <v>3201</v>
      </c>
      <c r="G1888" t="s">
        <v>250</v>
      </c>
      <c r="H1888" t="s">
        <v>251</v>
      </c>
      <c r="I1888" t="n">
        <v>5</v>
      </c>
      <c r="J1888" t="n">
        <v>888</v>
      </c>
      <c r="K1888" t="s">
        <v>295</v>
      </c>
      <c r="L1888" t="n">
        <v>272</v>
      </c>
      <c r="M1888" t="n">
        <v>1.22</v>
      </c>
      <c r="N1888" t="n">
        <v>32.4</v>
      </c>
      <c r="O1888" t="s">
        <v>347</v>
      </c>
      <c r="P1888" t="s">
        <v>275</v>
      </c>
      <c r="Q1888" t="s">
        <v>275</v>
      </c>
      <c r="R1888" t="s">
        <v>255</v>
      </c>
      <c r="S1888" t="s">
        <v>251</v>
      </c>
      <c r="T1888" t="n">
        <v>5</v>
      </c>
    </row>
    <row r="1889" spans="1:20">
      <c r="A1889" s="1" t="n">
        <v>37772</v>
      </c>
      <c r="B1889" t="s">
        <v>347</v>
      </c>
      <c r="C1889" t="n">
        <v>34</v>
      </c>
      <c r="D1889" t="n">
        <v>20</v>
      </c>
      <c r="E1889" t="s">
        <v>249</v>
      </c>
      <c r="F1889" t="n">
        <v>3201</v>
      </c>
      <c r="G1889" t="s">
        <v>250</v>
      </c>
      <c r="H1889" t="s">
        <v>251</v>
      </c>
      <c r="I1889" t="n">
        <v>5</v>
      </c>
      <c r="J1889" t="n">
        <v>888</v>
      </c>
      <c r="K1889" t="s">
        <v>295</v>
      </c>
      <c r="L1889" t="n">
        <v>635</v>
      </c>
      <c r="M1889" t="n">
        <v>1.23</v>
      </c>
      <c r="N1889" t="n">
        <v>31.3</v>
      </c>
      <c r="O1889" t="s">
        <v>347</v>
      </c>
      <c r="P1889" t="s">
        <v>275</v>
      </c>
      <c r="Q1889" t="s">
        <v>275</v>
      </c>
      <c r="R1889" t="s">
        <v>255</v>
      </c>
      <c r="S1889" t="s">
        <v>251</v>
      </c>
      <c r="T1889" t="n">
        <v>5</v>
      </c>
    </row>
    <row r="1890" spans="1:20">
      <c r="A1890" s="1" t="n">
        <v>37772</v>
      </c>
      <c r="B1890" t="s">
        <v>347</v>
      </c>
      <c r="C1890" t="n">
        <v>35</v>
      </c>
      <c r="D1890" t="n">
        <v>20</v>
      </c>
      <c r="E1890" t="s">
        <v>249</v>
      </c>
      <c r="F1890" t="n">
        <v>3201</v>
      </c>
      <c r="G1890" t="s">
        <v>250</v>
      </c>
      <c r="H1890" t="s">
        <v>251</v>
      </c>
      <c r="I1890" t="n">
        <v>5</v>
      </c>
      <c r="J1890" t="n">
        <v>580</v>
      </c>
      <c r="K1890" t="s">
        <v>270</v>
      </c>
      <c r="L1890" t="n">
        <v>315</v>
      </c>
      <c r="M1890" t="n">
        <v>0.06</v>
      </c>
      <c r="N1890" t="n">
        <v>36</v>
      </c>
      <c r="O1890" t="s">
        <v>347</v>
      </c>
      <c r="P1890" t="s">
        <v>275</v>
      </c>
      <c r="Q1890" t="s">
        <v>275</v>
      </c>
      <c r="R1890" t="s">
        <v>255</v>
      </c>
      <c r="S1890" t="s">
        <v>251</v>
      </c>
      <c r="T1890" t="n">
        <v>5</v>
      </c>
    </row>
    <row r="1891" spans="1:20">
      <c r="A1891" s="1" t="n">
        <v>37772</v>
      </c>
      <c r="B1891" t="s">
        <v>347</v>
      </c>
      <c r="C1891" t="n">
        <v>36</v>
      </c>
      <c r="D1891" t="n">
        <v>20</v>
      </c>
      <c r="E1891" t="s">
        <v>249</v>
      </c>
      <c r="F1891" t="n">
        <v>3201</v>
      </c>
      <c r="G1891" t="s">
        <v>250</v>
      </c>
      <c r="H1891" t="s">
        <v>251</v>
      </c>
      <c r="I1891" t="n">
        <v>5</v>
      </c>
      <c r="J1891" t="n">
        <v>580</v>
      </c>
      <c r="K1891" t="s">
        <v>270</v>
      </c>
      <c r="L1891" t="n">
        <v>365</v>
      </c>
      <c r="M1891" t="n">
        <v>0.1</v>
      </c>
      <c r="N1891" t="n">
        <v>31.1</v>
      </c>
      <c r="O1891" t="s">
        <v>347</v>
      </c>
      <c r="P1891" t="s">
        <v>275</v>
      </c>
      <c r="Q1891" t="s">
        <v>275</v>
      </c>
      <c r="R1891" t="s">
        <v>255</v>
      </c>
      <c r="S1891" t="s">
        <v>251</v>
      </c>
      <c r="T1891" t="n">
        <v>5</v>
      </c>
    </row>
    <row r="1892" spans="1:20">
      <c r="A1892" s="1" t="n">
        <v>37772</v>
      </c>
      <c r="B1892" t="s">
        <v>347</v>
      </c>
      <c r="C1892" t="n">
        <v>37</v>
      </c>
      <c r="D1892" t="n">
        <v>20</v>
      </c>
      <c r="E1892" t="s">
        <v>249</v>
      </c>
      <c r="F1892" t="n">
        <v>3201</v>
      </c>
      <c r="G1892" t="s">
        <v>250</v>
      </c>
      <c r="H1892" t="s">
        <v>251</v>
      </c>
      <c r="I1892" t="n">
        <v>5</v>
      </c>
      <c r="J1892" t="n">
        <v>945</v>
      </c>
      <c r="K1892" t="s">
        <v>304</v>
      </c>
      <c r="L1892" t="n">
        <v>344</v>
      </c>
      <c r="M1892" t="n">
        <v>0.04</v>
      </c>
      <c r="N1892" t="n">
        <v>39.8</v>
      </c>
      <c r="O1892" t="s">
        <v>347</v>
      </c>
      <c r="P1892" t="s">
        <v>275</v>
      </c>
      <c r="Q1892" t="s">
        <v>275</v>
      </c>
      <c r="R1892" t="s">
        <v>255</v>
      </c>
      <c r="S1892" t="s">
        <v>251</v>
      </c>
      <c r="T1892" t="n">
        <v>5</v>
      </c>
    </row>
    <row r="1893" spans="1:20">
      <c r="A1893" s="1" t="n">
        <v>37802</v>
      </c>
      <c r="B1893" t="s">
        <v>344</v>
      </c>
      <c r="C1893" t="n">
        <v>328</v>
      </c>
      <c r="D1893" t="n">
        <v>20</v>
      </c>
      <c r="E1893" t="s">
        <v>249</v>
      </c>
      <c r="F1893" t="n">
        <v>3201</v>
      </c>
      <c r="G1893" t="s">
        <v>250</v>
      </c>
      <c r="H1893" t="s">
        <v>251</v>
      </c>
      <c r="I1893" t="n">
        <v>5</v>
      </c>
      <c r="J1893" t="n">
        <v>145</v>
      </c>
      <c r="K1893" t="s">
        <v>323</v>
      </c>
      <c r="L1893" t="n">
        <v>398</v>
      </c>
      <c r="M1893" t="n">
        <v>0.34</v>
      </c>
      <c r="N1893" t="n">
        <v>31.2</v>
      </c>
      <c r="O1893" t="s">
        <v>345</v>
      </c>
      <c r="P1893" t="s">
        <v>254</v>
      </c>
      <c r="Q1893" t="s">
        <v>254</v>
      </c>
      <c r="R1893" t="s">
        <v>255</v>
      </c>
      <c r="S1893" t="s">
        <v>251</v>
      </c>
      <c r="T1893" t="n">
        <v>5</v>
      </c>
    </row>
    <row r="1894" spans="1:20">
      <c r="A1894" s="1" t="n">
        <v>37802</v>
      </c>
      <c r="B1894" t="s">
        <v>344</v>
      </c>
      <c r="C1894" t="n">
        <v>336</v>
      </c>
      <c r="D1894" t="n">
        <v>20</v>
      </c>
      <c r="E1894" t="s">
        <v>249</v>
      </c>
      <c r="F1894" t="n">
        <v>3201</v>
      </c>
      <c r="G1894" t="s">
        <v>250</v>
      </c>
      <c r="H1894" t="s">
        <v>251</v>
      </c>
      <c r="I1894" t="n">
        <v>5</v>
      </c>
      <c r="J1894" t="n">
        <v>280</v>
      </c>
      <c r="K1894" t="s">
        <v>273</v>
      </c>
      <c r="L1894" t="n">
        <v>192</v>
      </c>
      <c r="M1894" t="n">
        <v>0.24</v>
      </c>
      <c r="N1894" t="n">
        <v>16.3</v>
      </c>
      <c r="O1894" t="s">
        <v>345</v>
      </c>
      <c r="P1894" t="s">
        <v>254</v>
      </c>
      <c r="Q1894" t="s">
        <v>254</v>
      </c>
      <c r="R1894" t="s">
        <v>255</v>
      </c>
      <c r="S1894" t="s">
        <v>251</v>
      </c>
      <c r="T1894" t="n">
        <v>5</v>
      </c>
    </row>
    <row r="1895" spans="1:20">
      <c r="A1895" s="1" t="n">
        <v>37802</v>
      </c>
      <c r="B1895" t="s">
        <v>344</v>
      </c>
      <c r="C1895" t="n">
        <v>389</v>
      </c>
      <c r="D1895" t="n">
        <v>20</v>
      </c>
      <c r="E1895" t="s">
        <v>249</v>
      </c>
      <c r="F1895" t="n">
        <v>3201</v>
      </c>
      <c r="G1895" t="s">
        <v>250</v>
      </c>
      <c r="H1895" t="s">
        <v>251</v>
      </c>
      <c r="I1895" t="n">
        <v>5</v>
      </c>
      <c r="J1895" t="n">
        <v>875</v>
      </c>
      <c r="K1895" t="s">
        <v>327</v>
      </c>
      <c r="L1895" t="n">
        <v>217</v>
      </c>
      <c r="M1895" t="n">
        <v>0.05</v>
      </c>
      <c r="N1895" t="n">
        <v>43.4</v>
      </c>
      <c r="O1895" t="s">
        <v>345</v>
      </c>
      <c r="P1895" t="s">
        <v>254</v>
      </c>
      <c r="Q1895" t="s">
        <v>254</v>
      </c>
      <c r="R1895" t="s">
        <v>255</v>
      </c>
      <c r="S1895" t="s">
        <v>251</v>
      </c>
      <c r="T1895" t="n">
        <v>5</v>
      </c>
    </row>
    <row r="1896" spans="1:20">
      <c r="A1896" s="1" t="n">
        <v>37802</v>
      </c>
      <c r="B1896" t="s">
        <v>344</v>
      </c>
      <c r="C1896" t="n">
        <v>393</v>
      </c>
      <c r="D1896" t="n">
        <v>20</v>
      </c>
      <c r="E1896" t="s">
        <v>249</v>
      </c>
      <c r="F1896" t="n">
        <v>3201</v>
      </c>
      <c r="G1896" t="s">
        <v>250</v>
      </c>
      <c r="H1896" t="s">
        <v>251</v>
      </c>
      <c r="I1896" t="n">
        <v>5</v>
      </c>
      <c r="J1896" t="n">
        <v>945</v>
      </c>
      <c r="K1896" t="s">
        <v>304</v>
      </c>
      <c r="L1896" t="n">
        <v>282</v>
      </c>
      <c r="M1896" t="n">
        <v>0.03</v>
      </c>
      <c r="N1896" t="n">
        <v>40</v>
      </c>
      <c r="O1896" t="s">
        <v>345</v>
      </c>
      <c r="P1896" t="s">
        <v>254</v>
      </c>
      <c r="Q1896" t="s">
        <v>254</v>
      </c>
      <c r="R1896" t="s">
        <v>255</v>
      </c>
      <c r="S1896" t="s">
        <v>251</v>
      </c>
      <c r="T1896" t="n">
        <v>5</v>
      </c>
    </row>
    <row r="1897" spans="1:20">
      <c r="A1897" s="1" t="n">
        <v>37802</v>
      </c>
      <c r="B1897" t="s">
        <v>344</v>
      </c>
      <c r="C1897" t="n">
        <v>394</v>
      </c>
      <c r="D1897" t="n">
        <v>20</v>
      </c>
      <c r="E1897" t="s">
        <v>249</v>
      </c>
      <c r="F1897" t="n">
        <v>3201</v>
      </c>
      <c r="G1897" t="s">
        <v>250</v>
      </c>
      <c r="H1897" t="s">
        <v>251</v>
      </c>
      <c r="I1897" t="n">
        <v>5</v>
      </c>
      <c r="J1897" t="n">
        <v>945</v>
      </c>
      <c r="K1897" t="s">
        <v>304</v>
      </c>
      <c r="L1897" t="n">
        <v>635</v>
      </c>
      <c r="M1897" t="n">
        <v>0.07000000000000001</v>
      </c>
      <c r="N1897" t="n">
        <v>39.3</v>
      </c>
      <c r="O1897" t="s">
        <v>345</v>
      </c>
      <c r="P1897" t="s">
        <v>254</v>
      </c>
      <c r="Q1897" t="s">
        <v>254</v>
      </c>
      <c r="R1897" t="s">
        <v>255</v>
      </c>
      <c r="S1897" t="s">
        <v>251</v>
      </c>
      <c r="T1897" t="n">
        <v>5</v>
      </c>
    </row>
    <row r="1898" spans="1:20">
      <c r="A1898" s="1" t="n">
        <v>37802</v>
      </c>
      <c r="B1898" t="s">
        <v>348</v>
      </c>
      <c r="C1898" t="n">
        <v>3</v>
      </c>
      <c r="D1898" t="n">
        <v>213</v>
      </c>
      <c r="E1898" t="s">
        <v>256</v>
      </c>
      <c r="F1898" t="n">
        <v>3201</v>
      </c>
      <c r="G1898" t="s">
        <v>250</v>
      </c>
      <c r="H1898" t="s">
        <v>251</v>
      </c>
      <c r="I1898" t="n">
        <v>5</v>
      </c>
      <c r="J1898" t="n">
        <v>515</v>
      </c>
      <c r="K1898" t="s">
        <v>261</v>
      </c>
      <c r="L1898" t="n">
        <v>120</v>
      </c>
      <c r="M1898" t="n">
        <v>0</v>
      </c>
      <c r="N1898" t="n">
        <v>0</v>
      </c>
    </row>
    <row r="1899" spans="1:20">
      <c r="A1899" s="1" t="n">
        <v>37802</v>
      </c>
      <c r="B1899" t="s">
        <v>348</v>
      </c>
      <c r="C1899" t="n">
        <v>4</v>
      </c>
      <c r="D1899" t="n">
        <v>216</v>
      </c>
      <c r="E1899" t="s">
        <v>286</v>
      </c>
      <c r="F1899" t="n">
        <v>3201</v>
      </c>
      <c r="G1899" t="s">
        <v>250</v>
      </c>
      <c r="H1899" t="s">
        <v>251</v>
      </c>
      <c r="I1899" t="n">
        <v>5</v>
      </c>
      <c r="J1899" t="n">
        <v>515</v>
      </c>
      <c r="K1899" t="s">
        <v>261</v>
      </c>
      <c r="L1899" t="n">
        <v>189</v>
      </c>
      <c r="M1899" t="n">
        <v>0</v>
      </c>
      <c r="N1899" t="n">
        <v>0</v>
      </c>
    </row>
    <row r="1900" spans="1:20">
      <c r="A1900" s="1" t="n">
        <v>37802</v>
      </c>
      <c r="B1900" t="s">
        <v>347</v>
      </c>
      <c r="C1900" t="n">
        <v>9</v>
      </c>
      <c r="D1900" t="n">
        <v>20</v>
      </c>
      <c r="E1900" t="s">
        <v>249</v>
      </c>
      <c r="F1900" t="n">
        <v>3201</v>
      </c>
      <c r="G1900" t="s">
        <v>250</v>
      </c>
      <c r="H1900" t="s">
        <v>251</v>
      </c>
      <c r="I1900" t="n">
        <v>5</v>
      </c>
      <c r="J1900" t="n">
        <v>232</v>
      </c>
      <c r="K1900" t="s">
        <v>288</v>
      </c>
      <c r="L1900" t="n">
        <v>352</v>
      </c>
      <c r="M1900" t="n">
        <v>0.06</v>
      </c>
      <c r="N1900" t="n">
        <v>36.9</v>
      </c>
      <c r="O1900" t="s">
        <v>347</v>
      </c>
      <c r="P1900" t="s">
        <v>275</v>
      </c>
      <c r="Q1900" t="s">
        <v>275</v>
      </c>
      <c r="R1900" t="s">
        <v>255</v>
      </c>
      <c r="S1900" t="s">
        <v>251</v>
      </c>
      <c r="T1900" t="n">
        <v>5</v>
      </c>
    </row>
    <row r="1901" spans="1:20">
      <c r="A1901" s="1" t="n">
        <v>37802</v>
      </c>
      <c r="B1901" t="s">
        <v>347</v>
      </c>
      <c r="C1901" t="n">
        <v>10</v>
      </c>
      <c r="D1901" t="n">
        <v>20</v>
      </c>
      <c r="E1901" t="s">
        <v>249</v>
      </c>
      <c r="F1901" t="n">
        <v>3201</v>
      </c>
      <c r="G1901" t="s">
        <v>250</v>
      </c>
      <c r="H1901" t="s">
        <v>251</v>
      </c>
      <c r="I1901" t="n">
        <v>5</v>
      </c>
      <c r="J1901" t="n">
        <v>458</v>
      </c>
      <c r="K1901" t="s">
        <v>252</v>
      </c>
      <c r="L1901" t="n">
        <v>326</v>
      </c>
      <c r="M1901" t="n">
        <v>0.24</v>
      </c>
      <c r="N1901" t="n">
        <v>20.1</v>
      </c>
      <c r="O1901" t="s">
        <v>347</v>
      </c>
      <c r="P1901" t="s">
        <v>275</v>
      </c>
      <c r="Q1901" t="s">
        <v>275</v>
      </c>
      <c r="R1901" t="s">
        <v>255</v>
      </c>
      <c r="S1901" t="s">
        <v>251</v>
      </c>
      <c r="T1901" t="n">
        <v>5</v>
      </c>
    </row>
    <row r="1902" spans="1:20">
      <c r="A1902" s="1" t="n">
        <v>37833</v>
      </c>
      <c r="B1902" t="s">
        <v>344</v>
      </c>
      <c r="C1902" t="n">
        <v>176</v>
      </c>
      <c r="D1902" t="n">
        <v>20</v>
      </c>
      <c r="E1902" t="s">
        <v>249</v>
      </c>
      <c r="F1902" t="n">
        <v>3201</v>
      </c>
      <c r="G1902" t="s">
        <v>250</v>
      </c>
      <c r="H1902" t="s">
        <v>251</v>
      </c>
      <c r="I1902" t="n">
        <v>5</v>
      </c>
      <c r="J1902" t="n">
        <v>280</v>
      </c>
      <c r="K1902" t="s">
        <v>273</v>
      </c>
      <c r="L1902" t="n">
        <v>391</v>
      </c>
      <c r="M1902" t="n">
        <v>0.06</v>
      </c>
      <c r="N1902" t="n">
        <v>32.9</v>
      </c>
      <c r="O1902" t="s">
        <v>345</v>
      </c>
      <c r="P1902" t="s">
        <v>254</v>
      </c>
      <c r="Q1902" t="s">
        <v>254</v>
      </c>
      <c r="R1902" t="s">
        <v>255</v>
      </c>
      <c r="S1902" t="s">
        <v>251</v>
      </c>
      <c r="T1902" t="n">
        <v>5</v>
      </c>
    </row>
    <row r="1903" spans="1:20">
      <c r="A1903" s="1" t="n">
        <v>37833</v>
      </c>
      <c r="B1903" t="s">
        <v>344</v>
      </c>
      <c r="C1903" t="n">
        <v>177</v>
      </c>
      <c r="D1903" t="n">
        <v>20</v>
      </c>
      <c r="E1903" t="s">
        <v>249</v>
      </c>
      <c r="F1903" t="n">
        <v>3201</v>
      </c>
      <c r="G1903" t="s">
        <v>250</v>
      </c>
      <c r="H1903" t="s">
        <v>251</v>
      </c>
      <c r="I1903" t="n">
        <v>5</v>
      </c>
      <c r="J1903" t="n">
        <v>280</v>
      </c>
      <c r="K1903" t="s">
        <v>273</v>
      </c>
      <c r="L1903" t="n">
        <v>399</v>
      </c>
      <c r="M1903" t="n">
        <v>0.06</v>
      </c>
      <c r="N1903" t="n">
        <v>38.4</v>
      </c>
      <c r="O1903" t="s">
        <v>345</v>
      </c>
      <c r="P1903" t="s">
        <v>254</v>
      </c>
      <c r="Q1903" t="s">
        <v>254</v>
      </c>
      <c r="R1903" t="s">
        <v>255</v>
      </c>
      <c r="S1903" t="s">
        <v>251</v>
      </c>
      <c r="T1903" t="n">
        <v>5</v>
      </c>
    </row>
    <row r="1904" spans="1:20">
      <c r="A1904" s="1" t="n">
        <v>37833</v>
      </c>
      <c r="B1904" t="s">
        <v>344</v>
      </c>
      <c r="C1904" t="n">
        <v>235</v>
      </c>
      <c r="D1904" t="n">
        <v>20</v>
      </c>
      <c r="E1904" t="s">
        <v>249</v>
      </c>
      <c r="F1904" t="n">
        <v>3201</v>
      </c>
      <c r="G1904" t="s">
        <v>250</v>
      </c>
      <c r="H1904" t="s">
        <v>251</v>
      </c>
      <c r="I1904" t="n">
        <v>5</v>
      </c>
      <c r="J1904" t="n">
        <v>875</v>
      </c>
      <c r="K1904" t="s">
        <v>327</v>
      </c>
      <c r="L1904" t="n">
        <v>111</v>
      </c>
      <c r="M1904" t="n">
        <v>0.05</v>
      </c>
      <c r="N1904" t="n">
        <v>44</v>
      </c>
      <c r="O1904" t="s">
        <v>345</v>
      </c>
      <c r="P1904" t="s">
        <v>254</v>
      </c>
      <c r="Q1904" t="s">
        <v>254</v>
      </c>
      <c r="R1904" t="s">
        <v>255</v>
      </c>
      <c r="S1904" t="s">
        <v>251</v>
      </c>
      <c r="T1904" t="n">
        <v>5</v>
      </c>
    </row>
    <row r="1905" spans="1:20">
      <c r="A1905" s="1" t="n">
        <v>37833</v>
      </c>
      <c r="B1905" t="s">
        <v>344</v>
      </c>
      <c r="C1905" t="n">
        <v>236</v>
      </c>
      <c r="D1905" t="n">
        <v>20</v>
      </c>
      <c r="E1905" t="s">
        <v>249</v>
      </c>
      <c r="F1905" t="n">
        <v>3201</v>
      </c>
      <c r="G1905" t="s">
        <v>250</v>
      </c>
      <c r="H1905" t="s">
        <v>251</v>
      </c>
      <c r="I1905" t="n">
        <v>5</v>
      </c>
      <c r="J1905" t="n">
        <v>875</v>
      </c>
      <c r="K1905" t="s">
        <v>327</v>
      </c>
      <c r="L1905" t="n">
        <v>185</v>
      </c>
      <c r="M1905" t="n">
        <v>0.05</v>
      </c>
      <c r="N1905" t="n">
        <v>43.7</v>
      </c>
      <c r="O1905" t="s">
        <v>345</v>
      </c>
      <c r="P1905" t="s">
        <v>254</v>
      </c>
      <c r="Q1905" t="s">
        <v>254</v>
      </c>
      <c r="R1905" t="s">
        <v>255</v>
      </c>
      <c r="S1905" t="s">
        <v>251</v>
      </c>
      <c r="T1905" t="n">
        <v>5</v>
      </c>
    </row>
    <row r="1906" spans="1:20">
      <c r="A1906" s="1" t="n">
        <v>37833</v>
      </c>
      <c r="B1906" t="s">
        <v>344</v>
      </c>
      <c r="C1906" t="n">
        <v>239</v>
      </c>
      <c r="D1906" t="n">
        <v>20</v>
      </c>
      <c r="E1906" t="s">
        <v>249</v>
      </c>
      <c r="F1906" t="n">
        <v>3201</v>
      </c>
      <c r="G1906" t="s">
        <v>250</v>
      </c>
      <c r="H1906" t="s">
        <v>251</v>
      </c>
      <c r="I1906" t="n">
        <v>5</v>
      </c>
      <c r="J1906" t="n">
        <v>945</v>
      </c>
      <c r="K1906" t="s">
        <v>304</v>
      </c>
      <c r="L1906" t="n">
        <v>299</v>
      </c>
      <c r="M1906" t="n">
        <v>0.07000000000000001</v>
      </c>
      <c r="N1906" t="n">
        <v>36.1</v>
      </c>
      <c r="O1906" t="s">
        <v>345</v>
      </c>
      <c r="P1906" t="s">
        <v>254</v>
      </c>
      <c r="Q1906" t="s">
        <v>254</v>
      </c>
      <c r="R1906" t="s">
        <v>255</v>
      </c>
      <c r="S1906" t="s">
        <v>251</v>
      </c>
      <c r="T1906" t="n">
        <v>5</v>
      </c>
    </row>
    <row r="1907" spans="1:20">
      <c r="A1907" s="1" t="n">
        <v>37833</v>
      </c>
      <c r="B1907" t="s">
        <v>347</v>
      </c>
      <c r="C1907" t="n">
        <v>13</v>
      </c>
      <c r="D1907" t="n">
        <v>20</v>
      </c>
      <c r="E1907" t="s">
        <v>249</v>
      </c>
      <c r="F1907" t="n">
        <v>3201</v>
      </c>
      <c r="G1907" t="s">
        <v>250</v>
      </c>
      <c r="H1907" t="s">
        <v>251</v>
      </c>
      <c r="I1907" t="n">
        <v>5</v>
      </c>
      <c r="J1907" t="n">
        <v>150</v>
      </c>
      <c r="K1907" t="s">
        <v>291</v>
      </c>
      <c r="L1907" t="n">
        <v>365</v>
      </c>
      <c r="M1907" t="n">
        <v>0.17</v>
      </c>
      <c r="N1907" t="n">
        <v>24.3</v>
      </c>
      <c r="O1907" t="s">
        <v>347</v>
      </c>
      <c r="P1907" t="s">
        <v>275</v>
      </c>
      <c r="Q1907" t="s">
        <v>275</v>
      </c>
      <c r="R1907" t="s">
        <v>255</v>
      </c>
      <c r="S1907" t="s">
        <v>251</v>
      </c>
      <c r="T1907" t="n">
        <v>5</v>
      </c>
    </row>
    <row r="1908" spans="1:20">
      <c r="A1908" s="1" t="n">
        <v>37833</v>
      </c>
      <c r="B1908" t="s">
        <v>347</v>
      </c>
      <c r="C1908" t="n">
        <v>14</v>
      </c>
      <c r="D1908" t="n">
        <v>20</v>
      </c>
      <c r="E1908" t="s">
        <v>249</v>
      </c>
      <c r="F1908" t="n">
        <v>3201</v>
      </c>
      <c r="G1908" t="s">
        <v>250</v>
      </c>
      <c r="H1908" t="s">
        <v>251</v>
      </c>
      <c r="I1908" t="n">
        <v>5</v>
      </c>
      <c r="J1908" t="n">
        <v>150</v>
      </c>
      <c r="K1908" t="s">
        <v>291</v>
      </c>
      <c r="L1908" t="n">
        <v>391</v>
      </c>
      <c r="M1908" t="n">
        <v>0.18</v>
      </c>
      <c r="N1908" t="n">
        <v>23.5</v>
      </c>
      <c r="O1908" t="s">
        <v>347</v>
      </c>
      <c r="P1908" t="s">
        <v>275</v>
      </c>
      <c r="Q1908" t="s">
        <v>275</v>
      </c>
      <c r="R1908" t="s">
        <v>255</v>
      </c>
      <c r="S1908" t="s">
        <v>251</v>
      </c>
      <c r="T1908" t="n">
        <v>5</v>
      </c>
    </row>
    <row r="1909" spans="1:20">
      <c r="A1909" s="1" t="n">
        <v>37833</v>
      </c>
      <c r="B1909" t="s">
        <v>347</v>
      </c>
      <c r="C1909" t="n">
        <v>15</v>
      </c>
      <c r="D1909" t="n">
        <v>20</v>
      </c>
      <c r="E1909" t="s">
        <v>249</v>
      </c>
      <c r="F1909" t="n">
        <v>3201</v>
      </c>
      <c r="G1909" t="s">
        <v>250</v>
      </c>
      <c r="H1909" t="s">
        <v>251</v>
      </c>
      <c r="I1909" t="n">
        <v>5</v>
      </c>
      <c r="J1909" t="n">
        <v>232</v>
      </c>
      <c r="K1909" t="s">
        <v>288</v>
      </c>
      <c r="L1909" t="n">
        <v>315</v>
      </c>
      <c r="M1909" t="n">
        <v>0.06</v>
      </c>
      <c r="N1909" t="n">
        <v>39.9</v>
      </c>
      <c r="O1909" t="s">
        <v>347</v>
      </c>
      <c r="P1909" t="s">
        <v>275</v>
      </c>
      <c r="Q1909" t="s">
        <v>275</v>
      </c>
      <c r="R1909" t="s">
        <v>255</v>
      </c>
      <c r="S1909" t="s">
        <v>251</v>
      </c>
      <c r="T1909" t="n">
        <v>5</v>
      </c>
    </row>
    <row r="1910" spans="1:20">
      <c r="A1910" s="1" t="n">
        <v>37833</v>
      </c>
      <c r="B1910" t="s">
        <v>347</v>
      </c>
      <c r="C1910" t="n">
        <v>16</v>
      </c>
      <c r="D1910" t="n">
        <v>20</v>
      </c>
      <c r="E1910" t="s">
        <v>249</v>
      </c>
      <c r="F1910" t="n">
        <v>3201</v>
      </c>
      <c r="G1910" t="s">
        <v>250</v>
      </c>
      <c r="H1910" t="s">
        <v>251</v>
      </c>
      <c r="I1910" t="n">
        <v>5</v>
      </c>
      <c r="J1910" t="n">
        <v>580</v>
      </c>
      <c r="K1910" t="s">
        <v>270</v>
      </c>
      <c r="L1910" t="n">
        <v>365</v>
      </c>
      <c r="M1910" t="n">
        <v>0.06</v>
      </c>
      <c r="N1910" t="n">
        <v>36</v>
      </c>
      <c r="O1910" t="s">
        <v>347</v>
      </c>
      <c r="P1910" t="s">
        <v>275</v>
      </c>
      <c r="Q1910" t="s">
        <v>275</v>
      </c>
      <c r="R1910" t="s">
        <v>255</v>
      </c>
      <c r="S1910" t="s">
        <v>251</v>
      </c>
      <c r="T1910" t="n">
        <v>5</v>
      </c>
    </row>
    <row r="1911" spans="1:20">
      <c r="A1911" s="1" t="n">
        <v>37833</v>
      </c>
      <c r="B1911" t="s">
        <v>347</v>
      </c>
      <c r="C1911" t="n">
        <v>17</v>
      </c>
      <c r="D1911" t="n">
        <v>20</v>
      </c>
      <c r="E1911" t="s">
        <v>249</v>
      </c>
      <c r="F1911" t="n">
        <v>3201</v>
      </c>
      <c r="G1911" t="s">
        <v>250</v>
      </c>
      <c r="H1911" t="s">
        <v>251</v>
      </c>
      <c r="I1911" t="n">
        <v>5</v>
      </c>
      <c r="J1911" t="n">
        <v>580</v>
      </c>
      <c r="K1911" t="s">
        <v>270</v>
      </c>
      <c r="L1911" t="n">
        <v>648</v>
      </c>
      <c r="M1911" t="n">
        <v>0.02</v>
      </c>
      <c r="N1911" t="n">
        <v>46.2</v>
      </c>
      <c r="O1911" t="s">
        <v>347</v>
      </c>
      <c r="P1911" t="s">
        <v>275</v>
      </c>
      <c r="Q1911" t="s">
        <v>275</v>
      </c>
      <c r="R1911" t="s">
        <v>255</v>
      </c>
      <c r="S1911" t="s">
        <v>251</v>
      </c>
      <c r="T1911" t="n">
        <v>5</v>
      </c>
    </row>
    <row r="1912" spans="1:20">
      <c r="A1912" s="1" t="n">
        <v>37833</v>
      </c>
      <c r="B1912" t="s">
        <v>347</v>
      </c>
      <c r="C1912" t="n">
        <v>18</v>
      </c>
      <c r="D1912" t="n">
        <v>20</v>
      </c>
      <c r="E1912" t="s">
        <v>249</v>
      </c>
      <c r="F1912" t="n">
        <v>3201</v>
      </c>
      <c r="G1912" t="s">
        <v>250</v>
      </c>
      <c r="H1912" t="s">
        <v>251</v>
      </c>
      <c r="I1912" t="n">
        <v>5</v>
      </c>
      <c r="J1912" t="n">
        <v>580</v>
      </c>
      <c r="K1912" t="s">
        <v>270</v>
      </c>
      <c r="L1912" t="n">
        <v>653</v>
      </c>
      <c r="M1912" t="n">
        <v>0.03</v>
      </c>
      <c r="N1912" t="n">
        <v>46.4</v>
      </c>
      <c r="O1912" t="s">
        <v>347</v>
      </c>
      <c r="P1912" t="s">
        <v>275</v>
      </c>
      <c r="Q1912" t="s">
        <v>275</v>
      </c>
      <c r="R1912" t="s">
        <v>255</v>
      </c>
      <c r="S1912" t="s">
        <v>251</v>
      </c>
      <c r="T1912" t="n">
        <v>5</v>
      </c>
    </row>
    <row r="1913" spans="1:20">
      <c r="A1913" s="1" t="n">
        <v>37864</v>
      </c>
      <c r="B1913" t="s">
        <v>344</v>
      </c>
      <c r="C1913" t="n">
        <v>161</v>
      </c>
      <c r="D1913" t="n">
        <v>20</v>
      </c>
      <c r="E1913" t="s">
        <v>249</v>
      </c>
      <c r="F1913" t="n">
        <v>3201</v>
      </c>
      <c r="G1913" t="s">
        <v>250</v>
      </c>
      <c r="H1913" t="s">
        <v>251</v>
      </c>
      <c r="I1913" t="n">
        <v>5</v>
      </c>
      <c r="J1913" t="n">
        <v>280</v>
      </c>
      <c r="K1913" t="s">
        <v>273</v>
      </c>
      <c r="L1913" t="n">
        <v>416</v>
      </c>
      <c r="M1913" t="n">
        <v>0.06</v>
      </c>
      <c r="N1913" t="n">
        <v>38.2</v>
      </c>
      <c r="O1913" t="s">
        <v>345</v>
      </c>
      <c r="P1913" t="s">
        <v>254</v>
      </c>
      <c r="Q1913" t="s">
        <v>254</v>
      </c>
      <c r="R1913" t="s">
        <v>255</v>
      </c>
      <c r="S1913" t="s">
        <v>251</v>
      </c>
      <c r="T1913" t="n">
        <v>5</v>
      </c>
    </row>
    <row r="1914" spans="1:20">
      <c r="A1914" s="1" t="n">
        <v>37864</v>
      </c>
      <c r="B1914" t="s">
        <v>344</v>
      </c>
      <c r="C1914" t="n">
        <v>167</v>
      </c>
      <c r="D1914" t="n">
        <v>20</v>
      </c>
      <c r="E1914" t="s">
        <v>249</v>
      </c>
      <c r="F1914" t="n">
        <v>3201</v>
      </c>
      <c r="G1914" t="s">
        <v>250</v>
      </c>
      <c r="H1914" t="s">
        <v>251</v>
      </c>
      <c r="I1914" t="n">
        <v>5</v>
      </c>
      <c r="J1914" t="n">
        <v>458</v>
      </c>
      <c r="K1914" t="s">
        <v>252</v>
      </c>
      <c r="L1914" t="n">
        <v>150</v>
      </c>
      <c r="M1914" t="n">
        <v>0.09</v>
      </c>
      <c r="N1914" t="n">
        <v>34.4</v>
      </c>
      <c r="O1914" t="s">
        <v>345</v>
      </c>
      <c r="P1914" t="s">
        <v>254</v>
      </c>
      <c r="Q1914" t="s">
        <v>254</v>
      </c>
      <c r="R1914" t="s">
        <v>255</v>
      </c>
      <c r="S1914" t="s">
        <v>251</v>
      </c>
      <c r="T1914" t="n">
        <v>5</v>
      </c>
    </row>
    <row r="1915" spans="1:20">
      <c r="A1915" s="1" t="n">
        <v>37864</v>
      </c>
      <c r="B1915" t="s">
        <v>344</v>
      </c>
      <c r="C1915" t="n">
        <v>217</v>
      </c>
      <c r="D1915" t="n">
        <v>20</v>
      </c>
      <c r="E1915" t="s">
        <v>249</v>
      </c>
      <c r="F1915" t="n">
        <v>3201</v>
      </c>
      <c r="G1915" t="s">
        <v>250</v>
      </c>
      <c r="H1915" t="s">
        <v>251</v>
      </c>
      <c r="I1915" t="n">
        <v>5</v>
      </c>
      <c r="J1915" t="n">
        <v>945</v>
      </c>
      <c r="K1915" t="s">
        <v>304</v>
      </c>
      <c r="L1915" t="n">
        <v>267</v>
      </c>
      <c r="M1915" t="n">
        <v>0.07000000000000001</v>
      </c>
      <c r="N1915" t="n">
        <v>34.9</v>
      </c>
      <c r="O1915" t="s">
        <v>345</v>
      </c>
      <c r="P1915" t="s">
        <v>254</v>
      </c>
      <c r="Q1915" t="s">
        <v>254</v>
      </c>
      <c r="R1915" t="s">
        <v>255</v>
      </c>
      <c r="S1915" t="s">
        <v>251</v>
      </c>
      <c r="T1915" t="n">
        <v>5</v>
      </c>
    </row>
    <row r="1916" spans="1:20">
      <c r="A1916" s="1" t="n">
        <v>37864</v>
      </c>
      <c r="B1916" t="s">
        <v>344</v>
      </c>
      <c r="C1916" t="n">
        <v>218</v>
      </c>
      <c r="D1916" t="n">
        <v>20</v>
      </c>
      <c r="E1916" t="s">
        <v>249</v>
      </c>
      <c r="F1916" t="n">
        <v>3201</v>
      </c>
      <c r="G1916" t="s">
        <v>250</v>
      </c>
      <c r="H1916" t="s">
        <v>251</v>
      </c>
      <c r="I1916" t="n">
        <v>5</v>
      </c>
      <c r="J1916" t="n">
        <v>945</v>
      </c>
      <c r="K1916" t="s">
        <v>304</v>
      </c>
      <c r="L1916" t="n">
        <v>563</v>
      </c>
      <c r="M1916" t="n">
        <v>0.07000000000000001</v>
      </c>
      <c r="N1916" t="n">
        <v>35.4</v>
      </c>
      <c r="O1916" t="s">
        <v>345</v>
      </c>
      <c r="P1916" t="s">
        <v>254</v>
      </c>
      <c r="Q1916" t="s">
        <v>254</v>
      </c>
      <c r="R1916" t="s">
        <v>255</v>
      </c>
      <c r="S1916" t="s">
        <v>251</v>
      </c>
      <c r="T1916" t="n">
        <v>5</v>
      </c>
    </row>
    <row r="1917" spans="1:20">
      <c r="A1917" s="1" t="n">
        <v>37864</v>
      </c>
      <c r="B1917" t="s">
        <v>348</v>
      </c>
      <c r="C1917" t="n">
        <v>1</v>
      </c>
      <c r="D1917" t="n">
        <v>216</v>
      </c>
      <c r="E1917" t="s">
        <v>286</v>
      </c>
      <c r="F1917" t="n">
        <v>3201</v>
      </c>
      <c r="G1917" t="s">
        <v>250</v>
      </c>
      <c r="H1917" t="s">
        <v>251</v>
      </c>
      <c r="I1917" t="n">
        <v>5</v>
      </c>
      <c r="J1917" t="n">
        <v>490</v>
      </c>
      <c r="K1917" t="s">
        <v>266</v>
      </c>
      <c r="L1917" t="n">
        <v>309</v>
      </c>
      <c r="M1917" t="n">
        <v>0</v>
      </c>
      <c r="N1917" t="n">
        <v>0</v>
      </c>
    </row>
    <row r="1918" spans="1:20">
      <c r="A1918" s="1" t="n">
        <v>37864</v>
      </c>
      <c r="B1918" t="s">
        <v>347</v>
      </c>
      <c r="C1918" t="n">
        <v>9</v>
      </c>
      <c r="D1918" t="n">
        <v>20</v>
      </c>
      <c r="E1918" t="s">
        <v>249</v>
      </c>
      <c r="F1918" t="n">
        <v>3201</v>
      </c>
      <c r="G1918" t="s">
        <v>250</v>
      </c>
      <c r="H1918" t="s">
        <v>251</v>
      </c>
      <c r="I1918" t="n">
        <v>5</v>
      </c>
      <c r="J1918" t="n">
        <v>805</v>
      </c>
      <c r="K1918" t="s">
        <v>317</v>
      </c>
      <c r="L1918" t="n">
        <v>239</v>
      </c>
      <c r="M1918" t="n">
        <v>0.22</v>
      </c>
      <c r="N1918" t="n">
        <v>34.7</v>
      </c>
      <c r="O1918" t="s">
        <v>347</v>
      </c>
      <c r="P1918" t="s">
        <v>275</v>
      </c>
      <c r="Q1918" t="s">
        <v>275</v>
      </c>
      <c r="R1918" t="s">
        <v>255</v>
      </c>
      <c r="S1918" t="s">
        <v>251</v>
      </c>
      <c r="T1918" t="n">
        <v>5</v>
      </c>
    </row>
    <row r="1919" spans="1:20">
      <c r="A1919" s="1" t="n">
        <v>37864</v>
      </c>
      <c r="B1919" t="s">
        <v>347</v>
      </c>
      <c r="C1919" t="n">
        <v>10</v>
      </c>
      <c r="D1919" t="n">
        <v>20</v>
      </c>
      <c r="E1919" t="s">
        <v>249</v>
      </c>
      <c r="F1919" t="n">
        <v>3201</v>
      </c>
      <c r="G1919" t="s">
        <v>250</v>
      </c>
      <c r="H1919" t="s">
        <v>251</v>
      </c>
      <c r="I1919" t="n">
        <v>5</v>
      </c>
      <c r="J1919" t="n">
        <v>232</v>
      </c>
      <c r="K1919" t="s">
        <v>288</v>
      </c>
      <c r="L1919" t="n">
        <v>337</v>
      </c>
      <c r="M1919" t="n">
        <v>0.09</v>
      </c>
      <c r="N1919" t="n">
        <v>35.9</v>
      </c>
      <c r="O1919" t="s">
        <v>347</v>
      </c>
      <c r="P1919" t="s">
        <v>275</v>
      </c>
      <c r="Q1919" t="s">
        <v>275</v>
      </c>
      <c r="R1919" t="s">
        <v>255</v>
      </c>
      <c r="S1919" t="s">
        <v>251</v>
      </c>
      <c r="T1919" t="n">
        <v>5</v>
      </c>
    </row>
    <row r="1920" spans="1:20">
      <c r="A1920" s="1" t="n">
        <v>37864</v>
      </c>
      <c r="B1920" t="s">
        <v>347</v>
      </c>
      <c r="C1920" t="n">
        <v>11</v>
      </c>
      <c r="D1920" t="n">
        <v>20</v>
      </c>
      <c r="E1920" t="s">
        <v>249</v>
      </c>
      <c r="F1920" t="n">
        <v>3201</v>
      </c>
      <c r="G1920" t="s">
        <v>250</v>
      </c>
      <c r="H1920" t="s">
        <v>251</v>
      </c>
      <c r="I1920" t="n">
        <v>5</v>
      </c>
      <c r="J1920" t="n">
        <v>458</v>
      </c>
      <c r="K1920" t="s">
        <v>252</v>
      </c>
      <c r="L1920" t="n">
        <v>352</v>
      </c>
      <c r="M1920" t="n">
        <v>0.22</v>
      </c>
      <c r="N1920" t="n">
        <v>20.4</v>
      </c>
      <c r="O1920" t="s">
        <v>347</v>
      </c>
      <c r="P1920" t="s">
        <v>275</v>
      </c>
      <c r="Q1920" t="s">
        <v>275</v>
      </c>
      <c r="R1920" t="s">
        <v>255</v>
      </c>
      <c r="S1920" t="s">
        <v>251</v>
      </c>
      <c r="T1920" t="n">
        <v>5</v>
      </c>
    </row>
    <row r="1921" spans="1:20">
      <c r="A1921" s="1" t="n">
        <v>37864</v>
      </c>
      <c r="B1921" t="s">
        <v>347</v>
      </c>
      <c r="C1921" t="n">
        <v>12</v>
      </c>
      <c r="D1921" t="n">
        <v>20</v>
      </c>
      <c r="E1921" t="s">
        <v>249</v>
      </c>
      <c r="F1921" t="n">
        <v>3201</v>
      </c>
      <c r="G1921" t="s">
        <v>250</v>
      </c>
      <c r="H1921" t="s">
        <v>251</v>
      </c>
      <c r="I1921" t="n">
        <v>5</v>
      </c>
      <c r="J1921" t="n">
        <v>888</v>
      </c>
      <c r="K1921" t="s">
        <v>295</v>
      </c>
      <c r="L1921" t="n">
        <v>952</v>
      </c>
      <c r="M1921" t="n">
        <v>1.14</v>
      </c>
      <c r="N1921" t="n">
        <v>33</v>
      </c>
      <c r="O1921" t="s">
        <v>347</v>
      </c>
      <c r="P1921" t="s">
        <v>275</v>
      </c>
      <c r="Q1921" t="s">
        <v>275</v>
      </c>
      <c r="R1921" t="s">
        <v>255</v>
      </c>
      <c r="S1921" t="s">
        <v>251</v>
      </c>
      <c r="T1921" t="n">
        <v>5</v>
      </c>
    </row>
    <row r="1922" spans="1:20">
      <c r="A1922" s="1" t="n">
        <v>37894</v>
      </c>
      <c r="B1922" t="s">
        <v>344</v>
      </c>
      <c r="C1922" t="n">
        <v>173</v>
      </c>
      <c r="D1922" t="n">
        <v>20</v>
      </c>
      <c r="E1922" t="s">
        <v>249</v>
      </c>
      <c r="F1922" t="n">
        <v>3201</v>
      </c>
      <c r="G1922" t="s">
        <v>250</v>
      </c>
      <c r="H1922" t="s">
        <v>251</v>
      </c>
      <c r="I1922" t="n">
        <v>5</v>
      </c>
      <c r="J1922" t="n">
        <v>280</v>
      </c>
      <c r="K1922" t="s">
        <v>273</v>
      </c>
      <c r="L1922" t="n">
        <v>140</v>
      </c>
      <c r="M1922" t="n">
        <v>0.06</v>
      </c>
      <c r="N1922" t="n">
        <v>38.7</v>
      </c>
      <c r="O1922" t="s">
        <v>345</v>
      </c>
      <c r="P1922" t="s">
        <v>254</v>
      </c>
      <c r="Q1922" t="s">
        <v>254</v>
      </c>
      <c r="R1922" t="s">
        <v>255</v>
      </c>
      <c r="S1922" t="s">
        <v>251</v>
      </c>
      <c r="T1922" t="n">
        <v>5</v>
      </c>
    </row>
    <row r="1923" spans="1:20">
      <c r="A1923" s="1" t="n">
        <v>37894</v>
      </c>
      <c r="B1923" t="s">
        <v>344</v>
      </c>
      <c r="C1923" t="n">
        <v>174</v>
      </c>
      <c r="D1923" t="n">
        <v>20</v>
      </c>
      <c r="E1923" t="s">
        <v>249</v>
      </c>
      <c r="F1923" t="n">
        <v>3201</v>
      </c>
      <c r="G1923" t="s">
        <v>250</v>
      </c>
      <c r="H1923" t="s">
        <v>251</v>
      </c>
      <c r="I1923" t="n">
        <v>5</v>
      </c>
      <c r="J1923" t="n">
        <v>280</v>
      </c>
      <c r="K1923" t="s">
        <v>273</v>
      </c>
      <c r="L1923" t="n">
        <v>208</v>
      </c>
      <c r="M1923" t="n">
        <v>0.24</v>
      </c>
      <c r="N1923" t="n">
        <v>16.3</v>
      </c>
      <c r="O1923" t="s">
        <v>345</v>
      </c>
      <c r="P1923" t="s">
        <v>254</v>
      </c>
      <c r="Q1923" t="s">
        <v>254</v>
      </c>
      <c r="R1923" t="s">
        <v>255</v>
      </c>
      <c r="S1923" t="s">
        <v>251</v>
      </c>
      <c r="T1923" t="n">
        <v>5</v>
      </c>
    </row>
    <row r="1924" spans="1:20">
      <c r="A1924" s="1" t="n">
        <v>37894</v>
      </c>
      <c r="B1924" t="s">
        <v>344</v>
      </c>
      <c r="C1924" t="n">
        <v>175</v>
      </c>
      <c r="D1924" t="n">
        <v>20</v>
      </c>
      <c r="E1924" t="s">
        <v>249</v>
      </c>
      <c r="F1924" t="n">
        <v>3201</v>
      </c>
      <c r="G1924" t="s">
        <v>250</v>
      </c>
      <c r="H1924" t="s">
        <v>251</v>
      </c>
      <c r="I1924" t="n">
        <v>5</v>
      </c>
      <c r="J1924" t="n">
        <v>280</v>
      </c>
      <c r="K1924" t="s">
        <v>273</v>
      </c>
      <c r="L1924" t="n">
        <v>368</v>
      </c>
      <c r="M1924" t="n">
        <v>0.1</v>
      </c>
      <c r="N1924" t="n">
        <v>32.1</v>
      </c>
      <c r="O1924" t="s">
        <v>345</v>
      </c>
      <c r="P1924" t="s">
        <v>254</v>
      </c>
      <c r="Q1924" t="s">
        <v>254</v>
      </c>
      <c r="R1924" t="s">
        <v>255</v>
      </c>
      <c r="S1924" t="s">
        <v>251</v>
      </c>
      <c r="T1924" t="n">
        <v>5</v>
      </c>
    </row>
    <row r="1925" spans="1:20">
      <c r="A1925" s="1" t="n">
        <v>37894</v>
      </c>
      <c r="B1925" t="s">
        <v>344</v>
      </c>
      <c r="C1925" t="n">
        <v>238</v>
      </c>
      <c r="D1925" t="n">
        <v>20</v>
      </c>
      <c r="E1925" t="s">
        <v>249</v>
      </c>
      <c r="F1925" t="n">
        <v>3201</v>
      </c>
      <c r="G1925" t="s">
        <v>250</v>
      </c>
      <c r="H1925" t="s">
        <v>251</v>
      </c>
      <c r="I1925" t="n">
        <v>5</v>
      </c>
      <c r="J1925" t="n">
        <v>945</v>
      </c>
      <c r="K1925" t="s">
        <v>304</v>
      </c>
      <c r="L1925" t="n">
        <v>612</v>
      </c>
      <c r="M1925" t="n">
        <v>0.07000000000000001</v>
      </c>
      <c r="N1925" t="n">
        <v>39.5</v>
      </c>
      <c r="O1925" t="s">
        <v>345</v>
      </c>
      <c r="P1925" t="s">
        <v>254</v>
      </c>
      <c r="Q1925" t="s">
        <v>254</v>
      </c>
      <c r="R1925" t="s">
        <v>255</v>
      </c>
      <c r="S1925" t="s">
        <v>251</v>
      </c>
      <c r="T1925" t="n">
        <v>5</v>
      </c>
    </row>
    <row r="1926" spans="1:20">
      <c r="A1926" s="1" t="n">
        <v>37894</v>
      </c>
      <c r="B1926" t="s">
        <v>348</v>
      </c>
      <c r="C1926" t="n">
        <v>1</v>
      </c>
      <c r="D1926" t="n">
        <v>216</v>
      </c>
      <c r="E1926" t="s">
        <v>286</v>
      </c>
      <c r="F1926" t="n">
        <v>3201</v>
      </c>
      <c r="G1926" t="s">
        <v>250</v>
      </c>
      <c r="H1926" t="s">
        <v>251</v>
      </c>
      <c r="I1926" t="n">
        <v>5</v>
      </c>
      <c r="J1926" t="n">
        <v>490</v>
      </c>
      <c r="K1926" t="s">
        <v>266</v>
      </c>
      <c r="L1926" t="n">
        <v>309</v>
      </c>
      <c r="M1926" t="n">
        <v>0</v>
      </c>
      <c r="N1926" t="n">
        <v>0</v>
      </c>
    </row>
    <row r="1927" spans="1:20">
      <c r="A1927" s="1" t="n">
        <v>37894</v>
      </c>
      <c r="B1927" t="s">
        <v>347</v>
      </c>
      <c r="C1927" t="n">
        <v>4</v>
      </c>
      <c r="D1927" t="n">
        <v>20</v>
      </c>
      <c r="E1927" t="s">
        <v>249</v>
      </c>
      <c r="F1927" t="n">
        <v>3201</v>
      </c>
      <c r="G1927" t="s">
        <v>250</v>
      </c>
      <c r="H1927" t="s">
        <v>251</v>
      </c>
      <c r="I1927" t="n">
        <v>5</v>
      </c>
      <c r="J1927" t="n">
        <v>888</v>
      </c>
      <c r="K1927" t="s">
        <v>295</v>
      </c>
      <c r="L1927" t="n">
        <v>398</v>
      </c>
      <c r="M1927" t="n">
        <v>1.14</v>
      </c>
      <c r="N1927" t="n">
        <v>32.9</v>
      </c>
      <c r="O1927" t="s">
        <v>347</v>
      </c>
      <c r="P1927" t="s">
        <v>275</v>
      </c>
      <c r="Q1927" t="s">
        <v>275</v>
      </c>
      <c r="R1927" t="s">
        <v>255</v>
      </c>
      <c r="S1927" t="s">
        <v>251</v>
      </c>
      <c r="T1927" t="n">
        <v>5</v>
      </c>
    </row>
    <row r="1928" spans="1:20">
      <c r="A1928" s="1" t="n">
        <v>37894</v>
      </c>
      <c r="B1928" t="s">
        <v>347</v>
      </c>
      <c r="C1928" t="n">
        <v>5</v>
      </c>
      <c r="D1928" t="n">
        <v>20</v>
      </c>
      <c r="E1928" t="s">
        <v>249</v>
      </c>
      <c r="F1928" t="n">
        <v>3201</v>
      </c>
      <c r="G1928" t="s">
        <v>250</v>
      </c>
      <c r="H1928" t="s">
        <v>251</v>
      </c>
      <c r="I1928" t="n">
        <v>5</v>
      </c>
      <c r="J1928" t="n">
        <v>580</v>
      </c>
      <c r="K1928" t="s">
        <v>270</v>
      </c>
      <c r="L1928" t="n">
        <v>664</v>
      </c>
      <c r="M1928" t="n">
        <v>0.02</v>
      </c>
      <c r="N1928" t="n">
        <v>46.1</v>
      </c>
      <c r="O1928" t="s">
        <v>347</v>
      </c>
      <c r="P1928" t="s">
        <v>275</v>
      </c>
      <c r="Q1928" t="s">
        <v>275</v>
      </c>
      <c r="R1928" t="s">
        <v>255</v>
      </c>
      <c r="S1928" t="s">
        <v>251</v>
      </c>
      <c r="T1928" t="n">
        <v>5</v>
      </c>
    </row>
    <row r="1929" spans="1:20">
      <c r="A1929" s="1" t="n">
        <v>37894</v>
      </c>
      <c r="B1929" t="s">
        <v>347</v>
      </c>
      <c r="C1929" t="n">
        <v>6</v>
      </c>
      <c r="D1929" t="n">
        <v>20</v>
      </c>
      <c r="E1929" t="s">
        <v>249</v>
      </c>
      <c r="F1929" t="n">
        <v>3201</v>
      </c>
      <c r="G1929" t="s">
        <v>250</v>
      </c>
      <c r="H1929" t="s">
        <v>251</v>
      </c>
      <c r="I1929" t="n">
        <v>5</v>
      </c>
      <c r="J1929" t="n">
        <v>712</v>
      </c>
      <c r="K1929" t="s">
        <v>300</v>
      </c>
      <c r="L1929" t="n">
        <v>649</v>
      </c>
      <c r="M1929" t="n">
        <v>0.04</v>
      </c>
      <c r="N1929" t="n">
        <v>45</v>
      </c>
      <c r="O1929" t="s">
        <v>347</v>
      </c>
      <c r="P1929" t="s">
        <v>275</v>
      </c>
      <c r="Q1929" t="s">
        <v>275</v>
      </c>
      <c r="R1929" t="s">
        <v>255</v>
      </c>
      <c r="S1929" t="s">
        <v>251</v>
      </c>
      <c r="T1929" t="n">
        <v>5</v>
      </c>
    </row>
    <row r="1930" spans="1:20">
      <c r="A1930" s="1" t="n">
        <v>37925</v>
      </c>
      <c r="B1930" t="s">
        <v>351</v>
      </c>
      <c r="C1930" t="n">
        <v>2</v>
      </c>
      <c r="D1930" t="n">
        <v>216</v>
      </c>
      <c r="E1930" t="s">
        <v>286</v>
      </c>
      <c r="F1930" t="n">
        <v>3201</v>
      </c>
      <c r="G1930" t="s">
        <v>250</v>
      </c>
      <c r="H1930" t="s">
        <v>251</v>
      </c>
      <c r="I1930" t="n">
        <v>5</v>
      </c>
      <c r="J1930" t="n">
        <v>795</v>
      </c>
      <c r="K1930" t="s">
        <v>262</v>
      </c>
      <c r="L1930" t="n">
        <v>300</v>
      </c>
      <c r="M1930" t="n">
        <v>0</v>
      </c>
      <c r="N1930" t="n">
        <v>0</v>
      </c>
    </row>
    <row r="1931" spans="1:20">
      <c r="A1931" s="1" t="n">
        <v>37925</v>
      </c>
      <c r="B1931" t="s">
        <v>344</v>
      </c>
      <c r="C1931" t="n">
        <v>55</v>
      </c>
      <c r="D1931" t="n">
        <v>20</v>
      </c>
      <c r="E1931" t="s">
        <v>249</v>
      </c>
      <c r="F1931" t="n">
        <v>3201</v>
      </c>
      <c r="G1931" t="s">
        <v>250</v>
      </c>
      <c r="H1931" t="s">
        <v>251</v>
      </c>
      <c r="I1931" t="n">
        <v>5</v>
      </c>
      <c r="J1931" t="n">
        <v>940</v>
      </c>
      <c r="K1931" t="s">
        <v>257</v>
      </c>
      <c r="L1931" t="n">
        <v>75</v>
      </c>
      <c r="M1931" t="n">
        <v>5.5</v>
      </c>
      <c r="N1931" t="n">
        <v>10.6</v>
      </c>
      <c r="O1931" t="s">
        <v>345</v>
      </c>
      <c r="P1931" t="s">
        <v>254</v>
      </c>
      <c r="Q1931" t="s">
        <v>254</v>
      </c>
      <c r="R1931" t="s">
        <v>255</v>
      </c>
      <c r="S1931" t="s">
        <v>251</v>
      </c>
      <c r="T1931" t="n">
        <v>5</v>
      </c>
    </row>
    <row r="1932" spans="1:20">
      <c r="A1932" s="1" t="n">
        <v>37925</v>
      </c>
      <c r="B1932" t="s">
        <v>344</v>
      </c>
      <c r="C1932" t="n">
        <v>56</v>
      </c>
      <c r="D1932" t="n">
        <v>20</v>
      </c>
      <c r="E1932" t="s">
        <v>249</v>
      </c>
      <c r="F1932" t="n">
        <v>3201</v>
      </c>
      <c r="G1932" t="s">
        <v>250</v>
      </c>
      <c r="H1932" t="s">
        <v>251</v>
      </c>
      <c r="I1932" t="n">
        <v>5</v>
      </c>
      <c r="J1932" t="n">
        <v>285</v>
      </c>
      <c r="K1932" t="s">
        <v>306</v>
      </c>
      <c r="L1932" t="n">
        <v>306</v>
      </c>
      <c r="M1932" t="n">
        <v>0.55</v>
      </c>
      <c r="N1932" t="n">
        <v>29.2</v>
      </c>
      <c r="O1932" t="s">
        <v>345</v>
      </c>
      <c r="P1932" t="s">
        <v>254</v>
      </c>
      <c r="Q1932" t="s">
        <v>254</v>
      </c>
      <c r="R1932" t="s">
        <v>255</v>
      </c>
      <c r="S1932" t="s">
        <v>251</v>
      </c>
      <c r="T1932" t="n">
        <v>5</v>
      </c>
    </row>
    <row r="1933" spans="1:20">
      <c r="A1933" s="1" t="n">
        <v>37925</v>
      </c>
      <c r="B1933" t="s">
        <v>344</v>
      </c>
      <c r="C1933" t="n">
        <v>57</v>
      </c>
      <c r="D1933" t="n">
        <v>20</v>
      </c>
      <c r="E1933" t="s">
        <v>249</v>
      </c>
      <c r="F1933" t="n">
        <v>3201</v>
      </c>
      <c r="G1933" t="s">
        <v>250</v>
      </c>
      <c r="H1933" t="s">
        <v>251</v>
      </c>
      <c r="I1933" t="n">
        <v>5</v>
      </c>
      <c r="J1933" t="n">
        <v>458</v>
      </c>
      <c r="K1933" t="s">
        <v>252</v>
      </c>
      <c r="L1933" t="n">
        <v>681</v>
      </c>
      <c r="M1933" t="n">
        <v>0.1</v>
      </c>
      <c r="N1933" t="n">
        <v>33.9</v>
      </c>
      <c r="O1933" t="s">
        <v>345</v>
      </c>
      <c r="P1933" t="s">
        <v>254</v>
      </c>
      <c r="Q1933" t="s">
        <v>254</v>
      </c>
      <c r="R1933" t="s">
        <v>255</v>
      </c>
      <c r="S1933" t="s">
        <v>251</v>
      </c>
      <c r="T1933" t="n">
        <v>5</v>
      </c>
    </row>
    <row r="1934" spans="1:20">
      <c r="A1934" s="1" t="n">
        <v>37925</v>
      </c>
      <c r="B1934" t="s">
        <v>344</v>
      </c>
      <c r="C1934" t="n">
        <v>58</v>
      </c>
      <c r="D1934" t="n">
        <v>20</v>
      </c>
      <c r="E1934" t="s">
        <v>249</v>
      </c>
      <c r="F1934" t="n">
        <v>3201</v>
      </c>
      <c r="G1934" t="s">
        <v>250</v>
      </c>
      <c r="H1934" t="s">
        <v>251</v>
      </c>
      <c r="I1934" t="n">
        <v>5</v>
      </c>
      <c r="J1934" t="n">
        <v>945</v>
      </c>
      <c r="K1934" t="s">
        <v>304</v>
      </c>
      <c r="L1934" t="n">
        <v>523</v>
      </c>
      <c r="M1934" t="n">
        <v>0.1</v>
      </c>
      <c r="N1934" t="n">
        <v>33.1</v>
      </c>
      <c r="O1934" t="s">
        <v>345</v>
      </c>
      <c r="P1934" t="s">
        <v>254</v>
      </c>
      <c r="Q1934" t="s">
        <v>254</v>
      </c>
      <c r="R1934" t="s">
        <v>255</v>
      </c>
      <c r="S1934" t="s">
        <v>251</v>
      </c>
      <c r="T1934" t="n">
        <v>5</v>
      </c>
    </row>
    <row r="1935" spans="1:20">
      <c r="A1935" s="1" t="n">
        <v>37925</v>
      </c>
      <c r="B1935" t="s">
        <v>344</v>
      </c>
      <c r="C1935" t="n">
        <v>59</v>
      </c>
      <c r="D1935" t="n">
        <v>20</v>
      </c>
      <c r="E1935" t="s">
        <v>249</v>
      </c>
      <c r="F1935" t="n">
        <v>3201</v>
      </c>
      <c r="G1935" t="s">
        <v>250</v>
      </c>
      <c r="H1935" t="s">
        <v>251</v>
      </c>
      <c r="I1935" t="n">
        <v>5</v>
      </c>
      <c r="J1935" t="n">
        <v>280</v>
      </c>
      <c r="K1935" t="s">
        <v>273</v>
      </c>
      <c r="L1935" t="n">
        <v>157</v>
      </c>
      <c r="M1935" t="n">
        <v>0.06</v>
      </c>
      <c r="N1935" t="n">
        <v>38.1</v>
      </c>
      <c r="O1935" t="s">
        <v>345</v>
      </c>
      <c r="P1935" t="s">
        <v>254</v>
      </c>
      <c r="Q1935" t="s">
        <v>254</v>
      </c>
      <c r="R1935" t="s">
        <v>255</v>
      </c>
      <c r="S1935" t="s">
        <v>251</v>
      </c>
      <c r="T1935" t="n">
        <v>5</v>
      </c>
    </row>
    <row r="1936" spans="1:20">
      <c r="A1936" s="1" t="n">
        <v>37925</v>
      </c>
      <c r="B1936" t="s">
        <v>348</v>
      </c>
      <c r="C1936" t="n">
        <v>2</v>
      </c>
      <c r="D1936" t="n">
        <v>216</v>
      </c>
      <c r="E1936" t="s">
        <v>286</v>
      </c>
      <c r="F1936" t="n">
        <v>3201</v>
      </c>
      <c r="G1936" t="s">
        <v>250</v>
      </c>
      <c r="H1936" t="s">
        <v>251</v>
      </c>
      <c r="I1936" t="n">
        <v>5</v>
      </c>
      <c r="J1936" t="n">
        <v>795</v>
      </c>
      <c r="K1936" t="s">
        <v>262</v>
      </c>
      <c r="L1936" t="n">
        <v>309</v>
      </c>
      <c r="M1936" t="n">
        <v>0</v>
      </c>
      <c r="N1936" t="n">
        <v>0</v>
      </c>
    </row>
    <row r="1937" spans="1:20">
      <c r="A1937" s="1" t="n">
        <v>37925</v>
      </c>
      <c r="B1937" t="s">
        <v>347</v>
      </c>
      <c r="C1937" t="n">
        <v>1</v>
      </c>
      <c r="D1937" t="n">
        <v>20</v>
      </c>
      <c r="E1937" t="s">
        <v>249</v>
      </c>
      <c r="F1937" t="n">
        <v>3201</v>
      </c>
      <c r="G1937" t="s">
        <v>250</v>
      </c>
      <c r="H1937" t="s">
        <v>251</v>
      </c>
      <c r="I1937" t="n">
        <v>5</v>
      </c>
      <c r="J1937" t="n">
        <v>458</v>
      </c>
      <c r="K1937" t="s">
        <v>252</v>
      </c>
      <c r="L1937" t="n">
        <v>366</v>
      </c>
      <c r="M1937" t="n">
        <v>0.22</v>
      </c>
      <c r="N1937" t="n">
        <v>20.4</v>
      </c>
      <c r="O1937" t="s">
        <v>347</v>
      </c>
      <c r="P1937" t="s">
        <v>275</v>
      </c>
      <c r="Q1937" t="s">
        <v>275</v>
      </c>
      <c r="R1937" t="s">
        <v>255</v>
      </c>
      <c r="S1937" t="s">
        <v>251</v>
      </c>
      <c r="T1937" t="n">
        <v>5</v>
      </c>
    </row>
    <row r="1938" spans="1:20">
      <c r="A1938" s="1" t="n">
        <v>37925</v>
      </c>
      <c r="B1938" t="s">
        <v>347</v>
      </c>
      <c r="C1938" t="n">
        <v>2</v>
      </c>
      <c r="D1938" t="n">
        <v>20</v>
      </c>
      <c r="E1938" t="s">
        <v>249</v>
      </c>
      <c r="F1938" t="n">
        <v>3201</v>
      </c>
      <c r="G1938" t="s">
        <v>250</v>
      </c>
      <c r="H1938" t="s">
        <v>251</v>
      </c>
      <c r="I1938" t="n">
        <v>5</v>
      </c>
      <c r="J1938" t="n">
        <v>232</v>
      </c>
      <c r="K1938" t="s">
        <v>288</v>
      </c>
      <c r="L1938" t="n">
        <v>353</v>
      </c>
      <c r="M1938" t="n">
        <v>0.07000000000000001</v>
      </c>
      <c r="N1938" t="n">
        <v>37.1</v>
      </c>
      <c r="O1938" t="s">
        <v>347</v>
      </c>
      <c r="P1938" t="s">
        <v>275</v>
      </c>
      <c r="Q1938" t="s">
        <v>275</v>
      </c>
      <c r="R1938" t="s">
        <v>255</v>
      </c>
      <c r="S1938" t="s">
        <v>251</v>
      </c>
      <c r="T1938" t="n">
        <v>5</v>
      </c>
    </row>
    <row r="1939" spans="1:20">
      <c r="A1939" s="1" t="n">
        <v>37925</v>
      </c>
      <c r="B1939" t="s">
        <v>347</v>
      </c>
      <c r="C1939" t="n">
        <v>3</v>
      </c>
      <c r="D1939" t="n">
        <v>20</v>
      </c>
      <c r="E1939" t="s">
        <v>249</v>
      </c>
      <c r="F1939" t="n">
        <v>3201</v>
      </c>
      <c r="G1939" t="s">
        <v>250</v>
      </c>
      <c r="H1939" t="s">
        <v>251</v>
      </c>
      <c r="I1939" t="n">
        <v>5</v>
      </c>
      <c r="J1939" t="n">
        <v>888</v>
      </c>
      <c r="K1939" t="s">
        <v>295</v>
      </c>
      <c r="L1939" t="n">
        <v>364</v>
      </c>
      <c r="M1939" t="n">
        <v>1.18</v>
      </c>
      <c r="N1939" t="n">
        <v>33</v>
      </c>
      <c r="O1939" t="s">
        <v>347</v>
      </c>
      <c r="P1939" t="s">
        <v>275</v>
      </c>
      <c r="Q1939" t="s">
        <v>275</v>
      </c>
      <c r="R1939" t="s">
        <v>255</v>
      </c>
      <c r="S1939" t="s">
        <v>251</v>
      </c>
      <c r="T1939" t="n">
        <v>5</v>
      </c>
    </row>
    <row r="1940" spans="1:20">
      <c r="A1940" s="1" t="n">
        <v>37925</v>
      </c>
      <c r="B1940" t="s">
        <v>347</v>
      </c>
      <c r="C1940" t="n">
        <v>4</v>
      </c>
      <c r="D1940" t="n">
        <v>20</v>
      </c>
      <c r="E1940" t="s">
        <v>249</v>
      </c>
      <c r="F1940" t="n">
        <v>3201</v>
      </c>
      <c r="G1940" t="s">
        <v>250</v>
      </c>
      <c r="H1940" t="s">
        <v>251</v>
      </c>
      <c r="I1940" t="n">
        <v>5</v>
      </c>
      <c r="J1940" t="n">
        <v>580</v>
      </c>
      <c r="K1940" t="s">
        <v>270</v>
      </c>
      <c r="L1940" t="n">
        <v>288</v>
      </c>
      <c r="M1940" t="n">
        <v>0.05</v>
      </c>
      <c r="N1940" t="n">
        <v>37.5</v>
      </c>
      <c r="O1940" t="s">
        <v>347</v>
      </c>
      <c r="P1940" t="s">
        <v>275</v>
      </c>
      <c r="Q1940" t="s">
        <v>275</v>
      </c>
      <c r="R1940" t="s">
        <v>255</v>
      </c>
      <c r="S1940" t="s">
        <v>251</v>
      </c>
      <c r="T1940" t="n">
        <v>5</v>
      </c>
    </row>
    <row r="1941" spans="1:20">
      <c r="A1941" s="1" t="n">
        <v>37925</v>
      </c>
      <c r="B1941" t="s">
        <v>347</v>
      </c>
      <c r="C1941" t="n">
        <v>5</v>
      </c>
      <c r="D1941" t="n">
        <v>20</v>
      </c>
      <c r="E1941" t="s">
        <v>249</v>
      </c>
      <c r="F1941" t="n">
        <v>3201</v>
      </c>
      <c r="G1941" t="s">
        <v>250</v>
      </c>
      <c r="H1941" t="s">
        <v>251</v>
      </c>
      <c r="I1941" t="n">
        <v>5</v>
      </c>
      <c r="J1941" t="n">
        <v>458</v>
      </c>
      <c r="K1941" t="s">
        <v>252</v>
      </c>
      <c r="L1941" t="n">
        <v>313</v>
      </c>
      <c r="M1941" t="n">
        <v>0.21</v>
      </c>
      <c r="N1941" t="n">
        <v>20.2</v>
      </c>
      <c r="O1941" t="s">
        <v>347</v>
      </c>
      <c r="P1941" t="s">
        <v>275</v>
      </c>
      <c r="Q1941" t="s">
        <v>275</v>
      </c>
      <c r="R1941" t="s">
        <v>255</v>
      </c>
      <c r="S1941" t="s">
        <v>251</v>
      </c>
      <c r="T1941" t="n">
        <v>5</v>
      </c>
    </row>
    <row r="1942" spans="1:20">
      <c r="A1942" s="1" t="n">
        <v>37925</v>
      </c>
      <c r="B1942" t="s">
        <v>347</v>
      </c>
      <c r="C1942" t="n">
        <v>6</v>
      </c>
      <c r="D1942" t="n">
        <v>20</v>
      </c>
      <c r="E1942" t="s">
        <v>249</v>
      </c>
      <c r="F1942" t="n">
        <v>3201</v>
      </c>
      <c r="G1942" t="s">
        <v>250</v>
      </c>
      <c r="H1942" t="s">
        <v>251</v>
      </c>
      <c r="I1942" t="n">
        <v>5</v>
      </c>
      <c r="J1942" t="n">
        <v>232</v>
      </c>
      <c r="K1942" t="s">
        <v>288</v>
      </c>
      <c r="L1942" t="n">
        <v>367</v>
      </c>
      <c r="M1942" t="n">
        <v>0.73</v>
      </c>
      <c r="N1942" t="n">
        <v>36</v>
      </c>
      <c r="O1942" t="s">
        <v>347</v>
      </c>
      <c r="P1942" t="s">
        <v>275</v>
      </c>
      <c r="Q1942" t="s">
        <v>275</v>
      </c>
      <c r="R1942" t="s">
        <v>255</v>
      </c>
      <c r="S1942" t="s">
        <v>251</v>
      </c>
      <c r="T1942" t="n">
        <v>5</v>
      </c>
    </row>
    <row r="1943" spans="1:20">
      <c r="A1943" s="1" t="n">
        <v>37925</v>
      </c>
      <c r="B1943" t="s">
        <v>347</v>
      </c>
      <c r="C1943" t="n">
        <v>7</v>
      </c>
      <c r="D1943" t="n">
        <v>20</v>
      </c>
      <c r="E1943" t="s">
        <v>249</v>
      </c>
      <c r="F1943" t="n">
        <v>3201</v>
      </c>
      <c r="G1943" t="s">
        <v>250</v>
      </c>
      <c r="H1943" t="s">
        <v>251</v>
      </c>
      <c r="I1943" t="n">
        <v>5</v>
      </c>
      <c r="J1943" t="n">
        <v>160</v>
      </c>
      <c r="K1943" t="s">
        <v>280</v>
      </c>
      <c r="L1943" t="n">
        <v>672</v>
      </c>
      <c r="M1943" t="n">
        <v>0.9399999999999999</v>
      </c>
      <c r="N1943" t="n">
        <v>49.7</v>
      </c>
      <c r="O1943" t="s">
        <v>347</v>
      </c>
      <c r="P1943" t="s">
        <v>275</v>
      </c>
      <c r="Q1943" t="s">
        <v>275</v>
      </c>
      <c r="R1943" t="s">
        <v>255</v>
      </c>
      <c r="S1943" t="s">
        <v>251</v>
      </c>
      <c r="T1943" t="n">
        <v>5</v>
      </c>
    </row>
    <row r="1944" spans="1:20">
      <c r="A1944" s="1" t="n">
        <v>37955</v>
      </c>
      <c r="B1944" t="s">
        <v>344</v>
      </c>
      <c r="C1944" t="n">
        <v>52</v>
      </c>
      <c r="D1944" t="n">
        <v>20</v>
      </c>
      <c r="E1944" t="s">
        <v>249</v>
      </c>
      <c r="F1944" t="n">
        <v>3201</v>
      </c>
      <c r="G1944" t="s">
        <v>250</v>
      </c>
      <c r="H1944" t="s">
        <v>251</v>
      </c>
      <c r="I1944" t="n">
        <v>5</v>
      </c>
      <c r="J1944" t="n">
        <v>945</v>
      </c>
      <c r="K1944" t="s">
        <v>304</v>
      </c>
      <c r="L1944" t="n">
        <v>418</v>
      </c>
      <c r="M1944" t="n">
        <v>0.07000000000000001</v>
      </c>
      <c r="N1944" t="n">
        <v>39.5</v>
      </c>
      <c r="O1944" t="s">
        <v>345</v>
      </c>
      <c r="P1944" t="s">
        <v>254</v>
      </c>
      <c r="Q1944" t="s">
        <v>254</v>
      </c>
      <c r="R1944" t="s">
        <v>255</v>
      </c>
      <c r="S1944" t="s">
        <v>251</v>
      </c>
      <c r="T1944" t="n">
        <v>5</v>
      </c>
    </row>
    <row r="1945" spans="1:20">
      <c r="A1945" s="1" t="n">
        <v>37955</v>
      </c>
      <c r="B1945" t="s">
        <v>344</v>
      </c>
      <c r="C1945" t="n">
        <v>53</v>
      </c>
      <c r="D1945" t="n">
        <v>20</v>
      </c>
      <c r="E1945" t="s">
        <v>249</v>
      </c>
      <c r="F1945" t="n">
        <v>3201</v>
      </c>
      <c r="G1945" t="s">
        <v>250</v>
      </c>
      <c r="H1945" t="s">
        <v>251</v>
      </c>
      <c r="I1945" t="n">
        <v>5</v>
      </c>
      <c r="J1945" t="n">
        <v>458</v>
      </c>
      <c r="K1945" t="s">
        <v>252</v>
      </c>
      <c r="L1945" t="n">
        <v>353</v>
      </c>
      <c r="M1945" t="n">
        <v>3.09</v>
      </c>
      <c r="N1945" t="n">
        <v>34.2</v>
      </c>
      <c r="O1945" t="s">
        <v>345</v>
      </c>
      <c r="P1945" t="s">
        <v>254</v>
      </c>
      <c r="Q1945" t="s">
        <v>254</v>
      </c>
      <c r="R1945" t="s">
        <v>255</v>
      </c>
      <c r="S1945" t="s">
        <v>251</v>
      </c>
      <c r="T1945" t="n">
        <v>5</v>
      </c>
    </row>
    <row r="1946" spans="1:20">
      <c r="A1946" s="1" t="n">
        <v>37955</v>
      </c>
      <c r="B1946" t="s">
        <v>344</v>
      </c>
      <c r="C1946" t="n">
        <v>54</v>
      </c>
      <c r="D1946" t="n">
        <v>20</v>
      </c>
      <c r="E1946" t="s">
        <v>249</v>
      </c>
      <c r="F1946" t="n">
        <v>3201</v>
      </c>
      <c r="G1946" t="s">
        <v>250</v>
      </c>
      <c r="H1946" t="s">
        <v>251</v>
      </c>
      <c r="I1946" t="n">
        <v>5</v>
      </c>
      <c r="J1946" t="n">
        <v>458</v>
      </c>
      <c r="K1946" t="s">
        <v>252</v>
      </c>
      <c r="L1946" t="n">
        <v>101</v>
      </c>
      <c r="M1946" t="n">
        <v>0.2</v>
      </c>
      <c r="N1946" t="n">
        <v>20.5</v>
      </c>
      <c r="O1946" t="s">
        <v>345</v>
      </c>
      <c r="P1946" t="s">
        <v>254</v>
      </c>
      <c r="Q1946" t="s">
        <v>254</v>
      </c>
      <c r="R1946" t="s">
        <v>255</v>
      </c>
      <c r="S1946" t="s">
        <v>251</v>
      </c>
      <c r="T1946" t="n">
        <v>5</v>
      </c>
    </row>
    <row r="1947" spans="1:20">
      <c r="A1947" s="1" t="n">
        <v>37955</v>
      </c>
      <c r="B1947" t="s">
        <v>344</v>
      </c>
      <c r="C1947" t="n">
        <v>55</v>
      </c>
      <c r="D1947" t="n">
        <v>20</v>
      </c>
      <c r="E1947" t="s">
        <v>249</v>
      </c>
      <c r="F1947" t="n">
        <v>3201</v>
      </c>
      <c r="G1947" t="s">
        <v>250</v>
      </c>
      <c r="H1947" t="s">
        <v>251</v>
      </c>
      <c r="I1947" t="n">
        <v>5</v>
      </c>
      <c r="J1947" t="n">
        <v>458</v>
      </c>
      <c r="K1947" t="s">
        <v>252</v>
      </c>
      <c r="L1947" t="n">
        <v>105</v>
      </c>
      <c r="M1947" t="n">
        <v>0.2</v>
      </c>
      <c r="N1947" t="n">
        <v>20.6</v>
      </c>
      <c r="O1947" t="s">
        <v>345</v>
      </c>
      <c r="P1947" t="s">
        <v>254</v>
      </c>
      <c r="Q1947" t="s">
        <v>254</v>
      </c>
      <c r="R1947" t="s">
        <v>255</v>
      </c>
      <c r="S1947" t="s">
        <v>251</v>
      </c>
      <c r="T1947" t="n">
        <v>5</v>
      </c>
    </row>
    <row r="1948" spans="1:20">
      <c r="A1948" s="1" t="n">
        <v>37955</v>
      </c>
      <c r="B1948" t="s">
        <v>344</v>
      </c>
      <c r="C1948" t="n">
        <v>56</v>
      </c>
      <c r="D1948" t="n">
        <v>20</v>
      </c>
      <c r="E1948" t="s">
        <v>249</v>
      </c>
      <c r="F1948" t="n">
        <v>3201</v>
      </c>
      <c r="G1948" t="s">
        <v>250</v>
      </c>
      <c r="H1948" t="s">
        <v>251</v>
      </c>
      <c r="I1948" t="n">
        <v>5</v>
      </c>
      <c r="J1948" t="n">
        <v>458</v>
      </c>
      <c r="K1948" t="s">
        <v>252</v>
      </c>
      <c r="L1948" t="n">
        <v>748</v>
      </c>
      <c r="M1948" t="n">
        <v>0.09</v>
      </c>
      <c r="N1948" t="n">
        <v>34.1</v>
      </c>
      <c r="O1948" t="s">
        <v>345</v>
      </c>
      <c r="P1948" t="s">
        <v>254</v>
      </c>
      <c r="Q1948" t="s">
        <v>254</v>
      </c>
      <c r="R1948" t="s">
        <v>255</v>
      </c>
      <c r="S1948" t="s">
        <v>251</v>
      </c>
      <c r="T1948" t="n">
        <v>5</v>
      </c>
    </row>
    <row r="1949" spans="1:20">
      <c r="A1949" s="1" t="n">
        <v>37955</v>
      </c>
      <c r="B1949" t="s">
        <v>348</v>
      </c>
      <c r="C1949" t="n">
        <v>1</v>
      </c>
      <c r="D1949" t="n">
        <v>216</v>
      </c>
      <c r="E1949" t="s">
        <v>286</v>
      </c>
      <c r="F1949" t="n">
        <v>3201</v>
      </c>
      <c r="G1949" t="s">
        <v>250</v>
      </c>
      <c r="H1949" t="s">
        <v>251</v>
      </c>
      <c r="I1949" t="n">
        <v>5</v>
      </c>
      <c r="J1949" t="n">
        <v>515</v>
      </c>
      <c r="K1949" t="s">
        <v>261</v>
      </c>
      <c r="L1949" t="n">
        <v>309</v>
      </c>
      <c r="M1949" t="n">
        <v>0</v>
      </c>
      <c r="N1949" t="n">
        <v>0</v>
      </c>
    </row>
    <row r="1950" spans="1:20">
      <c r="A1950" s="1" t="n">
        <v>37955</v>
      </c>
      <c r="B1950" t="s">
        <v>352</v>
      </c>
      <c r="C1950" t="n">
        <v>3</v>
      </c>
      <c r="D1950" t="n">
        <v>931</v>
      </c>
      <c r="E1950" t="s">
        <v>353</v>
      </c>
      <c r="F1950" t="n">
        <v>3202</v>
      </c>
      <c r="G1950" t="s">
        <v>297</v>
      </c>
      <c r="H1950" t="s">
        <v>251</v>
      </c>
      <c r="I1950" t="n">
        <v>5</v>
      </c>
      <c r="J1950" t="n">
        <v>260</v>
      </c>
      <c r="K1950" t="s">
        <v>272</v>
      </c>
      <c r="L1950" t="n">
        <v>8</v>
      </c>
      <c r="M1950" t="n">
        <v>0</v>
      </c>
      <c r="N1950" t="n">
        <v>0</v>
      </c>
    </row>
    <row r="1951" spans="1:20">
      <c r="A1951" s="1" t="n">
        <v>37955</v>
      </c>
      <c r="B1951" t="s">
        <v>347</v>
      </c>
      <c r="C1951" t="n">
        <v>1</v>
      </c>
      <c r="D1951" t="n">
        <v>20</v>
      </c>
      <c r="E1951" t="s">
        <v>249</v>
      </c>
      <c r="F1951" t="n">
        <v>3201</v>
      </c>
      <c r="G1951" t="s">
        <v>250</v>
      </c>
      <c r="H1951" t="s">
        <v>251</v>
      </c>
      <c r="I1951" t="n">
        <v>5</v>
      </c>
      <c r="J1951" t="n">
        <v>150</v>
      </c>
      <c r="K1951" t="s">
        <v>291</v>
      </c>
      <c r="L1951" t="n">
        <v>599</v>
      </c>
      <c r="M1951" t="n">
        <v>0.18</v>
      </c>
      <c r="N1951" t="n">
        <v>22.9</v>
      </c>
      <c r="O1951" t="s">
        <v>347</v>
      </c>
      <c r="P1951" t="s">
        <v>275</v>
      </c>
      <c r="Q1951" t="s">
        <v>275</v>
      </c>
      <c r="R1951" t="s">
        <v>255</v>
      </c>
      <c r="S1951" t="s">
        <v>251</v>
      </c>
      <c r="T1951" t="n">
        <v>5</v>
      </c>
    </row>
    <row r="1952" spans="1:20">
      <c r="A1952" s="1" t="n">
        <v>37955</v>
      </c>
      <c r="B1952" t="s">
        <v>347</v>
      </c>
      <c r="C1952" t="n">
        <v>2</v>
      </c>
      <c r="D1952" t="n">
        <v>20</v>
      </c>
      <c r="E1952" t="s">
        <v>249</v>
      </c>
      <c r="F1952" t="n">
        <v>3201</v>
      </c>
      <c r="G1952" t="s">
        <v>250</v>
      </c>
      <c r="H1952" t="s">
        <v>251</v>
      </c>
      <c r="I1952" t="n">
        <v>5</v>
      </c>
      <c r="J1952" t="n">
        <v>685</v>
      </c>
      <c r="K1952" t="s">
        <v>343</v>
      </c>
      <c r="L1952" t="n">
        <v>132</v>
      </c>
      <c r="M1952" t="n">
        <v>0.2</v>
      </c>
      <c r="N1952" t="n">
        <v>39</v>
      </c>
      <c r="O1952" t="s">
        <v>347</v>
      </c>
      <c r="P1952" t="s">
        <v>275</v>
      </c>
      <c r="Q1952" t="s">
        <v>275</v>
      </c>
      <c r="R1952" t="s">
        <v>255</v>
      </c>
      <c r="S1952" t="s">
        <v>251</v>
      </c>
      <c r="T1952" t="n">
        <v>5</v>
      </c>
    </row>
    <row r="1953" spans="1:20">
      <c r="A1953" s="1" t="n">
        <v>37955</v>
      </c>
      <c r="B1953" t="s">
        <v>347</v>
      </c>
      <c r="C1953" t="n">
        <v>3</v>
      </c>
      <c r="D1953" t="n">
        <v>20</v>
      </c>
      <c r="E1953" t="s">
        <v>249</v>
      </c>
      <c r="F1953" t="n">
        <v>3201</v>
      </c>
      <c r="G1953" t="s">
        <v>250</v>
      </c>
      <c r="H1953" t="s">
        <v>251</v>
      </c>
      <c r="I1953" t="n">
        <v>5</v>
      </c>
      <c r="J1953" t="n">
        <v>685</v>
      </c>
      <c r="K1953" t="s">
        <v>343</v>
      </c>
      <c r="L1953" t="n">
        <v>554</v>
      </c>
      <c r="M1953" t="n">
        <v>0.23</v>
      </c>
      <c r="N1953" t="n">
        <v>38.1</v>
      </c>
      <c r="O1953" t="s">
        <v>347</v>
      </c>
      <c r="P1953" t="s">
        <v>275</v>
      </c>
      <c r="Q1953" t="s">
        <v>275</v>
      </c>
      <c r="R1953" t="s">
        <v>255</v>
      </c>
      <c r="S1953" t="s">
        <v>251</v>
      </c>
      <c r="T1953" t="n">
        <v>5</v>
      </c>
    </row>
    <row r="1954" spans="1:20">
      <c r="A1954" s="1" t="n">
        <v>37986</v>
      </c>
      <c r="B1954" t="s">
        <v>344</v>
      </c>
      <c r="C1954" t="n">
        <v>43</v>
      </c>
      <c r="D1954" t="n">
        <v>20</v>
      </c>
      <c r="E1954" t="s">
        <v>249</v>
      </c>
      <c r="F1954" t="n">
        <v>3201</v>
      </c>
      <c r="G1954" t="s">
        <v>250</v>
      </c>
      <c r="H1954" t="s">
        <v>251</v>
      </c>
      <c r="I1954" t="n">
        <v>5</v>
      </c>
      <c r="J1954" t="n">
        <v>458</v>
      </c>
      <c r="K1954" t="s">
        <v>252</v>
      </c>
      <c r="L1954" t="n">
        <v>157</v>
      </c>
      <c r="M1954" t="n">
        <v>0.2</v>
      </c>
      <c r="N1954" t="n">
        <v>20.6</v>
      </c>
      <c r="O1954" t="s">
        <v>345</v>
      </c>
      <c r="P1954" t="s">
        <v>254</v>
      </c>
      <c r="Q1954" t="s">
        <v>254</v>
      </c>
      <c r="R1954" t="s">
        <v>255</v>
      </c>
      <c r="S1954" t="s">
        <v>251</v>
      </c>
      <c r="T1954" t="n">
        <v>5</v>
      </c>
    </row>
    <row r="1955" spans="1:20">
      <c r="A1955" s="1" t="n">
        <v>37986</v>
      </c>
      <c r="B1955" t="s">
        <v>344</v>
      </c>
      <c r="C1955" t="n">
        <v>44</v>
      </c>
      <c r="D1955" t="n">
        <v>20</v>
      </c>
      <c r="E1955" t="s">
        <v>249</v>
      </c>
      <c r="F1955" t="n">
        <v>3201</v>
      </c>
      <c r="G1955" t="s">
        <v>250</v>
      </c>
      <c r="H1955" t="s">
        <v>251</v>
      </c>
      <c r="I1955" t="n">
        <v>5</v>
      </c>
      <c r="J1955" t="n">
        <v>945</v>
      </c>
      <c r="K1955" t="s">
        <v>304</v>
      </c>
      <c r="L1955" t="n">
        <v>550</v>
      </c>
      <c r="M1955" t="n">
        <v>0.05</v>
      </c>
      <c r="N1955" t="n">
        <v>36.7</v>
      </c>
      <c r="O1955" t="s">
        <v>345</v>
      </c>
      <c r="P1955" t="s">
        <v>254</v>
      </c>
      <c r="Q1955" t="s">
        <v>254</v>
      </c>
      <c r="R1955" t="s">
        <v>255</v>
      </c>
      <c r="S1955" t="s">
        <v>251</v>
      </c>
      <c r="T1955" t="n">
        <v>5</v>
      </c>
    </row>
    <row r="1956" spans="1:20">
      <c r="A1956" s="1" t="n">
        <v>37986</v>
      </c>
      <c r="B1956" t="s">
        <v>344</v>
      </c>
      <c r="C1956" t="n">
        <v>45</v>
      </c>
      <c r="D1956" t="n">
        <v>20</v>
      </c>
      <c r="E1956" t="s">
        <v>249</v>
      </c>
      <c r="F1956" t="n">
        <v>3201</v>
      </c>
      <c r="G1956" t="s">
        <v>250</v>
      </c>
      <c r="H1956" t="s">
        <v>251</v>
      </c>
      <c r="I1956" t="n">
        <v>5</v>
      </c>
      <c r="J1956" t="n">
        <v>945</v>
      </c>
      <c r="K1956" t="s">
        <v>304</v>
      </c>
      <c r="L1956" t="n">
        <v>405</v>
      </c>
      <c r="M1956" t="n">
        <v>0.05</v>
      </c>
      <c r="N1956" t="n">
        <v>40.5</v>
      </c>
      <c r="O1956" t="s">
        <v>345</v>
      </c>
      <c r="P1956" t="s">
        <v>254</v>
      </c>
      <c r="Q1956" t="s">
        <v>254</v>
      </c>
      <c r="R1956" t="s">
        <v>255</v>
      </c>
      <c r="S1956" t="s">
        <v>251</v>
      </c>
      <c r="T1956" t="n">
        <v>5</v>
      </c>
    </row>
    <row r="1957" spans="1:20">
      <c r="A1957" s="1" t="n">
        <v>37986</v>
      </c>
      <c r="B1957" t="s">
        <v>344</v>
      </c>
      <c r="C1957" t="n">
        <v>46</v>
      </c>
      <c r="D1957" t="n">
        <v>20</v>
      </c>
      <c r="E1957" t="s">
        <v>249</v>
      </c>
      <c r="F1957" t="n">
        <v>3201</v>
      </c>
      <c r="G1957" t="s">
        <v>250</v>
      </c>
      <c r="H1957" t="s">
        <v>251</v>
      </c>
      <c r="I1957" t="n">
        <v>5</v>
      </c>
      <c r="J1957" t="n">
        <v>945</v>
      </c>
      <c r="K1957" t="s">
        <v>304</v>
      </c>
      <c r="L1957" t="n">
        <v>293</v>
      </c>
      <c r="M1957" t="n">
        <v>0.2</v>
      </c>
      <c r="N1957" t="n">
        <v>36.8</v>
      </c>
      <c r="O1957" t="s">
        <v>345</v>
      </c>
      <c r="P1957" t="s">
        <v>254</v>
      </c>
      <c r="Q1957" t="s">
        <v>254</v>
      </c>
      <c r="R1957" t="s">
        <v>255</v>
      </c>
      <c r="S1957" t="s">
        <v>251</v>
      </c>
      <c r="T1957" t="n">
        <v>5</v>
      </c>
    </row>
    <row r="1958" spans="1:20">
      <c r="A1958" s="1" t="n">
        <v>37986</v>
      </c>
      <c r="B1958" t="s">
        <v>348</v>
      </c>
      <c r="C1958" t="n">
        <v>1</v>
      </c>
      <c r="D1958" t="n">
        <v>216</v>
      </c>
      <c r="E1958" t="s">
        <v>286</v>
      </c>
      <c r="F1958" t="n">
        <v>3201</v>
      </c>
      <c r="G1958" t="s">
        <v>250</v>
      </c>
      <c r="H1958" t="s">
        <v>251</v>
      </c>
      <c r="I1958" t="n">
        <v>5</v>
      </c>
      <c r="J1958" t="n">
        <v>515</v>
      </c>
      <c r="K1958" t="s">
        <v>261</v>
      </c>
      <c r="L1958" t="n">
        <v>309</v>
      </c>
      <c r="M1958" t="n">
        <v>0</v>
      </c>
      <c r="N1958" t="n">
        <v>0</v>
      </c>
    </row>
    <row r="1959" spans="1:20">
      <c r="A1959" s="1" t="n">
        <v>37986</v>
      </c>
      <c r="B1959" t="s">
        <v>347</v>
      </c>
      <c r="C1959" t="n">
        <v>1</v>
      </c>
      <c r="D1959" t="n">
        <v>20</v>
      </c>
      <c r="E1959" t="s">
        <v>249</v>
      </c>
      <c r="F1959" t="n">
        <v>3201</v>
      </c>
      <c r="G1959" t="s">
        <v>250</v>
      </c>
      <c r="H1959" t="s">
        <v>251</v>
      </c>
      <c r="I1959" t="n">
        <v>5</v>
      </c>
      <c r="J1959" t="n">
        <v>458</v>
      </c>
      <c r="K1959" t="s">
        <v>252</v>
      </c>
      <c r="L1959" t="n">
        <v>302</v>
      </c>
      <c r="M1959" t="n">
        <v>0.22</v>
      </c>
      <c r="N1959" t="n">
        <v>20.5</v>
      </c>
      <c r="O1959" t="s">
        <v>347</v>
      </c>
      <c r="P1959" t="s">
        <v>275</v>
      </c>
      <c r="Q1959" t="s">
        <v>275</v>
      </c>
      <c r="R1959" t="s">
        <v>255</v>
      </c>
      <c r="S1959" t="s">
        <v>251</v>
      </c>
      <c r="T1959" t="n">
        <v>5</v>
      </c>
    </row>
    <row r="1960" spans="1:20">
      <c r="A1960" s="1" t="n">
        <v>37986</v>
      </c>
      <c r="B1960" t="s">
        <v>347</v>
      </c>
      <c r="C1960" t="n">
        <v>2</v>
      </c>
      <c r="D1960" t="n">
        <v>20</v>
      </c>
      <c r="E1960" t="s">
        <v>249</v>
      </c>
      <c r="F1960" t="n">
        <v>3201</v>
      </c>
      <c r="G1960" t="s">
        <v>250</v>
      </c>
      <c r="H1960" t="s">
        <v>251</v>
      </c>
      <c r="I1960" t="n">
        <v>5</v>
      </c>
      <c r="J1960" t="n">
        <v>232</v>
      </c>
      <c r="K1960" t="s">
        <v>288</v>
      </c>
      <c r="L1960" t="n">
        <v>333</v>
      </c>
      <c r="M1960" t="n">
        <v>0.08</v>
      </c>
      <c r="N1960" t="n">
        <v>36.5</v>
      </c>
      <c r="O1960" t="s">
        <v>347</v>
      </c>
      <c r="P1960" t="s">
        <v>275</v>
      </c>
      <c r="Q1960" t="s">
        <v>275</v>
      </c>
      <c r="R1960" t="s">
        <v>255</v>
      </c>
      <c r="S1960" t="s">
        <v>251</v>
      </c>
      <c r="T1960" t="n">
        <v>5</v>
      </c>
    </row>
    <row r="1961" spans="1:20">
      <c r="A1961" s="1" t="n">
        <v>37986</v>
      </c>
      <c r="B1961" t="s">
        <v>347</v>
      </c>
      <c r="C1961" t="n">
        <v>3</v>
      </c>
      <c r="D1961" t="n">
        <v>20</v>
      </c>
      <c r="E1961" t="s">
        <v>249</v>
      </c>
      <c r="F1961" t="n">
        <v>3201</v>
      </c>
      <c r="G1961" t="s">
        <v>250</v>
      </c>
      <c r="H1961" t="s">
        <v>251</v>
      </c>
      <c r="I1961" t="n">
        <v>5</v>
      </c>
      <c r="J1961" t="n">
        <v>232</v>
      </c>
      <c r="K1961" t="s">
        <v>288</v>
      </c>
      <c r="L1961" t="n">
        <v>344</v>
      </c>
      <c r="M1961" t="n">
        <v>0.09</v>
      </c>
      <c r="N1961" t="n">
        <v>36.8</v>
      </c>
      <c r="O1961" t="s">
        <v>347</v>
      </c>
      <c r="P1961" t="s">
        <v>275</v>
      </c>
      <c r="Q1961" t="s">
        <v>275</v>
      </c>
      <c r="R1961" t="s">
        <v>255</v>
      </c>
      <c r="S1961" t="s">
        <v>251</v>
      </c>
      <c r="T1961" t="n">
        <v>5</v>
      </c>
    </row>
    <row r="1962" spans="1:20">
      <c r="A1962" s="1" t="n">
        <v>37986</v>
      </c>
      <c r="B1962" t="s">
        <v>347</v>
      </c>
      <c r="C1962" t="n">
        <v>4</v>
      </c>
      <c r="D1962" t="n">
        <v>20</v>
      </c>
      <c r="E1962" t="s">
        <v>249</v>
      </c>
      <c r="F1962" t="n">
        <v>3201</v>
      </c>
      <c r="G1962" t="s">
        <v>250</v>
      </c>
      <c r="H1962" t="s">
        <v>251</v>
      </c>
      <c r="I1962" t="n">
        <v>5</v>
      </c>
      <c r="J1962" t="n">
        <v>580</v>
      </c>
      <c r="K1962" t="s">
        <v>270</v>
      </c>
      <c r="L1962" t="n">
        <v>349</v>
      </c>
      <c r="M1962" t="n">
        <v>0.03</v>
      </c>
      <c r="N1962" t="n">
        <v>46</v>
      </c>
      <c r="O1962" t="s">
        <v>347</v>
      </c>
      <c r="P1962" t="s">
        <v>275</v>
      </c>
      <c r="Q1962" t="s">
        <v>275</v>
      </c>
      <c r="R1962" t="s">
        <v>255</v>
      </c>
      <c r="S1962" t="s">
        <v>251</v>
      </c>
      <c r="T1962" t="n">
        <v>5</v>
      </c>
    </row>
    <row r="1963" spans="1:20">
      <c r="A1963" s="1" t="n">
        <v>38017</v>
      </c>
      <c r="B1963" t="s">
        <v>344</v>
      </c>
      <c r="C1963" t="n">
        <v>52</v>
      </c>
      <c r="D1963" t="n">
        <v>20</v>
      </c>
      <c r="E1963" t="s">
        <v>249</v>
      </c>
      <c r="F1963" t="n">
        <v>3201</v>
      </c>
      <c r="G1963" t="s">
        <v>250</v>
      </c>
      <c r="H1963" t="s">
        <v>251</v>
      </c>
      <c r="I1963" t="n">
        <v>5</v>
      </c>
      <c r="J1963" t="n">
        <v>280</v>
      </c>
      <c r="K1963" t="s">
        <v>273</v>
      </c>
      <c r="L1963" t="n">
        <v>209</v>
      </c>
      <c r="M1963" t="n">
        <v>0.05</v>
      </c>
      <c r="N1963" t="n">
        <v>37.9</v>
      </c>
      <c r="O1963" t="s">
        <v>345</v>
      </c>
      <c r="P1963" t="s">
        <v>254</v>
      </c>
      <c r="Q1963" t="s">
        <v>254</v>
      </c>
      <c r="R1963" t="s">
        <v>255</v>
      </c>
      <c r="S1963" t="s">
        <v>251</v>
      </c>
      <c r="T1963" t="n">
        <v>5</v>
      </c>
    </row>
    <row r="1964" spans="1:20">
      <c r="A1964" s="1" t="n">
        <v>38017</v>
      </c>
      <c r="B1964" t="s">
        <v>344</v>
      </c>
      <c r="C1964" t="n">
        <v>53</v>
      </c>
      <c r="D1964" t="n">
        <v>20</v>
      </c>
      <c r="E1964" t="s">
        <v>249</v>
      </c>
      <c r="F1964" t="n">
        <v>3201</v>
      </c>
      <c r="G1964" t="s">
        <v>250</v>
      </c>
      <c r="H1964" t="s">
        <v>251</v>
      </c>
      <c r="I1964" t="n">
        <v>5</v>
      </c>
      <c r="J1964" t="n">
        <v>458</v>
      </c>
      <c r="K1964" t="s">
        <v>252</v>
      </c>
      <c r="L1964" t="n">
        <v>201</v>
      </c>
      <c r="M1964" t="n">
        <v>0.1</v>
      </c>
      <c r="N1964" t="n">
        <v>36.6</v>
      </c>
      <c r="O1964" t="s">
        <v>345</v>
      </c>
      <c r="P1964" t="s">
        <v>254</v>
      </c>
      <c r="Q1964" t="s">
        <v>254</v>
      </c>
      <c r="R1964" t="s">
        <v>255</v>
      </c>
      <c r="S1964" t="s">
        <v>251</v>
      </c>
      <c r="T1964" t="n">
        <v>5</v>
      </c>
    </row>
    <row r="1965" spans="1:20">
      <c r="A1965" s="1" t="n">
        <v>38017</v>
      </c>
      <c r="B1965" t="s">
        <v>344</v>
      </c>
      <c r="C1965" t="n">
        <v>54</v>
      </c>
      <c r="D1965" t="n">
        <v>20</v>
      </c>
      <c r="E1965" t="s">
        <v>249</v>
      </c>
      <c r="F1965" t="n">
        <v>3201</v>
      </c>
      <c r="G1965" t="s">
        <v>250</v>
      </c>
      <c r="H1965" t="s">
        <v>251</v>
      </c>
      <c r="I1965" t="n">
        <v>5</v>
      </c>
      <c r="J1965" t="n">
        <v>875</v>
      </c>
      <c r="K1965" t="s">
        <v>327</v>
      </c>
      <c r="L1965" t="n">
        <v>194</v>
      </c>
      <c r="M1965" t="n">
        <v>0.05</v>
      </c>
      <c r="N1965" t="n">
        <v>44.6</v>
      </c>
      <c r="O1965" t="s">
        <v>345</v>
      </c>
      <c r="P1965" t="s">
        <v>254</v>
      </c>
      <c r="Q1965" t="s">
        <v>254</v>
      </c>
      <c r="R1965" t="s">
        <v>255</v>
      </c>
      <c r="S1965" t="s">
        <v>251</v>
      </c>
      <c r="T1965" t="n">
        <v>5</v>
      </c>
    </row>
    <row r="1966" spans="1:20">
      <c r="A1966" s="1" t="n">
        <v>38017</v>
      </c>
      <c r="B1966" t="s">
        <v>344</v>
      </c>
      <c r="C1966" t="n">
        <v>55</v>
      </c>
      <c r="D1966" t="n">
        <v>20</v>
      </c>
      <c r="E1966" t="s">
        <v>249</v>
      </c>
      <c r="F1966" t="n">
        <v>3201</v>
      </c>
      <c r="G1966" t="s">
        <v>250</v>
      </c>
      <c r="H1966" t="s">
        <v>251</v>
      </c>
      <c r="I1966" t="n">
        <v>5</v>
      </c>
      <c r="J1966" t="n">
        <v>945</v>
      </c>
      <c r="K1966" t="s">
        <v>304</v>
      </c>
      <c r="L1966" t="n">
        <v>498</v>
      </c>
      <c r="M1966" t="n">
        <v>0.05</v>
      </c>
      <c r="N1966" t="n">
        <v>41</v>
      </c>
      <c r="O1966" t="s">
        <v>345</v>
      </c>
      <c r="P1966" t="s">
        <v>254</v>
      </c>
      <c r="Q1966" t="s">
        <v>254</v>
      </c>
      <c r="R1966" t="s">
        <v>255</v>
      </c>
      <c r="S1966" t="s">
        <v>251</v>
      </c>
      <c r="T1966" t="n">
        <v>5</v>
      </c>
    </row>
    <row r="1967" spans="1:20">
      <c r="A1967" s="1" t="n">
        <v>38017</v>
      </c>
      <c r="B1967" t="s">
        <v>344</v>
      </c>
      <c r="C1967" t="n">
        <v>56</v>
      </c>
      <c r="D1967" t="n">
        <v>20</v>
      </c>
      <c r="E1967" t="s">
        <v>249</v>
      </c>
      <c r="F1967" t="n">
        <v>3201</v>
      </c>
      <c r="G1967" t="s">
        <v>250</v>
      </c>
      <c r="H1967" t="s">
        <v>251</v>
      </c>
      <c r="I1967" t="n">
        <v>5</v>
      </c>
      <c r="J1967" t="n">
        <v>945</v>
      </c>
      <c r="K1967" t="s">
        <v>304</v>
      </c>
      <c r="L1967" t="n">
        <v>251</v>
      </c>
      <c r="M1967" t="n">
        <v>0.05</v>
      </c>
      <c r="N1967" t="n">
        <v>39.7</v>
      </c>
      <c r="O1967" t="s">
        <v>345</v>
      </c>
      <c r="P1967" t="s">
        <v>254</v>
      </c>
      <c r="Q1967" t="s">
        <v>254</v>
      </c>
      <c r="R1967" t="s">
        <v>255</v>
      </c>
      <c r="S1967" t="s">
        <v>251</v>
      </c>
      <c r="T1967" t="n">
        <v>5</v>
      </c>
    </row>
    <row r="1968" spans="1:20">
      <c r="A1968" s="1" t="n">
        <v>38017</v>
      </c>
      <c r="B1968" t="s">
        <v>348</v>
      </c>
      <c r="C1968" t="n">
        <v>1</v>
      </c>
      <c r="D1968" t="n">
        <v>216</v>
      </c>
      <c r="E1968" t="s">
        <v>286</v>
      </c>
      <c r="F1968" t="n">
        <v>3205</v>
      </c>
      <c r="G1968" t="s">
        <v>354</v>
      </c>
      <c r="H1968" t="s">
        <v>251</v>
      </c>
      <c r="I1968" t="n">
        <v>5</v>
      </c>
      <c r="J1968" t="n">
        <v>580</v>
      </c>
      <c r="K1968" t="s">
        <v>270</v>
      </c>
      <c r="L1968" t="n">
        <v>311</v>
      </c>
      <c r="M1968" t="n">
        <v>0</v>
      </c>
      <c r="N1968" t="n">
        <v>0</v>
      </c>
    </row>
    <row r="1969" spans="1:20">
      <c r="A1969" s="1" t="n">
        <v>38017</v>
      </c>
      <c r="B1969" t="s">
        <v>347</v>
      </c>
      <c r="C1969" t="n">
        <v>1</v>
      </c>
      <c r="D1969" t="n">
        <v>20</v>
      </c>
      <c r="E1969" t="s">
        <v>249</v>
      </c>
      <c r="F1969" t="n">
        <v>3201</v>
      </c>
      <c r="G1969" t="s">
        <v>250</v>
      </c>
      <c r="H1969" t="s">
        <v>251</v>
      </c>
      <c r="I1969" t="n">
        <v>5</v>
      </c>
      <c r="J1969" t="n">
        <v>458</v>
      </c>
      <c r="K1969" t="s">
        <v>252</v>
      </c>
      <c r="L1969" t="n">
        <v>236</v>
      </c>
      <c r="M1969" t="n">
        <v>0.22</v>
      </c>
      <c r="N1969" t="n">
        <v>19.8</v>
      </c>
      <c r="O1969" t="s">
        <v>347</v>
      </c>
      <c r="P1969" t="s">
        <v>275</v>
      </c>
      <c r="Q1969" t="s">
        <v>275</v>
      </c>
      <c r="R1969" t="s">
        <v>255</v>
      </c>
      <c r="S1969" t="s">
        <v>251</v>
      </c>
      <c r="T1969" t="n">
        <v>5</v>
      </c>
    </row>
    <row r="1970" spans="1:20">
      <c r="A1970" s="1" t="n">
        <v>38017</v>
      </c>
      <c r="B1970" t="s">
        <v>347</v>
      </c>
      <c r="C1970" t="n">
        <v>2</v>
      </c>
      <c r="D1970" t="n">
        <v>20</v>
      </c>
      <c r="E1970" t="s">
        <v>249</v>
      </c>
      <c r="F1970" t="n">
        <v>3201</v>
      </c>
      <c r="G1970" t="s">
        <v>250</v>
      </c>
      <c r="H1970" t="s">
        <v>251</v>
      </c>
      <c r="I1970" t="n">
        <v>5</v>
      </c>
      <c r="J1970" t="n">
        <v>580</v>
      </c>
      <c r="K1970" t="s">
        <v>270</v>
      </c>
      <c r="L1970" t="n">
        <v>430</v>
      </c>
      <c r="M1970" t="n">
        <v>0.02</v>
      </c>
      <c r="N1970" t="n">
        <v>45.9</v>
      </c>
      <c r="O1970" t="s">
        <v>347</v>
      </c>
      <c r="P1970" t="s">
        <v>275</v>
      </c>
      <c r="Q1970" t="s">
        <v>275</v>
      </c>
      <c r="R1970" t="s">
        <v>255</v>
      </c>
      <c r="S1970" t="s">
        <v>251</v>
      </c>
      <c r="T1970" t="n">
        <v>5</v>
      </c>
    </row>
    <row r="1971" spans="1:20">
      <c r="A1971" s="1" t="n">
        <v>38046</v>
      </c>
      <c r="B1971" t="s">
        <v>344</v>
      </c>
      <c r="C1971" t="n">
        <v>54</v>
      </c>
      <c r="D1971" t="n">
        <v>20</v>
      </c>
      <c r="E1971" t="s">
        <v>249</v>
      </c>
      <c r="F1971" t="n">
        <v>3201</v>
      </c>
      <c r="G1971" t="s">
        <v>250</v>
      </c>
      <c r="H1971" t="s">
        <v>251</v>
      </c>
      <c r="I1971" t="n">
        <v>5</v>
      </c>
      <c r="J1971" t="n">
        <v>280</v>
      </c>
      <c r="K1971" t="s">
        <v>273</v>
      </c>
      <c r="L1971" t="n">
        <v>203</v>
      </c>
      <c r="M1971" t="n">
        <v>0.05</v>
      </c>
      <c r="N1971" t="n">
        <v>38</v>
      </c>
      <c r="O1971" t="s">
        <v>345</v>
      </c>
      <c r="P1971" t="s">
        <v>254</v>
      </c>
      <c r="Q1971" t="s">
        <v>254</v>
      </c>
      <c r="R1971" t="s">
        <v>255</v>
      </c>
      <c r="S1971" t="s">
        <v>251</v>
      </c>
      <c r="T1971" t="n">
        <v>5</v>
      </c>
    </row>
    <row r="1972" spans="1:20">
      <c r="A1972" s="1" t="n">
        <v>38046</v>
      </c>
      <c r="B1972" t="s">
        <v>344</v>
      </c>
      <c r="C1972" t="n">
        <v>55</v>
      </c>
      <c r="D1972" t="n">
        <v>20</v>
      </c>
      <c r="E1972" t="s">
        <v>249</v>
      </c>
      <c r="F1972" t="n">
        <v>3201</v>
      </c>
      <c r="G1972" t="s">
        <v>250</v>
      </c>
      <c r="H1972" t="s">
        <v>251</v>
      </c>
      <c r="I1972" t="n">
        <v>5</v>
      </c>
      <c r="J1972" t="n">
        <v>280</v>
      </c>
      <c r="K1972" t="s">
        <v>273</v>
      </c>
      <c r="L1972" t="n">
        <v>488</v>
      </c>
      <c r="M1972" t="n">
        <v>0.05</v>
      </c>
      <c r="N1972" t="n">
        <v>38.5</v>
      </c>
      <c r="O1972" t="s">
        <v>345</v>
      </c>
      <c r="P1972" t="s">
        <v>254</v>
      </c>
      <c r="Q1972" t="s">
        <v>254</v>
      </c>
      <c r="R1972" t="s">
        <v>255</v>
      </c>
      <c r="S1972" t="s">
        <v>251</v>
      </c>
      <c r="T1972" t="n">
        <v>5</v>
      </c>
    </row>
    <row r="1973" spans="1:20">
      <c r="A1973" s="1" t="n">
        <v>38046</v>
      </c>
      <c r="B1973" t="s">
        <v>344</v>
      </c>
      <c r="C1973" t="n">
        <v>56</v>
      </c>
      <c r="D1973" t="n">
        <v>20</v>
      </c>
      <c r="E1973" t="s">
        <v>249</v>
      </c>
      <c r="F1973" t="n">
        <v>3201</v>
      </c>
      <c r="G1973" t="s">
        <v>250</v>
      </c>
      <c r="H1973" t="s">
        <v>251</v>
      </c>
      <c r="I1973" t="n">
        <v>5</v>
      </c>
      <c r="J1973" t="n">
        <v>280</v>
      </c>
      <c r="K1973" t="s">
        <v>273</v>
      </c>
      <c r="L1973" t="n">
        <v>402</v>
      </c>
      <c r="M1973" t="n">
        <v>0.05</v>
      </c>
      <c r="N1973" t="n">
        <v>39.9</v>
      </c>
      <c r="O1973" t="s">
        <v>345</v>
      </c>
      <c r="P1973" t="s">
        <v>254</v>
      </c>
      <c r="Q1973" t="s">
        <v>254</v>
      </c>
      <c r="R1973" t="s">
        <v>255</v>
      </c>
      <c r="S1973" t="s">
        <v>251</v>
      </c>
      <c r="T1973" t="n">
        <v>5</v>
      </c>
    </row>
    <row r="1974" spans="1:20">
      <c r="A1974" s="1" t="n">
        <v>38046</v>
      </c>
      <c r="B1974" t="s">
        <v>344</v>
      </c>
      <c r="C1974" t="n">
        <v>57</v>
      </c>
      <c r="D1974" t="n">
        <v>20</v>
      </c>
      <c r="E1974" t="s">
        <v>249</v>
      </c>
      <c r="F1974" t="n">
        <v>3201</v>
      </c>
      <c r="G1974" t="s">
        <v>250</v>
      </c>
      <c r="H1974" t="s">
        <v>251</v>
      </c>
      <c r="I1974" t="n">
        <v>5</v>
      </c>
      <c r="J1974" t="n">
        <v>945</v>
      </c>
      <c r="K1974" t="s">
        <v>304</v>
      </c>
      <c r="L1974" t="n">
        <v>298</v>
      </c>
      <c r="M1974" t="n">
        <v>2.46</v>
      </c>
      <c r="N1974" t="n">
        <v>20</v>
      </c>
      <c r="O1974" t="s">
        <v>345</v>
      </c>
      <c r="P1974" t="s">
        <v>254</v>
      </c>
      <c r="Q1974" t="s">
        <v>254</v>
      </c>
      <c r="R1974" t="s">
        <v>255</v>
      </c>
      <c r="S1974" t="s">
        <v>251</v>
      </c>
      <c r="T1974" t="n">
        <v>5</v>
      </c>
    </row>
    <row r="1975" spans="1:20">
      <c r="A1975" s="1" t="n">
        <v>38046</v>
      </c>
      <c r="B1975" t="s">
        <v>348</v>
      </c>
      <c r="C1975" t="n">
        <v>1</v>
      </c>
      <c r="D1975" t="n">
        <v>216</v>
      </c>
      <c r="E1975" t="s">
        <v>286</v>
      </c>
      <c r="F1975" t="n">
        <v>3201</v>
      </c>
      <c r="G1975" t="s">
        <v>250</v>
      </c>
      <c r="H1975" t="s">
        <v>251</v>
      </c>
      <c r="I1975" t="n">
        <v>5</v>
      </c>
      <c r="J1975" t="n">
        <v>795</v>
      </c>
      <c r="K1975" t="s">
        <v>262</v>
      </c>
      <c r="L1975" t="n">
        <v>308</v>
      </c>
      <c r="M1975" t="n">
        <v>0</v>
      </c>
      <c r="N1975" t="n">
        <v>0</v>
      </c>
    </row>
    <row r="1976" spans="1:20">
      <c r="A1976" s="1" t="n">
        <v>38046</v>
      </c>
      <c r="B1976" t="s">
        <v>347</v>
      </c>
      <c r="C1976" t="n">
        <v>1</v>
      </c>
      <c r="D1976" t="n">
        <v>20</v>
      </c>
      <c r="E1976" t="s">
        <v>249</v>
      </c>
      <c r="F1976" t="n">
        <v>3201</v>
      </c>
      <c r="G1976" t="s">
        <v>250</v>
      </c>
      <c r="H1976" t="s">
        <v>251</v>
      </c>
      <c r="I1976" t="n">
        <v>5</v>
      </c>
      <c r="J1976" t="n">
        <v>458</v>
      </c>
      <c r="K1976" t="s">
        <v>252</v>
      </c>
      <c r="L1976" t="n">
        <v>352</v>
      </c>
      <c r="M1976" t="n">
        <v>0.22</v>
      </c>
      <c r="N1976" t="n">
        <v>20.1</v>
      </c>
      <c r="O1976" t="s">
        <v>347</v>
      </c>
      <c r="P1976" t="s">
        <v>275</v>
      </c>
      <c r="Q1976" t="s">
        <v>275</v>
      </c>
      <c r="R1976" t="s">
        <v>255</v>
      </c>
      <c r="S1976" t="s">
        <v>251</v>
      </c>
      <c r="T1976" t="n">
        <v>5</v>
      </c>
    </row>
    <row r="1977" spans="1:20">
      <c r="A1977" s="1" t="n">
        <v>38046</v>
      </c>
      <c r="B1977" t="s">
        <v>347</v>
      </c>
      <c r="C1977" t="n">
        <v>2</v>
      </c>
      <c r="D1977" t="n">
        <v>20</v>
      </c>
      <c r="E1977" t="s">
        <v>249</v>
      </c>
      <c r="F1977" t="n">
        <v>3201</v>
      </c>
      <c r="G1977" t="s">
        <v>250</v>
      </c>
      <c r="H1977" t="s">
        <v>251</v>
      </c>
      <c r="I1977" t="n">
        <v>5</v>
      </c>
      <c r="J1977" t="n">
        <v>232</v>
      </c>
      <c r="K1977" t="s">
        <v>288</v>
      </c>
      <c r="L1977" t="n">
        <v>350</v>
      </c>
      <c r="M1977" t="n">
        <v>0.08</v>
      </c>
      <c r="N1977" t="n">
        <v>38.1</v>
      </c>
      <c r="O1977" t="s">
        <v>347</v>
      </c>
      <c r="P1977" t="s">
        <v>275</v>
      </c>
      <c r="Q1977" t="s">
        <v>275</v>
      </c>
      <c r="R1977" t="s">
        <v>255</v>
      </c>
      <c r="S1977" t="s">
        <v>251</v>
      </c>
      <c r="T1977" t="n">
        <v>5</v>
      </c>
    </row>
    <row r="1978" spans="1:20">
      <c r="A1978" s="1" t="n">
        <v>38046</v>
      </c>
      <c r="B1978" t="s">
        <v>347</v>
      </c>
      <c r="C1978" t="n">
        <v>3</v>
      </c>
      <c r="D1978" t="n">
        <v>20</v>
      </c>
      <c r="E1978" t="s">
        <v>249</v>
      </c>
      <c r="F1978" t="n">
        <v>3201</v>
      </c>
      <c r="G1978" t="s">
        <v>250</v>
      </c>
      <c r="H1978" t="s">
        <v>251</v>
      </c>
      <c r="I1978" t="n">
        <v>5</v>
      </c>
      <c r="J1978" t="n">
        <v>160</v>
      </c>
      <c r="K1978" t="s">
        <v>280</v>
      </c>
      <c r="L1978" t="n">
        <v>653</v>
      </c>
      <c r="M1978" t="n">
        <v>0.04</v>
      </c>
      <c r="N1978" t="n">
        <v>47.7</v>
      </c>
      <c r="O1978" t="s">
        <v>347</v>
      </c>
      <c r="P1978" t="s">
        <v>275</v>
      </c>
      <c r="Q1978" t="s">
        <v>275</v>
      </c>
      <c r="R1978" t="s">
        <v>255</v>
      </c>
      <c r="S1978" t="s">
        <v>251</v>
      </c>
      <c r="T1978" t="n">
        <v>5</v>
      </c>
    </row>
    <row r="1979" spans="1:20">
      <c r="A1979" s="1" t="n">
        <v>38046</v>
      </c>
      <c r="B1979" t="s">
        <v>347</v>
      </c>
      <c r="C1979" t="n">
        <v>4</v>
      </c>
      <c r="D1979" t="n">
        <v>20</v>
      </c>
      <c r="E1979" t="s">
        <v>249</v>
      </c>
      <c r="F1979" t="n">
        <v>3201</v>
      </c>
      <c r="G1979" t="s">
        <v>250</v>
      </c>
      <c r="H1979" t="s">
        <v>251</v>
      </c>
      <c r="I1979" t="n">
        <v>5</v>
      </c>
      <c r="J1979" t="n">
        <v>458</v>
      </c>
      <c r="K1979" t="s">
        <v>252</v>
      </c>
      <c r="L1979" t="n">
        <v>285</v>
      </c>
      <c r="M1979" t="n">
        <v>0.23</v>
      </c>
      <c r="N1979" t="n">
        <v>20.4</v>
      </c>
      <c r="O1979" t="s">
        <v>347</v>
      </c>
      <c r="P1979" t="s">
        <v>275</v>
      </c>
      <c r="Q1979" t="s">
        <v>275</v>
      </c>
      <c r="R1979" t="s">
        <v>255</v>
      </c>
      <c r="S1979" t="s">
        <v>251</v>
      </c>
      <c r="T1979" t="n">
        <v>5</v>
      </c>
    </row>
    <row r="1980" spans="1:20">
      <c r="A1980" s="1" t="n">
        <v>38046</v>
      </c>
      <c r="B1980" t="s">
        <v>347</v>
      </c>
      <c r="C1980" t="n">
        <v>5</v>
      </c>
      <c r="D1980" t="n">
        <v>20</v>
      </c>
      <c r="E1980" t="s">
        <v>249</v>
      </c>
      <c r="F1980" t="n">
        <v>3201</v>
      </c>
      <c r="G1980" t="s">
        <v>250</v>
      </c>
      <c r="H1980" t="s">
        <v>251</v>
      </c>
      <c r="I1980" t="n">
        <v>5</v>
      </c>
      <c r="J1980" t="n">
        <v>232</v>
      </c>
      <c r="K1980" t="s">
        <v>288</v>
      </c>
      <c r="L1980" t="n">
        <v>384</v>
      </c>
      <c r="M1980" t="n">
        <v>0.08</v>
      </c>
      <c r="N1980" t="n">
        <v>37.4</v>
      </c>
      <c r="O1980" t="s">
        <v>347</v>
      </c>
      <c r="P1980" t="s">
        <v>275</v>
      </c>
      <c r="Q1980" t="s">
        <v>275</v>
      </c>
      <c r="R1980" t="s">
        <v>255</v>
      </c>
      <c r="S1980" t="s">
        <v>251</v>
      </c>
      <c r="T1980" t="n">
        <v>5</v>
      </c>
    </row>
    <row r="1981" spans="1:20">
      <c r="A1981" s="1" t="n">
        <v>38077</v>
      </c>
      <c r="B1981" t="s">
        <v>344</v>
      </c>
      <c r="C1981" t="n">
        <v>55</v>
      </c>
      <c r="D1981" t="n">
        <v>20</v>
      </c>
      <c r="E1981" t="s">
        <v>249</v>
      </c>
      <c r="F1981" t="n">
        <v>3201</v>
      </c>
      <c r="G1981" t="s">
        <v>250</v>
      </c>
      <c r="H1981" t="s">
        <v>251</v>
      </c>
      <c r="I1981" t="n">
        <v>5</v>
      </c>
      <c r="J1981" t="n">
        <v>280</v>
      </c>
      <c r="K1981" t="s">
        <v>273</v>
      </c>
      <c r="L1981" t="n">
        <v>200</v>
      </c>
      <c r="M1981" t="n">
        <v>0.24</v>
      </c>
      <c r="N1981" t="n">
        <v>16.5</v>
      </c>
      <c r="O1981" t="s">
        <v>345</v>
      </c>
      <c r="P1981" t="s">
        <v>254</v>
      </c>
      <c r="Q1981" t="s">
        <v>254</v>
      </c>
      <c r="R1981" t="s">
        <v>255</v>
      </c>
      <c r="S1981" t="s">
        <v>251</v>
      </c>
      <c r="T1981" t="n">
        <v>5</v>
      </c>
    </row>
    <row r="1982" spans="1:20">
      <c r="A1982" s="1" t="n">
        <v>38077</v>
      </c>
      <c r="B1982" t="s">
        <v>344</v>
      </c>
      <c r="C1982" t="n">
        <v>56</v>
      </c>
      <c r="D1982" t="n">
        <v>20</v>
      </c>
      <c r="E1982" t="s">
        <v>249</v>
      </c>
      <c r="F1982" t="n">
        <v>3201</v>
      </c>
      <c r="G1982" t="s">
        <v>250</v>
      </c>
      <c r="H1982" t="s">
        <v>251</v>
      </c>
      <c r="I1982" t="n">
        <v>5</v>
      </c>
      <c r="J1982" t="n">
        <v>945</v>
      </c>
      <c r="K1982" t="s">
        <v>304</v>
      </c>
      <c r="L1982" t="n">
        <v>459</v>
      </c>
      <c r="M1982" t="n">
        <v>0.08</v>
      </c>
      <c r="N1982" t="n">
        <v>36.6</v>
      </c>
      <c r="O1982" t="s">
        <v>345</v>
      </c>
      <c r="P1982" t="s">
        <v>254</v>
      </c>
      <c r="Q1982" t="s">
        <v>254</v>
      </c>
      <c r="R1982" t="s">
        <v>255</v>
      </c>
      <c r="S1982" t="s">
        <v>251</v>
      </c>
      <c r="T1982" t="n">
        <v>5</v>
      </c>
    </row>
    <row r="1983" spans="1:20">
      <c r="A1983" s="1" t="n">
        <v>38077</v>
      </c>
      <c r="B1983" t="s">
        <v>344</v>
      </c>
      <c r="C1983" t="n">
        <v>57</v>
      </c>
      <c r="D1983" t="n">
        <v>20</v>
      </c>
      <c r="E1983" t="s">
        <v>249</v>
      </c>
      <c r="F1983" t="n">
        <v>3201</v>
      </c>
      <c r="G1983" t="s">
        <v>250</v>
      </c>
      <c r="H1983" t="s">
        <v>251</v>
      </c>
      <c r="I1983" t="n">
        <v>5</v>
      </c>
      <c r="J1983" t="n">
        <v>945</v>
      </c>
      <c r="K1983" t="s">
        <v>304</v>
      </c>
      <c r="L1983" t="n">
        <v>358</v>
      </c>
      <c r="M1983" t="n">
        <v>0.08</v>
      </c>
      <c r="N1983" t="n">
        <v>36.6</v>
      </c>
      <c r="O1983" t="s">
        <v>345</v>
      </c>
      <c r="P1983" t="s">
        <v>254</v>
      </c>
      <c r="Q1983" t="s">
        <v>254</v>
      </c>
      <c r="R1983" t="s">
        <v>255</v>
      </c>
      <c r="S1983" t="s">
        <v>251</v>
      </c>
      <c r="T1983" t="n">
        <v>5</v>
      </c>
    </row>
    <row r="1984" spans="1:20">
      <c r="A1984" s="1" t="n">
        <v>38077</v>
      </c>
      <c r="B1984" t="s">
        <v>344</v>
      </c>
      <c r="C1984" t="n">
        <v>58</v>
      </c>
      <c r="D1984" t="n">
        <v>20</v>
      </c>
      <c r="E1984" t="s">
        <v>249</v>
      </c>
      <c r="F1984" t="n">
        <v>3201</v>
      </c>
      <c r="G1984" t="s">
        <v>250</v>
      </c>
      <c r="H1984" t="s">
        <v>251</v>
      </c>
      <c r="I1984" t="n">
        <v>5</v>
      </c>
      <c r="J1984" t="n">
        <v>945</v>
      </c>
      <c r="K1984" t="s">
        <v>304</v>
      </c>
      <c r="L1984" t="n">
        <v>334</v>
      </c>
      <c r="M1984" t="n">
        <v>0.07000000000000001</v>
      </c>
      <c r="N1984" t="n">
        <v>39.9</v>
      </c>
      <c r="O1984" t="s">
        <v>345</v>
      </c>
      <c r="P1984" t="s">
        <v>254</v>
      </c>
      <c r="Q1984" t="s">
        <v>254</v>
      </c>
      <c r="R1984" t="s">
        <v>255</v>
      </c>
      <c r="S1984" t="s">
        <v>251</v>
      </c>
      <c r="T1984" t="n">
        <v>5</v>
      </c>
    </row>
    <row r="1985" spans="1:20">
      <c r="A1985" s="1" t="n">
        <v>38077</v>
      </c>
      <c r="B1985" t="s">
        <v>347</v>
      </c>
      <c r="C1985" t="n">
        <v>1</v>
      </c>
      <c r="D1985" t="n">
        <v>20</v>
      </c>
      <c r="E1985" t="s">
        <v>249</v>
      </c>
      <c r="F1985" t="n">
        <v>3201</v>
      </c>
      <c r="G1985" t="s">
        <v>250</v>
      </c>
      <c r="H1985" t="s">
        <v>251</v>
      </c>
      <c r="I1985" t="n">
        <v>5</v>
      </c>
      <c r="J1985" t="n">
        <v>580</v>
      </c>
      <c r="K1985" t="s">
        <v>270</v>
      </c>
      <c r="L1985" t="n">
        <v>258</v>
      </c>
      <c r="M1985" t="n">
        <v>0.06</v>
      </c>
      <c r="N1985" t="n">
        <v>36.7</v>
      </c>
      <c r="O1985" t="s">
        <v>347</v>
      </c>
      <c r="P1985" t="s">
        <v>275</v>
      </c>
      <c r="Q1985" t="s">
        <v>275</v>
      </c>
      <c r="R1985" t="s">
        <v>255</v>
      </c>
      <c r="S1985" t="s">
        <v>251</v>
      </c>
      <c r="T1985" t="n">
        <v>5</v>
      </c>
    </row>
    <row r="1986" spans="1:20">
      <c r="A1986" s="1" t="n">
        <v>38077</v>
      </c>
      <c r="B1986" t="s">
        <v>347</v>
      </c>
      <c r="C1986" t="n">
        <v>2</v>
      </c>
      <c r="D1986" t="n">
        <v>20</v>
      </c>
      <c r="E1986" t="s">
        <v>249</v>
      </c>
      <c r="F1986" t="n">
        <v>3201</v>
      </c>
      <c r="G1986" t="s">
        <v>250</v>
      </c>
      <c r="H1986" t="s">
        <v>251</v>
      </c>
      <c r="I1986" t="n">
        <v>5</v>
      </c>
      <c r="J1986" t="n">
        <v>888</v>
      </c>
      <c r="K1986" t="s">
        <v>295</v>
      </c>
      <c r="L1986" t="n">
        <v>352</v>
      </c>
      <c r="M1986" t="n">
        <v>1.23</v>
      </c>
      <c r="N1986" t="n">
        <v>32.4</v>
      </c>
      <c r="O1986" t="s">
        <v>347</v>
      </c>
      <c r="P1986" t="s">
        <v>275</v>
      </c>
      <c r="Q1986" t="s">
        <v>275</v>
      </c>
      <c r="R1986" t="s">
        <v>255</v>
      </c>
      <c r="S1986" t="s">
        <v>251</v>
      </c>
      <c r="T1986" t="n">
        <v>5</v>
      </c>
    </row>
    <row r="1987" spans="1:20">
      <c r="A1987" s="1" t="n">
        <v>38077</v>
      </c>
      <c r="B1987" t="s">
        <v>347</v>
      </c>
      <c r="C1987" t="n">
        <v>3</v>
      </c>
      <c r="D1987" t="n">
        <v>20</v>
      </c>
      <c r="E1987" t="s">
        <v>249</v>
      </c>
      <c r="F1987" t="n">
        <v>3201</v>
      </c>
      <c r="G1987" t="s">
        <v>250</v>
      </c>
      <c r="H1987" t="s">
        <v>251</v>
      </c>
      <c r="I1987" t="n">
        <v>5</v>
      </c>
      <c r="J1987" t="n">
        <v>945</v>
      </c>
      <c r="K1987" t="s">
        <v>304</v>
      </c>
      <c r="L1987" t="n">
        <v>451</v>
      </c>
      <c r="M1987" t="n">
        <v>0.04</v>
      </c>
      <c r="N1987" t="n">
        <v>38</v>
      </c>
      <c r="O1987" t="s">
        <v>347</v>
      </c>
      <c r="P1987" t="s">
        <v>275</v>
      </c>
      <c r="Q1987" t="s">
        <v>275</v>
      </c>
      <c r="R1987" t="s">
        <v>255</v>
      </c>
      <c r="S1987" t="s">
        <v>251</v>
      </c>
      <c r="T1987" t="n">
        <v>5</v>
      </c>
    </row>
    <row r="1988" spans="1:20">
      <c r="A1988" s="1" t="n">
        <v>38077</v>
      </c>
      <c r="B1988" t="s">
        <v>347</v>
      </c>
      <c r="C1988" t="n">
        <v>4</v>
      </c>
      <c r="D1988" t="n">
        <v>20</v>
      </c>
      <c r="E1988" t="s">
        <v>249</v>
      </c>
      <c r="F1988" t="n">
        <v>3201</v>
      </c>
      <c r="G1988" t="s">
        <v>250</v>
      </c>
      <c r="H1988" t="s">
        <v>251</v>
      </c>
      <c r="I1988" t="n">
        <v>5</v>
      </c>
      <c r="J1988" t="n">
        <v>160</v>
      </c>
      <c r="K1988" t="s">
        <v>280</v>
      </c>
      <c r="L1988" t="n">
        <v>680</v>
      </c>
      <c r="M1988" t="n">
        <v>0.1</v>
      </c>
      <c r="N1988" t="n">
        <v>48.8</v>
      </c>
      <c r="O1988" t="s">
        <v>347</v>
      </c>
      <c r="P1988" t="s">
        <v>275</v>
      </c>
      <c r="Q1988" t="s">
        <v>275</v>
      </c>
      <c r="R1988" t="s">
        <v>255</v>
      </c>
      <c r="S1988" t="s">
        <v>251</v>
      </c>
      <c r="T1988" t="n">
        <v>5</v>
      </c>
    </row>
    <row r="1989" spans="1:20">
      <c r="A1989" s="1" t="n">
        <v>38107</v>
      </c>
      <c r="B1989" t="s">
        <v>344</v>
      </c>
      <c r="C1989" t="n">
        <v>50</v>
      </c>
      <c r="D1989" t="n">
        <v>20</v>
      </c>
      <c r="E1989" t="s">
        <v>249</v>
      </c>
      <c r="F1989" t="n">
        <v>3201</v>
      </c>
      <c r="G1989" t="s">
        <v>250</v>
      </c>
      <c r="H1989" t="s">
        <v>251</v>
      </c>
      <c r="I1989" t="n">
        <v>5</v>
      </c>
      <c r="J1989" t="n">
        <v>280</v>
      </c>
      <c r="K1989" t="s">
        <v>273</v>
      </c>
      <c r="L1989" t="n">
        <v>210</v>
      </c>
      <c r="M1989" t="n">
        <v>0.24</v>
      </c>
      <c r="N1989" t="n">
        <v>16.3</v>
      </c>
      <c r="O1989" t="s">
        <v>345</v>
      </c>
      <c r="P1989" t="s">
        <v>254</v>
      </c>
      <c r="Q1989" t="s">
        <v>254</v>
      </c>
      <c r="R1989" t="s">
        <v>255</v>
      </c>
      <c r="S1989" t="s">
        <v>251</v>
      </c>
      <c r="T1989" t="n">
        <v>5</v>
      </c>
    </row>
    <row r="1990" spans="1:20">
      <c r="A1990" s="1" t="n">
        <v>38107</v>
      </c>
      <c r="B1990" t="s">
        <v>344</v>
      </c>
      <c r="C1990" t="n">
        <v>51</v>
      </c>
      <c r="D1990" t="n">
        <v>20</v>
      </c>
      <c r="E1990" t="s">
        <v>249</v>
      </c>
      <c r="F1990" t="n">
        <v>3201</v>
      </c>
      <c r="G1990" t="s">
        <v>250</v>
      </c>
      <c r="H1990" t="s">
        <v>251</v>
      </c>
      <c r="I1990" t="n">
        <v>5</v>
      </c>
      <c r="J1990" t="n">
        <v>458</v>
      </c>
      <c r="K1990" t="s">
        <v>252</v>
      </c>
      <c r="L1990" t="n">
        <v>300</v>
      </c>
      <c r="M1990" t="n">
        <v>0.09</v>
      </c>
      <c r="N1990" t="n">
        <v>33.8</v>
      </c>
      <c r="O1990" t="s">
        <v>345</v>
      </c>
      <c r="P1990" t="s">
        <v>254</v>
      </c>
      <c r="Q1990" t="s">
        <v>254</v>
      </c>
      <c r="R1990" t="s">
        <v>255</v>
      </c>
      <c r="S1990" t="s">
        <v>251</v>
      </c>
      <c r="T1990" t="n">
        <v>5</v>
      </c>
    </row>
    <row r="1991" spans="1:20">
      <c r="A1991" s="1" t="n">
        <v>38107</v>
      </c>
      <c r="B1991" t="s">
        <v>344</v>
      </c>
      <c r="C1991" t="n">
        <v>52</v>
      </c>
      <c r="D1991" t="n">
        <v>20</v>
      </c>
      <c r="E1991" t="s">
        <v>249</v>
      </c>
      <c r="F1991" t="n">
        <v>3201</v>
      </c>
      <c r="G1991" t="s">
        <v>250</v>
      </c>
      <c r="H1991" t="s">
        <v>251</v>
      </c>
      <c r="I1991" t="n">
        <v>5</v>
      </c>
      <c r="J1991" t="n">
        <v>458</v>
      </c>
      <c r="K1991" t="s">
        <v>252</v>
      </c>
      <c r="L1991" t="n">
        <v>147</v>
      </c>
      <c r="M1991" t="n">
        <v>0.09</v>
      </c>
      <c r="N1991" t="n">
        <v>33.9</v>
      </c>
      <c r="O1991" t="s">
        <v>345</v>
      </c>
      <c r="P1991" t="s">
        <v>254</v>
      </c>
      <c r="Q1991" t="s">
        <v>254</v>
      </c>
      <c r="R1991" t="s">
        <v>255</v>
      </c>
      <c r="S1991" t="s">
        <v>251</v>
      </c>
      <c r="T1991" t="n">
        <v>5</v>
      </c>
    </row>
    <row r="1992" spans="1:20">
      <c r="A1992" s="1" t="n">
        <v>38107</v>
      </c>
      <c r="B1992" t="s">
        <v>344</v>
      </c>
      <c r="C1992" t="n">
        <v>53</v>
      </c>
      <c r="D1992" t="n">
        <v>20</v>
      </c>
      <c r="E1992" t="s">
        <v>249</v>
      </c>
      <c r="F1992" t="n">
        <v>3201</v>
      </c>
      <c r="G1992" t="s">
        <v>250</v>
      </c>
      <c r="H1992" t="s">
        <v>251</v>
      </c>
      <c r="I1992" t="n">
        <v>5</v>
      </c>
      <c r="J1992" t="n">
        <v>945</v>
      </c>
      <c r="K1992" t="s">
        <v>304</v>
      </c>
      <c r="L1992" t="n">
        <v>397</v>
      </c>
      <c r="M1992" t="n">
        <v>0.07000000000000001</v>
      </c>
      <c r="N1992" t="n">
        <v>39.2</v>
      </c>
      <c r="O1992" t="s">
        <v>345</v>
      </c>
      <c r="P1992" t="s">
        <v>254</v>
      </c>
      <c r="Q1992" t="s">
        <v>254</v>
      </c>
      <c r="R1992" t="s">
        <v>255</v>
      </c>
      <c r="S1992" t="s">
        <v>251</v>
      </c>
      <c r="T1992" t="n">
        <v>5</v>
      </c>
    </row>
    <row r="1993" spans="1:20">
      <c r="A1993" s="1" t="n">
        <v>38107</v>
      </c>
      <c r="B1993" t="s">
        <v>344</v>
      </c>
      <c r="C1993" t="n">
        <v>54</v>
      </c>
      <c r="D1993" t="n">
        <v>20</v>
      </c>
      <c r="E1993" t="s">
        <v>249</v>
      </c>
      <c r="F1993" t="n">
        <v>3201</v>
      </c>
      <c r="G1993" t="s">
        <v>250</v>
      </c>
      <c r="H1993" t="s">
        <v>251</v>
      </c>
      <c r="I1993" t="n">
        <v>5</v>
      </c>
      <c r="J1993" t="n">
        <v>945</v>
      </c>
      <c r="K1993" t="s">
        <v>304</v>
      </c>
      <c r="L1993" t="n">
        <v>342</v>
      </c>
      <c r="M1993" t="n">
        <v>0.03</v>
      </c>
      <c r="N1993" t="n">
        <v>39.9</v>
      </c>
      <c r="O1993" t="s">
        <v>345</v>
      </c>
      <c r="P1993" t="s">
        <v>254</v>
      </c>
      <c r="Q1993" t="s">
        <v>254</v>
      </c>
      <c r="R1993" t="s">
        <v>255</v>
      </c>
      <c r="S1993" t="s">
        <v>251</v>
      </c>
      <c r="T1993" t="n">
        <v>5</v>
      </c>
    </row>
    <row r="1994" spans="1:20">
      <c r="A1994" s="1" t="n">
        <v>38107</v>
      </c>
      <c r="B1994" t="s">
        <v>347</v>
      </c>
      <c r="C1994" t="n">
        <v>1</v>
      </c>
      <c r="D1994" t="n">
        <v>20</v>
      </c>
      <c r="E1994" t="s">
        <v>249</v>
      </c>
      <c r="F1994" t="n">
        <v>3201</v>
      </c>
      <c r="G1994" t="s">
        <v>250</v>
      </c>
      <c r="H1994" t="s">
        <v>251</v>
      </c>
      <c r="I1994" t="n">
        <v>5</v>
      </c>
      <c r="J1994" t="n">
        <v>458</v>
      </c>
      <c r="K1994" t="s">
        <v>252</v>
      </c>
      <c r="L1994" t="n">
        <v>349</v>
      </c>
      <c r="M1994" t="n">
        <v>0.22</v>
      </c>
      <c r="N1994" t="n">
        <v>20.2</v>
      </c>
      <c r="O1994" t="s">
        <v>347</v>
      </c>
      <c r="P1994" t="s">
        <v>275</v>
      </c>
      <c r="Q1994" t="s">
        <v>275</v>
      </c>
      <c r="R1994" t="s">
        <v>255</v>
      </c>
      <c r="S1994" t="s">
        <v>251</v>
      </c>
      <c r="T1994" t="n">
        <v>5</v>
      </c>
    </row>
    <row r="1995" spans="1:20">
      <c r="A1995" s="1" t="n">
        <v>38107</v>
      </c>
      <c r="B1995" t="s">
        <v>347</v>
      </c>
      <c r="C1995" t="n">
        <v>2</v>
      </c>
      <c r="D1995" t="n">
        <v>20</v>
      </c>
      <c r="E1995" t="s">
        <v>249</v>
      </c>
      <c r="F1995" t="n">
        <v>3201</v>
      </c>
      <c r="G1995" t="s">
        <v>250</v>
      </c>
      <c r="H1995" t="s">
        <v>251</v>
      </c>
      <c r="I1995" t="n">
        <v>5</v>
      </c>
      <c r="J1995" t="n">
        <v>232</v>
      </c>
      <c r="K1995" t="s">
        <v>288</v>
      </c>
      <c r="L1995" t="n">
        <v>312</v>
      </c>
      <c r="M1995" t="n">
        <v>0.06</v>
      </c>
      <c r="N1995" t="n">
        <v>41.6</v>
      </c>
      <c r="O1995" t="s">
        <v>347</v>
      </c>
      <c r="P1995" t="s">
        <v>275</v>
      </c>
      <c r="Q1995" t="s">
        <v>275</v>
      </c>
      <c r="R1995" t="s">
        <v>255</v>
      </c>
      <c r="S1995" t="s">
        <v>251</v>
      </c>
      <c r="T1995" t="n">
        <v>5</v>
      </c>
    </row>
    <row r="1996" spans="1:20">
      <c r="A1996" s="1" t="n">
        <v>38107</v>
      </c>
      <c r="B1996" t="s">
        <v>347</v>
      </c>
      <c r="C1996" t="n">
        <v>3</v>
      </c>
      <c r="D1996" t="n">
        <v>20</v>
      </c>
      <c r="E1996" t="s">
        <v>249</v>
      </c>
      <c r="F1996" t="n">
        <v>3201</v>
      </c>
      <c r="G1996" t="s">
        <v>250</v>
      </c>
      <c r="H1996" t="s">
        <v>251</v>
      </c>
      <c r="I1996" t="n">
        <v>5</v>
      </c>
      <c r="J1996" t="n">
        <v>232</v>
      </c>
      <c r="K1996" t="s">
        <v>288</v>
      </c>
      <c r="L1996" t="n">
        <v>340</v>
      </c>
      <c r="M1996" t="n">
        <v>0.08</v>
      </c>
      <c r="N1996" t="n">
        <v>36.8</v>
      </c>
      <c r="O1996" t="s">
        <v>347</v>
      </c>
      <c r="P1996" t="s">
        <v>275</v>
      </c>
      <c r="Q1996" t="s">
        <v>275</v>
      </c>
      <c r="R1996" t="s">
        <v>255</v>
      </c>
      <c r="S1996" t="s">
        <v>251</v>
      </c>
      <c r="T1996" t="n">
        <v>5</v>
      </c>
    </row>
    <row r="1997" spans="1:20">
      <c r="A1997" s="1" t="n">
        <v>38107</v>
      </c>
      <c r="B1997" t="s">
        <v>347</v>
      </c>
      <c r="C1997" t="n">
        <v>4</v>
      </c>
      <c r="D1997" t="n">
        <v>20</v>
      </c>
      <c r="E1997" t="s">
        <v>249</v>
      </c>
      <c r="F1997" t="n">
        <v>3201</v>
      </c>
      <c r="G1997" t="s">
        <v>250</v>
      </c>
      <c r="H1997" t="s">
        <v>251</v>
      </c>
      <c r="I1997" t="n">
        <v>5</v>
      </c>
      <c r="J1997" t="n">
        <v>458</v>
      </c>
      <c r="K1997" t="s">
        <v>252</v>
      </c>
      <c r="L1997" t="n">
        <v>334</v>
      </c>
      <c r="M1997" t="n">
        <v>0.21</v>
      </c>
      <c r="N1997" t="n">
        <v>20.2</v>
      </c>
      <c r="O1997" t="s">
        <v>347</v>
      </c>
      <c r="P1997" t="s">
        <v>275</v>
      </c>
      <c r="Q1997" t="s">
        <v>275</v>
      </c>
      <c r="R1997" t="s">
        <v>255</v>
      </c>
      <c r="S1997" t="s">
        <v>251</v>
      </c>
      <c r="T1997" t="n">
        <v>5</v>
      </c>
    </row>
    <row r="1998" spans="1:20">
      <c r="A1998" s="1" t="n">
        <v>38107</v>
      </c>
      <c r="B1998" t="s">
        <v>347</v>
      </c>
      <c r="C1998" t="n">
        <v>5</v>
      </c>
      <c r="D1998" t="n">
        <v>20</v>
      </c>
      <c r="E1998" t="s">
        <v>249</v>
      </c>
      <c r="F1998" t="n">
        <v>3201</v>
      </c>
      <c r="G1998" t="s">
        <v>250</v>
      </c>
      <c r="H1998" t="s">
        <v>251</v>
      </c>
      <c r="I1998" t="n">
        <v>5</v>
      </c>
      <c r="J1998" t="n">
        <v>747</v>
      </c>
      <c r="K1998" t="s">
        <v>325</v>
      </c>
      <c r="L1998" t="n">
        <v>149</v>
      </c>
      <c r="M1998" t="n">
        <v>2.04</v>
      </c>
      <c r="N1998" t="n">
        <v>33.2</v>
      </c>
      <c r="O1998" t="s">
        <v>347</v>
      </c>
      <c r="P1998" t="s">
        <v>275</v>
      </c>
      <c r="Q1998" t="s">
        <v>275</v>
      </c>
      <c r="R1998" t="s">
        <v>255</v>
      </c>
      <c r="S1998" t="s">
        <v>251</v>
      </c>
      <c r="T1998" t="n">
        <v>5</v>
      </c>
    </row>
    <row r="1999" spans="1:20">
      <c r="A1999" s="1" t="n">
        <v>38107</v>
      </c>
      <c r="B1999" t="s">
        <v>347</v>
      </c>
      <c r="C1999" t="n">
        <v>6</v>
      </c>
      <c r="D1999" t="n">
        <v>20</v>
      </c>
      <c r="E1999" t="s">
        <v>249</v>
      </c>
      <c r="F1999" t="n">
        <v>3201</v>
      </c>
      <c r="G1999" t="s">
        <v>250</v>
      </c>
      <c r="H1999" t="s">
        <v>251</v>
      </c>
      <c r="I1999" t="n">
        <v>5</v>
      </c>
      <c r="J1999" t="n">
        <v>910</v>
      </c>
      <c r="K1999" t="s">
        <v>340</v>
      </c>
      <c r="L1999" t="n">
        <v>876</v>
      </c>
      <c r="M1999" t="n">
        <v>0.85</v>
      </c>
      <c r="N1999" t="n">
        <v>39.5</v>
      </c>
      <c r="O1999" t="s">
        <v>347</v>
      </c>
      <c r="P1999" t="s">
        <v>275</v>
      </c>
      <c r="Q1999" t="s">
        <v>275</v>
      </c>
      <c r="R1999" t="s">
        <v>255</v>
      </c>
      <c r="S1999" t="s">
        <v>251</v>
      </c>
      <c r="T1999" t="n">
        <v>5</v>
      </c>
    </row>
    <row r="2000" spans="1:20">
      <c r="A2000" s="1" t="n">
        <v>38107</v>
      </c>
      <c r="B2000" t="s">
        <v>347</v>
      </c>
      <c r="C2000" t="n">
        <v>7</v>
      </c>
      <c r="D2000" t="n">
        <v>20</v>
      </c>
      <c r="E2000" t="s">
        <v>249</v>
      </c>
      <c r="F2000" t="n">
        <v>3201</v>
      </c>
      <c r="G2000" t="s">
        <v>250</v>
      </c>
      <c r="H2000" t="s">
        <v>251</v>
      </c>
      <c r="I2000" t="n">
        <v>5</v>
      </c>
      <c r="J2000" t="n">
        <v>458</v>
      </c>
      <c r="K2000" t="s">
        <v>252</v>
      </c>
      <c r="L2000" t="n">
        <v>172</v>
      </c>
      <c r="M2000" t="n">
        <v>0.22</v>
      </c>
      <c r="N2000" t="n">
        <v>20.2</v>
      </c>
      <c r="O2000" t="s">
        <v>347</v>
      </c>
      <c r="P2000" t="s">
        <v>275</v>
      </c>
      <c r="Q2000" t="s">
        <v>275</v>
      </c>
      <c r="R2000" t="s">
        <v>255</v>
      </c>
      <c r="S2000" t="s">
        <v>251</v>
      </c>
      <c r="T2000" t="n">
        <v>5</v>
      </c>
    </row>
    <row r="2001" spans="1:20">
      <c r="A2001" s="1" t="n">
        <v>38107</v>
      </c>
      <c r="B2001" t="s">
        <v>347</v>
      </c>
      <c r="C2001" t="n">
        <v>8</v>
      </c>
      <c r="D2001" t="n">
        <v>20</v>
      </c>
      <c r="E2001" t="s">
        <v>249</v>
      </c>
      <c r="F2001" t="n">
        <v>3201</v>
      </c>
      <c r="G2001" t="s">
        <v>250</v>
      </c>
      <c r="H2001" t="s">
        <v>251</v>
      </c>
      <c r="I2001" t="n">
        <v>5</v>
      </c>
      <c r="J2001" t="n">
        <v>232</v>
      </c>
      <c r="K2001" t="s">
        <v>288</v>
      </c>
      <c r="L2001" t="n">
        <v>300</v>
      </c>
      <c r="M2001" t="n">
        <v>0.06</v>
      </c>
      <c r="N2001" t="n">
        <v>41.5</v>
      </c>
      <c r="O2001" t="s">
        <v>347</v>
      </c>
      <c r="P2001" t="s">
        <v>275</v>
      </c>
      <c r="Q2001" t="s">
        <v>275</v>
      </c>
      <c r="R2001" t="s">
        <v>255</v>
      </c>
      <c r="S2001" t="s">
        <v>251</v>
      </c>
      <c r="T2001" t="n">
        <v>5</v>
      </c>
    </row>
    <row r="2002" spans="1:20">
      <c r="A2002" s="1" t="n">
        <v>38138</v>
      </c>
      <c r="B2002" t="s">
        <v>344</v>
      </c>
      <c r="C2002" t="n">
        <v>54</v>
      </c>
      <c r="D2002" t="n">
        <v>20</v>
      </c>
      <c r="E2002" t="s">
        <v>249</v>
      </c>
      <c r="F2002" t="n">
        <v>3201</v>
      </c>
      <c r="G2002" t="s">
        <v>250</v>
      </c>
      <c r="H2002" t="s">
        <v>251</v>
      </c>
      <c r="I2002" t="n">
        <v>5</v>
      </c>
      <c r="J2002" t="n">
        <v>458</v>
      </c>
      <c r="K2002" t="s">
        <v>252</v>
      </c>
      <c r="L2002" t="n">
        <v>490</v>
      </c>
      <c r="M2002" t="n">
        <v>0.09</v>
      </c>
      <c r="N2002" t="n">
        <v>33.8</v>
      </c>
      <c r="O2002" t="s">
        <v>345</v>
      </c>
      <c r="P2002" t="s">
        <v>254</v>
      </c>
      <c r="Q2002" t="s">
        <v>254</v>
      </c>
      <c r="R2002" t="s">
        <v>255</v>
      </c>
      <c r="S2002" t="s">
        <v>251</v>
      </c>
      <c r="T2002" t="n">
        <v>5</v>
      </c>
    </row>
    <row r="2003" spans="1:20">
      <c r="A2003" s="1" t="n">
        <v>38138</v>
      </c>
      <c r="B2003" t="s">
        <v>344</v>
      </c>
      <c r="C2003" t="n">
        <v>55</v>
      </c>
      <c r="D2003" t="n">
        <v>20</v>
      </c>
      <c r="E2003" t="s">
        <v>249</v>
      </c>
      <c r="F2003" t="n">
        <v>3201</v>
      </c>
      <c r="G2003" t="s">
        <v>250</v>
      </c>
      <c r="H2003" t="s">
        <v>251</v>
      </c>
      <c r="I2003" t="n">
        <v>5</v>
      </c>
      <c r="J2003" t="n">
        <v>280</v>
      </c>
      <c r="K2003" t="s">
        <v>273</v>
      </c>
      <c r="L2003" t="n">
        <v>204</v>
      </c>
      <c r="M2003" t="n">
        <v>0.24</v>
      </c>
      <c r="N2003" t="n">
        <v>16.2</v>
      </c>
      <c r="O2003" t="s">
        <v>345</v>
      </c>
      <c r="P2003" t="s">
        <v>254</v>
      </c>
      <c r="Q2003" t="s">
        <v>254</v>
      </c>
      <c r="R2003" t="s">
        <v>255</v>
      </c>
      <c r="S2003" t="s">
        <v>251</v>
      </c>
      <c r="T2003" t="n">
        <v>5</v>
      </c>
    </row>
    <row r="2004" spans="1:20">
      <c r="A2004" s="1" t="n">
        <v>38138</v>
      </c>
      <c r="B2004" t="s">
        <v>344</v>
      </c>
      <c r="C2004" t="n">
        <v>56</v>
      </c>
      <c r="D2004" t="n">
        <v>20</v>
      </c>
      <c r="E2004" t="s">
        <v>249</v>
      </c>
      <c r="F2004" t="n">
        <v>3201</v>
      </c>
      <c r="G2004" t="s">
        <v>250</v>
      </c>
      <c r="H2004" t="s">
        <v>251</v>
      </c>
      <c r="I2004" t="n">
        <v>5</v>
      </c>
      <c r="J2004" t="n">
        <v>458</v>
      </c>
      <c r="K2004" t="s">
        <v>252</v>
      </c>
      <c r="L2004" t="n">
        <v>447</v>
      </c>
      <c r="M2004" t="n">
        <v>0.09</v>
      </c>
      <c r="N2004" t="n">
        <v>33.8</v>
      </c>
      <c r="O2004" t="s">
        <v>345</v>
      </c>
      <c r="P2004" t="s">
        <v>254</v>
      </c>
      <c r="Q2004" t="s">
        <v>254</v>
      </c>
      <c r="R2004" t="s">
        <v>255</v>
      </c>
      <c r="S2004" t="s">
        <v>251</v>
      </c>
      <c r="T2004" t="n">
        <v>5</v>
      </c>
    </row>
    <row r="2005" spans="1:20">
      <c r="A2005" s="1" t="n">
        <v>38138</v>
      </c>
      <c r="B2005" t="s">
        <v>344</v>
      </c>
      <c r="C2005" t="n">
        <v>57</v>
      </c>
      <c r="D2005" t="n">
        <v>20</v>
      </c>
      <c r="E2005" t="s">
        <v>249</v>
      </c>
      <c r="F2005" t="n">
        <v>3201</v>
      </c>
      <c r="G2005" t="s">
        <v>250</v>
      </c>
      <c r="H2005" t="s">
        <v>251</v>
      </c>
      <c r="I2005" t="n">
        <v>5</v>
      </c>
      <c r="J2005" t="n">
        <v>458</v>
      </c>
      <c r="K2005" t="s">
        <v>252</v>
      </c>
      <c r="L2005" t="n">
        <v>150</v>
      </c>
      <c r="M2005" t="n">
        <v>0.09</v>
      </c>
      <c r="N2005" t="n">
        <v>33.8</v>
      </c>
      <c r="O2005" t="s">
        <v>345</v>
      </c>
      <c r="P2005" t="s">
        <v>254</v>
      </c>
      <c r="Q2005" t="s">
        <v>254</v>
      </c>
      <c r="R2005" t="s">
        <v>255</v>
      </c>
      <c r="S2005" t="s">
        <v>251</v>
      </c>
      <c r="T2005" t="n">
        <v>5</v>
      </c>
    </row>
    <row r="2006" spans="1:20">
      <c r="A2006" s="1" t="n">
        <v>38138</v>
      </c>
      <c r="B2006" t="s">
        <v>344</v>
      </c>
      <c r="C2006" t="n">
        <v>58</v>
      </c>
      <c r="D2006" t="n">
        <v>20</v>
      </c>
      <c r="E2006" t="s">
        <v>249</v>
      </c>
      <c r="F2006" t="n">
        <v>3201</v>
      </c>
      <c r="G2006" t="s">
        <v>250</v>
      </c>
      <c r="H2006" t="s">
        <v>251</v>
      </c>
      <c r="I2006" t="n">
        <v>5</v>
      </c>
      <c r="J2006" t="n">
        <v>458</v>
      </c>
      <c r="K2006" t="s">
        <v>252</v>
      </c>
      <c r="L2006" t="n">
        <v>111</v>
      </c>
      <c r="M2006" t="n">
        <v>0.2</v>
      </c>
      <c r="N2006" t="n">
        <v>20.4</v>
      </c>
      <c r="O2006" t="s">
        <v>345</v>
      </c>
      <c r="P2006" t="s">
        <v>254</v>
      </c>
      <c r="Q2006" t="s">
        <v>254</v>
      </c>
      <c r="R2006" t="s">
        <v>255</v>
      </c>
      <c r="S2006" t="s">
        <v>251</v>
      </c>
      <c r="T2006" t="n">
        <v>5</v>
      </c>
    </row>
    <row r="2007" spans="1:20">
      <c r="A2007" s="1" t="n">
        <v>38138</v>
      </c>
      <c r="B2007" t="s">
        <v>344</v>
      </c>
      <c r="C2007" t="n">
        <v>73</v>
      </c>
      <c r="D2007" t="n">
        <v>138</v>
      </c>
      <c r="E2007" t="s">
        <v>355</v>
      </c>
      <c r="F2007" t="n">
        <v>3201</v>
      </c>
      <c r="G2007" t="s">
        <v>250</v>
      </c>
      <c r="H2007" t="s">
        <v>251</v>
      </c>
      <c r="I2007" t="n">
        <v>5</v>
      </c>
      <c r="J2007" t="n">
        <v>515</v>
      </c>
      <c r="K2007" t="s">
        <v>261</v>
      </c>
      <c r="L2007" t="n">
        <v>50</v>
      </c>
      <c r="M2007" t="n">
        <v>0</v>
      </c>
      <c r="N2007" t="n">
        <v>0</v>
      </c>
      <c r="O2007" t="s">
        <v>345</v>
      </c>
      <c r="P2007" t="s">
        <v>254</v>
      </c>
      <c r="Q2007" t="s">
        <v>254</v>
      </c>
      <c r="R2007" t="s">
        <v>255</v>
      </c>
      <c r="S2007" t="s">
        <v>251</v>
      </c>
      <c r="T2007" t="n">
        <v>5</v>
      </c>
    </row>
    <row r="2008" spans="1:20">
      <c r="A2008" s="1" t="n">
        <v>38138</v>
      </c>
      <c r="B2008" t="s">
        <v>344</v>
      </c>
      <c r="C2008" t="n">
        <v>81</v>
      </c>
      <c r="D2008" t="n">
        <v>130</v>
      </c>
      <c r="E2008" t="s">
        <v>356</v>
      </c>
      <c r="F2008" t="n">
        <v>3201</v>
      </c>
      <c r="G2008" t="s">
        <v>250</v>
      </c>
      <c r="H2008" t="s">
        <v>251</v>
      </c>
      <c r="I2008" t="n">
        <v>5</v>
      </c>
      <c r="J2008" t="n">
        <v>515</v>
      </c>
      <c r="K2008" t="s">
        <v>261</v>
      </c>
      <c r="L2008" t="n">
        <v>1</v>
      </c>
      <c r="M2008" t="n">
        <v>0</v>
      </c>
      <c r="N2008" t="n">
        <v>0</v>
      </c>
    </row>
    <row r="2009" spans="1:20">
      <c r="A2009" s="1" t="n">
        <v>38138</v>
      </c>
      <c r="B2009" t="s">
        <v>348</v>
      </c>
      <c r="C2009" t="n">
        <v>1</v>
      </c>
      <c r="D2009" t="n">
        <v>216</v>
      </c>
      <c r="E2009" t="s">
        <v>286</v>
      </c>
      <c r="F2009" t="n">
        <v>3201</v>
      </c>
      <c r="G2009" t="s">
        <v>250</v>
      </c>
      <c r="H2009" t="s">
        <v>251</v>
      </c>
      <c r="I2009" t="n">
        <v>5</v>
      </c>
      <c r="J2009" t="n">
        <v>455</v>
      </c>
      <c r="K2009" t="s">
        <v>334</v>
      </c>
      <c r="L2009" t="n">
        <v>306</v>
      </c>
      <c r="M2009" t="n">
        <v>0</v>
      </c>
      <c r="N2009" t="n">
        <v>0</v>
      </c>
    </row>
    <row r="2010" spans="1:20">
      <c r="A2010" s="1" t="n">
        <v>38138</v>
      </c>
      <c r="B2010" t="s">
        <v>348</v>
      </c>
      <c r="C2010" t="n">
        <v>2</v>
      </c>
      <c r="D2010" t="n">
        <v>216</v>
      </c>
      <c r="E2010" t="s">
        <v>286</v>
      </c>
      <c r="F2010" t="n">
        <v>3201</v>
      </c>
      <c r="G2010" t="s">
        <v>250</v>
      </c>
      <c r="H2010" t="s">
        <v>251</v>
      </c>
      <c r="I2010" t="n">
        <v>5</v>
      </c>
      <c r="J2010" t="n">
        <v>862</v>
      </c>
      <c r="K2010" t="s">
        <v>342</v>
      </c>
      <c r="L2010" t="n">
        <v>52</v>
      </c>
      <c r="M2010" t="n">
        <v>0</v>
      </c>
      <c r="N2010" t="n">
        <v>0</v>
      </c>
    </row>
    <row r="2011" spans="1:20">
      <c r="A2011" s="1" t="n">
        <v>38138</v>
      </c>
      <c r="B2011" t="s">
        <v>348</v>
      </c>
      <c r="C2011" t="n">
        <v>3</v>
      </c>
      <c r="D2011" t="n">
        <v>213</v>
      </c>
      <c r="E2011" t="s">
        <v>256</v>
      </c>
      <c r="F2011" t="n">
        <v>3201</v>
      </c>
      <c r="G2011" t="s">
        <v>250</v>
      </c>
      <c r="H2011" t="s">
        <v>251</v>
      </c>
      <c r="I2011" t="n">
        <v>5</v>
      </c>
      <c r="J2011" t="n">
        <v>862</v>
      </c>
      <c r="K2011" t="s">
        <v>342</v>
      </c>
      <c r="L2011" t="n">
        <v>210</v>
      </c>
      <c r="M2011" t="n">
        <v>0</v>
      </c>
      <c r="N2011" t="n">
        <v>0</v>
      </c>
    </row>
    <row r="2012" spans="1:20">
      <c r="A2012" s="1" t="n">
        <v>38138</v>
      </c>
      <c r="B2012" t="s">
        <v>347</v>
      </c>
      <c r="C2012" t="n">
        <v>1</v>
      </c>
      <c r="D2012" t="n">
        <v>20</v>
      </c>
      <c r="E2012" t="s">
        <v>249</v>
      </c>
      <c r="F2012" t="n">
        <v>3201</v>
      </c>
      <c r="G2012" t="s">
        <v>250</v>
      </c>
      <c r="H2012" t="s">
        <v>251</v>
      </c>
      <c r="I2012" t="n">
        <v>5</v>
      </c>
      <c r="J2012" t="n">
        <v>888</v>
      </c>
      <c r="K2012" t="s">
        <v>295</v>
      </c>
      <c r="L2012" t="n">
        <v>723</v>
      </c>
      <c r="M2012" t="n">
        <v>1.22</v>
      </c>
      <c r="N2012" t="n">
        <v>32.9</v>
      </c>
      <c r="O2012" t="s">
        <v>347</v>
      </c>
      <c r="P2012" t="s">
        <v>275</v>
      </c>
      <c r="Q2012" t="s">
        <v>275</v>
      </c>
      <c r="R2012" t="s">
        <v>255</v>
      </c>
      <c r="S2012" t="s">
        <v>251</v>
      </c>
      <c r="T2012" t="n">
        <v>5</v>
      </c>
    </row>
    <row r="2013" spans="1:20">
      <c r="A2013" s="1" t="n">
        <v>38138</v>
      </c>
      <c r="B2013" t="s">
        <v>347</v>
      </c>
      <c r="C2013" t="n">
        <v>2</v>
      </c>
      <c r="D2013" t="n">
        <v>20</v>
      </c>
      <c r="E2013" t="s">
        <v>249</v>
      </c>
      <c r="F2013" t="n">
        <v>3201</v>
      </c>
      <c r="G2013" t="s">
        <v>250</v>
      </c>
      <c r="H2013" t="s">
        <v>251</v>
      </c>
      <c r="I2013" t="n">
        <v>5</v>
      </c>
      <c r="J2013" t="n">
        <v>160</v>
      </c>
      <c r="K2013" t="s">
        <v>280</v>
      </c>
      <c r="L2013" t="n">
        <v>614</v>
      </c>
      <c r="M2013" t="n">
        <v>0.09</v>
      </c>
      <c r="N2013" t="n">
        <v>49.2</v>
      </c>
      <c r="O2013" t="s">
        <v>347</v>
      </c>
      <c r="P2013" t="s">
        <v>275</v>
      </c>
      <c r="Q2013" t="s">
        <v>275</v>
      </c>
      <c r="R2013" t="s">
        <v>255</v>
      </c>
      <c r="S2013" t="s">
        <v>251</v>
      </c>
      <c r="T2013" t="n">
        <v>5</v>
      </c>
    </row>
    <row r="2014" spans="1:20">
      <c r="A2014" s="1" t="n">
        <v>38138</v>
      </c>
      <c r="B2014" t="s">
        <v>347</v>
      </c>
      <c r="C2014" t="n">
        <v>3</v>
      </c>
      <c r="D2014" t="n">
        <v>460</v>
      </c>
      <c r="E2014" t="s">
        <v>357</v>
      </c>
      <c r="F2014" t="n">
        <v>3201</v>
      </c>
      <c r="G2014" t="s">
        <v>250</v>
      </c>
      <c r="H2014" t="s">
        <v>251</v>
      </c>
      <c r="I2014" t="n">
        <v>5</v>
      </c>
      <c r="J2014" t="n">
        <v>515</v>
      </c>
      <c r="K2014" t="s">
        <v>261</v>
      </c>
      <c r="L2014" t="n">
        <v>228</v>
      </c>
      <c r="M2014" t="n">
        <v>0</v>
      </c>
      <c r="N2014" t="n">
        <v>0</v>
      </c>
    </row>
    <row r="2015" spans="1:20">
      <c r="A2015" s="1" t="n">
        <v>38168</v>
      </c>
      <c r="B2015" t="s">
        <v>344</v>
      </c>
      <c r="C2015" t="n">
        <v>61</v>
      </c>
      <c r="D2015" t="n">
        <v>20</v>
      </c>
      <c r="E2015" t="s">
        <v>249</v>
      </c>
      <c r="F2015" t="n">
        <v>3201</v>
      </c>
      <c r="G2015" t="s">
        <v>250</v>
      </c>
      <c r="H2015" t="s">
        <v>251</v>
      </c>
      <c r="I2015" t="n">
        <v>5</v>
      </c>
      <c r="J2015" t="n">
        <v>945</v>
      </c>
      <c r="K2015" t="s">
        <v>304</v>
      </c>
      <c r="L2015" t="n">
        <v>253</v>
      </c>
      <c r="M2015" t="n">
        <v>0.03</v>
      </c>
      <c r="N2015" t="n">
        <v>39.4</v>
      </c>
      <c r="O2015" t="s">
        <v>345</v>
      </c>
      <c r="P2015" t="s">
        <v>254</v>
      </c>
      <c r="Q2015" t="s">
        <v>254</v>
      </c>
      <c r="R2015" t="s">
        <v>255</v>
      </c>
      <c r="S2015" t="s">
        <v>251</v>
      </c>
      <c r="T2015" t="n">
        <v>5</v>
      </c>
    </row>
    <row r="2016" spans="1:20">
      <c r="A2016" s="1" t="n">
        <v>38168</v>
      </c>
      <c r="B2016" t="s">
        <v>344</v>
      </c>
      <c r="C2016" t="n">
        <v>62</v>
      </c>
      <c r="D2016" t="n">
        <v>20</v>
      </c>
      <c r="E2016" t="s">
        <v>249</v>
      </c>
      <c r="F2016" t="n">
        <v>3201</v>
      </c>
      <c r="G2016" t="s">
        <v>250</v>
      </c>
      <c r="H2016" t="s">
        <v>251</v>
      </c>
      <c r="I2016" t="n">
        <v>5</v>
      </c>
      <c r="J2016" t="n">
        <v>458</v>
      </c>
      <c r="K2016" t="s">
        <v>252</v>
      </c>
      <c r="L2016" t="n">
        <v>338</v>
      </c>
      <c r="M2016" t="n">
        <v>0.09</v>
      </c>
      <c r="N2016" t="n">
        <v>33.9</v>
      </c>
      <c r="O2016" t="s">
        <v>345</v>
      </c>
      <c r="P2016" t="s">
        <v>254</v>
      </c>
      <c r="Q2016" t="s">
        <v>254</v>
      </c>
      <c r="R2016" t="s">
        <v>255</v>
      </c>
      <c r="S2016" t="s">
        <v>251</v>
      </c>
      <c r="T2016" t="n">
        <v>5</v>
      </c>
    </row>
    <row r="2017" spans="1:20">
      <c r="A2017" s="1" t="n">
        <v>38168</v>
      </c>
      <c r="B2017" t="s">
        <v>344</v>
      </c>
      <c r="C2017" t="n">
        <v>63</v>
      </c>
      <c r="D2017" t="n">
        <v>20</v>
      </c>
      <c r="E2017" t="s">
        <v>249</v>
      </c>
      <c r="F2017" t="n">
        <v>3201</v>
      </c>
      <c r="G2017" t="s">
        <v>250</v>
      </c>
      <c r="H2017" t="s">
        <v>251</v>
      </c>
      <c r="I2017" t="n">
        <v>5</v>
      </c>
      <c r="J2017" t="n">
        <v>280</v>
      </c>
      <c r="K2017" t="s">
        <v>273</v>
      </c>
      <c r="L2017" t="n">
        <v>200</v>
      </c>
      <c r="M2017" t="n">
        <v>0.09</v>
      </c>
      <c r="N2017" t="n">
        <v>30.8</v>
      </c>
      <c r="O2017" t="s">
        <v>345</v>
      </c>
      <c r="P2017" t="s">
        <v>254</v>
      </c>
      <c r="Q2017" t="s">
        <v>254</v>
      </c>
      <c r="R2017" t="s">
        <v>255</v>
      </c>
      <c r="S2017" t="s">
        <v>251</v>
      </c>
      <c r="T2017" t="n">
        <v>5</v>
      </c>
    </row>
    <row r="2018" spans="1:20">
      <c r="A2018" s="1" t="n">
        <v>38168</v>
      </c>
      <c r="B2018" t="s">
        <v>344</v>
      </c>
      <c r="C2018" t="n">
        <v>64</v>
      </c>
      <c r="D2018" t="n">
        <v>20</v>
      </c>
      <c r="E2018" t="s">
        <v>249</v>
      </c>
      <c r="F2018" t="n">
        <v>3201</v>
      </c>
      <c r="G2018" t="s">
        <v>250</v>
      </c>
      <c r="H2018" t="s">
        <v>251</v>
      </c>
      <c r="I2018" t="n">
        <v>5</v>
      </c>
      <c r="J2018" t="n">
        <v>945</v>
      </c>
      <c r="K2018" t="s">
        <v>304</v>
      </c>
      <c r="L2018" t="n">
        <v>496</v>
      </c>
      <c r="M2018" t="n">
        <v>0.03</v>
      </c>
      <c r="N2018" t="n">
        <v>39.9</v>
      </c>
      <c r="O2018" t="s">
        <v>345</v>
      </c>
      <c r="P2018" t="s">
        <v>254</v>
      </c>
      <c r="Q2018" t="s">
        <v>254</v>
      </c>
      <c r="R2018" t="s">
        <v>255</v>
      </c>
      <c r="S2018" t="s">
        <v>251</v>
      </c>
      <c r="T2018" t="n">
        <v>5</v>
      </c>
    </row>
    <row r="2019" spans="1:20">
      <c r="A2019" s="1" t="n">
        <v>38168</v>
      </c>
      <c r="B2019" t="s">
        <v>344</v>
      </c>
      <c r="C2019" t="n">
        <v>65</v>
      </c>
      <c r="D2019" t="n">
        <v>20</v>
      </c>
      <c r="E2019" t="s">
        <v>249</v>
      </c>
      <c r="F2019" t="n">
        <v>3201</v>
      </c>
      <c r="G2019" t="s">
        <v>250</v>
      </c>
      <c r="H2019" t="s">
        <v>251</v>
      </c>
      <c r="I2019" t="n">
        <v>5</v>
      </c>
      <c r="J2019" t="n">
        <v>458</v>
      </c>
      <c r="K2019" t="s">
        <v>252</v>
      </c>
      <c r="L2019" t="n">
        <v>105</v>
      </c>
      <c r="M2019" t="n">
        <v>0.2</v>
      </c>
      <c r="N2019" t="n">
        <v>20.5</v>
      </c>
      <c r="O2019" t="s">
        <v>345</v>
      </c>
      <c r="P2019" t="s">
        <v>254</v>
      </c>
      <c r="Q2019" t="s">
        <v>254</v>
      </c>
      <c r="R2019" t="s">
        <v>255</v>
      </c>
      <c r="S2019" t="s">
        <v>251</v>
      </c>
      <c r="T2019" t="n">
        <v>5</v>
      </c>
    </row>
    <row r="2020" spans="1:20">
      <c r="A2020" s="1" t="n">
        <v>38168</v>
      </c>
      <c r="B2020" t="s">
        <v>347</v>
      </c>
      <c r="C2020" t="n">
        <v>1</v>
      </c>
      <c r="D2020" t="n">
        <v>20</v>
      </c>
      <c r="E2020" t="s">
        <v>249</v>
      </c>
      <c r="F2020" t="n">
        <v>3201</v>
      </c>
      <c r="G2020" t="s">
        <v>250</v>
      </c>
      <c r="H2020" t="s">
        <v>251</v>
      </c>
      <c r="I2020" t="n">
        <v>5</v>
      </c>
      <c r="J2020" t="n">
        <v>458</v>
      </c>
      <c r="K2020" t="s">
        <v>252</v>
      </c>
      <c r="L2020" t="n">
        <v>301</v>
      </c>
      <c r="M2020" t="n">
        <v>0.22</v>
      </c>
      <c r="N2020" t="n">
        <v>20.1</v>
      </c>
      <c r="O2020" t="s">
        <v>347</v>
      </c>
      <c r="P2020" t="s">
        <v>275</v>
      </c>
      <c r="Q2020" t="s">
        <v>275</v>
      </c>
      <c r="R2020" t="s">
        <v>255</v>
      </c>
      <c r="S2020" t="s">
        <v>251</v>
      </c>
      <c r="T2020" t="n">
        <v>5</v>
      </c>
    </row>
    <row r="2021" spans="1:20">
      <c r="A2021" s="1" t="n">
        <v>38168</v>
      </c>
      <c r="B2021" t="s">
        <v>347</v>
      </c>
      <c r="C2021" t="n">
        <v>2</v>
      </c>
      <c r="D2021" t="n">
        <v>20</v>
      </c>
      <c r="E2021" t="s">
        <v>249</v>
      </c>
      <c r="F2021" t="n">
        <v>3201</v>
      </c>
      <c r="G2021" t="s">
        <v>250</v>
      </c>
      <c r="H2021" t="s">
        <v>251</v>
      </c>
      <c r="I2021" t="n">
        <v>5</v>
      </c>
      <c r="J2021" t="n">
        <v>458</v>
      </c>
      <c r="K2021" t="s">
        <v>252</v>
      </c>
      <c r="L2021" t="n">
        <v>390</v>
      </c>
      <c r="M2021" t="n">
        <v>0.05</v>
      </c>
      <c r="N2021" t="n">
        <v>44.9</v>
      </c>
      <c r="O2021" t="s">
        <v>347</v>
      </c>
      <c r="P2021" t="s">
        <v>275</v>
      </c>
      <c r="Q2021" t="s">
        <v>275</v>
      </c>
      <c r="R2021" t="s">
        <v>255</v>
      </c>
      <c r="S2021" t="s">
        <v>251</v>
      </c>
      <c r="T2021" t="n">
        <v>5</v>
      </c>
    </row>
    <row r="2022" spans="1:20">
      <c r="A2022" s="1" t="n">
        <v>38168</v>
      </c>
      <c r="B2022" t="s">
        <v>347</v>
      </c>
      <c r="C2022" t="n">
        <v>3</v>
      </c>
      <c r="D2022" t="n">
        <v>20</v>
      </c>
      <c r="E2022" t="s">
        <v>249</v>
      </c>
      <c r="F2022" t="n">
        <v>3201</v>
      </c>
      <c r="G2022" t="s">
        <v>250</v>
      </c>
      <c r="H2022" t="s">
        <v>251</v>
      </c>
      <c r="I2022" t="n">
        <v>5</v>
      </c>
      <c r="J2022" t="n">
        <v>580</v>
      </c>
      <c r="K2022" t="s">
        <v>270</v>
      </c>
      <c r="L2022" t="n">
        <v>162</v>
      </c>
      <c r="M2022" t="n">
        <v>0.03</v>
      </c>
      <c r="N2022" t="n">
        <v>45.4</v>
      </c>
      <c r="O2022" t="s">
        <v>347</v>
      </c>
      <c r="P2022" t="s">
        <v>275</v>
      </c>
      <c r="Q2022" t="s">
        <v>275</v>
      </c>
      <c r="R2022" t="s">
        <v>255</v>
      </c>
      <c r="S2022" t="s">
        <v>251</v>
      </c>
      <c r="T2022" t="n">
        <v>5</v>
      </c>
    </row>
    <row r="2023" spans="1:20">
      <c r="A2023" s="1" t="n">
        <v>38168</v>
      </c>
      <c r="B2023" t="s">
        <v>347</v>
      </c>
      <c r="C2023" t="n">
        <v>4</v>
      </c>
      <c r="D2023" t="n">
        <v>20</v>
      </c>
      <c r="E2023" t="s">
        <v>249</v>
      </c>
      <c r="F2023" t="n">
        <v>3201</v>
      </c>
      <c r="G2023" t="s">
        <v>250</v>
      </c>
      <c r="H2023" t="s">
        <v>251</v>
      </c>
      <c r="I2023" t="n">
        <v>5</v>
      </c>
      <c r="J2023" t="n">
        <v>805</v>
      </c>
      <c r="K2023" t="s">
        <v>317</v>
      </c>
      <c r="L2023" t="n">
        <v>273</v>
      </c>
      <c r="M2023" t="n">
        <v>0.24</v>
      </c>
      <c r="N2023" t="n">
        <v>34.5</v>
      </c>
      <c r="O2023" t="s">
        <v>347</v>
      </c>
      <c r="P2023" t="s">
        <v>275</v>
      </c>
      <c r="Q2023" t="s">
        <v>275</v>
      </c>
      <c r="R2023" t="s">
        <v>255</v>
      </c>
      <c r="S2023" t="s">
        <v>251</v>
      </c>
      <c r="T2023" t="n">
        <v>5</v>
      </c>
    </row>
    <row r="2024" spans="1:20">
      <c r="A2024" s="1" t="n">
        <v>38168</v>
      </c>
      <c r="B2024" t="s">
        <v>347</v>
      </c>
      <c r="C2024" t="n">
        <v>5</v>
      </c>
      <c r="D2024" t="n">
        <v>20</v>
      </c>
      <c r="E2024" t="s">
        <v>249</v>
      </c>
      <c r="F2024" t="n">
        <v>3201</v>
      </c>
      <c r="G2024" t="s">
        <v>250</v>
      </c>
      <c r="H2024" t="s">
        <v>251</v>
      </c>
      <c r="I2024" t="n">
        <v>5</v>
      </c>
      <c r="J2024" t="n">
        <v>232</v>
      </c>
      <c r="K2024" t="s">
        <v>288</v>
      </c>
      <c r="L2024" t="n">
        <v>221</v>
      </c>
      <c r="M2024" t="n">
        <v>0.07000000000000001</v>
      </c>
      <c r="N2024" t="n">
        <v>38.9</v>
      </c>
      <c r="O2024" t="s">
        <v>347</v>
      </c>
      <c r="P2024" t="s">
        <v>275</v>
      </c>
      <c r="Q2024" t="s">
        <v>275</v>
      </c>
      <c r="R2024" t="s">
        <v>255</v>
      </c>
      <c r="S2024" t="s">
        <v>251</v>
      </c>
      <c r="T2024" t="n">
        <v>5</v>
      </c>
    </row>
    <row r="2025" spans="1:20">
      <c r="A2025" s="1" t="n">
        <v>38168</v>
      </c>
      <c r="B2025" t="s">
        <v>347</v>
      </c>
      <c r="C2025" t="n">
        <v>6</v>
      </c>
      <c r="D2025" t="n">
        <v>460</v>
      </c>
      <c r="E2025" t="s">
        <v>357</v>
      </c>
      <c r="F2025" t="n">
        <v>3201</v>
      </c>
      <c r="G2025" t="s">
        <v>250</v>
      </c>
      <c r="H2025" t="s">
        <v>251</v>
      </c>
      <c r="I2025" t="n">
        <v>5</v>
      </c>
      <c r="J2025" t="n">
        <v>785</v>
      </c>
      <c r="K2025" t="s">
        <v>281</v>
      </c>
      <c r="L2025" t="n">
        <v>178</v>
      </c>
      <c r="M2025" t="n">
        <v>0</v>
      </c>
      <c r="N2025" t="n">
        <v>0</v>
      </c>
    </row>
    <row r="2026" spans="1:20">
      <c r="A2026" s="1" t="n">
        <v>38199</v>
      </c>
      <c r="B2026" t="s">
        <v>344</v>
      </c>
      <c r="C2026" t="n">
        <v>60</v>
      </c>
      <c r="D2026" t="n">
        <v>20</v>
      </c>
      <c r="E2026" t="s">
        <v>249</v>
      </c>
      <c r="F2026" t="n">
        <v>3201</v>
      </c>
      <c r="G2026" t="s">
        <v>250</v>
      </c>
      <c r="H2026" t="s">
        <v>251</v>
      </c>
      <c r="I2026" t="n">
        <v>5</v>
      </c>
      <c r="J2026" t="n">
        <v>458</v>
      </c>
      <c r="K2026" t="s">
        <v>252</v>
      </c>
      <c r="L2026" t="n">
        <v>100</v>
      </c>
      <c r="M2026" t="n">
        <v>0.09</v>
      </c>
      <c r="N2026" t="n">
        <v>33.9</v>
      </c>
      <c r="O2026" t="s">
        <v>345</v>
      </c>
      <c r="P2026" t="s">
        <v>254</v>
      </c>
      <c r="Q2026" t="s">
        <v>254</v>
      </c>
      <c r="R2026" t="s">
        <v>255</v>
      </c>
      <c r="S2026" t="s">
        <v>251</v>
      </c>
      <c r="T2026" t="n">
        <v>5</v>
      </c>
    </row>
    <row r="2027" spans="1:20">
      <c r="A2027" s="1" t="n">
        <v>38199</v>
      </c>
      <c r="B2027" t="s">
        <v>344</v>
      </c>
      <c r="C2027" t="n">
        <v>61</v>
      </c>
      <c r="D2027" t="n">
        <v>20</v>
      </c>
      <c r="E2027" t="s">
        <v>249</v>
      </c>
      <c r="F2027" t="n">
        <v>3201</v>
      </c>
      <c r="G2027" t="s">
        <v>250</v>
      </c>
      <c r="H2027" t="s">
        <v>251</v>
      </c>
      <c r="I2027" t="n">
        <v>5</v>
      </c>
      <c r="J2027" t="n">
        <v>458</v>
      </c>
      <c r="K2027" t="s">
        <v>252</v>
      </c>
      <c r="L2027" t="n">
        <v>248</v>
      </c>
      <c r="M2027" t="n">
        <v>0.08</v>
      </c>
      <c r="N2027" t="n">
        <v>31.9</v>
      </c>
      <c r="O2027" t="s">
        <v>345</v>
      </c>
      <c r="P2027" t="s">
        <v>254</v>
      </c>
      <c r="Q2027" t="s">
        <v>254</v>
      </c>
      <c r="R2027" t="s">
        <v>255</v>
      </c>
      <c r="S2027" t="s">
        <v>251</v>
      </c>
      <c r="T2027" t="n">
        <v>5</v>
      </c>
    </row>
    <row r="2028" spans="1:20">
      <c r="A2028" s="1" t="n">
        <v>38199</v>
      </c>
      <c r="B2028" t="s">
        <v>344</v>
      </c>
      <c r="C2028" t="n">
        <v>62</v>
      </c>
      <c r="D2028" t="n">
        <v>20</v>
      </c>
      <c r="E2028" t="s">
        <v>249</v>
      </c>
      <c r="F2028" t="n">
        <v>3201</v>
      </c>
      <c r="G2028" t="s">
        <v>250</v>
      </c>
      <c r="H2028" t="s">
        <v>251</v>
      </c>
      <c r="I2028" t="n">
        <v>5</v>
      </c>
      <c r="J2028" t="n">
        <v>458</v>
      </c>
      <c r="K2028" t="s">
        <v>252</v>
      </c>
      <c r="L2028" t="n">
        <v>357</v>
      </c>
      <c r="M2028" t="n">
        <v>0.03</v>
      </c>
      <c r="N2028" t="n">
        <v>46.2</v>
      </c>
      <c r="O2028" t="s">
        <v>345</v>
      </c>
      <c r="P2028" t="s">
        <v>254</v>
      </c>
      <c r="Q2028" t="s">
        <v>254</v>
      </c>
      <c r="R2028" t="s">
        <v>255</v>
      </c>
      <c r="S2028" t="s">
        <v>251</v>
      </c>
      <c r="T2028" t="n">
        <v>5</v>
      </c>
    </row>
    <row r="2029" spans="1:20">
      <c r="A2029" s="1" t="n">
        <v>38199</v>
      </c>
      <c r="B2029" t="s">
        <v>344</v>
      </c>
      <c r="C2029" t="n">
        <v>63</v>
      </c>
      <c r="D2029" t="n">
        <v>20</v>
      </c>
      <c r="E2029" t="s">
        <v>249</v>
      </c>
      <c r="F2029" t="n">
        <v>3201</v>
      </c>
      <c r="G2029" t="s">
        <v>250</v>
      </c>
      <c r="H2029" t="s">
        <v>251</v>
      </c>
      <c r="I2029" t="n">
        <v>5</v>
      </c>
      <c r="J2029" t="n">
        <v>280</v>
      </c>
      <c r="K2029" t="s">
        <v>273</v>
      </c>
      <c r="L2029" t="n">
        <v>663</v>
      </c>
      <c r="M2029" t="n">
        <v>0.06</v>
      </c>
      <c r="N2029" t="n">
        <v>37.3</v>
      </c>
      <c r="O2029" t="s">
        <v>345</v>
      </c>
      <c r="P2029" t="s">
        <v>254</v>
      </c>
      <c r="Q2029" t="s">
        <v>254</v>
      </c>
      <c r="R2029" t="s">
        <v>255</v>
      </c>
      <c r="S2029" t="s">
        <v>251</v>
      </c>
      <c r="T2029" t="n">
        <v>5</v>
      </c>
    </row>
    <row r="2030" spans="1:20">
      <c r="A2030" s="1" t="n">
        <v>38199</v>
      </c>
      <c r="B2030" t="s">
        <v>344</v>
      </c>
      <c r="C2030" t="n">
        <v>85</v>
      </c>
      <c r="D2030" t="n">
        <v>130</v>
      </c>
      <c r="E2030" t="s">
        <v>356</v>
      </c>
      <c r="F2030" t="n">
        <v>3201</v>
      </c>
      <c r="G2030" t="s">
        <v>250</v>
      </c>
      <c r="H2030" t="s">
        <v>251</v>
      </c>
      <c r="I2030" t="n">
        <v>5</v>
      </c>
      <c r="J2030" t="n">
        <v>160</v>
      </c>
      <c r="K2030" t="s">
        <v>280</v>
      </c>
      <c r="L2030" t="n">
        <v>60</v>
      </c>
      <c r="M2030" t="n">
        <v>0</v>
      </c>
      <c r="N2030" t="n">
        <v>0</v>
      </c>
    </row>
    <row r="2031" spans="1:20">
      <c r="A2031" s="1" t="n">
        <v>38199</v>
      </c>
      <c r="B2031" t="s">
        <v>347</v>
      </c>
      <c r="C2031" t="n">
        <v>1</v>
      </c>
      <c r="D2031" t="n">
        <v>20</v>
      </c>
      <c r="E2031" t="s">
        <v>249</v>
      </c>
      <c r="F2031" t="n">
        <v>3201</v>
      </c>
      <c r="G2031" t="s">
        <v>250</v>
      </c>
      <c r="H2031" t="s">
        <v>251</v>
      </c>
      <c r="I2031" t="n">
        <v>5</v>
      </c>
      <c r="J2031" t="n">
        <v>160</v>
      </c>
      <c r="K2031" t="s">
        <v>280</v>
      </c>
      <c r="L2031" t="n">
        <v>248</v>
      </c>
      <c r="M2031" t="n">
        <v>0.09</v>
      </c>
      <c r="N2031" t="n">
        <v>51.3</v>
      </c>
      <c r="O2031" t="s">
        <v>347</v>
      </c>
      <c r="P2031" t="s">
        <v>275</v>
      </c>
      <c r="Q2031" t="s">
        <v>275</v>
      </c>
      <c r="R2031" t="s">
        <v>255</v>
      </c>
      <c r="S2031" t="s">
        <v>251</v>
      </c>
      <c r="T2031" t="n">
        <v>5</v>
      </c>
    </row>
    <row r="2032" spans="1:20">
      <c r="A2032" s="1" t="n">
        <v>38199</v>
      </c>
      <c r="B2032" t="s">
        <v>347</v>
      </c>
      <c r="C2032" t="n">
        <v>2</v>
      </c>
      <c r="D2032" t="n">
        <v>20</v>
      </c>
      <c r="E2032" t="s">
        <v>249</v>
      </c>
      <c r="F2032" t="n">
        <v>3201</v>
      </c>
      <c r="G2032" t="s">
        <v>250</v>
      </c>
      <c r="H2032" t="s">
        <v>251</v>
      </c>
      <c r="I2032" t="n">
        <v>5</v>
      </c>
      <c r="J2032" t="n">
        <v>458</v>
      </c>
      <c r="K2032" t="s">
        <v>252</v>
      </c>
      <c r="L2032" t="n">
        <v>82</v>
      </c>
      <c r="M2032" t="n">
        <v>0.22</v>
      </c>
      <c r="N2032" t="n">
        <v>20.7</v>
      </c>
      <c r="O2032" t="s">
        <v>347</v>
      </c>
      <c r="P2032" t="s">
        <v>275</v>
      </c>
      <c r="Q2032" t="s">
        <v>275</v>
      </c>
      <c r="R2032" t="s">
        <v>255</v>
      </c>
      <c r="S2032" t="s">
        <v>251</v>
      </c>
      <c r="T2032" t="n">
        <v>5</v>
      </c>
    </row>
    <row r="2033" spans="1:20">
      <c r="A2033" s="1" t="n">
        <v>38199</v>
      </c>
      <c r="B2033" t="s">
        <v>347</v>
      </c>
      <c r="C2033" t="n">
        <v>3</v>
      </c>
      <c r="D2033" t="n">
        <v>20</v>
      </c>
      <c r="E2033" t="s">
        <v>249</v>
      </c>
      <c r="F2033" t="n">
        <v>3201</v>
      </c>
      <c r="G2033" t="s">
        <v>250</v>
      </c>
      <c r="H2033" t="s">
        <v>251</v>
      </c>
      <c r="I2033" t="n">
        <v>5</v>
      </c>
      <c r="J2033" t="n">
        <v>458</v>
      </c>
      <c r="K2033" t="s">
        <v>252</v>
      </c>
      <c r="L2033" t="n">
        <v>272</v>
      </c>
      <c r="M2033" t="n">
        <v>0.11</v>
      </c>
      <c r="N2033" t="n">
        <v>33.8</v>
      </c>
      <c r="O2033" t="s">
        <v>347</v>
      </c>
      <c r="P2033" t="s">
        <v>275</v>
      </c>
      <c r="Q2033" t="s">
        <v>275</v>
      </c>
      <c r="R2033" t="s">
        <v>255</v>
      </c>
      <c r="S2033" t="s">
        <v>251</v>
      </c>
      <c r="T2033" t="n">
        <v>5</v>
      </c>
    </row>
    <row r="2034" spans="1:20">
      <c r="A2034" s="1" t="n">
        <v>38199</v>
      </c>
      <c r="B2034" t="s">
        <v>347</v>
      </c>
      <c r="C2034" t="n">
        <v>4</v>
      </c>
      <c r="D2034" t="n">
        <v>20</v>
      </c>
      <c r="E2034" t="s">
        <v>249</v>
      </c>
      <c r="F2034" t="n">
        <v>3201</v>
      </c>
      <c r="G2034" t="s">
        <v>250</v>
      </c>
      <c r="H2034" t="s">
        <v>251</v>
      </c>
      <c r="I2034" t="n">
        <v>5</v>
      </c>
      <c r="J2034" t="n">
        <v>580</v>
      </c>
      <c r="K2034" t="s">
        <v>270</v>
      </c>
      <c r="L2034" t="n">
        <v>350</v>
      </c>
      <c r="M2034" t="n">
        <v>0.07000000000000001</v>
      </c>
      <c r="N2034" t="n">
        <v>36.4</v>
      </c>
      <c r="O2034" t="s">
        <v>347</v>
      </c>
      <c r="P2034" t="s">
        <v>275</v>
      </c>
      <c r="Q2034" t="s">
        <v>275</v>
      </c>
      <c r="R2034" t="s">
        <v>255</v>
      </c>
      <c r="S2034" t="s">
        <v>251</v>
      </c>
      <c r="T2034" t="n">
        <v>5</v>
      </c>
    </row>
    <row r="2035" spans="1:20">
      <c r="A2035" s="1" t="n">
        <v>38199</v>
      </c>
      <c r="B2035" t="s">
        <v>347</v>
      </c>
      <c r="C2035" t="n">
        <v>5</v>
      </c>
      <c r="D2035" t="n">
        <v>20</v>
      </c>
      <c r="E2035" t="s">
        <v>249</v>
      </c>
      <c r="F2035" t="n">
        <v>3201</v>
      </c>
      <c r="G2035" t="s">
        <v>250</v>
      </c>
      <c r="H2035" t="s">
        <v>251</v>
      </c>
      <c r="I2035" t="n">
        <v>5</v>
      </c>
      <c r="J2035" t="n">
        <v>580</v>
      </c>
      <c r="K2035" t="s">
        <v>270</v>
      </c>
      <c r="L2035" t="n">
        <v>52</v>
      </c>
      <c r="M2035" t="n">
        <v>0.1</v>
      </c>
      <c r="N2035" t="n">
        <v>31</v>
      </c>
      <c r="O2035" t="s">
        <v>347</v>
      </c>
      <c r="P2035" t="s">
        <v>275</v>
      </c>
      <c r="Q2035" t="s">
        <v>275</v>
      </c>
      <c r="R2035" t="s">
        <v>255</v>
      </c>
      <c r="S2035" t="s">
        <v>251</v>
      </c>
      <c r="T2035" t="n">
        <v>5</v>
      </c>
    </row>
    <row r="2036" spans="1:20">
      <c r="A2036" s="1" t="n">
        <v>38199</v>
      </c>
      <c r="B2036" t="s">
        <v>347</v>
      </c>
      <c r="C2036" t="n">
        <v>6</v>
      </c>
      <c r="D2036" t="n">
        <v>20</v>
      </c>
      <c r="E2036" t="s">
        <v>249</v>
      </c>
      <c r="F2036" t="n">
        <v>3201</v>
      </c>
      <c r="G2036" t="s">
        <v>250</v>
      </c>
      <c r="H2036" t="s">
        <v>251</v>
      </c>
      <c r="I2036" t="n">
        <v>5</v>
      </c>
      <c r="J2036" t="n">
        <v>458</v>
      </c>
      <c r="K2036" t="s">
        <v>252</v>
      </c>
      <c r="L2036" t="n">
        <v>260</v>
      </c>
      <c r="M2036" t="n">
        <v>0.22</v>
      </c>
      <c r="N2036" t="n">
        <v>20.2</v>
      </c>
      <c r="O2036" t="s">
        <v>347</v>
      </c>
      <c r="P2036" t="s">
        <v>275</v>
      </c>
      <c r="Q2036" t="s">
        <v>275</v>
      </c>
      <c r="R2036" t="s">
        <v>255</v>
      </c>
      <c r="S2036" t="s">
        <v>251</v>
      </c>
      <c r="T2036" t="n">
        <v>5</v>
      </c>
    </row>
    <row r="2037" spans="1:20">
      <c r="A2037" s="1" t="n">
        <v>38230</v>
      </c>
      <c r="B2037" t="s">
        <v>344</v>
      </c>
      <c r="C2037" t="n">
        <v>63</v>
      </c>
      <c r="D2037" t="n">
        <v>20</v>
      </c>
      <c r="E2037" t="s">
        <v>249</v>
      </c>
      <c r="F2037" t="n">
        <v>3201</v>
      </c>
      <c r="G2037" t="s">
        <v>250</v>
      </c>
      <c r="H2037" t="s">
        <v>251</v>
      </c>
      <c r="I2037" t="n">
        <v>5</v>
      </c>
      <c r="J2037" t="n">
        <v>945</v>
      </c>
      <c r="K2037" t="s">
        <v>304</v>
      </c>
      <c r="L2037" t="n">
        <v>490</v>
      </c>
      <c r="M2037" t="n">
        <v>0.07000000000000001</v>
      </c>
      <c r="N2037" t="n">
        <v>35.9</v>
      </c>
      <c r="O2037" t="s">
        <v>345</v>
      </c>
      <c r="P2037" t="s">
        <v>254</v>
      </c>
      <c r="Q2037" t="s">
        <v>254</v>
      </c>
      <c r="R2037" t="s">
        <v>255</v>
      </c>
      <c r="S2037" t="s">
        <v>251</v>
      </c>
      <c r="T2037" t="n">
        <v>5</v>
      </c>
    </row>
    <row r="2038" spans="1:20">
      <c r="A2038" s="1" t="n">
        <v>38230</v>
      </c>
      <c r="B2038" t="s">
        <v>344</v>
      </c>
      <c r="C2038" t="n">
        <v>64</v>
      </c>
      <c r="D2038" t="n">
        <v>20</v>
      </c>
      <c r="E2038" t="s">
        <v>249</v>
      </c>
      <c r="F2038" t="n">
        <v>3201</v>
      </c>
      <c r="G2038" t="s">
        <v>250</v>
      </c>
      <c r="H2038" t="s">
        <v>251</v>
      </c>
      <c r="I2038" t="n">
        <v>5</v>
      </c>
      <c r="J2038" t="n">
        <v>945</v>
      </c>
      <c r="K2038" t="s">
        <v>304</v>
      </c>
      <c r="L2038" t="n">
        <v>646</v>
      </c>
      <c r="M2038" t="n">
        <v>0.08</v>
      </c>
      <c r="N2038" t="n">
        <v>36.5</v>
      </c>
      <c r="O2038" t="s">
        <v>345</v>
      </c>
      <c r="P2038" t="s">
        <v>254</v>
      </c>
      <c r="Q2038" t="s">
        <v>254</v>
      </c>
      <c r="R2038" t="s">
        <v>255</v>
      </c>
      <c r="S2038" t="s">
        <v>251</v>
      </c>
      <c r="T2038" t="n">
        <v>5</v>
      </c>
    </row>
    <row r="2039" spans="1:20">
      <c r="A2039" s="1" t="n">
        <v>38230</v>
      </c>
      <c r="B2039" t="s">
        <v>344</v>
      </c>
      <c r="C2039" t="n">
        <v>65</v>
      </c>
      <c r="D2039" t="n">
        <v>20</v>
      </c>
      <c r="E2039" t="s">
        <v>249</v>
      </c>
      <c r="F2039" t="n">
        <v>3201</v>
      </c>
      <c r="G2039" t="s">
        <v>250</v>
      </c>
      <c r="H2039" t="s">
        <v>251</v>
      </c>
      <c r="I2039" t="n">
        <v>5</v>
      </c>
      <c r="J2039" t="n">
        <v>945</v>
      </c>
      <c r="K2039" t="s">
        <v>304</v>
      </c>
      <c r="L2039" t="n">
        <v>193</v>
      </c>
      <c r="M2039" t="n">
        <v>0.03</v>
      </c>
      <c r="N2039" t="n">
        <v>40.5</v>
      </c>
      <c r="O2039" t="s">
        <v>345</v>
      </c>
      <c r="P2039" t="s">
        <v>254</v>
      </c>
      <c r="Q2039" t="s">
        <v>254</v>
      </c>
      <c r="R2039" t="s">
        <v>255</v>
      </c>
      <c r="S2039" t="s">
        <v>251</v>
      </c>
      <c r="T2039" t="n">
        <v>5</v>
      </c>
    </row>
    <row r="2040" spans="1:20">
      <c r="A2040" s="1" t="n">
        <v>38230</v>
      </c>
      <c r="B2040" t="s">
        <v>344</v>
      </c>
      <c r="C2040" t="n">
        <v>66</v>
      </c>
      <c r="D2040" t="n">
        <v>20</v>
      </c>
      <c r="E2040" t="s">
        <v>249</v>
      </c>
      <c r="F2040" t="n">
        <v>3201</v>
      </c>
      <c r="G2040" t="s">
        <v>250</v>
      </c>
      <c r="H2040" t="s">
        <v>251</v>
      </c>
      <c r="I2040" t="n">
        <v>5</v>
      </c>
      <c r="J2040" t="n">
        <v>945</v>
      </c>
      <c r="K2040" t="s">
        <v>304</v>
      </c>
      <c r="L2040" t="n">
        <v>192</v>
      </c>
      <c r="M2040" t="n">
        <v>0.07000000000000001</v>
      </c>
      <c r="N2040" t="n">
        <v>39.9</v>
      </c>
      <c r="O2040" t="s">
        <v>345</v>
      </c>
      <c r="P2040" t="s">
        <v>254</v>
      </c>
      <c r="Q2040" t="s">
        <v>254</v>
      </c>
      <c r="R2040" t="s">
        <v>255</v>
      </c>
      <c r="S2040" t="s">
        <v>251</v>
      </c>
      <c r="T2040" t="n">
        <v>5</v>
      </c>
    </row>
    <row r="2041" spans="1:20">
      <c r="A2041" s="1" t="n">
        <v>38230</v>
      </c>
      <c r="B2041" t="s">
        <v>344</v>
      </c>
      <c r="C2041" t="n">
        <v>67</v>
      </c>
      <c r="D2041" t="n">
        <v>20</v>
      </c>
      <c r="E2041" t="s">
        <v>249</v>
      </c>
      <c r="F2041" t="n">
        <v>3201</v>
      </c>
      <c r="G2041" t="s">
        <v>250</v>
      </c>
      <c r="H2041" t="s">
        <v>251</v>
      </c>
      <c r="I2041" t="n">
        <v>5</v>
      </c>
      <c r="J2041" t="n">
        <v>945</v>
      </c>
      <c r="K2041" t="s">
        <v>304</v>
      </c>
      <c r="L2041" t="n">
        <v>299</v>
      </c>
      <c r="M2041" t="n">
        <v>0.08</v>
      </c>
      <c r="N2041" t="n">
        <v>36.6</v>
      </c>
      <c r="O2041" t="s">
        <v>345</v>
      </c>
      <c r="P2041" t="s">
        <v>254</v>
      </c>
      <c r="Q2041" t="s">
        <v>254</v>
      </c>
      <c r="R2041" t="s">
        <v>255</v>
      </c>
      <c r="S2041" t="s">
        <v>251</v>
      </c>
      <c r="T2041" t="n">
        <v>5</v>
      </c>
    </row>
    <row r="2042" spans="1:20">
      <c r="A2042" s="1" t="n">
        <v>38230</v>
      </c>
      <c r="B2042" t="s">
        <v>344</v>
      </c>
      <c r="C2042" t="n">
        <v>68</v>
      </c>
      <c r="D2042" t="n">
        <v>20</v>
      </c>
      <c r="E2042" t="s">
        <v>249</v>
      </c>
      <c r="F2042" t="n">
        <v>3201</v>
      </c>
      <c r="G2042" t="s">
        <v>250</v>
      </c>
      <c r="H2042" t="s">
        <v>251</v>
      </c>
      <c r="I2042" t="n">
        <v>5</v>
      </c>
      <c r="J2042" t="n">
        <v>280</v>
      </c>
      <c r="K2042" t="s">
        <v>273</v>
      </c>
      <c r="L2042" t="n">
        <v>204</v>
      </c>
      <c r="M2042" t="n">
        <v>0.02</v>
      </c>
      <c r="N2042" t="n">
        <v>16.1</v>
      </c>
      <c r="O2042" t="s">
        <v>345</v>
      </c>
      <c r="P2042" t="s">
        <v>254</v>
      </c>
      <c r="Q2042" t="s">
        <v>254</v>
      </c>
      <c r="R2042" t="s">
        <v>255</v>
      </c>
      <c r="S2042" t="s">
        <v>251</v>
      </c>
      <c r="T2042" t="n">
        <v>5</v>
      </c>
    </row>
    <row r="2043" spans="1:20">
      <c r="A2043" s="1" t="n">
        <v>38230</v>
      </c>
      <c r="B2043" t="s">
        <v>348</v>
      </c>
      <c r="C2043" t="n">
        <v>1</v>
      </c>
      <c r="D2043" t="n">
        <v>216</v>
      </c>
      <c r="E2043" t="s">
        <v>286</v>
      </c>
      <c r="F2043" t="n">
        <v>3201</v>
      </c>
      <c r="G2043" t="s">
        <v>250</v>
      </c>
      <c r="H2043" t="s">
        <v>251</v>
      </c>
      <c r="I2043" t="n">
        <v>5</v>
      </c>
      <c r="J2043" t="n">
        <v>490</v>
      </c>
      <c r="K2043" t="s">
        <v>266</v>
      </c>
      <c r="L2043" t="n">
        <v>310</v>
      </c>
      <c r="M2043" t="n">
        <v>0</v>
      </c>
      <c r="N2043" t="n">
        <v>0</v>
      </c>
    </row>
    <row r="2044" spans="1:20">
      <c r="A2044" s="1" t="n">
        <v>38230</v>
      </c>
      <c r="B2044" t="s">
        <v>348</v>
      </c>
      <c r="C2044" t="n">
        <v>2</v>
      </c>
      <c r="D2044" t="n">
        <v>216</v>
      </c>
      <c r="E2044" t="s">
        <v>286</v>
      </c>
      <c r="F2044" t="n">
        <v>3201</v>
      </c>
      <c r="G2044" t="s">
        <v>250</v>
      </c>
      <c r="H2044" t="s">
        <v>251</v>
      </c>
      <c r="I2044" t="n">
        <v>5</v>
      </c>
      <c r="J2044" t="n">
        <v>490</v>
      </c>
      <c r="K2044" t="s">
        <v>266</v>
      </c>
      <c r="L2044" t="n">
        <v>320</v>
      </c>
      <c r="M2044" t="n">
        <v>0</v>
      </c>
      <c r="N2044" t="n">
        <v>0</v>
      </c>
    </row>
    <row r="2045" spans="1:20">
      <c r="A2045" s="1" t="n">
        <v>38230</v>
      </c>
      <c r="B2045" t="s">
        <v>347</v>
      </c>
      <c r="C2045" t="n">
        <v>1</v>
      </c>
      <c r="D2045" t="n">
        <v>20</v>
      </c>
      <c r="E2045" t="s">
        <v>249</v>
      </c>
      <c r="F2045" t="n">
        <v>3201</v>
      </c>
      <c r="G2045" t="s">
        <v>250</v>
      </c>
      <c r="H2045" t="s">
        <v>251</v>
      </c>
      <c r="I2045" t="n">
        <v>5</v>
      </c>
      <c r="J2045" t="n">
        <v>232</v>
      </c>
      <c r="K2045" t="s">
        <v>288</v>
      </c>
      <c r="L2045" t="n">
        <v>198</v>
      </c>
      <c r="M2045" t="n">
        <v>0.07000000000000001</v>
      </c>
      <c r="N2045" t="n">
        <v>39.1</v>
      </c>
      <c r="O2045" t="s">
        <v>347</v>
      </c>
      <c r="P2045" t="s">
        <v>275</v>
      </c>
      <c r="Q2045" t="s">
        <v>275</v>
      </c>
      <c r="R2045" t="s">
        <v>255</v>
      </c>
      <c r="S2045" t="s">
        <v>251</v>
      </c>
      <c r="T2045" t="n">
        <v>5</v>
      </c>
    </row>
    <row r="2046" spans="1:20">
      <c r="A2046" s="1" t="n">
        <v>38230</v>
      </c>
      <c r="B2046" t="s">
        <v>347</v>
      </c>
      <c r="C2046" t="n">
        <v>2</v>
      </c>
      <c r="D2046" t="n">
        <v>20</v>
      </c>
      <c r="E2046" t="s">
        <v>249</v>
      </c>
      <c r="F2046" t="n">
        <v>3201</v>
      </c>
      <c r="G2046" t="s">
        <v>250</v>
      </c>
      <c r="H2046" t="s">
        <v>251</v>
      </c>
      <c r="I2046" t="n">
        <v>5</v>
      </c>
      <c r="J2046" t="n">
        <v>685</v>
      </c>
      <c r="K2046" t="s">
        <v>343</v>
      </c>
      <c r="L2046" t="n">
        <v>395</v>
      </c>
      <c r="M2046" t="n">
        <v>0.27</v>
      </c>
      <c r="N2046" t="n">
        <v>28.5</v>
      </c>
      <c r="O2046" t="s">
        <v>347</v>
      </c>
      <c r="P2046" t="s">
        <v>275</v>
      </c>
      <c r="Q2046" t="s">
        <v>275</v>
      </c>
      <c r="R2046" t="s">
        <v>255</v>
      </c>
      <c r="S2046" t="s">
        <v>251</v>
      </c>
      <c r="T2046" t="n">
        <v>5</v>
      </c>
    </row>
    <row r="2047" spans="1:20">
      <c r="A2047" s="1" t="n">
        <v>38230</v>
      </c>
      <c r="B2047" t="s">
        <v>347</v>
      </c>
      <c r="C2047" t="n">
        <v>4</v>
      </c>
      <c r="D2047" t="n">
        <v>20</v>
      </c>
      <c r="E2047" t="s">
        <v>249</v>
      </c>
      <c r="F2047" t="n">
        <v>3201</v>
      </c>
      <c r="G2047" t="s">
        <v>250</v>
      </c>
      <c r="H2047" t="s">
        <v>251</v>
      </c>
      <c r="I2047" t="n">
        <v>5</v>
      </c>
      <c r="J2047" t="n">
        <v>580</v>
      </c>
      <c r="K2047" t="s">
        <v>270</v>
      </c>
      <c r="L2047" t="n">
        <v>663</v>
      </c>
      <c r="M2047" t="n">
        <v>0.03</v>
      </c>
      <c r="N2047" t="n">
        <v>45.5</v>
      </c>
      <c r="O2047" t="s">
        <v>347</v>
      </c>
      <c r="P2047" t="s">
        <v>275</v>
      </c>
      <c r="Q2047" t="s">
        <v>275</v>
      </c>
      <c r="R2047" t="s">
        <v>255</v>
      </c>
      <c r="S2047" t="s">
        <v>251</v>
      </c>
      <c r="T2047" t="n">
        <v>5</v>
      </c>
    </row>
    <row r="2048" spans="1:20">
      <c r="A2048" s="1" t="n">
        <v>38230</v>
      </c>
      <c r="B2048" t="s">
        <v>347</v>
      </c>
      <c r="C2048" t="n">
        <v>5</v>
      </c>
      <c r="D2048" t="n">
        <v>20</v>
      </c>
      <c r="E2048" t="s">
        <v>249</v>
      </c>
      <c r="F2048" t="n">
        <v>3201</v>
      </c>
      <c r="G2048" t="s">
        <v>250</v>
      </c>
      <c r="H2048" t="s">
        <v>251</v>
      </c>
      <c r="I2048" t="n">
        <v>5</v>
      </c>
      <c r="J2048" t="n">
        <v>458</v>
      </c>
      <c r="K2048" t="s">
        <v>252</v>
      </c>
      <c r="L2048" t="n">
        <v>269</v>
      </c>
      <c r="M2048" t="n">
        <v>0.22</v>
      </c>
      <c r="N2048" t="n">
        <v>20.1</v>
      </c>
      <c r="O2048" t="s">
        <v>347</v>
      </c>
      <c r="P2048" t="s">
        <v>275</v>
      </c>
      <c r="Q2048" t="s">
        <v>275</v>
      </c>
      <c r="R2048" t="s">
        <v>255</v>
      </c>
      <c r="S2048" t="s">
        <v>251</v>
      </c>
      <c r="T2048" t="n">
        <v>5</v>
      </c>
    </row>
    <row r="2049" spans="1:20">
      <c r="A2049" s="1" t="n">
        <v>38260</v>
      </c>
      <c r="B2049" t="s">
        <v>344</v>
      </c>
      <c r="C2049" t="n">
        <v>1</v>
      </c>
      <c r="D2049" t="n">
        <v>20</v>
      </c>
      <c r="E2049" t="s">
        <v>249</v>
      </c>
      <c r="F2049" t="n">
        <v>3201</v>
      </c>
      <c r="G2049" t="s">
        <v>250</v>
      </c>
      <c r="H2049" t="s">
        <v>251</v>
      </c>
      <c r="I2049" t="n">
        <v>5</v>
      </c>
      <c r="J2049" t="n">
        <v>280</v>
      </c>
      <c r="K2049" t="s">
        <v>273</v>
      </c>
      <c r="L2049" t="n">
        <v>194</v>
      </c>
      <c r="M2049" t="n">
        <v>0.02</v>
      </c>
      <c r="N2049" t="n">
        <v>16.9</v>
      </c>
      <c r="O2049" t="s">
        <v>345</v>
      </c>
      <c r="P2049" t="s">
        <v>254</v>
      </c>
      <c r="Q2049" t="s">
        <v>254</v>
      </c>
      <c r="R2049" t="s">
        <v>255</v>
      </c>
      <c r="S2049" t="s">
        <v>251</v>
      </c>
      <c r="T2049" t="n">
        <v>5</v>
      </c>
    </row>
    <row r="2050" spans="1:20">
      <c r="A2050" s="1" t="n">
        <v>38260</v>
      </c>
      <c r="B2050" t="s">
        <v>344</v>
      </c>
      <c r="C2050" t="n">
        <v>2</v>
      </c>
      <c r="D2050" t="n">
        <v>20</v>
      </c>
      <c r="E2050" t="s">
        <v>249</v>
      </c>
      <c r="F2050" t="n">
        <v>3201</v>
      </c>
      <c r="G2050" t="s">
        <v>250</v>
      </c>
      <c r="H2050" t="s">
        <v>251</v>
      </c>
      <c r="I2050" t="n">
        <v>5</v>
      </c>
      <c r="J2050" t="n">
        <v>945</v>
      </c>
      <c r="K2050" t="s">
        <v>304</v>
      </c>
      <c r="L2050" t="n">
        <v>312</v>
      </c>
      <c r="M2050" t="n">
        <v>0.08</v>
      </c>
      <c r="N2050" t="n">
        <v>36.5</v>
      </c>
      <c r="O2050" t="s">
        <v>345</v>
      </c>
      <c r="P2050" t="s">
        <v>254</v>
      </c>
      <c r="Q2050" t="s">
        <v>254</v>
      </c>
      <c r="R2050" t="s">
        <v>255</v>
      </c>
      <c r="S2050" t="s">
        <v>251</v>
      </c>
      <c r="T2050" t="n">
        <v>5</v>
      </c>
    </row>
    <row r="2051" spans="1:20">
      <c r="A2051" s="1" t="n">
        <v>38260</v>
      </c>
      <c r="B2051" t="s">
        <v>344</v>
      </c>
      <c r="C2051" t="n">
        <v>3</v>
      </c>
      <c r="D2051" t="n">
        <v>20</v>
      </c>
      <c r="E2051" t="s">
        <v>249</v>
      </c>
      <c r="F2051" t="n">
        <v>3201</v>
      </c>
      <c r="G2051" t="s">
        <v>250</v>
      </c>
      <c r="H2051" t="s">
        <v>251</v>
      </c>
      <c r="I2051" t="n">
        <v>5</v>
      </c>
      <c r="J2051" t="n">
        <v>945</v>
      </c>
      <c r="K2051" t="s">
        <v>304</v>
      </c>
      <c r="L2051" t="n">
        <v>201</v>
      </c>
      <c r="M2051" t="n">
        <v>0.03</v>
      </c>
      <c r="N2051" t="n">
        <v>40</v>
      </c>
      <c r="O2051" t="s">
        <v>345</v>
      </c>
      <c r="P2051" t="s">
        <v>254</v>
      </c>
      <c r="Q2051" t="s">
        <v>254</v>
      </c>
      <c r="R2051" t="s">
        <v>255</v>
      </c>
      <c r="S2051" t="s">
        <v>251</v>
      </c>
      <c r="T2051" t="n">
        <v>5</v>
      </c>
    </row>
    <row r="2052" spans="1:20">
      <c r="A2052" s="1" t="n">
        <v>38260</v>
      </c>
      <c r="B2052" t="s">
        <v>348</v>
      </c>
      <c r="C2052" t="n">
        <v>1</v>
      </c>
      <c r="D2052" t="n">
        <v>216</v>
      </c>
      <c r="E2052" t="s">
        <v>286</v>
      </c>
      <c r="F2052" t="n">
        <v>3201</v>
      </c>
      <c r="G2052" t="s">
        <v>250</v>
      </c>
      <c r="H2052" t="s">
        <v>251</v>
      </c>
      <c r="I2052" t="n">
        <v>5</v>
      </c>
      <c r="J2052" t="n">
        <v>490</v>
      </c>
      <c r="K2052" t="s">
        <v>266</v>
      </c>
      <c r="L2052" t="n">
        <v>320</v>
      </c>
      <c r="M2052" t="n">
        <v>0</v>
      </c>
      <c r="N2052" t="n">
        <v>0</v>
      </c>
    </row>
    <row r="2053" spans="1:20">
      <c r="A2053" s="1" t="n">
        <v>38260</v>
      </c>
      <c r="B2053" t="s">
        <v>348</v>
      </c>
      <c r="C2053" t="n">
        <v>2</v>
      </c>
      <c r="D2053" t="n">
        <v>216</v>
      </c>
      <c r="E2053" t="s">
        <v>286</v>
      </c>
      <c r="F2053" t="n">
        <v>3201</v>
      </c>
      <c r="G2053" t="s">
        <v>250</v>
      </c>
      <c r="H2053" t="s">
        <v>251</v>
      </c>
      <c r="I2053" t="n">
        <v>5</v>
      </c>
      <c r="J2053" t="n">
        <v>515</v>
      </c>
      <c r="K2053" t="s">
        <v>261</v>
      </c>
      <c r="L2053" t="n">
        <v>310</v>
      </c>
      <c r="M2053" t="n">
        <v>0</v>
      </c>
      <c r="N2053" t="n">
        <v>0</v>
      </c>
    </row>
    <row r="2054" spans="1:20">
      <c r="A2054" s="1" t="n">
        <v>38260</v>
      </c>
      <c r="B2054" t="s">
        <v>347</v>
      </c>
      <c r="C2054" t="n">
        <v>1</v>
      </c>
      <c r="D2054" t="n">
        <v>20</v>
      </c>
      <c r="E2054" t="s">
        <v>249</v>
      </c>
      <c r="F2054" t="n">
        <v>3201</v>
      </c>
      <c r="G2054" t="s">
        <v>250</v>
      </c>
      <c r="H2054" t="s">
        <v>251</v>
      </c>
      <c r="I2054" t="n">
        <v>5</v>
      </c>
      <c r="J2054" t="n">
        <v>458</v>
      </c>
      <c r="K2054" t="s">
        <v>252</v>
      </c>
      <c r="L2054" t="n">
        <v>294</v>
      </c>
      <c r="M2054" t="n">
        <v>0.22</v>
      </c>
      <c r="N2054" t="n">
        <v>20.2</v>
      </c>
      <c r="O2054" t="s">
        <v>347</v>
      </c>
      <c r="P2054" t="s">
        <v>275</v>
      </c>
      <c r="Q2054" t="s">
        <v>275</v>
      </c>
      <c r="R2054" t="s">
        <v>255</v>
      </c>
      <c r="S2054" t="s">
        <v>251</v>
      </c>
      <c r="T2054" t="n">
        <v>5</v>
      </c>
    </row>
    <row r="2055" spans="1:20">
      <c r="A2055" s="1" t="n">
        <v>38260</v>
      </c>
      <c r="B2055" t="s">
        <v>347</v>
      </c>
      <c r="C2055" t="n">
        <v>2</v>
      </c>
      <c r="D2055" t="n">
        <v>20</v>
      </c>
      <c r="E2055" t="s">
        <v>249</v>
      </c>
      <c r="F2055" t="n">
        <v>3201</v>
      </c>
      <c r="G2055" t="s">
        <v>250</v>
      </c>
      <c r="H2055" t="s">
        <v>251</v>
      </c>
      <c r="I2055" t="n">
        <v>5</v>
      </c>
      <c r="J2055" t="n">
        <v>458</v>
      </c>
      <c r="K2055" t="s">
        <v>252</v>
      </c>
      <c r="L2055" t="n">
        <v>301</v>
      </c>
      <c r="M2055" t="n">
        <v>0.22</v>
      </c>
      <c r="N2055" t="n">
        <v>20.1</v>
      </c>
      <c r="O2055" t="s">
        <v>347</v>
      </c>
      <c r="P2055" t="s">
        <v>275</v>
      </c>
      <c r="Q2055" t="s">
        <v>275</v>
      </c>
      <c r="R2055" t="s">
        <v>255</v>
      </c>
      <c r="S2055" t="s">
        <v>251</v>
      </c>
      <c r="T2055" t="n">
        <v>5</v>
      </c>
    </row>
    <row r="2056" spans="1:20">
      <c r="A2056" s="1" t="n">
        <v>38260</v>
      </c>
      <c r="B2056" t="s">
        <v>347</v>
      </c>
      <c r="C2056" t="n">
        <v>3</v>
      </c>
      <c r="D2056" t="n">
        <v>20</v>
      </c>
      <c r="E2056" t="s">
        <v>249</v>
      </c>
      <c r="F2056" t="n">
        <v>3201</v>
      </c>
      <c r="G2056" t="s">
        <v>250</v>
      </c>
      <c r="H2056" t="s">
        <v>251</v>
      </c>
      <c r="I2056" t="n">
        <v>5</v>
      </c>
      <c r="J2056" t="n">
        <v>580</v>
      </c>
      <c r="K2056" t="s">
        <v>270</v>
      </c>
      <c r="L2056" t="n">
        <v>350</v>
      </c>
      <c r="M2056" t="n">
        <v>0.08</v>
      </c>
      <c r="N2056" t="n">
        <v>36.2</v>
      </c>
      <c r="O2056" t="s">
        <v>347</v>
      </c>
      <c r="P2056" t="s">
        <v>275</v>
      </c>
      <c r="Q2056" t="s">
        <v>275</v>
      </c>
      <c r="R2056" t="s">
        <v>255</v>
      </c>
      <c r="S2056" t="s">
        <v>251</v>
      </c>
      <c r="T2056" t="n">
        <v>5</v>
      </c>
    </row>
    <row r="2057" spans="1:20">
      <c r="A2057" s="1" t="n">
        <v>38260</v>
      </c>
      <c r="B2057" t="s">
        <v>347</v>
      </c>
      <c r="C2057" t="n">
        <v>4</v>
      </c>
      <c r="D2057" t="n">
        <v>20</v>
      </c>
      <c r="E2057" t="s">
        <v>249</v>
      </c>
      <c r="F2057" t="n">
        <v>3201</v>
      </c>
      <c r="G2057" t="s">
        <v>250</v>
      </c>
      <c r="H2057" t="s">
        <v>251</v>
      </c>
      <c r="I2057" t="n">
        <v>5</v>
      </c>
      <c r="J2057" t="n">
        <v>685</v>
      </c>
      <c r="K2057" t="s">
        <v>343</v>
      </c>
      <c r="L2057" t="n">
        <v>384</v>
      </c>
      <c r="M2057" t="n">
        <v>0.26</v>
      </c>
      <c r="N2057" t="n">
        <v>28.7</v>
      </c>
      <c r="O2057" t="s">
        <v>347</v>
      </c>
      <c r="P2057" t="s">
        <v>275</v>
      </c>
      <c r="Q2057" t="s">
        <v>275</v>
      </c>
      <c r="R2057" t="s">
        <v>255</v>
      </c>
      <c r="S2057" t="s">
        <v>251</v>
      </c>
      <c r="T2057" t="n">
        <v>5</v>
      </c>
    </row>
    <row r="2058" spans="1:20">
      <c r="A2058" s="1" t="n">
        <v>38260</v>
      </c>
      <c r="B2058" t="s">
        <v>347</v>
      </c>
      <c r="C2058" t="n">
        <v>5</v>
      </c>
      <c r="D2058" t="n">
        <v>20</v>
      </c>
      <c r="E2058" t="s">
        <v>249</v>
      </c>
      <c r="F2058" t="n">
        <v>3201</v>
      </c>
      <c r="G2058" t="s">
        <v>250</v>
      </c>
      <c r="H2058" t="s">
        <v>251</v>
      </c>
      <c r="I2058" t="n">
        <v>5</v>
      </c>
      <c r="J2058" t="n">
        <v>965</v>
      </c>
      <c r="K2058" t="s">
        <v>358</v>
      </c>
      <c r="L2058" t="n">
        <v>414</v>
      </c>
      <c r="M2058" t="n">
        <v>0.68</v>
      </c>
      <c r="N2058" t="n">
        <v>31.3</v>
      </c>
      <c r="O2058" t="s">
        <v>347</v>
      </c>
      <c r="P2058" t="s">
        <v>275</v>
      </c>
      <c r="Q2058" t="s">
        <v>275</v>
      </c>
      <c r="R2058" t="s">
        <v>255</v>
      </c>
      <c r="S2058" t="s">
        <v>251</v>
      </c>
      <c r="T2058" t="n">
        <v>5</v>
      </c>
    </row>
    <row r="2059" spans="1:20">
      <c r="A2059" s="1" t="n">
        <v>38260</v>
      </c>
      <c r="B2059" t="s">
        <v>347</v>
      </c>
      <c r="C2059" t="n">
        <v>6</v>
      </c>
      <c r="D2059" t="n">
        <v>20</v>
      </c>
      <c r="E2059" t="s">
        <v>249</v>
      </c>
      <c r="F2059" t="n">
        <v>3201</v>
      </c>
      <c r="G2059" t="s">
        <v>250</v>
      </c>
      <c r="H2059" t="s">
        <v>251</v>
      </c>
      <c r="I2059" t="n">
        <v>5</v>
      </c>
      <c r="J2059" t="n">
        <v>785</v>
      </c>
      <c r="K2059" t="s">
        <v>281</v>
      </c>
      <c r="L2059" t="n">
        <v>496</v>
      </c>
      <c r="M2059" t="n">
        <v>1.08</v>
      </c>
      <c r="N2059" t="n">
        <v>38.3</v>
      </c>
      <c r="O2059" t="s">
        <v>347</v>
      </c>
      <c r="P2059" t="s">
        <v>275</v>
      </c>
      <c r="Q2059" t="s">
        <v>275</v>
      </c>
      <c r="R2059" t="s">
        <v>255</v>
      </c>
      <c r="S2059" t="s">
        <v>251</v>
      </c>
      <c r="T2059" t="n">
        <v>5</v>
      </c>
    </row>
    <row r="2060" spans="1:20">
      <c r="A2060" s="1" t="n">
        <v>38260</v>
      </c>
      <c r="B2060" t="s">
        <v>347</v>
      </c>
      <c r="C2060" t="n">
        <v>7</v>
      </c>
      <c r="D2060" t="n">
        <v>20</v>
      </c>
      <c r="E2060" t="s">
        <v>249</v>
      </c>
      <c r="F2060" t="n">
        <v>3201</v>
      </c>
      <c r="G2060" t="s">
        <v>250</v>
      </c>
      <c r="H2060" t="s">
        <v>251</v>
      </c>
      <c r="I2060" t="n">
        <v>5</v>
      </c>
      <c r="J2060" t="n">
        <v>160</v>
      </c>
      <c r="K2060" t="s">
        <v>280</v>
      </c>
      <c r="L2060" t="n">
        <v>650</v>
      </c>
      <c r="M2060" t="n">
        <v>0.1</v>
      </c>
      <c r="N2060" t="n">
        <v>50.4</v>
      </c>
      <c r="O2060" t="s">
        <v>347</v>
      </c>
      <c r="P2060" t="s">
        <v>275</v>
      </c>
      <c r="Q2060" t="s">
        <v>275</v>
      </c>
      <c r="R2060" t="s">
        <v>255</v>
      </c>
      <c r="S2060" t="s">
        <v>251</v>
      </c>
      <c r="T2060" t="n">
        <v>5</v>
      </c>
    </row>
    <row r="2061" spans="1:20">
      <c r="A2061" s="1" t="n">
        <v>38291</v>
      </c>
      <c r="B2061" t="s">
        <v>344</v>
      </c>
      <c r="C2061" t="n">
        <v>46</v>
      </c>
      <c r="D2061" t="n">
        <v>20</v>
      </c>
      <c r="E2061" t="s">
        <v>249</v>
      </c>
      <c r="F2061" t="n">
        <v>3201</v>
      </c>
      <c r="G2061" t="s">
        <v>250</v>
      </c>
      <c r="H2061" t="s">
        <v>251</v>
      </c>
      <c r="I2061" t="n">
        <v>5</v>
      </c>
      <c r="J2061" t="n">
        <v>945</v>
      </c>
      <c r="K2061" t="s">
        <v>304</v>
      </c>
      <c r="L2061" t="n">
        <v>384</v>
      </c>
      <c r="M2061" t="n">
        <v>0.03</v>
      </c>
      <c r="N2061" t="n">
        <v>40.5</v>
      </c>
      <c r="O2061" t="s">
        <v>345</v>
      </c>
      <c r="P2061" t="s">
        <v>254</v>
      </c>
      <c r="Q2061" t="s">
        <v>254</v>
      </c>
      <c r="R2061" t="s">
        <v>255</v>
      </c>
      <c r="S2061" t="s">
        <v>251</v>
      </c>
      <c r="T2061" t="n">
        <v>5</v>
      </c>
    </row>
    <row r="2062" spans="1:20">
      <c r="A2062" s="1" t="n">
        <v>38291</v>
      </c>
      <c r="B2062" t="s">
        <v>344</v>
      </c>
      <c r="C2062" t="n">
        <v>47</v>
      </c>
      <c r="D2062" t="n">
        <v>20</v>
      </c>
      <c r="E2062" t="s">
        <v>249</v>
      </c>
      <c r="F2062" t="n">
        <v>3201</v>
      </c>
      <c r="G2062" t="s">
        <v>250</v>
      </c>
      <c r="H2062" t="s">
        <v>251</v>
      </c>
      <c r="I2062" t="n">
        <v>5</v>
      </c>
      <c r="J2062" t="n">
        <v>280</v>
      </c>
      <c r="K2062" t="s">
        <v>273</v>
      </c>
      <c r="L2062" t="n">
        <v>313</v>
      </c>
      <c r="M2062" t="n">
        <v>0.1</v>
      </c>
      <c r="N2062" t="n">
        <v>32</v>
      </c>
      <c r="O2062" t="s">
        <v>345</v>
      </c>
      <c r="P2062" t="s">
        <v>254</v>
      </c>
      <c r="Q2062" t="s">
        <v>254</v>
      </c>
      <c r="R2062" t="s">
        <v>255</v>
      </c>
      <c r="S2062" t="s">
        <v>251</v>
      </c>
      <c r="T2062" t="n">
        <v>5</v>
      </c>
    </row>
    <row r="2063" spans="1:20">
      <c r="A2063" s="1" t="n">
        <v>38291</v>
      </c>
      <c r="B2063" t="s">
        <v>344</v>
      </c>
      <c r="C2063" t="n">
        <v>48</v>
      </c>
      <c r="D2063" t="n">
        <v>20</v>
      </c>
      <c r="E2063" t="s">
        <v>249</v>
      </c>
      <c r="F2063" t="n">
        <v>3201</v>
      </c>
      <c r="G2063" t="s">
        <v>250</v>
      </c>
      <c r="H2063" t="s">
        <v>251</v>
      </c>
      <c r="I2063" t="n">
        <v>5</v>
      </c>
      <c r="J2063" t="n">
        <v>945</v>
      </c>
      <c r="K2063" t="s">
        <v>304</v>
      </c>
      <c r="L2063" t="n">
        <v>384</v>
      </c>
      <c r="M2063" t="n">
        <v>0.03</v>
      </c>
      <c r="N2063" t="n">
        <v>39.8</v>
      </c>
      <c r="O2063" t="s">
        <v>345</v>
      </c>
      <c r="P2063" t="s">
        <v>254</v>
      </c>
      <c r="Q2063" t="s">
        <v>254</v>
      </c>
      <c r="R2063" t="s">
        <v>255</v>
      </c>
      <c r="S2063" t="s">
        <v>251</v>
      </c>
      <c r="T2063" t="n">
        <v>5</v>
      </c>
    </row>
    <row r="2064" spans="1:20">
      <c r="A2064" s="1" t="n">
        <v>38291</v>
      </c>
      <c r="B2064" t="s">
        <v>344</v>
      </c>
      <c r="C2064" t="n">
        <v>49</v>
      </c>
      <c r="D2064" t="n">
        <v>20</v>
      </c>
      <c r="E2064" t="s">
        <v>249</v>
      </c>
      <c r="F2064" t="n">
        <v>3201</v>
      </c>
      <c r="G2064" t="s">
        <v>250</v>
      </c>
      <c r="H2064" t="s">
        <v>251</v>
      </c>
      <c r="I2064" t="n">
        <v>5</v>
      </c>
      <c r="J2064" t="n">
        <v>458</v>
      </c>
      <c r="K2064" t="s">
        <v>252</v>
      </c>
      <c r="L2064" t="n">
        <v>298</v>
      </c>
      <c r="M2064" t="n">
        <v>0.05</v>
      </c>
      <c r="N2064" t="n">
        <v>35.4</v>
      </c>
      <c r="O2064" t="s">
        <v>345</v>
      </c>
      <c r="P2064" t="s">
        <v>254</v>
      </c>
      <c r="Q2064" t="s">
        <v>254</v>
      </c>
      <c r="R2064" t="s">
        <v>255</v>
      </c>
      <c r="S2064" t="s">
        <v>251</v>
      </c>
      <c r="T2064" t="n">
        <v>5</v>
      </c>
    </row>
    <row r="2065" spans="1:20">
      <c r="A2065" s="1" t="n">
        <v>38291</v>
      </c>
      <c r="B2065" t="s">
        <v>347</v>
      </c>
      <c r="C2065" t="n">
        <v>1</v>
      </c>
      <c r="D2065" t="n">
        <v>20</v>
      </c>
      <c r="E2065" t="s">
        <v>249</v>
      </c>
      <c r="F2065" t="n">
        <v>3201</v>
      </c>
      <c r="G2065" t="s">
        <v>250</v>
      </c>
      <c r="H2065" t="s">
        <v>251</v>
      </c>
      <c r="I2065" t="n">
        <v>5</v>
      </c>
      <c r="J2065" t="n">
        <v>685</v>
      </c>
      <c r="K2065" t="s">
        <v>343</v>
      </c>
      <c r="L2065" t="n">
        <v>425</v>
      </c>
      <c r="M2065" t="n">
        <v>0.25</v>
      </c>
      <c r="N2065" t="n">
        <v>38.4</v>
      </c>
      <c r="O2065" t="s">
        <v>347</v>
      </c>
      <c r="P2065" t="s">
        <v>275</v>
      </c>
      <c r="Q2065" t="s">
        <v>275</v>
      </c>
      <c r="R2065" t="s">
        <v>255</v>
      </c>
      <c r="S2065" t="s">
        <v>251</v>
      </c>
      <c r="T2065" t="n">
        <v>5</v>
      </c>
    </row>
    <row r="2066" spans="1:20">
      <c r="A2066" s="1" t="n">
        <v>38291</v>
      </c>
      <c r="B2066" t="s">
        <v>347</v>
      </c>
      <c r="C2066" t="n">
        <v>2</v>
      </c>
      <c r="D2066" t="n">
        <v>20</v>
      </c>
      <c r="E2066" t="s">
        <v>249</v>
      </c>
      <c r="F2066" t="n">
        <v>3201</v>
      </c>
      <c r="G2066" t="s">
        <v>250</v>
      </c>
      <c r="H2066" t="s">
        <v>251</v>
      </c>
      <c r="I2066" t="n">
        <v>5</v>
      </c>
      <c r="J2066" t="n">
        <v>888</v>
      </c>
      <c r="K2066" t="s">
        <v>295</v>
      </c>
      <c r="L2066" t="n">
        <v>287</v>
      </c>
      <c r="M2066" t="n">
        <v>1.1</v>
      </c>
      <c r="N2066" t="n">
        <v>33.1</v>
      </c>
      <c r="O2066" t="s">
        <v>347</v>
      </c>
      <c r="P2066" t="s">
        <v>275</v>
      </c>
      <c r="Q2066" t="s">
        <v>275</v>
      </c>
      <c r="R2066" t="s">
        <v>255</v>
      </c>
      <c r="S2066" t="s">
        <v>251</v>
      </c>
      <c r="T2066" t="n">
        <v>5</v>
      </c>
    </row>
    <row r="2067" spans="1:20">
      <c r="A2067" s="1" t="n">
        <v>38291</v>
      </c>
      <c r="B2067" t="s">
        <v>347</v>
      </c>
      <c r="C2067" t="n">
        <v>3</v>
      </c>
      <c r="D2067" t="n">
        <v>20</v>
      </c>
      <c r="E2067" t="s">
        <v>249</v>
      </c>
      <c r="F2067" t="n">
        <v>3201</v>
      </c>
      <c r="G2067" t="s">
        <v>250</v>
      </c>
      <c r="H2067" t="s">
        <v>251</v>
      </c>
      <c r="I2067" t="n">
        <v>5</v>
      </c>
      <c r="J2067" t="n">
        <v>580</v>
      </c>
      <c r="K2067" t="s">
        <v>270</v>
      </c>
      <c r="L2067" t="n">
        <v>681</v>
      </c>
      <c r="M2067" t="n">
        <v>0.04</v>
      </c>
      <c r="N2067" t="n">
        <v>44.6</v>
      </c>
      <c r="O2067" t="s">
        <v>347</v>
      </c>
      <c r="P2067" t="s">
        <v>275</v>
      </c>
      <c r="Q2067" t="s">
        <v>275</v>
      </c>
      <c r="R2067" t="s">
        <v>255</v>
      </c>
      <c r="S2067" t="s">
        <v>251</v>
      </c>
      <c r="T2067" t="n">
        <v>5</v>
      </c>
    </row>
    <row r="2068" spans="1:20">
      <c r="A2068" s="1" t="n">
        <v>38291</v>
      </c>
      <c r="B2068" t="s">
        <v>347</v>
      </c>
      <c r="C2068" t="n">
        <v>4</v>
      </c>
      <c r="D2068" t="n">
        <v>20</v>
      </c>
      <c r="E2068" t="s">
        <v>249</v>
      </c>
      <c r="F2068" t="n">
        <v>3201</v>
      </c>
      <c r="G2068" t="s">
        <v>250</v>
      </c>
      <c r="H2068" t="s">
        <v>251</v>
      </c>
      <c r="I2068" t="n">
        <v>5</v>
      </c>
      <c r="J2068" t="n">
        <v>280</v>
      </c>
      <c r="K2068" t="s">
        <v>273</v>
      </c>
      <c r="L2068" t="n">
        <v>418</v>
      </c>
      <c r="M2068" t="n">
        <v>0.16</v>
      </c>
      <c r="N2068" t="n">
        <v>37.8</v>
      </c>
      <c r="O2068" t="s">
        <v>347</v>
      </c>
      <c r="P2068" t="s">
        <v>275</v>
      </c>
      <c r="Q2068" t="s">
        <v>275</v>
      </c>
      <c r="R2068" t="s">
        <v>255</v>
      </c>
      <c r="S2068" t="s">
        <v>251</v>
      </c>
      <c r="T2068" t="n">
        <v>5</v>
      </c>
    </row>
    <row r="2069" spans="1:20">
      <c r="A2069" s="1" t="n">
        <v>38291</v>
      </c>
      <c r="B2069" t="s">
        <v>347</v>
      </c>
      <c r="C2069" t="n">
        <v>5</v>
      </c>
      <c r="D2069" t="n">
        <v>20</v>
      </c>
      <c r="E2069" t="s">
        <v>249</v>
      </c>
      <c r="F2069" t="n">
        <v>3201</v>
      </c>
      <c r="G2069" t="s">
        <v>250</v>
      </c>
      <c r="H2069" t="s">
        <v>251</v>
      </c>
      <c r="I2069" t="n">
        <v>5</v>
      </c>
      <c r="J2069" t="n">
        <v>580</v>
      </c>
      <c r="K2069" t="s">
        <v>270</v>
      </c>
      <c r="L2069" t="n">
        <v>239</v>
      </c>
      <c r="M2069" t="n">
        <v>0.25</v>
      </c>
      <c r="N2069" t="n">
        <v>20.5</v>
      </c>
      <c r="O2069" t="s">
        <v>347</v>
      </c>
      <c r="P2069" t="s">
        <v>275</v>
      </c>
      <c r="Q2069" t="s">
        <v>275</v>
      </c>
      <c r="R2069" t="s">
        <v>255</v>
      </c>
      <c r="S2069" t="s">
        <v>251</v>
      </c>
      <c r="T2069" t="n">
        <v>5</v>
      </c>
    </row>
    <row r="2070" spans="1:20">
      <c r="A2070" s="1" t="n">
        <v>38291</v>
      </c>
      <c r="B2070" t="s">
        <v>347</v>
      </c>
      <c r="C2070" t="n">
        <v>6</v>
      </c>
      <c r="D2070" t="n">
        <v>20</v>
      </c>
      <c r="E2070" t="s">
        <v>249</v>
      </c>
      <c r="F2070" t="n">
        <v>3201</v>
      </c>
      <c r="G2070" t="s">
        <v>250</v>
      </c>
      <c r="H2070" t="s">
        <v>251</v>
      </c>
      <c r="I2070" t="n">
        <v>5</v>
      </c>
      <c r="J2070" t="n">
        <v>785</v>
      </c>
      <c r="K2070" t="s">
        <v>281</v>
      </c>
      <c r="L2070" t="n">
        <v>543</v>
      </c>
      <c r="M2070" t="n">
        <v>1.08</v>
      </c>
      <c r="N2070" t="n">
        <v>38.3</v>
      </c>
      <c r="O2070" t="s">
        <v>347</v>
      </c>
      <c r="P2070" t="s">
        <v>275</v>
      </c>
      <c r="Q2070" t="s">
        <v>275</v>
      </c>
      <c r="R2070" t="s">
        <v>255</v>
      </c>
      <c r="S2070" t="s">
        <v>251</v>
      </c>
      <c r="T2070" t="n">
        <v>5</v>
      </c>
    </row>
    <row r="2071" spans="1:20">
      <c r="A2071" s="1" t="n">
        <v>38321</v>
      </c>
      <c r="B2071" t="s">
        <v>344</v>
      </c>
      <c r="C2071" t="n">
        <v>47</v>
      </c>
      <c r="D2071" t="n">
        <v>20</v>
      </c>
      <c r="E2071" t="s">
        <v>249</v>
      </c>
      <c r="F2071" t="n">
        <v>3201</v>
      </c>
      <c r="G2071" t="s">
        <v>250</v>
      </c>
      <c r="H2071" t="s">
        <v>251</v>
      </c>
      <c r="I2071" t="n">
        <v>5</v>
      </c>
      <c r="J2071" t="n">
        <v>280</v>
      </c>
      <c r="K2071" t="s">
        <v>273</v>
      </c>
      <c r="L2071" t="n">
        <v>497</v>
      </c>
      <c r="M2071" t="n">
        <v>0.06</v>
      </c>
      <c r="N2071" t="n">
        <v>38.2</v>
      </c>
      <c r="O2071" t="s">
        <v>345</v>
      </c>
      <c r="P2071" t="s">
        <v>254</v>
      </c>
      <c r="Q2071" t="s">
        <v>254</v>
      </c>
      <c r="R2071" t="s">
        <v>255</v>
      </c>
      <c r="S2071" t="s">
        <v>251</v>
      </c>
      <c r="T2071" t="n">
        <v>5</v>
      </c>
    </row>
    <row r="2072" spans="1:20">
      <c r="A2072" s="1" t="n">
        <v>38321</v>
      </c>
      <c r="B2072" t="s">
        <v>344</v>
      </c>
      <c r="C2072" t="n">
        <v>48</v>
      </c>
      <c r="D2072" t="n">
        <v>20</v>
      </c>
      <c r="E2072" t="s">
        <v>249</v>
      </c>
      <c r="F2072" t="n">
        <v>3201</v>
      </c>
      <c r="G2072" t="s">
        <v>250</v>
      </c>
      <c r="H2072" t="s">
        <v>251</v>
      </c>
      <c r="I2072" t="n">
        <v>5</v>
      </c>
      <c r="J2072" t="n">
        <v>280</v>
      </c>
      <c r="K2072" t="s">
        <v>273</v>
      </c>
      <c r="L2072" t="n">
        <v>193</v>
      </c>
      <c r="M2072" t="n">
        <v>0.24</v>
      </c>
      <c r="N2072" t="n">
        <v>16.2</v>
      </c>
      <c r="O2072" t="s">
        <v>345</v>
      </c>
      <c r="P2072" t="s">
        <v>254</v>
      </c>
      <c r="Q2072" t="s">
        <v>254</v>
      </c>
      <c r="R2072" t="s">
        <v>255</v>
      </c>
      <c r="S2072" t="s">
        <v>251</v>
      </c>
      <c r="T2072" t="n">
        <v>5</v>
      </c>
    </row>
    <row r="2073" spans="1:20">
      <c r="A2073" s="1" t="n">
        <v>38321</v>
      </c>
      <c r="B2073" t="s">
        <v>344</v>
      </c>
      <c r="C2073" t="n">
        <v>49</v>
      </c>
      <c r="D2073" t="n">
        <v>20</v>
      </c>
      <c r="E2073" t="s">
        <v>249</v>
      </c>
      <c r="F2073" t="n">
        <v>3201</v>
      </c>
      <c r="G2073" t="s">
        <v>250</v>
      </c>
      <c r="H2073" t="s">
        <v>251</v>
      </c>
      <c r="I2073" t="n">
        <v>5</v>
      </c>
      <c r="J2073" t="n">
        <v>945</v>
      </c>
      <c r="K2073" t="s">
        <v>304</v>
      </c>
      <c r="L2073" t="n">
        <v>273</v>
      </c>
      <c r="M2073" t="n">
        <v>0.07000000000000001</v>
      </c>
      <c r="N2073" t="n">
        <v>35.8</v>
      </c>
      <c r="O2073" t="s">
        <v>345</v>
      </c>
      <c r="P2073" t="s">
        <v>254</v>
      </c>
      <c r="Q2073" t="s">
        <v>254</v>
      </c>
      <c r="R2073" t="s">
        <v>255</v>
      </c>
      <c r="S2073" t="s">
        <v>251</v>
      </c>
      <c r="T2073" t="n">
        <v>5</v>
      </c>
    </row>
    <row r="2074" spans="1:20">
      <c r="A2074" s="1" t="n">
        <v>38321</v>
      </c>
      <c r="B2074" t="s">
        <v>344</v>
      </c>
      <c r="C2074" t="n">
        <v>50</v>
      </c>
      <c r="D2074" t="n">
        <v>20</v>
      </c>
      <c r="E2074" t="s">
        <v>249</v>
      </c>
      <c r="F2074" t="n">
        <v>3201</v>
      </c>
      <c r="G2074" t="s">
        <v>250</v>
      </c>
      <c r="H2074" t="s">
        <v>251</v>
      </c>
      <c r="I2074" t="n">
        <v>5</v>
      </c>
      <c r="J2074" t="n">
        <v>945</v>
      </c>
      <c r="K2074" t="s">
        <v>304</v>
      </c>
      <c r="L2074" t="n">
        <v>398</v>
      </c>
      <c r="M2074" t="n">
        <v>0.08</v>
      </c>
      <c r="N2074" t="n">
        <v>36.6</v>
      </c>
      <c r="O2074" t="s">
        <v>345</v>
      </c>
      <c r="P2074" t="s">
        <v>254</v>
      </c>
      <c r="Q2074" t="s">
        <v>254</v>
      </c>
      <c r="R2074" t="s">
        <v>255</v>
      </c>
      <c r="S2074" t="s">
        <v>251</v>
      </c>
      <c r="T2074" t="n">
        <v>5</v>
      </c>
    </row>
    <row r="2075" spans="1:20">
      <c r="A2075" s="1" t="n">
        <v>38321</v>
      </c>
      <c r="B2075" t="s">
        <v>348</v>
      </c>
      <c r="C2075" t="n">
        <v>1</v>
      </c>
      <c r="D2075" t="n">
        <v>216</v>
      </c>
      <c r="E2075" t="s">
        <v>286</v>
      </c>
      <c r="F2075" t="n">
        <v>3201</v>
      </c>
      <c r="G2075" t="s">
        <v>250</v>
      </c>
      <c r="H2075" t="s">
        <v>251</v>
      </c>
      <c r="I2075" t="n">
        <v>5</v>
      </c>
      <c r="J2075" t="n">
        <v>490</v>
      </c>
      <c r="K2075" t="s">
        <v>266</v>
      </c>
      <c r="L2075" t="n">
        <v>314</v>
      </c>
      <c r="M2075" t="n">
        <v>0</v>
      </c>
      <c r="N2075" t="n">
        <v>0</v>
      </c>
    </row>
    <row r="2076" spans="1:20">
      <c r="A2076" s="1" t="n">
        <v>38321</v>
      </c>
      <c r="B2076" t="s">
        <v>347</v>
      </c>
      <c r="C2076" t="n">
        <v>1</v>
      </c>
      <c r="D2076" t="n">
        <v>20</v>
      </c>
      <c r="E2076" t="s">
        <v>249</v>
      </c>
      <c r="F2076" t="n">
        <v>3201</v>
      </c>
      <c r="G2076" t="s">
        <v>250</v>
      </c>
      <c r="H2076" t="s">
        <v>251</v>
      </c>
      <c r="I2076" t="n">
        <v>5</v>
      </c>
      <c r="J2076" t="n">
        <v>888</v>
      </c>
      <c r="K2076" t="s">
        <v>295</v>
      </c>
      <c r="L2076" t="n">
        <v>724</v>
      </c>
      <c r="M2076" t="n">
        <v>1.19</v>
      </c>
      <c r="N2076" t="n">
        <v>32.6</v>
      </c>
      <c r="O2076" t="s">
        <v>347</v>
      </c>
      <c r="P2076" t="s">
        <v>275</v>
      </c>
      <c r="Q2076" t="s">
        <v>275</v>
      </c>
      <c r="R2076" t="s">
        <v>255</v>
      </c>
      <c r="S2076" t="s">
        <v>251</v>
      </c>
      <c r="T2076" t="n">
        <v>5</v>
      </c>
    </row>
    <row r="2077" spans="1:20">
      <c r="A2077" s="1" t="n">
        <v>38321</v>
      </c>
      <c r="B2077" t="s">
        <v>347</v>
      </c>
      <c r="C2077" t="n">
        <v>2</v>
      </c>
      <c r="D2077" t="n">
        <v>20</v>
      </c>
      <c r="E2077" t="s">
        <v>249</v>
      </c>
      <c r="F2077" t="n">
        <v>3201</v>
      </c>
      <c r="G2077" t="s">
        <v>250</v>
      </c>
      <c r="H2077" t="s">
        <v>251</v>
      </c>
      <c r="I2077" t="n">
        <v>5</v>
      </c>
      <c r="J2077" t="n">
        <v>785</v>
      </c>
      <c r="K2077" t="s">
        <v>281</v>
      </c>
      <c r="L2077" t="n">
        <v>678</v>
      </c>
      <c r="M2077" t="n">
        <v>1.14</v>
      </c>
      <c r="N2077" t="n">
        <v>39</v>
      </c>
      <c r="O2077" t="s">
        <v>347</v>
      </c>
      <c r="P2077" t="s">
        <v>275</v>
      </c>
      <c r="Q2077" t="s">
        <v>275</v>
      </c>
      <c r="R2077" t="s">
        <v>255</v>
      </c>
      <c r="S2077" t="s">
        <v>251</v>
      </c>
      <c r="T2077" t="n">
        <v>5</v>
      </c>
    </row>
    <row r="2078" spans="1:20">
      <c r="A2078" s="1" t="n">
        <v>38321</v>
      </c>
      <c r="B2078" t="s">
        <v>347</v>
      </c>
      <c r="C2078" t="n">
        <v>3</v>
      </c>
      <c r="D2078" t="n">
        <v>20</v>
      </c>
      <c r="E2078" t="s">
        <v>249</v>
      </c>
      <c r="F2078" t="n">
        <v>3201</v>
      </c>
      <c r="G2078" t="s">
        <v>250</v>
      </c>
      <c r="H2078" t="s">
        <v>251</v>
      </c>
      <c r="I2078" t="n">
        <v>5</v>
      </c>
      <c r="J2078" t="n">
        <v>580</v>
      </c>
      <c r="K2078" t="s">
        <v>270</v>
      </c>
      <c r="L2078" t="n">
        <v>365</v>
      </c>
      <c r="M2078" t="n">
        <v>0.08</v>
      </c>
      <c r="N2078" t="n">
        <v>35.7</v>
      </c>
      <c r="O2078" t="s">
        <v>347</v>
      </c>
      <c r="P2078" t="s">
        <v>275</v>
      </c>
      <c r="Q2078" t="s">
        <v>275</v>
      </c>
      <c r="R2078" t="s">
        <v>255</v>
      </c>
      <c r="S2078" t="s">
        <v>251</v>
      </c>
      <c r="T2078" t="n">
        <v>5</v>
      </c>
    </row>
    <row r="2079" spans="1:20">
      <c r="A2079" s="1" t="n">
        <v>38321</v>
      </c>
      <c r="B2079" t="s">
        <v>347</v>
      </c>
      <c r="C2079" t="n">
        <v>4</v>
      </c>
      <c r="D2079" t="n">
        <v>20</v>
      </c>
      <c r="E2079" t="s">
        <v>249</v>
      </c>
      <c r="F2079" t="n">
        <v>3201</v>
      </c>
      <c r="G2079" t="s">
        <v>250</v>
      </c>
      <c r="H2079" t="s">
        <v>251</v>
      </c>
      <c r="I2079" t="n">
        <v>5</v>
      </c>
      <c r="J2079" t="n">
        <v>458</v>
      </c>
      <c r="K2079" t="s">
        <v>252</v>
      </c>
      <c r="L2079" t="n">
        <v>317</v>
      </c>
      <c r="M2079" t="n">
        <v>0.22</v>
      </c>
      <c r="N2079" t="n">
        <v>20.3</v>
      </c>
      <c r="O2079" t="s">
        <v>347</v>
      </c>
      <c r="P2079" t="s">
        <v>275</v>
      </c>
      <c r="Q2079" t="s">
        <v>275</v>
      </c>
      <c r="R2079" t="s">
        <v>255</v>
      </c>
      <c r="S2079" t="s">
        <v>251</v>
      </c>
      <c r="T2079" t="n">
        <v>5</v>
      </c>
    </row>
    <row r="2080" spans="1:20">
      <c r="A2080" s="1" t="n">
        <v>38352</v>
      </c>
      <c r="B2080" t="s">
        <v>344</v>
      </c>
      <c r="C2080" t="n">
        <v>49</v>
      </c>
      <c r="D2080" t="n">
        <v>20</v>
      </c>
      <c r="E2080" t="s">
        <v>249</v>
      </c>
      <c r="F2080" t="n">
        <v>3201</v>
      </c>
      <c r="G2080" t="s">
        <v>250</v>
      </c>
      <c r="H2080" t="s">
        <v>251</v>
      </c>
      <c r="I2080" t="n">
        <v>5</v>
      </c>
      <c r="J2080" t="n">
        <v>945</v>
      </c>
      <c r="K2080" t="s">
        <v>304</v>
      </c>
      <c r="L2080" t="n">
        <v>459</v>
      </c>
      <c r="M2080" t="n">
        <v>0.07000000000000001</v>
      </c>
      <c r="N2080" t="n">
        <v>39.5</v>
      </c>
      <c r="O2080" t="s">
        <v>345</v>
      </c>
      <c r="P2080" t="s">
        <v>254</v>
      </c>
      <c r="Q2080" t="s">
        <v>254</v>
      </c>
      <c r="R2080" t="s">
        <v>255</v>
      </c>
      <c r="S2080" t="s">
        <v>251</v>
      </c>
      <c r="T2080" t="n">
        <v>5</v>
      </c>
    </row>
    <row r="2081" spans="1:20">
      <c r="A2081" s="1" t="n">
        <v>38352</v>
      </c>
      <c r="B2081" t="s">
        <v>344</v>
      </c>
      <c r="C2081" t="n">
        <v>50</v>
      </c>
      <c r="D2081" t="n">
        <v>20</v>
      </c>
      <c r="E2081" t="s">
        <v>249</v>
      </c>
      <c r="F2081" t="n">
        <v>3201</v>
      </c>
      <c r="G2081" t="s">
        <v>250</v>
      </c>
      <c r="H2081" t="s">
        <v>251</v>
      </c>
      <c r="I2081" t="n">
        <v>5</v>
      </c>
      <c r="J2081" t="n">
        <v>945</v>
      </c>
      <c r="K2081" t="s">
        <v>304</v>
      </c>
      <c r="L2081" t="n">
        <v>469</v>
      </c>
      <c r="M2081" t="n">
        <v>0.08</v>
      </c>
      <c r="N2081" t="n">
        <v>37</v>
      </c>
      <c r="O2081" t="s">
        <v>345</v>
      </c>
      <c r="P2081" t="s">
        <v>254</v>
      </c>
      <c r="Q2081" t="s">
        <v>254</v>
      </c>
      <c r="R2081" t="s">
        <v>255</v>
      </c>
      <c r="S2081" t="s">
        <v>251</v>
      </c>
      <c r="T2081" t="n">
        <v>5</v>
      </c>
    </row>
    <row r="2082" spans="1:20">
      <c r="A2082" s="1" t="n">
        <v>38352</v>
      </c>
      <c r="B2082" t="s">
        <v>344</v>
      </c>
      <c r="C2082" t="n">
        <v>51</v>
      </c>
      <c r="D2082" t="n">
        <v>20</v>
      </c>
      <c r="E2082" t="s">
        <v>249</v>
      </c>
      <c r="F2082" t="n">
        <v>3201</v>
      </c>
      <c r="G2082" t="s">
        <v>250</v>
      </c>
      <c r="H2082" t="s">
        <v>251</v>
      </c>
      <c r="I2082" t="n">
        <v>5</v>
      </c>
      <c r="J2082" t="n">
        <v>945</v>
      </c>
      <c r="K2082" t="s">
        <v>304</v>
      </c>
      <c r="L2082" t="n">
        <v>208</v>
      </c>
      <c r="M2082" t="n">
        <v>0.07000000000000001</v>
      </c>
      <c r="N2082" t="n">
        <v>40.4</v>
      </c>
      <c r="O2082" t="s">
        <v>345</v>
      </c>
      <c r="P2082" t="s">
        <v>254</v>
      </c>
      <c r="Q2082" t="s">
        <v>254</v>
      </c>
      <c r="R2082" t="s">
        <v>255</v>
      </c>
      <c r="S2082" t="s">
        <v>251</v>
      </c>
      <c r="T2082" t="n">
        <v>5</v>
      </c>
    </row>
    <row r="2083" spans="1:20">
      <c r="A2083" s="1" t="n">
        <v>38352</v>
      </c>
      <c r="B2083" t="s">
        <v>344</v>
      </c>
      <c r="C2083" t="n">
        <v>52</v>
      </c>
      <c r="D2083" t="n">
        <v>20</v>
      </c>
      <c r="E2083" t="s">
        <v>249</v>
      </c>
      <c r="F2083" t="n">
        <v>3201</v>
      </c>
      <c r="G2083" t="s">
        <v>250</v>
      </c>
      <c r="H2083" t="s">
        <v>251</v>
      </c>
      <c r="I2083" t="n">
        <v>5</v>
      </c>
      <c r="J2083" t="n">
        <v>280</v>
      </c>
      <c r="K2083" t="s">
        <v>273</v>
      </c>
      <c r="L2083" t="n">
        <v>475</v>
      </c>
      <c r="M2083" t="n">
        <v>0.06</v>
      </c>
      <c r="N2083" t="n">
        <v>38.4</v>
      </c>
      <c r="O2083" t="s">
        <v>345</v>
      </c>
      <c r="P2083" t="s">
        <v>254</v>
      </c>
      <c r="Q2083" t="s">
        <v>254</v>
      </c>
      <c r="R2083" t="s">
        <v>255</v>
      </c>
      <c r="S2083" t="s">
        <v>251</v>
      </c>
      <c r="T2083" t="n">
        <v>5</v>
      </c>
    </row>
    <row r="2084" spans="1:20">
      <c r="A2084" s="1" t="n">
        <v>38352</v>
      </c>
      <c r="B2084" t="s">
        <v>344</v>
      </c>
      <c r="C2084" t="n">
        <v>53</v>
      </c>
      <c r="D2084" t="n">
        <v>20</v>
      </c>
      <c r="E2084" t="s">
        <v>249</v>
      </c>
      <c r="F2084" t="n">
        <v>3201</v>
      </c>
      <c r="G2084" t="s">
        <v>250</v>
      </c>
      <c r="H2084" t="s">
        <v>251</v>
      </c>
      <c r="I2084" t="n">
        <v>5</v>
      </c>
      <c r="J2084" t="n">
        <v>945</v>
      </c>
      <c r="K2084" t="s">
        <v>304</v>
      </c>
      <c r="L2084" t="n">
        <v>211</v>
      </c>
      <c r="M2084" t="n">
        <v>0.08</v>
      </c>
      <c r="N2084" t="n">
        <v>36.8</v>
      </c>
      <c r="O2084" t="s">
        <v>345</v>
      </c>
      <c r="P2084" t="s">
        <v>254</v>
      </c>
      <c r="Q2084" t="s">
        <v>254</v>
      </c>
      <c r="R2084" t="s">
        <v>255</v>
      </c>
      <c r="S2084" t="s">
        <v>251</v>
      </c>
      <c r="T2084" t="n">
        <v>5</v>
      </c>
    </row>
    <row r="2085" spans="1:20">
      <c r="A2085" s="1" t="n">
        <v>38352</v>
      </c>
      <c r="B2085" t="s">
        <v>344</v>
      </c>
      <c r="C2085" t="n">
        <v>54</v>
      </c>
      <c r="D2085" t="n">
        <v>20</v>
      </c>
      <c r="E2085" t="s">
        <v>249</v>
      </c>
      <c r="F2085" t="n">
        <v>3201</v>
      </c>
      <c r="G2085" t="s">
        <v>250</v>
      </c>
      <c r="H2085" t="s">
        <v>251</v>
      </c>
      <c r="I2085" t="n">
        <v>5</v>
      </c>
      <c r="J2085" t="n">
        <v>280</v>
      </c>
      <c r="K2085" t="s">
        <v>273</v>
      </c>
      <c r="L2085" t="n">
        <v>200</v>
      </c>
      <c r="M2085" t="n">
        <v>0.24</v>
      </c>
      <c r="N2085" t="n">
        <v>16.3</v>
      </c>
      <c r="O2085" t="s">
        <v>345</v>
      </c>
      <c r="P2085" t="s">
        <v>254</v>
      </c>
      <c r="Q2085" t="s">
        <v>254</v>
      </c>
      <c r="R2085" t="s">
        <v>255</v>
      </c>
      <c r="S2085" t="s">
        <v>251</v>
      </c>
      <c r="T2085" t="n">
        <v>5</v>
      </c>
    </row>
    <row r="2086" spans="1:20">
      <c r="A2086" s="1" t="n">
        <v>38352</v>
      </c>
      <c r="B2086" t="s">
        <v>348</v>
      </c>
      <c r="C2086" t="n">
        <v>1</v>
      </c>
      <c r="D2086" t="n">
        <v>216</v>
      </c>
      <c r="E2086" t="s">
        <v>286</v>
      </c>
      <c r="F2086" t="n">
        <v>3201</v>
      </c>
      <c r="G2086" t="s">
        <v>250</v>
      </c>
      <c r="H2086" t="s">
        <v>251</v>
      </c>
      <c r="I2086" t="n">
        <v>5</v>
      </c>
      <c r="J2086" t="n">
        <v>490</v>
      </c>
      <c r="K2086" t="s">
        <v>266</v>
      </c>
      <c r="L2086" t="n">
        <v>320</v>
      </c>
      <c r="M2086" t="n">
        <v>0</v>
      </c>
      <c r="N2086" t="n">
        <v>0</v>
      </c>
    </row>
    <row r="2087" spans="1:20">
      <c r="A2087" s="1" t="n">
        <v>38352</v>
      </c>
      <c r="B2087" t="s">
        <v>347</v>
      </c>
      <c r="C2087" t="n">
        <v>1</v>
      </c>
      <c r="D2087" t="n">
        <v>20</v>
      </c>
      <c r="E2087" t="s">
        <v>249</v>
      </c>
      <c r="F2087" t="n">
        <v>3201</v>
      </c>
      <c r="G2087" t="s">
        <v>250</v>
      </c>
      <c r="H2087" t="s">
        <v>251</v>
      </c>
      <c r="I2087" t="n">
        <v>5</v>
      </c>
      <c r="J2087" t="n">
        <v>670</v>
      </c>
      <c r="K2087" t="s">
        <v>359</v>
      </c>
      <c r="L2087" t="n">
        <v>981</v>
      </c>
      <c r="M2087" t="n">
        <v>0.17</v>
      </c>
      <c r="N2087" t="n">
        <v>32.9</v>
      </c>
      <c r="O2087" t="s">
        <v>347</v>
      </c>
      <c r="P2087" t="s">
        <v>275</v>
      </c>
      <c r="Q2087" t="s">
        <v>275</v>
      </c>
      <c r="R2087" t="s">
        <v>255</v>
      </c>
      <c r="S2087" t="s">
        <v>251</v>
      </c>
      <c r="T2087" t="n">
        <v>5</v>
      </c>
    </row>
    <row r="2088" spans="1:20">
      <c r="A2088" s="1" t="n">
        <v>38352</v>
      </c>
      <c r="B2088" t="s">
        <v>347</v>
      </c>
      <c r="C2088" t="n">
        <v>2</v>
      </c>
      <c r="D2088" t="n">
        <v>20</v>
      </c>
      <c r="E2088" t="s">
        <v>249</v>
      </c>
      <c r="F2088" t="n">
        <v>3201</v>
      </c>
      <c r="G2088" t="s">
        <v>250</v>
      </c>
      <c r="H2088" t="s">
        <v>251</v>
      </c>
      <c r="I2088" t="n">
        <v>5</v>
      </c>
      <c r="J2088" t="n">
        <v>458</v>
      </c>
      <c r="K2088" t="s">
        <v>252</v>
      </c>
      <c r="L2088" t="n">
        <v>352</v>
      </c>
      <c r="M2088" t="n">
        <v>0.21</v>
      </c>
      <c r="N2088" t="n">
        <v>20.4</v>
      </c>
      <c r="O2088" t="s">
        <v>347</v>
      </c>
      <c r="P2088" t="s">
        <v>275</v>
      </c>
      <c r="Q2088" t="s">
        <v>275</v>
      </c>
      <c r="R2088" t="s">
        <v>255</v>
      </c>
      <c r="S2088" t="s">
        <v>251</v>
      </c>
      <c r="T2088" t="n">
        <v>5</v>
      </c>
    </row>
    <row r="2089" spans="1:20">
      <c r="A2089" s="1" t="n">
        <v>38352</v>
      </c>
      <c r="B2089" t="s">
        <v>347</v>
      </c>
      <c r="C2089" t="n">
        <v>3</v>
      </c>
      <c r="D2089" t="n">
        <v>20</v>
      </c>
      <c r="E2089" t="s">
        <v>249</v>
      </c>
      <c r="F2089" t="n">
        <v>3201</v>
      </c>
      <c r="G2089" t="s">
        <v>250</v>
      </c>
      <c r="H2089" t="s">
        <v>251</v>
      </c>
      <c r="I2089" t="n">
        <v>5</v>
      </c>
      <c r="J2089" t="n">
        <v>580</v>
      </c>
      <c r="K2089" t="s">
        <v>270</v>
      </c>
      <c r="L2089" t="n">
        <v>300</v>
      </c>
      <c r="M2089" t="n">
        <v>0.08</v>
      </c>
      <c r="N2089" t="n">
        <v>36.7</v>
      </c>
      <c r="O2089" t="s">
        <v>347</v>
      </c>
      <c r="P2089" t="s">
        <v>275</v>
      </c>
      <c r="Q2089" t="s">
        <v>275</v>
      </c>
      <c r="R2089" t="s">
        <v>255</v>
      </c>
      <c r="S2089" t="s">
        <v>251</v>
      </c>
      <c r="T2089" t="n">
        <v>5</v>
      </c>
    </row>
    <row r="2090" spans="1:20">
      <c r="A2090" s="1" t="n">
        <v>38352</v>
      </c>
      <c r="B2090" t="s">
        <v>347</v>
      </c>
      <c r="C2090" t="n">
        <v>4</v>
      </c>
      <c r="D2090" t="n">
        <v>20</v>
      </c>
      <c r="E2090" t="s">
        <v>249</v>
      </c>
      <c r="F2090" t="n">
        <v>3201</v>
      </c>
      <c r="G2090" t="s">
        <v>250</v>
      </c>
      <c r="H2090" t="s">
        <v>251</v>
      </c>
      <c r="I2090" t="n">
        <v>5</v>
      </c>
      <c r="J2090" t="n">
        <v>785</v>
      </c>
      <c r="K2090" t="s">
        <v>281</v>
      </c>
      <c r="L2090" t="n">
        <v>691</v>
      </c>
      <c r="M2090" t="n">
        <v>1.16</v>
      </c>
      <c r="N2090" t="n">
        <v>38.7</v>
      </c>
      <c r="O2090" t="s">
        <v>347</v>
      </c>
      <c r="P2090" t="s">
        <v>275</v>
      </c>
      <c r="Q2090" t="s">
        <v>275</v>
      </c>
      <c r="R2090" t="s">
        <v>255</v>
      </c>
      <c r="S2090" t="s">
        <v>251</v>
      </c>
      <c r="T2090" t="n">
        <v>5</v>
      </c>
    </row>
    <row r="2091" spans="1:20">
      <c r="A2091" s="1" t="n">
        <v>38383</v>
      </c>
      <c r="B2091" t="s">
        <v>344</v>
      </c>
      <c r="C2091" t="n">
        <v>44</v>
      </c>
      <c r="D2091" t="n">
        <v>20</v>
      </c>
      <c r="E2091" t="s">
        <v>249</v>
      </c>
      <c r="F2091" t="n">
        <v>3201</v>
      </c>
      <c r="G2091" t="s">
        <v>250</v>
      </c>
      <c r="H2091" t="s">
        <v>251</v>
      </c>
      <c r="I2091" t="n">
        <v>5</v>
      </c>
      <c r="J2091" t="n">
        <v>280</v>
      </c>
      <c r="K2091" t="s">
        <v>273</v>
      </c>
      <c r="L2091" t="n">
        <v>427</v>
      </c>
      <c r="M2091" t="n">
        <v>0.06</v>
      </c>
      <c r="N2091" t="n">
        <v>38.3</v>
      </c>
      <c r="O2091" t="s">
        <v>345</v>
      </c>
      <c r="P2091" t="s">
        <v>254</v>
      </c>
      <c r="Q2091" t="s">
        <v>254</v>
      </c>
      <c r="R2091" t="s">
        <v>255</v>
      </c>
      <c r="S2091" t="s">
        <v>251</v>
      </c>
      <c r="T2091" t="n">
        <v>5</v>
      </c>
    </row>
    <row r="2092" spans="1:20">
      <c r="A2092" s="1" t="n">
        <v>38383</v>
      </c>
      <c r="B2092" t="s">
        <v>344</v>
      </c>
      <c r="C2092" t="n">
        <v>45</v>
      </c>
      <c r="D2092" t="n">
        <v>20</v>
      </c>
      <c r="E2092" t="s">
        <v>249</v>
      </c>
      <c r="F2092" t="n">
        <v>3201</v>
      </c>
      <c r="G2092" t="s">
        <v>250</v>
      </c>
      <c r="H2092" t="s">
        <v>251</v>
      </c>
      <c r="I2092" t="n">
        <v>5</v>
      </c>
      <c r="J2092" t="n">
        <v>945</v>
      </c>
      <c r="K2092" t="s">
        <v>304</v>
      </c>
      <c r="L2092" t="n">
        <v>575</v>
      </c>
      <c r="M2092" t="n">
        <v>0.07000000000000001</v>
      </c>
      <c r="N2092" t="n">
        <v>40</v>
      </c>
      <c r="O2092" t="s">
        <v>345</v>
      </c>
      <c r="P2092" t="s">
        <v>254</v>
      </c>
      <c r="Q2092" t="s">
        <v>254</v>
      </c>
      <c r="R2092" t="s">
        <v>255</v>
      </c>
      <c r="S2092" t="s">
        <v>251</v>
      </c>
      <c r="T2092" t="n">
        <v>5</v>
      </c>
    </row>
    <row r="2093" spans="1:20">
      <c r="A2093" s="1" t="n">
        <v>38383</v>
      </c>
      <c r="B2093" t="s">
        <v>344</v>
      </c>
      <c r="C2093" t="n">
        <v>46</v>
      </c>
      <c r="D2093" t="n">
        <v>20</v>
      </c>
      <c r="E2093" t="s">
        <v>249</v>
      </c>
      <c r="F2093" t="n">
        <v>3201</v>
      </c>
      <c r="G2093" t="s">
        <v>250</v>
      </c>
      <c r="H2093" t="s">
        <v>251</v>
      </c>
      <c r="I2093" t="n">
        <v>5</v>
      </c>
      <c r="J2093" t="n">
        <v>280</v>
      </c>
      <c r="K2093" t="s">
        <v>273</v>
      </c>
      <c r="L2093" t="n">
        <v>252</v>
      </c>
      <c r="M2093" t="n">
        <v>0.24</v>
      </c>
      <c r="N2093" t="n">
        <v>16.4</v>
      </c>
      <c r="O2093" t="s">
        <v>345</v>
      </c>
      <c r="P2093" t="s">
        <v>254</v>
      </c>
      <c r="Q2093" t="s">
        <v>254</v>
      </c>
      <c r="R2093" t="s">
        <v>255</v>
      </c>
      <c r="S2093" t="s">
        <v>251</v>
      </c>
      <c r="T2093" t="n">
        <v>5</v>
      </c>
    </row>
    <row r="2094" spans="1:20">
      <c r="A2094" s="1" t="n">
        <v>38383</v>
      </c>
      <c r="B2094" t="s">
        <v>344</v>
      </c>
      <c r="C2094" t="n">
        <v>66</v>
      </c>
      <c r="D2094" t="n">
        <v>840</v>
      </c>
      <c r="E2094" t="s">
        <v>360</v>
      </c>
      <c r="F2094" t="n">
        <v>3201</v>
      </c>
      <c r="G2094" t="s">
        <v>250</v>
      </c>
      <c r="H2094" t="s">
        <v>251</v>
      </c>
      <c r="I2094" t="n">
        <v>5</v>
      </c>
      <c r="J2094" t="n">
        <v>580</v>
      </c>
      <c r="K2094" t="s">
        <v>270</v>
      </c>
      <c r="L2094" t="n">
        <v>96</v>
      </c>
      <c r="M2094" t="n">
        <v>0</v>
      </c>
      <c r="N2094" t="n">
        <v>0</v>
      </c>
      <c r="O2094" t="s">
        <v>345</v>
      </c>
      <c r="P2094" t="s">
        <v>254</v>
      </c>
      <c r="Q2094" t="s">
        <v>254</v>
      </c>
      <c r="R2094" t="s">
        <v>255</v>
      </c>
      <c r="S2094" t="s">
        <v>251</v>
      </c>
      <c r="T2094" t="n">
        <v>5</v>
      </c>
    </row>
    <row r="2095" spans="1:20">
      <c r="A2095" s="1" t="n">
        <v>38383</v>
      </c>
      <c r="B2095" t="s">
        <v>348</v>
      </c>
      <c r="C2095" t="n">
        <v>3</v>
      </c>
      <c r="D2095" t="n">
        <v>216</v>
      </c>
      <c r="E2095" t="s">
        <v>286</v>
      </c>
      <c r="F2095" t="n">
        <v>3201</v>
      </c>
      <c r="G2095" t="s">
        <v>250</v>
      </c>
      <c r="H2095" t="s">
        <v>251</v>
      </c>
      <c r="I2095" t="n">
        <v>5</v>
      </c>
      <c r="J2095" t="n">
        <v>515</v>
      </c>
      <c r="K2095" t="s">
        <v>361</v>
      </c>
      <c r="L2095" t="n">
        <v>145</v>
      </c>
      <c r="M2095" t="n">
        <v>0</v>
      </c>
      <c r="N2095" t="n">
        <v>0</v>
      </c>
    </row>
    <row r="2096" spans="1:20">
      <c r="A2096" s="1" t="n">
        <v>38383</v>
      </c>
      <c r="B2096" t="s">
        <v>362</v>
      </c>
      <c r="C2096" t="n">
        <v>8</v>
      </c>
      <c r="D2096" t="n">
        <v>130</v>
      </c>
      <c r="E2096" t="s">
        <v>356</v>
      </c>
      <c r="F2096" t="n">
        <v>3201</v>
      </c>
      <c r="G2096" t="s">
        <v>250</v>
      </c>
      <c r="H2096" t="s">
        <v>251</v>
      </c>
      <c r="I2096" t="n">
        <v>5</v>
      </c>
      <c r="J2096" t="n">
        <v>260</v>
      </c>
      <c r="K2096" t="s">
        <v>272</v>
      </c>
      <c r="L2096" t="n">
        <v>244</v>
      </c>
      <c r="M2096" t="n">
        <v>0</v>
      </c>
      <c r="N2096" t="n">
        <v>0</v>
      </c>
    </row>
    <row r="2097" spans="1:20">
      <c r="A2097" s="1" t="n">
        <v>38383</v>
      </c>
      <c r="B2097" t="s">
        <v>362</v>
      </c>
      <c r="C2097" t="n">
        <v>9</v>
      </c>
      <c r="D2097" t="n">
        <v>465</v>
      </c>
      <c r="E2097" t="s">
        <v>363</v>
      </c>
      <c r="F2097" t="n">
        <v>3201</v>
      </c>
      <c r="G2097" t="s">
        <v>250</v>
      </c>
      <c r="H2097" t="s">
        <v>251</v>
      </c>
      <c r="I2097" t="n">
        <v>5</v>
      </c>
      <c r="J2097" t="n">
        <v>260</v>
      </c>
      <c r="K2097" t="s">
        <v>272</v>
      </c>
      <c r="L2097" t="n">
        <v>32</v>
      </c>
      <c r="M2097" t="n">
        <v>0</v>
      </c>
      <c r="N2097" t="n">
        <v>0</v>
      </c>
    </row>
    <row r="2098" spans="1:20">
      <c r="A2098" s="1" t="n">
        <v>38383</v>
      </c>
      <c r="B2098" t="s">
        <v>347</v>
      </c>
      <c r="C2098" t="n">
        <v>1</v>
      </c>
      <c r="D2098" t="n">
        <v>20</v>
      </c>
      <c r="E2098" t="s">
        <v>249</v>
      </c>
      <c r="F2098" t="n">
        <v>3201</v>
      </c>
      <c r="G2098" t="s">
        <v>250</v>
      </c>
      <c r="H2098" t="s">
        <v>251</v>
      </c>
      <c r="I2098" t="n">
        <v>5</v>
      </c>
      <c r="J2098" t="n">
        <v>458</v>
      </c>
      <c r="K2098" t="s">
        <v>252</v>
      </c>
      <c r="L2098" t="n">
        <v>340</v>
      </c>
      <c r="M2098" t="n">
        <v>0.22</v>
      </c>
      <c r="N2098" t="n">
        <v>20.3</v>
      </c>
      <c r="O2098" t="s">
        <v>347</v>
      </c>
      <c r="P2098" t="s">
        <v>275</v>
      </c>
      <c r="Q2098" t="s">
        <v>275</v>
      </c>
      <c r="R2098" t="s">
        <v>255</v>
      </c>
      <c r="S2098" t="s">
        <v>251</v>
      </c>
      <c r="T2098" t="n">
        <v>5</v>
      </c>
    </row>
    <row r="2099" spans="1:20">
      <c r="A2099" s="1" t="n">
        <v>38383</v>
      </c>
      <c r="B2099" t="s">
        <v>347</v>
      </c>
      <c r="C2099" t="n">
        <v>2</v>
      </c>
      <c r="D2099" t="n">
        <v>20</v>
      </c>
      <c r="E2099" t="s">
        <v>249</v>
      </c>
      <c r="F2099" t="n">
        <v>3201</v>
      </c>
      <c r="G2099" t="s">
        <v>250</v>
      </c>
      <c r="H2099" t="s">
        <v>251</v>
      </c>
      <c r="I2099" t="n">
        <v>5</v>
      </c>
      <c r="J2099" t="n">
        <v>580</v>
      </c>
      <c r="K2099" t="s">
        <v>270</v>
      </c>
      <c r="L2099" t="n">
        <v>367</v>
      </c>
      <c r="M2099" t="n">
        <v>0.04</v>
      </c>
      <c r="N2099" t="n">
        <v>44.8</v>
      </c>
      <c r="O2099" t="s">
        <v>347</v>
      </c>
      <c r="P2099" t="s">
        <v>275</v>
      </c>
      <c r="Q2099" t="s">
        <v>275</v>
      </c>
      <c r="R2099" t="s">
        <v>255</v>
      </c>
      <c r="S2099" t="s">
        <v>251</v>
      </c>
      <c r="T2099" t="n">
        <v>5</v>
      </c>
    </row>
    <row r="2100" spans="1:20">
      <c r="A2100" s="1" t="n">
        <v>38383</v>
      </c>
      <c r="B2100" t="s">
        <v>347</v>
      </c>
      <c r="C2100" t="n">
        <v>3</v>
      </c>
      <c r="D2100" t="n">
        <v>20</v>
      </c>
      <c r="E2100" t="s">
        <v>249</v>
      </c>
      <c r="F2100" t="n">
        <v>3201</v>
      </c>
      <c r="G2100" t="s">
        <v>250</v>
      </c>
      <c r="H2100" t="s">
        <v>251</v>
      </c>
      <c r="I2100" t="n">
        <v>5</v>
      </c>
      <c r="J2100" t="n">
        <v>458</v>
      </c>
      <c r="K2100" t="s">
        <v>252</v>
      </c>
      <c r="L2100" t="n">
        <v>334</v>
      </c>
      <c r="M2100" t="n">
        <v>0.04</v>
      </c>
      <c r="N2100" t="n">
        <v>43.7</v>
      </c>
      <c r="O2100" t="s">
        <v>347</v>
      </c>
      <c r="P2100" t="s">
        <v>275</v>
      </c>
      <c r="Q2100" t="s">
        <v>275</v>
      </c>
      <c r="R2100" t="s">
        <v>255</v>
      </c>
      <c r="S2100" t="s">
        <v>251</v>
      </c>
      <c r="T2100" t="n">
        <v>5</v>
      </c>
    </row>
    <row r="2101" spans="1:20">
      <c r="A2101" s="1" t="n">
        <v>38383</v>
      </c>
      <c r="B2101" t="s">
        <v>347</v>
      </c>
      <c r="C2101" t="n">
        <v>4</v>
      </c>
      <c r="D2101" t="n">
        <v>20</v>
      </c>
      <c r="E2101" t="s">
        <v>249</v>
      </c>
      <c r="F2101" t="n">
        <v>3201</v>
      </c>
      <c r="G2101" t="s">
        <v>250</v>
      </c>
      <c r="H2101" t="s">
        <v>251</v>
      </c>
      <c r="I2101" t="n">
        <v>5</v>
      </c>
      <c r="J2101" t="n">
        <v>580</v>
      </c>
      <c r="K2101" t="s">
        <v>270</v>
      </c>
      <c r="L2101" t="n">
        <v>312</v>
      </c>
      <c r="M2101" t="n">
        <v>0.22</v>
      </c>
      <c r="N2101" t="n">
        <v>20.4</v>
      </c>
      <c r="O2101" t="s">
        <v>347</v>
      </c>
      <c r="P2101" t="s">
        <v>275</v>
      </c>
      <c r="Q2101" t="s">
        <v>275</v>
      </c>
      <c r="R2101" t="s">
        <v>255</v>
      </c>
      <c r="S2101" t="s">
        <v>251</v>
      </c>
      <c r="T2101" t="n">
        <v>5</v>
      </c>
    </row>
    <row r="2102" spans="1:20">
      <c r="A2102" s="1" t="n">
        <v>38383</v>
      </c>
      <c r="B2102" t="s">
        <v>347</v>
      </c>
      <c r="C2102" t="n">
        <v>5</v>
      </c>
      <c r="D2102" t="n">
        <v>20</v>
      </c>
      <c r="E2102" t="s">
        <v>249</v>
      </c>
      <c r="F2102" t="n">
        <v>3201</v>
      </c>
      <c r="G2102" t="s">
        <v>250</v>
      </c>
      <c r="H2102" t="s">
        <v>251</v>
      </c>
      <c r="I2102" t="n">
        <v>5</v>
      </c>
      <c r="J2102" t="n">
        <v>785</v>
      </c>
      <c r="K2102" t="s">
        <v>281</v>
      </c>
      <c r="L2102" t="n">
        <v>1017</v>
      </c>
      <c r="M2102" t="n">
        <v>1.13</v>
      </c>
      <c r="N2102" t="n">
        <v>38.6</v>
      </c>
      <c r="O2102" t="s">
        <v>347</v>
      </c>
      <c r="P2102" t="s">
        <v>275</v>
      </c>
      <c r="Q2102" t="s">
        <v>275</v>
      </c>
      <c r="R2102" t="s">
        <v>255</v>
      </c>
      <c r="S2102" t="s">
        <v>251</v>
      </c>
      <c r="T2102" t="n">
        <v>5</v>
      </c>
    </row>
    <row r="2103" spans="1:20">
      <c r="A2103" s="1" t="n">
        <v>38411</v>
      </c>
      <c r="B2103" t="s">
        <v>344</v>
      </c>
      <c r="C2103" t="n">
        <v>44</v>
      </c>
      <c r="D2103" t="n">
        <v>20</v>
      </c>
      <c r="E2103" t="s">
        <v>249</v>
      </c>
      <c r="F2103" t="n">
        <v>3201</v>
      </c>
      <c r="G2103" t="s">
        <v>250</v>
      </c>
      <c r="H2103" t="s">
        <v>251</v>
      </c>
      <c r="I2103" t="n">
        <v>5</v>
      </c>
      <c r="J2103" t="n">
        <v>280</v>
      </c>
      <c r="K2103" t="s">
        <v>273</v>
      </c>
      <c r="L2103" t="n">
        <v>209</v>
      </c>
      <c r="M2103" t="n">
        <v>0.3</v>
      </c>
      <c r="N2103" t="n">
        <v>16.6</v>
      </c>
      <c r="O2103" t="s">
        <v>345</v>
      </c>
      <c r="P2103" t="s">
        <v>254</v>
      </c>
      <c r="Q2103" t="s">
        <v>254</v>
      </c>
      <c r="R2103" t="s">
        <v>255</v>
      </c>
      <c r="S2103" t="s">
        <v>251</v>
      </c>
      <c r="T2103" t="n">
        <v>5</v>
      </c>
    </row>
    <row r="2104" spans="1:20">
      <c r="A2104" s="1" t="n">
        <v>38411</v>
      </c>
      <c r="B2104" t="s">
        <v>344</v>
      </c>
      <c r="C2104" t="n">
        <v>45</v>
      </c>
      <c r="D2104" t="n">
        <v>20</v>
      </c>
      <c r="E2104" t="s">
        <v>249</v>
      </c>
      <c r="F2104" t="n">
        <v>3201</v>
      </c>
      <c r="G2104" t="s">
        <v>250</v>
      </c>
      <c r="H2104" t="s">
        <v>251</v>
      </c>
      <c r="I2104" t="n">
        <v>5</v>
      </c>
      <c r="J2104" t="n">
        <v>280</v>
      </c>
      <c r="K2104" t="s">
        <v>273</v>
      </c>
      <c r="L2104" t="n">
        <v>426</v>
      </c>
      <c r="M2104" t="n">
        <v>0.06</v>
      </c>
      <c r="N2104" t="n">
        <v>38.6</v>
      </c>
      <c r="O2104" t="s">
        <v>345</v>
      </c>
      <c r="P2104" t="s">
        <v>254</v>
      </c>
      <c r="Q2104" t="s">
        <v>254</v>
      </c>
      <c r="R2104" t="s">
        <v>255</v>
      </c>
      <c r="S2104" t="s">
        <v>251</v>
      </c>
      <c r="T2104" t="n">
        <v>5</v>
      </c>
    </row>
    <row r="2105" spans="1:20">
      <c r="A2105" s="1" t="n">
        <v>38411</v>
      </c>
      <c r="B2105" t="s">
        <v>344</v>
      </c>
      <c r="C2105" t="n">
        <v>46</v>
      </c>
      <c r="D2105" t="n">
        <v>20</v>
      </c>
      <c r="E2105" t="s">
        <v>249</v>
      </c>
      <c r="F2105" t="n">
        <v>3201</v>
      </c>
      <c r="G2105" t="s">
        <v>250</v>
      </c>
      <c r="H2105" t="s">
        <v>251</v>
      </c>
      <c r="I2105" t="n">
        <v>5</v>
      </c>
      <c r="J2105" t="n">
        <v>940</v>
      </c>
      <c r="K2105" t="s">
        <v>257</v>
      </c>
      <c r="L2105" t="n">
        <v>69</v>
      </c>
      <c r="M2105" t="n">
        <v>5.4</v>
      </c>
      <c r="N2105" t="n">
        <v>10.8</v>
      </c>
      <c r="O2105" t="s">
        <v>345</v>
      </c>
      <c r="P2105" t="s">
        <v>254</v>
      </c>
      <c r="Q2105" t="s">
        <v>254</v>
      </c>
      <c r="R2105" t="s">
        <v>255</v>
      </c>
      <c r="S2105" t="s">
        <v>251</v>
      </c>
      <c r="T2105" t="n">
        <v>5</v>
      </c>
    </row>
    <row r="2106" spans="1:20">
      <c r="A2106" s="1" t="n">
        <v>38411</v>
      </c>
      <c r="B2106" t="s">
        <v>344</v>
      </c>
      <c r="C2106" t="n">
        <v>47</v>
      </c>
      <c r="D2106" t="n">
        <v>20</v>
      </c>
      <c r="E2106" t="s">
        <v>249</v>
      </c>
      <c r="F2106" t="n">
        <v>3201</v>
      </c>
      <c r="G2106" t="s">
        <v>250</v>
      </c>
      <c r="H2106" t="s">
        <v>251</v>
      </c>
      <c r="I2106" t="n">
        <v>5</v>
      </c>
      <c r="J2106" t="n">
        <v>945</v>
      </c>
      <c r="K2106" t="s">
        <v>304</v>
      </c>
      <c r="L2106" t="n">
        <v>379</v>
      </c>
      <c r="M2106" t="n">
        <v>0.07000000000000001</v>
      </c>
      <c r="N2106" t="n">
        <v>39.7</v>
      </c>
      <c r="O2106" t="s">
        <v>345</v>
      </c>
      <c r="P2106" t="s">
        <v>254</v>
      </c>
      <c r="Q2106" t="s">
        <v>254</v>
      </c>
      <c r="R2106" t="s">
        <v>255</v>
      </c>
      <c r="S2106" t="s">
        <v>251</v>
      </c>
      <c r="T2106" t="n">
        <v>5</v>
      </c>
    </row>
    <row r="2107" spans="1:20">
      <c r="A2107" s="1" t="n">
        <v>38411</v>
      </c>
      <c r="B2107" t="s">
        <v>344</v>
      </c>
      <c r="C2107" t="n">
        <v>48</v>
      </c>
      <c r="D2107" t="n">
        <v>20</v>
      </c>
      <c r="E2107" t="s">
        <v>249</v>
      </c>
      <c r="F2107" t="n">
        <v>3201</v>
      </c>
      <c r="G2107" t="s">
        <v>250</v>
      </c>
      <c r="H2107" t="s">
        <v>251</v>
      </c>
      <c r="I2107" t="n">
        <v>5</v>
      </c>
      <c r="J2107" t="n">
        <v>945</v>
      </c>
      <c r="K2107" t="s">
        <v>304</v>
      </c>
      <c r="L2107" t="n">
        <v>314</v>
      </c>
      <c r="M2107" t="n">
        <v>0.08</v>
      </c>
      <c r="N2107" t="n">
        <v>36.5</v>
      </c>
      <c r="O2107" t="s">
        <v>345</v>
      </c>
      <c r="P2107" t="s">
        <v>254</v>
      </c>
      <c r="Q2107" t="s">
        <v>254</v>
      </c>
      <c r="R2107" t="s">
        <v>255</v>
      </c>
      <c r="S2107" t="s">
        <v>251</v>
      </c>
      <c r="T2107" t="n">
        <v>5</v>
      </c>
    </row>
    <row r="2108" spans="1:20">
      <c r="A2108" s="1" t="n">
        <v>38411</v>
      </c>
      <c r="B2108" t="s">
        <v>348</v>
      </c>
      <c r="C2108" t="n">
        <v>1</v>
      </c>
      <c r="D2108" t="n">
        <v>213</v>
      </c>
      <c r="E2108" t="s">
        <v>256</v>
      </c>
      <c r="F2108" t="n">
        <v>3201</v>
      </c>
      <c r="G2108" t="s">
        <v>250</v>
      </c>
      <c r="H2108" t="s">
        <v>251</v>
      </c>
      <c r="I2108" t="n">
        <v>5</v>
      </c>
      <c r="J2108" t="n">
        <v>862</v>
      </c>
      <c r="K2108" t="s">
        <v>342</v>
      </c>
      <c r="L2108" t="n">
        <v>300</v>
      </c>
      <c r="M2108" t="n">
        <v>0</v>
      </c>
      <c r="N2108" t="n">
        <v>0</v>
      </c>
    </row>
    <row r="2109" spans="1:20">
      <c r="A2109" s="1" t="n">
        <v>38411</v>
      </c>
      <c r="B2109" t="s">
        <v>347</v>
      </c>
      <c r="C2109" t="n">
        <v>1</v>
      </c>
      <c r="D2109" t="n">
        <v>20</v>
      </c>
      <c r="E2109" t="s">
        <v>249</v>
      </c>
      <c r="F2109" t="n">
        <v>3201</v>
      </c>
      <c r="G2109" t="s">
        <v>250</v>
      </c>
      <c r="H2109" t="s">
        <v>251</v>
      </c>
      <c r="I2109" t="n">
        <v>5</v>
      </c>
      <c r="J2109" t="n">
        <v>458</v>
      </c>
      <c r="K2109" t="s">
        <v>252</v>
      </c>
      <c r="L2109" t="n">
        <v>302</v>
      </c>
      <c r="M2109" t="n">
        <v>0.22</v>
      </c>
      <c r="N2109" t="n">
        <v>19.6</v>
      </c>
      <c r="O2109" t="s">
        <v>347</v>
      </c>
      <c r="P2109" t="s">
        <v>275</v>
      </c>
      <c r="Q2109" t="s">
        <v>275</v>
      </c>
      <c r="R2109" t="s">
        <v>255</v>
      </c>
      <c r="S2109" t="s">
        <v>251</v>
      </c>
      <c r="T2109" t="n">
        <v>5</v>
      </c>
    </row>
    <row r="2110" spans="1:20">
      <c r="A2110" s="1" t="n">
        <v>38411</v>
      </c>
      <c r="B2110" t="s">
        <v>347</v>
      </c>
      <c r="C2110" t="n">
        <v>2</v>
      </c>
      <c r="D2110" t="n">
        <v>20</v>
      </c>
      <c r="E2110" t="s">
        <v>249</v>
      </c>
      <c r="F2110" t="n">
        <v>3201</v>
      </c>
      <c r="G2110" t="s">
        <v>250</v>
      </c>
      <c r="H2110" t="s">
        <v>251</v>
      </c>
      <c r="I2110" t="n">
        <v>5</v>
      </c>
      <c r="J2110" t="n">
        <v>232</v>
      </c>
      <c r="K2110" t="s">
        <v>288</v>
      </c>
      <c r="L2110" t="n">
        <v>400</v>
      </c>
      <c r="M2110" t="n">
        <v>0.08</v>
      </c>
      <c r="N2110" t="n">
        <v>36.8</v>
      </c>
      <c r="O2110" t="s">
        <v>347</v>
      </c>
      <c r="P2110" t="s">
        <v>275</v>
      </c>
      <c r="Q2110" t="s">
        <v>275</v>
      </c>
      <c r="R2110" t="s">
        <v>255</v>
      </c>
      <c r="S2110" t="s">
        <v>251</v>
      </c>
      <c r="T2110" t="n">
        <v>5</v>
      </c>
    </row>
    <row r="2111" spans="1:20">
      <c r="A2111" s="1" t="n">
        <v>38411</v>
      </c>
      <c r="B2111" t="s">
        <v>347</v>
      </c>
      <c r="C2111" t="n">
        <v>3</v>
      </c>
      <c r="D2111" t="n">
        <v>20</v>
      </c>
      <c r="E2111" t="s">
        <v>249</v>
      </c>
      <c r="F2111" t="n">
        <v>3201</v>
      </c>
      <c r="G2111" t="s">
        <v>250</v>
      </c>
      <c r="H2111" t="s">
        <v>251</v>
      </c>
      <c r="I2111" t="n">
        <v>5</v>
      </c>
      <c r="J2111" t="n">
        <v>785</v>
      </c>
      <c r="K2111" t="s">
        <v>281</v>
      </c>
      <c r="L2111" t="n">
        <v>692</v>
      </c>
      <c r="M2111" t="n">
        <v>1.17</v>
      </c>
      <c r="N2111" t="n">
        <v>38.2</v>
      </c>
      <c r="O2111" t="s">
        <v>347</v>
      </c>
      <c r="P2111" t="s">
        <v>275</v>
      </c>
      <c r="Q2111" t="s">
        <v>275</v>
      </c>
      <c r="R2111" t="s">
        <v>255</v>
      </c>
      <c r="S2111" t="s">
        <v>251</v>
      </c>
      <c r="T2111" t="n">
        <v>5</v>
      </c>
    </row>
    <row r="2112" spans="1:20">
      <c r="A2112" s="1" t="n">
        <v>38442</v>
      </c>
      <c r="B2112" t="s">
        <v>344</v>
      </c>
      <c r="C2112" t="n">
        <v>40</v>
      </c>
      <c r="D2112" t="n">
        <v>20</v>
      </c>
      <c r="E2112" t="s">
        <v>249</v>
      </c>
      <c r="F2112" t="n">
        <v>3201</v>
      </c>
      <c r="G2112" t="s">
        <v>250</v>
      </c>
      <c r="H2112" t="s">
        <v>251</v>
      </c>
      <c r="I2112" t="n">
        <v>5</v>
      </c>
      <c r="J2112" t="n">
        <v>280</v>
      </c>
      <c r="K2112" t="s">
        <v>273</v>
      </c>
      <c r="L2112" t="n">
        <v>283</v>
      </c>
      <c r="M2112" t="n">
        <v>0.1</v>
      </c>
      <c r="N2112" t="n">
        <v>31.9</v>
      </c>
      <c r="O2112" t="s">
        <v>345</v>
      </c>
      <c r="P2112" t="s">
        <v>254</v>
      </c>
      <c r="Q2112" t="s">
        <v>254</v>
      </c>
      <c r="R2112" t="s">
        <v>255</v>
      </c>
      <c r="S2112" t="s">
        <v>251</v>
      </c>
      <c r="T2112" t="n">
        <v>5</v>
      </c>
    </row>
    <row r="2113" spans="1:20">
      <c r="A2113" s="1" t="n">
        <v>38442</v>
      </c>
      <c r="B2113" t="s">
        <v>344</v>
      </c>
      <c r="C2113" t="n">
        <v>41</v>
      </c>
      <c r="D2113" t="n">
        <v>20</v>
      </c>
      <c r="E2113" t="s">
        <v>249</v>
      </c>
      <c r="F2113" t="n">
        <v>3201</v>
      </c>
      <c r="G2113" t="s">
        <v>250</v>
      </c>
      <c r="H2113" t="s">
        <v>251</v>
      </c>
      <c r="I2113" t="n">
        <v>5</v>
      </c>
      <c r="J2113" t="n">
        <v>458</v>
      </c>
      <c r="K2113" t="s">
        <v>252</v>
      </c>
      <c r="L2113" t="n">
        <v>382</v>
      </c>
      <c r="M2113" t="n">
        <v>0.09</v>
      </c>
      <c r="N2113" t="n">
        <v>33.8</v>
      </c>
      <c r="O2113" t="s">
        <v>345</v>
      </c>
      <c r="P2113" t="s">
        <v>254</v>
      </c>
      <c r="Q2113" t="s">
        <v>254</v>
      </c>
      <c r="R2113" t="s">
        <v>255</v>
      </c>
      <c r="S2113" t="s">
        <v>251</v>
      </c>
      <c r="T2113" t="n">
        <v>5</v>
      </c>
    </row>
    <row r="2114" spans="1:20">
      <c r="A2114" s="1" t="n">
        <v>38442</v>
      </c>
      <c r="B2114" t="s">
        <v>344</v>
      </c>
      <c r="C2114" t="n">
        <v>42</v>
      </c>
      <c r="D2114" t="n">
        <v>20</v>
      </c>
      <c r="E2114" t="s">
        <v>249</v>
      </c>
      <c r="F2114" t="n">
        <v>3201</v>
      </c>
      <c r="G2114" t="s">
        <v>250</v>
      </c>
      <c r="H2114" t="s">
        <v>251</v>
      </c>
      <c r="I2114" t="n">
        <v>5</v>
      </c>
      <c r="J2114" t="n">
        <v>945</v>
      </c>
      <c r="K2114" t="s">
        <v>304</v>
      </c>
      <c r="L2114" t="n">
        <v>297</v>
      </c>
      <c r="M2114" t="n">
        <v>0.08</v>
      </c>
      <c r="N2114" t="n">
        <v>36.6</v>
      </c>
      <c r="O2114" t="s">
        <v>345</v>
      </c>
      <c r="P2114" t="s">
        <v>254</v>
      </c>
      <c r="Q2114" t="s">
        <v>254</v>
      </c>
      <c r="R2114" t="s">
        <v>255</v>
      </c>
      <c r="S2114" t="s">
        <v>251</v>
      </c>
      <c r="T2114" t="n">
        <v>5</v>
      </c>
    </row>
    <row r="2115" spans="1:20">
      <c r="A2115" s="1" t="n">
        <v>38442</v>
      </c>
      <c r="B2115" t="s">
        <v>344</v>
      </c>
      <c r="C2115" t="n">
        <v>43</v>
      </c>
      <c r="D2115" t="n">
        <v>20</v>
      </c>
      <c r="E2115" t="s">
        <v>249</v>
      </c>
      <c r="F2115" t="n">
        <v>3201</v>
      </c>
      <c r="G2115" t="s">
        <v>250</v>
      </c>
      <c r="H2115" t="s">
        <v>251</v>
      </c>
      <c r="I2115" t="n">
        <v>5</v>
      </c>
      <c r="J2115" t="n">
        <v>945</v>
      </c>
      <c r="K2115" t="s">
        <v>304</v>
      </c>
      <c r="L2115" t="n">
        <v>151</v>
      </c>
      <c r="M2115" t="n">
        <v>0.07000000000000001</v>
      </c>
      <c r="N2115" t="n">
        <v>36.5</v>
      </c>
      <c r="O2115" t="s">
        <v>345</v>
      </c>
      <c r="P2115" t="s">
        <v>254</v>
      </c>
      <c r="Q2115" t="s">
        <v>254</v>
      </c>
      <c r="R2115" t="s">
        <v>255</v>
      </c>
      <c r="S2115" t="s">
        <v>251</v>
      </c>
      <c r="T2115" t="n">
        <v>5</v>
      </c>
    </row>
    <row r="2116" spans="1:20">
      <c r="A2116" s="1" t="n">
        <v>38442</v>
      </c>
      <c r="B2116" t="s">
        <v>344</v>
      </c>
      <c r="C2116" t="n">
        <v>44</v>
      </c>
      <c r="D2116" t="n">
        <v>20</v>
      </c>
      <c r="E2116" t="s">
        <v>249</v>
      </c>
      <c r="F2116" t="n">
        <v>3201</v>
      </c>
      <c r="G2116" t="s">
        <v>250</v>
      </c>
      <c r="H2116" t="s">
        <v>251</v>
      </c>
      <c r="I2116" t="n">
        <v>5</v>
      </c>
      <c r="J2116" t="n">
        <v>280</v>
      </c>
      <c r="K2116" t="s">
        <v>273</v>
      </c>
      <c r="L2116" t="n">
        <v>208</v>
      </c>
      <c r="M2116" t="n">
        <v>0.24</v>
      </c>
      <c r="N2116" t="n">
        <v>16.5</v>
      </c>
      <c r="O2116" t="s">
        <v>345</v>
      </c>
      <c r="P2116" t="s">
        <v>254</v>
      </c>
      <c r="Q2116" t="s">
        <v>254</v>
      </c>
      <c r="R2116" t="s">
        <v>255</v>
      </c>
      <c r="S2116" t="s">
        <v>251</v>
      </c>
      <c r="T2116" t="n">
        <v>5</v>
      </c>
    </row>
    <row r="2117" spans="1:20">
      <c r="A2117" s="1" t="n">
        <v>38442</v>
      </c>
      <c r="B2117" t="s">
        <v>347</v>
      </c>
      <c r="C2117" t="n">
        <v>1</v>
      </c>
      <c r="D2117" t="n">
        <v>20</v>
      </c>
      <c r="E2117" t="s">
        <v>249</v>
      </c>
      <c r="F2117" t="n">
        <v>3201</v>
      </c>
      <c r="G2117" t="s">
        <v>250</v>
      </c>
      <c r="H2117" t="s">
        <v>251</v>
      </c>
      <c r="I2117" t="n">
        <v>5</v>
      </c>
      <c r="J2117" t="n">
        <v>232</v>
      </c>
      <c r="K2117" t="s">
        <v>288</v>
      </c>
      <c r="L2117" t="n">
        <v>481</v>
      </c>
      <c r="M2117" t="n">
        <v>0.08</v>
      </c>
      <c r="N2117" t="n">
        <v>37</v>
      </c>
      <c r="O2117" t="s">
        <v>347</v>
      </c>
      <c r="P2117" t="s">
        <v>275</v>
      </c>
      <c r="Q2117" t="s">
        <v>275</v>
      </c>
      <c r="R2117" t="s">
        <v>255</v>
      </c>
      <c r="S2117" t="s">
        <v>251</v>
      </c>
      <c r="T2117" t="n">
        <v>5</v>
      </c>
    </row>
    <row r="2118" spans="1:20">
      <c r="A2118" s="1" t="n">
        <v>38442</v>
      </c>
      <c r="B2118" t="s">
        <v>347</v>
      </c>
      <c r="C2118" t="n">
        <v>2</v>
      </c>
      <c r="D2118" t="n">
        <v>20</v>
      </c>
      <c r="E2118" t="s">
        <v>249</v>
      </c>
      <c r="F2118" t="n">
        <v>3201</v>
      </c>
      <c r="G2118" t="s">
        <v>250</v>
      </c>
      <c r="H2118" t="s">
        <v>251</v>
      </c>
      <c r="I2118" t="n">
        <v>5</v>
      </c>
      <c r="J2118" t="n">
        <v>458</v>
      </c>
      <c r="K2118" t="s">
        <v>252</v>
      </c>
      <c r="L2118" t="n">
        <v>195</v>
      </c>
      <c r="M2118" t="n">
        <v>0.22</v>
      </c>
      <c r="N2118" t="n">
        <v>20</v>
      </c>
      <c r="O2118" t="s">
        <v>347</v>
      </c>
      <c r="P2118" t="s">
        <v>275</v>
      </c>
      <c r="Q2118" t="s">
        <v>275</v>
      </c>
      <c r="R2118" t="s">
        <v>255</v>
      </c>
      <c r="S2118" t="s">
        <v>251</v>
      </c>
      <c r="T2118" t="n">
        <v>5</v>
      </c>
    </row>
    <row r="2119" spans="1:20">
      <c r="A2119" s="1" t="n">
        <v>38442</v>
      </c>
      <c r="B2119" t="s">
        <v>347</v>
      </c>
      <c r="C2119" t="n">
        <v>3</v>
      </c>
      <c r="D2119" t="n">
        <v>20</v>
      </c>
      <c r="E2119" t="s">
        <v>249</v>
      </c>
      <c r="F2119" t="n">
        <v>3201</v>
      </c>
      <c r="G2119" t="s">
        <v>250</v>
      </c>
      <c r="H2119" t="s">
        <v>251</v>
      </c>
      <c r="I2119" t="n">
        <v>5</v>
      </c>
      <c r="J2119" t="n">
        <v>965</v>
      </c>
      <c r="K2119" t="s">
        <v>358</v>
      </c>
      <c r="L2119" t="n">
        <v>373</v>
      </c>
      <c r="M2119" t="n">
        <v>0.6</v>
      </c>
      <c r="N2119" t="n">
        <v>32.1</v>
      </c>
      <c r="O2119" t="s">
        <v>347</v>
      </c>
      <c r="P2119" t="s">
        <v>275</v>
      </c>
      <c r="Q2119" t="s">
        <v>275</v>
      </c>
      <c r="R2119" t="s">
        <v>255</v>
      </c>
      <c r="S2119" t="s">
        <v>251</v>
      </c>
      <c r="T2119" t="n">
        <v>5</v>
      </c>
    </row>
    <row r="2120" spans="1:20">
      <c r="A2120" s="1" t="n">
        <v>38442</v>
      </c>
      <c r="B2120" t="s">
        <v>347</v>
      </c>
      <c r="C2120" t="n">
        <v>4</v>
      </c>
      <c r="D2120" t="n">
        <v>20</v>
      </c>
      <c r="E2120" t="s">
        <v>249</v>
      </c>
      <c r="F2120" t="n">
        <v>3201</v>
      </c>
      <c r="G2120" t="s">
        <v>250</v>
      </c>
      <c r="H2120" t="s">
        <v>251</v>
      </c>
      <c r="I2120" t="n">
        <v>5</v>
      </c>
      <c r="J2120" t="n">
        <v>280</v>
      </c>
      <c r="K2120" t="s">
        <v>273</v>
      </c>
      <c r="L2120" t="n">
        <v>353</v>
      </c>
      <c r="M2120" t="n">
        <v>0.25</v>
      </c>
      <c r="N2120" t="n">
        <v>20.4</v>
      </c>
      <c r="O2120" t="s">
        <v>347</v>
      </c>
      <c r="P2120" t="s">
        <v>275</v>
      </c>
      <c r="Q2120" t="s">
        <v>275</v>
      </c>
      <c r="R2120" t="s">
        <v>255</v>
      </c>
      <c r="S2120" t="s">
        <v>251</v>
      </c>
      <c r="T2120" t="n">
        <v>5</v>
      </c>
    </row>
    <row r="2121" spans="1:20">
      <c r="A2121" s="1" t="n">
        <v>38442</v>
      </c>
      <c r="B2121" t="s">
        <v>347</v>
      </c>
      <c r="C2121" t="n">
        <v>5</v>
      </c>
      <c r="D2121" t="n">
        <v>20</v>
      </c>
      <c r="E2121" t="s">
        <v>249</v>
      </c>
      <c r="F2121" t="n">
        <v>3201</v>
      </c>
      <c r="G2121" t="s">
        <v>250</v>
      </c>
      <c r="H2121" t="s">
        <v>251</v>
      </c>
      <c r="I2121" t="n">
        <v>5</v>
      </c>
      <c r="J2121" t="n">
        <v>232</v>
      </c>
      <c r="K2121" t="s">
        <v>288</v>
      </c>
      <c r="L2121" t="n">
        <v>306</v>
      </c>
      <c r="M2121" t="n">
        <v>0.09</v>
      </c>
      <c r="N2121" t="n">
        <v>36.1</v>
      </c>
      <c r="O2121" t="s">
        <v>347</v>
      </c>
      <c r="P2121" t="s">
        <v>275</v>
      </c>
      <c r="Q2121" t="s">
        <v>275</v>
      </c>
      <c r="R2121" t="s">
        <v>255</v>
      </c>
      <c r="S2121" t="s">
        <v>251</v>
      </c>
      <c r="T2121" t="n">
        <v>5</v>
      </c>
    </row>
    <row r="2122" spans="1:20">
      <c r="A2122" s="1" t="n">
        <v>38472</v>
      </c>
      <c r="B2122" t="s">
        <v>344</v>
      </c>
      <c r="C2122" t="n">
        <v>50</v>
      </c>
      <c r="D2122" t="n">
        <v>20</v>
      </c>
      <c r="E2122" t="s">
        <v>249</v>
      </c>
      <c r="F2122" t="n">
        <v>3201</v>
      </c>
      <c r="G2122" t="s">
        <v>250</v>
      </c>
      <c r="H2122" t="s">
        <v>251</v>
      </c>
      <c r="I2122" t="n">
        <v>5</v>
      </c>
      <c r="J2122" t="n">
        <v>945</v>
      </c>
      <c r="K2122" t="s">
        <v>304</v>
      </c>
      <c r="L2122" t="n">
        <v>241</v>
      </c>
      <c r="M2122" t="n">
        <v>0.1</v>
      </c>
      <c r="N2122" t="n">
        <v>36.4</v>
      </c>
      <c r="O2122" t="s">
        <v>345</v>
      </c>
      <c r="P2122" t="s">
        <v>254</v>
      </c>
      <c r="Q2122" t="s">
        <v>254</v>
      </c>
      <c r="R2122" t="s">
        <v>255</v>
      </c>
      <c r="S2122" t="s">
        <v>251</v>
      </c>
      <c r="T2122" t="n">
        <v>5</v>
      </c>
    </row>
    <row r="2123" spans="1:20">
      <c r="A2123" s="1" t="n">
        <v>38472</v>
      </c>
      <c r="B2123" t="s">
        <v>344</v>
      </c>
      <c r="C2123" t="n">
        <v>51</v>
      </c>
      <c r="D2123" t="n">
        <v>20</v>
      </c>
      <c r="E2123" t="s">
        <v>249</v>
      </c>
      <c r="F2123" t="n">
        <v>3201</v>
      </c>
      <c r="G2123" t="s">
        <v>250</v>
      </c>
      <c r="H2123" t="s">
        <v>251</v>
      </c>
      <c r="I2123" t="n">
        <v>5</v>
      </c>
      <c r="J2123" t="n">
        <v>458</v>
      </c>
      <c r="K2123" t="s">
        <v>252</v>
      </c>
      <c r="L2123" t="n">
        <v>191</v>
      </c>
      <c r="M2123" t="n">
        <v>0.1</v>
      </c>
      <c r="N2123" t="n">
        <v>33.9</v>
      </c>
      <c r="O2123" t="s">
        <v>345</v>
      </c>
      <c r="P2123" t="s">
        <v>254</v>
      </c>
      <c r="Q2123" t="s">
        <v>254</v>
      </c>
      <c r="R2123" t="s">
        <v>255</v>
      </c>
      <c r="S2123" t="s">
        <v>251</v>
      </c>
      <c r="T2123" t="n">
        <v>5</v>
      </c>
    </row>
    <row r="2124" spans="1:20">
      <c r="A2124" s="1" t="n">
        <v>38472</v>
      </c>
      <c r="B2124" t="s">
        <v>344</v>
      </c>
      <c r="C2124" t="n">
        <v>52</v>
      </c>
      <c r="D2124" t="n">
        <v>20</v>
      </c>
      <c r="E2124" t="s">
        <v>249</v>
      </c>
      <c r="F2124" t="n">
        <v>3201</v>
      </c>
      <c r="G2124" t="s">
        <v>250</v>
      </c>
      <c r="H2124" t="s">
        <v>251</v>
      </c>
      <c r="I2124" t="n">
        <v>5</v>
      </c>
      <c r="J2124" t="n">
        <v>280</v>
      </c>
      <c r="K2124" t="s">
        <v>273</v>
      </c>
      <c r="L2124" t="n">
        <v>238</v>
      </c>
      <c r="M2124" t="n">
        <v>0.12</v>
      </c>
      <c r="N2124" t="n">
        <v>38.2</v>
      </c>
      <c r="O2124" t="s">
        <v>345</v>
      </c>
      <c r="P2124" t="s">
        <v>254</v>
      </c>
      <c r="Q2124" t="s">
        <v>254</v>
      </c>
      <c r="R2124" t="s">
        <v>255</v>
      </c>
      <c r="S2124" t="s">
        <v>251</v>
      </c>
      <c r="T2124" t="n">
        <v>5</v>
      </c>
    </row>
    <row r="2125" spans="1:20">
      <c r="A2125" s="1" t="n">
        <v>38472</v>
      </c>
      <c r="B2125" t="s">
        <v>344</v>
      </c>
      <c r="C2125" t="n">
        <v>53</v>
      </c>
      <c r="D2125" t="n">
        <v>20</v>
      </c>
      <c r="E2125" t="s">
        <v>249</v>
      </c>
      <c r="F2125" t="n">
        <v>3201</v>
      </c>
      <c r="G2125" t="s">
        <v>250</v>
      </c>
      <c r="H2125" t="s">
        <v>251</v>
      </c>
      <c r="I2125" t="n">
        <v>5</v>
      </c>
      <c r="J2125" t="n">
        <v>280</v>
      </c>
      <c r="K2125" t="s">
        <v>273</v>
      </c>
      <c r="L2125" t="n">
        <v>399</v>
      </c>
      <c r="M2125" t="n">
        <v>0.1</v>
      </c>
      <c r="N2125" t="n">
        <v>38.6</v>
      </c>
      <c r="O2125" t="s">
        <v>345</v>
      </c>
      <c r="P2125" t="s">
        <v>254</v>
      </c>
      <c r="Q2125" t="s">
        <v>254</v>
      </c>
      <c r="R2125" t="s">
        <v>255</v>
      </c>
      <c r="S2125" t="s">
        <v>251</v>
      </c>
      <c r="T2125" t="n">
        <v>5</v>
      </c>
    </row>
    <row r="2126" spans="1:20">
      <c r="A2126" s="1" t="n">
        <v>38472</v>
      </c>
      <c r="B2126" t="s">
        <v>344</v>
      </c>
      <c r="C2126" t="n">
        <v>54</v>
      </c>
      <c r="D2126" t="n">
        <v>20</v>
      </c>
      <c r="E2126" t="s">
        <v>249</v>
      </c>
      <c r="F2126" t="n">
        <v>3201</v>
      </c>
      <c r="G2126" t="s">
        <v>250</v>
      </c>
      <c r="H2126" t="s">
        <v>251</v>
      </c>
      <c r="I2126" t="n">
        <v>5</v>
      </c>
      <c r="J2126" t="n">
        <v>458</v>
      </c>
      <c r="K2126" t="s">
        <v>252</v>
      </c>
      <c r="L2126" t="n">
        <v>253</v>
      </c>
      <c r="M2126" t="n">
        <v>0.15</v>
      </c>
      <c r="N2126" t="n">
        <v>33.6</v>
      </c>
      <c r="O2126" t="s">
        <v>345</v>
      </c>
      <c r="P2126" t="s">
        <v>254</v>
      </c>
      <c r="Q2126" t="s">
        <v>254</v>
      </c>
      <c r="R2126" t="s">
        <v>255</v>
      </c>
      <c r="S2126" t="s">
        <v>251</v>
      </c>
      <c r="T2126" t="n">
        <v>5</v>
      </c>
    </row>
    <row r="2127" spans="1:20">
      <c r="A2127" s="1" t="n">
        <v>38472</v>
      </c>
      <c r="B2127" t="s">
        <v>364</v>
      </c>
      <c r="C2127" t="n">
        <v>1</v>
      </c>
      <c r="D2127" t="n">
        <v>231</v>
      </c>
      <c r="E2127" t="s">
        <v>365</v>
      </c>
      <c r="F2127" t="n">
        <v>3202</v>
      </c>
      <c r="G2127" t="s">
        <v>297</v>
      </c>
      <c r="H2127" t="s">
        <v>251</v>
      </c>
      <c r="I2127" t="n">
        <v>5</v>
      </c>
      <c r="J2127" t="n">
        <v>580</v>
      </c>
      <c r="K2127" t="s">
        <v>270</v>
      </c>
      <c r="L2127" t="n">
        <v>20</v>
      </c>
      <c r="M2127" t="n">
        <v>0</v>
      </c>
      <c r="N2127" t="n">
        <v>0</v>
      </c>
    </row>
    <row r="2128" spans="1:20">
      <c r="A2128" s="1" t="n">
        <v>38472</v>
      </c>
      <c r="B2128" t="s">
        <v>364</v>
      </c>
      <c r="C2128" t="n">
        <v>2</v>
      </c>
      <c r="D2128" t="n">
        <v>231</v>
      </c>
      <c r="E2128" t="s">
        <v>365</v>
      </c>
      <c r="F2128" t="n">
        <v>3203</v>
      </c>
      <c r="G2128" t="s">
        <v>366</v>
      </c>
      <c r="H2128" t="s">
        <v>251</v>
      </c>
      <c r="I2128" t="n">
        <v>5</v>
      </c>
      <c r="J2128" t="n">
        <v>580</v>
      </c>
      <c r="K2128" t="s">
        <v>270</v>
      </c>
      <c r="L2128" t="n">
        <v>14</v>
      </c>
      <c r="M2128" t="n">
        <v>0</v>
      </c>
      <c r="N2128" t="n">
        <v>0</v>
      </c>
    </row>
    <row r="2129" spans="1:20">
      <c r="A2129" s="1" t="n">
        <v>38472</v>
      </c>
      <c r="B2129" t="s">
        <v>364</v>
      </c>
      <c r="C2129" t="n">
        <v>3</v>
      </c>
      <c r="D2129" t="n">
        <v>231</v>
      </c>
      <c r="E2129" t="s">
        <v>365</v>
      </c>
      <c r="F2129" t="n">
        <v>3204</v>
      </c>
      <c r="G2129" t="s">
        <v>367</v>
      </c>
      <c r="H2129" t="s">
        <v>251</v>
      </c>
      <c r="I2129" t="n">
        <v>5</v>
      </c>
      <c r="J2129" t="n">
        <v>580</v>
      </c>
      <c r="K2129" t="s">
        <v>270</v>
      </c>
      <c r="L2129" t="n">
        <v>11</v>
      </c>
      <c r="M2129" t="n">
        <v>0</v>
      </c>
      <c r="N2129" t="n">
        <v>0</v>
      </c>
    </row>
    <row r="2130" spans="1:20">
      <c r="A2130" s="1" t="n">
        <v>38472</v>
      </c>
      <c r="B2130" t="s">
        <v>348</v>
      </c>
      <c r="C2130" t="n">
        <v>1</v>
      </c>
      <c r="D2130" t="n">
        <v>213</v>
      </c>
      <c r="E2130" t="s">
        <v>256</v>
      </c>
      <c r="F2130" t="n">
        <v>3201</v>
      </c>
      <c r="G2130" t="s">
        <v>250</v>
      </c>
      <c r="H2130" t="s">
        <v>251</v>
      </c>
      <c r="I2130" t="n">
        <v>5</v>
      </c>
      <c r="J2130" t="n">
        <v>515</v>
      </c>
      <c r="K2130" t="s">
        <v>361</v>
      </c>
      <c r="L2130" t="n">
        <v>314</v>
      </c>
      <c r="M2130" t="n">
        <v>0</v>
      </c>
      <c r="N2130" t="n">
        <v>0</v>
      </c>
    </row>
    <row r="2131" spans="1:20">
      <c r="A2131" s="1" t="n">
        <v>38472</v>
      </c>
      <c r="B2131" t="s">
        <v>348</v>
      </c>
      <c r="C2131" t="n">
        <v>2</v>
      </c>
      <c r="D2131" t="n">
        <v>213</v>
      </c>
      <c r="E2131" t="s">
        <v>256</v>
      </c>
      <c r="F2131" t="n">
        <v>3201</v>
      </c>
      <c r="G2131" t="s">
        <v>250</v>
      </c>
      <c r="H2131" t="s">
        <v>251</v>
      </c>
      <c r="I2131" t="n">
        <v>5</v>
      </c>
      <c r="J2131" t="n">
        <v>520</v>
      </c>
      <c r="K2131" t="s">
        <v>283</v>
      </c>
      <c r="L2131" t="n">
        <v>404</v>
      </c>
      <c r="M2131" t="n">
        <v>0</v>
      </c>
      <c r="N2131" t="n">
        <v>0</v>
      </c>
    </row>
    <row r="2132" spans="1:20">
      <c r="A2132" s="1" t="n">
        <v>38472</v>
      </c>
      <c r="B2132" t="s">
        <v>347</v>
      </c>
      <c r="C2132" t="n">
        <v>1</v>
      </c>
      <c r="D2132" t="n">
        <v>20</v>
      </c>
      <c r="E2132" t="s">
        <v>249</v>
      </c>
      <c r="F2132" t="n">
        <v>3201</v>
      </c>
      <c r="G2132" t="s">
        <v>250</v>
      </c>
      <c r="H2132" t="s">
        <v>251</v>
      </c>
      <c r="I2132" t="n">
        <v>5</v>
      </c>
      <c r="J2132" t="n">
        <v>785</v>
      </c>
      <c r="K2132" t="s">
        <v>281</v>
      </c>
      <c r="L2132" t="n">
        <v>1014</v>
      </c>
      <c r="M2132" t="n">
        <v>1.12</v>
      </c>
      <c r="N2132" t="n">
        <v>39.2</v>
      </c>
      <c r="O2132" t="s">
        <v>347</v>
      </c>
      <c r="P2132" t="s">
        <v>275</v>
      </c>
      <c r="Q2132" t="s">
        <v>275</v>
      </c>
      <c r="R2132" t="s">
        <v>255</v>
      </c>
      <c r="S2132" t="s">
        <v>251</v>
      </c>
      <c r="T2132" t="n">
        <v>5</v>
      </c>
    </row>
    <row r="2133" spans="1:20">
      <c r="A2133" s="1" t="n">
        <v>38472</v>
      </c>
      <c r="B2133" t="s">
        <v>347</v>
      </c>
      <c r="C2133" t="n">
        <v>2</v>
      </c>
      <c r="D2133" t="n">
        <v>20</v>
      </c>
      <c r="E2133" t="s">
        <v>249</v>
      </c>
      <c r="F2133" t="n">
        <v>3201</v>
      </c>
      <c r="G2133" t="s">
        <v>250</v>
      </c>
      <c r="H2133" t="s">
        <v>251</v>
      </c>
      <c r="I2133" t="n">
        <v>5</v>
      </c>
      <c r="J2133" t="n">
        <v>232</v>
      </c>
      <c r="K2133" t="s">
        <v>288</v>
      </c>
      <c r="L2133" t="n">
        <v>322</v>
      </c>
      <c r="M2133" t="n">
        <v>0.09</v>
      </c>
      <c r="N2133" t="n">
        <v>36.3</v>
      </c>
      <c r="O2133" t="s">
        <v>347</v>
      </c>
      <c r="P2133" t="s">
        <v>275</v>
      </c>
      <c r="Q2133" t="s">
        <v>275</v>
      </c>
      <c r="R2133" t="s">
        <v>255</v>
      </c>
      <c r="S2133" t="s">
        <v>251</v>
      </c>
      <c r="T2133" t="n">
        <v>5</v>
      </c>
    </row>
    <row r="2134" spans="1:20">
      <c r="A2134" s="1" t="n">
        <v>38472</v>
      </c>
      <c r="B2134" t="s">
        <v>347</v>
      </c>
      <c r="C2134" t="n">
        <v>3</v>
      </c>
      <c r="D2134" t="n">
        <v>20</v>
      </c>
      <c r="E2134" t="s">
        <v>249</v>
      </c>
      <c r="F2134" t="n">
        <v>3201</v>
      </c>
      <c r="G2134" t="s">
        <v>250</v>
      </c>
      <c r="H2134" t="s">
        <v>251</v>
      </c>
      <c r="I2134" t="n">
        <v>5</v>
      </c>
      <c r="J2134" t="n">
        <v>145</v>
      </c>
      <c r="K2134" t="s">
        <v>323</v>
      </c>
      <c r="L2134" t="n">
        <v>463</v>
      </c>
      <c r="M2134" t="n">
        <v>0.62</v>
      </c>
      <c r="N2134" t="n">
        <v>28.8</v>
      </c>
      <c r="O2134" t="s">
        <v>347</v>
      </c>
      <c r="P2134" t="s">
        <v>275</v>
      </c>
      <c r="Q2134" t="s">
        <v>275</v>
      </c>
      <c r="R2134" t="s">
        <v>255</v>
      </c>
      <c r="S2134" t="s">
        <v>251</v>
      </c>
      <c r="T2134" t="n">
        <v>5</v>
      </c>
    </row>
    <row r="2135" spans="1:20">
      <c r="A2135" s="1" t="n">
        <v>38472</v>
      </c>
      <c r="B2135" t="s">
        <v>347</v>
      </c>
      <c r="C2135" t="n">
        <v>4</v>
      </c>
      <c r="D2135" t="n">
        <v>20</v>
      </c>
      <c r="E2135" t="s">
        <v>249</v>
      </c>
      <c r="F2135" t="n">
        <v>3201</v>
      </c>
      <c r="G2135" t="s">
        <v>250</v>
      </c>
      <c r="H2135" t="s">
        <v>251</v>
      </c>
      <c r="I2135" t="n">
        <v>5</v>
      </c>
      <c r="J2135" t="n">
        <v>232</v>
      </c>
      <c r="K2135" t="s">
        <v>288</v>
      </c>
      <c r="L2135" t="n">
        <v>350</v>
      </c>
      <c r="M2135" t="n">
        <v>0.1</v>
      </c>
      <c r="N2135" t="n">
        <v>35.1</v>
      </c>
      <c r="O2135" t="s">
        <v>347</v>
      </c>
      <c r="P2135" t="s">
        <v>275</v>
      </c>
      <c r="Q2135" t="s">
        <v>275</v>
      </c>
      <c r="R2135" t="s">
        <v>255</v>
      </c>
      <c r="S2135" t="s">
        <v>251</v>
      </c>
      <c r="T2135" t="n">
        <v>5</v>
      </c>
    </row>
    <row r="2136" spans="1:20">
      <c r="A2136" s="1" t="n">
        <v>38472</v>
      </c>
      <c r="B2136" t="s">
        <v>347</v>
      </c>
      <c r="C2136" t="n">
        <v>5</v>
      </c>
      <c r="D2136" t="n">
        <v>20</v>
      </c>
      <c r="E2136" t="s">
        <v>249</v>
      </c>
      <c r="F2136" t="n">
        <v>3201</v>
      </c>
      <c r="G2136" t="s">
        <v>250</v>
      </c>
      <c r="H2136" t="s">
        <v>251</v>
      </c>
      <c r="I2136" t="n">
        <v>5</v>
      </c>
      <c r="J2136" t="n">
        <v>458</v>
      </c>
      <c r="K2136" t="s">
        <v>252</v>
      </c>
      <c r="L2136" t="n">
        <v>303</v>
      </c>
      <c r="M2136" t="n">
        <v>0.22</v>
      </c>
      <c r="N2136" t="n">
        <v>19.6</v>
      </c>
      <c r="O2136" t="s">
        <v>347</v>
      </c>
      <c r="P2136" t="s">
        <v>275</v>
      </c>
      <c r="Q2136" t="s">
        <v>275</v>
      </c>
      <c r="R2136" t="s">
        <v>255</v>
      </c>
      <c r="S2136" t="s">
        <v>251</v>
      </c>
      <c r="T2136" t="n">
        <v>5</v>
      </c>
    </row>
    <row r="2137" spans="1:20">
      <c r="A2137" s="1" t="n">
        <v>38503</v>
      </c>
      <c r="B2137" t="s">
        <v>344</v>
      </c>
      <c r="C2137" t="n">
        <v>58</v>
      </c>
      <c r="D2137" t="n">
        <v>20</v>
      </c>
      <c r="E2137" t="s">
        <v>249</v>
      </c>
      <c r="F2137" t="n">
        <v>3201</v>
      </c>
      <c r="G2137" t="s">
        <v>250</v>
      </c>
      <c r="H2137" t="s">
        <v>251</v>
      </c>
      <c r="I2137" t="n">
        <v>5</v>
      </c>
      <c r="J2137" t="n">
        <v>280</v>
      </c>
      <c r="K2137" t="s">
        <v>273</v>
      </c>
      <c r="L2137" t="n">
        <v>309</v>
      </c>
      <c r="M2137" t="n">
        <v>0.05</v>
      </c>
      <c r="N2137" t="n">
        <v>38.5</v>
      </c>
      <c r="O2137" t="s">
        <v>345</v>
      </c>
      <c r="P2137" t="s">
        <v>254</v>
      </c>
      <c r="Q2137" t="s">
        <v>254</v>
      </c>
      <c r="R2137" t="s">
        <v>255</v>
      </c>
      <c r="S2137" t="s">
        <v>251</v>
      </c>
      <c r="T2137" t="n">
        <v>5</v>
      </c>
    </row>
    <row r="2138" spans="1:20">
      <c r="A2138" s="1" t="n">
        <v>38503</v>
      </c>
      <c r="B2138" t="s">
        <v>344</v>
      </c>
      <c r="C2138" t="n">
        <v>59</v>
      </c>
      <c r="D2138" t="n">
        <v>20</v>
      </c>
      <c r="E2138" t="s">
        <v>249</v>
      </c>
      <c r="F2138" t="n">
        <v>3201</v>
      </c>
      <c r="G2138" t="s">
        <v>250</v>
      </c>
      <c r="H2138" t="s">
        <v>251</v>
      </c>
      <c r="I2138" t="n">
        <v>5</v>
      </c>
      <c r="J2138" t="n">
        <v>280</v>
      </c>
      <c r="K2138" t="s">
        <v>273</v>
      </c>
      <c r="L2138" t="n">
        <v>198</v>
      </c>
      <c r="M2138" t="n">
        <v>0.1</v>
      </c>
      <c r="N2138" t="n">
        <v>32.2</v>
      </c>
      <c r="O2138" t="s">
        <v>345</v>
      </c>
      <c r="P2138" t="s">
        <v>254</v>
      </c>
      <c r="Q2138" t="s">
        <v>254</v>
      </c>
      <c r="R2138" t="s">
        <v>255</v>
      </c>
      <c r="S2138" t="s">
        <v>251</v>
      </c>
      <c r="T2138" t="n">
        <v>5</v>
      </c>
    </row>
    <row r="2139" spans="1:20">
      <c r="A2139" s="1" t="n">
        <v>38503</v>
      </c>
      <c r="B2139" t="s">
        <v>344</v>
      </c>
      <c r="C2139" t="n">
        <v>60</v>
      </c>
      <c r="D2139" t="n">
        <v>20</v>
      </c>
      <c r="E2139" t="s">
        <v>249</v>
      </c>
      <c r="F2139" t="n">
        <v>3201</v>
      </c>
      <c r="G2139" t="s">
        <v>250</v>
      </c>
      <c r="H2139" t="s">
        <v>251</v>
      </c>
      <c r="I2139" t="n">
        <v>5</v>
      </c>
      <c r="J2139" t="n">
        <v>945</v>
      </c>
      <c r="K2139" t="s">
        <v>304</v>
      </c>
      <c r="L2139" t="n">
        <v>413</v>
      </c>
      <c r="M2139" t="n">
        <v>0.1</v>
      </c>
      <c r="N2139" t="n">
        <v>36.5</v>
      </c>
      <c r="O2139" t="s">
        <v>345</v>
      </c>
      <c r="P2139" t="s">
        <v>254</v>
      </c>
      <c r="Q2139" t="s">
        <v>254</v>
      </c>
      <c r="R2139" t="s">
        <v>255</v>
      </c>
      <c r="S2139" t="s">
        <v>251</v>
      </c>
      <c r="T2139" t="n">
        <v>5</v>
      </c>
    </row>
    <row r="2140" spans="1:20">
      <c r="A2140" s="1" t="n">
        <v>38503</v>
      </c>
      <c r="B2140" t="s">
        <v>344</v>
      </c>
      <c r="C2140" t="n">
        <v>61</v>
      </c>
      <c r="D2140" t="n">
        <v>20</v>
      </c>
      <c r="E2140" t="s">
        <v>249</v>
      </c>
      <c r="F2140" t="n">
        <v>3201</v>
      </c>
      <c r="G2140" t="s">
        <v>250</v>
      </c>
      <c r="H2140" t="s">
        <v>251</v>
      </c>
      <c r="I2140" t="n">
        <v>5</v>
      </c>
      <c r="J2140" t="n">
        <v>945</v>
      </c>
      <c r="K2140" t="s">
        <v>304</v>
      </c>
      <c r="L2140" t="n">
        <v>194</v>
      </c>
      <c r="M2140" t="n">
        <v>0.05</v>
      </c>
      <c r="N2140" t="n">
        <v>39.2</v>
      </c>
      <c r="O2140" t="s">
        <v>345</v>
      </c>
      <c r="P2140" t="s">
        <v>254</v>
      </c>
      <c r="Q2140" t="s">
        <v>254</v>
      </c>
      <c r="R2140" t="s">
        <v>255</v>
      </c>
      <c r="S2140" t="s">
        <v>251</v>
      </c>
      <c r="T2140" t="n">
        <v>5</v>
      </c>
    </row>
    <row r="2141" spans="1:20">
      <c r="A2141" s="1" t="n">
        <v>38503</v>
      </c>
      <c r="B2141" t="s">
        <v>344</v>
      </c>
      <c r="C2141" t="n">
        <v>62</v>
      </c>
      <c r="D2141" t="n">
        <v>20</v>
      </c>
      <c r="E2141" t="s">
        <v>249</v>
      </c>
      <c r="F2141" t="n">
        <v>3201</v>
      </c>
      <c r="G2141" t="s">
        <v>250</v>
      </c>
      <c r="H2141" t="s">
        <v>251</v>
      </c>
      <c r="I2141" t="n">
        <v>5</v>
      </c>
      <c r="J2141" t="n">
        <v>945</v>
      </c>
      <c r="K2141" t="s">
        <v>304</v>
      </c>
      <c r="L2141" t="n">
        <v>303</v>
      </c>
      <c r="M2141" t="n">
        <v>0.05</v>
      </c>
      <c r="N2141" t="n">
        <v>36.1</v>
      </c>
      <c r="O2141" t="s">
        <v>345</v>
      </c>
      <c r="P2141" t="s">
        <v>254</v>
      </c>
      <c r="Q2141" t="s">
        <v>254</v>
      </c>
      <c r="R2141" t="s">
        <v>255</v>
      </c>
      <c r="S2141" t="s">
        <v>251</v>
      </c>
      <c r="T2141" t="n">
        <v>5</v>
      </c>
    </row>
    <row r="2142" spans="1:20">
      <c r="A2142" s="1" t="n">
        <v>38503</v>
      </c>
      <c r="B2142" t="s">
        <v>344</v>
      </c>
      <c r="C2142" t="n">
        <v>63</v>
      </c>
      <c r="D2142" t="n">
        <v>20</v>
      </c>
      <c r="E2142" t="s">
        <v>249</v>
      </c>
      <c r="F2142" t="n">
        <v>3201</v>
      </c>
      <c r="G2142" t="s">
        <v>250</v>
      </c>
      <c r="H2142" t="s">
        <v>251</v>
      </c>
      <c r="I2142" t="n">
        <v>5</v>
      </c>
      <c r="J2142" t="n">
        <v>945</v>
      </c>
      <c r="K2142" t="s">
        <v>304</v>
      </c>
      <c r="L2142" t="n">
        <v>260</v>
      </c>
      <c r="M2142" t="n">
        <v>0.1</v>
      </c>
      <c r="N2142" t="n">
        <v>36.8</v>
      </c>
      <c r="O2142" t="s">
        <v>345</v>
      </c>
      <c r="P2142" t="s">
        <v>254</v>
      </c>
      <c r="Q2142" t="s">
        <v>254</v>
      </c>
      <c r="R2142" t="s">
        <v>255</v>
      </c>
      <c r="S2142" t="s">
        <v>251</v>
      </c>
      <c r="T2142" t="n">
        <v>5</v>
      </c>
    </row>
    <row r="2143" spans="1:20">
      <c r="A2143" s="1" t="n">
        <v>38503</v>
      </c>
      <c r="B2143" t="s">
        <v>344</v>
      </c>
      <c r="C2143" t="n">
        <v>64</v>
      </c>
      <c r="D2143" t="n">
        <v>20</v>
      </c>
      <c r="E2143" t="s">
        <v>249</v>
      </c>
      <c r="F2143" t="n">
        <v>3201</v>
      </c>
      <c r="G2143" t="s">
        <v>250</v>
      </c>
      <c r="H2143" t="s">
        <v>251</v>
      </c>
      <c r="I2143" t="n">
        <v>5</v>
      </c>
      <c r="J2143" t="n">
        <v>280</v>
      </c>
      <c r="K2143" t="s">
        <v>273</v>
      </c>
      <c r="L2143" t="n">
        <v>203</v>
      </c>
      <c r="M2143" t="n">
        <v>0.4</v>
      </c>
      <c r="N2143" t="n">
        <v>16.2</v>
      </c>
      <c r="O2143" t="s">
        <v>345</v>
      </c>
      <c r="P2143" t="s">
        <v>254</v>
      </c>
      <c r="Q2143" t="s">
        <v>254</v>
      </c>
      <c r="R2143" t="s">
        <v>255</v>
      </c>
      <c r="S2143" t="s">
        <v>251</v>
      </c>
      <c r="T2143" t="n">
        <v>5</v>
      </c>
    </row>
    <row r="2144" spans="1:20">
      <c r="A2144" s="1" t="n">
        <v>38503</v>
      </c>
      <c r="B2144" t="s">
        <v>344</v>
      </c>
      <c r="C2144" t="n">
        <v>65</v>
      </c>
      <c r="D2144" t="n">
        <v>20</v>
      </c>
      <c r="E2144" t="s">
        <v>249</v>
      </c>
      <c r="F2144" t="n">
        <v>3201</v>
      </c>
      <c r="G2144" t="s">
        <v>250</v>
      </c>
      <c r="H2144" t="s">
        <v>251</v>
      </c>
      <c r="I2144" t="n">
        <v>5</v>
      </c>
      <c r="J2144" t="n">
        <v>280</v>
      </c>
      <c r="K2144" t="s">
        <v>273</v>
      </c>
      <c r="L2144" t="n">
        <v>207</v>
      </c>
      <c r="M2144" t="n">
        <v>0.1</v>
      </c>
      <c r="N2144" t="n">
        <v>16.7</v>
      </c>
      <c r="O2144" t="s">
        <v>345</v>
      </c>
      <c r="P2144" t="s">
        <v>254</v>
      </c>
      <c r="Q2144" t="s">
        <v>254</v>
      </c>
      <c r="R2144" t="s">
        <v>255</v>
      </c>
      <c r="S2144" t="s">
        <v>251</v>
      </c>
      <c r="T2144" t="n">
        <v>5</v>
      </c>
    </row>
    <row r="2145" spans="1:20">
      <c r="A2145" s="1" t="n">
        <v>38503</v>
      </c>
      <c r="B2145" t="s">
        <v>344</v>
      </c>
      <c r="C2145" t="n">
        <v>79</v>
      </c>
      <c r="D2145" t="n">
        <v>138</v>
      </c>
      <c r="E2145" t="s">
        <v>355</v>
      </c>
      <c r="F2145" t="n">
        <v>3201</v>
      </c>
      <c r="G2145" t="s">
        <v>250</v>
      </c>
      <c r="H2145" t="s">
        <v>251</v>
      </c>
      <c r="I2145" t="n">
        <v>5</v>
      </c>
      <c r="J2145" t="n">
        <v>260</v>
      </c>
      <c r="K2145" t="s">
        <v>272</v>
      </c>
      <c r="L2145" t="n">
        <v>50</v>
      </c>
      <c r="M2145" t="n">
        <v>0</v>
      </c>
      <c r="N2145" t="n">
        <v>0</v>
      </c>
      <c r="O2145" t="s">
        <v>345</v>
      </c>
      <c r="P2145" t="s">
        <v>254</v>
      </c>
      <c r="Q2145" t="s">
        <v>254</v>
      </c>
      <c r="R2145" t="s">
        <v>255</v>
      </c>
      <c r="S2145" t="s">
        <v>251</v>
      </c>
      <c r="T2145" t="n">
        <v>5</v>
      </c>
    </row>
    <row r="2146" spans="1:20">
      <c r="A2146" s="1" t="n">
        <v>38503</v>
      </c>
      <c r="B2146" t="s">
        <v>344</v>
      </c>
      <c r="C2146" t="n">
        <v>80</v>
      </c>
      <c r="D2146" t="n">
        <v>138</v>
      </c>
      <c r="E2146" t="s">
        <v>355</v>
      </c>
      <c r="F2146" t="n">
        <v>3201</v>
      </c>
      <c r="G2146" t="s">
        <v>250</v>
      </c>
      <c r="H2146" t="s">
        <v>251</v>
      </c>
      <c r="I2146" t="n">
        <v>5</v>
      </c>
      <c r="J2146" t="n">
        <v>260</v>
      </c>
      <c r="K2146" t="s">
        <v>272</v>
      </c>
      <c r="L2146" t="n">
        <v>30</v>
      </c>
      <c r="M2146" t="n">
        <v>0</v>
      </c>
      <c r="N2146" t="n">
        <v>0</v>
      </c>
      <c r="O2146" t="s">
        <v>345</v>
      </c>
      <c r="P2146" t="s">
        <v>254</v>
      </c>
      <c r="Q2146" t="s">
        <v>254</v>
      </c>
      <c r="R2146" t="s">
        <v>255</v>
      </c>
      <c r="S2146" t="s">
        <v>251</v>
      </c>
      <c r="T2146" t="n">
        <v>5</v>
      </c>
    </row>
    <row r="2147" spans="1:20">
      <c r="A2147" s="1" t="n">
        <v>38503</v>
      </c>
      <c r="B2147" t="s">
        <v>348</v>
      </c>
      <c r="C2147" t="n">
        <v>1</v>
      </c>
      <c r="D2147" t="n">
        <v>213</v>
      </c>
      <c r="E2147" t="s">
        <v>256</v>
      </c>
      <c r="F2147" t="n">
        <v>3201</v>
      </c>
      <c r="G2147" t="s">
        <v>250</v>
      </c>
      <c r="H2147" t="s">
        <v>251</v>
      </c>
      <c r="I2147" t="n">
        <v>5</v>
      </c>
      <c r="J2147" t="n">
        <v>515</v>
      </c>
      <c r="K2147" t="s">
        <v>361</v>
      </c>
      <c r="L2147" t="n">
        <v>256</v>
      </c>
      <c r="M2147" t="n">
        <v>0</v>
      </c>
      <c r="N2147" t="n">
        <v>0</v>
      </c>
    </row>
    <row r="2148" spans="1:20">
      <c r="A2148" s="1" t="n">
        <v>38503</v>
      </c>
      <c r="B2148" t="s">
        <v>348</v>
      </c>
      <c r="C2148" t="n">
        <v>2</v>
      </c>
      <c r="D2148" t="n">
        <v>213</v>
      </c>
      <c r="E2148" t="s">
        <v>256</v>
      </c>
      <c r="F2148" t="n">
        <v>3201</v>
      </c>
      <c r="G2148" t="s">
        <v>250</v>
      </c>
      <c r="H2148" t="s">
        <v>251</v>
      </c>
      <c r="I2148" t="n">
        <v>5</v>
      </c>
      <c r="J2148" t="n">
        <v>515</v>
      </c>
      <c r="K2148" t="s">
        <v>361</v>
      </c>
      <c r="L2148" t="n">
        <v>326</v>
      </c>
      <c r="M2148" t="n">
        <v>0</v>
      </c>
      <c r="N2148" t="n">
        <v>0</v>
      </c>
    </row>
    <row r="2149" spans="1:20">
      <c r="A2149" s="1" t="n">
        <v>38503</v>
      </c>
      <c r="B2149" t="s">
        <v>347</v>
      </c>
      <c r="C2149" t="n">
        <v>1</v>
      </c>
      <c r="D2149" t="n">
        <v>20</v>
      </c>
      <c r="E2149" t="s">
        <v>249</v>
      </c>
      <c r="F2149" t="n">
        <v>3201</v>
      </c>
      <c r="G2149" t="s">
        <v>250</v>
      </c>
      <c r="H2149" t="s">
        <v>251</v>
      </c>
      <c r="I2149" t="n">
        <v>5</v>
      </c>
      <c r="J2149" t="n">
        <v>232</v>
      </c>
      <c r="K2149" t="s">
        <v>288</v>
      </c>
      <c r="L2149" t="n">
        <v>300</v>
      </c>
      <c r="M2149" t="n">
        <v>0.08</v>
      </c>
      <c r="N2149" t="n">
        <v>38.7</v>
      </c>
      <c r="O2149" t="s">
        <v>347</v>
      </c>
      <c r="P2149" t="s">
        <v>275</v>
      </c>
      <c r="Q2149" t="s">
        <v>275</v>
      </c>
      <c r="R2149" t="s">
        <v>255</v>
      </c>
      <c r="S2149" t="s">
        <v>251</v>
      </c>
      <c r="T2149" t="n">
        <v>5</v>
      </c>
    </row>
    <row r="2150" spans="1:20">
      <c r="A2150" s="1" t="n">
        <v>38503</v>
      </c>
      <c r="B2150" t="s">
        <v>347</v>
      </c>
      <c r="C2150" t="n">
        <v>2</v>
      </c>
      <c r="D2150" t="n">
        <v>20</v>
      </c>
      <c r="E2150" t="s">
        <v>249</v>
      </c>
      <c r="F2150" t="n">
        <v>3201</v>
      </c>
      <c r="G2150" t="s">
        <v>250</v>
      </c>
      <c r="H2150" t="s">
        <v>251</v>
      </c>
      <c r="I2150" t="n">
        <v>5</v>
      </c>
      <c r="J2150" t="n">
        <v>458</v>
      </c>
      <c r="K2150" t="s">
        <v>252</v>
      </c>
      <c r="L2150" t="n">
        <v>301</v>
      </c>
      <c r="M2150" t="n">
        <v>0.23</v>
      </c>
      <c r="N2150" t="n">
        <v>20.1</v>
      </c>
      <c r="O2150" t="s">
        <v>347</v>
      </c>
      <c r="P2150" t="s">
        <v>275</v>
      </c>
      <c r="Q2150" t="s">
        <v>275</v>
      </c>
      <c r="R2150" t="s">
        <v>255</v>
      </c>
      <c r="S2150" t="s">
        <v>251</v>
      </c>
      <c r="T2150" t="n">
        <v>5</v>
      </c>
    </row>
    <row r="2151" spans="1:20">
      <c r="A2151" s="1" t="n">
        <v>38503</v>
      </c>
      <c r="B2151" t="s">
        <v>347</v>
      </c>
      <c r="C2151" t="n">
        <v>4</v>
      </c>
      <c r="D2151" t="n">
        <v>20</v>
      </c>
      <c r="E2151" t="s">
        <v>249</v>
      </c>
      <c r="F2151" t="n">
        <v>3201</v>
      </c>
      <c r="G2151" t="s">
        <v>250</v>
      </c>
      <c r="H2151" t="s">
        <v>251</v>
      </c>
      <c r="I2151" t="n">
        <v>5</v>
      </c>
      <c r="J2151" t="n">
        <v>785</v>
      </c>
      <c r="K2151" t="s">
        <v>281</v>
      </c>
      <c r="L2151" t="n">
        <v>523</v>
      </c>
      <c r="M2151" t="n">
        <v>1.13</v>
      </c>
      <c r="N2151" t="n">
        <v>39</v>
      </c>
      <c r="O2151" t="s">
        <v>347</v>
      </c>
      <c r="P2151" t="s">
        <v>275</v>
      </c>
      <c r="Q2151" t="s">
        <v>275</v>
      </c>
      <c r="R2151" t="s">
        <v>255</v>
      </c>
      <c r="S2151" t="s">
        <v>251</v>
      </c>
      <c r="T2151" t="n">
        <v>5</v>
      </c>
    </row>
    <row r="2152" spans="1:20">
      <c r="A2152" s="1" t="n">
        <v>38503</v>
      </c>
      <c r="B2152" t="s">
        <v>347</v>
      </c>
      <c r="C2152" t="n">
        <v>5</v>
      </c>
      <c r="D2152" t="n">
        <v>830</v>
      </c>
      <c r="E2152" t="s">
        <v>368</v>
      </c>
      <c r="F2152" t="n">
        <v>3201</v>
      </c>
      <c r="G2152" t="s">
        <v>250</v>
      </c>
      <c r="H2152" t="s">
        <v>251</v>
      </c>
      <c r="I2152" t="n">
        <v>5</v>
      </c>
      <c r="J2152" t="n">
        <v>795</v>
      </c>
      <c r="K2152" t="s">
        <v>262</v>
      </c>
      <c r="L2152" t="n">
        <v>25</v>
      </c>
      <c r="M2152" t="n">
        <v>0</v>
      </c>
      <c r="N2152" t="n">
        <v>0</v>
      </c>
      <c r="O2152" t="s">
        <v>347</v>
      </c>
      <c r="P2152" t="s">
        <v>275</v>
      </c>
      <c r="Q2152" t="s">
        <v>275</v>
      </c>
      <c r="R2152" t="s">
        <v>255</v>
      </c>
      <c r="S2152" t="s">
        <v>251</v>
      </c>
      <c r="T2152" t="n">
        <v>5</v>
      </c>
    </row>
    <row r="2153" spans="1:20">
      <c r="A2153" s="1" t="n">
        <v>38503</v>
      </c>
      <c r="B2153" t="s">
        <v>347</v>
      </c>
      <c r="C2153" t="n">
        <v>6</v>
      </c>
      <c r="D2153" t="n">
        <v>20</v>
      </c>
      <c r="E2153" t="s">
        <v>249</v>
      </c>
      <c r="F2153" t="n">
        <v>3201</v>
      </c>
      <c r="G2153" t="s">
        <v>250</v>
      </c>
      <c r="H2153" t="s">
        <v>251</v>
      </c>
      <c r="I2153" t="n">
        <v>5</v>
      </c>
      <c r="J2153" t="n">
        <v>910</v>
      </c>
      <c r="K2153" t="s">
        <v>340</v>
      </c>
      <c r="L2153" t="n">
        <v>681</v>
      </c>
      <c r="M2153" t="n">
        <v>0.79</v>
      </c>
      <c r="N2153" t="n">
        <v>39.3</v>
      </c>
      <c r="O2153" t="s">
        <v>347</v>
      </c>
      <c r="P2153" t="s">
        <v>275</v>
      </c>
      <c r="Q2153" t="s">
        <v>275</v>
      </c>
      <c r="R2153" t="s">
        <v>255</v>
      </c>
      <c r="S2153" t="s">
        <v>251</v>
      </c>
      <c r="T2153" t="n">
        <v>5</v>
      </c>
    </row>
    <row r="2154" spans="1:20">
      <c r="A2154" s="1" t="n">
        <v>38533</v>
      </c>
      <c r="B2154" t="s">
        <v>344</v>
      </c>
      <c r="C2154" t="n">
        <v>51</v>
      </c>
      <c r="D2154" t="n">
        <v>20</v>
      </c>
      <c r="E2154" t="s">
        <v>249</v>
      </c>
      <c r="F2154" t="n">
        <v>3201</v>
      </c>
      <c r="G2154" t="s">
        <v>250</v>
      </c>
      <c r="H2154" t="s">
        <v>251</v>
      </c>
      <c r="I2154" t="n">
        <v>5</v>
      </c>
      <c r="J2154" t="n">
        <v>945</v>
      </c>
      <c r="K2154" t="s">
        <v>304</v>
      </c>
      <c r="L2154" t="n">
        <v>304</v>
      </c>
      <c r="M2154" t="n">
        <v>0.1</v>
      </c>
      <c r="N2154" t="n">
        <v>39.6</v>
      </c>
      <c r="O2154" t="s">
        <v>345</v>
      </c>
      <c r="P2154" t="s">
        <v>254</v>
      </c>
      <c r="Q2154" t="s">
        <v>254</v>
      </c>
      <c r="R2154" t="s">
        <v>255</v>
      </c>
      <c r="S2154" t="s">
        <v>251</v>
      </c>
      <c r="T2154" t="n">
        <v>5</v>
      </c>
    </row>
    <row r="2155" spans="1:20">
      <c r="A2155" s="1" t="n">
        <v>38533</v>
      </c>
      <c r="B2155" t="s">
        <v>344</v>
      </c>
      <c r="C2155" t="n">
        <v>52</v>
      </c>
      <c r="D2155" t="n">
        <v>20</v>
      </c>
      <c r="E2155" t="s">
        <v>249</v>
      </c>
      <c r="F2155" t="n">
        <v>3201</v>
      </c>
      <c r="G2155" t="s">
        <v>250</v>
      </c>
      <c r="H2155" t="s">
        <v>251</v>
      </c>
      <c r="I2155" t="n">
        <v>5</v>
      </c>
      <c r="J2155" t="n">
        <v>945</v>
      </c>
      <c r="K2155" t="s">
        <v>304</v>
      </c>
      <c r="L2155" t="n">
        <v>158</v>
      </c>
      <c r="M2155" t="n">
        <v>0.1</v>
      </c>
      <c r="N2155" t="n">
        <v>36.8</v>
      </c>
      <c r="O2155" t="s">
        <v>345</v>
      </c>
      <c r="P2155" t="s">
        <v>254</v>
      </c>
      <c r="Q2155" t="s">
        <v>254</v>
      </c>
      <c r="R2155" t="s">
        <v>255</v>
      </c>
      <c r="S2155" t="s">
        <v>251</v>
      </c>
      <c r="T2155" t="n">
        <v>5</v>
      </c>
    </row>
    <row r="2156" spans="1:20">
      <c r="A2156" s="1" t="n">
        <v>38533</v>
      </c>
      <c r="B2156" t="s">
        <v>344</v>
      </c>
      <c r="C2156" t="n">
        <v>53</v>
      </c>
      <c r="D2156" t="n">
        <v>20</v>
      </c>
      <c r="E2156" t="s">
        <v>249</v>
      </c>
      <c r="F2156" t="n">
        <v>3201</v>
      </c>
      <c r="G2156" t="s">
        <v>250</v>
      </c>
      <c r="H2156" t="s">
        <v>251</v>
      </c>
      <c r="I2156" t="n">
        <v>5</v>
      </c>
      <c r="J2156" t="n">
        <v>458</v>
      </c>
      <c r="K2156" t="s">
        <v>252</v>
      </c>
      <c r="L2156" t="n">
        <v>208</v>
      </c>
      <c r="M2156" t="n">
        <v>0.02</v>
      </c>
      <c r="N2156" t="n">
        <v>48.4</v>
      </c>
      <c r="O2156" t="s">
        <v>345</v>
      </c>
      <c r="P2156" t="s">
        <v>254</v>
      </c>
      <c r="Q2156" t="s">
        <v>254</v>
      </c>
      <c r="R2156" t="s">
        <v>255</v>
      </c>
      <c r="S2156" t="s">
        <v>251</v>
      </c>
      <c r="T2156" t="n">
        <v>5</v>
      </c>
    </row>
    <row r="2157" spans="1:20">
      <c r="A2157" s="1" t="n">
        <v>38533</v>
      </c>
      <c r="B2157" t="s">
        <v>344</v>
      </c>
      <c r="C2157" t="n">
        <v>54</v>
      </c>
      <c r="D2157" t="n">
        <v>20</v>
      </c>
      <c r="E2157" t="s">
        <v>249</v>
      </c>
      <c r="F2157" t="n">
        <v>3201</v>
      </c>
      <c r="G2157" t="s">
        <v>250</v>
      </c>
      <c r="H2157" t="s">
        <v>251</v>
      </c>
      <c r="I2157" t="n">
        <v>5</v>
      </c>
      <c r="J2157" t="n">
        <v>875</v>
      </c>
      <c r="K2157" t="s">
        <v>327</v>
      </c>
      <c r="L2157" t="n">
        <v>260</v>
      </c>
      <c r="M2157" t="n">
        <v>0.05</v>
      </c>
      <c r="N2157" t="n">
        <v>42.5</v>
      </c>
      <c r="O2157" t="s">
        <v>345</v>
      </c>
      <c r="P2157" t="s">
        <v>254</v>
      </c>
      <c r="Q2157" t="s">
        <v>254</v>
      </c>
      <c r="R2157" t="s">
        <v>255</v>
      </c>
      <c r="S2157" t="s">
        <v>251</v>
      </c>
      <c r="T2157" t="n">
        <v>5</v>
      </c>
    </row>
    <row r="2158" spans="1:20">
      <c r="A2158" s="1" t="n">
        <v>38533</v>
      </c>
      <c r="B2158" t="s">
        <v>344</v>
      </c>
      <c r="C2158" t="n">
        <v>55</v>
      </c>
      <c r="D2158" t="n">
        <v>20</v>
      </c>
      <c r="E2158" t="s">
        <v>249</v>
      </c>
      <c r="F2158" t="n">
        <v>3201</v>
      </c>
      <c r="G2158" t="s">
        <v>250</v>
      </c>
      <c r="H2158" t="s">
        <v>251</v>
      </c>
      <c r="I2158" t="n">
        <v>5</v>
      </c>
      <c r="J2158" t="n">
        <v>280</v>
      </c>
      <c r="K2158" t="s">
        <v>273</v>
      </c>
      <c r="L2158" t="n">
        <v>421</v>
      </c>
      <c r="M2158" t="n">
        <v>0.1</v>
      </c>
      <c r="N2158" t="n">
        <v>32.1</v>
      </c>
      <c r="O2158" t="s">
        <v>345</v>
      </c>
      <c r="P2158" t="s">
        <v>254</v>
      </c>
      <c r="Q2158" t="s">
        <v>254</v>
      </c>
      <c r="R2158" t="s">
        <v>255</v>
      </c>
      <c r="S2158" t="s">
        <v>251</v>
      </c>
      <c r="T2158" t="n">
        <v>5</v>
      </c>
    </row>
    <row r="2159" spans="1:20">
      <c r="A2159" s="1" t="n">
        <v>38533</v>
      </c>
      <c r="B2159" t="s">
        <v>364</v>
      </c>
      <c r="C2159" t="n">
        <v>1</v>
      </c>
      <c r="D2159" t="n">
        <v>231</v>
      </c>
      <c r="E2159" t="s">
        <v>365</v>
      </c>
      <c r="F2159" t="n">
        <v>3202</v>
      </c>
      <c r="G2159" t="s">
        <v>297</v>
      </c>
      <c r="H2159" t="s">
        <v>251</v>
      </c>
      <c r="I2159" t="n">
        <v>5</v>
      </c>
      <c r="J2159" t="n">
        <v>887</v>
      </c>
      <c r="K2159" t="s">
        <v>294</v>
      </c>
      <c r="L2159" t="n">
        <v>20</v>
      </c>
      <c r="M2159" t="n">
        <v>0</v>
      </c>
      <c r="N2159" t="n">
        <v>0</v>
      </c>
    </row>
    <row r="2160" spans="1:20">
      <c r="A2160" s="1" t="n">
        <v>38533</v>
      </c>
      <c r="B2160" t="s">
        <v>364</v>
      </c>
      <c r="C2160" t="n">
        <v>2</v>
      </c>
      <c r="D2160" t="n">
        <v>231</v>
      </c>
      <c r="E2160" t="s">
        <v>365</v>
      </c>
      <c r="F2160" t="n">
        <v>3203</v>
      </c>
      <c r="G2160" t="s">
        <v>366</v>
      </c>
      <c r="H2160" t="s">
        <v>251</v>
      </c>
      <c r="I2160" t="n">
        <v>5</v>
      </c>
      <c r="J2160" t="n">
        <v>887</v>
      </c>
      <c r="K2160" t="s">
        <v>294</v>
      </c>
      <c r="L2160" t="n">
        <v>14</v>
      </c>
      <c r="M2160" t="n">
        <v>0</v>
      </c>
      <c r="N2160" t="n">
        <v>0</v>
      </c>
    </row>
    <row r="2161" spans="1:20">
      <c r="A2161" s="1" t="n">
        <v>38533</v>
      </c>
      <c r="B2161" t="s">
        <v>364</v>
      </c>
      <c r="C2161" t="n">
        <v>3</v>
      </c>
      <c r="D2161" t="n">
        <v>231</v>
      </c>
      <c r="E2161" t="s">
        <v>365</v>
      </c>
      <c r="F2161" t="n">
        <v>3204</v>
      </c>
      <c r="G2161" t="s">
        <v>367</v>
      </c>
      <c r="H2161" t="s">
        <v>251</v>
      </c>
      <c r="I2161" t="n">
        <v>5</v>
      </c>
      <c r="J2161" t="n">
        <v>887</v>
      </c>
      <c r="K2161" t="s">
        <v>294</v>
      </c>
      <c r="L2161" t="n">
        <v>11</v>
      </c>
      <c r="M2161" t="n">
        <v>0</v>
      </c>
      <c r="N2161" t="n">
        <v>0</v>
      </c>
    </row>
    <row r="2162" spans="1:20">
      <c r="A2162" s="1" t="n">
        <v>38533</v>
      </c>
      <c r="B2162" t="s">
        <v>348</v>
      </c>
      <c r="C2162" t="n">
        <v>1</v>
      </c>
      <c r="D2162" t="n">
        <v>213</v>
      </c>
      <c r="E2162" t="s">
        <v>256</v>
      </c>
      <c r="F2162" t="n">
        <v>3201</v>
      </c>
      <c r="G2162" t="s">
        <v>250</v>
      </c>
      <c r="H2162" t="s">
        <v>251</v>
      </c>
      <c r="I2162" t="n">
        <v>5</v>
      </c>
      <c r="J2162" t="n">
        <v>515</v>
      </c>
      <c r="K2162" t="s">
        <v>361</v>
      </c>
      <c r="L2162" t="n">
        <v>311</v>
      </c>
      <c r="M2162" t="n">
        <v>0</v>
      </c>
      <c r="N2162" t="n">
        <v>0</v>
      </c>
    </row>
    <row r="2163" spans="1:20">
      <c r="A2163" s="1" t="n">
        <v>38533</v>
      </c>
      <c r="B2163" t="s">
        <v>347</v>
      </c>
      <c r="C2163" t="n">
        <v>1</v>
      </c>
      <c r="D2163" t="n">
        <v>20</v>
      </c>
      <c r="E2163" t="s">
        <v>249</v>
      </c>
      <c r="F2163" t="n">
        <v>3201</v>
      </c>
      <c r="G2163" t="s">
        <v>250</v>
      </c>
      <c r="H2163" t="s">
        <v>251</v>
      </c>
      <c r="I2163" t="n">
        <v>5</v>
      </c>
      <c r="J2163" t="n">
        <v>785</v>
      </c>
      <c r="K2163" t="s">
        <v>281</v>
      </c>
      <c r="L2163" t="n">
        <v>492</v>
      </c>
      <c r="M2163" t="n">
        <v>1.13</v>
      </c>
      <c r="N2163" t="n">
        <v>39</v>
      </c>
      <c r="O2163" t="s">
        <v>347</v>
      </c>
      <c r="P2163" t="s">
        <v>275</v>
      </c>
      <c r="Q2163" t="s">
        <v>275</v>
      </c>
      <c r="R2163" t="s">
        <v>255</v>
      </c>
      <c r="S2163" t="s">
        <v>251</v>
      </c>
      <c r="T2163" t="n">
        <v>5</v>
      </c>
    </row>
    <row r="2164" spans="1:20">
      <c r="A2164" s="1" t="n">
        <v>38533</v>
      </c>
      <c r="B2164" t="s">
        <v>347</v>
      </c>
      <c r="C2164" t="n">
        <v>2</v>
      </c>
      <c r="D2164" t="n">
        <v>20</v>
      </c>
      <c r="E2164" t="s">
        <v>249</v>
      </c>
      <c r="F2164" t="n">
        <v>3201</v>
      </c>
      <c r="G2164" t="s">
        <v>250</v>
      </c>
      <c r="H2164" t="s">
        <v>251</v>
      </c>
      <c r="I2164" t="n">
        <v>5</v>
      </c>
      <c r="J2164" t="n">
        <v>888</v>
      </c>
      <c r="K2164" t="s">
        <v>295</v>
      </c>
      <c r="L2164" t="n">
        <v>262</v>
      </c>
      <c r="M2164" t="n">
        <v>1.19</v>
      </c>
      <c r="N2164" t="n">
        <v>32.8</v>
      </c>
      <c r="O2164" t="s">
        <v>347</v>
      </c>
      <c r="P2164" t="s">
        <v>275</v>
      </c>
      <c r="Q2164" t="s">
        <v>275</v>
      </c>
      <c r="R2164" t="s">
        <v>255</v>
      </c>
      <c r="S2164" t="s">
        <v>251</v>
      </c>
      <c r="T2164" t="n">
        <v>5</v>
      </c>
    </row>
    <row r="2165" spans="1:20">
      <c r="A2165" s="1" t="n">
        <v>38533</v>
      </c>
      <c r="B2165" t="s">
        <v>347</v>
      </c>
      <c r="C2165" t="n">
        <v>3</v>
      </c>
      <c r="D2165" t="n">
        <v>20</v>
      </c>
      <c r="E2165" t="s">
        <v>249</v>
      </c>
      <c r="F2165" t="n">
        <v>3201</v>
      </c>
      <c r="G2165" t="s">
        <v>250</v>
      </c>
      <c r="H2165" t="s">
        <v>251</v>
      </c>
      <c r="I2165" t="n">
        <v>5</v>
      </c>
      <c r="J2165" t="n">
        <v>160</v>
      </c>
      <c r="K2165" t="s">
        <v>280</v>
      </c>
      <c r="L2165" t="n">
        <v>621</v>
      </c>
      <c r="M2165" t="n">
        <v>0.04</v>
      </c>
      <c r="N2165" t="n">
        <v>47.1</v>
      </c>
      <c r="O2165" t="s">
        <v>347</v>
      </c>
      <c r="P2165" t="s">
        <v>275</v>
      </c>
      <c r="Q2165" t="s">
        <v>275</v>
      </c>
      <c r="R2165" t="s">
        <v>255</v>
      </c>
      <c r="S2165" t="s">
        <v>251</v>
      </c>
      <c r="T2165" t="n">
        <v>5</v>
      </c>
    </row>
    <row r="2166" spans="1:20">
      <c r="A2166" s="1" t="n">
        <v>38533</v>
      </c>
      <c r="B2166" t="s">
        <v>347</v>
      </c>
      <c r="C2166" t="n">
        <v>4</v>
      </c>
      <c r="D2166" t="n">
        <v>20</v>
      </c>
      <c r="E2166" t="s">
        <v>249</v>
      </c>
      <c r="F2166" t="n">
        <v>3201</v>
      </c>
      <c r="G2166" t="s">
        <v>250</v>
      </c>
      <c r="H2166" t="s">
        <v>251</v>
      </c>
      <c r="I2166" t="n">
        <v>5</v>
      </c>
      <c r="J2166" t="n">
        <v>150</v>
      </c>
      <c r="K2166" t="s">
        <v>291</v>
      </c>
      <c r="L2166" t="n">
        <v>486</v>
      </c>
      <c r="M2166" t="n">
        <v>0.2</v>
      </c>
      <c r="N2166" t="n">
        <v>23.6</v>
      </c>
      <c r="O2166" t="s">
        <v>347</v>
      </c>
      <c r="P2166" t="s">
        <v>275</v>
      </c>
      <c r="Q2166" t="s">
        <v>275</v>
      </c>
      <c r="R2166" t="s">
        <v>255</v>
      </c>
      <c r="S2166" t="s">
        <v>251</v>
      </c>
      <c r="T2166" t="n">
        <v>5</v>
      </c>
    </row>
    <row r="2167" spans="1:20">
      <c r="A2167" s="1" t="n">
        <v>38533</v>
      </c>
      <c r="B2167" t="s">
        <v>347</v>
      </c>
      <c r="C2167" t="n">
        <v>5</v>
      </c>
      <c r="D2167" t="n">
        <v>20</v>
      </c>
      <c r="E2167" t="s">
        <v>249</v>
      </c>
      <c r="F2167" t="n">
        <v>3201</v>
      </c>
      <c r="G2167" t="s">
        <v>250</v>
      </c>
      <c r="H2167" t="s">
        <v>251</v>
      </c>
      <c r="I2167" t="n">
        <v>5</v>
      </c>
      <c r="J2167" t="n">
        <v>670</v>
      </c>
      <c r="K2167" t="s">
        <v>359</v>
      </c>
      <c r="L2167" t="n">
        <v>447</v>
      </c>
      <c r="M2167" t="n">
        <v>0.09</v>
      </c>
      <c r="N2167" t="n">
        <v>39.4</v>
      </c>
      <c r="O2167" t="s">
        <v>347</v>
      </c>
      <c r="P2167" t="s">
        <v>275</v>
      </c>
      <c r="Q2167" t="s">
        <v>275</v>
      </c>
      <c r="R2167" t="s">
        <v>255</v>
      </c>
      <c r="S2167" t="s">
        <v>251</v>
      </c>
      <c r="T2167" t="n">
        <v>5</v>
      </c>
    </row>
    <row r="2168" spans="1:20">
      <c r="A2168" s="1" t="n">
        <v>38564</v>
      </c>
      <c r="B2168" t="s">
        <v>344</v>
      </c>
      <c r="C2168" t="n">
        <v>43</v>
      </c>
      <c r="D2168" t="n">
        <v>20</v>
      </c>
      <c r="E2168" t="s">
        <v>249</v>
      </c>
      <c r="F2168" t="n">
        <v>3201</v>
      </c>
      <c r="G2168" t="s">
        <v>250</v>
      </c>
      <c r="H2168" t="s">
        <v>251</v>
      </c>
      <c r="I2168" t="n">
        <v>5</v>
      </c>
      <c r="J2168" t="n">
        <v>280</v>
      </c>
      <c r="K2168" t="s">
        <v>273</v>
      </c>
      <c r="L2168" t="n">
        <v>195</v>
      </c>
      <c r="M2168" t="n">
        <v>0.3</v>
      </c>
      <c r="N2168" t="n">
        <v>16.9</v>
      </c>
      <c r="O2168" t="s">
        <v>345</v>
      </c>
      <c r="P2168" t="s">
        <v>254</v>
      </c>
      <c r="Q2168" t="s">
        <v>254</v>
      </c>
      <c r="R2168" t="s">
        <v>255</v>
      </c>
      <c r="S2168" t="s">
        <v>251</v>
      </c>
      <c r="T2168" t="n">
        <v>5</v>
      </c>
    </row>
    <row r="2169" spans="1:20">
      <c r="A2169" s="1" t="n">
        <v>38564</v>
      </c>
      <c r="B2169" t="s">
        <v>344</v>
      </c>
      <c r="C2169" t="n">
        <v>44</v>
      </c>
      <c r="D2169" t="n">
        <v>20</v>
      </c>
      <c r="E2169" t="s">
        <v>249</v>
      </c>
      <c r="F2169" t="n">
        <v>3201</v>
      </c>
      <c r="G2169" t="s">
        <v>250</v>
      </c>
      <c r="H2169" t="s">
        <v>251</v>
      </c>
      <c r="I2169" t="n">
        <v>5</v>
      </c>
      <c r="J2169" t="n">
        <v>875</v>
      </c>
      <c r="K2169" t="s">
        <v>327</v>
      </c>
      <c r="L2169" t="n">
        <v>225</v>
      </c>
      <c r="M2169" t="n">
        <v>0.05</v>
      </c>
      <c r="N2169" t="n">
        <v>42</v>
      </c>
      <c r="O2169" t="s">
        <v>345</v>
      </c>
      <c r="P2169" t="s">
        <v>254</v>
      </c>
      <c r="Q2169" t="s">
        <v>254</v>
      </c>
      <c r="R2169" t="s">
        <v>255</v>
      </c>
      <c r="S2169" t="s">
        <v>251</v>
      </c>
      <c r="T2169" t="n">
        <v>5</v>
      </c>
    </row>
    <row r="2170" spans="1:20">
      <c r="A2170" s="1" t="n">
        <v>38564</v>
      </c>
      <c r="B2170" t="s">
        <v>344</v>
      </c>
      <c r="C2170" t="n">
        <v>45</v>
      </c>
      <c r="D2170" t="n">
        <v>20</v>
      </c>
      <c r="E2170" t="s">
        <v>249</v>
      </c>
      <c r="F2170" t="n">
        <v>3201</v>
      </c>
      <c r="G2170" t="s">
        <v>250</v>
      </c>
      <c r="H2170" t="s">
        <v>251</v>
      </c>
      <c r="I2170" t="n">
        <v>5</v>
      </c>
      <c r="J2170" t="n">
        <v>945</v>
      </c>
      <c r="K2170" t="s">
        <v>304</v>
      </c>
      <c r="L2170" t="n">
        <v>251</v>
      </c>
      <c r="M2170" t="n">
        <v>0.08</v>
      </c>
      <c r="N2170" t="n">
        <v>36.5</v>
      </c>
      <c r="O2170" t="s">
        <v>345</v>
      </c>
      <c r="P2170" t="s">
        <v>254</v>
      </c>
      <c r="Q2170" t="s">
        <v>254</v>
      </c>
      <c r="R2170" t="s">
        <v>255</v>
      </c>
      <c r="S2170" t="s">
        <v>251</v>
      </c>
      <c r="T2170" t="n">
        <v>5</v>
      </c>
    </row>
    <row r="2171" spans="1:20">
      <c r="A2171" s="1" t="n">
        <v>38564</v>
      </c>
      <c r="B2171" t="s">
        <v>344</v>
      </c>
      <c r="C2171" t="n">
        <v>46</v>
      </c>
      <c r="D2171" t="n">
        <v>20</v>
      </c>
      <c r="E2171" t="s">
        <v>249</v>
      </c>
      <c r="F2171" t="n">
        <v>3201</v>
      </c>
      <c r="G2171" t="s">
        <v>250</v>
      </c>
      <c r="H2171" t="s">
        <v>251</v>
      </c>
      <c r="I2171" t="n">
        <v>5</v>
      </c>
      <c r="J2171" t="n">
        <v>945</v>
      </c>
      <c r="K2171" t="s">
        <v>304</v>
      </c>
      <c r="L2171" t="n">
        <v>300</v>
      </c>
      <c r="M2171" t="n">
        <v>0.08</v>
      </c>
      <c r="N2171" t="n">
        <v>36.8</v>
      </c>
      <c r="O2171" t="s">
        <v>345</v>
      </c>
      <c r="P2171" t="s">
        <v>254</v>
      </c>
      <c r="Q2171" t="s">
        <v>254</v>
      </c>
      <c r="R2171" t="s">
        <v>255</v>
      </c>
      <c r="S2171" t="s">
        <v>251</v>
      </c>
      <c r="T2171" t="n">
        <v>5</v>
      </c>
    </row>
    <row r="2172" spans="1:20">
      <c r="A2172" s="1" t="n">
        <v>38564</v>
      </c>
      <c r="B2172" t="s">
        <v>344</v>
      </c>
      <c r="C2172" t="n">
        <v>47</v>
      </c>
      <c r="D2172" t="n">
        <v>20</v>
      </c>
      <c r="E2172" t="s">
        <v>249</v>
      </c>
      <c r="F2172" t="n">
        <v>3201</v>
      </c>
      <c r="G2172" t="s">
        <v>250</v>
      </c>
      <c r="H2172" t="s">
        <v>251</v>
      </c>
      <c r="I2172" t="n">
        <v>5</v>
      </c>
      <c r="J2172" t="n">
        <v>945</v>
      </c>
      <c r="K2172" t="s">
        <v>304</v>
      </c>
      <c r="L2172" t="n">
        <v>196</v>
      </c>
      <c r="M2172" t="n">
        <v>0.07000000000000001</v>
      </c>
      <c r="N2172" t="n">
        <v>40.1</v>
      </c>
      <c r="O2172" t="s">
        <v>345</v>
      </c>
      <c r="P2172" t="s">
        <v>254</v>
      </c>
      <c r="Q2172" t="s">
        <v>254</v>
      </c>
      <c r="R2172" t="s">
        <v>255</v>
      </c>
      <c r="S2172" t="s">
        <v>251</v>
      </c>
      <c r="T2172" t="n">
        <v>5</v>
      </c>
    </row>
    <row r="2173" spans="1:20">
      <c r="A2173" s="1" t="n">
        <v>38564</v>
      </c>
      <c r="B2173" t="s">
        <v>344</v>
      </c>
      <c r="C2173" t="n">
        <v>48</v>
      </c>
      <c r="D2173" t="n">
        <v>20</v>
      </c>
      <c r="E2173" t="s">
        <v>249</v>
      </c>
      <c r="F2173" t="n">
        <v>3201</v>
      </c>
      <c r="G2173" t="s">
        <v>250</v>
      </c>
      <c r="H2173" t="s">
        <v>251</v>
      </c>
      <c r="I2173" t="n">
        <v>5</v>
      </c>
      <c r="J2173" t="n">
        <v>945</v>
      </c>
      <c r="K2173" t="s">
        <v>304</v>
      </c>
      <c r="L2173" t="n">
        <v>195</v>
      </c>
      <c r="M2173" t="n">
        <v>0.03</v>
      </c>
      <c r="N2173" t="n">
        <v>40.9</v>
      </c>
      <c r="O2173" t="s">
        <v>345</v>
      </c>
      <c r="P2173" t="s">
        <v>254</v>
      </c>
      <c r="Q2173" t="s">
        <v>254</v>
      </c>
      <c r="R2173" t="s">
        <v>255</v>
      </c>
      <c r="S2173" t="s">
        <v>251</v>
      </c>
      <c r="T2173" t="n">
        <v>5</v>
      </c>
    </row>
    <row r="2174" spans="1:20">
      <c r="A2174" s="1" t="n">
        <v>38564</v>
      </c>
      <c r="B2174" t="s">
        <v>347</v>
      </c>
      <c r="C2174" t="n">
        <v>1</v>
      </c>
      <c r="D2174" t="n">
        <v>20</v>
      </c>
      <c r="E2174" t="s">
        <v>249</v>
      </c>
      <c r="F2174" t="n">
        <v>3201</v>
      </c>
      <c r="G2174" t="s">
        <v>250</v>
      </c>
      <c r="H2174" t="s">
        <v>251</v>
      </c>
      <c r="I2174" t="n">
        <v>5</v>
      </c>
      <c r="J2174" t="n">
        <v>785</v>
      </c>
      <c r="K2174" t="s">
        <v>281</v>
      </c>
      <c r="L2174" t="n">
        <v>751</v>
      </c>
      <c r="M2174" t="n">
        <v>1.12</v>
      </c>
      <c r="N2174" t="n">
        <v>38.4</v>
      </c>
      <c r="O2174" t="s">
        <v>347</v>
      </c>
      <c r="P2174" t="s">
        <v>275</v>
      </c>
      <c r="Q2174" t="s">
        <v>275</v>
      </c>
      <c r="R2174" t="s">
        <v>255</v>
      </c>
      <c r="S2174" t="s">
        <v>251</v>
      </c>
      <c r="T2174" t="n">
        <v>5</v>
      </c>
    </row>
    <row r="2175" spans="1:20">
      <c r="A2175" s="1" t="n">
        <v>38564</v>
      </c>
      <c r="B2175" t="s">
        <v>347</v>
      </c>
      <c r="C2175" t="n">
        <v>2</v>
      </c>
      <c r="D2175" t="n">
        <v>20</v>
      </c>
      <c r="E2175" t="s">
        <v>249</v>
      </c>
      <c r="F2175" t="n">
        <v>3201</v>
      </c>
      <c r="G2175" t="s">
        <v>250</v>
      </c>
      <c r="H2175" t="s">
        <v>251</v>
      </c>
      <c r="I2175" t="n">
        <v>5</v>
      </c>
      <c r="J2175" t="n">
        <v>888</v>
      </c>
      <c r="K2175" t="s">
        <v>295</v>
      </c>
      <c r="L2175" t="n">
        <v>262</v>
      </c>
      <c r="M2175" t="n">
        <v>1.19</v>
      </c>
      <c r="N2175" t="n">
        <v>32.7</v>
      </c>
      <c r="O2175" t="s">
        <v>347</v>
      </c>
      <c r="P2175" t="s">
        <v>275</v>
      </c>
      <c r="Q2175" t="s">
        <v>275</v>
      </c>
      <c r="R2175" t="s">
        <v>255</v>
      </c>
      <c r="S2175" t="s">
        <v>251</v>
      </c>
      <c r="T2175" t="n">
        <v>5</v>
      </c>
    </row>
    <row r="2176" spans="1:20">
      <c r="A2176" s="1" t="n">
        <v>38564</v>
      </c>
      <c r="B2176" t="s">
        <v>347</v>
      </c>
      <c r="C2176" t="n">
        <v>3</v>
      </c>
      <c r="D2176" t="n">
        <v>20</v>
      </c>
      <c r="E2176" t="s">
        <v>249</v>
      </c>
      <c r="F2176" t="n">
        <v>3201</v>
      </c>
      <c r="G2176" t="s">
        <v>250</v>
      </c>
      <c r="H2176" t="s">
        <v>251</v>
      </c>
      <c r="I2176" t="n">
        <v>5</v>
      </c>
      <c r="J2176" t="n">
        <v>458</v>
      </c>
      <c r="K2176" t="s">
        <v>252</v>
      </c>
      <c r="L2176" t="n">
        <v>331</v>
      </c>
      <c r="M2176" t="n">
        <v>0.23</v>
      </c>
      <c r="N2176" t="n">
        <v>19.9</v>
      </c>
      <c r="O2176" t="s">
        <v>347</v>
      </c>
      <c r="P2176" t="s">
        <v>275</v>
      </c>
      <c r="Q2176" t="s">
        <v>275</v>
      </c>
      <c r="R2176" t="s">
        <v>255</v>
      </c>
      <c r="S2176" t="s">
        <v>251</v>
      </c>
      <c r="T2176" t="n">
        <v>5</v>
      </c>
    </row>
    <row r="2177" spans="1:20">
      <c r="A2177" s="1" t="n">
        <v>38564</v>
      </c>
      <c r="B2177" t="s">
        <v>347</v>
      </c>
      <c r="C2177" t="n">
        <v>4</v>
      </c>
      <c r="D2177" t="n">
        <v>20</v>
      </c>
      <c r="E2177" t="s">
        <v>249</v>
      </c>
      <c r="F2177" t="n">
        <v>3201</v>
      </c>
      <c r="G2177" t="s">
        <v>250</v>
      </c>
      <c r="H2177" t="s">
        <v>251</v>
      </c>
      <c r="I2177" t="n">
        <v>5</v>
      </c>
      <c r="J2177" t="n">
        <v>580</v>
      </c>
      <c r="K2177" t="s">
        <v>270</v>
      </c>
      <c r="L2177" t="n">
        <v>328</v>
      </c>
      <c r="M2177" t="n">
        <v>0.04</v>
      </c>
      <c r="N2177" t="n">
        <v>44.4</v>
      </c>
      <c r="O2177" t="s">
        <v>347</v>
      </c>
      <c r="P2177" t="s">
        <v>275</v>
      </c>
      <c r="Q2177" t="s">
        <v>275</v>
      </c>
      <c r="R2177" t="s">
        <v>255</v>
      </c>
      <c r="S2177" t="s">
        <v>251</v>
      </c>
      <c r="T2177" t="n">
        <v>5</v>
      </c>
    </row>
    <row r="2178" spans="1:20">
      <c r="A2178" s="1" t="n">
        <v>38564</v>
      </c>
      <c r="B2178" t="s">
        <v>347</v>
      </c>
      <c r="C2178" t="n">
        <v>5</v>
      </c>
      <c r="D2178" t="n">
        <v>20</v>
      </c>
      <c r="E2178" t="s">
        <v>249</v>
      </c>
      <c r="F2178" t="n">
        <v>3201</v>
      </c>
      <c r="G2178" t="s">
        <v>250</v>
      </c>
      <c r="H2178" t="s">
        <v>251</v>
      </c>
      <c r="I2178" t="n">
        <v>5</v>
      </c>
      <c r="J2178" t="n">
        <v>280</v>
      </c>
      <c r="K2178" t="s">
        <v>273</v>
      </c>
      <c r="L2178" t="n">
        <v>98</v>
      </c>
      <c r="M2178" t="n">
        <v>0.28</v>
      </c>
      <c r="N2178" t="n">
        <v>15.8</v>
      </c>
      <c r="O2178" t="s">
        <v>347</v>
      </c>
      <c r="P2178" t="s">
        <v>275</v>
      </c>
      <c r="Q2178" t="s">
        <v>275</v>
      </c>
      <c r="R2178" t="s">
        <v>255</v>
      </c>
      <c r="S2178" t="s">
        <v>251</v>
      </c>
      <c r="T2178" t="n">
        <v>5</v>
      </c>
    </row>
    <row r="2179" spans="1:20">
      <c r="A2179" s="1" t="n">
        <v>38595</v>
      </c>
      <c r="B2179" t="s">
        <v>344</v>
      </c>
      <c r="C2179" t="n">
        <v>44</v>
      </c>
      <c r="D2179" t="n">
        <v>20</v>
      </c>
      <c r="E2179" t="s">
        <v>249</v>
      </c>
      <c r="F2179" t="n">
        <v>3201</v>
      </c>
      <c r="G2179" t="s">
        <v>250</v>
      </c>
      <c r="H2179" t="s">
        <v>251</v>
      </c>
      <c r="I2179" t="n">
        <v>5</v>
      </c>
      <c r="J2179" t="n">
        <v>940</v>
      </c>
      <c r="K2179" t="s">
        <v>257</v>
      </c>
      <c r="L2179" t="n">
        <v>50</v>
      </c>
      <c r="M2179" t="n">
        <v>5.4</v>
      </c>
      <c r="N2179" t="n">
        <v>10.9</v>
      </c>
      <c r="O2179" t="s">
        <v>345</v>
      </c>
      <c r="P2179" t="s">
        <v>254</v>
      </c>
      <c r="Q2179" t="s">
        <v>254</v>
      </c>
      <c r="R2179" t="s">
        <v>255</v>
      </c>
      <c r="S2179" t="s">
        <v>251</v>
      </c>
      <c r="T2179" t="n">
        <v>5</v>
      </c>
    </row>
    <row r="2180" spans="1:20">
      <c r="A2180" s="1" t="n">
        <v>38595</v>
      </c>
      <c r="B2180" t="s">
        <v>344</v>
      </c>
      <c r="C2180" t="n">
        <v>45</v>
      </c>
      <c r="D2180" t="n">
        <v>20</v>
      </c>
      <c r="E2180" t="s">
        <v>249</v>
      </c>
      <c r="F2180" t="n">
        <v>3201</v>
      </c>
      <c r="G2180" t="s">
        <v>250</v>
      </c>
      <c r="H2180" t="s">
        <v>251</v>
      </c>
      <c r="I2180" t="n">
        <v>5</v>
      </c>
      <c r="J2180" t="n">
        <v>280</v>
      </c>
      <c r="K2180" t="s">
        <v>273</v>
      </c>
      <c r="L2180" t="n">
        <v>298</v>
      </c>
      <c r="M2180" t="n">
        <v>0.06</v>
      </c>
      <c r="N2180" t="n">
        <v>38.7</v>
      </c>
      <c r="O2180" t="s">
        <v>345</v>
      </c>
      <c r="P2180" t="s">
        <v>254</v>
      </c>
      <c r="Q2180" t="s">
        <v>254</v>
      </c>
      <c r="R2180" t="s">
        <v>255</v>
      </c>
      <c r="S2180" t="s">
        <v>251</v>
      </c>
      <c r="T2180" t="n">
        <v>5</v>
      </c>
    </row>
    <row r="2181" spans="1:20">
      <c r="A2181" s="1" t="n">
        <v>38595</v>
      </c>
      <c r="B2181" t="s">
        <v>344</v>
      </c>
      <c r="C2181" t="n">
        <v>46</v>
      </c>
      <c r="D2181" t="n">
        <v>20</v>
      </c>
      <c r="E2181" t="s">
        <v>249</v>
      </c>
      <c r="F2181" t="n">
        <v>3201</v>
      </c>
      <c r="G2181" t="s">
        <v>250</v>
      </c>
      <c r="H2181" t="s">
        <v>251</v>
      </c>
      <c r="I2181" t="n">
        <v>5</v>
      </c>
      <c r="J2181" t="n">
        <v>875</v>
      </c>
      <c r="K2181" t="s">
        <v>327</v>
      </c>
      <c r="L2181" t="n">
        <v>199</v>
      </c>
      <c r="M2181" t="n">
        <v>0.05</v>
      </c>
      <c r="N2181" t="n">
        <v>46.4</v>
      </c>
      <c r="O2181" t="s">
        <v>345</v>
      </c>
      <c r="P2181" t="s">
        <v>254</v>
      </c>
      <c r="Q2181" t="s">
        <v>254</v>
      </c>
      <c r="R2181" t="s">
        <v>255</v>
      </c>
      <c r="S2181" t="s">
        <v>251</v>
      </c>
      <c r="T2181" t="n">
        <v>5</v>
      </c>
    </row>
    <row r="2182" spans="1:20">
      <c r="A2182" s="1" t="n">
        <v>38595</v>
      </c>
      <c r="B2182" t="s">
        <v>344</v>
      </c>
      <c r="C2182" t="n">
        <v>47</v>
      </c>
      <c r="D2182" t="n">
        <v>20</v>
      </c>
      <c r="E2182" t="s">
        <v>249</v>
      </c>
      <c r="F2182" t="n">
        <v>3201</v>
      </c>
      <c r="G2182" t="s">
        <v>250</v>
      </c>
      <c r="H2182" t="s">
        <v>251</v>
      </c>
      <c r="I2182" t="n">
        <v>5</v>
      </c>
      <c r="J2182" t="n">
        <v>280</v>
      </c>
      <c r="K2182" t="s">
        <v>273</v>
      </c>
      <c r="L2182" t="n">
        <v>111</v>
      </c>
      <c r="M2182" t="n">
        <v>0.24</v>
      </c>
      <c r="N2182" t="n">
        <v>15.9</v>
      </c>
      <c r="O2182" t="s">
        <v>345</v>
      </c>
      <c r="P2182" t="s">
        <v>254</v>
      </c>
      <c r="Q2182" t="s">
        <v>254</v>
      </c>
      <c r="R2182" t="s">
        <v>255</v>
      </c>
      <c r="S2182" t="s">
        <v>251</v>
      </c>
      <c r="T2182" t="n">
        <v>5</v>
      </c>
    </row>
    <row r="2183" spans="1:20">
      <c r="A2183" s="1" t="n">
        <v>38595</v>
      </c>
      <c r="B2183" t="s">
        <v>344</v>
      </c>
      <c r="C2183" t="n">
        <v>48</v>
      </c>
      <c r="D2183" t="n">
        <v>20</v>
      </c>
      <c r="E2183" t="s">
        <v>249</v>
      </c>
      <c r="F2183" t="n">
        <v>3201</v>
      </c>
      <c r="G2183" t="s">
        <v>250</v>
      </c>
      <c r="H2183" t="s">
        <v>251</v>
      </c>
      <c r="I2183" t="n">
        <v>5</v>
      </c>
      <c r="J2183" t="n">
        <v>280</v>
      </c>
      <c r="K2183" t="s">
        <v>273</v>
      </c>
      <c r="L2183" t="n">
        <v>151</v>
      </c>
      <c r="M2183" t="n">
        <v>0.06</v>
      </c>
      <c r="N2183" t="n">
        <v>33</v>
      </c>
      <c r="O2183" t="s">
        <v>345</v>
      </c>
      <c r="P2183" t="s">
        <v>254</v>
      </c>
      <c r="Q2183" t="s">
        <v>254</v>
      </c>
      <c r="R2183" t="s">
        <v>255</v>
      </c>
      <c r="S2183" t="s">
        <v>251</v>
      </c>
      <c r="T2183" t="n">
        <v>5</v>
      </c>
    </row>
    <row r="2184" spans="1:20">
      <c r="A2184" s="1" t="n">
        <v>38595</v>
      </c>
      <c r="B2184" t="s">
        <v>344</v>
      </c>
      <c r="C2184" t="n">
        <v>49</v>
      </c>
      <c r="D2184" t="n">
        <v>20</v>
      </c>
      <c r="E2184" t="s">
        <v>249</v>
      </c>
      <c r="F2184" t="n">
        <v>3201</v>
      </c>
      <c r="G2184" t="s">
        <v>250</v>
      </c>
      <c r="H2184" t="s">
        <v>251</v>
      </c>
      <c r="I2184" t="n">
        <v>5</v>
      </c>
      <c r="J2184" t="n">
        <v>945</v>
      </c>
      <c r="K2184" t="s">
        <v>304</v>
      </c>
      <c r="L2184" t="n">
        <v>292</v>
      </c>
      <c r="M2184" t="n">
        <v>0.07000000000000001</v>
      </c>
      <c r="N2184" t="n">
        <v>37.1</v>
      </c>
      <c r="O2184" t="s">
        <v>345</v>
      </c>
      <c r="P2184" t="s">
        <v>254</v>
      </c>
      <c r="Q2184" t="s">
        <v>254</v>
      </c>
      <c r="R2184" t="s">
        <v>255</v>
      </c>
      <c r="S2184" t="s">
        <v>251</v>
      </c>
      <c r="T2184" t="n">
        <v>5</v>
      </c>
    </row>
    <row r="2185" spans="1:20">
      <c r="A2185" s="1" t="n">
        <v>38595</v>
      </c>
      <c r="B2185" t="s">
        <v>344</v>
      </c>
      <c r="C2185" t="n">
        <v>50</v>
      </c>
      <c r="D2185" t="n">
        <v>20</v>
      </c>
      <c r="E2185" t="s">
        <v>249</v>
      </c>
      <c r="F2185" t="n">
        <v>3201</v>
      </c>
      <c r="G2185" t="s">
        <v>250</v>
      </c>
      <c r="H2185" t="s">
        <v>251</v>
      </c>
      <c r="I2185" t="n">
        <v>5</v>
      </c>
      <c r="J2185" t="n">
        <v>458</v>
      </c>
      <c r="K2185" t="s">
        <v>252</v>
      </c>
      <c r="L2185" t="n">
        <v>312</v>
      </c>
      <c r="M2185" t="n">
        <v>0.02</v>
      </c>
      <c r="N2185" t="n">
        <v>48.4</v>
      </c>
      <c r="O2185" t="s">
        <v>345</v>
      </c>
      <c r="P2185" t="s">
        <v>254</v>
      </c>
      <c r="Q2185" t="s">
        <v>254</v>
      </c>
      <c r="R2185" t="s">
        <v>255</v>
      </c>
      <c r="S2185" t="s">
        <v>251</v>
      </c>
      <c r="T2185" t="n">
        <v>5</v>
      </c>
    </row>
    <row r="2186" spans="1:20">
      <c r="A2186" s="1" t="n">
        <v>38595</v>
      </c>
      <c r="B2186" t="s">
        <v>364</v>
      </c>
      <c r="C2186" t="n">
        <v>1</v>
      </c>
      <c r="D2186" t="n">
        <v>231</v>
      </c>
      <c r="E2186" t="s">
        <v>365</v>
      </c>
      <c r="F2186" t="n">
        <v>3202</v>
      </c>
      <c r="G2186" t="s">
        <v>297</v>
      </c>
      <c r="H2186" t="s">
        <v>251</v>
      </c>
      <c r="I2186" t="n">
        <v>5</v>
      </c>
      <c r="J2186" t="n">
        <v>160</v>
      </c>
      <c r="K2186" t="s">
        <v>280</v>
      </c>
      <c r="L2186" t="n">
        <v>20</v>
      </c>
      <c r="M2186" t="n">
        <v>0</v>
      </c>
      <c r="N2186" t="n">
        <v>0</v>
      </c>
    </row>
    <row r="2187" spans="1:20">
      <c r="A2187" s="1" t="n">
        <v>38595</v>
      </c>
      <c r="B2187" t="s">
        <v>364</v>
      </c>
      <c r="C2187" t="n">
        <v>2</v>
      </c>
      <c r="D2187" t="n">
        <v>231</v>
      </c>
      <c r="E2187" t="s">
        <v>365</v>
      </c>
      <c r="F2187" t="n">
        <v>3203</v>
      </c>
      <c r="G2187" t="s">
        <v>366</v>
      </c>
      <c r="H2187" t="s">
        <v>251</v>
      </c>
      <c r="I2187" t="n">
        <v>5</v>
      </c>
      <c r="J2187" t="n">
        <v>160</v>
      </c>
      <c r="K2187" t="s">
        <v>280</v>
      </c>
      <c r="L2187" t="n">
        <v>14</v>
      </c>
      <c r="M2187" t="n">
        <v>0</v>
      </c>
      <c r="N2187" t="n">
        <v>0</v>
      </c>
    </row>
    <row r="2188" spans="1:20">
      <c r="A2188" s="1" t="n">
        <v>38595</v>
      </c>
      <c r="B2188" t="s">
        <v>364</v>
      </c>
      <c r="C2188" t="n">
        <v>3</v>
      </c>
      <c r="D2188" t="n">
        <v>231</v>
      </c>
      <c r="E2188" t="s">
        <v>365</v>
      </c>
      <c r="F2188" t="n">
        <v>3204</v>
      </c>
      <c r="G2188" t="s">
        <v>367</v>
      </c>
      <c r="H2188" t="s">
        <v>251</v>
      </c>
      <c r="I2188" t="n">
        <v>5</v>
      </c>
      <c r="J2188" t="n">
        <v>160</v>
      </c>
      <c r="K2188" t="s">
        <v>280</v>
      </c>
      <c r="L2188" t="n">
        <v>10</v>
      </c>
      <c r="M2188" t="n">
        <v>0</v>
      </c>
      <c r="N2188" t="n">
        <v>0</v>
      </c>
    </row>
    <row r="2189" spans="1:20">
      <c r="A2189" s="1" t="n">
        <v>38595</v>
      </c>
      <c r="B2189" t="s">
        <v>348</v>
      </c>
      <c r="C2189" t="n">
        <v>1</v>
      </c>
      <c r="D2189" t="n">
        <v>213</v>
      </c>
      <c r="E2189" t="s">
        <v>256</v>
      </c>
      <c r="F2189" t="n">
        <v>3201</v>
      </c>
      <c r="G2189" t="s">
        <v>250</v>
      </c>
      <c r="H2189" t="s">
        <v>251</v>
      </c>
      <c r="I2189" t="n">
        <v>5</v>
      </c>
      <c r="J2189" t="n">
        <v>515</v>
      </c>
      <c r="K2189" t="s">
        <v>361</v>
      </c>
      <c r="L2189" t="n">
        <v>313</v>
      </c>
      <c r="M2189" t="n">
        <v>0</v>
      </c>
      <c r="N2189" t="n">
        <v>0</v>
      </c>
    </row>
    <row r="2190" spans="1:20">
      <c r="A2190" s="1" t="n">
        <v>38595</v>
      </c>
      <c r="B2190" t="s">
        <v>348</v>
      </c>
      <c r="C2190" t="n">
        <v>2</v>
      </c>
      <c r="D2190" t="n">
        <v>213</v>
      </c>
      <c r="E2190" t="s">
        <v>256</v>
      </c>
      <c r="F2190" t="n">
        <v>3201</v>
      </c>
      <c r="G2190" t="s">
        <v>250</v>
      </c>
      <c r="H2190" t="s">
        <v>251</v>
      </c>
      <c r="I2190" t="n">
        <v>5</v>
      </c>
      <c r="J2190" t="n">
        <v>515</v>
      </c>
      <c r="K2190" t="s">
        <v>361</v>
      </c>
      <c r="L2190" t="n">
        <v>72</v>
      </c>
      <c r="M2190" t="n">
        <v>0</v>
      </c>
      <c r="N2190" t="n">
        <v>0</v>
      </c>
    </row>
    <row r="2191" spans="1:20">
      <c r="A2191" s="1" t="n">
        <v>38595</v>
      </c>
      <c r="B2191" t="s">
        <v>347</v>
      </c>
      <c r="C2191" t="n">
        <v>1</v>
      </c>
      <c r="D2191" t="n">
        <v>20</v>
      </c>
      <c r="E2191" t="s">
        <v>249</v>
      </c>
      <c r="F2191" t="n">
        <v>3201</v>
      </c>
      <c r="G2191" t="s">
        <v>250</v>
      </c>
      <c r="H2191" t="s">
        <v>251</v>
      </c>
      <c r="I2191" t="n">
        <v>5</v>
      </c>
      <c r="J2191" t="n">
        <v>785</v>
      </c>
      <c r="K2191" t="s">
        <v>281</v>
      </c>
      <c r="L2191" t="n">
        <v>1010</v>
      </c>
      <c r="M2191" t="n">
        <v>1.17</v>
      </c>
      <c r="N2191" t="n">
        <v>38.4</v>
      </c>
      <c r="O2191" t="s">
        <v>347</v>
      </c>
      <c r="P2191" t="s">
        <v>275</v>
      </c>
      <c r="Q2191" t="s">
        <v>275</v>
      </c>
      <c r="R2191" t="s">
        <v>255</v>
      </c>
      <c r="S2191" t="s">
        <v>251</v>
      </c>
      <c r="T2191" t="n">
        <v>5</v>
      </c>
    </row>
    <row r="2192" spans="1:20">
      <c r="A2192" s="1" t="n">
        <v>38595</v>
      </c>
      <c r="B2192" t="s">
        <v>347</v>
      </c>
      <c r="C2192" t="n">
        <v>2</v>
      </c>
      <c r="D2192" t="n">
        <v>20</v>
      </c>
      <c r="E2192" t="s">
        <v>249</v>
      </c>
      <c r="F2192" t="n">
        <v>3201</v>
      </c>
      <c r="G2192" t="s">
        <v>250</v>
      </c>
      <c r="H2192" t="s">
        <v>251</v>
      </c>
      <c r="I2192" t="n">
        <v>5</v>
      </c>
      <c r="J2192" t="n">
        <v>232</v>
      </c>
      <c r="K2192" t="s">
        <v>288</v>
      </c>
      <c r="L2192" t="n">
        <v>526</v>
      </c>
      <c r="M2192" t="n">
        <v>0.08</v>
      </c>
      <c r="N2192" t="n">
        <v>37.7</v>
      </c>
      <c r="O2192" t="s">
        <v>347</v>
      </c>
      <c r="P2192" t="s">
        <v>275</v>
      </c>
      <c r="Q2192" t="s">
        <v>275</v>
      </c>
      <c r="R2192" t="s">
        <v>255</v>
      </c>
      <c r="S2192" t="s">
        <v>251</v>
      </c>
      <c r="T2192" t="n">
        <v>5</v>
      </c>
    </row>
    <row r="2193" spans="1:20">
      <c r="A2193" s="1" t="n">
        <v>38595</v>
      </c>
      <c r="B2193" t="s">
        <v>347</v>
      </c>
      <c r="C2193" t="n">
        <v>3</v>
      </c>
      <c r="D2193" t="n">
        <v>20</v>
      </c>
      <c r="E2193" t="s">
        <v>249</v>
      </c>
      <c r="F2193" t="n">
        <v>3201</v>
      </c>
      <c r="G2193" t="s">
        <v>250</v>
      </c>
      <c r="H2193" t="s">
        <v>251</v>
      </c>
      <c r="I2193" t="n">
        <v>5</v>
      </c>
      <c r="J2193" t="n">
        <v>965</v>
      </c>
      <c r="K2193" t="s">
        <v>358</v>
      </c>
      <c r="L2193" t="n">
        <v>405</v>
      </c>
      <c r="M2193" t="n">
        <v>0.62</v>
      </c>
      <c r="N2193" t="n">
        <v>31.2</v>
      </c>
      <c r="O2193" t="s">
        <v>347</v>
      </c>
      <c r="P2193" t="s">
        <v>275</v>
      </c>
      <c r="Q2193" t="s">
        <v>275</v>
      </c>
      <c r="R2193" t="s">
        <v>255</v>
      </c>
      <c r="S2193" t="s">
        <v>251</v>
      </c>
      <c r="T2193" t="n">
        <v>5</v>
      </c>
    </row>
    <row r="2194" spans="1:20">
      <c r="A2194" s="1" t="n">
        <v>38595</v>
      </c>
      <c r="B2194" t="s">
        <v>347</v>
      </c>
      <c r="C2194" t="n">
        <v>4</v>
      </c>
      <c r="D2194" t="n">
        <v>20</v>
      </c>
      <c r="E2194" t="s">
        <v>249</v>
      </c>
      <c r="F2194" t="n">
        <v>3201</v>
      </c>
      <c r="G2194" t="s">
        <v>250</v>
      </c>
      <c r="H2194" t="s">
        <v>251</v>
      </c>
      <c r="I2194" t="n">
        <v>5</v>
      </c>
      <c r="J2194" t="n">
        <v>550</v>
      </c>
      <c r="K2194" t="s">
        <v>369</v>
      </c>
      <c r="L2194" t="n">
        <v>415</v>
      </c>
      <c r="M2194" t="n">
        <v>0.16</v>
      </c>
      <c r="N2194" t="n">
        <v>36.7</v>
      </c>
      <c r="O2194" t="s">
        <v>347</v>
      </c>
      <c r="P2194" t="s">
        <v>275</v>
      </c>
      <c r="Q2194" t="s">
        <v>275</v>
      </c>
      <c r="R2194" t="s">
        <v>255</v>
      </c>
      <c r="S2194" t="s">
        <v>251</v>
      </c>
      <c r="T2194" t="n">
        <v>5</v>
      </c>
    </row>
    <row r="2195" spans="1:20">
      <c r="A2195" s="1" t="n">
        <v>38595</v>
      </c>
      <c r="B2195" t="s">
        <v>347</v>
      </c>
      <c r="C2195" t="n">
        <v>5</v>
      </c>
      <c r="D2195" t="n">
        <v>20</v>
      </c>
      <c r="E2195" t="s">
        <v>249</v>
      </c>
      <c r="F2195" t="n">
        <v>3201</v>
      </c>
      <c r="G2195" t="s">
        <v>250</v>
      </c>
      <c r="H2195" t="s">
        <v>251</v>
      </c>
      <c r="I2195" t="n">
        <v>5</v>
      </c>
      <c r="J2195" t="n">
        <v>458</v>
      </c>
      <c r="K2195" t="s">
        <v>252</v>
      </c>
      <c r="L2195" t="n">
        <v>318</v>
      </c>
      <c r="M2195" t="n">
        <v>0.23</v>
      </c>
      <c r="N2195" t="n">
        <v>19.9</v>
      </c>
      <c r="O2195" t="s">
        <v>347</v>
      </c>
      <c r="P2195" t="s">
        <v>275</v>
      </c>
      <c r="Q2195" t="s">
        <v>275</v>
      </c>
      <c r="R2195" t="s">
        <v>255</v>
      </c>
      <c r="S2195" t="s">
        <v>251</v>
      </c>
      <c r="T2195" t="n">
        <v>5</v>
      </c>
    </row>
    <row r="2196" spans="1:20">
      <c r="A2196" s="1" t="n">
        <v>38595</v>
      </c>
      <c r="B2196" t="s">
        <v>347</v>
      </c>
      <c r="C2196" t="n">
        <v>6</v>
      </c>
      <c r="D2196" t="n">
        <v>20</v>
      </c>
      <c r="E2196" t="s">
        <v>249</v>
      </c>
      <c r="F2196" t="n">
        <v>3201</v>
      </c>
      <c r="G2196" t="s">
        <v>250</v>
      </c>
      <c r="H2196" t="s">
        <v>251</v>
      </c>
      <c r="I2196" t="n">
        <v>5</v>
      </c>
      <c r="J2196" t="n">
        <v>785</v>
      </c>
      <c r="K2196" t="s">
        <v>281</v>
      </c>
      <c r="L2196" t="n">
        <v>421</v>
      </c>
      <c r="M2196" t="n">
        <v>1.67</v>
      </c>
      <c r="N2196" t="n">
        <v>38.5</v>
      </c>
      <c r="O2196" t="s">
        <v>347</v>
      </c>
      <c r="P2196" t="s">
        <v>275</v>
      </c>
      <c r="Q2196" t="s">
        <v>275</v>
      </c>
      <c r="R2196" t="s">
        <v>255</v>
      </c>
      <c r="S2196" t="s">
        <v>251</v>
      </c>
      <c r="T2196" t="n">
        <v>5</v>
      </c>
    </row>
    <row r="2197" spans="1:20">
      <c r="A2197" s="1" t="n">
        <v>38625</v>
      </c>
      <c r="B2197" t="s">
        <v>344</v>
      </c>
      <c r="C2197" t="n">
        <v>38</v>
      </c>
      <c r="D2197" t="n">
        <v>20</v>
      </c>
      <c r="E2197" t="s">
        <v>249</v>
      </c>
      <c r="F2197" t="n">
        <v>3201</v>
      </c>
      <c r="G2197" t="s">
        <v>250</v>
      </c>
      <c r="H2197" t="s">
        <v>251</v>
      </c>
      <c r="I2197" t="n">
        <v>5</v>
      </c>
      <c r="J2197" t="n">
        <v>280</v>
      </c>
      <c r="K2197" t="s">
        <v>273</v>
      </c>
      <c r="L2197" t="n">
        <v>209</v>
      </c>
      <c r="M2197" t="n">
        <v>0.06</v>
      </c>
      <c r="N2197" t="n">
        <v>38.6</v>
      </c>
      <c r="O2197" t="s">
        <v>345</v>
      </c>
      <c r="P2197" t="s">
        <v>254</v>
      </c>
      <c r="Q2197" t="s">
        <v>254</v>
      </c>
      <c r="R2197" t="s">
        <v>255</v>
      </c>
      <c r="S2197" t="s">
        <v>251</v>
      </c>
      <c r="T2197" t="n">
        <v>5</v>
      </c>
    </row>
    <row r="2198" spans="1:20">
      <c r="A2198" s="1" t="n">
        <v>38625</v>
      </c>
      <c r="B2198" t="s">
        <v>344</v>
      </c>
      <c r="C2198" t="n">
        <v>39</v>
      </c>
      <c r="D2198" t="n">
        <v>20</v>
      </c>
      <c r="E2198" t="s">
        <v>249</v>
      </c>
      <c r="F2198" t="n">
        <v>3201</v>
      </c>
      <c r="G2198" t="s">
        <v>250</v>
      </c>
      <c r="H2198" t="s">
        <v>251</v>
      </c>
      <c r="I2198" t="n">
        <v>5</v>
      </c>
      <c r="J2198" t="n">
        <v>945</v>
      </c>
      <c r="K2198" t="s">
        <v>304</v>
      </c>
      <c r="L2198" t="n">
        <v>262</v>
      </c>
      <c r="M2198" t="n">
        <v>0.08</v>
      </c>
      <c r="N2198" t="n">
        <v>36.6</v>
      </c>
      <c r="O2198" t="s">
        <v>345</v>
      </c>
      <c r="P2198" t="s">
        <v>254</v>
      </c>
      <c r="Q2198" t="s">
        <v>254</v>
      </c>
      <c r="R2198" t="s">
        <v>255</v>
      </c>
      <c r="S2198" t="s">
        <v>251</v>
      </c>
      <c r="T2198" t="n">
        <v>5</v>
      </c>
    </row>
    <row r="2199" spans="1:20">
      <c r="A2199" s="1" t="n">
        <v>38625</v>
      </c>
      <c r="B2199" t="s">
        <v>344</v>
      </c>
      <c r="C2199" t="n">
        <v>40</v>
      </c>
      <c r="D2199" t="n">
        <v>20</v>
      </c>
      <c r="E2199" t="s">
        <v>249</v>
      </c>
      <c r="F2199" t="n">
        <v>3201</v>
      </c>
      <c r="G2199" t="s">
        <v>250</v>
      </c>
      <c r="H2199" t="s">
        <v>251</v>
      </c>
      <c r="I2199" t="n">
        <v>5</v>
      </c>
      <c r="J2199" t="n">
        <v>280</v>
      </c>
      <c r="K2199" t="s">
        <v>273</v>
      </c>
      <c r="L2199" t="n">
        <v>259</v>
      </c>
      <c r="M2199" t="n">
        <v>0.3</v>
      </c>
      <c r="N2199" t="n">
        <v>16.8</v>
      </c>
      <c r="O2199" t="s">
        <v>345</v>
      </c>
      <c r="P2199" t="s">
        <v>254</v>
      </c>
      <c r="Q2199" t="s">
        <v>254</v>
      </c>
      <c r="R2199" t="s">
        <v>255</v>
      </c>
      <c r="S2199" t="s">
        <v>251</v>
      </c>
      <c r="T2199" t="n">
        <v>5</v>
      </c>
    </row>
    <row r="2200" spans="1:20">
      <c r="A2200" s="1" t="n">
        <v>38625</v>
      </c>
      <c r="B2200" t="s">
        <v>344</v>
      </c>
      <c r="C2200" t="n">
        <v>41</v>
      </c>
      <c r="D2200" t="n">
        <v>20</v>
      </c>
      <c r="E2200" t="s">
        <v>249</v>
      </c>
      <c r="F2200" t="n">
        <v>3201</v>
      </c>
      <c r="G2200" t="s">
        <v>250</v>
      </c>
      <c r="H2200" t="s">
        <v>251</v>
      </c>
      <c r="I2200" t="n">
        <v>5</v>
      </c>
      <c r="J2200" t="n">
        <v>945</v>
      </c>
      <c r="K2200" t="s">
        <v>304</v>
      </c>
      <c r="L2200" t="n">
        <v>256</v>
      </c>
      <c r="M2200" t="n">
        <v>0.07000000000000001</v>
      </c>
      <c r="N2200" t="n">
        <v>39.6</v>
      </c>
      <c r="O2200" t="s">
        <v>345</v>
      </c>
      <c r="P2200" t="s">
        <v>254</v>
      </c>
      <c r="Q2200" t="s">
        <v>254</v>
      </c>
      <c r="R2200" t="s">
        <v>255</v>
      </c>
      <c r="S2200" t="s">
        <v>251</v>
      </c>
      <c r="T2200" t="n">
        <v>5</v>
      </c>
    </row>
    <row r="2201" spans="1:20">
      <c r="A2201" s="1" t="n">
        <v>38625</v>
      </c>
      <c r="B2201" t="s">
        <v>344</v>
      </c>
      <c r="C2201" t="n">
        <v>42</v>
      </c>
      <c r="D2201" t="n">
        <v>20</v>
      </c>
      <c r="E2201" t="s">
        <v>249</v>
      </c>
      <c r="F2201" t="n">
        <v>3201</v>
      </c>
      <c r="G2201" t="s">
        <v>250</v>
      </c>
      <c r="H2201" t="s">
        <v>251</v>
      </c>
      <c r="I2201" t="n">
        <v>5</v>
      </c>
      <c r="J2201" t="n">
        <v>945</v>
      </c>
      <c r="K2201" t="s">
        <v>304</v>
      </c>
      <c r="L2201" t="n">
        <v>240</v>
      </c>
      <c r="M2201" t="n">
        <v>0.08</v>
      </c>
      <c r="N2201" t="n">
        <v>35.6</v>
      </c>
      <c r="O2201" t="s">
        <v>345</v>
      </c>
      <c r="P2201" t="s">
        <v>254</v>
      </c>
      <c r="Q2201" t="s">
        <v>254</v>
      </c>
      <c r="R2201" t="s">
        <v>255</v>
      </c>
      <c r="S2201" t="s">
        <v>251</v>
      </c>
      <c r="T2201" t="n">
        <v>5</v>
      </c>
    </row>
    <row r="2202" spans="1:20">
      <c r="A2202" s="1" t="n">
        <v>38625</v>
      </c>
      <c r="B2202" t="s">
        <v>344</v>
      </c>
      <c r="C2202" t="n">
        <v>43</v>
      </c>
      <c r="D2202" t="n">
        <v>20</v>
      </c>
      <c r="E2202" t="s">
        <v>249</v>
      </c>
      <c r="F2202" t="n">
        <v>3201</v>
      </c>
      <c r="G2202" t="s">
        <v>250</v>
      </c>
      <c r="H2202" t="s">
        <v>251</v>
      </c>
      <c r="I2202" t="n">
        <v>5</v>
      </c>
      <c r="J2202" t="n">
        <v>280</v>
      </c>
      <c r="K2202" t="s">
        <v>273</v>
      </c>
      <c r="L2202" t="n">
        <v>207</v>
      </c>
      <c r="M2202" t="n">
        <v>0.3</v>
      </c>
      <c r="N2202" t="n">
        <v>17.1</v>
      </c>
      <c r="O2202" t="s">
        <v>345</v>
      </c>
      <c r="P2202" t="s">
        <v>254</v>
      </c>
      <c r="Q2202" t="s">
        <v>254</v>
      </c>
      <c r="R2202" t="s">
        <v>255</v>
      </c>
      <c r="S2202" t="s">
        <v>251</v>
      </c>
      <c r="T2202" t="n">
        <v>5</v>
      </c>
    </row>
    <row r="2203" spans="1:20">
      <c r="A2203" s="1" t="n">
        <v>38625</v>
      </c>
      <c r="B2203" t="s">
        <v>348</v>
      </c>
      <c r="C2203" t="n">
        <v>1</v>
      </c>
      <c r="D2203" t="n">
        <v>213</v>
      </c>
      <c r="E2203" t="s">
        <v>256</v>
      </c>
      <c r="F2203" t="n">
        <v>3201</v>
      </c>
      <c r="G2203" t="s">
        <v>250</v>
      </c>
      <c r="H2203" t="s">
        <v>251</v>
      </c>
      <c r="I2203" t="n">
        <v>5</v>
      </c>
      <c r="J2203" t="n">
        <v>515</v>
      </c>
      <c r="K2203" t="s">
        <v>361</v>
      </c>
      <c r="L2203" t="n">
        <v>305</v>
      </c>
      <c r="M2203" t="n">
        <v>0</v>
      </c>
      <c r="N2203" t="n">
        <v>0</v>
      </c>
    </row>
    <row r="2204" spans="1:20">
      <c r="A2204" s="1" t="n">
        <v>38625</v>
      </c>
      <c r="B2204" t="s">
        <v>347</v>
      </c>
      <c r="C2204" t="n">
        <v>1</v>
      </c>
      <c r="D2204" t="n">
        <v>20</v>
      </c>
      <c r="E2204" t="s">
        <v>249</v>
      </c>
      <c r="F2204" t="n">
        <v>3201</v>
      </c>
      <c r="G2204" t="s">
        <v>250</v>
      </c>
      <c r="H2204" t="s">
        <v>251</v>
      </c>
      <c r="I2204" t="n">
        <v>5</v>
      </c>
      <c r="J2204" t="n">
        <v>785</v>
      </c>
      <c r="K2204" t="s">
        <v>281</v>
      </c>
      <c r="L2204" t="n">
        <v>314</v>
      </c>
      <c r="M2204" t="n">
        <v>1.67</v>
      </c>
      <c r="N2204" t="n">
        <v>38.5</v>
      </c>
      <c r="O2204" t="s">
        <v>347</v>
      </c>
      <c r="P2204" t="s">
        <v>275</v>
      </c>
      <c r="Q2204" t="s">
        <v>275</v>
      </c>
      <c r="R2204" t="s">
        <v>255</v>
      </c>
      <c r="S2204" t="s">
        <v>251</v>
      </c>
      <c r="T2204" t="n">
        <v>5</v>
      </c>
    </row>
    <row r="2205" spans="1:20">
      <c r="A2205" s="1" t="n">
        <v>38625</v>
      </c>
      <c r="B2205" t="s">
        <v>347</v>
      </c>
      <c r="C2205" t="n">
        <v>2</v>
      </c>
      <c r="D2205" t="n">
        <v>20</v>
      </c>
      <c r="E2205" t="s">
        <v>249</v>
      </c>
      <c r="F2205" t="n">
        <v>3201</v>
      </c>
      <c r="G2205" t="s">
        <v>250</v>
      </c>
      <c r="H2205" t="s">
        <v>251</v>
      </c>
      <c r="I2205" t="n">
        <v>5</v>
      </c>
      <c r="J2205" t="n">
        <v>580</v>
      </c>
      <c r="K2205" t="s">
        <v>270</v>
      </c>
      <c r="L2205" t="n">
        <v>334</v>
      </c>
      <c r="M2205" t="n">
        <v>0.1</v>
      </c>
      <c r="N2205" t="n">
        <v>30.3</v>
      </c>
      <c r="O2205" t="s">
        <v>347</v>
      </c>
      <c r="P2205" t="s">
        <v>275</v>
      </c>
      <c r="Q2205" t="s">
        <v>275</v>
      </c>
      <c r="R2205" t="s">
        <v>255</v>
      </c>
      <c r="S2205" t="s">
        <v>251</v>
      </c>
      <c r="T2205" t="n">
        <v>5</v>
      </c>
    </row>
    <row r="2206" spans="1:20">
      <c r="A2206" s="1" t="n">
        <v>38625</v>
      </c>
      <c r="B2206" t="s">
        <v>347</v>
      </c>
      <c r="C2206" t="n">
        <v>3</v>
      </c>
      <c r="D2206" t="n">
        <v>20</v>
      </c>
      <c r="E2206" t="s">
        <v>249</v>
      </c>
      <c r="F2206" t="n">
        <v>3201</v>
      </c>
      <c r="G2206" t="s">
        <v>250</v>
      </c>
      <c r="H2206" t="s">
        <v>251</v>
      </c>
      <c r="I2206" t="n">
        <v>5</v>
      </c>
      <c r="J2206" t="n">
        <v>458</v>
      </c>
      <c r="K2206" t="s">
        <v>252</v>
      </c>
      <c r="L2206" t="n">
        <v>299</v>
      </c>
      <c r="M2206" t="n">
        <v>0.23</v>
      </c>
      <c r="N2206" t="n">
        <v>19.9</v>
      </c>
      <c r="O2206" t="s">
        <v>347</v>
      </c>
      <c r="P2206" t="s">
        <v>275</v>
      </c>
      <c r="Q2206" t="s">
        <v>275</v>
      </c>
      <c r="R2206" t="s">
        <v>255</v>
      </c>
      <c r="S2206" t="s">
        <v>251</v>
      </c>
      <c r="T2206" t="n">
        <v>5</v>
      </c>
    </row>
    <row r="2207" spans="1:20">
      <c r="A2207" s="1" t="n">
        <v>38625</v>
      </c>
      <c r="B2207" t="s">
        <v>347</v>
      </c>
      <c r="C2207" t="n">
        <v>4</v>
      </c>
      <c r="D2207" t="n">
        <v>20</v>
      </c>
      <c r="E2207" t="s">
        <v>249</v>
      </c>
      <c r="F2207" t="n">
        <v>3201</v>
      </c>
      <c r="G2207" t="s">
        <v>250</v>
      </c>
      <c r="H2207" t="s">
        <v>251</v>
      </c>
      <c r="I2207" t="n">
        <v>5</v>
      </c>
      <c r="J2207" t="n">
        <v>785</v>
      </c>
      <c r="K2207" t="s">
        <v>281</v>
      </c>
      <c r="L2207" t="n">
        <v>641</v>
      </c>
      <c r="M2207" t="n">
        <v>1.17</v>
      </c>
      <c r="N2207" t="n">
        <v>38.6</v>
      </c>
      <c r="O2207" t="s">
        <v>347</v>
      </c>
      <c r="P2207" t="s">
        <v>275</v>
      </c>
      <c r="Q2207" t="s">
        <v>275</v>
      </c>
      <c r="R2207" t="s">
        <v>255</v>
      </c>
      <c r="S2207" t="s">
        <v>251</v>
      </c>
      <c r="T2207" t="n">
        <v>5</v>
      </c>
    </row>
    <row r="2208" spans="1:20">
      <c r="A2208" s="1" t="n">
        <v>38625</v>
      </c>
      <c r="B2208" t="s">
        <v>347</v>
      </c>
      <c r="C2208" t="n">
        <v>5</v>
      </c>
      <c r="D2208" t="n">
        <v>20</v>
      </c>
      <c r="E2208" t="s">
        <v>249</v>
      </c>
      <c r="F2208" t="n">
        <v>3201</v>
      </c>
      <c r="G2208" t="s">
        <v>250</v>
      </c>
      <c r="H2208" t="s">
        <v>251</v>
      </c>
      <c r="I2208" t="n">
        <v>5</v>
      </c>
      <c r="J2208" t="n">
        <v>160</v>
      </c>
      <c r="K2208" t="s">
        <v>280</v>
      </c>
      <c r="L2208" t="n">
        <v>629</v>
      </c>
      <c r="M2208" t="n">
        <v>0.1</v>
      </c>
      <c r="N2208" t="n">
        <v>52</v>
      </c>
      <c r="O2208" t="s">
        <v>347</v>
      </c>
      <c r="P2208" t="s">
        <v>275</v>
      </c>
      <c r="Q2208" t="s">
        <v>275</v>
      </c>
      <c r="R2208" t="s">
        <v>255</v>
      </c>
      <c r="S2208" t="s">
        <v>251</v>
      </c>
      <c r="T2208" t="n">
        <v>5</v>
      </c>
    </row>
    <row r="2209" spans="1:20">
      <c r="A2209" s="1" t="n">
        <v>38625</v>
      </c>
      <c r="B2209" t="s">
        <v>347</v>
      </c>
      <c r="C2209" t="n">
        <v>6</v>
      </c>
      <c r="D2209" t="n">
        <v>20</v>
      </c>
      <c r="E2209" t="s">
        <v>249</v>
      </c>
      <c r="F2209" t="n">
        <v>3201</v>
      </c>
      <c r="G2209" t="s">
        <v>250</v>
      </c>
      <c r="H2209" t="s">
        <v>251</v>
      </c>
      <c r="I2209" t="n">
        <v>5</v>
      </c>
      <c r="J2209" t="n">
        <v>965</v>
      </c>
      <c r="K2209" t="s">
        <v>358</v>
      </c>
      <c r="L2209" t="n">
        <v>131</v>
      </c>
      <c r="M2209" t="n">
        <v>0.62</v>
      </c>
      <c r="N2209" t="n">
        <v>31.8</v>
      </c>
      <c r="O2209" t="s">
        <v>347</v>
      </c>
      <c r="P2209" t="s">
        <v>275</v>
      </c>
      <c r="Q2209" t="s">
        <v>275</v>
      </c>
      <c r="R2209" t="s">
        <v>255</v>
      </c>
      <c r="S2209" t="s">
        <v>251</v>
      </c>
      <c r="T2209" t="n">
        <v>5</v>
      </c>
    </row>
    <row r="2210" spans="1:20">
      <c r="A2210" s="1" t="n">
        <v>38625</v>
      </c>
      <c r="B2210" t="s">
        <v>347</v>
      </c>
      <c r="C2210" t="n">
        <v>7</v>
      </c>
      <c r="D2210" t="n">
        <v>508</v>
      </c>
      <c r="E2210" t="s">
        <v>268</v>
      </c>
      <c r="F2210" t="n">
        <v>3201</v>
      </c>
      <c r="G2210" t="s">
        <v>250</v>
      </c>
      <c r="H2210" t="s">
        <v>251</v>
      </c>
      <c r="I2210" t="n">
        <v>5</v>
      </c>
      <c r="J2210" t="n">
        <v>515</v>
      </c>
      <c r="K2210" t="s">
        <v>361</v>
      </c>
      <c r="L2210" t="n">
        <v>296</v>
      </c>
      <c r="M2210" t="n">
        <v>0.1</v>
      </c>
      <c r="N2210" t="n">
        <v>0</v>
      </c>
    </row>
    <row r="2211" spans="1:20">
      <c r="A2211" s="1" t="n">
        <v>38656</v>
      </c>
      <c r="B2211" t="s">
        <v>344</v>
      </c>
      <c r="C2211" t="n">
        <v>48</v>
      </c>
      <c r="D2211" t="n">
        <v>20</v>
      </c>
      <c r="E2211" t="s">
        <v>249</v>
      </c>
      <c r="F2211" t="n">
        <v>3201</v>
      </c>
      <c r="G2211" t="s">
        <v>250</v>
      </c>
      <c r="H2211" t="s">
        <v>251</v>
      </c>
      <c r="I2211" t="n">
        <v>5</v>
      </c>
      <c r="J2211" t="n">
        <v>945</v>
      </c>
      <c r="K2211" t="s">
        <v>304</v>
      </c>
      <c r="L2211" t="n">
        <v>298</v>
      </c>
      <c r="M2211" t="n">
        <v>0.08</v>
      </c>
      <c r="N2211" t="n">
        <v>36.5</v>
      </c>
      <c r="O2211" t="s">
        <v>345</v>
      </c>
      <c r="P2211" t="s">
        <v>254</v>
      </c>
      <c r="Q2211" t="s">
        <v>254</v>
      </c>
      <c r="R2211" t="s">
        <v>255</v>
      </c>
      <c r="S2211" t="s">
        <v>251</v>
      </c>
      <c r="T2211" t="n">
        <v>5</v>
      </c>
    </row>
    <row r="2212" spans="1:20">
      <c r="A2212" s="1" t="n">
        <v>38656</v>
      </c>
      <c r="B2212" t="s">
        <v>344</v>
      </c>
      <c r="C2212" t="n">
        <v>49</v>
      </c>
      <c r="D2212" t="n">
        <v>20</v>
      </c>
      <c r="E2212" t="s">
        <v>249</v>
      </c>
      <c r="F2212" t="n">
        <v>3201</v>
      </c>
      <c r="G2212" t="s">
        <v>250</v>
      </c>
      <c r="H2212" t="s">
        <v>251</v>
      </c>
      <c r="I2212" t="n">
        <v>5</v>
      </c>
      <c r="J2212" t="n">
        <v>280</v>
      </c>
      <c r="K2212" t="s">
        <v>273</v>
      </c>
      <c r="L2212" t="n">
        <v>416</v>
      </c>
      <c r="M2212" t="n">
        <v>0.06</v>
      </c>
      <c r="N2212" t="n">
        <v>38.6</v>
      </c>
      <c r="O2212" t="s">
        <v>345</v>
      </c>
      <c r="P2212" t="s">
        <v>254</v>
      </c>
      <c r="Q2212" t="s">
        <v>254</v>
      </c>
      <c r="R2212" t="s">
        <v>255</v>
      </c>
      <c r="S2212" t="s">
        <v>251</v>
      </c>
      <c r="T2212" t="n">
        <v>5</v>
      </c>
    </row>
    <row r="2213" spans="1:20">
      <c r="A2213" s="1" t="n">
        <v>38656</v>
      </c>
      <c r="B2213" t="s">
        <v>344</v>
      </c>
      <c r="C2213" t="n">
        <v>50</v>
      </c>
      <c r="D2213" t="n">
        <v>20</v>
      </c>
      <c r="E2213" t="s">
        <v>249</v>
      </c>
      <c r="F2213" t="n">
        <v>3201</v>
      </c>
      <c r="G2213" t="s">
        <v>250</v>
      </c>
      <c r="H2213" t="s">
        <v>251</v>
      </c>
      <c r="I2213" t="n">
        <v>5</v>
      </c>
      <c r="J2213" t="n">
        <v>458</v>
      </c>
      <c r="K2213" t="s">
        <v>252</v>
      </c>
      <c r="L2213" t="n">
        <v>246</v>
      </c>
      <c r="M2213" t="n">
        <v>0.09</v>
      </c>
      <c r="N2213" t="n">
        <v>35.2</v>
      </c>
      <c r="O2213" t="s">
        <v>345</v>
      </c>
      <c r="P2213" t="s">
        <v>254</v>
      </c>
      <c r="Q2213" t="s">
        <v>254</v>
      </c>
      <c r="R2213" t="s">
        <v>255</v>
      </c>
      <c r="S2213" t="s">
        <v>251</v>
      </c>
      <c r="T2213" t="n">
        <v>5</v>
      </c>
    </row>
    <row r="2214" spans="1:20">
      <c r="A2214" s="1" t="n">
        <v>38656</v>
      </c>
      <c r="B2214" t="s">
        <v>344</v>
      </c>
      <c r="C2214" t="n">
        <v>51</v>
      </c>
      <c r="D2214" t="n">
        <v>20</v>
      </c>
      <c r="E2214" t="s">
        <v>249</v>
      </c>
      <c r="F2214" t="n">
        <v>3201</v>
      </c>
      <c r="G2214" t="s">
        <v>250</v>
      </c>
      <c r="H2214" t="s">
        <v>251</v>
      </c>
      <c r="I2214" t="n">
        <v>5</v>
      </c>
      <c r="J2214" t="n">
        <v>280</v>
      </c>
      <c r="K2214" t="s">
        <v>273</v>
      </c>
      <c r="L2214" t="n">
        <v>265</v>
      </c>
      <c r="M2214" t="n">
        <v>0.06</v>
      </c>
      <c r="N2214" t="n">
        <v>38.2</v>
      </c>
      <c r="O2214" t="s">
        <v>345</v>
      </c>
      <c r="P2214" t="s">
        <v>254</v>
      </c>
      <c r="Q2214" t="s">
        <v>254</v>
      </c>
      <c r="R2214" t="s">
        <v>255</v>
      </c>
      <c r="S2214" t="s">
        <v>251</v>
      </c>
      <c r="T2214" t="n">
        <v>5</v>
      </c>
    </row>
    <row r="2215" spans="1:20">
      <c r="A2215" s="1" t="n">
        <v>38656</v>
      </c>
      <c r="B2215" t="s">
        <v>344</v>
      </c>
      <c r="C2215" t="n">
        <v>52</v>
      </c>
      <c r="D2215" t="n">
        <v>20</v>
      </c>
      <c r="E2215" t="s">
        <v>249</v>
      </c>
      <c r="F2215" t="n">
        <v>3201</v>
      </c>
      <c r="G2215" t="s">
        <v>250</v>
      </c>
      <c r="H2215" t="s">
        <v>251</v>
      </c>
      <c r="I2215" t="n">
        <v>5</v>
      </c>
      <c r="J2215" t="n">
        <v>280</v>
      </c>
      <c r="K2215" t="s">
        <v>273</v>
      </c>
      <c r="L2215" t="n">
        <v>196</v>
      </c>
      <c r="M2215" t="n">
        <v>0.24</v>
      </c>
      <c r="N2215" t="n">
        <v>16.2</v>
      </c>
      <c r="O2215" t="s">
        <v>345</v>
      </c>
      <c r="P2215" t="s">
        <v>254</v>
      </c>
      <c r="Q2215" t="s">
        <v>254</v>
      </c>
      <c r="R2215" t="s">
        <v>255</v>
      </c>
      <c r="S2215" t="s">
        <v>251</v>
      </c>
      <c r="T2215" t="n">
        <v>5</v>
      </c>
    </row>
    <row r="2216" spans="1:20">
      <c r="A2216" s="1" t="n">
        <v>38656</v>
      </c>
      <c r="B2216" t="s">
        <v>348</v>
      </c>
      <c r="C2216" t="n">
        <v>1</v>
      </c>
      <c r="D2216" t="n">
        <v>213</v>
      </c>
      <c r="E2216" t="s">
        <v>256</v>
      </c>
      <c r="F2216" t="n">
        <v>3201</v>
      </c>
      <c r="G2216" t="s">
        <v>250</v>
      </c>
      <c r="H2216" t="s">
        <v>251</v>
      </c>
      <c r="I2216" t="n">
        <v>5</v>
      </c>
      <c r="J2216" t="n">
        <v>515</v>
      </c>
      <c r="K2216" t="s">
        <v>361</v>
      </c>
      <c r="L2216" t="n">
        <v>321</v>
      </c>
      <c r="M2216" t="n">
        <v>0</v>
      </c>
      <c r="N2216" t="n">
        <v>0</v>
      </c>
    </row>
    <row r="2217" spans="1:20">
      <c r="A2217" s="1" t="n">
        <v>38656</v>
      </c>
      <c r="B2217" t="s">
        <v>347</v>
      </c>
      <c r="C2217" t="n">
        <v>1</v>
      </c>
      <c r="D2217" t="n">
        <v>20</v>
      </c>
      <c r="E2217" t="s">
        <v>249</v>
      </c>
      <c r="F2217" t="n">
        <v>3201</v>
      </c>
      <c r="G2217" t="s">
        <v>250</v>
      </c>
      <c r="H2217" t="s">
        <v>251</v>
      </c>
      <c r="I2217" t="n">
        <v>5</v>
      </c>
      <c r="J2217" t="n">
        <v>458</v>
      </c>
      <c r="K2217" t="s">
        <v>252</v>
      </c>
      <c r="L2217" t="n">
        <v>354</v>
      </c>
      <c r="M2217" t="n">
        <v>0.22</v>
      </c>
      <c r="N2217" t="n">
        <v>20.1</v>
      </c>
      <c r="O2217" t="s">
        <v>347</v>
      </c>
      <c r="P2217" t="s">
        <v>275</v>
      </c>
      <c r="Q2217" t="s">
        <v>275</v>
      </c>
      <c r="R2217" t="s">
        <v>255</v>
      </c>
      <c r="S2217" t="s">
        <v>251</v>
      </c>
      <c r="T2217" t="n">
        <v>5</v>
      </c>
    </row>
    <row r="2218" spans="1:20">
      <c r="A2218" s="1" t="n">
        <v>38656</v>
      </c>
      <c r="B2218" t="s">
        <v>347</v>
      </c>
      <c r="C2218" t="n">
        <v>2</v>
      </c>
      <c r="D2218" t="n">
        <v>20</v>
      </c>
      <c r="E2218" t="s">
        <v>249</v>
      </c>
      <c r="F2218" t="n">
        <v>3201</v>
      </c>
      <c r="G2218" t="s">
        <v>250</v>
      </c>
      <c r="H2218" t="s">
        <v>251</v>
      </c>
      <c r="I2218" t="n">
        <v>5</v>
      </c>
      <c r="J2218" t="n">
        <v>580</v>
      </c>
      <c r="K2218" t="s">
        <v>270</v>
      </c>
      <c r="L2218" t="n">
        <v>349</v>
      </c>
      <c r="M2218" t="n">
        <v>0.07000000000000001</v>
      </c>
      <c r="N2218" t="n">
        <v>35.2</v>
      </c>
      <c r="O2218" t="s">
        <v>347</v>
      </c>
      <c r="P2218" t="s">
        <v>275</v>
      </c>
      <c r="Q2218" t="s">
        <v>275</v>
      </c>
      <c r="R2218" t="s">
        <v>255</v>
      </c>
      <c r="S2218" t="s">
        <v>251</v>
      </c>
      <c r="T2218" t="n">
        <v>5</v>
      </c>
    </row>
    <row r="2219" spans="1:20">
      <c r="A2219" s="1" t="n">
        <v>38656</v>
      </c>
      <c r="B2219" t="s">
        <v>347</v>
      </c>
      <c r="C2219" t="n">
        <v>3</v>
      </c>
      <c r="D2219" t="n">
        <v>20</v>
      </c>
      <c r="E2219" t="s">
        <v>249</v>
      </c>
      <c r="F2219" t="n">
        <v>3201</v>
      </c>
      <c r="G2219" t="s">
        <v>250</v>
      </c>
      <c r="H2219" t="s">
        <v>251</v>
      </c>
      <c r="I2219" t="n">
        <v>5</v>
      </c>
      <c r="J2219" t="n">
        <v>458</v>
      </c>
      <c r="K2219" t="s">
        <v>252</v>
      </c>
      <c r="L2219" t="n">
        <v>328</v>
      </c>
      <c r="M2219" t="n">
        <v>0.22</v>
      </c>
      <c r="N2219" t="n">
        <v>20.1</v>
      </c>
      <c r="O2219" t="s">
        <v>347</v>
      </c>
      <c r="P2219" t="s">
        <v>275</v>
      </c>
      <c r="Q2219" t="s">
        <v>275</v>
      </c>
      <c r="R2219" t="s">
        <v>255</v>
      </c>
      <c r="S2219" t="s">
        <v>251</v>
      </c>
      <c r="T2219" t="n">
        <v>5</v>
      </c>
    </row>
    <row r="2220" spans="1:20">
      <c r="A2220" s="1" t="n">
        <v>38656</v>
      </c>
      <c r="B2220" t="s">
        <v>347</v>
      </c>
      <c r="C2220" t="n">
        <v>4</v>
      </c>
      <c r="D2220" t="n">
        <v>20</v>
      </c>
      <c r="E2220" t="s">
        <v>249</v>
      </c>
      <c r="F2220" t="n">
        <v>3201</v>
      </c>
      <c r="G2220" t="s">
        <v>250</v>
      </c>
      <c r="H2220" t="s">
        <v>251</v>
      </c>
      <c r="I2220" t="n">
        <v>5</v>
      </c>
      <c r="J2220" t="n">
        <v>458</v>
      </c>
      <c r="K2220" t="s">
        <v>252</v>
      </c>
      <c r="L2220" t="n">
        <v>296</v>
      </c>
      <c r="M2220" t="n">
        <v>0.06</v>
      </c>
      <c r="N2220" t="n">
        <v>44.7</v>
      </c>
      <c r="O2220" t="s">
        <v>347</v>
      </c>
      <c r="P2220" t="s">
        <v>275</v>
      </c>
      <c r="Q2220" t="s">
        <v>275</v>
      </c>
      <c r="R2220" t="s">
        <v>255</v>
      </c>
      <c r="S2220" t="s">
        <v>251</v>
      </c>
      <c r="T2220" t="n">
        <v>5</v>
      </c>
    </row>
    <row r="2221" spans="1:20">
      <c r="A2221" s="1" t="n">
        <v>38656</v>
      </c>
      <c r="B2221" t="s">
        <v>347</v>
      </c>
      <c r="C2221" t="n">
        <v>5</v>
      </c>
      <c r="D2221" t="n">
        <v>20</v>
      </c>
      <c r="E2221" t="s">
        <v>249</v>
      </c>
      <c r="F2221" t="n">
        <v>3201</v>
      </c>
      <c r="G2221" t="s">
        <v>250</v>
      </c>
      <c r="H2221" t="s">
        <v>251</v>
      </c>
      <c r="I2221" t="n">
        <v>5</v>
      </c>
      <c r="J2221" t="n">
        <v>965</v>
      </c>
      <c r="K2221" t="s">
        <v>358</v>
      </c>
      <c r="L2221" t="n">
        <v>94</v>
      </c>
      <c r="M2221" t="n">
        <v>0.63</v>
      </c>
      <c r="N2221" t="n">
        <v>31.7</v>
      </c>
      <c r="O2221" t="s">
        <v>347</v>
      </c>
      <c r="P2221" t="s">
        <v>275</v>
      </c>
      <c r="Q2221" t="s">
        <v>275</v>
      </c>
      <c r="R2221" t="s">
        <v>255</v>
      </c>
      <c r="S2221" t="s">
        <v>251</v>
      </c>
      <c r="T2221" t="n">
        <v>5</v>
      </c>
    </row>
    <row r="2222" spans="1:20">
      <c r="A2222" s="1" t="n">
        <v>38656</v>
      </c>
      <c r="B2222" t="s">
        <v>347</v>
      </c>
      <c r="C2222" t="n">
        <v>6</v>
      </c>
      <c r="D2222" t="n">
        <v>20</v>
      </c>
      <c r="E2222" t="s">
        <v>249</v>
      </c>
      <c r="F2222" t="n">
        <v>3201</v>
      </c>
      <c r="G2222" t="s">
        <v>250</v>
      </c>
      <c r="H2222" t="s">
        <v>251</v>
      </c>
      <c r="I2222" t="n">
        <v>5</v>
      </c>
      <c r="J2222" t="n">
        <v>785</v>
      </c>
      <c r="K2222" t="s">
        <v>281</v>
      </c>
      <c r="L2222" t="n">
        <v>698</v>
      </c>
      <c r="M2222" t="n">
        <v>1.2</v>
      </c>
      <c r="N2222" t="n">
        <v>38.4</v>
      </c>
      <c r="O2222" t="s">
        <v>347</v>
      </c>
      <c r="P2222" t="s">
        <v>275</v>
      </c>
      <c r="Q2222" t="s">
        <v>275</v>
      </c>
      <c r="R2222" t="s">
        <v>255</v>
      </c>
      <c r="S2222" t="s">
        <v>251</v>
      </c>
      <c r="T2222" t="n">
        <v>5</v>
      </c>
    </row>
    <row r="2223" spans="1:20">
      <c r="A2223" s="1" t="n">
        <v>38656</v>
      </c>
      <c r="B2223" t="s">
        <v>347</v>
      </c>
      <c r="C2223" t="n">
        <v>8</v>
      </c>
      <c r="D2223" t="n">
        <v>20</v>
      </c>
      <c r="E2223" t="s">
        <v>249</v>
      </c>
      <c r="F2223" t="n">
        <v>3201</v>
      </c>
      <c r="G2223" t="s">
        <v>250</v>
      </c>
      <c r="H2223" t="s">
        <v>251</v>
      </c>
      <c r="I2223" t="n">
        <v>5</v>
      </c>
      <c r="J2223" t="n">
        <v>910</v>
      </c>
      <c r="K2223" t="s">
        <v>340</v>
      </c>
      <c r="L2223" t="n">
        <v>321</v>
      </c>
      <c r="M2223" t="n">
        <v>0.82</v>
      </c>
      <c r="N2223" t="n">
        <v>39.2</v>
      </c>
      <c r="O2223" t="s">
        <v>347</v>
      </c>
      <c r="P2223" t="s">
        <v>275</v>
      </c>
      <c r="Q2223" t="s">
        <v>275</v>
      </c>
      <c r="R2223" t="s">
        <v>255</v>
      </c>
      <c r="S2223" t="s">
        <v>251</v>
      </c>
      <c r="T2223" t="n">
        <v>5</v>
      </c>
    </row>
    <row r="2224" spans="1:20">
      <c r="A2224" s="1" t="n">
        <v>38686</v>
      </c>
      <c r="B2224" t="s">
        <v>344</v>
      </c>
      <c r="C2224" t="n">
        <v>51</v>
      </c>
      <c r="D2224" t="n">
        <v>20</v>
      </c>
      <c r="E2224" t="s">
        <v>249</v>
      </c>
      <c r="F2224" t="n">
        <v>3201</v>
      </c>
      <c r="G2224" t="s">
        <v>250</v>
      </c>
      <c r="H2224" t="s">
        <v>251</v>
      </c>
      <c r="I2224" t="n">
        <v>5</v>
      </c>
      <c r="J2224" t="n">
        <v>280</v>
      </c>
      <c r="K2224" t="s">
        <v>273</v>
      </c>
      <c r="L2224" t="n">
        <v>403</v>
      </c>
      <c r="M2224" t="n">
        <v>0.03</v>
      </c>
      <c r="N2224" t="n">
        <v>33</v>
      </c>
      <c r="O2224" t="s">
        <v>345</v>
      </c>
      <c r="P2224" t="s">
        <v>254</v>
      </c>
      <c r="Q2224" t="s">
        <v>254</v>
      </c>
      <c r="R2224" t="s">
        <v>255</v>
      </c>
      <c r="S2224" t="s">
        <v>251</v>
      </c>
      <c r="T2224" t="n">
        <v>5</v>
      </c>
    </row>
    <row r="2225" spans="1:20">
      <c r="A2225" s="1" t="n">
        <v>38686</v>
      </c>
      <c r="B2225" t="s">
        <v>344</v>
      </c>
      <c r="C2225" t="n">
        <v>52</v>
      </c>
      <c r="D2225" t="n">
        <v>20</v>
      </c>
      <c r="E2225" t="s">
        <v>249</v>
      </c>
      <c r="F2225" t="n">
        <v>3201</v>
      </c>
      <c r="G2225" t="s">
        <v>250</v>
      </c>
      <c r="H2225" t="s">
        <v>251</v>
      </c>
      <c r="I2225" t="n">
        <v>5</v>
      </c>
      <c r="J2225" t="n">
        <v>280</v>
      </c>
      <c r="K2225" t="s">
        <v>273</v>
      </c>
      <c r="L2225" t="n">
        <v>295</v>
      </c>
      <c r="M2225" t="n">
        <v>0.03</v>
      </c>
      <c r="N2225" t="n">
        <v>38.4</v>
      </c>
      <c r="O2225" t="s">
        <v>345</v>
      </c>
      <c r="P2225" t="s">
        <v>254</v>
      </c>
      <c r="Q2225" t="s">
        <v>254</v>
      </c>
      <c r="R2225" t="s">
        <v>255</v>
      </c>
      <c r="S2225" t="s">
        <v>251</v>
      </c>
      <c r="T2225" t="n">
        <v>5</v>
      </c>
    </row>
    <row r="2226" spans="1:20">
      <c r="A2226" s="1" t="n">
        <v>38686</v>
      </c>
      <c r="B2226" t="s">
        <v>344</v>
      </c>
      <c r="C2226" t="n">
        <v>53</v>
      </c>
      <c r="D2226" t="n">
        <v>20</v>
      </c>
      <c r="E2226" t="s">
        <v>249</v>
      </c>
      <c r="F2226" t="n">
        <v>3201</v>
      </c>
      <c r="G2226" t="s">
        <v>250</v>
      </c>
      <c r="H2226" t="s">
        <v>251</v>
      </c>
      <c r="I2226" t="n">
        <v>5</v>
      </c>
      <c r="J2226" t="n">
        <v>945</v>
      </c>
      <c r="K2226" t="s">
        <v>304</v>
      </c>
      <c r="L2226" t="n">
        <v>291</v>
      </c>
      <c r="M2226" t="n">
        <v>0.08</v>
      </c>
      <c r="N2226" t="n">
        <v>36.6</v>
      </c>
      <c r="O2226" t="s">
        <v>345</v>
      </c>
      <c r="P2226" t="s">
        <v>254</v>
      </c>
      <c r="Q2226" t="s">
        <v>254</v>
      </c>
      <c r="R2226" t="s">
        <v>255</v>
      </c>
      <c r="S2226" t="s">
        <v>251</v>
      </c>
      <c r="T2226" t="n">
        <v>5</v>
      </c>
    </row>
    <row r="2227" spans="1:20">
      <c r="A2227" s="1" t="n">
        <v>38686</v>
      </c>
      <c r="B2227" t="s">
        <v>344</v>
      </c>
      <c r="C2227" t="n">
        <v>54</v>
      </c>
      <c r="D2227" t="n">
        <v>20</v>
      </c>
      <c r="E2227" t="s">
        <v>249</v>
      </c>
      <c r="F2227" t="n">
        <v>3201</v>
      </c>
      <c r="G2227" t="s">
        <v>250</v>
      </c>
      <c r="H2227" t="s">
        <v>251</v>
      </c>
      <c r="I2227" t="n">
        <v>5</v>
      </c>
      <c r="J2227" t="n">
        <v>280</v>
      </c>
      <c r="K2227" t="s">
        <v>273</v>
      </c>
      <c r="L2227" t="n">
        <v>390</v>
      </c>
      <c r="M2227" t="n">
        <v>0.06</v>
      </c>
      <c r="N2227" t="n">
        <v>38.1</v>
      </c>
      <c r="O2227" t="s">
        <v>345</v>
      </c>
      <c r="P2227" t="s">
        <v>254</v>
      </c>
      <c r="Q2227" t="s">
        <v>254</v>
      </c>
      <c r="R2227" t="s">
        <v>255</v>
      </c>
      <c r="S2227" t="s">
        <v>251</v>
      </c>
      <c r="T2227" t="n">
        <v>5</v>
      </c>
    </row>
    <row r="2228" spans="1:20">
      <c r="A2228" s="1" t="n">
        <v>38686</v>
      </c>
      <c r="B2228" t="s">
        <v>344</v>
      </c>
      <c r="C2228" t="n">
        <v>55</v>
      </c>
      <c r="D2228" t="n">
        <v>20</v>
      </c>
      <c r="E2228" t="s">
        <v>249</v>
      </c>
      <c r="F2228" t="n">
        <v>3201</v>
      </c>
      <c r="G2228" t="s">
        <v>250</v>
      </c>
      <c r="H2228" t="s">
        <v>251</v>
      </c>
      <c r="I2228" t="n">
        <v>5</v>
      </c>
      <c r="J2228" t="n">
        <v>285</v>
      </c>
      <c r="K2228" t="s">
        <v>306</v>
      </c>
      <c r="L2228" t="n">
        <v>398</v>
      </c>
      <c r="M2228" t="n">
        <v>0.53</v>
      </c>
      <c r="N2228" t="n">
        <v>28.9</v>
      </c>
      <c r="O2228" t="s">
        <v>345</v>
      </c>
      <c r="P2228" t="s">
        <v>254</v>
      </c>
      <c r="Q2228" t="s">
        <v>254</v>
      </c>
      <c r="R2228" t="s">
        <v>255</v>
      </c>
      <c r="S2228" t="s">
        <v>251</v>
      </c>
      <c r="T2228" t="n">
        <v>5</v>
      </c>
    </row>
    <row r="2229" spans="1:20">
      <c r="A2229" s="1" t="n">
        <v>38686</v>
      </c>
      <c r="B2229" t="s">
        <v>364</v>
      </c>
      <c r="C2229" t="n">
        <v>1</v>
      </c>
      <c r="D2229" t="n">
        <v>231</v>
      </c>
      <c r="E2229" t="s">
        <v>365</v>
      </c>
      <c r="F2229" t="n">
        <v>3202</v>
      </c>
      <c r="G2229" t="s">
        <v>297</v>
      </c>
      <c r="H2229" t="s">
        <v>251</v>
      </c>
      <c r="I2229" t="n">
        <v>5</v>
      </c>
      <c r="J2229" t="n">
        <v>515</v>
      </c>
      <c r="K2229" t="s">
        <v>361</v>
      </c>
      <c r="L2229" t="n">
        <v>17</v>
      </c>
      <c r="M2229" t="n">
        <v>0</v>
      </c>
      <c r="N2229" t="n">
        <v>0</v>
      </c>
    </row>
    <row r="2230" spans="1:20">
      <c r="A2230" s="1" t="n">
        <v>38686</v>
      </c>
      <c r="B2230" t="s">
        <v>364</v>
      </c>
      <c r="C2230" t="n">
        <v>2</v>
      </c>
      <c r="D2230" t="n">
        <v>231</v>
      </c>
      <c r="E2230" t="s">
        <v>365</v>
      </c>
      <c r="F2230" t="n">
        <v>3203</v>
      </c>
      <c r="G2230" t="s">
        <v>366</v>
      </c>
      <c r="H2230" t="s">
        <v>251</v>
      </c>
      <c r="I2230" t="n">
        <v>5</v>
      </c>
      <c r="J2230" t="n">
        <v>515</v>
      </c>
      <c r="K2230" t="s">
        <v>361</v>
      </c>
      <c r="L2230" t="n">
        <v>13</v>
      </c>
      <c r="M2230" t="n">
        <v>0</v>
      </c>
      <c r="N2230" t="n">
        <v>0</v>
      </c>
    </row>
    <row r="2231" spans="1:20">
      <c r="A2231" s="1" t="n">
        <v>38686</v>
      </c>
      <c r="B2231" t="s">
        <v>364</v>
      </c>
      <c r="C2231" t="n">
        <v>3</v>
      </c>
      <c r="D2231" t="n">
        <v>231</v>
      </c>
      <c r="E2231" t="s">
        <v>365</v>
      </c>
      <c r="F2231" t="n">
        <v>3204</v>
      </c>
      <c r="G2231" t="s">
        <v>367</v>
      </c>
      <c r="H2231" t="s">
        <v>251</v>
      </c>
      <c r="I2231" t="n">
        <v>5</v>
      </c>
      <c r="J2231" t="n">
        <v>515</v>
      </c>
      <c r="K2231" t="s">
        <v>361</v>
      </c>
      <c r="L2231" t="n">
        <v>11</v>
      </c>
      <c r="M2231" t="n">
        <v>0</v>
      </c>
      <c r="N2231" t="n">
        <v>0</v>
      </c>
    </row>
    <row r="2232" spans="1:20">
      <c r="A2232" s="1" t="n">
        <v>38686</v>
      </c>
      <c r="B2232" t="s">
        <v>347</v>
      </c>
      <c r="C2232" t="n">
        <v>1</v>
      </c>
      <c r="D2232" t="n">
        <v>20</v>
      </c>
      <c r="E2232" t="s">
        <v>249</v>
      </c>
      <c r="F2232" t="n">
        <v>3201</v>
      </c>
      <c r="G2232" t="s">
        <v>250</v>
      </c>
      <c r="H2232" t="s">
        <v>251</v>
      </c>
      <c r="I2232" t="n">
        <v>5</v>
      </c>
      <c r="J2232" t="n">
        <v>232</v>
      </c>
      <c r="K2232" t="s">
        <v>288</v>
      </c>
      <c r="L2232" t="n">
        <v>295</v>
      </c>
      <c r="M2232" t="n">
        <v>0.09</v>
      </c>
      <c r="N2232" t="n">
        <v>37.5</v>
      </c>
      <c r="O2232" t="s">
        <v>347</v>
      </c>
      <c r="P2232" t="s">
        <v>275</v>
      </c>
      <c r="Q2232" t="s">
        <v>275</v>
      </c>
      <c r="R2232" t="s">
        <v>255</v>
      </c>
      <c r="S2232" t="s">
        <v>251</v>
      </c>
      <c r="T2232" t="n">
        <v>5</v>
      </c>
    </row>
    <row r="2233" spans="1:20">
      <c r="A2233" s="1" t="n">
        <v>38686</v>
      </c>
      <c r="B2233" t="s">
        <v>347</v>
      </c>
      <c r="C2233" t="n">
        <v>2</v>
      </c>
      <c r="D2233" t="n">
        <v>20</v>
      </c>
      <c r="E2233" t="s">
        <v>249</v>
      </c>
      <c r="F2233" t="n">
        <v>3201</v>
      </c>
      <c r="G2233" t="s">
        <v>250</v>
      </c>
      <c r="H2233" t="s">
        <v>251</v>
      </c>
      <c r="I2233" t="n">
        <v>5</v>
      </c>
      <c r="J2233" t="n">
        <v>458</v>
      </c>
      <c r="K2233" t="s">
        <v>252</v>
      </c>
      <c r="L2233" t="n">
        <v>351</v>
      </c>
      <c r="M2233" t="n">
        <v>0.23</v>
      </c>
      <c r="N2233" t="n">
        <v>20.1</v>
      </c>
      <c r="O2233" t="s">
        <v>347</v>
      </c>
      <c r="P2233" t="s">
        <v>275</v>
      </c>
      <c r="Q2233" t="s">
        <v>275</v>
      </c>
      <c r="R2233" t="s">
        <v>255</v>
      </c>
      <c r="S2233" t="s">
        <v>251</v>
      </c>
      <c r="T2233" t="n">
        <v>5</v>
      </c>
    </row>
    <row r="2234" spans="1:20">
      <c r="A2234" s="1" t="n">
        <v>38686</v>
      </c>
      <c r="B2234" t="s">
        <v>347</v>
      </c>
      <c r="C2234" t="n">
        <v>3</v>
      </c>
      <c r="D2234" t="n">
        <v>20</v>
      </c>
      <c r="E2234" t="s">
        <v>249</v>
      </c>
      <c r="F2234" t="n">
        <v>3201</v>
      </c>
      <c r="G2234" t="s">
        <v>250</v>
      </c>
      <c r="H2234" t="s">
        <v>251</v>
      </c>
      <c r="I2234" t="n">
        <v>5</v>
      </c>
      <c r="J2234" t="n">
        <v>580</v>
      </c>
      <c r="K2234" t="s">
        <v>270</v>
      </c>
      <c r="L2234" t="n">
        <v>309</v>
      </c>
      <c r="M2234" t="n">
        <v>0.07000000000000001</v>
      </c>
      <c r="N2234" t="n">
        <v>36</v>
      </c>
      <c r="O2234" t="s">
        <v>347</v>
      </c>
      <c r="P2234" t="s">
        <v>275</v>
      </c>
      <c r="Q2234" t="s">
        <v>275</v>
      </c>
      <c r="R2234" t="s">
        <v>255</v>
      </c>
      <c r="S2234" t="s">
        <v>251</v>
      </c>
      <c r="T2234" t="n">
        <v>5</v>
      </c>
    </row>
    <row r="2235" spans="1:20">
      <c r="A2235" s="1" t="n">
        <v>38686</v>
      </c>
      <c r="B2235" t="s">
        <v>347</v>
      </c>
      <c r="C2235" t="n">
        <v>4</v>
      </c>
      <c r="D2235" t="n">
        <v>20</v>
      </c>
      <c r="E2235" t="s">
        <v>249</v>
      </c>
      <c r="F2235" t="n">
        <v>3201</v>
      </c>
      <c r="G2235" t="s">
        <v>250</v>
      </c>
      <c r="H2235" t="s">
        <v>251</v>
      </c>
      <c r="I2235" t="n">
        <v>5</v>
      </c>
      <c r="J2235" t="n">
        <v>785</v>
      </c>
      <c r="K2235" t="s">
        <v>281</v>
      </c>
      <c r="L2235" t="n">
        <v>716</v>
      </c>
      <c r="M2235" t="n">
        <v>1.19</v>
      </c>
      <c r="N2235" t="n">
        <v>38.9</v>
      </c>
      <c r="O2235" t="s">
        <v>347</v>
      </c>
      <c r="P2235" t="s">
        <v>275</v>
      </c>
      <c r="Q2235" t="s">
        <v>275</v>
      </c>
      <c r="R2235" t="s">
        <v>255</v>
      </c>
      <c r="S2235" t="s">
        <v>251</v>
      </c>
      <c r="T2235" t="n">
        <v>5</v>
      </c>
    </row>
    <row r="2236" spans="1:20">
      <c r="A2236" s="1" t="n">
        <v>38686</v>
      </c>
      <c r="B2236" t="s">
        <v>347</v>
      </c>
      <c r="C2236" t="n">
        <v>5</v>
      </c>
      <c r="D2236" t="n">
        <v>20</v>
      </c>
      <c r="E2236" t="s">
        <v>249</v>
      </c>
      <c r="F2236" t="n">
        <v>3201</v>
      </c>
      <c r="G2236" t="s">
        <v>250</v>
      </c>
      <c r="H2236" t="s">
        <v>251</v>
      </c>
      <c r="I2236" t="n">
        <v>5</v>
      </c>
      <c r="J2236" t="n">
        <v>160</v>
      </c>
      <c r="K2236" t="s">
        <v>280</v>
      </c>
      <c r="L2236" t="n">
        <v>620</v>
      </c>
      <c r="M2236" t="n">
        <v>0.04</v>
      </c>
      <c r="N2236" t="n">
        <v>47.7</v>
      </c>
      <c r="O2236" t="s">
        <v>347</v>
      </c>
      <c r="P2236" t="s">
        <v>275</v>
      </c>
      <c r="Q2236" t="s">
        <v>275</v>
      </c>
      <c r="R2236" t="s">
        <v>255</v>
      </c>
      <c r="S2236" t="s">
        <v>251</v>
      </c>
      <c r="T2236" t="n">
        <v>5</v>
      </c>
    </row>
    <row r="2237" spans="1:20">
      <c r="A2237" s="1" t="n">
        <v>38686</v>
      </c>
      <c r="B2237" t="s">
        <v>347</v>
      </c>
      <c r="C2237" t="n">
        <v>6</v>
      </c>
      <c r="D2237" t="n">
        <v>20</v>
      </c>
      <c r="E2237" t="s">
        <v>249</v>
      </c>
      <c r="F2237" t="n">
        <v>3201</v>
      </c>
      <c r="G2237" t="s">
        <v>250</v>
      </c>
      <c r="H2237" t="s">
        <v>251</v>
      </c>
      <c r="I2237" t="n">
        <v>5</v>
      </c>
      <c r="J2237" t="n">
        <v>458</v>
      </c>
      <c r="K2237" t="s">
        <v>252</v>
      </c>
      <c r="L2237" t="n">
        <v>302</v>
      </c>
      <c r="M2237" t="n">
        <v>0.23</v>
      </c>
      <c r="N2237" t="n">
        <v>20.5</v>
      </c>
      <c r="O2237" t="s">
        <v>347</v>
      </c>
      <c r="P2237" t="s">
        <v>275</v>
      </c>
      <c r="Q2237" t="s">
        <v>275</v>
      </c>
      <c r="R2237" t="s">
        <v>255</v>
      </c>
      <c r="S2237" t="s">
        <v>251</v>
      </c>
      <c r="T2237" t="n">
        <v>5</v>
      </c>
    </row>
    <row r="2238" spans="1:20">
      <c r="A2238" s="1" t="n">
        <v>38686</v>
      </c>
      <c r="B2238" t="s">
        <v>347</v>
      </c>
      <c r="C2238" t="n">
        <v>7</v>
      </c>
      <c r="D2238" t="n">
        <v>20</v>
      </c>
      <c r="E2238" t="s">
        <v>249</v>
      </c>
      <c r="F2238" t="n">
        <v>3201</v>
      </c>
      <c r="G2238" t="s">
        <v>250</v>
      </c>
      <c r="H2238" t="s">
        <v>251</v>
      </c>
      <c r="I2238" t="n">
        <v>5</v>
      </c>
      <c r="J2238" t="n">
        <v>232</v>
      </c>
      <c r="K2238" t="s">
        <v>288</v>
      </c>
      <c r="L2238" t="n">
        <v>410</v>
      </c>
      <c r="M2238" t="n">
        <v>0.07000000000000001</v>
      </c>
      <c r="N2238" t="n">
        <v>43.2</v>
      </c>
      <c r="O2238" t="s">
        <v>347</v>
      </c>
      <c r="P2238" t="s">
        <v>275</v>
      </c>
      <c r="Q2238" t="s">
        <v>275</v>
      </c>
      <c r="R2238" t="s">
        <v>255</v>
      </c>
      <c r="S2238" t="s">
        <v>251</v>
      </c>
      <c r="T2238" t="n">
        <v>5</v>
      </c>
    </row>
    <row r="2239" spans="1:20">
      <c r="A2239" s="1" t="n">
        <v>38717</v>
      </c>
      <c r="B2239" t="s">
        <v>344</v>
      </c>
      <c r="C2239" t="n">
        <v>61</v>
      </c>
      <c r="D2239" t="n">
        <v>20</v>
      </c>
      <c r="E2239" t="s">
        <v>249</v>
      </c>
      <c r="F2239" t="n">
        <v>3201</v>
      </c>
      <c r="G2239" t="s">
        <v>250</v>
      </c>
      <c r="H2239" t="s">
        <v>251</v>
      </c>
      <c r="I2239" t="n">
        <v>5</v>
      </c>
      <c r="J2239" t="n">
        <v>458</v>
      </c>
      <c r="K2239" t="s">
        <v>252</v>
      </c>
      <c r="L2239" t="n">
        <v>183</v>
      </c>
      <c r="M2239" t="n">
        <v>0.05</v>
      </c>
      <c r="N2239" t="n">
        <v>37.5</v>
      </c>
      <c r="O2239" t="s">
        <v>345</v>
      </c>
      <c r="P2239" t="s">
        <v>254</v>
      </c>
      <c r="Q2239" t="s">
        <v>254</v>
      </c>
      <c r="R2239" t="s">
        <v>255</v>
      </c>
      <c r="S2239" t="s">
        <v>251</v>
      </c>
      <c r="T2239" t="n">
        <v>5</v>
      </c>
    </row>
    <row r="2240" spans="1:20">
      <c r="A2240" s="1" t="n">
        <v>38717</v>
      </c>
      <c r="B2240" t="s">
        <v>344</v>
      </c>
      <c r="C2240" t="n">
        <v>62</v>
      </c>
      <c r="D2240" t="n">
        <v>20</v>
      </c>
      <c r="E2240" t="s">
        <v>249</v>
      </c>
      <c r="F2240" t="n">
        <v>3201</v>
      </c>
      <c r="G2240" t="s">
        <v>250</v>
      </c>
      <c r="H2240" t="s">
        <v>251</v>
      </c>
      <c r="I2240" t="n">
        <v>5</v>
      </c>
      <c r="J2240" t="n">
        <v>280</v>
      </c>
      <c r="K2240" t="s">
        <v>273</v>
      </c>
      <c r="L2240" t="n">
        <v>301</v>
      </c>
      <c r="M2240" t="n">
        <v>0.06</v>
      </c>
      <c r="N2240" t="n">
        <v>38.2</v>
      </c>
      <c r="O2240" t="s">
        <v>345</v>
      </c>
      <c r="P2240" t="s">
        <v>254</v>
      </c>
      <c r="Q2240" t="s">
        <v>254</v>
      </c>
      <c r="R2240" t="s">
        <v>255</v>
      </c>
      <c r="S2240" t="s">
        <v>251</v>
      </c>
      <c r="T2240" t="n">
        <v>5</v>
      </c>
    </row>
    <row r="2241" spans="1:20">
      <c r="A2241" s="1" t="n">
        <v>38717</v>
      </c>
      <c r="B2241" t="s">
        <v>344</v>
      </c>
      <c r="C2241" t="n">
        <v>63</v>
      </c>
      <c r="D2241" t="n">
        <v>20</v>
      </c>
      <c r="E2241" t="s">
        <v>249</v>
      </c>
      <c r="F2241" t="n">
        <v>3201</v>
      </c>
      <c r="G2241" t="s">
        <v>250</v>
      </c>
      <c r="H2241" t="s">
        <v>251</v>
      </c>
      <c r="I2241" t="n">
        <v>5</v>
      </c>
      <c r="J2241" t="n">
        <v>945</v>
      </c>
      <c r="K2241" t="s">
        <v>304</v>
      </c>
      <c r="L2241" t="n">
        <v>339</v>
      </c>
      <c r="M2241" t="n">
        <v>0.08</v>
      </c>
      <c r="N2241" t="n">
        <v>36.8</v>
      </c>
      <c r="O2241" t="s">
        <v>345</v>
      </c>
      <c r="P2241" t="s">
        <v>254</v>
      </c>
      <c r="Q2241" t="s">
        <v>254</v>
      </c>
      <c r="R2241" t="s">
        <v>255</v>
      </c>
      <c r="S2241" t="s">
        <v>251</v>
      </c>
      <c r="T2241" t="n">
        <v>5</v>
      </c>
    </row>
    <row r="2242" spans="1:20">
      <c r="A2242" s="1" t="n">
        <v>38717</v>
      </c>
      <c r="B2242" t="s">
        <v>344</v>
      </c>
      <c r="C2242" t="n">
        <v>64</v>
      </c>
      <c r="D2242" t="n">
        <v>20</v>
      </c>
      <c r="E2242" t="s">
        <v>249</v>
      </c>
      <c r="F2242" t="n">
        <v>3201</v>
      </c>
      <c r="G2242" t="s">
        <v>250</v>
      </c>
      <c r="H2242" t="s">
        <v>251</v>
      </c>
      <c r="I2242" t="n">
        <v>5</v>
      </c>
      <c r="J2242" t="n">
        <v>875</v>
      </c>
      <c r="K2242" t="s">
        <v>327</v>
      </c>
      <c r="L2242" t="n">
        <v>138</v>
      </c>
      <c r="M2242" t="n">
        <v>0.05</v>
      </c>
      <c r="N2242" t="n">
        <v>42.2</v>
      </c>
      <c r="O2242" t="s">
        <v>345</v>
      </c>
      <c r="P2242" t="s">
        <v>254</v>
      </c>
      <c r="Q2242" t="s">
        <v>254</v>
      </c>
      <c r="R2242" t="s">
        <v>255</v>
      </c>
      <c r="S2242" t="s">
        <v>251</v>
      </c>
      <c r="T2242" t="n">
        <v>5</v>
      </c>
    </row>
    <row r="2243" spans="1:20">
      <c r="A2243" s="1" t="n">
        <v>38717</v>
      </c>
      <c r="B2243" t="s">
        <v>344</v>
      </c>
      <c r="C2243" t="n">
        <v>65</v>
      </c>
      <c r="D2243" t="n">
        <v>20</v>
      </c>
      <c r="E2243" t="s">
        <v>249</v>
      </c>
      <c r="F2243" t="n">
        <v>3201</v>
      </c>
      <c r="G2243" t="s">
        <v>250</v>
      </c>
      <c r="H2243" t="s">
        <v>251</v>
      </c>
      <c r="I2243" t="n">
        <v>5</v>
      </c>
      <c r="J2243" t="n">
        <v>280</v>
      </c>
      <c r="K2243" t="s">
        <v>273</v>
      </c>
      <c r="L2243" t="n">
        <v>208</v>
      </c>
      <c r="M2243" t="n">
        <v>0.24</v>
      </c>
      <c r="N2243" t="n">
        <v>16.1</v>
      </c>
      <c r="O2243" t="s">
        <v>345</v>
      </c>
      <c r="P2243" t="s">
        <v>254</v>
      </c>
      <c r="Q2243" t="s">
        <v>254</v>
      </c>
      <c r="R2243" t="s">
        <v>255</v>
      </c>
      <c r="S2243" t="s">
        <v>251</v>
      </c>
      <c r="T2243" t="n">
        <v>5</v>
      </c>
    </row>
    <row r="2244" spans="1:20">
      <c r="A2244" s="1" t="n">
        <v>38717</v>
      </c>
      <c r="B2244" t="s">
        <v>344</v>
      </c>
      <c r="C2244" t="n">
        <v>66</v>
      </c>
      <c r="D2244" t="n">
        <v>20</v>
      </c>
      <c r="E2244" t="s">
        <v>249</v>
      </c>
      <c r="F2244" t="n">
        <v>3201</v>
      </c>
      <c r="G2244" t="s">
        <v>250</v>
      </c>
      <c r="H2244" t="s">
        <v>251</v>
      </c>
      <c r="I2244" t="n">
        <v>5</v>
      </c>
      <c r="J2244" t="n">
        <v>280</v>
      </c>
      <c r="K2244" t="s">
        <v>273</v>
      </c>
      <c r="L2244" t="n">
        <v>194</v>
      </c>
      <c r="M2244" t="n">
        <v>0.3</v>
      </c>
      <c r="N2244" t="n">
        <v>17.5</v>
      </c>
      <c r="O2244" t="s">
        <v>345</v>
      </c>
      <c r="P2244" t="s">
        <v>254</v>
      </c>
      <c r="Q2244" t="s">
        <v>254</v>
      </c>
      <c r="R2244" t="s">
        <v>255</v>
      </c>
      <c r="S2244" t="s">
        <v>251</v>
      </c>
      <c r="T2244" t="n">
        <v>5</v>
      </c>
    </row>
    <row r="2245" spans="1:20">
      <c r="A2245" s="1" t="n">
        <v>38717</v>
      </c>
      <c r="B2245" t="s">
        <v>344</v>
      </c>
      <c r="C2245" t="n">
        <v>67</v>
      </c>
      <c r="D2245" t="n">
        <v>20</v>
      </c>
      <c r="E2245" t="s">
        <v>249</v>
      </c>
      <c r="F2245" t="n">
        <v>3201</v>
      </c>
      <c r="G2245" t="s">
        <v>250</v>
      </c>
      <c r="H2245" t="s">
        <v>251</v>
      </c>
      <c r="I2245" t="n">
        <v>5</v>
      </c>
      <c r="J2245" t="n">
        <v>945</v>
      </c>
      <c r="K2245" t="s">
        <v>304</v>
      </c>
      <c r="L2245" t="n">
        <v>362</v>
      </c>
      <c r="M2245" t="n">
        <v>0.07000000000000001</v>
      </c>
      <c r="N2245" t="n">
        <v>40.4</v>
      </c>
      <c r="O2245" t="s">
        <v>345</v>
      </c>
      <c r="P2245" t="s">
        <v>254</v>
      </c>
      <c r="Q2245" t="s">
        <v>254</v>
      </c>
      <c r="R2245" t="s">
        <v>255</v>
      </c>
      <c r="S2245" t="s">
        <v>251</v>
      </c>
      <c r="T2245" t="n">
        <v>5</v>
      </c>
    </row>
    <row r="2246" spans="1:20">
      <c r="A2246" s="1" t="n">
        <v>38717</v>
      </c>
      <c r="B2246" t="s">
        <v>344</v>
      </c>
      <c r="C2246" t="n">
        <v>68</v>
      </c>
      <c r="D2246" t="n">
        <v>20</v>
      </c>
      <c r="E2246" t="s">
        <v>249</v>
      </c>
      <c r="F2246" t="n">
        <v>3201</v>
      </c>
      <c r="G2246" t="s">
        <v>250</v>
      </c>
      <c r="H2246" t="s">
        <v>251</v>
      </c>
      <c r="I2246" t="n">
        <v>5</v>
      </c>
      <c r="J2246" t="n">
        <v>945</v>
      </c>
      <c r="K2246" t="s">
        <v>304</v>
      </c>
      <c r="L2246" t="n">
        <v>296</v>
      </c>
      <c r="M2246" t="n">
        <v>0.08</v>
      </c>
      <c r="N2246" t="n">
        <v>36.7</v>
      </c>
      <c r="O2246" t="s">
        <v>345</v>
      </c>
      <c r="P2246" t="s">
        <v>254</v>
      </c>
      <c r="Q2246" t="s">
        <v>254</v>
      </c>
      <c r="R2246" t="s">
        <v>255</v>
      </c>
      <c r="S2246" t="s">
        <v>251</v>
      </c>
      <c r="T2246" t="n">
        <v>5</v>
      </c>
    </row>
    <row r="2247" spans="1:20">
      <c r="A2247" s="1" t="n">
        <v>38717</v>
      </c>
      <c r="B2247" t="s">
        <v>344</v>
      </c>
      <c r="C2247" t="n">
        <v>79</v>
      </c>
      <c r="D2247" t="n">
        <v>138</v>
      </c>
      <c r="E2247" t="s">
        <v>355</v>
      </c>
      <c r="F2247" t="n">
        <v>3201</v>
      </c>
      <c r="G2247" t="s">
        <v>250</v>
      </c>
      <c r="H2247" t="s">
        <v>251</v>
      </c>
      <c r="I2247" t="n">
        <v>5</v>
      </c>
      <c r="J2247" t="n">
        <v>862</v>
      </c>
      <c r="K2247" t="s">
        <v>342</v>
      </c>
      <c r="L2247" t="n">
        <v>55</v>
      </c>
      <c r="M2247" t="n">
        <v>0</v>
      </c>
      <c r="N2247" t="n">
        <v>0</v>
      </c>
      <c r="O2247" t="s">
        <v>345</v>
      </c>
      <c r="P2247" t="s">
        <v>254</v>
      </c>
      <c r="Q2247" t="s">
        <v>254</v>
      </c>
      <c r="R2247" t="s">
        <v>255</v>
      </c>
      <c r="S2247" t="s">
        <v>251</v>
      </c>
      <c r="T2247" t="n">
        <v>5</v>
      </c>
    </row>
    <row r="2248" spans="1:20">
      <c r="A2248" s="1" t="n">
        <v>38717</v>
      </c>
      <c r="B2248" t="s">
        <v>347</v>
      </c>
      <c r="C2248" t="n">
        <v>1</v>
      </c>
      <c r="D2248" t="n">
        <v>20</v>
      </c>
      <c r="E2248" t="s">
        <v>249</v>
      </c>
      <c r="F2248" t="n">
        <v>3201</v>
      </c>
      <c r="G2248" t="s">
        <v>250</v>
      </c>
      <c r="H2248" t="s">
        <v>251</v>
      </c>
      <c r="I2248" t="n">
        <v>5</v>
      </c>
      <c r="J2248" t="n">
        <v>458</v>
      </c>
      <c r="K2248" t="s">
        <v>252</v>
      </c>
      <c r="L2248" t="n">
        <v>357</v>
      </c>
      <c r="M2248" t="n">
        <v>0.22</v>
      </c>
      <c r="N2248" t="n">
        <v>20.1</v>
      </c>
      <c r="O2248" t="s">
        <v>347</v>
      </c>
      <c r="P2248" t="s">
        <v>275</v>
      </c>
      <c r="Q2248" t="s">
        <v>275</v>
      </c>
      <c r="R2248" t="s">
        <v>255</v>
      </c>
      <c r="S2248" t="s">
        <v>251</v>
      </c>
      <c r="T2248" t="n">
        <v>5</v>
      </c>
    </row>
    <row r="2249" spans="1:20">
      <c r="A2249" s="1" t="n">
        <v>38717</v>
      </c>
      <c r="B2249" t="s">
        <v>347</v>
      </c>
      <c r="C2249" t="n">
        <v>2</v>
      </c>
      <c r="D2249" t="n">
        <v>20</v>
      </c>
      <c r="E2249" t="s">
        <v>249</v>
      </c>
      <c r="F2249" t="n">
        <v>3201</v>
      </c>
      <c r="G2249" t="s">
        <v>250</v>
      </c>
      <c r="H2249" t="s">
        <v>251</v>
      </c>
      <c r="I2249" t="n">
        <v>5</v>
      </c>
      <c r="J2249" t="n">
        <v>232</v>
      </c>
      <c r="K2249" t="s">
        <v>288</v>
      </c>
      <c r="L2249" t="n">
        <v>364</v>
      </c>
      <c r="M2249" t="n">
        <v>0.08</v>
      </c>
      <c r="N2249" t="n">
        <v>36.6</v>
      </c>
      <c r="O2249" t="s">
        <v>347</v>
      </c>
      <c r="P2249" t="s">
        <v>275</v>
      </c>
      <c r="Q2249" t="s">
        <v>275</v>
      </c>
      <c r="R2249" t="s">
        <v>255</v>
      </c>
      <c r="S2249" t="s">
        <v>251</v>
      </c>
      <c r="T2249" t="n">
        <v>5</v>
      </c>
    </row>
    <row r="2250" spans="1:20">
      <c r="A2250" s="1" t="n">
        <v>38717</v>
      </c>
      <c r="B2250" t="s">
        <v>347</v>
      </c>
      <c r="C2250" t="n">
        <v>3</v>
      </c>
      <c r="D2250" t="n">
        <v>20</v>
      </c>
      <c r="E2250" t="s">
        <v>249</v>
      </c>
      <c r="F2250" t="n">
        <v>3201</v>
      </c>
      <c r="G2250" t="s">
        <v>250</v>
      </c>
      <c r="H2250" t="s">
        <v>251</v>
      </c>
      <c r="I2250" t="n">
        <v>5</v>
      </c>
      <c r="J2250" t="n">
        <v>785</v>
      </c>
      <c r="K2250" t="s">
        <v>281</v>
      </c>
      <c r="L2250" t="n">
        <v>686</v>
      </c>
      <c r="M2250" t="n">
        <v>1.13</v>
      </c>
      <c r="N2250" t="n">
        <v>39.1</v>
      </c>
      <c r="O2250" t="s">
        <v>347</v>
      </c>
      <c r="P2250" t="s">
        <v>275</v>
      </c>
      <c r="Q2250" t="s">
        <v>275</v>
      </c>
      <c r="R2250" t="s">
        <v>255</v>
      </c>
      <c r="S2250" t="s">
        <v>251</v>
      </c>
      <c r="T2250" t="n">
        <v>5</v>
      </c>
    </row>
    <row r="2251" spans="1:20">
      <c r="A2251" s="1" t="n">
        <v>38717</v>
      </c>
      <c r="B2251" t="s">
        <v>347</v>
      </c>
      <c r="C2251" t="n">
        <v>4</v>
      </c>
      <c r="D2251" t="n">
        <v>20</v>
      </c>
      <c r="E2251" t="s">
        <v>249</v>
      </c>
      <c r="F2251" t="n">
        <v>3201</v>
      </c>
      <c r="G2251" t="s">
        <v>250</v>
      </c>
      <c r="H2251" t="s">
        <v>251</v>
      </c>
      <c r="I2251" t="n">
        <v>5</v>
      </c>
      <c r="J2251" t="n">
        <v>232</v>
      </c>
      <c r="K2251" t="s">
        <v>288</v>
      </c>
      <c r="L2251" t="n">
        <v>377</v>
      </c>
      <c r="M2251" t="n">
        <v>0.08</v>
      </c>
      <c r="N2251" t="n">
        <v>39.3</v>
      </c>
      <c r="O2251" t="s">
        <v>347</v>
      </c>
      <c r="P2251" t="s">
        <v>275</v>
      </c>
      <c r="Q2251" t="s">
        <v>275</v>
      </c>
      <c r="R2251" t="s">
        <v>255</v>
      </c>
      <c r="S2251" t="s">
        <v>251</v>
      </c>
      <c r="T2251" t="n">
        <v>5</v>
      </c>
    </row>
    <row r="2252" spans="1:20">
      <c r="A2252" s="1" t="n">
        <v>38717</v>
      </c>
      <c r="B2252" t="s">
        <v>347</v>
      </c>
      <c r="C2252" t="n">
        <v>5</v>
      </c>
      <c r="D2252" t="n">
        <v>20</v>
      </c>
      <c r="E2252" t="s">
        <v>249</v>
      </c>
      <c r="F2252" t="n">
        <v>3201</v>
      </c>
      <c r="G2252" t="s">
        <v>250</v>
      </c>
      <c r="H2252" t="s">
        <v>251</v>
      </c>
      <c r="I2252" t="n">
        <v>5</v>
      </c>
      <c r="J2252" t="n">
        <v>458</v>
      </c>
      <c r="K2252" t="s">
        <v>252</v>
      </c>
      <c r="L2252" t="n">
        <v>330</v>
      </c>
      <c r="M2252" t="n">
        <v>0.22</v>
      </c>
      <c r="N2252" t="n">
        <v>20.1</v>
      </c>
      <c r="O2252" t="s">
        <v>347</v>
      </c>
      <c r="P2252" t="s">
        <v>275</v>
      </c>
      <c r="Q2252" t="s">
        <v>275</v>
      </c>
      <c r="R2252" t="s">
        <v>255</v>
      </c>
      <c r="S2252" t="s">
        <v>251</v>
      </c>
      <c r="T2252" t="n">
        <v>5</v>
      </c>
    </row>
    <row r="2253" spans="1:20">
      <c r="A2253" s="1" t="n">
        <v>38717</v>
      </c>
      <c r="B2253" t="s">
        <v>347</v>
      </c>
      <c r="C2253" t="n">
        <v>6</v>
      </c>
      <c r="D2253" t="n">
        <v>20</v>
      </c>
      <c r="E2253" t="s">
        <v>249</v>
      </c>
      <c r="F2253" t="n">
        <v>3201</v>
      </c>
      <c r="G2253" t="s">
        <v>250</v>
      </c>
      <c r="H2253" t="s">
        <v>251</v>
      </c>
      <c r="I2253" t="n">
        <v>5</v>
      </c>
      <c r="J2253" t="n">
        <v>145</v>
      </c>
      <c r="K2253" t="s">
        <v>323</v>
      </c>
      <c r="L2253" t="n">
        <v>71</v>
      </c>
      <c r="M2253" t="n">
        <v>0.49</v>
      </c>
      <c r="N2253" t="n">
        <v>29.4</v>
      </c>
      <c r="O2253" t="s">
        <v>347</v>
      </c>
      <c r="P2253" t="s">
        <v>275</v>
      </c>
      <c r="Q2253" t="s">
        <v>275</v>
      </c>
      <c r="R2253" t="s">
        <v>255</v>
      </c>
      <c r="S2253" t="s">
        <v>251</v>
      </c>
      <c r="T2253" t="n">
        <v>5</v>
      </c>
    </row>
    <row r="2254" spans="1:20">
      <c r="A2254" s="1" t="n">
        <v>38748</v>
      </c>
      <c r="B2254" t="s">
        <v>345</v>
      </c>
      <c r="C2254" t="n">
        <v>62</v>
      </c>
      <c r="D2254" t="n">
        <v>20</v>
      </c>
      <c r="E2254" t="s">
        <v>249</v>
      </c>
      <c r="F2254" t="n">
        <v>3201</v>
      </c>
      <c r="G2254" t="s">
        <v>250</v>
      </c>
      <c r="H2254" t="s">
        <v>251</v>
      </c>
      <c r="I2254" t="n">
        <v>5</v>
      </c>
      <c r="J2254" t="n">
        <v>875</v>
      </c>
      <c r="K2254" t="s">
        <v>327</v>
      </c>
      <c r="L2254" t="n">
        <v>262</v>
      </c>
      <c r="M2254" t="n">
        <v>0.04</v>
      </c>
      <c r="N2254" t="n">
        <v>42.5</v>
      </c>
      <c r="O2254" t="s">
        <v>345</v>
      </c>
      <c r="P2254" t="s">
        <v>370</v>
      </c>
      <c r="Q2254" t="s">
        <v>370</v>
      </c>
      <c r="R2254" t="s">
        <v>255</v>
      </c>
      <c r="S2254" t="s">
        <v>251</v>
      </c>
      <c r="T2254" t="n">
        <v>5</v>
      </c>
    </row>
    <row r="2255" spans="1:20">
      <c r="A2255" s="1" t="n">
        <v>38748</v>
      </c>
      <c r="B2255" t="s">
        <v>345</v>
      </c>
      <c r="C2255" t="n">
        <v>61</v>
      </c>
      <c r="D2255" t="n">
        <v>20</v>
      </c>
      <c r="E2255" t="s">
        <v>249</v>
      </c>
      <c r="F2255" t="n">
        <v>3201</v>
      </c>
      <c r="G2255" t="s">
        <v>250</v>
      </c>
      <c r="H2255" t="s">
        <v>251</v>
      </c>
      <c r="I2255" t="n">
        <v>5</v>
      </c>
      <c r="J2255" t="n">
        <v>945</v>
      </c>
      <c r="K2255" t="s">
        <v>304</v>
      </c>
      <c r="L2255" t="n">
        <v>391</v>
      </c>
      <c r="M2255" t="n">
        <v>0.03</v>
      </c>
      <c r="N2255" t="n">
        <v>40.3</v>
      </c>
      <c r="O2255" t="s">
        <v>345</v>
      </c>
      <c r="P2255" t="s">
        <v>370</v>
      </c>
      <c r="Q2255" t="s">
        <v>370</v>
      </c>
      <c r="R2255" t="s">
        <v>255</v>
      </c>
      <c r="S2255" t="s">
        <v>251</v>
      </c>
      <c r="T2255" t="n">
        <v>5</v>
      </c>
    </row>
    <row r="2256" spans="1:20">
      <c r="A2256" s="1" t="n">
        <v>38748</v>
      </c>
      <c r="B2256" t="s">
        <v>345</v>
      </c>
      <c r="C2256" t="n">
        <v>63</v>
      </c>
      <c r="D2256" t="n">
        <v>20</v>
      </c>
      <c r="E2256" t="s">
        <v>249</v>
      </c>
      <c r="F2256" t="n">
        <v>3201</v>
      </c>
      <c r="G2256" t="s">
        <v>250</v>
      </c>
      <c r="H2256" t="s">
        <v>251</v>
      </c>
      <c r="I2256" t="n">
        <v>5</v>
      </c>
      <c r="J2256" t="n">
        <v>280</v>
      </c>
      <c r="K2256" t="s">
        <v>273</v>
      </c>
      <c r="L2256" t="n">
        <v>165</v>
      </c>
      <c r="M2256" t="n">
        <v>0.3</v>
      </c>
      <c r="N2256" t="n">
        <v>17.3</v>
      </c>
      <c r="O2256" t="s">
        <v>345</v>
      </c>
      <c r="P2256" t="s">
        <v>370</v>
      </c>
      <c r="Q2256" t="s">
        <v>370</v>
      </c>
      <c r="R2256" t="s">
        <v>255</v>
      </c>
      <c r="S2256" t="s">
        <v>251</v>
      </c>
      <c r="T2256" t="n">
        <v>5</v>
      </c>
    </row>
    <row r="2257" spans="1:20">
      <c r="A2257" s="1" t="n">
        <v>38748</v>
      </c>
      <c r="B2257" t="s">
        <v>345</v>
      </c>
      <c r="C2257" t="n">
        <v>58</v>
      </c>
      <c r="D2257" t="n">
        <v>20</v>
      </c>
      <c r="E2257" t="s">
        <v>249</v>
      </c>
      <c r="F2257" t="n">
        <v>3201</v>
      </c>
      <c r="G2257" t="s">
        <v>250</v>
      </c>
      <c r="H2257" t="s">
        <v>251</v>
      </c>
      <c r="I2257" t="n">
        <v>5</v>
      </c>
      <c r="J2257" t="n">
        <v>280</v>
      </c>
      <c r="K2257" t="s">
        <v>273</v>
      </c>
      <c r="L2257" t="n">
        <v>189</v>
      </c>
      <c r="M2257" t="n">
        <v>0.07000000000000001</v>
      </c>
      <c r="N2257" t="n">
        <v>38.1</v>
      </c>
      <c r="O2257" t="s">
        <v>345</v>
      </c>
      <c r="P2257" t="s">
        <v>370</v>
      </c>
      <c r="Q2257" t="s">
        <v>370</v>
      </c>
      <c r="R2257" t="s">
        <v>255</v>
      </c>
      <c r="S2257" t="s">
        <v>251</v>
      </c>
      <c r="T2257" t="n">
        <v>5</v>
      </c>
    </row>
    <row r="2258" spans="1:20">
      <c r="A2258" s="1" t="n">
        <v>38748</v>
      </c>
      <c r="B2258" t="s">
        <v>345</v>
      </c>
      <c r="C2258" t="n">
        <v>59</v>
      </c>
      <c r="D2258" t="n">
        <v>20</v>
      </c>
      <c r="E2258" t="s">
        <v>249</v>
      </c>
      <c r="F2258" t="n">
        <v>3201</v>
      </c>
      <c r="G2258" t="s">
        <v>250</v>
      </c>
      <c r="H2258" t="s">
        <v>251</v>
      </c>
      <c r="I2258" t="n">
        <v>5</v>
      </c>
      <c r="J2258" t="n">
        <v>280</v>
      </c>
      <c r="K2258" t="s">
        <v>273</v>
      </c>
      <c r="L2258" t="n">
        <v>231</v>
      </c>
      <c r="M2258" t="n">
        <v>0.07000000000000001</v>
      </c>
      <c r="N2258" t="n">
        <v>38.1</v>
      </c>
      <c r="O2258" t="s">
        <v>345</v>
      </c>
      <c r="P2258" t="s">
        <v>370</v>
      </c>
      <c r="Q2258" t="s">
        <v>370</v>
      </c>
      <c r="R2258" t="s">
        <v>255</v>
      </c>
      <c r="S2258" t="s">
        <v>251</v>
      </c>
      <c r="T2258" t="n">
        <v>5</v>
      </c>
    </row>
    <row r="2259" spans="1:20">
      <c r="A2259" s="1" t="n">
        <v>38748</v>
      </c>
      <c r="B2259" t="s">
        <v>345</v>
      </c>
      <c r="C2259" t="n">
        <v>60</v>
      </c>
      <c r="D2259" t="n">
        <v>20</v>
      </c>
      <c r="E2259" t="s">
        <v>249</v>
      </c>
      <c r="F2259" t="n">
        <v>3201</v>
      </c>
      <c r="G2259" t="s">
        <v>250</v>
      </c>
      <c r="H2259" t="s">
        <v>251</v>
      </c>
      <c r="I2259" t="n">
        <v>5</v>
      </c>
      <c r="J2259" t="n">
        <v>280</v>
      </c>
      <c r="K2259" t="s">
        <v>273</v>
      </c>
      <c r="L2259" t="n">
        <v>130</v>
      </c>
      <c r="M2259" t="n">
        <v>0.3</v>
      </c>
      <c r="N2259" t="n">
        <v>17.3</v>
      </c>
      <c r="O2259" t="s">
        <v>345</v>
      </c>
      <c r="P2259" t="s">
        <v>370</v>
      </c>
      <c r="Q2259" t="s">
        <v>370</v>
      </c>
      <c r="R2259" t="s">
        <v>255</v>
      </c>
      <c r="S2259" t="s">
        <v>251</v>
      </c>
      <c r="T2259" t="n">
        <v>5</v>
      </c>
    </row>
    <row r="2260" spans="1:20">
      <c r="A2260" s="1" t="n">
        <v>38748</v>
      </c>
      <c r="B2260" t="s">
        <v>348</v>
      </c>
      <c r="C2260" t="n">
        <v>1</v>
      </c>
      <c r="D2260" t="n">
        <v>215</v>
      </c>
      <c r="E2260" t="s">
        <v>256</v>
      </c>
      <c r="F2260" t="n">
        <v>3201</v>
      </c>
      <c r="G2260" t="s">
        <v>250</v>
      </c>
      <c r="H2260" t="s">
        <v>251</v>
      </c>
      <c r="I2260" t="n">
        <v>5</v>
      </c>
      <c r="J2260" t="n">
        <v>595</v>
      </c>
      <c r="K2260" t="s">
        <v>290</v>
      </c>
      <c r="L2260" t="n">
        <v>241</v>
      </c>
      <c r="M2260" t="n">
        <v>0</v>
      </c>
      <c r="N2260" t="n">
        <v>0</v>
      </c>
    </row>
    <row r="2261" spans="1:20">
      <c r="A2261" s="1" t="n">
        <v>38748</v>
      </c>
      <c r="B2261" t="s">
        <v>347</v>
      </c>
      <c r="C2261" t="n">
        <v>2</v>
      </c>
      <c r="D2261" t="n">
        <v>20</v>
      </c>
      <c r="E2261" t="s">
        <v>249</v>
      </c>
      <c r="F2261" t="n">
        <v>3201</v>
      </c>
      <c r="G2261" t="s">
        <v>250</v>
      </c>
      <c r="H2261" t="s">
        <v>251</v>
      </c>
      <c r="I2261" t="n">
        <v>5</v>
      </c>
      <c r="J2261" t="n">
        <v>160</v>
      </c>
      <c r="K2261" t="s">
        <v>280</v>
      </c>
      <c r="L2261" t="n">
        <v>622</v>
      </c>
      <c r="M2261" t="n">
        <v>0.04</v>
      </c>
      <c r="N2261" t="n">
        <v>47.1</v>
      </c>
      <c r="O2261" t="s">
        <v>347</v>
      </c>
      <c r="P2261" t="s">
        <v>275</v>
      </c>
      <c r="Q2261" t="s">
        <v>275</v>
      </c>
      <c r="R2261" t="s">
        <v>255</v>
      </c>
      <c r="S2261" t="s">
        <v>251</v>
      </c>
      <c r="T2261" t="n">
        <v>5</v>
      </c>
    </row>
    <row r="2262" spans="1:20">
      <c r="A2262" s="1" t="n">
        <v>38748</v>
      </c>
      <c r="B2262" t="s">
        <v>347</v>
      </c>
      <c r="C2262" t="n">
        <v>7</v>
      </c>
      <c r="D2262" t="n">
        <v>20</v>
      </c>
      <c r="E2262" t="s">
        <v>249</v>
      </c>
      <c r="F2262" t="n">
        <v>3201</v>
      </c>
      <c r="G2262" t="s">
        <v>250</v>
      </c>
      <c r="H2262" t="s">
        <v>251</v>
      </c>
      <c r="I2262" t="n">
        <v>5</v>
      </c>
      <c r="J2262" t="n">
        <v>325</v>
      </c>
      <c r="K2262" t="s">
        <v>287</v>
      </c>
      <c r="L2262" t="n">
        <v>102</v>
      </c>
      <c r="M2262" t="n">
        <v>1.56</v>
      </c>
      <c r="N2262" t="n">
        <v>23.4</v>
      </c>
      <c r="O2262" t="s">
        <v>347</v>
      </c>
      <c r="P2262" t="s">
        <v>275</v>
      </c>
      <c r="Q2262" t="s">
        <v>275</v>
      </c>
      <c r="R2262" t="s">
        <v>255</v>
      </c>
      <c r="S2262" t="s">
        <v>251</v>
      </c>
      <c r="T2262" t="n">
        <v>5</v>
      </c>
    </row>
    <row r="2263" spans="1:20">
      <c r="A2263" s="1" t="n">
        <v>38748</v>
      </c>
      <c r="B2263" t="s">
        <v>347</v>
      </c>
      <c r="C2263" t="n">
        <v>1</v>
      </c>
      <c r="D2263" t="n">
        <v>20</v>
      </c>
      <c r="E2263" t="s">
        <v>249</v>
      </c>
      <c r="F2263" t="n">
        <v>3201</v>
      </c>
      <c r="G2263" t="s">
        <v>250</v>
      </c>
      <c r="H2263" t="s">
        <v>251</v>
      </c>
      <c r="I2263" t="n">
        <v>5</v>
      </c>
      <c r="J2263" t="n">
        <v>332</v>
      </c>
      <c r="K2263" t="s">
        <v>371</v>
      </c>
      <c r="L2263" t="n">
        <v>395</v>
      </c>
      <c r="M2263" t="n">
        <v>0.61</v>
      </c>
      <c r="N2263" t="n">
        <v>29.9</v>
      </c>
      <c r="O2263" t="s">
        <v>347</v>
      </c>
      <c r="P2263" t="s">
        <v>275</v>
      </c>
      <c r="Q2263" t="s">
        <v>275</v>
      </c>
      <c r="R2263" t="s">
        <v>255</v>
      </c>
      <c r="S2263" t="s">
        <v>251</v>
      </c>
      <c r="T2263" t="n">
        <v>5</v>
      </c>
    </row>
    <row r="2264" spans="1:20">
      <c r="A2264" s="1" t="n">
        <v>38748</v>
      </c>
      <c r="B2264" t="s">
        <v>347</v>
      </c>
      <c r="C2264" t="n">
        <v>5</v>
      </c>
      <c r="D2264" t="n">
        <v>20</v>
      </c>
      <c r="E2264" t="s">
        <v>249</v>
      </c>
      <c r="F2264" t="n">
        <v>3201</v>
      </c>
      <c r="G2264" t="s">
        <v>250</v>
      </c>
      <c r="H2264" t="s">
        <v>251</v>
      </c>
      <c r="I2264" t="n">
        <v>5</v>
      </c>
      <c r="J2264" t="n">
        <v>458</v>
      </c>
      <c r="K2264" t="s">
        <v>252</v>
      </c>
      <c r="L2264" t="n">
        <v>252</v>
      </c>
      <c r="M2264" t="n">
        <v>0.21</v>
      </c>
      <c r="N2264" t="n">
        <v>20.2</v>
      </c>
      <c r="O2264" t="s">
        <v>347</v>
      </c>
      <c r="P2264" t="s">
        <v>275</v>
      </c>
      <c r="Q2264" t="s">
        <v>275</v>
      </c>
      <c r="R2264" t="s">
        <v>255</v>
      </c>
      <c r="S2264" t="s">
        <v>251</v>
      </c>
      <c r="T2264" t="n">
        <v>5</v>
      </c>
    </row>
    <row r="2265" spans="1:20">
      <c r="A2265" s="1" t="n">
        <v>38748</v>
      </c>
      <c r="B2265" t="s">
        <v>347</v>
      </c>
      <c r="C2265" t="n">
        <v>4</v>
      </c>
      <c r="D2265" t="n">
        <v>20</v>
      </c>
      <c r="E2265" t="s">
        <v>249</v>
      </c>
      <c r="F2265" t="n">
        <v>3201</v>
      </c>
      <c r="G2265" t="s">
        <v>250</v>
      </c>
      <c r="H2265" t="s">
        <v>251</v>
      </c>
      <c r="I2265" t="n">
        <v>5</v>
      </c>
      <c r="J2265" t="n">
        <v>580</v>
      </c>
      <c r="K2265" t="s">
        <v>270</v>
      </c>
      <c r="L2265" t="n">
        <v>390</v>
      </c>
      <c r="M2265" t="n">
        <v>0.06</v>
      </c>
      <c r="N2265" t="n">
        <v>37</v>
      </c>
      <c r="O2265" t="s">
        <v>347</v>
      </c>
      <c r="P2265" t="s">
        <v>275</v>
      </c>
      <c r="Q2265" t="s">
        <v>275</v>
      </c>
      <c r="R2265" t="s">
        <v>255</v>
      </c>
      <c r="S2265" t="s">
        <v>251</v>
      </c>
      <c r="T2265" t="n">
        <v>5</v>
      </c>
    </row>
    <row r="2266" spans="1:20">
      <c r="A2266" s="1" t="n">
        <v>38748</v>
      </c>
      <c r="B2266" t="s">
        <v>347</v>
      </c>
      <c r="C2266" t="n">
        <v>3</v>
      </c>
      <c r="D2266" t="n">
        <v>20</v>
      </c>
      <c r="E2266" t="s">
        <v>249</v>
      </c>
      <c r="F2266" t="n">
        <v>3201</v>
      </c>
      <c r="G2266" t="s">
        <v>250</v>
      </c>
      <c r="H2266" t="s">
        <v>251</v>
      </c>
      <c r="I2266" t="n">
        <v>5</v>
      </c>
      <c r="J2266" t="n">
        <v>785</v>
      </c>
      <c r="K2266" t="s">
        <v>281</v>
      </c>
      <c r="L2266" t="n">
        <v>247</v>
      </c>
      <c r="M2266" t="n">
        <v>1.12</v>
      </c>
      <c r="N2266" t="n">
        <v>38.9</v>
      </c>
      <c r="O2266" t="s">
        <v>347</v>
      </c>
      <c r="P2266" t="s">
        <v>275</v>
      </c>
      <c r="Q2266" t="s">
        <v>275</v>
      </c>
      <c r="R2266" t="s">
        <v>255</v>
      </c>
      <c r="S2266" t="s">
        <v>251</v>
      </c>
      <c r="T2266" t="n">
        <v>5</v>
      </c>
    </row>
    <row r="2267" spans="1:20">
      <c r="A2267" s="1" t="n">
        <v>38748</v>
      </c>
      <c r="B2267" t="s">
        <v>347</v>
      </c>
      <c r="C2267" t="n">
        <v>6</v>
      </c>
      <c r="D2267" t="n">
        <v>20</v>
      </c>
      <c r="E2267" t="s">
        <v>249</v>
      </c>
      <c r="F2267" t="n">
        <v>3201</v>
      </c>
      <c r="G2267" t="s">
        <v>250</v>
      </c>
      <c r="H2267" t="s">
        <v>251</v>
      </c>
      <c r="I2267" t="n">
        <v>5</v>
      </c>
      <c r="J2267" t="n">
        <v>785</v>
      </c>
      <c r="K2267" t="s">
        <v>281</v>
      </c>
      <c r="L2267" t="n">
        <v>762</v>
      </c>
      <c r="M2267" t="n">
        <v>1.12</v>
      </c>
      <c r="N2267" t="n">
        <v>38.9</v>
      </c>
      <c r="O2267" t="s">
        <v>347</v>
      </c>
      <c r="P2267" t="s">
        <v>275</v>
      </c>
      <c r="Q2267" t="s">
        <v>275</v>
      </c>
      <c r="R2267" t="s">
        <v>255</v>
      </c>
      <c r="S2267" t="s">
        <v>251</v>
      </c>
      <c r="T2267" t="n">
        <v>5</v>
      </c>
    </row>
    <row r="2268" spans="1:20">
      <c r="A2268" s="1" t="n">
        <v>38776</v>
      </c>
      <c r="B2268" t="s">
        <v>345</v>
      </c>
      <c r="C2268" t="n">
        <v>58</v>
      </c>
      <c r="D2268" t="n">
        <v>20</v>
      </c>
      <c r="E2268" t="s">
        <v>249</v>
      </c>
      <c r="F2268" t="n">
        <v>3201</v>
      </c>
      <c r="G2268" t="s">
        <v>250</v>
      </c>
      <c r="H2268" t="s">
        <v>251</v>
      </c>
      <c r="I2268" t="n">
        <v>5</v>
      </c>
      <c r="J2268" t="n">
        <v>280</v>
      </c>
      <c r="K2268" t="s">
        <v>273</v>
      </c>
      <c r="L2268" t="n">
        <v>391</v>
      </c>
      <c r="M2268" t="n">
        <v>0.06</v>
      </c>
      <c r="N2268" t="n">
        <v>38</v>
      </c>
      <c r="O2268" t="s">
        <v>345</v>
      </c>
      <c r="P2268" t="s">
        <v>370</v>
      </c>
      <c r="Q2268" t="s">
        <v>370</v>
      </c>
      <c r="R2268" t="s">
        <v>255</v>
      </c>
      <c r="S2268" t="s">
        <v>251</v>
      </c>
      <c r="T2268" t="n">
        <v>5</v>
      </c>
    </row>
    <row r="2269" spans="1:20">
      <c r="A2269" s="1" t="n">
        <v>38776</v>
      </c>
      <c r="B2269" t="s">
        <v>345</v>
      </c>
      <c r="C2269" t="n">
        <v>61</v>
      </c>
      <c r="D2269" t="n">
        <v>20</v>
      </c>
      <c r="E2269" t="s">
        <v>249</v>
      </c>
      <c r="F2269" t="n">
        <v>3201</v>
      </c>
      <c r="G2269" t="s">
        <v>250</v>
      </c>
      <c r="H2269" t="s">
        <v>251</v>
      </c>
      <c r="I2269" t="n">
        <v>5</v>
      </c>
      <c r="J2269" t="n">
        <v>280</v>
      </c>
      <c r="K2269" t="s">
        <v>273</v>
      </c>
      <c r="L2269" t="n">
        <v>209</v>
      </c>
      <c r="M2269" t="n">
        <v>0.31</v>
      </c>
      <c r="N2269" t="n">
        <v>17.2</v>
      </c>
      <c r="O2269" t="s">
        <v>345</v>
      </c>
      <c r="P2269" t="s">
        <v>370</v>
      </c>
      <c r="Q2269" t="s">
        <v>370</v>
      </c>
      <c r="R2269" t="s">
        <v>255</v>
      </c>
      <c r="S2269" t="s">
        <v>251</v>
      </c>
      <c r="T2269" t="n">
        <v>5</v>
      </c>
    </row>
    <row r="2270" spans="1:20">
      <c r="A2270" s="1" t="n">
        <v>38776</v>
      </c>
      <c r="B2270" t="s">
        <v>345</v>
      </c>
      <c r="C2270" t="n">
        <v>59</v>
      </c>
      <c r="D2270" t="n">
        <v>20</v>
      </c>
      <c r="E2270" t="s">
        <v>249</v>
      </c>
      <c r="F2270" t="n">
        <v>3201</v>
      </c>
      <c r="G2270" t="s">
        <v>250</v>
      </c>
      <c r="H2270" t="s">
        <v>251</v>
      </c>
      <c r="I2270" t="n">
        <v>5</v>
      </c>
      <c r="J2270" t="n">
        <v>875</v>
      </c>
      <c r="K2270" t="s">
        <v>327</v>
      </c>
      <c r="L2270" t="n">
        <v>284</v>
      </c>
      <c r="M2270" t="n">
        <v>0.05</v>
      </c>
      <c r="N2270" t="n">
        <v>42.4</v>
      </c>
      <c r="O2270" t="s">
        <v>345</v>
      </c>
      <c r="P2270" t="s">
        <v>370</v>
      </c>
      <c r="Q2270" t="s">
        <v>370</v>
      </c>
      <c r="R2270" t="s">
        <v>255</v>
      </c>
      <c r="S2270" t="s">
        <v>251</v>
      </c>
      <c r="T2270" t="n">
        <v>5</v>
      </c>
    </row>
    <row r="2271" spans="1:20">
      <c r="A2271" s="1" t="n">
        <v>38776</v>
      </c>
      <c r="B2271" t="s">
        <v>345</v>
      </c>
      <c r="C2271" t="n">
        <v>55</v>
      </c>
      <c r="D2271" t="n">
        <v>20</v>
      </c>
      <c r="E2271" t="s">
        <v>249</v>
      </c>
      <c r="F2271" t="n">
        <v>3201</v>
      </c>
      <c r="G2271" t="s">
        <v>250</v>
      </c>
      <c r="H2271" t="s">
        <v>251</v>
      </c>
      <c r="I2271" t="n">
        <v>5</v>
      </c>
      <c r="J2271" t="n">
        <v>945</v>
      </c>
      <c r="K2271" t="s">
        <v>304</v>
      </c>
      <c r="L2271" t="n">
        <v>193</v>
      </c>
      <c r="M2271" t="n">
        <v>0.07000000000000001</v>
      </c>
      <c r="N2271" t="n">
        <v>36.3</v>
      </c>
      <c r="O2271" t="s">
        <v>345</v>
      </c>
      <c r="P2271" t="s">
        <v>370</v>
      </c>
      <c r="Q2271" t="s">
        <v>370</v>
      </c>
      <c r="R2271" t="s">
        <v>255</v>
      </c>
      <c r="S2271" t="s">
        <v>251</v>
      </c>
      <c r="T2271" t="n">
        <v>5</v>
      </c>
    </row>
    <row r="2272" spans="1:20">
      <c r="A2272" s="1" t="n">
        <v>38776</v>
      </c>
      <c r="B2272" t="s">
        <v>345</v>
      </c>
      <c r="C2272" t="n">
        <v>56</v>
      </c>
      <c r="D2272" t="n">
        <v>20</v>
      </c>
      <c r="E2272" t="s">
        <v>249</v>
      </c>
      <c r="F2272" t="n">
        <v>3201</v>
      </c>
      <c r="G2272" t="s">
        <v>250</v>
      </c>
      <c r="H2272" t="s">
        <v>251</v>
      </c>
      <c r="I2272" t="n">
        <v>5</v>
      </c>
      <c r="J2272" t="n">
        <v>945</v>
      </c>
      <c r="K2272" t="s">
        <v>304</v>
      </c>
      <c r="L2272" t="n">
        <v>259</v>
      </c>
      <c r="M2272" t="n">
        <v>0.05</v>
      </c>
      <c r="N2272" t="n">
        <v>39.9</v>
      </c>
      <c r="O2272" t="s">
        <v>345</v>
      </c>
      <c r="P2272" t="s">
        <v>370</v>
      </c>
      <c r="Q2272" t="s">
        <v>370</v>
      </c>
      <c r="R2272" t="s">
        <v>255</v>
      </c>
      <c r="S2272" t="s">
        <v>251</v>
      </c>
      <c r="T2272" t="n">
        <v>5</v>
      </c>
    </row>
    <row r="2273" spans="1:20">
      <c r="A2273" s="1" t="n">
        <v>38776</v>
      </c>
      <c r="B2273" t="s">
        <v>345</v>
      </c>
      <c r="C2273" t="n">
        <v>57</v>
      </c>
      <c r="D2273" t="n">
        <v>20</v>
      </c>
      <c r="E2273" t="s">
        <v>249</v>
      </c>
      <c r="F2273" t="n">
        <v>3201</v>
      </c>
      <c r="G2273" t="s">
        <v>250</v>
      </c>
      <c r="H2273" t="s">
        <v>251</v>
      </c>
      <c r="I2273" t="n">
        <v>5</v>
      </c>
      <c r="J2273" t="n">
        <v>945</v>
      </c>
      <c r="K2273" t="s">
        <v>304</v>
      </c>
      <c r="L2273" t="n">
        <v>256</v>
      </c>
      <c r="M2273" t="n">
        <v>0.06</v>
      </c>
      <c r="N2273" t="n">
        <v>36.4</v>
      </c>
      <c r="O2273" t="s">
        <v>345</v>
      </c>
      <c r="P2273" t="s">
        <v>370</v>
      </c>
      <c r="Q2273" t="s">
        <v>370</v>
      </c>
      <c r="R2273" t="s">
        <v>255</v>
      </c>
      <c r="S2273" t="s">
        <v>251</v>
      </c>
      <c r="T2273" t="n">
        <v>5</v>
      </c>
    </row>
    <row r="2274" spans="1:20">
      <c r="A2274" s="1" t="n">
        <v>38776</v>
      </c>
      <c r="B2274" t="s">
        <v>345</v>
      </c>
      <c r="C2274" t="n">
        <v>60</v>
      </c>
      <c r="D2274" t="n">
        <v>20</v>
      </c>
      <c r="E2274" t="s">
        <v>249</v>
      </c>
      <c r="F2274" t="n">
        <v>3201</v>
      </c>
      <c r="G2274" t="s">
        <v>250</v>
      </c>
      <c r="H2274" t="s">
        <v>251</v>
      </c>
      <c r="I2274" t="n">
        <v>5</v>
      </c>
      <c r="J2274" t="n">
        <v>945</v>
      </c>
      <c r="K2274" t="s">
        <v>304</v>
      </c>
      <c r="L2274" t="n">
        <v>403</v>
      </c>
      <c r="M2274" t="n">
        <v>0.08</v>
      </c>
      <c r="N2274" t="n">
        <v>36.1</v>
      </c>
      <c r="O2274" t="s">
        <v>345</v>
      </c>
      <c r="P2274" t="s">
        <v>370</v>
      </c>
      <c r="Q2274" t="s">
        <v>370</v>
      </c>
      <c r="R2274" t="s">
        <v>255</v>
      </c>
      <c r="S2274" t="s">
        <v>251</v>
      </c>
      <c r="T2274" t="n">
        <v>5</v>
      </c>
    </row>
    <row r="2275" spans="1:20">
      <c r="A2275" s="1" t="n">
        <v>38776</v>
      </c>
      <c r="B2275" t="s">
        <v>372</v>
      </c>
      <c r="C2275" t="n">
        <v>1</v>
      </c>
      <c r="D2275" t="n">
        <v>141</v>
      </c>
      <c r="E2275" t="s">
        <v>373</v>
      </c>
      <c r="F2275" t="n">
        <v>3201</v>
      </c>
      <c r="G2275" t="s">
        <v>250</v>
      </c>
      <c r="H2275" t="s">
        <v>251</v>
      </c>
      <c r="I2275" t="n">
        <v>5</v>
      </c>
      <c r="J2275" t="n">
        <v>330</v>
      </c>
      <c r="K2275" t="s">
        <v>374</v>
      </c>
      <c r="L2275" t="n">
        <v>114</v>
      </c>
      <c r="M2275" t="n">
        <v>0</v>
      </c>
      <c r="N2275" t="n">
        <v>0</v>
      </c>
      <c r="O2275" t="s">
        <v>375</v>
      </c>
      <c r="P2275" t="s">
        <v>376</v>
      </c>
      <c r="Q2275" t="s">
        <v>376</v>
      </c>
      <c r="R2275" t="s">
        <v>255</v>
      </c>
      <c r="S2275" t="s">
        <v>251</v>
      </c>
      <c r="T2275" t="n">
        <v>5</v>
      </c>
    </row>
    <row r="2276" spans="1:20">
      <c r="A2276" s="1" t="n">
        <v>38776</v>
      </c>
      <c r="B2276" t="s">
        <v>347</v>
      </c>
      <c r="C2276" t="n">
        <v>1</v>
      </c>
      <c r="D2276" t="n">
        <v>20</v>
      </c>
      <c r="E2276" t="s">
        <v>249</v>
      </c>
      <c r="F2276" t="n">
        <v>3201</v>
      </c>
      <c r="G2276" t="s">
        <v>250</v>
      </c>
      <c r="H2276" t="s">
        <v>251</v>
      </c>
      <c r="I2276" t="n">
        <v>5</v>
      </c>
      <c r="J2276" t="n">
        <v>232</v>
      </c>
      <c r="K2276" t="s">
        <v>288</v>
      </c>
      <c r="L2276" t="n">
        <v>629</v>
      </c>
      <c r="M2276" t="n">
        <v>0.09</v>
      </c>
      <c r="N2276" t="n">
        <v>37.3</v>
      </c>
      <c r="O2276" t="s">
        <v>347</v>
      </c>
      <c r="P2276" t="s">
        <v>275</v>
      </c>
      <c r="Q2276" t="s">
        <v>275</v>
      </c>
      <c r="R2276" t="s">
        <v>255</v>
      </c>
      <c r="S2276" t="s">
        <v>251</v>
      </c>
      <c r="T2276" t="n">
        <v>5</v>
      </c>
    </row>
    <row r="2277" spans="1:20">
      <c r="A2277" s="1" t="n">
        <v>38776</v>
      </c>
      <c r="B2277" t="s">
        <v>347</v>
      </c>
      <c r="C2277" t="n">
        <v>3</v>
      </c>
      <c r="D2277" t="n">
        <v>20</v>
      </c>
      <c r="E2277" t="s">
        <v>249</v>
      </c>
      <c r="F2277" t="n">
        <v>3201</v>
      </c>
      <c r="G2277" t="s">
        <v>250</v>
      </c>
      <c r="H2277" t="s">
        <v>251</v>
      </c>
      <c r="I2277" t="n">
        <v>5</v>
      </c>
      <c r="J2277" t="n">
        <v>458</v>
      </c>
      <c r="K2277" t="s">
        <v>252</v>
      </c>
      <c r="L2277" t="n">
        <v>334</v>
      </c>
      <c r="M2277" t="n">
        <v>0.22</v>
      </c>
      <c r="N2277" t="n">
        <v>19.9</v>
      </c>
      <c r="O2277" t="s">
        <v>347</v>
      </c>
      <c r="P2277" t="s">
        <v>275</v>
      </c>
      <c r="Q2277" t="s">
        <v>275</v>
      </c>
      <c r="R2277" t="s">
        <v>255</v>
      </c>
      <c r="S2277" t="s">
        <v>251</v>
      </c>
      <c r="T2277" t="n">
        <v>5</v>
      </c>
    </row>
    <row r="2278" spans="1:20">
      <c r="A2278" s="1" t="n">
        <v>38776</v>
      </c>
      <c r="B2278" t="s">
        <v>347</v>
      </c>
      <c r="C2278" t="n">
        <v>2</v>
      </c>
      <c r="D2278" t="n">
        <v>20</v>
      </c>
      <c r="E2278" t="s">
        <v>249</v>
      </c>
      <c r="F2278" t="n">
        <v>3201</v>
      </c>
      <c r="G2278" t="s">
        <v>250</v>
      </c>
      <c r="H2278" t="s">
        <v>251</v>
      </c>
      <c r="I2278" t="n">
        <v>5</v>
      </c>
      <c r="J2278" t="n">
        <v>580</v>
      </c>
      <c r="K2278" t="s">
        <v>270</v>
      </c>
      <c r="L2278" t="n">
        <v>331</v>
      </c>
      <c r="M2278" t="n">
        <v>0.06</v>
      </c>
      <c r="N2278" t="n">
        <v>37.1</v>
      </c>
      <c r="O2278" t="s">
        <v>347</v>
      </c>
      <c r="P2278" t="s">
        <v>275</v>
      </c>
      <c r="Q2278" t="s">
        <v>275</v>
      </c>
      <c r="R2278" t="s">
        <v>255</v>
      </c>
      <c r="S2278" t="s">
        <v>251</v>
      </c>
      <c r="T2278" t="n">
        <v>5</v>
      </c>
    </row>
    <row r="2279" spans="1:20">
      <c r="A2279" s="1" t="n">
        <v>38776</v>
      </c>
      <c r="B2279" t="s">
        <v>347</v>
      </c>
      <c r="C2279" t="n">
        <v>4</v>
      </c>
      <c r="D2279" t="n">
        <v>20</v>
      </c>
      <c r="E2279" t="s">
        <v>249</v>
      </c>
      <c r="F2279" t="n">
        <v>3201</v>
      </c>
      <c r="G2279" t="s">
        <v>250</v>
      </c>
      <c r="H2279" t="s">
        <v>251</v>
      </c>
      <c r="I2279" t="n">
        <v>5</v>
      </c>
      <c r="J2279" t="n">
        <v>785</v>
      </c>
      <c r="K2279" t="s">
        <v>281</v>
      </c>
      <c r="L2279" t="n">
        <v>720</v>
      </c>
      <c r="M2279" t="n">
        <v>1.29</v>
      </c>
      <c r="N2279" t="n">
        <v>38.6</v>
      </c>
      <c r="O2279" t="s">
        <v>347</v>
      </c>
      <c r="P2279" t="s">
        <v>275</v>
      </c>
      <c r="Q2279" t="s">
        <v>275</v>
      </c>
      <c r="R2279" t="s">
        <v>255</v>
      </c>
      <c r="S2279" t="s">
        <v>251</v>
      </c>
      <c r="T2279" t="n">
        <v>5</v>
      </c>
    </row>
    <row r="2280" spans="1:20">
      <c r="A2280" s="1" t="n">
        <v>38807</v>
      </c>
      <c r="B2280" t="s">
        <v>345</v>
      </c>
      <c r="C2280" t="n">
        <v>73</v>
      </c>
      <c r="D2280" t="n">
        <v>20</v>
      </c>
      <c r="E2280" t="s">
        <v>249</v>
      </c>
      <c r="F2280" t="n">
        <v>3201</v>
      </c>
      <c r="G2280" t="s">
        <v>250</v>
      </c>
      <c r="H2280" t="s">
        <v>251</v>
      </c>
      <c r="I2280" t="n">
        <v>5</v>
      </c>
      <c r="J2280" t="n">
        <v>280</v>
      </c>
      <c r="K2280" t="s">
        <v>273</v>
      </c>
      <c r="L2280" t="n">
        <v>208</v>
      </c>
      <c r="M2280" t="n">
        <v>0.3</v>
      </c>
      <c r="N2280" t="n">
        <v>17.1</v>
      </c>
      <c r="O2280" t="s">
        <v>345</v>
      </c>
      <c r="P2280" t="s">
        <v>370</v>
      </c>
      <c r="Q2280" t="s">
        <v>370</v>
      </c>
      <c r="R2280" t="s">
        <v>255</v>
      </c>
      <c r="S2280" t="s">
        <v>251</v>
      </c>
      <c r="T2280" t="n">
        <v>5</v>
      </c>
    </row>
    <row r="2281" spans="1:20">
      <c r="A2281" s="1" t="n">
        <v>38807</v>
      </c>
      <c r="B2281" t="s">
        <v>345</v>
      </c>
      <c r="C2281" t="n">
        <v>68</v>
      </c>
      <c r="D2281" t="n">
        <v>20</v>
      </c>
      <c r="E2281" t="s">
        <v>249</v>
      </c>
      <c r="F2281" t="n">
        <v>3201</v>
      </c>
      <c r="G2281" t="s">
        <v>250</v>
      </c>
      <c r="H2281" t="s">
        <v>251</v>
      </c>
      <c r="I2281" t="n">
        <v>5</v>
      </c>
      <c r="J2281" t="n">
        <v>280</v>
      </c>
      <c r="K2281" t="s">
        <v>273</v>
      </c>
      <c r="L2281" t="n">
        <v>300</v>
      </c>
      <c r="M2281" t="n">
        <v>0.07000000000000001</v>
      </c>
      <c r="N2281" t="n">
        <v>38.9</v>
      </c>
      <c r="O2281" t="s">
        <v>345</v>
      </c>
      <c r="P2281" t="s">
        <v>370</v>
      </c>
      <c r="Q2281" t="s">
        <v>370</v>
      </c>
      <c r="R2281" t="s">
        <v>255</v>
      </c>
      <c r="S2281" t="s">
        <v>251</v>
      </c>
      <c r="T2281" t="n">
        <v>5</v>
      </c>
    </row>
    <row r="2282" spans="1:20">
      <c r="A2282" s="1" t="n">
        <v>38807</v>
      </c>
      <c r="B2282" t="s">
        <v>345</v>
      </c>
      <c r="C2282" t="n">
        <v>70</v>
      </c>
      <c r="D2282" t="n">
        <v>20</v>
      </c>
      <c r="E2282" t="s">
        <v>249</v>
      </c>
      <c r="F2282" t="n">
        <v>3201</v>
      </c>
      <c r="G2282" t="s">
        <v>250</v>
      </c>
      <c r="H2282" t="s">
        <v>251</v>
      </c>
      <c r="I2282" t="n">
        <v>5</v>
      </c>
      <c r="J2282" t="n">
        <v>875</v>
      </c>
      <c r="K2282" t="s">
        <v>327</v>
      </c>
      <c r="L2282" t="n">
        <v>230</v>
      </c>
      <c r="M2282" t="n">
        <v>0.04</v>
      </c>
      <c r="N2282" t="n">
        <v>42.5</v>
      </c>
      <c r="O2282" t="s">
        <v>345</v>
      </c>
      <c r="P2282" t="s">
        <v>370</v>
      </c>
      <c r="Q2282" t="s">
        <v>370</v>
      </c>
      <c r="R2282" t="s">
        <v>255</v>
      </c>
      <c r="S2282" t="s">
        <v>251</v>
      </c>
      <c r="T2282" t="n">
        <v>5</v>
      </c>
    </row>
    <row r="2283" spans="1:20">
      <c r="A2283" s="1" t="n">
        <v>38807</v>
      </c>
      <c r="B2283" t="s">
        <v>345</v>
      </c>
      <c r="C2283" t="n">
        <v>72</v>
      </c>
      <c r="D2283" t="n">
        <v>20</v>
      </c>
      <c r="E2283" t="s">
        <v>249</v>
      </c>
      <c r="F2283" t="n">
        <v>3201</v>
      </c>
      <c r="G2283" t="s">
        <v>250</v>
      </c>
      <c r="H2283" t="s">
        <v>251</v>
      </c>
      <c r="I2283" t="n">
        <v>5</v>
      </c>
      <c r="J2283" t="n">
        <v>875</v>
      </c>
      <c r="K2283" t="s">
        <v>327</v>
      </c>
      <c r="L2283" t="n">
        <v>190</v>
      </c>
      <c r="M2283" t="n">
        <v>0.05</v>
      </c>
      <c r="N2283" t="n">
        <v>42.2</v>
      </c>
      <c r="O2283" t="s">
        <v>345</v>
      </c>
      <c r="P2283" t="s">
        <v>370</v>
      </c>
      <c r="Q2283" t="s">
        <v>370</v>
      </c>
      <c r="R2283" t="s">
        <v>255</v>
      </c>
      <c r="S2283" t="s">
        <v>251</v>
      </c>
      <c r="T2283" t="n">
        <v>5</v>
      </c>
    </row>
    <row r="2284" spans="1:20">
      <c r="A2284" s="1" t="n">
        <v>38807</v>
      </c>
      <c r="B2284" t="s">
        <v>345</v>
      </c>
      <c r="C2284" t="n">
        <v>66</v>
      </c>
      <c r="D2284" t="n">
        <v>20</v>
      </c>
      <c r="E2284" t="s">
        <v>249</v>
      </c>
      <c r="F2284" t="n">
        <v>3201</v>
      </c>
      <c r="G2284" t="s">
        <v>250</v>
      </c>
      <c r="H2284" t="s">
        <v>251</v>
      </c>
      <c r="I2284" t="n">
        <v>5</v>
      </c>
      <c r="J2284" t="n">
        <v>945</v>
      </c>
      <c r="K2284" t="s">
        <v>304</v>
      </c>
      <c r="L2284" t="n">
        <v>211</v>
      </c>
      <c r="M2284" t="n">
        <v>0.06</v>
      </c>
      <c r="N2284" t="n">
        <v>36.6</v>
      </c>
      <c r="O2284" t="s">
        <v>345</v>
      </c>
      <c r="P2284" t="s">
        <v>370</v>
      </c>
      <c r="Q2284" t="s">
        <v>370</v>
      </c>
      <c r="R2284" t="s">
        <v>255</v>
      </c>
      <c r="S2284" t="s">
        <v>251</v>
      </c>
      <c r="T2284" t="n">
        <v>5</v>
      </c>
    </row>
    <row r="2285" spans="1:20">
      <c r="A2285" s="1" t="n">
        <v>38807</v>
      </c>
      <c r="B2285" t="s">
        <v>345</v>
      </c>
      <c r="C2285" t="n">
        <v>67</v>
      </c>
      <c r="D2285" t="n">
        <v>20</v>
      </c>
      <c r="E2285" t="s">
        <v>249</v>
      </c>
      <c r="F2285" t="n">
        <v>3201</v>
      </c>
      <c r="G2285" t="s">
        <v>250</v>
      </c>
      <c r="H2285" t="s">
        <v>251</v>
      </c>
      <c r="I2285" t="n">
        <v>5</v>
      </c>
      <c r="J2285" t="n">
        <v>945</v>
      </c>
      <c r="K2285" t="s">
        <v>304</v>
      </c>
      <c r="L2285" t="n">
        <v>279</v>
      </c>
      <c r="M2285" t="n">
        <v>0.04</v>
      </c>
      <c r="N2285" t="n">
        <v>39.8</v>
      </c>
      <c r="O2285" t="s">
        <v>345</v>
      </c>
      <c r="P2285" t="s">
        <v>370</v>
      </c>
      <c r="Q2285" t="s">
        <v>370</v>
      </c>
      <c r="R2285" t="s">
        <v>255</v>
      </c>
      <c r="S2285" t="s">
        <v>251</v>
      </c>
      <c r="T2285" t="n">
        <v>5</v>
      </c>
    </row>
    <row r="2286" spans="1:20">
      <c r="A2286" s="1" t="n">
        <v>38807</v>
      </c>
      <c r="B2286" t="s">
        <v>345</v>
      </c>
      <c r="C2286" t="n">
        <v>69</v>
      </c>
      <c r="D2286" t="n">
        <v>20</v>
      </c>
      <c r="E2286" t="s">
        <v>249</v>
      </c>
      <c r="F2286" t="n">
        <v>3201</v>
      </c>
      <c r="G2286" t="s">
        <v>250</v>
      </c>
      <c r="H2286" t="s">
        <v>251</v>
      </c>
      <c r="I2286" t="n">
        <v>5</v>
      </c>
      <c r="J2286" t="n">
        <v>945</v>
      </c>
      <c r="K2286" t="s">
        <v>304</v>
      </c>
      <c r="L2286" t="n">
        <v>145</v>
      </c>
      <c r="M2286" t="n">
        <v>0.07000000000000001</v>
      </c>
      <c r="N2286" t="n">
        <v>36.7</v>
      </c>
      <c r="O2286" t="s">
        <v>345</v>
      </c>
      <c r="P2286" t="s">
        <v>370</v>
      </c>
      <c r="Q2286" t="s">
        <v>370</v>
      </c>
      <c r="R2286" t="s">
        <v>255</v>
      </c>
      <c r="S2286" t="s">
        <v>251</v>
      </c>
      <c r="T2286" t="n">
        <v>5</v>
      </c>
    </row>
    <row r="2287" spans="1:20">
      <c r="A2287" s="1" t="n">
        <v>38807</v>
      </c>
      <c r="B2287" t="s">
        <v>345</v>
      </c>
      <c r="C2287" t="n">
        <v>71</v>
      </c>
      <c r="D2287" t="n">
        <v>20</v>
      </c>
      <c r="E2287" t="s">
        <v>249</v>
      </c>
      <c r="F2287" t="n">
        <v>3201</v>
      </c>
      <c r="G2287" t="s">
        <v>250</v>
      </c>
      <c r="H2287" t="s">
        <v>251</v>
      </c>
      <c r="I2287" t="n">
        <v>5</v>
      </c>
      <c r="J2287" t="n">
        <v>945</v>
      </c>
      <c r="K2287" t="s">
        <v>304</v>
      </c>
      <c r="L2287" t="n">
        <v>163</v>
      </c>
      <c r="M2287" t="n">
        <v>0.03</v>
      </c>
      <c r="N2287" t="n">
        <v>41</v>
      </c>
      <c r="O2287" t="s">
        <v>345</v>
      </c>
      <c r="P2287" t="s">
        <v>370</v>
      </c>
      <c r="Q2287" t="s">
        <v>370</v>
      </c>
      <c r="R2287" t="s">
        <v>255</v>
      </c>
      <c r="S2287" t="s">
        <v>251</v>
      </c>
      <c r="T2287" t="n">
        <v>5</v>
      </c>
    </row>
    <row r="2288" spans="1:20">
      <c r="A2288" s="1" t="n">
        <v>38807</v>
      </c>
      <c r="B2288" t="s">
        <v>345</v>
      </c>
      <c r="C2288" t="n">
        <v>87</v>
      </c>
      <c r="D2288" t="n">
        <v>840</v>
      </c>
      <c r="E2288" t="s">
        <v>360</v>
      </c>
      <c r="F2288" t="n">
        <v>3201</v>
      </c>
      <c r="G2288" t="s">
        <v>250</v>
      </c>
      <c r="H2288" t="s">
        <v>251</v>
      </c>
      <c r="I2288" t="n">
        <v>5</v>
      </c>
      <c r="J2288" t="n">
        <v>795</v>
      </c>
      <c r="K2288" t="s">
        <v>262</v>
      </c>
      <c r="L2288" t="n">
        <v>189</v>
      </c>
      <c r="M2288" t="n">
        <v>0</v>
      </c>
      <c r="N2288" t="n">
        <v>0</v>
      </c>
      <c r="O2288" t="s">
        <v>345</v>
      </c>
      <c r="P2288" t="s">
        <v>370</v>
      </c>
      <c r="Q2288" t="s">
        <v>370</v>
      </c>
      <c r="R2288" t="s">
        <v>255</v>
      </c>
      <c r="S2288" t="s">
        <v>251</v>
      </c>
      <c r="T2288" t="n">
        <v>5</v>
      </c>
    </row>
    <row r="2289" spans="1:20">
      <c r="A2289" s="1" t="n">
        <v>38807</v>
      </c>
      <c r="B2289" t="s">
        <v>364</v>
      </c>
      <c r="C2289" t="n">
        <v>1</v>
      </c>
      <c r="D2289" t="n">
        <v>231</v>
      </c>
      <c r="E2289" t="s">
        <v>365</v>
      </c>
      <c r="F2289" t="n">
        <v>3202</v>
      </c>
      <c r="G2289" t="s">
        <v>297</v>
      </c>
      <c r="H2289" t="s">
        <v>251</v>
      </c>
      <c r="I2289" t="n">
        <v>5</v>
      </c>
      <c r="J2289" t="n">
        <v>720</v>
      </c>
      <c r="K2289" t="s">
        <v>377</v>
      </c>
      <c r="L2289" t="n">
        <v>20</v>
      </c>
      <c r="M2289" t="n">
        <v>0</v>
      </c>
      <c r="N2289" t="n">
        <v>0</v>
      </c>
    </row>
    <row r="2290" spans="1:20">
      <c r="A2290" s="1" t="n">
        <v>38807</v>
      </c>
      <c r="B2290" t="s">
        <v>364</v>
      </c>
      <c r="C2290" t="n">
        <v>2</v>
      </c>
      <c r="D2290" t="n">
        <v>231</v>
      </c>
      <c r="E2290" t="s">
        <v>365</v>
      </c>
      <c r="F2290" t="n">
        <v>3203</v>
      </c>
      <c r="G2290" t="s">
        <v>366</v>
      </c>
      <c r="H2290" t="s">
        <v>251</v>
      </c>
      <c r="I2290" t="n">
        <v>5</v>
      </c>
      <c r="J2290" t="n">
        <v>720</v>
      </c>
      <c r="K2290" t="s">
        <v>377</v>
      </c>
      <c r="L2290" t="n">
        <v>14</v>
      </c>
      <c r="M2290" t="n">
        <v>0</v>
      </c>
      <c r="N2290" t="n">
        <v>0</v>
      </c>
    </row>
    <row r="2291" spans="1:20">
      <c r="A2291" s="1" t="n">
        <v>38807</v>
      </c>
      <c r="B2291" t="s">
        <v>364</v>
      </c>
      <c r="C2291" t="n">
        <v>3</v>
      </c>
      <c r="D2291" t="n">
        <v>231</v>
      </c>
      <c r="E2291" t="s">
        <v>365</v>
      </c>
      <c r="F2291" t="n">
        <v>3204</v>
      </c>
      <c r="G2291" t="s">
        <v>367</v>
      </c>
      <c r="H2291" t="s">
        <v>251</v>
      </c>
      <c r="I2291" t="n">
        <v>5</v>
      </c>
      <c r="J2291" t="n">
        <v>720</v>
      </c>
      <c r="K2291" t="s">
        <v>377</v>
      </c>
      <c r="L2291" t="n">
        <v>11</v>
      </c>
      <c r="M2291" t="n">
        <v>0</v>
      </c>
      <c r="N2291" t="n">
        <v>0</v>
      </c>
    </row>
    <row r="2292" spans="1:20">
      <c r="A2292" s="1" t="n">
        <v>38807</v>
      </c>
      <c r="B2292" t="s">
        <v>378</v>
      </c>
      <c r="C2292" t="n">
        <v>16</v>
      </c>
      <c r="D2292" t="n">
        <v>141</v>
      </c>
      <c r="E2292" t="s">
        <v>373</v>
      </c>
      <c r="F2292" t="n">
        <v>3201</v>
      </c>
      <c r="G2292" t="s">
        <v>250</v>
      </c>
      <c r="H2292" t="s">
        <v>251</v>
      </c>
      <c r="I2292" t="n">
        <v>5</v>
      </c>
      <c r="J2292" t="n">
        <v>330</v>
      </c>
      <c r="K2292" t="s">
        <v>374</v>
      </c>
      <c r="L2292" t="n">
        <v>75</v>
      </c>
      <c r="M2292" t="n">
        <v>0</v>
      </c>
      <c r="N2292" t="n">
        <v>0</v>
      </c>
      <c r="O2292" t="s">
        <v>375</v>
      </c>
      <c r="P2292" t="s">
        <v>376</v>
      </c>
      <c r="Q2292" t="s">
        <v>376</v>
      </c>
      <c r="R2292" t="s">
        <v>255</v>
      </c>
      <c r="S2292" t="s">
        <v>251</v>
      </c>
      <c r="T2292" t="n">
        <v>5</v>
      </c>
    </row>
    <row r="2293" spans="1:20">
      <c r="A2293" s="1" t="n">
        <v>38807</v>
      </c>
      <c r="B2293" t="s">
        <v>347</v>
      </c>
      <c r="C2293" t="n">
        <v>3</v>
      </c>
      <c r="D2293" t="n">
        <v>20</v>
      </c>
      <c r="E2293" t="s">
        <v>249</v>
      </c>
      <c r="F2293" t="n">
        <v>3201</v>
      </c>
      <c r="G2293" t="s">
        <v>250</v>
      </c>
      <c r="H2293" t="s">
        <v>251</v>
      </c>
      <c r="I2293" t="n">
        <v>5</v>
      </c>
      <c r="J2293" t="n">
        <v>232</v>
      </c>
      <c r="K2293" t="s">
        <v>288</v>
      </c>
      <c r="L2293" t="n">
        <v>365</v>
      </c>
      <c r="M2293" t="n">
        <v>0.08</v>
      </c>
      <c r="N2293" t="n">
        <v>37.2</v>
      </c>
      <c r="O2293" t="s">
        <v>347</v>
      </c>
      <c r="P2293" t="s">
        <v>275</v>
      </c>
      <c r="Q2293" t="s">
        <v>275</v>
      </c>
      <c r="R2293" t="s">
        <v>255</v>
      </c>
      <c r="S2293" t="s">
        <v>251</v>
      </c>
      <c r="T2293" t="n">
        <v>5</v>
      </c>
    </row>
    <row r="2294" spans="1:20">
      <c r="A2294" s="1" t="n">
        <v>38807</v>
      </c>
      <c r="B2294" t="s">
        <v>347</v>
      </c>
      <c r="C2294" t="n">
        <v>4</v>
      </c>
      <c r="D2294" t="n">
        <v>20</v>
      </c>
      <c r="E2294" t="s">
        <v>249</v>
      </c>
      <c r="F2294" t="n">
        <v>3201</v>
      </c>
      <c r="G2294" t="s">
        <v>250</v>
      </c>
      <c r="H2294" t="s">
        <v>251</v>
      </c>
      <c r="I2294" t="n">
        <v>5</v>
      </c>
      <c r="J2294" t="n">
        <v>458</v>
      </c>
      <c r="K2294" t="s">
        <v>252</v>
      </c>
      <c r="L2294" t="n">
        <v>319</v>
      </c>
      <c r="M2294" t="n">
        <v>0.22</v>
      </c>
      <c r="N2294" t="n">
        <v>20.2</v>
      </c>
      <c r="O2294" t="s">
        <v>347</v>
      </c>
      <c r="P2294" t="s">
        <v>275</v>
      </c>
      <c r="Q2294" t="s">
        <v>275</v>
      </c>
      <c r="R2294" t="s">
        <v>255</v>
      </c>
      <c r="S2294" t="s">
        <v>251</v>
      </c>
      <c r="T2294" t="n">
        <v>5</v>
      </c>
    </row>
    <row r="2295" spans="1:20">
      <c r="A2295" s="1" t="n">
        <v>38807</v>
      </c>
      <c r="B2295" t="s">
        <v>347</v>
      </c>
      <c r="C2295" t="n">
        <v>1</v>
      </c>
      <c r="D2295" t="n">
        <v>20</v>
      </c>
      <c r="E2295" t="s">
        <v>249</v>
      </c>
      <c r="F2295" t="n">
        <v>3201</v>
      </c>
      <c r="G2295" t="s">
        <v>250</v>
      </c>
      <c r="H2295" t="s">
        <v>251</v>
      </c>
      <c r="I2295" t="n">
        <v>5</v>
      </c>
      <c r="J2295" t="n">
        <v>550</v>
      </c>
      <c r="K2295" t="s">
        <v>369</v>
      </c>
      <c r="L2295" t="n">
        <v>985</v>
      </c>
      <c r="M2295" t="n">
        <v>0.15</v>
      </c>
      <c r="N2295" t="n">
        <v>36.5</v>
      </c>
      <c r="O2295" t="s">
        <v>347</v>
      </c>
      <c r="P2295" t="s">
        <v>275</v>
      </c>
      <c r="Q2295" t="s">
        <v>275</v>
      </c>
      <c r="R2295" t="s">
        <v>255</v>
      </c>
      <c r="S2295" t="s">
        <v>251</v>
      </c>
      <c r="T2295" t="n">
        <v>5</v>
      </c>
    </row>
    <row r="2296" spans="1:20">
      <c r="A2296" s="1" t="n">
        <v>38807</v>
      </c>
      <c r="B2296" t="s">
        <v>347</v>
      </c>
      <c r="C2296" t="n">
        <v>2</v>
      </c>
      <c r="D2296" t="n">
        <v>20</v>
      </c>
      <c r="E2296" t="s">
        <v>249</v>
      </c>
      <c r="F2296" t="n">
        <v>3201</v>
      </c>
      <c r="G2296" t="s">
        <v>250</v>
      </c>
      <c r="H2296" t="s">
        <v>251</v>
      </c>
      <c r="I2296" t="n">
        <v>5</v>
      </c>
      <c r="J2296" t="n">
        <v>785</v>
      </c>
      <c r="K2296" t="s">
        <v>281</v>
      </c>
      <c r="L2296" t="n">
        <v>1001</v>
      </c>
      <c r="M2296" t="n">
        <v>1.12</v>
      </c>
      <c r="N2296" t="n">
        <v>39.6</v>
      </c>
      <c r="O2296" t="s">
        <v>347</v>
      </c>
      <c r="P2296" t="s">
        <v>275</v>
      </c>
      <c r="Q2296" t="s">
        <v>275</v>
      </c>
      <c r="R2296" t="s">
        <v>255</v>
      </c>
      <c r="S2296" t="s">
        <v>251</v>
      </c>
      <c r="T2296" t="n">
        <v>5</v>
      </c>
    </row>
    <row r="2297" spans="1:20">
      <c r="A2297" s="1" t="n">
        <v>38807</v>
      </c>
      <c r="B2297" t="s">
        <v>347</v>
      </c>
      <c r="C2297" t="n">
        <v>5</v>
      </c>
      <c r="D2297" t="n">
        <v>20</v>
      </c>
      <c r="E2297" t="s">
        <v>249</v>
      </c>
      <c r="F2297" t="n">
        <v>3201</v>
      </c>
      <c r="G2297" t="s">
        <v>250</v>
      </c>
      <c r="H2297" t="s">
        <v>251</v>
      </c>
      <c r="I2297" t="n">
        <v>5</v>
      </c>
      <c r="J2297" t="n">
        <v>965</v>
      </c>
      <c r="K2297" t="s">
        <v>358</v>
      </c>
      <c r="L2297" t="n">
        <v>177</v>
      </c>
      <c r="M2297" t="n">
        <v>0.58</v>
      </c>
      <c r="N2297" t="n">
        <v>31.4</v>
      </c>
      <c r="O2297" t="s">
        <v>347</v>
      </c>
      <c r="P2297" t="s">
        <v>275</v>
      </c>
      <c r="Q2297" t="s">
        <v>275</v>
      </c>
      <c r="R2297" t="s">
        <v>255</v>
      </c>
      <c r="S2297" t="s">
        <v>251</v>
      </c>
      <c r="T2297" t="n">
        <v>5</v>
      </c>
    </row>
    <row r="2298" spans="1:20">
      <c r="A2298" s="1" t="n">
        <v>38837</v>
      </c>
      <c r="B2298" t="s">
        <v>345</v>
      </c>
      <c r="C2298" t="n">
        <v>3</v>
      </c>
      <c r="D2298" t="n">
        <v>20</v>
      </c>
      <c r="E2298" t="s">
        <v>249</v>
      </c>
      <c r="F2298" t="n">
        <v>3201</v>
      </c>
      <c r="G2298" t="s">
        <v>250</v>
      </c>
      <c r="H2298" t="s">
        <v>251</v>
      </c>
      <c r="I2298" t="n">
        <v>5</v>
      </c>
      <c r="J2298" t="n">
        <v>280</v>
      </c>
      <c r="K2298" t="s">
        <v>273</v>
      </c>
      <c r="L2298" t="n">
        <v>452</v>
      </c>
      <c r="M2298" t="n">
        <v>0.06</v>
      </c>
      <c r="N2298" t="n">
        <v>38.7</v>
      </c>
      <c r="O2298" t="s">
        <v>345</v>
      </c>
      <c r="P2298" t="s">
        <v>370</v>
      </c>
      <c r="Q2298" t="s">
        <v>370</v>
      </c>
      <c r="R2298" t="s">
        <v>255</v>
      </c>
      <c r="S2298" t="s">
        <v>251</v>
      </c>
      <c r="T2298" t="n">
        <v>5</v>
      </c>
    </row>
    <row r="2299" spans="1:20">
      <c r="A2299" s="1" t="n">
        <v>38837</v>
      </c>
      <c r="B2299" t="s">
        <v>345</v>
      </c>
      <c r="C2299" t="n">
        <v>4</v>
      </c>
      <c r="D2299" t="n">
        <v>20</v>
      </c>
      <c r="E2299" t="s">
        <v>249</v>
      </c>
      <c r="F2299" t="n">
        <v>3201</v>
      </c>
      <c r="G2299" t="s">
        <v>250</v>
      </c>
      <c r="H2299" t="s">
        <v>251</v>
      </c>
      <c r="I2299" t="n">
        <v>5</v>
      </c>
      <c r="J2299" t="n">
        <v>280</v>
      </c>
      <c r="K2299" t="s">
        <v>273</v>
      </c>
      <c r="L2299" t="n">
        <v>338</v>
      </c>
      <c r="M2299" t="n">
        <v>0.06</v>
      </c>
      <c r="N2299" t="n">
        <v>39.1</v>
      </c>
      <c r="O2299" t="s">
        <v>345</v>
      </c>
      <c r="P2299" t="s">
        <v>370</v>
      </c>
      <c r="Q2299" t="s">
        <v>370</v>
      </c>
      <c r="R2299" t="s">
        <v>255</v>
      </c>
      <c r="S2299" t="s">
        <v>251</v>
      </c>
      <c r="T2299" t="n">
        <v>5</v>
      </c>
    </row>
    <row r="2300" spans="1:20">
      <c r="A2300" s="1" t="n">
        <v>38837</v>
      </c>
      <c r="B2300" t="s">
        <v>345</v>
      </c>
      <c r="C2300" t="n">
        <v>79</v>
      </c>
      <c r="D2300" t="n">
        <v>20</v>
      </c>
      <c r="E2300" t="s">
        <v>249</v>
      </c>
      <c r="F2300" t="n">
        <v>3201</v>
      </c>
      <c r="G2300" t="s">
        <v>250</v>
      </c>
      <c r="H2300" t="s">
        <v>251</v>
      </c>
      <c r="I2300" t="n">
        <v>5</v>
      </c>
      <c r="J2300" t="n">
        <v>280</v>
      </c>
      <c r="K2300" t="s">
        <v>273</v>
      </c>
      <c r="L2300" t="n">
        <v>198</v>
      </c>
      <c r="M2300" t="n">
        <v>0.28</v>
      </c>
      <c r="N2300" t="n">
        <v>16.2</v>
      </c>
      <c r="O2300" t="s">
        <v>345</v>
      </c>
      <c r="P2300" t="s">
        <v>370</v>
      </c>
      <c r="Q2300" t="s">
        <v>370</v>
      </c>
      <c r="R2300" t="s">
        <v>255</v>
      </c>
      <c r="S2300" t="s">
        <v>251</v>
      </c>
      <c r="T2300" t="n">
        <v>5</v>
      </c>
    </row>
    <row r="2301" spans="1:20">
      <c r="A2301" s="1" t="n">
        <v>38837</v>
      </c>
      <c r="B2301" t="s">
        <v>345</v>
      </c>
      <c r="C2301" t="n">
        <v>5</v>
      </c>
      <c r="D2301" t="n">
        <v>20</v>
      </c>
      <c r="E2301" t="s">
        <v>249</v>
      </c>
      <c r="F2301" t="n">
        <v>3201</v>
      </c>
      <c r="G2301" t="s">
        <v>250</v>
      </c>
      <c r="H2301" t="s">
        <v>251</v>
      </c>
      <c r="I2301" t="n">
        <v>5</v>
      </c>
      <c r="J2301" t="n">
        <v>875</v>
      </c>
      <c r="K2301" t="s">
        <v>327</v>
      </c>
      <c r="L2301" t="n">
        <v>169</v>
      </c>
      <c r="M2301" t="n">
        <v>0.05</v>
      </c>
      <c r="N2301" t="n">
        <v>40.4</v>
      </c>
      <c r="O2301" t="s">
        <v>345</v>
      </c>
      <c r="P2301" t="s">
        <v>370</v>
      </c>
      <c r="Q2301" t="s">
        <v>370</v>
      </c>
      <c r="R2301" t="s">
        <v>255</v>
      </c>
      <c r="S2301" t="s">
        <v>251</v>
      </c>
      <c r="T2301" t="n">
        <v>5</v>
      </c>
    </row>
    <row r="2302" spans="1:20">
      <c r="A2302" s="1" t="n">
        <v>38837</v>
      </c>
      <c r="B2302" t="s">
        <v>345</v>
      </c>
      <c r="C2302" t="n">
        <v>6</v>
      </c>
      <c r="D2302" t="n">
        <v>20</v>
      </c>
      <c r="E2302" t="s">
        <v>249</v>
      </c>
      <c r="F2302" t="n">
        <v>3201</v>
      </c>
      <c r="G2302" t="s">
        <v>250</v>
      </c>
      <c r="H2302" t="s">
        <v>251</v>
      </c>
      <c r="I2302" t="n">
        <v>5</v>
      </c>
      <c r="J2302" t="n">
        <v>945</v>
      </c>
      <c r="K2302" t="s">
        <v>304</v>
      </c>
      <c r="L2302" t="n">
        <v>176</v>
      </c>
      <c r="M2302" t="n">
        <v>0.08</v>
      </c>
      <c r="N2302" t="n">
        <v>36</v>
      </c>
      <c r="O2302" t="s">
        <v>345</v>
      </c>
      <c r="P2302" t="s">
        <v>370</v>
      </c>
      <c r="Q2302" t="s">
        <v>370</v>
      </c>
      <c r="R2302" t="s">
        <v>255</v>
      </c>
      <c r="S2302" t="s">
        <v>251</v>
      </c>
      <c r="T2302" t="n">
        <v>5</v>
      </c>
    </row>
    <row r="2303" spans="1:20">
      <c r="A2303" s="1" t="n">
        <v>38837</v>
      </c>
      <c r="B2303" t="s">
        <v>345</v>
      </c>
      <c r="C2303" t="n">
        <v>7</v>
      </c>
      <c r="D2303" t="n">
        <v>20</v>
      </c>
      <c r="E2303" t="s">
        <v>249</v>
      </c>
      <c r="F2303" t="n">
        <v>3201</v>
      </c>
      <c r="G2303" t="s">
        <v>250</v>
      </c>
      <c r="H2303" t="s">
        <v>251</v>
      </c>
      <c r="I2303" t="n">
        <v>5</v>
      </c>
      <c r="J2303" t="n">
        <v>945</v>
      </c>
      <c r="K2303" t="s">
        <v>304</v>
      </c>
      <c r="L2303" t="n">
        <v>313</v>
      </c>
      <c r="M2303" t="n">
        <v>0.06</v>
      </c>
      <c r="N2303" t="n">
        <v>36.6</v>
      </c>
      <c r="O2303" t="s">
        <v>345</v>
      </c>
      <c r="P2303" t="s">
        <v>370</v>
      </c>
      <c r="Q2303" t="s">
        <v>370</v>
      </c>
      <c r="R2303" t="s">
        <v>255</v>
      </c>
      <c r="S2303" t="s">
        <v>251</v>
      </c>
      <c r="T2303" t="n">
        <v>5</v>
      </c>
    </row>
    <row r="2304" spans="1:20">
      <c r="A2304" s="1" t="n">
        <v>38837</v>
      </c>
      <c r="B2304" t="s">
        <v>345</v>
      </c>
      <c r="C2304" t="n">
        <v>8</v>
      </c>
      <c r="D2304" t="n">
        <v>20</v>
      </c>
      <c r="E2304" t="s">
        <v>249</v>
      </c>
      <c r="F2304" t="n">
        <v>3201</v>
      </c>
      <c r="G2304" t="s">
        <v>250</v>
      </c>
      <c r="H2304" t="s">
        <v>251</v>
      </c>
      <c r="I2304" t="n">
        <v>5</v>
      </c>
      <c r="J2304" t="n">
        <v>945</v>
      </c>
      <c r="K2304" t="s">
        <v>304</v>
      </c>
      <c r="L2304" t="n">
        <v>333</v>
      </c>
      <c r="M2304" t="n">
        <v>0.04</v>
      </c>
      <c r="N2304" t="n">
        <v>40.3</v>
      </c>
      <c r="O2304" t="s">
        <v>345</v>
      </c>
      <c r="P2304" t="s">
        <v>370</v>
      </c>
      <c r="Q2304" t="s">
        <v>370</v>
      </c>
      <c r="R2304" t="s">
        <v>255</v>
      </c>
      <c r="S2304" t="s">
        <v>251</v>
      </c>
      <c r="T2304" t="n">
        <v>5</v>
      </c>
    </row>
    <row r="2305" spans="1:20">
      <c r="A2305" s="1" t="n">
        <v>38837</v>
      </c>
      <c r="B2305" t="s">
        <v>348</v>
      </c>
      <c r="C2305" t="n">
        <v>1</v>
      </c>
      <c r="D2305" t="n">
        <v>215</v>
      </c>
      <c r="E2305" t="s">
        <v>256</v>
      </c>
      <c r="F2305" t="n">
        <v>3201</v>
      </c>
      <c r="G2305" t="s">
        <v>250</v>
      </c>
      <c r="H2305" t="s">
        <v>251</v>
      </c>
      <c r="I2305" t="n">
        <v>5</v>
      </c>
      <c r="J2305" t="n">
        <v>455</v>
      </c>
      <c r="K2305" t="s">
        <v>334</v>
      </c>
      <c r="L2305" t="n">
        <v>303</v>
      </c>
      <c r="M2305" t="n">
        <v>0</v>
      </c>
      <c r="N2305" t="n">
        <v>0</v>
      </c>
    </row>
    <row r="2306" spans="1:20">
      <c r="A2306" s="1" t="n">
        <v>38837</v>
      </c>
      <c r="B2306" t="s">
        <v>348</v>
      </c>
      <c r="C2306" t="n">
        <v>2</v>
      </c>
      <c r="D2306" t="n">
        <v>215</v>
      </c>
      <c r="E2306" t="s">
        <v>256</v>
      </c>
      <c r="F2306" t="n">
        <v>3201</v>
      </c>
      <c r="G2306" t="s">
        <v>250</v>
      </c>
      <c r="H2306" t="s">
        <v>251</v>
      </c>
      <c r="I2306" t="n">
        <v>5</v>
      </c>
      <c r="J2306" t="n">
        <v>795</v>
      </c>
      <c r="K2306" t="s">
        <v>262</v>
      </c>
      <c r="L2306" t="n">
        <v>304</v>
      </c>
      <c r="M2306" t="n">
        <v>0</v>
      </c>
      <c r="N2306" t="n">
        <v>0</v>
      </c>
    </row>
    <row r="2307" spans="1:20">
      <c r="A2307" s="1" t="n">
        <v>38837</v>
      </c>
      <c r="B2307" t="s">
        <v>347</v>
      </c>
      <c r="C2307" t="n">
        <v>3</v>
      </c>
      <c r="D2307" t="n">
        <v>20</v>
      </c>
      <c r="E2307" t="s">
        <v>249</v>
      </c>
      <c r="F2307" t="n">
        <v>3201</v>
      </c>
      <c r="G2307" t="s">
        <v>250</v>
      </c>
      <c r="H2307" t="s">
        <v>251</v>
      </c>
      <c r="I2307" t="n">
        <v>5</v>
      </c>
      <c r="J2307" t="n">
        <v>145</v>
      </c>
      <c r="K2307" t="s">
        <v>323</v>
      </c>
      <c r="L2307" t="n">
        <v>379</v>
      </c>
      <c r="M2307" t="n">
        <v>0.63</v>
      </c>
      <c r="N2307" t="n">
        <v>28.9</v>
      </c>
      <c r="O2307" t="s">
        <v>347</v>
      </c>
      <c r="P2307" t="s">
        <v>275</v>
      </c>
      <c r="Q2307" t="s">
        <v>275</v>
      </c>
      <c r="R2307" t="s">
        <v>255</v>
      </c>
      <c r="S2307" t="s">
        <v>251</v>
      </c>
      <c r="T2307" t="n">
        <v>5</v>
      </c>
    </row>
    <row r="2308" spans="1:20">
      <c r="A2308" s="1" t="n">
        <v>38837</v>
      </c>
      <c r="B2308" t="s">
        <v>347</v>
      </c>
      <c r="C2308" t="n">
        <v>5</v>
      </c>
      <c r="D2308" t="n">
        <v>20</v>
      </c>
      <c r="E2308" t="s">
        <v>249</v>
      </c>
      <c r="F2308" t="n">
        <v>3201</v>
      </c>
      <c r="G2308" t="s">
        <v>250</v>
      </c>
      <c r="H2308" t="s">
        <v>251</v>
      </c>
      <c r="I2308" t="n">
        <v>5</v>
      </c>
      <c r="J2308" t="n">
        <v>145</v>
      </c>
      <c r="K2308" t="s">
        <v>323</v>
      </c>
      <c r="L2308" t="n">
        <v>453</v>
      </c>
      <c r="M2308" t="n">
        <v>0.37</v>
      </c>
      <c r="N2308" t="n">
        <v>30.1</v>
      </c>
      <c r="O2308" t="s">
        <v>347</v>
      </c>
      <c r="P2308" t="s">
        <v>275</v>
      </c>
      <c r="Q2308" t="s">
        <v>275</v>
      </c>
      <c r="R2308" t="s">
        <v>255</v>
      </c>
      <c r="S2308" t="s">
        <v>251</v>
      </c>
      <c r="T2308" t="n">
        <v>5</v>
      </c>
    </row>
    <row r="2309" spans="1:20">
      <c r="A2309" s="1" t="n">
        <v>38837</v>
      </c>
      <c r="B2309" t="s">
        <v>347</v>
      </c>
      <c r="C2309" t="n">
        <v>2</v>
      </c>
      <c r="D2309" t="n">
        <v>20</v>
      </c>
      <c r="E2309" t="s">
        <v>249</v>
      </c>
      <c r="F2309" t="n">
        <v>3201</v>
      </c>
      <c r="G2309" t="s">
        <v>250</v>
      </c>
      <c r="H2309" t="s">
        <v>251</v>
      </c>
      <c r="I2309" t="n">
        <v>5</v>
      </c>
      <c r="J2309" t="n">
        <v>232</v>
      </c>
      <c r="K2309" t="s">
        <v>288</v>
      </c>
      <c r="L2309" t="n">
        <v>373</v>
      </c>
      <c r="M2309" t="n">
        <v>0.08</v>
      </c>
      <c r="N2309" t="n">
        <v>37.7</v>
      </c>
      <c r="O2309" t="s">
        <v>347</v>
      </c>
      <c r="P2309" t="s">
        <v>275</v>
      </c>
      <c r="Q2309" t="s">
        <v>275</v>
      </c>
      <c r="R2309" t="s">
        <v>255</v>
      </c>
      <c r="S2309" t="s">
        <v>251</v>
      </c>
      <c r="T2309" t="n">
        <v>5</v>
      </c>
    </row>
    <row r="2310" spans="1:20">
      <c r="A2310" s="1" t="n">
        <v>38837</v>
      </c>
      <c r="B2310" t="s">
        <v>347</v>
      </c>
      <c r="C2310" t="n">
        <v>6</v>
      </c>
      <c r="D2310" t="n">
        <v>20</v>
      </c>
      <c r="E2310" t="s">
        <v>249</v>
      </c>
      <c r="F2310" t="n">
        <v>3201</v>
      </c>
      <c r="G2310" t="s">
        <v>250</v>
      </c>
      <c r="H2310" t="s">
        <v>251</v>
      </c>
      <c r="I2310" t="n">
        <v>5</v>
      </c>
      <c r="J2310" t="n">
        <v>232</v>
      </c>
      <c r="K2310" t="s">
        <v>288</v>
      </c>
      <c r="L2310" t="n">
        <v>247</v>
      </c>
      <c r="M2310" t="n">
        <v>0.07000000000000001</v>
      </c>
      <c r="N2310" t="n">
        <v>37.1</v>
      </c>
      <c r="O2310" t="s">
        <v>347</v>
      </c>
      <c r="P2310" t="s">
        <v>275</v>
      </c>
      <c r="Q2310" t="s">
        <v>275</v>
      </c>
      <c r="R2310" t="s">
        <v>255</v>
      </c>
      <c r="S2310" t="s">
        <v>251</v>
      </c>
      <c r="T2310" t="n">
        <v>5</v>
      </c>
    </row>
    <row r="2311" spans="1:20">
      <c r="A2311" s="1" t="n">
        <v>38837</v>
      </c>
      <c r="B2311" t="s">
        <v>347</v>
      </c>
      <c r="C2311" t="n">
        <v>1</v>
      </c>
      <c r="D2311" t="n">
        <v>20</v>
      </c>
      <c r="E2311" t="s">
        <v>249</v>
      </c>
      <c r="F2311" t="n">
        <v>3201</v>
      </c>
      <c r="G2311" t="s">
        <v>250</v>
      </c>
      <c r="H2311" t="s">
        <v>251</v>
      </c>
      <c r="I2311" t="n">
        <v>5</v>
      </c>
      <c r="J2311" t="n">
        <v>458</v>
      </c>
      <c r="K2311" t="s">
        <v>252</v>
      </c>
      <c r="L2311" t="n">
        <v>348</v>
      </c>
      <c r="M2311" t="n">
        <v>0.24</v>
      </c>
      <c r="N2311" t="n">
        <v>20.1</v>
      </c>
      <c r="O2311" t="s">
        <v>347</v>
      </c>
      <c r="P2311" t="s">
        <v>275</v>
      </c>
      <c r="Q2311" t="s">
        <v>275</v>
      </c>
      <c r="R2311" t="s">
        <v>255</v>
      </c>
      <c r="S2311" t="s">
        <v>251</v>
      </c>
      <c r="T2311" t="n">
        <v>5</v>
      </c>
    </row>
    <row r="2312" spans="1:20">
      <c r="A2312" s="1" t="n">
        <v>38837</v>
      </c>
      <c r="B2312" t="s">
        <v>347</v>
      </c>
      <c r="C2312" t="n">
        <v>7</v>
      </c>
      <c r="D2312" t="n">
        <v>20</v>
      </c>
      <c r="E2312" t="s">
        <v>249</v>
      </c>
      <c r="F2312" t="n">
        <v>3201</v>
      </c>
      <c r="G2312" t="s">
        <v>250</v>
      </c>
      <c r="H2312" t="s">
        <v>251</v>
      </c>
      <c r="I2312" t="n">
        <v>5</v>
      </c>
      <c r="J2312" t="n">
        <v>458</v>
      </c>
      <c r="K2312" t="s">
        <v>252</v>
      </c>
      <c r="L2312" t="n">
        <v>167</v>
      </c>
      <c r="M2312" t="n">
        <v>0.23</v>
      </c>
      <c r="N2312" t="n">
        <v>20</v>
      </c>
      <c r="O2312" t="s">
        <v>347</v>
      </c>
      <c r="P2312" t="s">
        <v>275</v>
      </c>
      <c r="Q2312" t="s">
        <v>275</v>
      </c>
      <c r="R2312" t="s">
        <v>255</v>
      </c>
      <c r="S2312" t="s">
        <v>251</v>
      </c>
      <c r="T2312" t="n">
        <v>5</v>
      </c>
    </row>
    <row r="2313" spans="1:20">
      <c r="A2313" s="1" t="n">
        <v>38837</v>
      </c>
      <c r="B2313" t="s">
        <v>347</v>
      </c>
      <c r="C2313" t="n">
        <v>4</v>
      </c>
      <c r="D2313" t="n">
        <v>20</v>
      </c>
      <c r="E2313" t="s">
        <v>249</v>
      </c>
      <c r="F2313" t="n">
        <v>3201</v>
      </c>
      <c r="G2313" t="s">
        <v>250</v>
      </c>
      <c r="H2313" t="s">
        <v>251</v>
      </c>
      <c r="I2313" t="n">
        <v>5</v>
      </c>
      <c r="J2313" t="n">
        <v>785</v>
      </c>
      <c r="K2313" t="s">
        <v>281</v>
      </c>
      <c r="L2313" t="n">
        <v>743</v>
      </c>
      <c r="M2313" t="n">
        <v>1.18</v>
      </c>
      <c r="N2313" t="n">
        <v>39.3</v>
      </c>
      <c r="O2313" t="s">
        <v>347</v>
      </c>
      <c r="P2313" t="s">
        <v>275</v>
      </c>
      <c r="Q2313" t="s">
        <v>275</v>
      </c>
      <c r="R2313" t="s">
        <v>255</v>
      </c>
      <c r="S2313" t="s">
        <v>251</v>
      </c>
      <c r="T2313" t="n">
        <v>5</v>
      </c>
    </row>
    <row r="2314" spans="1:20">
      <c r="A2314" s="1" t="n">
        <v>38868</v>
      </c>
      <c r="B2314" t="s">
        <v>345</v>
      </c>
      <c r="C2314" t="n">
        <v>65</v>
      </c>
      <c r="D2314" t="n">
        <v>20</v>
      </c>
      <c r="E2314" t="s">
        <v>249</v>
      </c>
      <c r="F2314" t="n">
        <v>3201</v>
      </c>
      <c r="G2314" t="s">
        <v>250</v>
      </c>
      <c r="H2314" t="s">
        <v>251</v>
      </c>
      <c r="I2314" t="n">
        <v>5</v>
      </c>
      <c r="J2314" t="n">
        <v>280</v>
      </c>
      <c r="K2314" t="s">
        <v>273</v>
      </c>
      <c r="L2314" t="n">
        <v>210</v>
      </c>
      <c r="M2314" t="n">
        <v>0.03</v>
      </c>
      <c r="N2314" t="n">
        <v>16.1</v>
      </c>
      <c r="O2314" t="s">
        <v>345</v>
      </c>
      <c r="P2314" t="s">
        <v>370</v>
      </c>
      <c r="Q2314" t="s">
        <v>370</v>
      </c>
      <c r="R2314" t="s">
        <v>255</v>
      </c>
      <c r="S2314" t="s">
        <v>251</v>
      </c>
      <c r="T2314" t="n">
        <v>5</v>
      </c>
    </row>
    <row r="2315" spans="1:20">
      <c r="A2315" s="1" t="n">
        <v>38868</v>
      </c>
      <c r="B2315" t="s">
        <v>345</v>
      </c>
      <c r="C2315" t="n">
        <v>5</v>
      </c>
      <c r="D2315" t="n">
        <v>20</v>
      </c>
      <c r="E2315" t="s">
        <v>249</v>
      </c>
      <c r="F2315" t="n">
        <v>3201</v>
      </c>
      <c r="G2315" t="s">
        <v>250</v>
      </c>
      <c r="H2315" t="s">
        <v>251</v>
      </c>
      <c r="I2315" t="n">
        <v>5</v>
      </c>
      <c r="J2315" t="n">
        <v>875</v>
      </c>
      <c r="K2315" t="s">
        <v>327</v>
      </c>
      <c r="L2315" t="n">
        <v>252</v>
      </c>
      <c r="M2315" t="n">
        <v>0.05</v>
      </c>
      <c r="N2315" t="n">
        <v>41.5</v>
      </c>
      <c r="O2315" t="s">
        <v>345</v>
      </c>
      <c r="P2315" t="s">
        <v>370</v>
      </c>
      <c r="Q2315" t="s">
        <v>370</v>
      </c>
      <c r="R2315" t="s">
        <v>255</v>
      </c>
      <c r="S2315" t="s">
        <v>251</v>
      </c>
      <c r="T2315" t="n">
        <v>5</v>
      </c>
    </row>
    <row r="2316" spans="1:20">
      <c r="A2316" s="1" t="n">
        <v>38868</v>
      </c>
      <c r="B2316" t="s">
        <v>345</v>
      </c>
      <c r="C2316" t="n">
        <v>6</v>
      </c>
      <c r="D2316" t="n">
        <v>20</v>
      </c>
      <c r="E2316" t="s">
        <v>249</v>
      </c>
      <c r="F2316" t="n">
        <v>3201</v>
      </c>
      <c r="G2316" t="s">
        <v>250</v>
      </c>
      <c r="H2316" t="s">
        <v>251</v>
      </c>
      <c r="I2316" t="n">
        <v>5</v>
      </c>
      <c r="J2316" t="n">
        <v>945</v>
      </c>
      <c r="K2316" t="s">
        <v>304</v>
      </c>
      <c r="L2316" t="n">
        <v>434</v>
      </c>
      <c r="M2316" t="n">
        <v>0.07000000000000001</v>
      </c>
      <c r="N2316" t="n">
        <v>36.5</v>
      </c>
      <c r="O2316" t="s">
        <v>345</v>
      </c>
      <c r="P2316" t="s">
        <v>370</v>
      </c>
      <c r="Q2316" t="s">
        <v>370</v>
      </c>
      <c r="R2316" t="s">
        <v>255</v>
      </c>
      <c r="S2316" t="s">
        <v>251</v>
      </c>
      <c r="T2316" t="n">
        <v>5</v>
      </c>
    </row>
    <row r="2317" spans="1:20">
      <c r="A2317" s="1" t="n">
        <v>38868</v>
      </c>
      <c r="B2317" t="s">
        <v>345</v>
      </c>
      <c r="C2317" t="n">
        <v>7</v>
      </c>
      <c r="D2317" t="n">
        <v>20</v>
      </c>
      <c r="E2317" t="s">
        <v>249</v>
      </c>
      <c r="F2317" t="n">
        <v>3201</v>
      </c>
      <c r="G2317" t="s">
        <v>250</v>
      </c>
      <c r="H2317" t="s">
        <v>251</v>
      </c>
      <c r="I2317" t="n">
        <v>5</v>
      </c>
      <c r="J2317" t="n">
        <v>945</v>
      </c>
      <c r="K2317" t="s">
        <v>304</v>
      </c>
      <c r="L2317" t="n">
        <v>191</v>
      </c>
      <c r="M2317" t="n">
        <v>0.06</v>
      </c>
      <c r="N2317" t="n">
        <v>36.7</v>
      </c>
      <c r="O2317" t="s">
        <v>345</v>
      </c>
      <c r="P2317" t="s">
        <v>370</v>
      </c>
      <c r="Q2317" t="s">
        <v>370</v>
      </c>
      <c r="R2317" t="s">
        <v>255</v>
      </c>
      <c r="S2317" t="s">
        <v>251</v>
      </c>
      <c r="T2317" t="n">
        <v>5</v>
      </c>
    </row>
    <row r="2318" spans="1:20">
      <c r="A2318" s="1" t="n">
        <v>38868</v>
      </c>
      <c r="B2318" t="s">
        <v>345</v>
      </c>
      <c r="C2318" t="n">
        <v>8</v>
      </c>
      <c r="D2318" t="n">
        <v>20</v>
      </c>
      <c r="E2318" t="s">
        <v>249</v>
      </c>
      <c r="F2318" t="n">
        <v>3201</v>
      </c>
      <c r="G2318" t="s">
        <v>250</v>
      </c>
      <c r="H2318" t="s">
        <v>251</v>
      </c>
      <c r="I2318" t="n">
        <v>5</v>
      </c>
      <c r="J2318" t="n">
        <v>945</v>
      </c>
      <c r="K2318" t="s">
        <v>304</v>
      </c>
      <c r="L2318" t="n">
        <v>294</v>
      </c>
      <c r="M2318" t="n">
        <v>0.02</v>
      </c>
      <c r="N2318" t="n">
        <v>40.9</v>
      </c>
      <c r="O2318" t="s">
        <v>345</v>
      </c>
      <c r="P2318" t="s">
        <v>370</v>
      </c>
      <c r="Q2318" t="s">
        <v>370</v>
      </c>
      <c r="R2318" t="s">
        <v>255</v>
      </c>
      <c r="S2318" t="s">
        <v>251</v>
      </c>
      <c r="T2318" t="n">
        <v>5</v>
      </c>
    </row>
    <row r="2319" spans="1:20">
      <c r="A2319" s="1" t="n">
        <v>38868</v>
      </c>
      <c r="B2319" t="s">
        <v>372</v>
      </c>
      <c r="C2319" t="n">
        <v>2</v>
      </c>
      <c r="D2319" t="n">
        <v>141</v>
      </c>
      <c r="E2319" t="s">
        <v>373</v>
      </c>
      <c r="F2319" t="n">
        <v>3201</v>
      </c>
      <c r="G2319" t="s">
        <v>250</v>
      </c>
      <c r="H2319" t="s">
        <v>251</v>
      </c>
      <c r="I2319" t="n">
        <v>5</v>
      </c>
      <c r="J2319" t="n">
        <v>330</v>
      </c>
      <c r="K2319" t="s">
        <v>374</v>
      </c>
      <c r="L2319" t="n">
        <v>90</v>
      </c>
      <c r="M2319" t="n">
        <v>0</v>
      </c>
      <c r="N2319" t="n">
        <v>0</v>
      </c>
      <c r="O2319" t="s">
        <v>375</v>
      </c>
      <c r="P2319" t="s">
        <v>376</v>
      </c>
      <c r="Q2319" t="s">
        <v>376</v>
      </c>
      <c r="R2319" t="s">
        <v>255</v>
      </c>
      <c r="S2319" t="s">
        <v>251</v>
      </c>
      <c r="T2319" t="n">
        <v>5</v>
      </c>
    </row>
    <row r="2320" spans="1:20">
      <c r="A2320" s="1" t="n">
        <v>38868</v>
      </c>
      <c r="B2320" t="s">
        <v>364</v>
      </c>
      <c r="C2320" t="n">
        <v>1</v>
      </c>
      <c r="D2320" t="n">
        <v>231</v>
      </c>
      <c r="E2320" t="s">
        <v>365</v>
      </c>
      <c r="F2320" t="n">
        <v>3204</v>
      </c>
      <c r="G2320" t="s">
        <v>367</v>
      </c>
      <c r="H2320" t="s">
        <v>251</v>
      </c>
      <c r="I2320" t="n">
        <v>5</v>
      </c>
      <c r="J2320" t="n">
        <v>670</v>
      </c>
      <c r="K2320" t="s">
        <v>359</v>
      </c>
      <c r="L2320" t="n">
        <v>11</v>
      </c>
      <c r="M2320" t="n">
        <v>0</v>
      </c>
      <c r="N2320" t="n">
        <v>0</v>
      </c>
    </row>
    <row r="2321" spans="1:20">
      <c r="A2321" s="1" t="n">
        <v>38868</v>
      </c>
      <c r="B2321" t="s">
        <v>347</v>
      </c>
      <c r="C2321" t="n">
        <v>6</v>
      </c>
      <c r="D2321" t="n">
        <v>20</v>
      </c>
      <c r="E2321" t="s">
        <v>249</v>
      </c>
      <c r="F2321" t="n">
        <v>3201</v>
      </c>
      <c r="G2321" t="s">
        <v>250</v>
      </c>
      <c r="H2321" t="s">
        <v>251</v>
      </c>
      <c r="I2321" t="n">
        <v>5</v>
      </c>
      <c r="J2321" t="n">
        <v>232</v>
      </c>
      <c r="K2321" t="s">
        <v>288</v>
      </c>
      <c r="L2321" t="n">
        <v>301</v>
      </c>
      <c r="M2321" t="n">
        <v>0.08</v>
      </c>
      <c r="N2321" t="n">
        <v>38.1</v>
      </c>
      <c r="O2321" t="s">
        <v>347</v>
      </c>
      <c r="P2321" t="s">
        <v>275</v>
      </c>
      <c r="Q2321" t="s">
        <v>275</v>
      </c>
      <c r="R2321" t="s">
        <v>255</v>
      </c>
      <c r="S2321" t="s">
        <v>251</v>
      </c>
      <c r="T2321" t="n">
        <v>5</v>
      </c>
    </row>
    <row r="2322" spans="1:20">
      <c r="A2322" s="1" t="n">
        <v>38868</v>
      </c>
      <c r="B2322" t="s">
        <v>347</v>
      </c>
      <c r="C2322" t="n">
        <v>1</v>
      </c>
      <c r="D2322" t="n">
        <v>20</v>
      </c>
      <c r="E2322" t="s">
        <v>249</v>
      </c>
      <c r="F2322" t="n">
        <v>3201</v>
      </c>
      <c r="G2322" t="s">
        <v>250</v>
      </c>
      <c r="H2322" t="s">
        <v>251</v>
      </c>
      <c r="I2322" t="n">
        <v>5</v>
      </c>
      <c r="J2322" t="n">
        <v>458</v>
      </c>
      <c r="K2322" t="s">
        <v>252</v>
      </c>
      <c r="L2322" t="n">
        <v>135</v>
      </c>
      <c r="M2322" t="n">
        <v>0.23</v>
      </c>
      <c r="N2322" t="n">
        <v>20</v>
      </c>
      <c r="O2322" t="s">
        <v>347</v>
      </c>
      <c r="P2322" t="s">
        <v>275</v>
      </c>
      <c r="Q2322" t="s">
        <v>275</v>
      </c>
      <c r="R2322" t="s">
        <v>255</v>
      </c>
      <c r="S2322" t="s">
        <v>251</v>
      </c>
      <c r="T2322" t="n">
        <v>5</v>
      </c>
    </row>
    <row r="2323" spans="1:20">
      <c r="A2323" s="1" t="n">
        <v>38868</v>
      </c>
      <c r="B2323" t="s">
        <v>347</v>
      </c>
      <c r="C2323" t="n">
        <v>5</v>
      </c>
      <c r="D2323" t="n">
        <v>20</v>
      </c>
      <c r="E2323" t="s">
        <v>249</v>
      </c>
      <c r="F2323" t="n">
        <v>3201</v>
      </c>
      <c r="G2323" t="s">
        <v>250</v>
      </c>
      <c r="H2323" t="s">
        <v>251</v>
      </c>
      <c r="I2323" t="n">
        <v>5</v>
      </c>
      <c r="J2323" t="n">
        <v>458</v>
      </c>
      <c r="K2323" t="s">
        <v>252</v>
      </c>
      <c r="L2323" t="n">
        <v>337</v>
      </c>
      <c r="M2323" t="n">
        <v>0.23</v>
      </c>
      <c r="N2323" t="n">
        <v>21.4</v>
      </c>
      <c r="O2323" t="s">
        <v>347</v>
      </c>
      <c r="P2323" t="s">
        <v>275</v>
      </c>
      <c r="Q2323" t="s">
        <v>275</v>
      </c>
      <c r="R2323" t="s">
        <v>255</v>
      </c>
      <c r="S2323" t="s">
        <v>251</v>
      </c>
      <c r="T2323" t="n">
        <v>5</v>
      </c>
    </row>
    <row r="2324" spans="1:20">
      <c r="A2324" s="1" t="n">
        <v>38868</v>
      </c>
      <c r="B2324" t="s">
        <v>347</v>
      </c>
      <c r="C2324" t="n">
        <v>3</v>
      </c>
      <c r="D2324" t="n">
        <v>20</v>
      </c>
      <c r="E2324" t="s">
        <v>249</v>
      </c>
      <c r="F2324" t="n">
        <v>3201</v>
      </c>
      <c r="G2324" t="s">
        <v>250</v>
      </c>
      <c r="H2324" t="s">
        <v>251</v>
      </c>
      <c r="I2324" t="n">
        <v>5</v>
      </c>
      <c r="J2324" t="n">
        <v>670</v>
      </c>
      <c r="K2324" t="s">
        <v>359</v>
      </c>
      <c r="L2324" t="n">
        <v>956</v>
      </c>
      <c r="M2324" t="n">
        <v>0.1</v>
      </c>
      <c r="N2324" t="n">
        <v>38.8</v>
      </c>
      <c r="O2324" t="s">
        <v>347</v>
      </c>
      <c r="P2324" t="s">
        <v>275</v>
      </c>
      <c r="Q2324" t="s">
        <v>275</v>
      </c>
      <c r="R2324" t="s">
        <v>255</v>
      </c>
      <c r="S2324" t="s">
        <v>251</v>
      </c>
      <c r="T2324" t="n">
        <v>5</v>
      </c>
    </row>
    <row r="2325" spans="1:20">
      <c r="A2325" s="1" t="n">
        <v>38868</v>
      </c>
      <c r="B2325" t="s">
        <v>347</v>
      </c>
      <c r="C2325" t="n">
        <v>4</v>
      </c>
      <c r="D2325" t="n">
        <v>20</v>
      </c>
      <c r="E2325" t="s">
        <v>249</v>
      </c>
      <c r="F2325" t="n">
        <v>3201</v>
      </c>
      <c r="G2325" t="s">
        <v>250</v>
      </c>
      <c r="H2325" t="s">
        <v>251</v>
      </c>
      <c r="I2325" t="n">
        <v>5</v>
      </c>
      <c r="J2325" t="n">
        <v>785</v>
      </c>
      <c r="K2325" t="s">
        <v>281</v>
      </c>
      <c r="L2325" t="n">
        <v>1000</v>
      </c>
      <c r="M2325" t="n">
        <v>1.11</v>
      </c>
      <c r="N2325" t="n">
        <v>39</v>
      </c>
      <c r="O2325" t="s">
        <v>347</v>
      </c>
      <c r="P2325" t="s">
        <v>275</v>
      </c>
      <c r="Q2325" t="s">
        <v>275</v>
      </c>
      <c r="R2325" t="s">
        <v>255</v>
      </c>
      <c r="S2325" t="s">
        <v>251</v>
      </c>
      <c r="T2325" t="n">
        <v>5</v>
      </c>
    </row>
    <row r="2326" spans="1:20">
      <c r="A2326" s="1" t="n">
        <v>38868</v>
      </c>
      <c r="B2326" t="s">
        <v>347</v>
      </c>
      <c r="C2326" t="n">
        <v>2</v>
      </c>
      <c r="D2326" t="n">
        <v>20</v>
      </c>
      <c r="E2326" t="s">
        <v>249</v>
      </c>
      <c r="F2326" t="n">
        <v>3201</v>
      </c>
      <c r="G2326" t="s">
        <v>250</v>
      </c>
      <c r="H2326" t="s">
        <v>251</v>
      </c>
      <c r="I2326" t="n">
        <v>5</v>
      </c>
      <c r="J2326" t="n">
        <v>232</v>
      </c>
      <c r="K2326" t="s">
        <v>288</v>
      </c>
      <c r="L2326" t="n">
        <v>128</v>
      </c>
      <c r="M2326" t="n">
        <v>0.07000000000000001</v>
      </c>
      <c r="N2326" t="n">
        <v>37.1</v>
      </c>
      <c r="O2326" t="s">
        <v>347</v>
      </c>
      <c r="P2326" t="s">
        <v>275</v>
      </c>
      <c r="Q2326" t="s">
        <v>275</v>
      </c>
      <c r="R2326" t="s">
        <v>255</v>
      </c>
      <c r="S2326" t="s">
        <v>251</v>
      </c>
      <c r="T2326" t="n">
        <v>5</v>
      </c>
    </row>
    <row r="2327" spans="1:20">
      <c r="A2327" s="1" t="n">
        <v>38898</v>
      </c>
      <c r="B2327" t="s">
        <v>345</v>
      </c>
      <c r="C2327" t="n">
        <v>165</v>
      </c>
      <c r="D2327" t="n">
        <v>20</v>
      </c>
      <c r="E2327" t="s">
        <v>249</v>
      </c>
      <c r="F2327" t="n">
        <v>3201</v>
      </c>
      <c r="G2327" t="s">
        <v>250</v>
      </c>
      <c r="H2327" t="s">
        <v>251</v>
      </c>
      <c r="I2327" t="n">
        <v>5</v>
      </c>
      <c r="J2327" t="n">
        <v>945</v>
      </c>
      <c r="K2327" t="s">
        <v>304</v>
      </c>
      <c r="L2327" t="n">
        <v>288</v>
      </c>
      <c r="M2327" t="n">
        <v>0.07000000000000001</v>
      </c>
      <c r="N2327" t="n">
        <v>36.2</v>
      </c>
      <c r="O2327" t="s">
        <v>345</v>
      </c>
      <c r="P2327" t="s">
        <v>370</v>
      </c>
      <c r="Q2327" t="s">
        <v>370</v>
      </c>
      <c r="R2327" t="s">
        <v>255</v>
      </c>
      <c r="S2327" t="s">
        <v>251</v>
      </c>
      <c r="T2327" t="n">
        <v>5</v>
      </c>
    </row>
    <row r="2328" spans="1:20">
      <c r="A2328" s="1" t="n">
        <v>38898</v>
      </c>
      <c r="B2328" t="s">
        <v>345</v>
      </c>
      <c r="C2328" t="n">
        <v>166</v>
      </c>
      <c r="D2328" t="n">
        <v>20</v>
      </c>
      <c r="E2328" t="s">
        <v>249</v>
      </c>
      <c r="F2328" t="n">
        <v>3201</v>
      </c>
      <c r="G2328" t="s">
        <v>250</v>
      </c>
      <c r="H2328" t="s">
        <v>251</v>
      </c>
      <c r="I2328" t="n">
        <v>5</v>
      </c>
      <c r="J2328" t="n">
        <v>945</v>
      </c>
      <c r="K2328" t="s">
        <v>304</v>
      </c>
      <c r="L2328" t="n">
        <v>326</v>
      </c>
      <c r="M2328" t="n">
        <v>0.02</v>
      </c>
      <c r="N2328" t="n">
        <v>40.7</v>
      </c>
      <c r="O2328" t="s">
        <v>345</v>
      </c>
      <c r="P2328" t="s">
        <v>370</v>
      </c>
      <c r="Q2328" t="s">
        <v>370</v>
      </c>
      <c r="R2328" t="s">
        <v>255</v>
      </c>
      <c r="S2328" t="s">
        <v>251</v>
      </c>
      <c r="T2328" t="n">
        <v>5</v>
      </c>
    </row>
    <row r="2329" spans="1:20">
      <c r="A2329" s="1" t="n">
        <v>38898</v>
      </c>
      <c r="B2329" t="s">
        <v>345</v>
      </c>
      <c r="C2329" t="n">
        <v>167</v>
      </c>
      <c r="D2329" t="n">
        <v>20</v>
      </c>
      <c r="E2329" t="s">
        <v>249</v>
      </c>
      <c r="F2329" t="n">
        <v>3201</v>
      </c>
      <c r="G2329" t="s">
        <v>250</v>
      </c>
      <c r="H2329" t="s">
        <v>251</v>
      </c>
      <c r="I2329" t="n">
        <v>5</v>
      </c>
      <c r="J2329" t="n">
        <v>945</v>
      </c>
      <c r="K2329" t="s">
        <v>304</v>
      </c>
      <c r="L2329" t="n">
        <v>354</v>
      </c>
      <c r="M2329" t="n">
        <v>0.06</v>
      </c>
      <c r="N2329" t="n">
        <v>36.4</v>
      </c>
      <c r="O2329" t="s">
        <v>345</v>
      </c>
      <c r="P2329" t="s">
        <v>370</v>
      </c>
      <c r="Q2329" t="s">
        <v>370</v>
      </c>
      <c r="R2329" t="s">
        <v>255</v>
      </c>
      <c r="S2329" t="s">
        <v>251</v>
      </c>
      <c r="T2329" t="n">
        <v>5</v>
      </c>
    </row>
    <row r="2330" spans="1:20">
      <c r="A2330" s="1" t="n">
        <v>38898</v>
      </c>
      <c r="B2330" t="s">
        <v>345</v>
      </c>
      <c r="C2330" t="n">
        <v>168</v>
      </c>
      <c r="D2330" t="n">
        <v>20</v>
      </c>
      <c r="E2330" t="s">
        <v>249</v>
      </c>
      <c r="F2330" t="n">
        <v>3201</v>
      </c>
      <c r="G2330" t="s">
        <v>250</v>
      </c>
      <c r="H2330" t="s">
        <v>251</v>
      </c>
      <c r="I2330" t="n">
        <v>5</v>
      </c>
      <c r="J2330" t="n">
        <v>945</v>
      </c>
      <c r="K2330" t="s">
        <v>304</v>
      </c>
      <c r="L2330" t="n">
        <v>360</v>
      </c>
      <c r="M2330" t="n">
        <v>0.06</v>
      </c>
      <c r="N2330" t="n">
        <v>36.6</v>
      </c>
      <c r="O2330" t="s">
        <v>345</v>
      </c>
      <c r="P2330" t="s">
        <v>370</v>
      </c>
      <c r="Q2330" t="s">
        <v>370</v>
      </c>
      <c r="R2330" t="s">
        <v>255</v>
      </c>
      <c r="S2330" t="s">
        <v>251</v>
      </c>
      <c r="T2330" t="n">
        <v>5</v>
      </c>
    </row>
    <row r="2331" spans="1:20">
      <c r="A2331" s="1" t="n">
        <v>38898</v>
      </c>
      <c r="B2331" t="s">
        <v>345</v>
      </c>
      <c r="C2331" t="n">
        <v>169</v>
      </c>
      <c r="D2331" t="n">
        <v>20</v>
      </c>
      <c r="E2331" t="s">
        <v>249</v>
      </c>
      <c r="F2331" t="n">
        <v>3201</v>
      </c>
      <c r="G2331" t="s">
        <v>250</v>
      </c>
      <c r="H2331" t="s">
        <v>251</v>
      </c>
      <c r="I2331" t="n">
        <v>5</v>
      </c>
      <c r="J2331" t="n">
        <v>945</v>
      </c>
      <c r="K2331" t="s">
        <v>304</v>
      </c>
      <c r="L2331" t="n">
        <v>416</v>
      </c>
      <c r="M2331" t="n">
        <v>0.08</v>
      </c>
      <c r="N2331" t="n">
        <v>35.9</v>
      </c>
      <c r="O2331" t="s">
        <v>345</v>
      </c>
      <c r="P2331" t="s">
        <v>370</v>
      </c>
      <c r="Q2331" t="s">
        <v>370</v>
      </c>
      <c r="R2331" t="s">
        <v>255</v>
      </c>
      <c r="S2331" t="s">
        <v>251</v>
      </c>
      <c r="T2331" t="n">
        <v>5</v>
      </c>
    </row>
    <row r="2332" spans="1:20">
      <c r="A2332" s="1" t="n">
        <v>38898</v>
      </c>
      <c r="B2332" t="s">
        <v>345</v>
      </c>
      <c r="C2332" t="n">
        <v>189</v>
      </c>
      <c r="D2332" t="n">
        <v>138</v>
      </c>
      <c r="E2332" t="s">
        <v>355</v>
      </c>
      <c r="F2332" t="n">
        <v>3201</v>
      </c>
      <c r="G2332" t="s">
        <v>250</v>
      </c>
      <c r="H2332" t="s">
        <v>251</v>
      </c>
      <c r="I2332" t="n">
        <v>5</v>
      </c>
      <c r="K2332" t="s">
        <v>361</v>
      </c>
      <c r="L2332" t="n">
        <v>142</v>
      </c>
      <c r="M2332" t="n">
        <v>0</v>
      </c>
      <c r="N2332" t="n">
        <v>0</v>
      </c>
      <c r="O2332" t="s">
        <v>345</v>
      </c>
      <c r="P2332" t="s">
        <v>254</v>
      </c>
      <c r="Q2332" t="s">
        <v>254</v>
      </c>
      <c r="R2332" t="s">
        <v>255</v>
      </c>
      <c r="S2332" t="s">
        <v>251</v>
      </c>
      <c r="T2332" t="n">
        <v>5</v>
      </c>
    </row>
    <row r="2333" spans="1:20">
      <c r="A2333" s="1" t="n">
        <v>38898</v>
      </c>
      <c r="B2333" t="s">
        <v>345</v>
      </c>
      <c r="C2333" t="n">
        <v>192</v>
      </c>
      <c r="D2333" t="n">
        <v>141</v>
      </c>
      <c r="E2333" t="s">
        <v>373</v>
      </c>
      <c r="F2333" t="n">
        <v>3201</v>
      </c>
      <c r="G2333" t="s">
        <v>250</v>
      </c>
      <c r="H2333" t="s">
        <v>251</v>
      </c>
      <c r="I2333" t="n">
        <v>5</v>
      </c>
      <c r="J2333" t="n">
        <v>887</v>
      </c>
      <c r="K2333" t="s">
        <v>294</v>
      </c>
      <c r="L2333" t="n">
        <v>25</v>
      </c>
      <c r="M2333" t="n">
        <v>0</v>
      </c>
      <c r="N2333" t="n">
        <v>0</v>
      </c>
      <c r="O2333" t="s">
        <v>345</v>
      </c>
      <c r="P2333" t="s">
        <v>254</v>
      </c>
      <c r="Q2333" t="s">
        <v>254</v>
      </c>
      <c r="R2333" t="s">
        <v>255</v>
      </c>
      <c r="S2333" t="s">
        <v>251</v>
      </c>
      <c r="T2333" t="n">
        <v>5</v>
      </c>
    </row>
    <row r="2334" spans="1:20">
      <c r="A2334" s="1" t="n">
        <v>38898</v>
      </c>
      <c r="B2334" t="s">
        <v>345</v>
      </c>
      <c r="C2334" t="n">
        <v>193</v>
      </c>
      <c r="D2334" t="n">
        <v>141</v>
      </c>
      <c r="E2334" t="s">
        <v>373</v>
      </c>
      <c r="F2334" t="n">
        <v>3201</v>
      </c>
      <c r="G2334" t="s">
        <v>250</v>
      </c>
      <c r="H2334" t="s">
        <v>251</v>
      </c>
      <c r="I2334" t="n">
        <v>5</v>
      </c>
      <c r="J2334" t="n">
        <v>887</v>
      </c>
      <c r="K2334" t="s">
        <v>294</v>
      </c>
      <c r="L2334" t="n">
        <v>58</v>
      </c>
      <c r="M2334" t="n">
        <v>0</v>
      </c>
      <c r="N2334" t="n">
        <v>0</v>
      </c>
      <c r="O2334" t="s">
        <v>345</v>
      </c>
      <c r="P2334" t="s">
        <v>254</v>
      </c>
      <c r="Q2334" t="s">
        <v>254</v>
      </c>
      <c r="R2334" t="s">
        <v>255</v>
      </c>
      <c r="S2334" t="s">
        <v>251</v>
      </c>
      <c r="T2334" t="n">
        <v>5</v>
      </c>
    </row>
    <row r="2335" spans="1:20">
      <c r="A2335" s="1" t="n">
        <v>38898</v>
      </c>
      <c r="B2335" t="s">
        <v>345</v>
      </c>
      <c r="C2335" t="n">
        <v>109</v>
      </c>
      <c r="D2335" t="n">
        <v>20</v>
      </c>
      <c r="E2335" t="s">
        <v>249</v>
      </c>
      <c r="F2335" t="n">
        <v>3201</v>
      </c>
      <c r="G2335" t="s">
        <v>250</v>
      </c>
      <c r="H2335" t="s">
        <v>251</v>
      </c>
      <c r="I2335" t="n">
        <v>5</v>
      </c>
      <c r="J2335" t="n">
        <v>280</v>
      </c>
      <c r="K2335" t="s">
        <v>273</v>
      </c>
      <c r="L2335" t="n">
        <v>149</v>
      </c>
      <c r="M2335" t="n">
        <v>0.28</v>
      </c>
      <c r="N2335" t="n">
        <v>16.1</v>
      </c>
      <c r="O2335" t="s">
        <v>345</v>
      </c>
      <c r="P2335" t="s">
        <v>370</v>
      </c>
      <c r="Q2335" t="s">
        <v>370</v>
      </c>
      <c r="R2335" t="s">
        <v>255</v>
      </c>
      <c r="S2335" t="s">
        <v>251</v>
      </c>
      <c r="T2335" t="n">
        <v>5</v>
      </c>
    </row>
    <row r="2336" spans="1:20">
      <c r="A2336" s="1" t="n">
        <v>38898</v>
      </c>
      <c r="B2336" t="s">
        <v>364</v>
      </c>
      <c r="C2336" t="n">
        <v>1</v>
      </c>
      <c r="D2336" t="n">
        <v>231</v>
      </c>
      <c r="E2336" t="s">
        <v>365</v>
      </c>
      <c r="F2336" t="n">
        <v>3202</v>
      </c>
      <c r="G2336" t="s">
        <v>297</v>
      </c>
      <c r="H2336" t="s">
        <v>251</v>
      </c>
      <c r="I2336" t="n">
        <v>5</v>
      </c>
      <c r="J2336" t="n">
        <v>670</v>
      </c>
      <c r="K2336" t="s">
        <v>359</v>
      </c>
      <c r="L2336" t="n">
        <v>20</v>
      </c>
      <c r="M2336" t="n">
        <v>0</v>
      </c>
      <c r="N2336" t="n">
        <v>0</v>
      </c>
    </row>
    <row r="2337" spans="1:20">
      <c r="A2337" s="1" t="n">
        <v>38898</v>
      </c>
      <c r="B2337" t="s">
        <v>364</v>
      </c>
      <c r="C2337" t="n">
        <v>2</v>
      </c>
      <c r="D2337" t="n">
        <v>231</v>
      </c>
      <c r="E2337" t="s">
        <v>365</v>
      </c>
      <c r="F2337" t="n">
        <v>3203</v>
      </c>
      <c r="G2337" t="s">
        <v>366</v>
      </c>
      <c r="H2337" t="s">
        <v>251</v>
      </c>
      <c r="I2337" t="n">
        <v>5</v>
      </c>
      <c r="J2337" t="n">
        <v>670</v>
      </c>
      <c r="K2337" t="s">
        <v>359</v>
      </c>
      <c r="L2337" t="n">
        <v>14</v>
      </c>
      <c r="M2337" t="n">
        <v>0</v>
      </c>
      <c r="N2337" t="n">
        <v>0</v>
      </c>
    </row>
    <row r="2338" spans="1:20">
      <c r="A2338" s="1" t="n">
        <v>38898</v>
      </c>
      <c r="B2338" t="s">
        <v>348</v>
      </c>
      <c r="C2338" t="n">
        <v>1</v>
      </c>
      <c r="D2338" t="n">
        <v>215</v>
      </c>
      <c r="E2338" t="s">
        <v>256</v>
      </c>
      <c r="F2338" t="n">
        <v>3201</v>
      </c>
      <c r="G2338" t="s">
        <v>250</v>
      </c>
      <c r="H2338" t="s">
        <v>251</v>
      </c>
      <c r="I2338" t="n">
        <v>5</v>
      </c>
      <c r="K2338" t="s">
        <v>361</v>
      </c>
      <c r="L2338" t="n">
        <v>312</v>
      </c>
      <c r="M2338" t="n">
        <v>0</v>
      </c>
      <c r="N2338" t="n">
        <v>0</v>
      </c>
    </row>
    <row r="2339" spans="1:20">
      <c r="A2339" s="1" t="n">
        <v>38898</v>
      </c>
      <c r="B2339" t="s">
        <v>379</v>
      </c>
      <c r="C2339" t="n">
        <v>8</v>
      </c>
      <c r="D2339" t="n">
        <v>141</v>
      </c>
      <c r="E2339" t="s">
        <v>373</v>
      </c>
      <c r="F2339" t="n">
        <v>3201</v>
      </c>
      <c r="G2339" t="s">
        <v>250</v>
      </c>
      <c r="H2339" t="s">
        <v>251</v>
      </c>
      <c r="I2339" t="n">
        <v>5</v>
      </c>
      <c r="J2339" t="n">
        <v>887</v>
      </c>
      <c r="K2339" t="s">
        <v>294</v>
      </c>
      <c r="L2339" t="n">
        <v>58</v>
      </c>
      <c r="M2339" t="n">
        <v>0</v>
      </c>
      <c r="N2339" t="n">
        <v>0</v>
      </c>
      <c r="O2339" t="s">
        <v>345</v>
      </c>
      <c r="P2339" t="s">
        <v>254</v>
      </c>
      <c r="Q2339" t="s">
        <v>254</v>
      </c>
      <c r="R2339" t="s">
        <v>255</v>
      </c>
      <c r="S2339" t="s">
        <v>251</v>
      </c>
      <c r="T2339" t="n">
        <v>5</v>
      </c>
    </row>
    <row r="2340" spans="1:20">
      <c r="A2340" s="1" t="n">
        <v>38898</v>
      </c>
      <c r="B2340" t="s">
        <v>379</v>
      </c>
      <c r="C2340" t="n">
        <v>9</v>
      </c>
      <c r="D2340" t="n">
        <v>141</v>
      </c>
      <c r="E2340" t="s">
        <v>373</v>
      </c>
      <c r="F2340" t="n">
        <v>3203</v>
      </c>
      <c r="G2340" t="s">
        <v>366</v>
      </c>
      <c r="H2340" t="s">
        <v>251</v>
      </c>
      <c r="I2340" t="n">
        <v>5</v>
      </c>
      <c r="J2340" t="n">
        <v>887</v>
      </c>
      <c r="K2340" t="s">
        <v>294</v>
      </c>
      <c r="L2340" t="n">
        <v>25</v>
      </c>
      <c r="M2340" t="n">
        <v>0</v>
      </c>
      <c r="N2340" t="n">
        <v>0</v>
      </c>
      <c r="O2340" t="s">
        <v>345</v>
      </c>
      <c r="P2340" t="s">
        <v>380</v>
      </c>
      <c r="Q2340" t="s">
        <v>380</v>
      </c>
      <c r="R2340" t="s">
        <v>255</v>
      </c>
      <c r="S2340" t="s">
        <v>251</v>
      </c>
      <c r="T2340" t="n">
        <v>5</v>
      </c>
    </row>
    <row r="2341" spans="1:20">
      <c r="A2341" s="1" t="n">
        <v>38898</v>
      </c>
      <c r="B2341" t="s">
        <v>347</v>
      </c>
      <c r="C2341" t="n">
        <v>1</v>
      </c>
      <c r="D2341" t="n">
        <v>20</v>
      </c>
      <c r="E2341" t="s">
        <v>249</v>
      </c>
      <c r="F2341" t="n">
        <v>3201</v>
      </c>
      <c r="G2341" t="s">
        <v>250</v>
      </c>
      <c r="H2341" t="s">
        <v>251</v>
      </c>
      <c r="I2341" t="n">
        <v>5</v>
      </c>
      <c r="J2341" t="n">
        <v>232</v>
      </c>
      <c r="K2341" t="s">
        <v>288</v>
      </c>
      <c r="L2341" t="n">
        <v>74</v>
      </c>
      <c r="M2341" t="n">
        <v>0.08</v>
      </c>
      <c r="N2341" t="n">
        <v>38.1</v>
      </c>
      <c r="O2341" t="s">
        <v>381</v>
      </c>
      <c r="P2341" t="s">
        <v>382</v>
      </c>
      <c r="Q2341" t="s">
        <v>382</v>
      </c>
      <c r="R2341" t="s">
        <v>383</v>
      </c>
      <c r="S2341" t="s">
        <v>384</v>
      </c>
      <c r="T2341" t="n">
        <v>5</v>
      </c>
    </row>
    <row r="2342" spans="1:20">
      <c r="A2342" s="1" t="n">
        <v>38898</v>
      </c>
      <c r="B2342" t="s">
        <v>347</v>
      </c>
      <c r="C2342" t="n">
        <v>6</v>
      </c>
      <c r="D2342" t="n">
        <v>20</v>
      </c>
      <c r="E2342" t="s">
        <v>249</v>
      </c>
      <c r="F2342" t="n">
        <v>3201</v>
      </c>
      <c r="G2342" t="s">
        <v>250</v>
      </c>
      <c r="H2342" t="s">
        <v>251</v>
      </c>
      <c r="I2342" t="n">
        <v>5</v>
      </c>
      <c r="J2342" t="n">
        <v>232</v>
      </c>
      <c r="K2342" t="s">
        <v>288</v>
      </c>
      <c r="L2342" t="n">
        <v>248</v>
      </c>
      <c r="M2342" t="n">
        <v>0.06</v>
      </c>
      <c r="N2342" t="n">
        <v>41.5</v>
      </c>
      <c r="O2342" t="s">
        <v>381</v>
      </c>
      <c r="P2342" t="s">
        <v>382</v>
      </c>
      <c r="Q2342" t="s">
        <v>382</v>
      </c>
      <c r="R2342" t="s">
        <v>383</v>
      </c>
      <c r="S2342" t="s">
        <v>384</v>
      </c>
      <c r="T2342" t="n">
        <v>5</v>
      </c>
    </row>
    <row r="2343" spans="1:20">
      <c r="A2343" s="1" t="n">
        <v>38898</v>
      </c>
      <c r="B2343" t="s">
        <v>347</v>
      </c>
      <c r="C2343" t="n">
        <v>3</v>
      </c>
      <c r="D2343" t="n">
        <v>20</v>
      </c>
      <c r="E2343" t="s">
        <v>249</v>
      </c>
      <c r="F2343" t="n">
        <v>3201</v>
      </c>
      <c r="G2343" t="s">
        <v>250</v>
      </c>
      <c r="H2343" t="s">
        <v>251</v>
      </c>
      <c r="I2343" t="n">
        <v>5</v>
      </c>
      <c r="J2343" t="n">
        <v>325</v>
      </c>
      <c r="K2343" t="s">
        <v>287</v>
      </c>
      <c r="L2343" t="n">
        <v>246</v>
      </c>
      <c r="M2343" t="n">
        <v>1.6</v>
      </c>
      <c r="N2343" t="n">
        <v>23.5</v>
      </c>
      <c r="O2343" t="s">
        <v>381</v>
      </c>
      <c r="P2343" t="s">
        <v>382</v>
      </c>
      <c r="Q2343" t="s">
        <v>382</v>
      </c>
      <c r="R2343" t="s">
        <v>383</v>
      </c>
      <c r="S2343" t="s">
        <v>384</v>
      </c>
      <c r="T2343" t="n">
        <v>5</v>
      </c>
    </row>
    <row r="2344" spans="1:20">
      <c r="A2344" s="1" t="n">
        <v>38898</v>
      </c>
      <c r="B2344" t="s">
        <v>347</v>
      </c>
      <c r="C2344" t="n">
        <v>2</v>
      </c>
      <c r="D2344" t="n">
        <v>20</v>
      </c>
      <c r="E2344" t="s">
        <v>249</v>
      </c>
      <c r="F2344" t="n">
        <v>3201</v>
      </c>
      <c r="G2344" t="s">
        <v>250</v>
      </c>
      <c r="H2344" t="s">
        <v>251</v>
      </c>
      <c r="I2344" t="n">
        <v>5</v>
      </c>
      <c r="J2344" t="n">
        <v>332</v>
      </c>
      <c r="K2344" t="s">
        <v>371</v>
      </c>
      <c r="L2344" t="n">
        <v>435</v>
      </c>
      <c r="M2344" t="n">
        <v>0.57</v>
      </c>
      <c r="N2344" t="n">
        <v>29.8</v>
      </c>
      <c r="O2344" t="s">
        <v>381</v>
      </c>
      <c r="P2344" t="s">
        <v>382</v>
      </c>
      <c r="Q2344" t="s">
        <v>382</v>
      </c>
      <c r="R2344" t="s">
        <v>383</v>
      </c>
      <c r="S2344" t="s">
        <v>384</v>
      </c>
      <c r="T2344" t="n">
        <v>5</v>
      </c>
    </row>
    <row r="2345" spans="1:20">
      <c r="A2345" s="1" t="n">
        <v>38898</v>
      </c>
      <c r="B2345" t="s">
        <v>347</v>
      </c>
      <c r="C2345" t="n">
        <v>5</v>
      </c>
      <c r="D2345" t="n">
        <v>20</v>
      </c>
      <c r="E2345" t="s">
        <v>249</v>
      </c>
      <c r="F2345" t="n">
        <v>3201</v>
      </c>
      <c r="G2345" t="s">
        <v>250</v>
      </c>
      <c r="H2345" t="s">
        <v>251</v>
      </c>
      <c r="I2345" t="n">
        <v>5</v>
      </c>
      <c r="J2345" t="n">
        <v>458</v>
      </c>
      <c r="K2345" t="s">
        <v>252</v>
      </c>
      <c r="L2345" t="n">
        <v>321</v>
      </c>
      <c r="M2345" t="n">
        <v>0.23</v>
      </c>
      <c r="N2345" t="n">
        <v>20</v>
      </c>
      <c r="O2345" t="s">
        <v>381</v>
      </c>
      <c r="P2345" t="s">
        <v>382</v>
      </c>
      <c r="Q2345" t="s">
        <v>382</v>
      </c>
      <c r="R2345" t="s">
        <v>383</v>
      </c>
      <c r="S2345" t="s">
        <v>384</v>
      </c>
      <c r="T2345" t="n">
        <v>5</v>
      </c>
    </row>
    <row r="2346" spans="1:20">
      <c r="A2346" s="1" t="n">
        <v>38898</v>
      </c>
      <c r="B2346" t="s">
        <v>347</v>
      </c>
      <c r="C2346" t="n">
        <v>4</v>
      </c>
      <c r="D2346" t="n">
        <v>20</v>
      </c>
      <c r="E2346" t="s">
        <v>249</v>
      </c>
      <c r="F2346" t="n">
        <v>3201</v>
      </c>
      <c r="G2346" t="s">
        <v>250</v>
      </c>
      <c r="H2346" t="s">
        <v>251</v>
      </c>
      <c r="I2346" t="n">
        <v>5</v>
      </c>
      <c r="J2346" t="n">
        <v>785</v>
      </c>
      <c r="K2346" t="s">
        <v>281</v>
      </c>
      <c r="L2346" t="n">
        <v>777</v>
      </c>
      <c r="M2346" t="n">
        <v>1.09</v>
      </c>
      <c r="N2346" t="n">
        <v>38</v>
      </c>
      <c r="O2346" t="s">
        <v>381</v>
      </c>
      <c r="P2346" t="s">
        <v>382</v>
      </c>
      <c r="Q2346" t="s">
        <v>382</v>
      </c>
      <c r="R2346" t="s">
        <v>383</v>
      </c>
      <c r="S2346" t="s">
        <v>384</v>
      </c>
      <c r="T2346" t="n">
        <v>5</v>
      </c>
    </row>
    <row r="2347" spans="1:20">
      <c r="A2347" s="1" t="n">
        <v>38929</v>
      </c>
      <c r="B2347" t="s">
        <v>385</v>
      </c>
      <c r="C2347" t="n">
        <v>5</v>
      </c>
      <c r="D2347" t="n">
        <v>141</v>
      </c>
      <c r="E2347" t="s">
        <v>373</v>
      </c>
      <c r="F2347" t="n">
        <v>3201</v>
      </c>
      <c r="G2347" t="s">
        <v>250</v>
      </c>
      <c r="H2347" t="s">
        <v>251</v>
      </c>
      <c r="I2347" t="n">
        <v>5</v>
      </c>
      <c r="J2347" t="n">
        <v>330</v>
      </c>
      <c r="K2347" t="s">
        <v>374</v>
      </c>
      <c r="L2347" t="n">
        <v>57</v>
      </c>
      <c r="M2347" t="n">
        <v>0</v>
      </c>
      <c r="N2347" t="n">
        <v>0</v>
      </c>
      <c r="O2347" t="s">
        <v>345</v>
      </c>
      <c r="P2347" t="s">
        <v>254</v>
      </c>
      <c r="Q2347" t="s">
        <v>254</v>
      </c>
      <c r="R2347" t="s">
        <v>255</v>
      </c>
      <c r="S2347" t="s">
        <v>251</v>
      </c>
      <c r="T2347" t="n">
        <v>5</v>
      </c>
    </row>
    <row r="2348" spans="1:20">
      <c r="A2348" s="1" t="n">
        <v>38929</v>
      </c>
      <c r="B2348" t="s">
        <v>385</v>
      </c>
      <c r="C2348" t="n">
        <v>6</v>
      </c>
      <c r="D2348" t="n">
        <v>141</v>
      </c>
      <c r="E2348" t="s">
        <v>373</v>
      </c>
      <c r="F2348" t="n">
        <v>3201</v>
      </c>
      <c r="G2348" t="s">
        <v>250</v>
      </c>
      <c r="H2348" t="s">
        <v>251</v>
      </c>
      <c r="I2348" t="n">
        <v>5</v>
      </c>
      <c r="J2348" t="n">
        <v>330</v>
      </c>
      <c r="K2348" t="s">
        <v>374</v>
      </c>
      <c r="L2348" t="n">
        <v>38</v>
      </c>
      <c r="M2348" t="n">
        <v>0</v>
      </c>
      <c r="N2348" t="n">
        <v>0</v>
      </c>
      <c r="O2348" t="s">
        <v>347</v>
      </c>
      <c r="P2348" t="s">
        <v>275</v>
      </c>
      <c r="Q2348" t="s">
        <v>275</v>
      </c>
      <c r="R2348" t="s">
        <v>255</v>
      </c>
      <c r="S2348" t="s">
        <v>251</v>
      </c>
      <c r="T2348" t="n">
        <v>5</v>
      </c>
    </row>
    <row r="2349" spans="1:20">
      <c r="A2349" s="1" t="n">
        <v>38929</v>
      </c>
      <c r="B2349" t="s">
        <v>345</v>
      </c>
      <c r="C2349" t="n">
        <v>3</v>
      </c>
      <c r="D2349" t="n">
        <v>20</v>
      </c>
      <c r="E2349" t="s">
        <v>249</v>
      </c>
      <c r="F2349" t="n">
        <v>3201</v>
      </c>
      <c r="G2349" t="s">
        <v>250</v>
      </c>
      <c r="H2349" t="s">
        <v>251</v>
      </c>
      <c r="I2349" t="n">
        <v>5</v>
      </c>
      <c r="J2349" t="n">
        <v>875</v>
      </c>
      <c r="K2349" t="s">
        <v>327</v>
      </c>
      <c r="L2349" t="n">
        <v>104</v>
      </c>
      <c r="M2349" t="n">
        <v>0.04</v>
      </c>
      <c r="N2349" t="n">
        <v>42</v>
      </c>
      <c r="O2349" t="s">
        <v>345</v>
      </c>
      <c r="P2349" t="s">
        <v>370</v>
      </c>
      <c r="Q2349" t="s">
        <v>370</v>
      </c>
      <c r="R2349" t="s">
        <v>255</v>
      </c>
      <c r="S2349" t="s">
        <v>251</v>
      </c>
      <c r="T2349" t="n">
        <v>5</v>
      </c>
    </row>
    <row r="2350" spans="1:20">
      <c r="A2350" s="1" t="n">
        <v>38929</v>
      </c>
      <c r="B2350" t="s">
        <v>345</v>
      </c>
      <c r="C2350" t="n">
        <v>5</v>
      </c>
      <c r="D2350" t="n">
        <v>20</v>
      </c>
      <c r="E2350" t="s">
        <v>249</v>
      </c>
      <c r="F2350" t="n">
        <v>3201</v>
      </c>
      <c r="G2350" t="s">
        <v>250</v>
      </c>
      <c r="H2350" t="s">
        <v>251</v>
      </c>
      <c r="I2350" t="n">
        <v>5</v>
      </c>
      <c r="J2350" t="n">
        <v>875</v>
      </c>
      <c r="K2350" t="s">
        <v>327</v>
      </c>
      <c r="L2350" t="n">
        <v>203</v>
      </c>
      <c r="M2350" t="n">
        <v>0.04</v>
      </c>
      <c r="N2350" t="n">
        <v>41.5</v>
      </c>
      <c r="O2350" t="s">
        <v>345</v>
      </c>
      <c r="P2350" t="s">
        <v>370</v>
      </c>
      <c r="Q2350" t="s">
        <v>370</v>
      </c>
      <c r="R2350" t="s">
        <v>255</v>
      </c>
      <c r="S2350" t="s">
        <v>251</v>
      </c>
      <c r="T2350" t="n">
        <v>5</v>
      </c>
    </row>
    <row r="2351" spans="1:20">
      <c r="A2351" s="1" t="n">
        <v>38929</v>
      </c>
      <c r="B2351" t="s">
        <v>345</v>
      </c>
      <c r="C2351" t="n">
        <v>2</v>
      </c>
      <c r="D2351" t="n">
        <v>20</v>
      </c>
      <c r="E2351" t="s">
        <v>249</v>
      </c>
      <c r="F2351" t="n">
        <v>3201</v>
      </c>
      <c r="G2351" t="s">
        <v>250</v>
      </c>
      <c r="H2351" t="s">
        <v>251</v>
      </c>
      <c r="I2351" t="n">
        <v>5</v>
      </c>
      <c r="J2351" t="n">
        <v>945</v>
      </c>
      <c r="K2351" t="s">
        <v>304</v>
      </c>
      <c r="L2351" t="n">
        <v>572</v>
      </c>
      <c r="M2351" t="n">
        <v>0.06</v>
      </c>
      <c r="N2351" t="n">
        <v>36.4</v>
      </c>
      <c r="O2351" t="s">
        <v>345</v>
      </c>
      <c r="P2351" t="s">
        <v>370</v>
      </c>
      <c r="Q2351" t="s">
        <v>370</v>
      </c>
      <c r="R2351" t="s">
        <v>255</v>
      </c>
      <c r="S2351" t="s">
        <v>251</v>
      </c>
      <c r="T2351" t="n">
        <v>5</v>
      </c>
    </row>
    <row r="2352" spans="1:20">
      <c r="A2352" s="1" t="n">
        <v>38929</v>
      </c>
      <c r="B2352" t="s">
        <v>345</v>
      </c>
      <c r="C2352" t="n">
        <v>4</v>
      </c>
      <c r="D2352" t="n">
        <v>20</v>
      </c>
      <c r="E2352" t="s">
        <v>249</v>
      </c>
      <c r="F2352" t="n">
        <v>3201</v>
      </c>
      <c r="G2352" t="s">
        <v>250</v>
      </c>
      <c r="H2352" t="s">
        <v>251</v>
      </c>
      <c r="I2352" t="n">
        <v>5</v>
      </c>
      <c r="J2352" t="n">
        <v>945</v>
      </c>
      <c r="K2352" t="s">
        <v>304</v>
      </c>
      <c r="L2352" t="n">
        <v>505</v>
      </c>
      <c r="M2352" t="n">
        <v>0.06</v>
      </c>
      <c r="N2352" t="n">
        <v>36.6</v>
      </c>
      <c r="O2352" t="s">
        <v>345</v>
      </c>
      <c r="P2352" t="s">
        <v>370</v>
      </c>
      <c r="Q2352" t="s">
        <v>370</v>
      </c>
      <c r="R2352" t="s">
        <v>255</v>
      </c>
      <c r="S2352" t="s">
        <v>251</v>
      </c>
      <c r="T2352" t="n">
        <v>5</v>
      </c>
    </row>
    <row r="2353" spans="1:20">
      <c r="A2353" s="1" t="n">
        <v>38929</v>
      </c>
      <c r="B2353" t="s">
        <v>345</v>
      </c>
      <c r="C2353" t="n">
        <v>61</v>
      </c>
      <c r="D2353" t="n">
        <v>20</v>
      </c>
      <c r="E2353" t="s">
        <v>249</v>
      </c>
      <c r="F2353" t="n">
        <v>3201</v>
      </c>
      <c r="G2353" t="s">
        <v>250</v>
      </c>
      <c r="H2353" t="s">
        <v>251</v>
      </c>
      <c r="I2353" t="n">
        <v>5</v>
      </c>
      <c r="J2353" t="n">
        <v>945</v>
      </c>
      <c r="K2353" t="s">
        <v>304</v>
      </c>
      <c r="L2353" t="n">
        <v>96</v>
      </c>
      <c r="M2353" t="n">
        <v>0.03</v>
      </c>
      <c r="N2353" t="n">
        <v>40.7</v>
      </c>
      <c r="O2353" t="s">
        <v>345</v>
      </c>
      <c r="P2353" t="s">
        <v>370</v>
      </c>
      <c r="Q2353" t="s">
        <v>370</v>
      </c>
      <c r="R2353" t="s">
        <v>255</v>
      </c>
      <c r="S2353" t="s">
        <v>251</v>
      </c>
      <c r="T2353" t="n">
        <v>5</v>
      </c>
    </row>
    <row r="2354" spans="1:20">
      <c r="A2354" s="1" t="n">
        <v>38929</v>
      </c>
      <c r="B2354" t="s">
        <v>345</v>
      </c>
      <c r="C2354" t="n">
        <v>23</v>
      </c>
      <c r="D2354" t="n">
        <v>508</v>
      </c>
      <c r="E2354" t="s">
        <v>268</v>
      </c>
      <c r="F2354" t="n">
        <v>3201</v>
      </c>
      <c r="G2354" t="s">
        <v>250</v>
      </c>
      <c r="H2354" t="s">
        <v>251</v>
      </c>
      <c r="I2354" t="n">
        <v>5</v>
      </c>
      <c r="J2354" t="n">
        <v>945</v>
      </c>
      <c r="K2354" t="s">
        <v>304</v>
      </c>
      <c r="L2354" t="n">
        <v>367</v>
      </c>
      <c r="M2354" t="n">
        <v>0.06</v>
      </c>
      <c r="N2354" t="n">
        <v>0</v>
      </c>
    </row>
    <row r="2355" spans="1:20">
      <c r="A2355" s="1" t="n">
        <v>38929</v>
      </c>
      <c r="B2355" t="s">
        <v>372</v>
      </c>
      <c r="C2355" t="n">
        <v>2</v>
      </c>
      <c r="D2355" t="n">
        <v>141</v>
      </c>
      <c r="E2355" t="s">
        <v>373</v>
      </c>
      <c r="F2355" t="n">
        <v>3201</v>
      </c>
      <c r="G2355" t="s">
        <v>250</v>
      </c>
      <c r="H2355" t="s">
        <v>251</v>
      </c>
      <c r="I2355" t="n">
        <v>5</v>
      </c>
      <c r="J2355" t="n">
        <v>330</v>
      </c>
      <c r="K2355" t="s">
        <v>374</v>
      </c>
      <c r="L2355" t="n">
        <v>79</v>
      </c>
      <c r="M2355" t="n">
        <v>0</v>
      </c>
      <c r="N2355" t="n">
        <v>0</v>
      </c>
      <c r="O2355" t="s">
        <v>375</v>
      </c>
      <c r="P2355" t="s">
        <v>376</v>
      </c>
      <c r="Q2355" t="s">
        <v>376</v>
      </c>
      <c r="R2355" t="s">
        <v>255</v>
      </c>
      <c r="S2355" t="s">
        <v>251</v>
      </c>
      <c r="T2355" t="n">
        <v>5</v>
      </c>
    </row>
    <row r="2356" spans="1:20">
      <c r="A2356" s="1" t="n">
        <v>38929</v>
      </c>
      <c r="B2356" t="s">
        <v>347</v>
      </c>
      <c r="C2356" t="n">
        <v>1</v>
      </c>
      <c r="D2356" t="n">
        <v>20</v>
      </c>
      <c r="E2356" t="s">
        <v>249</v>
      </c>
      <c r="F2356" t="n">
        <v>3201</v>
      </c>
      <c r="G2356" t="s">
        <v>250</v>
      </c>
      <c r="H2356" t="s">
        <v>251</v>
      </c>
      <c r="I2356" t="n">
        <v>5</v>
      </c>
      <c r="J2356" t="n">
        <v>232</v>
      </c>
      <c r="K2356" t="s">
        <v>288</v>
      </c>
      <c r="L2356" t="n">
        <v>424</v>
      </c>
      <c r="M2356" t="n">
        <v>0.08</v>
      </c>
      <c r="N2356" t="n">
        <v>37.2</v>
      </c>
      <c r="O2356" t="s">
        <v>347</v>
      </c>
      <c r="P2356" t="s">
        <v>275</v>
      </c>
      <c r="Q2356" t="s">
        <v>275</v>
      </c>
      <c r="R2356" t="s">
        <v>255</v>
      </c>
      <c r="S2356" t="s">
        <v>251</v>
      </c>
      <c r="T2356" t="n">
        <v>5</v>
      </c>
    </row>
    <row r="2357" spans="1:20">
      <c r="A2357" s="1" t="n">
        <v>38929</v>
      </c>
      <c r="B2357" t="s">
        <v>347</v>
      </c>
      <c r="C2357" t="n">
        <v>5</v>
      </c>
      <c r="D2357" t="n">
        <v>20</v>
      </c>
      <c r="E2357" t="s">
        <v>249</v>
      </c>
      <c r="F2357" t="n">
        <v>3201</v>
      </c>
      <c r="G2357" t="s">
        <v>250</v>
      </c>
      <c r="H2357" t="s">
        <v>251</v>
      </c>
      <c r="I2357" t="n">
        <v>5</v>
      </c>
      <c r="J2357" t="n">
        <v>232</v>
      </c>
      <c r="K2357" t="s">
        <v>288</v>
      </c>
      <c r="L2357" t="n">
        <v>365</v>
      </c>
      <c r="M2357" t="n">
        <v>0.08</v>
      </c>
      <c r="N2357" t="n">
        <v>34.9</v>
      </c>
      <c r="O2357" t="s">
        <v>347</v>
      </c>
      <c r="P2357" t="s">
        <v>275</v>
      </c>
      <c r="Q2357" t="s">
        <v>275</v>
      </c>
      <c r="R2357" t="s">
        <v>255</v>
      </c>
      <c r="S2357" t="s">
        <v>251</v>
      </c>
      <c r="T2357" t="n">
        <v>5</v>
      </c>
    </row>
    <row r="2358" spans="1:20">
      <c r="A2358" s="1" t="n">
        <v>38929</v>
      </c>
      <c r="B2358" t="s">
        <v>347</v>
      </c>
      <c r="C2358" t="n">
        <v>2</v>
      </c>
      <c r="D2358" t="n">
        <v>20</v>
      </c>
      <c r="E2358" t="s">
        <v>249</v>
      </c>
      <c r="F2358" t="n">
        <v>3201</v>
      </c>
      <c r="G2358" t="s">
        <v>250</v>
      </c>
      <c r="H2358" t="s">
        <v>251</v>
      </c>
      <c r="I2358" t="n">
        <v>5</v>
      </c>
      <c r="J2358" t="n">
        <v>458</v>
      </c>
      <c r="K2358" t="s">
        <v>252</v>
      </c>
      <c r="L2358" t="n">
        <v>251</v>
      </c>
      <c r="M2358" t="n">
        <v>0.27</v>
      </c>
      <c r="N2358" t="n">
        <v>20</v>
      </c>
      <c r="O2358" t="s">
        <v>347</v>
      </c>
      <c r="P2358" t="s">
        <v>275</v>
      </c>
      <c r="Q2358" t="s">
        <v>275</v>
      </c>
      <c r="R2358" t="s">
        <v>255</v>
      </c>
      <c r="S2358" t="s">
        <v>251</v>
      </c>
      <c r="T2358" t="n">
        <v>5</v>
      </c>
    </row>
    <row r="2359" spans="1:20">
      <c r="A2359" s="1" t="n">
        <v>38929</v>
      </c>
      <c r="B2359" t="s">
        <v>347</v>
      </c>
      <c r="C2359" t="n">
        <v>6</v>
      </c>
      <c r="D2359" t="n">
        <v>20</v>
      </c>
      <c r="E2359" t="s">
        <v>249</v>
      </c>
      <c r="F2359" t="n">
        <v>3201</v>
      </c>
      <c r="G2359" t="s">
        <v>250</v>
      </c>
      <c r="H2359" t="s">
        <v>251</v>
      </c>
      <c r="I2359" t="n">
        <v>5</v>
      </c>
      <c r="J2359" t="n">
        <v>458</v>
      </c>
      <c r="K2359" t="s">
        <v>252</v>
      </c>
      <c r="L2359" t="n">
        <v>322</v>
      </c>
      <c r="M2359" t="n">
        <v>0.22</v>
      </c>
      <c r="N2359" t="n">
        <v>20</v>
      </c>
      <c r="O2359" t="s">
        <v>347</v>
      </c>
      <c r="P2359" t="s">
        <v>275</v>
      </c>
      <c r="Q2359" t="s">
        <v>275</v>
      </c>
      <c r="R2359" t="s">
        <v>255</v>
      </c>
      <c r="S2359" t="s">
        <v>251</v>
      </c>
      <c r="T2359" t="n">
        <v>5</v>
      </c>
    </row>
    <row r="2360" spans="1:20">
      <c r="A2360" s="1" t="n">
        <v>38929</v>
      </c>
      <c r="B2360" t="s">
        <v>347</v>
      </c>
      <c r="C2360" t="n">
        <v>3</v>
      </c>
      <c r="D2360" t="n">
        <v>20</v>
      </c>
      <c r="E2360" t="s">
        <v>249</v>
      </c>
      <c r="F2360" t="n">
        <v>3201</v>
      </c>
      <c r="G2360" t="s">
        <v>250</v>
      </c>
      <c r="H2360" t="s">
        <v>251</v>
      </c>
      <c r="I2360" t="n">
        <v>5</v>
      </c>
      <c r="J2360" t="n">
        <v>888</v>
      </c>
      <c r="K2360" t="s">
        <v>295</v>
      </c>
      <c r="L2360" t="n">
        <v>374</v>
      </c>
      <c r="M2360" t="n">
        <v>1.22</v>
      </c>
      <c r="N2360" t="n">
        <v>32.9</v>
      </c>
      <c r="O2360" t="s">
        <v>347</v>
      </c>
      <c r="P2360" t="s">
        <v>275</v>
      </c>
      <c r="Q2360" t="s">
        <v>275</v>
      </c>
      <c r="R2360" t="s">
        <v>255</v>
      </c>
      <c r="S2360" t="s">
        <v>251</v>
      </c>
      <c r="T2360" t="n">
        <v>5</v>
      </c>
    </row>
    <row r="2361" spans="1:20">
      <c r="A2361" s="1" t="n">
        <v>38929</v>
      </c>
      <c r="B2361" t="s">
        <v>347</v>
      </c>
      <c r="C2361" t="n">
        <v>4</v>
      </c>
      <c r="D2361" t="n">
        <v>20</v>
      </c>
      <c r="E2361" t="s">
        <v>249</v>
      </c>
      <c r="F2361" t="n">
        <v>3201</v>
      </c>
      <c r="G2361" t="s">
        <v>250</v>
      </c>
      <c r="H2361" t="s">
        <v>251</v>
      </c>
      <c r="I2361" t="n">
        <v>5</v>
      </c>
      <c r="J2361" t="n">
        <v>785</v>
      </c>
      <c r="K2361" t="s">
        <v>281</v>
      </c>
      <c r="L2361" t="n">
        <v>659</v>
      </c>
      <c r="M2361" t="n">
        <v>1.14</v>
      </c>
      <c r="N2361" t="n">
        <v>39</v>
      </c>
      <c r="O2361" t="s">
        <v>347</v>
      </c>
      <c r="P2361" t="s">
        <v>275</v>
      </c>
      <c r="Q2361" t="s">
        <v>275</v>
      </c>
      <c r="R2361" t="s">
        <v>255</v>
      </c>
      <c r="S2361" t="s">
        <v>251</v>
      </c>
      <c r="T2361" t="n">
        <v>5</v>
      </c>
    </row>
    <row r="2362" spans="1:20">
      <c r="A2362" s="1" t="n">
        <v>38960</v>
      </c>
      <c r="B2362" t="s">
        <v>345</v>
      </c>
      <c r="C2362" t="n">
        <v>46</v>
      </c>
      <c r="D2362" t="n">
        <v>20</v>
      </c>
      <c r="E2362" t="s">
        <v>249</v>
      </c>
      <c r="F2362" t="n">
        <v>3201</v>
      </c>
      <c r="G2362" t="s">
        <v>250</v>
      </c>
      <c r="H2362" t="s">
        <v>251</v>
      </c>
      <c r="I2362" t="n">
        <v>5</v>
      </c>
      <c r="J2362" t="n">
        <v>280</v>
      </c>
      <c r="K2362" t="s">
        <v>273</v>
      </c>
      <c r="L2362" t="n">
        <v>204</v>
      </c>
      <c r="M2362" t="n">
        <v>0.01</v>
      </c>
      <c r="N2362" t="n">
        <v>40.3</v>
      </c>
      <c r="O2362" t="s">
        <v>345</v>
      </c>
      <c r="P2362" t="s">
        <v>370</v>
      </c>
      <c r="Q2362" t="s">
        <v>370</v>
      </c>
      <c r="R2362" t="s">
        <v>255</v>
      </c>
      <c r="S2362" t="s">
        <v>251</v>
      </c>
      <c r="T2362" t="n">
        <v>5</v>
      </c>
    </row>
    <row r="2363" spans="1:20">
      <c r="A2363" s="1" t="n">
        <v>38960</v>
      </c>
      <c r="B2363" t="s">
        <v>345</v>
      </c>
      <c r="C2363" t="n">
        <v>45</v>
      </c>
      <c r="D2363" t="n">
        <v>20</v>
      </c>
      <c r="E2363" t="s">
        <v>249</v>
      </c>
      <c r="F2363" t="n">
        <v>3201</v>
      </c>
      <c r="G2363" t="s">
        <v>250</v>
      </c>
      <c r="H2363" t="s">
        <v>251</v>
      </c>
      <c r="I2363" t="n">
        <v>5</v>
      </c>
      <c r="J2363" t="n">
        <v>945</v>
      </c>
      <c r="K2363" t="s">
        <v>304</v>
      </c>
      <c r="L2363" t="n">
        <v>393</v>
      </c>
      <c r="M2363" t="n">
        <v>0.06</v>
      </c>
      <c r="N2363" t="n">
        <v>36.1</v>
      </c>
      <c r="O2363" t="s">
        <v>345</v>
      </c>
      <c r="P2363" t="s">
        <v>370</v>
      </c>
      <c r="Q2363" t="s">
        <v>370</v>
      </c>
      <c r="R2363" t="s">
        <v>255</v>
      </c>
      <c r="S2363" t="s">
        <v>251</v>
      </c>
      <c r="T2363" t="n">
        <v>5</v>
      </c>
    </row>
    <row r="2364" spans="1:20">
      <c r="A2364" s="1" t="n">
        <v>38960</v>
      </c>
      <c r="B2364" t="s">
        <v>345</v>
      </c>
      <c r="C2364" t="n">
        <v>47</v>
      </c>
      <c r="D2364" t="n">
        <v>20</v>
      </c>
      <c r="E2364" t="s">
        <v>249</v>
      </c>
      <c r="F2364" t="n">
        <v>3201</v>
      </c>
      <c r="G2364" t="s">
        <v>250</v>
      </c>
      <c r="H2364" t="s">
        <v>251</v>
      </c>
      <c r="I2364" t="n">
        <v>5</v>
      </c>
      <c r="J2364" t="n">
        <v>945</v>
      </c>
      <c r="K2364" t="s">
        <v>304</v>
      </c>
      <c r="L2364" t="n">
        <v>465</v>
      </c>
      <c r="M2364" t="n">
        <v>0.06</v>
      </c>
      <c r="N2364" t="n">
        <v>36.4</v>
      </c>
      <c r="O2364" t="s">
        <v>345</v>
      </c>
      <c r="P2364" t="s">
        <v>370</v>
      </c>
      <c r="Q2364" t="s">
        <v>370</v>
      </c>
      <c r="R2364" t="s">
        <v>255</v>
      </c>
      <c r="S2364" t="s">
        <v>251</v>
      </c>
      <c r="T2364" t="n">
        <v>5</v>
      </c>
    </row>
    <row r="2365" spans="1:20">
      <c r="A2365" s="1" t="n">
        <v>38960</v>
      </c>
      <c r="B2365" t="s">
        <v>345</v>
      </c>
      <c r="C2365" t="n">
        <v>44</v>
      </c>
      <c r="D2365" t="n">
        <v>20</v>
      </c>
      <c r="E2365" t="s">
        <v>249</v>
      </c>
      <c r="F2365" t="n">
        <v>3201</v>
      </c>
      <c r="G2365" t="s">
        <v>250</v>
      </c>
      <c r="H2365" t="s">
        <v>251</v>
      </c>
      <c r="I2365" t="n">
        <v>5</v>
      </c>
      <c r="J2365" t="n">
        <v>458</v>
      </c>
      <c r="K2365" t="s">
        <v>252</v>
      </c>
      <c r="L2365" t="n">
        <v>255</v>
      </c>
      <c r="M2365" t="n">
        <v>0.09</v>
      </c>
      <c r="N2365" t="n">
        <v>34.2</v>
      </c>
      <c r="O2365" t="s">
        <v>345</v>
      </c>
      <c r="P2365" t="s">
        <v>370</v>
      </c>
      <c r="Q2365" t="s">
        <v>370</v>
      </c>
      <c r="R2365" t="s">
        <v>255</v>
      </c>
      <c r="S2365" t="s">
        <v>251</v>
      </c>
      <c r="T2365" t="n">
        <v>5</v>
      </c>
    </row>
    <row r="2366" spans="1:20">
      <c r="A2366" s="1" t="n">
        <v>38960</v>
      </c>
      <c r="B2366" t="s">
        <v>345</v>
      </c>
      <c r="C2366" t="n">
        <v>85</v>
      </c>
      <c r="D2366" t="n">
        <v>141</v>
      </c>
      <c r="E2366" t="s">
        <v>373</v>
      </c>
      <c r="F2366" t="n">
        <v>3201</v>
      </c>
      <c r="G2366" t="s">
        <v>250</v>
      </c>
      <c r="H2366" t="s">
        <v>251</v>
      </c>
      <c r="I2366" t="n">
        <v>5</v>
      </c>
      <c r="J2366" t="n">
        <v>280</v>
      </c>
      <c r="K2366" t="s">
        <v>273</v>
      </c>
      <c r="L2366" t="n">
        <v>42</v>
      </c>
      <c r="M2366" t="n">
        <v>0</v>
      </c>
      <c r="N2366" t="n">
        <v>0</v>
      </c>
      <c r="O2366" t="s">
        <v>345</v>
      </c>
      <c r="P2366" t="s">
        <v>254</v>
      </c>
      <c r="Q2366" t="s">
        <v>254</v>
      </c>
      <c r="R2366" t="s">
        <v>255</v>
      </c>
      <c r="S2366" t="s">
        <v>251</v>
      </c>
      <c r="T2366" t="n">
        <v>5</v>
      </c>
    </row>
    <row r="2367" spans="1:20">
      <c r="A2367" s="1" t="n">
        <v>38960</v>
      </c>
      <c r="B2367" t="s">
        <v>347</v>
      </c>
      <c r="C2367" t="n">
        <v>1</v>
      </c>
      <c r="D2367" t="n">
        <v>20</v>
      </c>
      <c r="E2367" t="s">
        <v>249</v>
      </c>
      <c r="F2367" t="n">
        <v>3201</v>
      </c>
      <c r="G2367" t="s">
        <v>250</v>
      </c>
      <c r="H2367" t="s">
        <v>251</v>
      </c>
      <c r="I2367" t="n">
        <v>5</v>
      </c>
      <c r="J2367" t="n">
        <v>910</v>
      </c>
      <c r="K2367" t="s">
        <v>340</v>
      </c>
      <c r="L2367" t="n">
        <v>432</v>
      </c>
      <c r="M2367" t="n">
        <v>0.8100000000000001</v>
      </c>
      <c r="N2367" t="n">
        <v>39.5</v>
      </c>
      <c r="O2367" t="s">
        <v>347</v>
      </c>
      <c r="P2367" t="s">
        <v>275</v>
      </c>
      <c r="Q2367" t="s">
        <v>275</v>
      </c>
      <c r="R2367" t="s">
        <v>255</v>
      </c>
      <c r="S2367" t="s">
        <v>251</v>
      </c>
      <c r="T2367" t="n">
        <v>5</v>
      </c>
    </row>
    <row r="2368" spans="1:20">
      <c r="A2368" s="1" t="n">
        <v>38960</v>
      </c>
      <c r="B2368" t="s">
        <v>347</v>
      </c>
      <c r="C2368" t="n">
        <v>2</v>
      </c>
      <c r="D2368" t="n">
        <v>20</v>
      </c>
      <c r="E2368" t="s">
        <v>249</v>
      </c>
      <c r="F2368" t="n">
        <v>3201</v>
      </c>
      <c r="G2368" t="s">
        <v>250</v>
      </c>
      <c r="H2368" t="s">
        <v>251</v>
      </c>
      <c r="I2368" t="n">
        <v>5</v>
      </c>
      <c r="J2368" t="n">
        <v>232</v>
      </c>
      <c r="K2368" t="s">
        <v>288</v>
      </c>
      <c r="L2368" t="n">
        <v>305</v>
      </c>
      <c r="M2368" t="n">
        <v>0.07000000000000001</v>
      </c>
      <c r="N2368" t="n">
        <v>38.3</v>
      </c>
      <c r="O2368" t="s">
        <v>347</v>
      </c>
      <c r="P2368" t="s">
        <v>275</v>
      </c>
      <c r="Q2368" t="s">
        <v>275</v>
      </c>
      <c r="R2368" t="s">
        <v>255</v>
      </c>
      <c r="S2368" t="s">
        <v>251</v>
      </c>
      <c r="T2368" t="n">
        <v>5</v>
      </c>
    </row>
    <row r="2369" spans="1:20">
      <c r="A2369" s="1" t="n">
        <v>38960</v>
      </c>
      <c r="B2369" t="s">
        <v>347</v>
      </c>
      <c r="C2369" t="n">
        <v>8</v>
      </c>
      <c r="D2369" t="n">
        <v>20</v>
      </c>
      <c r="E2369" t="s">
        <v>249</v>
      </c>
      <c r="F2369" t="n">
        <v>3201</v>
      </c>
      <c r="G2369" t="s">
        <v>250</v>
      </c>
      <c r="H2369" t="s">
        <v>251</v>
      </c>
      <c r="I2369" t="n">
        <v>5</v>
      </c>
      <c r="J2369" t="n">
        <v>232</v>
      </c>
      <c r="K2369" t="s">
        <v>288</v>
      </c>
      <c r="L2369" t="n">
        <v>349</v>
      </c>
      <c r="M2369" t="n">
        <v>0.08</v>
      </c>
      <c r="N2369" t="n">
        <v>36.3</v>
      </c>
      <c r="O2369" t="s">
        <v>347</v>
      </c>
      <c r="P2369" t="s">
        <v>275</v>
      </c>
      <c r="Q2369" t="s">
        <v>275</v>
      </c>
      <c r="R2369" t="s">
        <v>255</v>
      </c>
      <c r="S2369" t="s">
        <v>251</v>
      </c>
      <c r="T2369" t="n">
        <v>5</v>
      </c>
    </row>
    <row r="2370" spans="1:20">
      <c r="A2370" s="1" t="n">
        <v>38960</v>
      </c>
      <c r="B2370" t="s">
        <v>347</v>
      </c>
      <c r="C2370" t="n">
        <v>3</v>
      </c>
      <c r="D2370" t="n">
        <v>20</v>
      </c>
      <c r="E2370" t="s">
        <v>249</v>
      </c>
      <c r="F2370" t="n">
        <v>3201</v>
      </c>
      <c r="G2370" t="s">
        <v>250</v>
      </c>
      <c r="H2370" t="s">
        <v>251</v>
      </c>
      <c r="I2370" t="n">
        <v>5</v>
      </c>
      <c r="J2370" t="n">
        <v>280</v>
      </c>
      <c r="K2370" t="s">
        <v>273</v>
      </c>
      <c r="L2370" t="n">
        <v>207</v>
      </c>
      <c r="M2370" t="n">
        <v>0.28</v>
      </c>
      <c r="N2370" t="n">
        <v>15.8</v>
      </c>
      <c r="O2370" t="s">
        <v>347</v>
      </c>
      <c r="P2370" t="s">
        <v>275</v>
      </c>
      <c r="Q2370" t="s">
        <v>275</v>
      </c>
      <c r="R2370" t="s">
        <v>255</v>
      </c>
      <c r="S2370" t="s">
        <v>251</v>
      </c>
      <c r="T2370" t="n">
        <v>5</v>
      </c>
    </row>
    <row r="2371" spans="1:20">
      <c r="A2371" s="1" t="n">
        <v>38960</v>
      </c>
      <c r="B2371" t="s">
        <v>347</v>
      </c>
      <c r="C2371" t="n">
        <v>5</v>
      </c>
      <c r="D2371" t="n">
        <v>20</v>
      </c>
      <c r="E2371" t="s">
        <v>249</v>
      </c>
      <c r="F2371" t="n">
        <v>3201</v>
      </c>
      <c r="G2371" t="s">
        <v>250</v>
      </c>
      <c r="H2371" t="s">
        <v>251</v>
      </c>
      <c r="I2371" t="n">
        <v>5</v>
      </c>
      <c r="J2371" t="n">
        <v>325</v>
      </c>
      <c r="K2371" t="s">
        <v>287</v>
      </c>
      <c r="L2371" t="n">
        <v>326</v>
      </c>
      <c r="M2371" t="n">
        <v>1.61</v>
      </c>
      <c r="N2371" t="n">
        <v>23.4</v>
      </c>
      <c r="O2371" t="s">
        <v>347</v>
      </c>
      <c r="P2371" t="s">
        <v>275</v>
      </c>
      <c r="Q2371" t="s">
        <v>275</v>
      </c>
      <c r="R2371" t="s">
        <v>255</v>
      </c>
      <c r="S2371" t="s">
        <v>251</v>
      </c>
      <c r="T2371" t="n">
        <v>5</v>
      </c>
    </row>
    <row r="2372" spans="1:20">
      <c r="A2372" s="1" t="n">
        <v>38960</v>
      </c>
      <c r="B2372" t="s">
        <v>347</v>
      </c>
      <c r="C2372" t="n">
        <v>7</v>
      </c>
      <c r="D2372" t="n">
        <v>20</v>
      </c>
      <c r="E2372" t="s">
        <v>249</v>
      </c>
      <c r="F2372" t="n">
        <v>3201</v>
      </c>
      <c r="G2372" t="s">
        <v>250</v>
      </c>
      <c r="H2372" t="s">
        <v>251</v>
      </c>
      <c r="I2372" t="n">
        <v>5</v>
      </c>
      <c r="J2372" t="n">
        <v>458</v>
      </c>
      <c r="K2372" t="s">
        <v>252</v>
      </c>
      <c r="L2372" t="n">
        <v>309</v>
      </c>
      <c r="M2372" t="n">
        <v>0.22</v>
      </c>
      <c r="N2372" t="n">
        <v>19.9</v>
      </c>
      <c r="O2372" t="s">
        <v>347</v>
      </c>
      <c r="P2372" t="s">
        <v>275</v>
      </c>
      <c r="Q2372" t="s">
        <v>275</v>
      </c>
      <c r="R2372" t="s">
        <v>255</v>
      </c>
      <c r="S2372" t="s">
        <v>251</v>
      </c>
      <c r="T2372" t="n">
        <v>5</v>
      </c>
    </row>
    <row r="2373" spans="1:20">
      <c r="A2373" s="1" t="n">
        <v>38960</v>
      </c>
      <c r="B2373" t="s">
        <v>347</v>
      </c>
      <c r="C2373" t="n">
        <v>6</v>
      </c>
      <c r="D2373" t="n">
        <v>20</v>
      </c>
      <c r="E2373" t="s">
        <v>249</v>
      </c>
      <c r="F2373" t="n">
        <v>3201</v>
      </c>
      <c r="G2373" t="s">
        <v>250</v>
      </c>
      <c r="H2373" t="s">
        <v>251</v>
      </c>
      <c r="I2373" t="n">
        <v>5</v>
      </c>
      <c r="J2373" t="n">
        <v>785</v>
      </c>
      <c r="K2373" t="s">
        <v>281</v>
      </c>
      <c r="L2373" t="n">
        <v>662</v>
      </c>
      <c r="M2373" t="n">
        <v>1.12</v>
      </c>
      <c r="N2373" t="n">
        <v>38.9</v>
      </c>
      <c r="O2373" t="s">
        <v>347</v>
      </c>
      <c r="P2373" t="s">
        <v>275</v>
      </c>
      <c r="Q2373" t="s">
        <v>275</v>
      </c>
      <c r="R2373" t="s">
        <v>255</v>
      </c>
      <c r="S2373" t="s">
        <v>251</v>
      </c>
      <c r="T2373" t="n">
        <v>5</v>
      </c>
    </row>
    <row r="2374" spans="1:20">
      <c r="A2374" s="1" t="n">
        <v>38960</v>
      </c>
      <c r="B2374" t="s">
        <v>347</v>
      </c>
      <c r="C2374" t="n">
        <v>4</v>
      </c>
      <c r="D2374" t="n">
        <v>20</v>
      </c>
      <c r="E2374" t="s">
        <v>249</v>
      </c>
      <c r="F2374" t="n">
        <v>3201</v>
      </c>
      <c r="G2374" t="s">
        <v>250</v>
      </c>
      <c r="H2374" t="s">
        <v>251</v>
      </c>
      <c r="I2374" t="n">
        <v>5</v>
      </c>
      <c r="J2374" t="n">
        <v>965</v>
      </c>
      <c r="K2374" t="s">
        <v>358</v>
      </c>
      <c r="L2374" t="n">
        <v>369</v>
      </c>
      <c r="M2374" t="n">
        <v>0.58</v>
      </c>
      <c r="N2374" t="n">
        <v>32</v>
      </c>
      <c r="O2374" t="s">
        <v>347</v>
      </c>
      <c r="P2374" t="s">
        <v>275</v>
      </c>
      <c r="Q2374" t="s">
        <v>275</v>
      </c>
      <c r="R2374" t="s">
        <v>255</v>
      </c>
      <c r="S2374" t="s">
        <v>251</v>
      </c>
      <c r="T2374" t="n">
        <v>5</v>
      </c>
    </row>
    <row r="2375" spans="1:20">
      <c r="A2375" s="1" t="n">
        <v>38990</v>
      </c>
      <c r="B2375" t="s">
        <v>385</v>
      </c>
      <c r="C2375" t="n">
        <v>3</v>
      </c>
      <c r="D2375" t="n">
        <v>141</v>
      </c>
      <c r="E2375" t="s">
        <v>373</v>
      </c>
      <c r="F2375" t="n">
        <v>3201</v>
      </c>
      <c r="G2375" t="s">
        <v>250</v>
      </c>
      <c r="H2375" t="s">
        <v>251</v>
      </c>
      <c r="I2375" t="n">
        <v>5</v>
      </c>
      <c r="J2375" t="n">
        <v>330</v>
      </c>
      <c r="K2375" t="s">
        <v>374</v>
      </c>
      <c r="L2375" t="n">
        <v>25</v>
      </c>
      <c r="M2375" t="n">
        <v>0</v>
      </c>
      <c r="N2375" t="n">
        <v>0</v>
      </c>
      <c r="O2375" t="s">
        <v>375</v>
      </c>
      <c r="P2375" t="s">
        <v>376</v>
      </c>
      <c r="Q2375" t="s">
        <v>376</v>
      </c>
      <c r="R2375" t="s">
        <v>255</v>
      </c>
      <c r="S2375" t="s">
        <v>251</v>
      </c>
      <c r="T2375" t="n">
        <v>5</v>
      </c>
    </row>
    <row r="2376" spans="1:20">
      <c r="A2376" s="1" t="n">
        <v>38990</v>
      </c>
      <c r="B2376" t="s">
        <v>385</v>
      </c>
      <c r="C2376" t="n">
        <v>4</v>
      </c>
      <c r="D2376" t="n">
        <v>141</v>
      </c>
      <c r="E2376" t="s">
        <v>373</v>
      </c>
      <c r="F2376" t="n">
        <v>3201</v>
      </c>
      <c r="G2376" t="s">
        <v>250</v>
      </c>
      <c r="H2376" t="s">
        <v>251</v>
      </c>
      <c r="I2376" t="n">
        <v>5</v>
      </c>
      <c r="J2376" t="n">
        <v>330</v>
      </c>
      <c r="K2376" t="s">
        <v>374</v>
      </c>
      <c r="L2376" t="n">
        <v>34</v>
      </c>
      <c r="M2376" t="n">
        <v>0</v>
      </c>
      <c r="N2376" t="n">
        <v>0</v>
      </c>
      <c r="O2376" t="s">
        <v>345</v>
      </c>
      <c r="P2376" t="s">
        <v>254</v>
      </c>
      <c r="Q2376" t="s">
        <v>254</v>
      </c>
      <c r="R2376" t="s">
        <v>255</v>
      </c>
      <c r="S2376" t="s">
        <v>251</v>
      </c>
      <c r="T2376" t="n">
        <v>5</v>
      </c>
    </row>
    <row r="2377" spans="1:20">
      <c r="A2377" s="1" t="n">
        <v>38990</v>
      </c>
      <c r="B2377" t="s">
        <v>345</v>
      </c>
      <c r="C2377" t="n">
        <v>3</v>
      </c>
      <c r="D2377" t="n">
        <v>20</v>
      </c>
      <c r="E2377" t="s">
        <v>249</v>
      </c>
      <c r="F2377" t="n">
        <v>3201</v>
      </c>
      <c r="G2377" t="s">
        <v>250</v>
      </c>
      <c r="H2377" t="s">
        <v>251</v>
      </c>
      <c r="I2377" t="n">
        <v>5</v>
      </c>
      <c r="J2377" t="n">
        <v>875</v>
      </c>
      <c r="K2377" t="s">
        <v>327</v>
      </c>
      <c r="L2377" t="n">
        <v>386</v>
      </c>
      <c r="M2377" t="n">
        <v>0.04</v>
      </c>
      <c r="N2377" t="n">
        <v>42.4</v>
      </c>
      <c r="O2377" t="s">
        <v>345</v>
      </c>
      <c r="P2377" t="s">
        <v>370</v>
      </c>
      <c r="Q2377" t="s">
        <v>370</v>
      </c>
      <c r="R2377" t="s">
        <v>255</v>
      </c>
      <c r="S2377" t="s">
        <v>251</v>
      </c>
      <c r="T2377" t="n">
        <v>5</v>
      </c>
    </row>
    <row r="2378" spans="1:20">
      <c r="A2378" s="1" t="n">
        <v>38990</v>
      </c>
      <c r="B2378" t="s">
        <v>345</v>
      </c>
      <c r="C2378" t="n">
        <v>2</v>
      </c>
      <c r="D2378" t="n">
        <v>20</v>
      </c>
      <c r="E2378" t="s">
        <v>249</v>
      </c>
      <c r="F2378" t="n">
        <v>3201</v>
      </c>
      <c r="G2378" t="s">
        <v>250</v>
      </c>
      <c r="H2378" t="s">
        <v>251</v>
      </c>
      <c r="I2378" t="n">
        <v>5</v>
      </c>
      <c r="J2378" t="n">
        <v>945</v>
      </c>
      <c r="K2378" t="s">
        <v>304</v>
      </c>
      <c r="L2378" t="n">
        <v>315</v>
      </c>
      <c r="M2378" t="n">
        <v>0.06</v>
      </c>
      <c r="N2378" t="n">
        <v>36.5</v>
      </c>
      <c r="O2378" t="s">
        <v>345</v>
      </c>
      <c r="P2378" t="s">
        <v>370</v>
      </c>
      <c r="Q2378" t="s">
        <v>370</v>
      </c>
      <c r="R2378" t="s">
        <v>255</v>
      </c>
      <c r="S2378" t="s">
        <v>251</v>
      </c>
      <c r="T2378" t="n">
        <v>5</v>
      </c>
    </row>
    <row r="2379" spans="1:20">
      <c r="A2379" s="1" t="n">
        <v>38990</v>
      </c>
      <c r="B2379" t="s">
        <v>345</v>
      </c>
      <c r="C2379" t="n">
        <v>31</v>
      </c>
      <c r="D2379" t="n">
        <v>20</v>
      </c>
      <c r="E2379" t="s">
        <v>249</v>
      </c>
      <c r="F2379" t="n">
        <v>3201</v>
      </c>
      <c r="G2379" t="s">
        <v>250</v>
      </c>
      <c r="H2379" t="s">
        <v>251</v>
      </c>
      <c r="I2379" t="n">
        <v>5</v>
      </c>
      <c r="J2379" t="n">
        <v>280</v>
      </c>
      <c r="K2379" t="s">
        <v>273</v>
      </c>
      <c r="L2379" t="n">
        <v>201</v>
      </c>
      <c r="M2379" t="n">
        <v>0.28</v>
      </c>
      <c r="N2379" t="n">
        <v>24.9</v>
      </c>
      <c r="O2379" t="s">
        <v>345</v>
      </c>
      <c r="P2379" t="s">
        <v>370</v>
      </c>
      <c r="Q2379" t="s">
        <v>370</v>
      </c>
      <c r="R2379" t="s">
        <v>255</v>
      </c>
      <c r="S2379" t="s">
        <v>251</v>
      </c>
      <c r="T2379" t="n">
        <v>5</v>
      </c>
    </row>
    <row r="2380" spans="1:20">
      <c r="A2380" s="1" t="n">
        <v>38990</v>
      </c>
      <c r="B2380" t="s">
        <v>345</v>
      </c>
      <c r="C2380" t="n">
        <v>36</v>
      </c>
      <c r="D2380" t="n">
        <v>20</v>
      </c>
      <c r="E2380" t="s">
        <v>249</v>
      </c>
      <c r="F2380" t="n">
        <v>3201</v>
      </c>
      <c r="G2380" t="s">
        <v>250</v>
      </c>
      <c r="H2380" t="s">
        <v>251</v>
      </c>
      <c r="I2380" t="n">
        <v>5</v>
      </c>
      <c r="J2380" t="n">
        <v>280</v>
      </c>
      <c r="K2380" t="s">
        <v>273</v>
      </c>
      <c r="L2380" t="n">
        <v>314</v>
      </c>
      <c r="M2380" t="n">
        <v>0.06</v>
      </c>
      <c r="N2380" t="n">
        <v>39.7</v>
      </c>
      <c r="O2380" t="s">
        <v>345</v>
      </c>
      <c r="P2380" t="s">
        <v>370</v>
      </c>
      <c r="Q2380" t="s">
        <v>370</v>
      </c>
      <c r="R2380" t="s">
        <v>255</v>
      </c>
      <c r="S2380" t="s">
        <v>251</v>
      </c>
      <c r="T2380" t="n">
        <v>5</v>
      </c>
    </row>
    <row r="2381" spans="1:20">
      <c r="A2381" s="1" t="n">
        <v>38990</v>
      </c>
      <c r="B2381" t="s">
        <v>345</v>
      </c>
      <c r="C2381" t="n">
        <v>34</v>
      </c>
      <c r="D2381" t="n">
        <v>20</v>
      </c>
      <c r="E2381" t="s">
        <v>249</v>
      </c>
      <c r="F2381" t="n">
        <v>3201</v>
      </c>
      <c r="G2381" t="s">
        <v>250</v>
      </c>
      <c r="H2381" t="s">
        <v>251</v>
      </c>
      <c r="I2381" t="n">
        <v>5</v>
      </c>
      <c r="J2381" t="n">
        <v>945</v>
      </c>
      <c r="K2381" t="s">
        <v>304</v>
      </c>
      <c r="L2381" t="n">
        <v>495</v>
      </c>
      <c r="M2381" t="n">
        <v>0.06</v>
      </c>
      <c r="N2381" t="n">
        <v>36.5</v>
      </c>
      <c r="O2381" t="s">
        <v>345</v>
      </c>
      <c r="P2381" t="s">
        <v>370</v>
      </c>
      <c r="Q2381" t="s">
        <v>370</v>
      </c>
      <c r="R2381" t="s">
        <v>255</v>
      </c>
      <c r="S2381" t="s">
        <v>251</v>
      </c>
      <c r="T2381" t="n">
        <v>5</v>
      </c>
    </row>
    <row r="2382" spans="1:20">
      <c r="A2382" s="1" t="n">
        <v>38990</v>
      </c>
      <c r="B2382" t="s">
        <v>345</v>
      </c>
      <c r="C2382" t="n">
        <v>35</v>
      </c>
      <c r="D2382" t="n">
        <v>20</v>
      </c>
      <c r="E2382" t="s">
        <v>249</v>
      </c>
      <c r="F2382" t="n">
        <v>3201</v>
      </c>
      <c r="G2382" t="s">
        <v>250</v>
      </c>
      <c r="H2382" t="s">
        <v>251</v>
      </c>
      <c r="I2382" t="n">
        <v>5</v>
      </c>
      <c r="J2382" t="n">
        <v>945</v>
      </c>
      <c r="K2382" t="s">
        <v>304</v>
      </c>
      <c r="L2382" t="n">
        <v>347</v>
      </c>
      <c r="M2382" t="n">
        <v>0.06</v>
      </c>
      <c r="N2382" t="n">
        <v>36.5</v>
      </c>
      <c r="O2382" t="s">
        <v>345</v>
      </c>
      <c r="P2382" t="s">
        <v>370</v>
      </c>
      <c r="Q2382" t="s">
        <v>370</v>
      </c>
      <c r="R2382" t="s">
        <v>255</v>
      </c>
      <c r="S2382" t="s">
        <v>251</v>
      </c>
      <c r="T2382" t="n">
        <v>5</v>
      </c>
    </row>
    <row r="2383" spans="1:20">
      <c r="A2383" s="1" t="n">
        <v>38990</v>
      </c>
      <c r="B2383" t="s">
        <v>372</v>
      </c>
      <c r="C2383" t="n">
        <v>1</v>
      </c>
      <c r="D2383" t="n">
        <v>141</v>
      </c>
      <c r="E2383" t="s">
        <v>373</v>
      </c>
      <c r="F2383" t="n">
        <v>3201</v>
      </c>
      <c r="G2383" t="s">
        <v>250</v>
      </c>
      <c r="H2383" t="s">
        <v>251</v>
      </c>
      <c r="I2383" t="n">
        <v>5</v>
      </c>
      <c r="J2383" t="n">
        <v>487</v>
      </c>
      <c r="K2383" t="s">
        <v>386</v>
      </c>
      <c r="L2383" t="n">
        <v>100</v>
      </c>
      <c r="M2383" t="n">
        <v>0</v>
      </c>
      <c r="N2383" t="n">
        <v>0</v>
      </c>
      <c r="O2383" t="s">
        <v>375</v>
      </c>
      <c r="P2383" t="s">
        <v>376</v>
      </c>
      <c r="Q2383" t="s">
        <v>376</v>
      </c>
      <c r="R2383" t="s">
        <v>255</v>
      </c>
      <c r="S2383" t="s">
        <v>251</v>
      </c>
      <c r="T2383" t="n">
        <v>5</v>
      </c>
    </row>
    <row r="2384" spans="1:20">
      <c r="A2384" s="1" t="n">
        <v>38990</v>
      </c>
      <c r="B2384" t="s">
        <v>348</v>
      </c>
      <c r="C2384" t="n">
        <v>1</v>
      </c>
      <c r="D2384" t="n">
        <v>215</v>
      </c>
      <c r="E2384" t="s">
        <v>256</v>
      </c>
      <c r="F2384" t="n">
        <v>3201</v>
      </c>
      <c r="G2384" t="s">
        <v>250</v>
      </c>
      <c r="H2384" t="s">
        <v>251</v>
      </c>
      <c r="I2384" t="n">
        <v>5</v>
      </c>
      <c r="K2384" t="s">
        <v>361</v>
      </c>
      <c r="L2384" t="n">
        <v>319</v>
      </c>
      <c r="M2384" t="n">
        <v>0</v>
      </c>
      <c r="N2384" t="n">
        <v>0</v>
      </c>
    </row>
    <row r="2385" spans="1:20">
      <c r="A2385" s="1" t="n">
        <v>38990</v>
      </c>
      <c r="B2385" t="s">
        <v>378</v>
      </c>
      <c r="C2385" t="n">
        <v>51</v>
      </c>
      <c r="D2385" t="n">
        <v>141</v>
      </c>
      <c r="E2385" t="s">
        <v>373</v>
      </c>
      <c r="F2385" t="n">
        <v>3201</v>
      </c>
      <c r="G2385" t="s">
        <v>250</v>
      </c>
      <c r="H2385" t="s">
        <v>251</v>
      </c>
      <c r="I2385" t="n">
        <v>5</v>
      </c>
      <c r="J2385" t="n">
        <v>330</v>
      </c>
      <c r="K2385" t="s">
        <v>374</v>
      </c>
      <c r="L2385" t="n">
        <v>44</v>
      </c>
      <c r="M2385" t="n">
        <v>0</v>
      </c>
      <c r="N2385" t="n">
        <v>0</v>
      </c>
      <c r="O2385" t="s">
        <v>375</v>
      </c>
      <c r="P2385" t="s">
        <v>376</v>
      </c>
      <c r="Q2385" t="s">
        <v>376</v>
      </c>
      <c r="R2385" t="s">
        <v>255</v>
      </c>
      <c r="S2385" t="s">
        <v>251</v>
      </c>
      <c r="T2385" t="n">
        <v>5</v>
      </c>
    </row>
    <row r="2386" spans="1:20">
      <c r="A2386" s="1" t="n">
        <v>38990</v>
      </c>
      <c r="B2386" t="s">
        <v>347</v>
      </c>
      <c r="C2386" t="n">
        <v>1</v>
      </c>
      <c r="D2386" t="n">
        <v>20</v>
      </c>
      <c r="E2386" t="s">
        <v>249</v>
      </c>
      <c r="F2386" t="n">
        <v>3201</v>
      </c>
      <c r="G2386" t="s">
        <v>250</v>
      </c>
      <c r="H2386" t="s">
        <v>251</v>
      </c>
      <c r="I2386" t="n">
        <v>5</v>
      </c>
      <c r="J2386" t="n">
        <v>910</v>
      </c>
      <c r="K2386" t="s">
        <v>340</v>
      </c>
      <c r="L2386" t="n">
        <v>722</v>
      </c>
      <c r="M2386" t="n">
        <v>0.79</v>
      </c>
      <c r="N2386" t="n">
        <v>39.1</v>
      </c>
      <c r="O2386" t="s">
        <v>347</v>
      </c>
      <c r="P2386" t="s">
        <v>275</v>
      </c>
      <c r="Q2386" t="s">
        <v>275</v>
      </c>
      <c r="R2386" t="s">
        <v>255</v>
      </c>
      <c r="S2386" t="s">
        <v>251</v>
      </c>
      <c r="T2386" t="n">
        <v>5</v>
      </c>
    </row>
    <row r="2387" spans="1:20">
      <c r="A2387" s="1" t="n">
        <v>38990</v>
      </c>
      <c r="B2387" t="s">
        <v>347</v>
      </c>
      <c r="C2387" t="n">
        <v>2</v>
      </c>
      <c r="D2387" t="n">
        <v>20</v>
      </c>
      <c r="E2387" t="s">
        <v>249</v>
      </c>
      <c r="F2387" t="n">
        <v>3201</v>
      </c>
      <c r="G2387" t="s">
        <v>250</v>
      </c>
      <c r="H2387" t="s">
        <v>251</v>
      </c>
      <c r="I2387" t="n">
        <v>5</v>
      </c>
      <c r="J2387" t="n">
        <v>232</v>
      </c>
      <c r="K2387" t="s">
        <v>288</v>
      </c>
      <c r="L2387" t="n">
        <v>399</v>
      </c>
      <c r="M2387" t="n">
        <v>0.07000000000000001</v>
      </c>
      <c r="N2387" t="n">
        <v>38.2</v>
      </c>
      <c r="O2387" t="s">
        <v>347</v>
      </c>
      <c r="P2387" t="s">
        <v>275</v>
      </c>
      <c r="Q2387" t="s">
        <v>275</v>
      </c>
      <c r="R2387" t="s">
        <v>255</v>
      </c>
      <c r="S2387" t="s">
        <v>251</v>
      </c>
      <c r="T2387" t="n">
        <v>5</v>
      </c>
    </row>
    <row r="2388" spans="1:20">
      <c r="A2388" s="1" t="n">
        <v>38990</v>
      </c>
      <c r="B2388" t="s">
        <v>347</v>
      </c>
      <c r="C2388" t="n">
        <v>4</v>
      </c>
      <c r="D2388" t="n">
        <v>20</v>
      </c>
      <c r="E2388" t="s">
        <v>249</v>
      </c>
      <c r="F2388" t="n">
        <v>3201</v>
      </c>
      <c r="G2388" t="s">
        <v>250</v>
      </c>
      <c r="H2388" t="s">
        <v>251</v>
      </c>
      <c r="I2388" t="n">
        <v>5</v>
      </c>
      <c r="J2388" t="n">
        <v>325</v>
      </c>
      <c r="K2388" t="s">
        <v>287</v>
      </c>
      <c r="L2388" t="n">
        <v>361</v>
      </c>
      <c r="M2388" t="n">
        <v>1.59</v>
      </c>
      <c r="N2388" t="n">
        <v>23.9</v>
      </c>
      <c r="O2388" t="s">
        <v>347</v>
      </c>
      <c r="P2388" t="s">
        <v>275</v>
      </c>
      <c r="Q2388" t="s">
        <v>275</v>
      </c>
      <c r="R2388" t="s">
        <v>255</v>
      </c>
      <c r="S2388" t="s">
        <v>251</v>
      </c>
      <c r="T2388" t="n">
        <v>5</v>
      </c>
    </row>
    <row r="2389" spans="1:20">
      <c r="A2389" s="1" t="n">
        <v>38990</v>
      </c>
      <c r="B2389" t="s">
        <v>347</v>
      </c>
      <c r="C2389" t="n">
        <v>3</v>
      </c>
      <c r="D2389" t="n">
        <v>20</v>
      </c>
      <c r="E2389" t="s">
        <v>249</v>
      </c>
      <c r="F2389" t="n">
        <v>3201</v>
      </c>
      <c r="G2389" t="s">
        <v>250</v>
      </c>
      <c r="H2389" t="s">
        <v>251</v>
      </c>
      <c r="I2389" t="n">
        <v>5</v>
      </c>
      <c r="J2389" t="n">
        <v>458</v>
      </c>
      <c r="K2389" t="s">
        <v>252</v>
      </c>
      <c r="L2389" t="n">
        <v>250</v>
      </c>
      <c r="M2389" t="n">
        <v>0.22</v>
      </c>
      <c r="N2389" t="n">
        <v>19.9</v>
      </c>
      <c r="O2389" t="s">
        <v>347</v>
      </c>
      <c r="P2389" t="s">
        <v>275</v>
      </c>
      <c r="Q2389" t="s">
        <v>275</v>
      </c>
      <c r="R2389" t="s">
        <v>255</v>
      </c>
      <c r="S2389" t="s">
        <v>251</v>
      </c>
      <c r="T2389" t="n">
        <v>5</v>
      </c>
    </row>
    <row r="2390" spans="1:20">
      <c r="A2390" s="1" t="n">
        <v>38990</v>
      </c>
      <c r="B2390" t="s">
        <v>347</v>
      </c>
      <c r="C2390" t="n">
        <v>5</v>
      </c>
      <c r="D2390" t="n">
        <v>20</v>
      </c>
      <c r="E2390" t="s">
        <v>249</v>
      </c>
      <c r="F2390" t="n">
        <v>3201</v>
      </c>
      <c r="G2390" t="s">
        <v>250</v>
      </c>
      <c r="H2390" t="s">
        <v>251</v>
      </c>
      <c r="I2390" t="n">
        <v>5</v>
      </c>
      <c r="J2390" t="n">
        <v>785</v>
      </c>
      <c r="K2390" t="s">
        <v>281</v>
      </c>
      <c r="L2390" t="n">
        <v>849</v>
      </c>
      <c r="M2390" t="n">
        <v>1.17</v>
      </c>
      <c r="N2390" t="n">
        <v>38.7</v>
      </c>
      <c r="O2390" t="s">
        <v>347</v>
      </c>
      <c r="P2390" t="s">
        <v>275</v>
      </c>
      <c r="Q2390" t="s">
        <v>275</v>
      </c>
      <c r="R2390" t="s">
        <v>255</v>
      </c>
      <c r="S2390" t="s">
        <v>251</v>
      </c>
      <c r="T2390" t="n">
        <v>5</v>
      </c>
    </row>
    <row r="2391" spans="1:20">
      <c r="A2391" s="1" t="n">
        <v>38990</v>
      </c>
      <c r="B2391" t="s">
        <v>347</v>
      </c>
      <c r="C2391" t="n">
        <v>6</v>
      </c>
      <c r="D2391" t="n">
        <v>508</v>
      </c>
      <c r="E2391" t="s">
        <v>268</v>
      </c>
      <c r="F2391" t="n">
        <v>3201</v>
      </c>
      <c r="G2391" t="s">
        <v>250</v>
      </c>
      <c r="H2391" t="s">
        <v>251</v>
      </c>
      <c r="I2391" t="n">
        <v>5</v>
      </c>
      <c r="J2391" t="n">
        <v>458</v>
      </c>
      <c r="K2391" t="s">
        <v>252</v>
      </c>
      <c r="L2391" t="n">
        <v>217</v>
      </c>
      <c r="M2391" t="n">
        <v>0.16</v>
      </c>
      <c r="N2391" t="n">
        <v>0</v>
      </c>
    </row>
    <row r="2392" spans="1:20">
      <c r="A2392" s="1" t="n">
        <v>38990</v>
      </c>
      <c r="B2392" t="s">
        <v>387</v>
      </c>
      <c r="C2392" t="n">
        <v>9</v>
      </c>
      <c r="D2392" t="n">
        <v>465</v>
      </c>
      <c r="E2392" t="s">
        <v>363</v>
      </c>
      <c r="F2392" t="n">
        <v>3201</v>
      </c>
      <c r="G2392" t="s">
        <v>250</v>
      </c>
      <c r="H2392" t="s">
        <v>251</v>
      </c>
      <c r="I2392" t="n">
        <v>5</v>
      </c>
      <c r="K2392" t="s">
        <v>361</v>
      </c>
      <c r="L2392" t="n">
        <v>30</v>
      </c>
      <c r="M2392" t="n">
        <v>0</v>
      </c>
      <c r="N2392" t="n">
        <v>0</v>
      </c>
    </row>
    <row r="2393" spans="1:20">
      <c r="A2393" s="1" t="n">
        <v>38990</v>
      </c>
      <c r="B2393" t="s">
        <v>387</v>
      </c>
      <c r="C2393" t="n">
        <v>10</v>
      </c>
      <c r="D2393" t="n">
        <v>465</v>
      </c>
      <c r="E2393" t="s">
        <v>363</v>
      </c>
      <c r="F2393" t="n">
        <v>3201</v>
      </c>
      <c r="G2393" t="s">
        <v>250</v>
      </c>
      <c r="H2393" t="s">
        <v>251</v>
      </c>
      <c r="I2393" t="n">
        <v>5</v>
      </c>
      <c r="K2393" t="s">
        <v>361</v>
      </c>
      <c r="L2393" t="n">
        <v>50</v>
      </c>
      <c r="M2393" t="n">
        <v>0</v>
      </c>
      <c r="N2393" t="n">
        <v>0</v>
      </c>
    </row>
    <row r="2394" spans="1:20">
      <c r="A2394" s="1" t="n">
        <v>39021</v>
      </c>
      <c r="B2394" t="s">
        <v>385</v>
      </c>
      <c r="C2394" t="n">
        <v>2</v>
      </c>
      <c r="D2394" t="n">
        <v>141</v>
      </c>
      <c r="E2394" t="s">
        <v>373</v>
      </c>
      <c r="F2394" t="n">
        <v>3201</v>
      </c>
      <c r="G2394" t="s">
        <v>250</v>
      </c>
      <c r="H2394" t="s">
        <v>251</v>
      </c>
      <c r="I2394" t="n">
        <v>5</v>
      </c>
      <c r="J2394" t="n">
        <v>330</v>
      </c>
      <c r="K2394" t="s">
        <v>374</v>
      </c>
      <c r="L2394" t="n">
        <v>20</v>
      </c>
      <c r="M2394" t="n">
        <v>0</v>
      </c>
      <c r="N2394" t="n">
        <v>0</v>
      </c>
      <c r="O2394" t="s">
        <v>375</v>
      </c>
      <c r="P2394" t="s">
        <v>376</v>
      </c>
      <c r="Q2394" t="s">
        <v>376</v>
      </c>
      <c r="R2394" t="s">
        <v>255</v>
      </c>
      <c r="S2394" t="s">
        <v>251</v>
      </c>
      <c r="T2394" t="n">
        <v>5</v>
      </c>
    </row>
    <row r="2395" spans="1:20">
      <c r="A2395" s="1" t="n">
        <v>39021</v>
      </c>
      <c r="B2395" t="s">
        <v>385</v>
      </c>
      <c r="C2395" t="n">
        <v>3</v>
      </c>
      <c r="D2395" t="n">
        <v>141</v>
      </c>
      <c r="E2395" t="s">
        <v>373</v>
      </c>
      <c r="F2395" t="n">
        <v>3201</v>
      </c>
      <c r="G2395" t="s">
        <v>250</v>
      </c>
      <c r="H2395" t="s">
        <v>251</v>
      </c>
      <c r="I2395" t="n">
        <v>5</v>
      </c>
      <c r="J2395" t="n">
        <v>330</v>
      </c>
      <c r="K2395" t="s">
        <v>374</v>
      </c>
      <c r="L2395" t="n">
        <v>30</v>
      </c>
      <c r="M2395" t="n">
        <v>0</v>
      </c>
      <c r="N2395" t="n">
        <v>0</v>
      </c>
      <c r="O2395" t="s">
        <v>388</v>
      </c>
      <c r="P2395" t="s">
        <v>389</v>
      </c>
      <c r="Q2395" t="s">
        <v>389</v>
      </c>
      <c r="R2395" t="s">
        <v>390</v>
      </c>
      <c r="S2395" t="s">
        <v>391</v>
      </c>
      <c r="T2395" t="n">
        <v>5</v>
      </c>
    </row>
    <row r="2396" spans="1:20">
      <c r="A2396" s="1" t="n">
        <v>39021</v>
      </c>
      <c r="B2396" t="s">
        <v>385</v>
      </c>
      <c r="C2396" t="n">
        <v>4</v>
      </c>
      <c r="D2396" t="n">
        <v>141</v>
      </c>
      <c r="E2396" t="s">
        <v>373</v>
      </c>
      <c r="F2396" t="n">
        <v>3201</v>
      </c>
      <c r="G2396" t="s">
        <v>250</v>
      </c>
      <c r="H2396" t="s">
        <v>251</v>
      </c>
      <c r="I2396" t="n">
        <v>5</v>
      </c>
      <c r="J2396" t="n">
        <v>330</v>
      </c>
      <c r="K2396" t="s">
        <v>374</v>
      </c>
      <c r="L2396" t="n">
        <v>10</v>
      </c>
      <c r="M2396" t="n">
        <v>0</v>
      </c>
      <c r="N2396" t="n">
        <v>0</v>
      </c>
      <c r="O2396" t="s">
        <v>375</v>
      </c>
      <c r="P2396" t="s">
        <v>376</v>
      </c>
      <c r="Q2396" t="s">
        <v>376</v>
      </c>
      <c r="R2396" t="s">
        <v>255</v>
      </c>
      <c r="S2396" t="s">
        <v>251</v>
      </c>
      <c r="T2396" t="n">
        <v>5</v>
      </c>
    </row>
    <row r="2397" spans="1:20">
      <c r="A2397" s="1" t="n">
        <v>39021</v>
      </c>
      <c r="B2397" t="s">
        <v>345</v>
      </c>
      <c r="C2397" t="n">
        <v>67</v>
      </c>
      <c r="D2397" t="n">
        <v>20</v>
      </c>
      <c r="E2397" t="s">
        <v>249</v>
      </c>
      <c r="F2397" t="n">
        <v>3201</v>
      </c>
      <c r="G2397" t="s">
        <v>250</v>
      </c>
      <c r="H2397" t="s">
        <v>251</v>
      </c>
      <c r="I2397" t="n">
        <v>5</v>
      </c>
      <c r="J2397" t="n">
        <v>280</v>
      </c>
      <c r="K2397" t="s">
        <v>273</v>
      </c>
      <c r="L2397" t="n">
        <v>450</v>
      </c>
      <c r="M2397" t="n">
        <v>0.06</v>
      </c>
      <c r="N2397" t="n">
        <v>38.5</v>
      </c>
      <c r="O2397" t="s">
        <v>345</v>
      </c>
      <c r="P2397" t="s">
        <v>370</v>
      </c>
      <c r="Q2397" t="s">
        <v>370</v>
      </c>
      <c r="R2397" t="s">
        <v>255</v>
      </c>
      <c r="S2397" t="s">
        <v>251</v>
      </c>
      <c r="T2397" t="n">
        <v>5</v>
      </c>
    </row>
    <row r="2398" spans="1:20">
      <c r="A2398" s="1" t="n">
        <v>39021</v>
      </c>
      <c r="B2398" t="s">
        <v>345</v>
      </c>
      <c r="C2398" t="n">
        <v>6</v>
      </c>
      <c r="D2398" t="n">
        <v>20</v>
      </c>
      <c r="E2398" t="s">
        <v>249</v>
      </c>
      <c r="F2398" t="n">
        <v>3201</v>
      </c>
      <c r="G2398" t="s">
        <v>250</v>
      </c>
      <c r="H2398" t="s">
        <v>251</v>
      </c>
      <c r="I2398" t="n">
        <v>5</v>
      </c>
      <c r="J2398" t="n">
        <v>945</v>
      </c>
      <c r="K2398" t="s">
        <v>304</v>
      </c>
      <c r="L2398" t="n">
        <v>706</v>
      </c>
      <c r="M2398" t="n">
        <v>0.05</v>
      </c>
      <c r="N2398" t="n">
        <v>36.4</v>
      </c>
      <c r="O2398" t="s">
        <v>345</v>
      </c>
      <c r="P2398" t="s">
        <v>370</v>
      </c>
      <c r="Q2398" t="s">
        <v>370</v>
      </c>
      <c r="R2398" t="s">
        <v>255</v>
      </c>
      <c r="S2398" t="s">
        <v>251</v>
      </c>
      <c r="T2398" t="n">
        <v>5</v>
      </c>
    </row>
    <row r="2399" spans="1:20">
      <c r="A2399" s="1" t="n">
        <v>39021</v>
      </c>
      <c r="B2399" t="s">
        <v>348</v>
      </c>
      <c r="C2399" t="n">
        <v>1</v>
      </c>
      <c r="D2399" t="n">
        <v>215</v>
      </c>
      <c r="E2399" t="s">
        <v>256</v>
      </c>
      <c r="F2399" t="n">
        <v>3201</v>
      </c>
      <c r="G2399" t="s">
        <v>250</v>
      </c>
      <c r="H2399" t="s">
        <v>251</v>
      </c>
      <c r="I2399" t="n">
        <v>5</v>
      </c>
      <c r="J2399" t="n">
        <v>455</v>
      </c>
      <c r="K2399" t="s">
        <v>334</v>
      </c>
      <c r="L2399" t="n">
        <v>304</v>
      </c>
      <c r="M2399" t="n">
        <v>0</v>
      </c>
      <c r="N2399" t="n">
        <v>0</v>
      </c>
    </row>
    <row r="2400" spans="1:20">
      <c r="A2400" s="1" t="n">
        <v>39021</v>
      </c>
      <c r="B2400" t="s">
        <v>378</v>
      </c>
      <c r="C2400" t="n">
        <v>33</v>
      </c>
      <c r="D2400" t="n">
        <v>141</v>
      </c>
      <c r="E2400" t="s">
        <v>373</v>
      </c>
      <c r="F2400" t="n">
        <v>3201</v>
      </c>
      <c r="G2400" t="s">
        <v>250</v>
      </c>
      <c r="H2400" t="s">
        <v>251</v>
      </c>
      <c r="I2400" t="n">
        <v>5</v>
      </c>
      <c r="J2400" t="n">
        <v>330</v>
      </c>
      <c r="K2400" t="s">
        <v>374</v>
      </c>
      <c r="L2400" t="n">
        <v>10</v>
      </c>
      <c r="M2400" t="n">
        <v>0</v>
      </c>
      <c r="N2400" t="n">
        <v>0</v>
      </c>
      <c r="O2400" t="s">
        <v>375</v>
      </c>
      <c r="P2400" t="s">
        <v>376</v>
      </c>
      <c r="Q2400" t="s">
        <v>376</v>
      </c>
      <c r="R2400" t="s">
        <v>255</v>
      </c>
      <c r="S2400" t="s">
        <v>251</v>
      </c>
      <c r="T2400" t="n">
        <v>5</v>
      </c>
    </row>
    <row r="2401" spans="1:20">
      <c r="A2401" s="1" t="n">
        <v>39021</v>
      </c>
      <c r="B2401" t="s">
        <v>378</v>
      </c>
      <c r="C2401" t="n">
        <v>34</v>
      </c>
      <c r="D2401" t="n">
        <v>141</v>
      </c>
      <c r="E2401" t="s">
        <v>373</v>
      </c>
      <c r="F2401" t="n">
        <v>3201</v>
      </c>
      <c r="G2401" t="s">
        <v>250</v>
      </c>
      <c r="H2401" t="s">
        <v>251</v>
      </c>
      <c r="I2401" t="n">
        <v>5</v>
      </c>
      <c r="J2401" t="n">
        <v>330</v>
      </c>
      <c r="K2401" t="s">
        <v>374</v>
      </c>
      <c r="L2401" t="n">
        <v>8</v>
      </c>
      <c r="M2401" t="n">
        <v>0</v>
      </c>
      <c r="N2401" t="n">
        <v>0</v>
      </c>
      <c r="O2401" t="s">
        <v>375</v>
      </c>
      <c r="P2401" t="s">
        <v>376</v>
      </c>
      <c r="Q2401" t="s">
        <v>376</v>
      </c>
      <c r="R2401" t="s">
        <v>255</v>
      </c>
      <c r="S2401" t="s">
        <v>251</v>
      </c>
      <c r="T2401" t="n">
        <v>5</v>
      </c>
    </row>
    <row r="2402" spans="1:20">
      <c r="A2402" s="1" t="n">
        <v>39021</v>
      </c>
      <c r="B2402" t="s">
        <v>347</v>
      </c>
      <c r="C2402" t="n">
        <v>1</v>
      </c>
      <c r="D2402" t="n">
        <v>20</v>
      </c>
      <c r="E2402" t="s">
        <v>249</v>
      </c>
      <c r="F2402" t="n">
        <v>3201</v>
      </c>
      <c r="G2402" t="s">
        <v>250</v>
      </c>
      <c r="H2402" t="s">
        <v>251</v>
      </c>
      <c r="I2402" t="n">
        <v>5</v>
      </c>
      <c r="J2402" t="n">
        <v>232</v>
      </c>
      <c r="K2402" t="s">
        <v>288</v>
      </c>
      <c r="L2402" t="n">
        <v>358</v>
      </c>
      <c r="M2402" t="n">
        <v>0.07000000000000001</v>
      </c>
      <c r="N2402" t="n">
        <v>38.4</v>
      </c>
      <c r="O2402" t="s">
        <v>347</v>
      </c>
      <c r="P2402" t="s">
        <v>275</v>
      </c>
      <c r="Q2402" t="s">
        <v>275</v>
      </c>
      <c r="R2402" t="s">
        <v>255</v>
      </c>
      <c r="S2402" t="s">
        <v>251</v>
      </c>
      <c r="T2402" t="n">
        <v>5</v>
      </c>
    </row>
    <row r="2403" spans="1:20">
      <c r="A2403" s="1" t="n">
        <v>39021</v>
      </c>
      <c r="B2403" t="s">
        <v>347</v>
      </c>
      <c r="C2403" t="n">
        <v>2</v>
      </c>
      <c r="D2403" t="n">
        <v>20</v>
      </c>
      <c r="E2403" t="s">
        <v>249</v>
      </c>
      <c r="F2403" t="n">
        <v>3201</v>
      </c>
      <c r="G2403" t="s">
        <v>250</v>
      </c>
      <c r="H2403" t="s">
        <v>251</v>
      </c>
      <c r="I2403" t="n">
        <v>5</v>
      </c>
      <c r="J2403" t="n">
        <v>458</v>
      </c>
      <c r="K2403" t="s">
        <v>252</v>
      </c>
      <c r="L2403" t="n">
        <v>290</v>
      </c>
      <c r="M2403" t="n">
        <v>0.22</v>
      </c>
      <c r="N2403" t="n">
        <v>20</v>
      </c>
      <c r="O2403" t="s">
        <v>347</v>
      </c>
      <c r="P2403" t="s">
        <v>275</v>
      </c>
      <c r="Q2403" t="s">
        <v>275</v>
      </c>
      <c r="R2403" t="s">
        <v>255</v>
      </c>
      <c r="S2403" t="s">
        <v>251</v>
      </c>
      <c r="T2403" t="n">
        <v>5</v>
      </c>
    </row>
    <row r="2404" spans="1:20">
      <c r="A2404" s="1" t="n">
        <v>39021</v>
      </c>
      <c r="B2404" t="s">
        <v>347</v>
      </c>
      <c r="C2404" t="n">
        <v>5</v>
      </c>
      <c r="D2404" t="n">
        <v>20</v>
      </c>
      <c r="E2404" t="s">
        <v>249</v>
      </c>
      <c r="F2404" t="n">
        <v>3201</v>
      </c>
      <c r="G2404" t="s">
        <v>250</v>
      </c>
      <c r="H2404" t="s">
        <v>251</v>
      </c>
      <c r="I2404" t="n">
        <v>5</v>
      </c>
      <c r="J2404" t="n">
        <v>550</v>
      </c>
      <c r="K2404" t="s">
        <v>369</v>
      </c>
      <c r="L2404" t="n">
        <v>260</v>
      </c>
      <c r="M2404" t="n">
        <v>0.15</v>
      </c>
      <c r="N2404" t="n">
        <v>36.2</v>
      </c>
      <c r="O2404" t="s">
        <v>347</v>
      </c>
      <c r="P2404" t="s">
        <v>275</v>
      </c>
      <c r="Q2404" t="s">
        <v>275</v>
      </c>
      <c r="R2404" t="s">
        <v>255</v>
      </c>
      <c r="S2404" t="s">
        <v>251</v>
      </c>
      <c r="T2404" t="n">
        <v>5</v>
      </c>
    </row>
    <row r="2405" spans="1:20">
      <c r="A2405" s="1" t="n">
        <v>39021</v>
      </c>
      <c r="B2405" t="s">
        <v>347</v>
      </c>
      <c r="C2405" t="n">
        <v>3</v>
      </c>
      <c r="D2405" t="n">
        <v>20</v>
      </c>
      <c r="E2405" t="s">
        <v>249</v>
      </c>
      <c r="F2405" t="n">
        <v>3201</v>
      </c>
      <c r="G2405" t="s">
        <v>250</v>
      </c>
      <c r="H2405" t="s">
        <v>251</v>
      </c>
      <c r="I2405" t="n">
        <v>5</v>
      </c>
      <c r="J2405" t="n">
        <v>888</v>
      </c>
      <c r="K2405" t="s">
        <v>295</v>
      </c>
      <c r="L2405" t="n">
        <v>653</v>
      </c>
      <c r="M2405" t="n">
        <v>1.21</v>
      </c>
      <c r="N2405" t="n">
        <v>32.8</v>
      </c>
      <c r="O2405" t="s">
        <v>347</v>
      </c>
      <c r="P2405" t="s">
        <v>275</v>
      </c>
      <c r="Q2405" t="s">
        <v>275</v>
      </c>
      <c r="R2405" t="s">
        <v>255</v>
      </c>
      <c r="S2405" t="s">
        <v>251</v>
      </c>
      <c r="T2405" t="n">
        <v>5</v>
      </c>
    </row>
    <row r="2406" spans="1:20">
      <c r="A2406" s="1" t="n">
        <v>39021</v>
      </c>
      <c r="B2406" t="s">
        <v>347</v>
      </c>
      <c r="C2406" t="n">
        <v>4</v>
      </c>
      <c r="D2406" t="n">
        <v>20</v>
      </c>
      <c r="E2406" t="s">
        <v>249</v>
      </c>
      <c r="F2406" t="n">
        <v>3201</v>
      </c>
      <c r="G2406" t="s">
        <v>250</v>
      </c>
      <c r="H2406" t="s">
        <v>251</v>
      </c>
      <c r="I2406" t="n">
        <v>5</v>
      </c>
      <c r="J2406" t="n">
        <v>785</v>
      </c>
      <c r="K2406" t="s">
        <v>281</v>
      </c>
      <c r="L2406" t="n">
        <v>720</v>
      </c>
      <c r="M2406" t="n">
        <v>1.25</v>
      </c>
      <c r="N2406" t="n">
        <v>39</v>
      </c>
      <c r="O2406" t="s">
        <v>347</v>
      </c>
      <c r="P2406" t="s">
        <v>275</v>
      </c>
      <c r="Q2406" t="s">
        <v>275</v>
      </c>
      <c r="R2406" t="s">
        <v>255</v>
      </c>
      <c r="S2406" t="s">
        <v>251</v>
      </c>
      <c r="T2406" t="n">
        <v>5</v>
      </c>
    </row>
    <row r="2407" spans="1:20">
      <c r="A2407" s="1" t="n">
        <v>39051</v>
      </c>
      <c r="B2407" t="s">
        <v>345</v>
      </c>
      <c r="C2407" t="n">
        <v>22</v>
      </c>
      <c r="D2407" t="n">
        <v>20</v>
      </c>
      <c r="E2407" t="s">
        <v>249</v>
      </c>
      <c r="F2407" t="n">
        <v>3201</v>
      </c>
      <c r="G2407" t="s">
        <v>250</v>
      </c>
      <c r="H2407" t="s">
        <v>251</v>
      </c>
      <c r="I2407" t="n">
        <v>5</v>
      </c>
      <c r="J2407" t="n">
        <v>875</v>
      </c>
      <c r="K2407" t="s">
        <v>327</v>
      </c>
      <c r="L2407" t="n">
        <v>387</v>
      </c>
      <c r="M2407" t="n">
        <v>0.04</v>
      </c>
      <c r="N2407" t="n">
        <v>42</v>
      </c>
      <c r="O2407" t="s">
        <v>345</v>
      </c>
      <c r="P2407" t="s">
        <v>370</v>
      </c>
      <c r="Q2407" t="s">
        <v>370</v>
      </c>
      <c r="R2407" t="s">
        <v>255</v>
      </c>
      <c r="S2407" t="s">
        <v>251</v>
      </c>
      <c r="T2407" t="n">
        <v>5</v>
      </c>
    </row>
    <row r="2408" spans="1:20">
      <c r="A2408" s="1" t="n">
        <v>39051</v>
      </c>
      <c r="B2408" t="s">
        <v>345</v>
      </c>
      <c r="C2408" t="n">
        <v>24</v>
      </c>
      <c r="D2408" t="n">
        <v>20</v>
      </c>
      <c r="E2408" t="s">
        <v>249</v>
      </c>
      <c r="F2408" t="n">
        <v>3201</v>
      </c>
      <c r="G2408" t="s">
        <v>250</v>
      </c>
      <c r="H2408" t="s">
        <v>251</v>
      </c>
      <c r="I2408" t="n">
        <v>5</v>
      </c>
      <c r="J2408" t="n">
        <v>875</v>
      </c>
      <c r="K2408" t="s">
        <v>327</v>
      </c>
      <c r="L2408" t="n">
        <v>209</v>
      </c>
      <c r="M2408" t="n">
        <v>0.04</v>
      </c>
      <c r="N2408" t="n">
        <v>42.4</v>
      </c>
      <c r="O2408" t="s">
        <v>345</v>
      </c>
      <c r="P2408" t="s">
        <v>370</v>
      </c>
      <c r="Q2408" t="s">
        <v>370</v>
      </c>
      <c r="R2408" t="s">
        <v>255</v>
      </c>
      <c r="S2408" t="s">
        <v>251</v>
      </c>
      <c r="T2408" t="n">
        <v>5</v>
      </c>
    </row>
    <row r="2409" spans="1:20">
      <c r="A2409" s="1" t="n">
        <v>39051</v>
      </c>
      <c r="B2409" t="s">
        <v>345</v>
      </c>
      <c r="C2409" t="n">
        <v>23</v>
      </c>
      <c r="D2409" t="n">
        <v>20</v>
      </c>
      <c r="E2409" t="s">
        <v>249</v>
      </c>
      <c r="F2409" t="n">
        <v>3201</v>
      </c>
      <c r="G2409" t="s">
        <v>250</v>
      </c>
      <c r="H2409" t="s">
        <v>251</v>
      </c>
      <c r="I2409" t="n">
        <v>5</v>
      </c>
      <c r="J2409" t="n">
        <v>945</v>
      </c>
      <c r="K2409" t="s">
        <v>304</v>
      </c>
      <c r="L2409" t="n">
        <v>476</v>
      </c>
      <c r="M2409" t="n">
        <v>0.05</v>
      </c>
      <c r="N2409" t="n">
        <v>36.1</v>
      </c>
      <c r="O2409" t="s">
        <v>345</v>
      </c>
      <c r="P2409" t="s">
        <v>370</v>
      </c>
      <c r="Q2409" t="s">
        <v>370</v>
      </c>
      <c r="R2409" t="s">
        <v>255</v>
      </c>
      <c r="S2409" t="s">
        <v>251</v>
      </c>
      <c r="T2409" t="n">
        <v>5</v>
      </c>
    </row>
    <row r="2410" spans="1:20">
      <c r="A2410" s="1" t="n">
        <v>39051</v>
      </c>
      <c r="B2410" t="s">
        <v>345</v>
      </c>
      <c r="C2410" t="n">
        <v>25</v>
      </c>
      <c r="D2410" t="n">
        <v>20</v>
      </c>
      <c r="E2410" t="s">
        <v>249</v>
      </c>
      <c r="F2410" t="n">
        <v>3201</v>
      </c>
      <c r="G2410" t="s">
        <v>250</v>
      </c>
      <c r="H2410" t="s">
        <v>251</v>
      </c>
      <c r="I2410" t="n">
        <v>5</v>
      </c>
      <c r="J2410" t="n">
        <v>945</v>
      </c>
      <c r="K2410" t="s">
        <v>304</v>
      </c>
      <c r="L2410" t="n">
        <v>430</v>
      </c>
      <c r="M2410" t="n">
        <v>0.05</v>
      </c>
      <c r="N2410" t="n">
        <v>36.4</v>
      </c>
      <c r="O2410" t="s">
        <v>345</v>
      </c>
      <c r="P2410" t="s">
        <v>370</v>
      </c>
      <c r="Q2410" t="s">
        <v>370</v>
      </c>
      <c r="R2410" t="s">
        <v>255</v>
      </c>
      <c r="S2410" t="s">
        <v>251</v>
      </c>
      <c r="T2410" t="n">
        <v>5</v>
      </c>
    </row>
    <row r="2411" spans="1:20">
      <c r="A2411" s="1" t="n">
        <v>39051</v>
      </c>
      <c r="B2411" t="s">
        <v>372</v>
      </c>
      <c r="C2411" t="n">
        <v>1</v>
      </c>
      <c r="D2411" t="n">
        <v>141</v>
      </c>
      <c r="E2411" t="s">
        <v>373</v>
      </c>
      <c r="F2411" t="n">
        <v>3201</v>
      </c>
      <c r="G2411" t="s">
        <v>250</v>
      </c>
      <c r="H2411" t="s">
        <v>251</v>
      </c>
      <c r="I2411" t="n">
        <v>5</v>
      </c>
      <c r="J2411" t="n">
        <v>487</v>
      </c>
      <c r="K2411" t="s">
        <v>386</v>
      </c>
      <c r="L2411" t="n">
        <v>78</v>
      </c>
      <c r="M2411" t="n">
        <v>0</v>
      </c>
      <c r="N2411" t="n">
        <v>0</v>
      </c>
      <c r="O2411" t="s">
        <v>375</v>
      </c>
      <c r="P2411" t="s">
        <v>376</v>
      </c>
      <c r="Q2411" t="s">
        <v>376</v>
      </c>
      <c r="R2411" t="s">
        <v>255</v>
      </c>
      <c r="S2411" t="s">
        <v>251</v>
      </c>
      <c r="T2411" t="n">
        <v>5</v>
      </c>
    </row>
    <row r="2412" spans="1:20">
      <c r="A2412" s="1" t="n">
        <v>39051</v>
      </c>
      <c r="B2412" t="s">
        <v>347</v>
      </c>
      <c r="C2412" t="n">
        <v>3</v>
      </c>
      <c r="D2412" t="n">
        <v>20</v>
      </c>
      <c r="E2412" t="s">
        <v>249</v>
      </c>
      <c r="F2412" t="n">
        <v>3201</v>
      </c>
      <c r="G2412" t="s">
        <v>250</v>
      </c>
      <c r="H2412" t="s">
        <v>251</v>
      </c>
      <c r="I2412" t="n">
        <v>5</v>
      </c>
      <c r="J2412" t="n">
        <v>232</v>
      </c>
      <c r="K2412" t="s">
        <v>288</v>
      </c>
      <c r="L2412" t="n">
        <v>335</v>
      </c>
      <c r="M2412" t="n">
        <v>0.08</v>
      </c>
      <c r="N2412" t="n">
        <v>35.9</v>
      </c>
      <c r="O2412" t="s">
        <v>347</v>
      </c>
      <c r="P2412" t="s">
        <v>275</v>
      </c>
      <c r="Q2412" t="s">
        <v>275</v>
      </c>
      <c r="R2412" t="s">
        <v>255</v>
      </c>
      <c r="S2412" t="s">
        <v>251</v>
      </c>
      <c r="T2412" t="n">
        <v>5</v>
      </c>
    </row>
    <row r="2413" spans="1:20">
      <c r="A2413" s="1" t="n">
        <v>39051</v>
      </c>
      <c r="B2413" t="s">
        <v>347</v>
      </c>
      <c r="C2413" t="n">
        <v>4</v>
      </c>
      <c r="D2413" t="n">
        <v>20</v>
      </c>
      <c r="E2413" t="s">
        <v>249</v>
      </c>
      <c r="F2413" t="n">
        <v>3201</v>
      </c>
      <c r="G2413" t="s">
        <v>250</v>
      </c>
      <c r="H2413" t="s">
        <v>251</v>
      </c>
      <c r="I2413" t="n">
        <v>5</v>
      </c>
      <c r="J2413" t="n">
        <v>458</v>
      </c>
      <c r="K2413" t="s">
        <v>252</v>
      </c>
      <c r="L2413" t="n">
        <v>303</v>
      </c>
      <c r="M2413" t="n">
        <v>0.22</v>
      </c>
      <c r="N2413" t="n">
        <v>20</v>
      </c>
      <c r="O2413" t="s">
        <v>347</v>
      </c>
      <c r="P2413" t="s">
        <v>275</v>
      </c>
      <c r="Q2413" t="s">
        <v>275</v>
      </c>
      <c r="R2413" t="s">
        <v>255</v>
      </c>
      <c r="S2413" t="s">
        <v>251</v>
      </c>
      <c r="T2413" t="n">
        <v>5</v>
      </c>
    </row>
    <row r="2414" spans="1:20">
      <c r="A2414" s="1" t="n">
        <v>39051</v>
      </c>
      <c r="B2414" t="s">
        <v>347</v>
      </c>
      <c r="C2414" t="n">
        <v>1</v>
      </c>
      <c r="D2414" t="n">
        <v>20</v>
      </c>
      <c r="E2414" t="s">
        <v>249</v>
      </c>
      <c r="F2414" t="n">
        <v>3201</v>
      </c>
      <c r="G2414" t="s">
        <v>250</v>
      </c>
      <c r="H2414" t="s">
        <v>251</v>
      </c>
      <c r="I2414" t="n">
        <v>5</v>
      </c>
      <c r="J2414" t="n">
        <v>550</v>
      </c>
      <c r="K2414" t="s">
        <v>369</v>
      </c>
      <c r="L2414" t="n">
        <v>739</v>
      </c>
      <c r="M2414" t="n">
        <v>0.15</v>
      </c>
      <c r="N2414" t="n">
        <v>36.2</v>
      </c>
      <c r="O2414" t="s">
        <v>347</v>
      </c>
      <c r="P2414" t="s">
        <v>275</v>
      </c>
      <c r="Q2414" t="s">
        <v>275</v>
      </c>
      <c r="R2414" t="s">
        <v>255</v>
      </c>
      <c r="S2414" t="s">
        <v>251</v>
      </c>
      <c r="T2414" t="n">
        <v>5</v>
      </c>
    </row>
    <row r="2415" spans="1:20">
      <c r="A2415" s="1" t="n">
        <v>39051</v>
      </c>
      <c r="B2415" t="s">
        <v>347</v>
      </c>
      <c r="C2415" t="n">
        <v>2</v>
      </c>
      <c r="D2415" t="n">
        <v>20</v>
      </c>
      <c r="E2415" t="s">
        <v>249</v>
      </c>
      <c r="F2415" t="n">
        <v>3201</v>
      </c>
      <c r="G2415" t="s">
        <v>250</v>
      </c>
      <c r="H2415" t="s">
        <v>251</v>
      </c>
      <c r="I2415" t="n">
        <v>5</v>
      </c>
      <c r="J2415" t="n">
        <v>785</v>
      </c>
      <c r="K2415" t="s">
        <v>281</v>
      </c>
      <c r="L2415" t="n">
        <v>1077</v>
      </c>
      <c r="M2415" t="n">
        <v>1.16</v>
      </c>
      <c r="N2415" t="n">
        <v>38.8</v>
      </c>
      <c r="O2415" t="s">
        <v>347</v>
      </c>
      <c r="P2415" t="s">
        <v>275</v>
      </c>
      <c r="Q2415" t="s">
        <v>275</v>
      </c>
      <c r="R2415" t="s">
        <v>255</v>
      </c>
      <c r="S2415" t="s">
        <v>251</v>
      </c>
      <c r="T2415" t="n">
        <v>5</v>
      </c>
    </row>
    <row r="2416" spans="1:20">
      <c r="A2416" s="1" t="n">
        <v>39051</v>
      </c>
      <c r="B2416" t="s">
        <v>392</v>
      </c>
      <c r="C2416" t="n">
        <v>16</v>
      </c>
      <c r="D2416" t="n">
        <v>215</v>
      </c>
      <c r="E2416" t="s">
        <v>256</v>
      </c>
      <c r="F2416" t="n">
        <v>3202</v>
      </c>
      <c r="G2416" t="s">
        <v>297</v>
      </c>
      <c r="H2416" t="s">
        <v>251</v>
      </c>
      <c r="I2416" t="n">
        <v>5</v>
      </c>
      <c r="K2416" t="s">
        <v>361</v>
      </c>
      <c r="L2416" t="n">
        <v>220</v>
      </c>
      <c r="M2416" t="n">
        <v>0</v>
      </c>
      <c r="N2416" t="n">
        <v>0</v>
      </c>
    </row>
    <row r="2417" spans="1:20">
      <c r="A2417" s="1" t="n">
        <v>39051</v>
      </c>
      <c r="B2417" t="s">
        <v>392</v>
      </c>
      <c r="C2417" t="n">
        <v>17</v>
      </c>
      <c r="D2417" t="n">
        <v>465</v>
      </c>
      <c r="E2417" t="s">
        <v>363</v>
      </c>
      <c r="F2417" t="n">
        <v>3202</v>
      </c>
      <c r="G2417" t="s">
        <v>297</v>
      </c>
      <c r="H2417" t="s">
        <v>251</v>
      </c>
      <c r="I2417" t="n">
        <v>5</v>
      </c>
      <c r="K2417" t="s">
        <v>361</v>
      </c>
      <c r="L2417" t="n">
        <v>95</v>
      </c>
      <c r="M2417" t="n">
        <v>0</v>
      </c>
      <c r="N2417" t="n">
        <v>0</v>
      </c>
    </row>
    <row r="2418" spans="1:20">
      <c r="A2418" s="1" t="n">
        <v>39082</v>
      </c>
      <c r="B2418" t="s">
        <v>385</v>
      </c>
      <c r="C2418" t="n">
        <v>1</v>
      </c>
      <c r="D2418" t="n">
        <v>141</v>
      </c>
      <c r="E2418" t="s">
        <v>373</v>
      </c>
      <c r="F2418" t="n">
        <v>3201</v>
      </c>
      <c r="G2418" t="s">
        <v>250</v>
      </c>
      <c r="H2418" t="s">
        <v>251</v>
      </c>
      <c r="I2418" t="n">
        <v>5</v>
      </c>
      <c r="J2418" t="n">
        <v>330</v>
      </c>
      <c r="K2418" t="s">
        <v>374</v>
      </c>
      <c r="L2418" t="n">
        <v>34</v>
      </c>
      <c r="M2418" t="n">
        <v>0</v>
      </c>
      <c r="N2418" t="n">
        <v>0</v>
      </c>
      <c r="O2418" t="s">
        <v>345</v>
      </c>
      <c r="P2418" t="s">
        <v>254</v>
      </c>
      <c r="Q2418" t="s">
        <v>254</v>
      </c>
      <c r="R2418" t="s">
        <v>255</v>
      </c>
      <c r="S2418" t="s">
        <v>251</v>
      </c>
      <c r="T2418" t="n">
        <v>5</v>
      </c>
    </row>
    <row r="2419" spans="1:20">
      <c r="A2419" s="1" t="n">
        <v>39082</v>
      </c>
      <c r="B2419" t="s">
        <v>385</v>
      </c>
      <c r="C2419" t="n">
        <v>2</v>
      </c>
      <c r="D2419" t="n">
        <v>141</v>
      </c>
      <c r="E2419" t="s">
        <v>373</v>
      </c>
      <c r="F2419" t="n">
        <v>3201</v>
      </c>
      <c r="G2419" t="s">
        <v>250</v>
      </c>
      <c r="H2419" t="s">
        <v>251</v>
      </c>
      <c r="I2419" t="n">
        <v>5</v>
      </c>
      <c r="J2419" t="n">
        <v>330</v>
      </c>
      <c r="K2419" t="s">
        <v>374</v>
      </c>
      <c r="L2419" t="n">
        <v>29</v>
      </c>
      <c r="M2419" t="n">
        <v>0</v>
      </c>
      <c r="N2419" t="n">
        <v>0</v>
      </c>
      <c r="O2419" t="s">
        <v>375</v>
      </c>
      <c r="P2419" t="s">
        <v>376</v>
      </c>
      <c r="Q2419" t="s">
        <v>376</v>
      </c>
      <c r="R2419" t="s">
        <v>255</v>
      </c>
      <c r="S2419" t="s">
        <v>251</v>
      </c>
      <c r="T2419" t="n">
        <v>5</v>
      </c>
    </row>
    <row r="2420" spans="1:20">
      <c r="A2420" s="1" t="n">
        <v>39082</v>
      </c>
      <c r="B2420" t="s">
        <v>345</v>
      </c>
      <c r="C2420" t="n">
        <v>8</v>
      </c>
      <c r="D2420" t="n">
        <v>20</v>
      </c>
      <c r="E2420" t="s">
        <v>249</v>
      </c>
      <c r="F2420" t="n">
        <v>3201</v>
      </c>
      <c r="G2420" t="s">
        <v>250</v>
      </c>
      <c r="H2420" t="s">
        <v>251</v>
      </c>
      <c r="I2420" t="n">
        <v>5</v>
      </c>
      <c r="J2420" t="n">
        <v>945</v>
      </c>
      <c r="K2420" t="s">
        <v>304</v>
      </c>
      <c r="L2420" t="n">
        <v>336</v>
      </c>
      <c r="M2420" t="n">
        <v>0.5</v>
      </c>
      <c r="N2420" t="n">
        <v>36.6</v>
      </c>
      <c r="O2420" t="s">
        <v>345</v>
      </c>
      <c r="P2420" t="s">
        <v>370</v>
      </c>
      <c r="Q2420" t="s">
        <v>370</v>
      </c>
      <c r="R2420" t="s">
        <v>255</v>
      </c>
      <c r="S2420" t="s">
        <v>251</v>
      </c>
      <c r="T2420" t="n">
        <v>5</v>
      </c>
    </row>
    <row r="2421" spans="1:20">
      <c r="A2421" s="1" t="n">
        <v>39082</v>
      </c>
      <c r="B2421" t="s">
        <v>345</v>
      </c>
      <c r="C2421" t="n">
        <v>11</v>
      </c>
      <c r="D2421" t="n">
        <v>20</v>
      </c>
      <c r="E2421" t="s">
        <v>249</v>
      </c>
      <c r="F2421" t="n">
        <v>3201</v>
      </c>
      <c r="G2421" t="s">
        <v>250</v>
      </c>
      <c r="H2421" t="s">
        <v>251</v>
      </c>
      <c r="I2421" t="n">
        <v>5</v>
      </c>
      <c r="J2421" t="n">
        <v>945</v>
      </c>
      <c r="K2421" t="s">
        <v>304</v>
      </c>
      <c r="L2421" t="n">
        <v>331</v>
      </c>
      <c r="M2421" t="n">
        <v>0.5</v>
      </c>
      <c r="N2421" t="n">
        <v>36.4</v>
      </c>
      <c r="O2421" t="s">
        <v>345</v>
      </c>
      <c r="P2421" t="s">
        <v>370</v>
      </c>
      <c r="Q2421" t="s">
        <v>370</v>
      </c>
      <c r="R2421" t="s">
        <v>255</v>
      </c>
      <c r="S2421" t="s">
        <v>251</v>
      </c>
      <c r="T2421" t="n">
        <v>5</v>
      </c>
    </row>
    <row r="2422" spans="1:20">
      <c r="A2422" s="1" t="n">
        <v>39082</v>
      </c>
      <c r="B2422" t="s">
        <v>345</v>
      </c>
      <c r="C2422" t="n">
        <v>9</v>
      </c>
      <c r="D2422" t="n">
        <v>20</v>
      </c>
      <c r="E2422" t="s">
        <v>249</v>
      </c>
      <c r="F2422" t="n">
        <v>3201</v>
      </c>
      <c r="G2422" t="s">
        <v>250</v>
      </c>
      <c r="H2422" t="s">
        <v>251</v>
      </c>
      <c r="I2422" t="n">
        <v>5</v>
      </c>
      <c r="J2422" t="n">
        <v>458</v>
      </c>
      <c r="K2422" t="s">
        <v>252</v>
      </c>
      <c r="L2422" t="n">
        <v>210</v>
      </c>
      <c r="M2422" t="n">
        <v>0.05</v>
      </c>
      <c r="N2422" t="n">
        <v>36</v>
      </c>
      <c r="O2422" t="s">
        <v>345</v>
      </c>
      <c r="P2422" t="s">
        <v>370</v>
      </c>
      <c r="Q2422" t="s">
        <v>370</v>
      </c>
      <c r="R2422" t="s">
        <v>255</v>
      </c>
      <c r="S2422" t="s">
        <v>251</v>
      </c>
      <c r="T2422" t="n">
        <v>5</v>
      </c>
    </row>
    <row r="2423" spans="1:20">
      <c r="A2423" s="1" t="n">
        <v>39082</v>
      </c>
      <c r="B2423" t="s">
        <v>345</v>
      </c>
      <c r="C2423" t="n">
        <v>10</v>
      </c>
      <c r="D2423" t="n">
        <v>20</v>
      </c>
      <c r="E2423" t="s">
        <v>249</v>
      </c>
      <c r="F2423" t="n">
        <v>3201</v>
      </c>
      <c r="G2423" t="s">
        <v>250</v>
      </c>
      <c r="H2423" t="s">
        <v>251</v>
      </c>
      <c r="I2423" t="n">
        <v>5</v>
      </c>
      <c r="J2423" t="n">
        <v>458</v>
      </c>
      <c r="K2423" t="s">
        <v>252</v>
      </c>
      <c r="L2423" t="n">
        <v>333</v>
      </c>
      <c r="M2423" t="n">
        <v>0.09</v>
      </c>
      <c r="N2423" t="n">
        <v>34.3</v>
      </c>
      <c r="O2423" t="s">
        <v>345</v>
      </c>
      <c r="P2423" t="s">
        <v>370</v>
      </c>
      <c r="Q2423" t="s">
        <v>370</v>
      </c>
      <c r="R2423" t="s">
        <v>255</v>
      </c>
      <c r="S2423" t="s">
        <v>251</v>
      </c>
      <c r="T2423" t="n">
        <v>5</v>
      </c>
    </row>
    <row r="2424" spans="1:20">
      <c r="A2424" s="1" t="n">
        <v>39082</v>
      </c>
      <c r="B2424" t="s">
        <v>345</v>
      </c>
      <c r="C2424" t="n">
        <v>65</v>
      </c>
      <c r="D2424" t="n">
        <v>20</v>
      </c>
      <c r="E2424" t="s">
        <v>249</v>
      </c>
      <c r="F2424" t="n">
        <v>3201</v>
      </c>
      <c r="G2424" t="s">
        <v>250</v>
      </c>
      <c r="H2424" t="s">
        <v>251</v>
      </c>
      <c r="I2424" t="n">
        <v>5</v>
      </c>
      <c r="J2424" t="n">
        <v>458</v>
      </c>
      <c r="K2424" t="s">
        <v>252</v>
      </c>
      <c r="L2424" t="n">
        <v>123</v>
      </c>
      <c r="M2424" t="n">
        <v>0.1</v>
      </c>
      <c r="N2424" t="n">
        <v>34.2</v>
      </c>
      <c r="O2424" t="s">
        <v>345</v>
      </c>
      <c r="P2424" t="s">
        <v>370</v>
      </c>
      <c r="Q2424" t="s">
        <v>370</v>
      </c>
      <c r="R2424" t="s">
        <v>255</v>
      </c>
      <c r="S2424" t="s">
        <v>251</v>
      </c>
      <c r="T2424" t="n">
        <v>5</v>
      </c>
    </row>
    <row r="2425" spans="1:20">
      <c r="A2425" s="1" t="n">
        <v>39082</v>
      </c>
      <c r="B2425" t="s">
        <v>364</v>
      </c>
      <c r="C2425" t="n">
        <v>4</v>
      </c>
      <c r="D2425" t="n">
        <v>231</v>
      </c>
      <c r="E2425" t="s">
        <v>365</v>
      </c>
      <c r="F2425" t="n">
        <v>3202</v>
      </c>
      <c r="G2425" t="s">
        <v>297</v>
      </c>
      <c r="H2425" t="s">
        <v>251</v>
      </c>
      <c r="I2425" t="n">
        <v>5</v>
      </c>
      <c r="J2425" t="n">
        <v>670</v>
      </c>
      <c r="K2425" t="s">
        <v>359</v>
      </c>
      <c r="L2425" t="n">
        <v>20</v>
      </c>
      <c r="M2425" t="n">
        <v>0</v>
      </c>
      <c r="N2425" t="n">
        <v>0</v>
      </c>
    </row>
    <row r="2426" spans="1:20">
      <c r="A2426" s="1" t="n">
        <v>39082</v>
      </c>
      <c r="B2426" t="s">
        <v>364</v>
      </c>
      <c r="C2426" t="n">
        <v>5</v>
      </c>
      <c r="D2426" t="n">
        <v>231</v>
      </c>
      <c r="E2426" t="s">
        <v>365</v>
      </c>
      <c r="F2426" t="n">
        <v>3203</v>
      </c>
      <c r="G2426" t="s">
        <v>366</v>
      </c>
      <c r="H2426" t="s">
        <v>251</v>
      </c>
      <c r="I2426" t="n">
        <v>5</v>
      </c>
      <c r="J2426" t="n">
        <v>670</v>
      </c>
      <c r="K2426" t="s">
        <v>359</v>
      </c>
      <c r="L2426" t="n">
        <v>13</v>
      </c>
      <c r="M2426" t="n">
        <v>0</v>
      </c>
      <c r="N2426" t="n">
        <v>0</v>
      </c>
    </row>
    <row r="2427" spans="1:20">
      <c r="A2427" s="1" t="n">
        <v>39082</v>
      </c>
      <c r="B2427" t="s">
        <v>364</v>
      </c>
      <c r="C2427" t="n">
        <v>6</v>
      </c>
      <c r="D2427" t="n">
        <v>231</v>
      </c>
      <c r="E2427" t="s">
        <v>365</v>
      </c>
      <c r="F2427" t="n">
        <v>3204</v>
      </c>
      <c r="G2427" t="s">
        <v>367</v>
      </c>
      <c r="H2427" t="s">
        <v>251</v>
      </c>
      <c r="I2427" t="n">
        <v>5</v>
      </c>
      <c r="J2427" t="n">
        <v>670</v>
      </c>
      <c r="K2427" t="s">
        <v>359</v>
      </c>
      <c r="L2427" t="n">
        <v>11</v>
      </c>
      <c r="M2427" t="n">
        <v>0</v>
      </c>
      <c r="N2427" t="n">
        <v>0</v>
      </c>
    </row>
    <row r="2428" spans="1:20">
      <c r="A2428" s="1" t="n">
        <v>39082</v>
      </c>
      <c r="B2428" t="s">
        <v>348</v>
      </c>
      <c r="C2428" t="n">
        <v>1</v>
      </c>
      <c r="D2428" t="n">
        <v>215</v>
      </c>
      <c r="E2428" t="s">
        <v>256</v>
      </c>
      <c r="F2428" t="n">
        <v>3201</v>
      </c>
      <c r="G2428" t="s">
        <v>250</v>
      </c>
      <c r="H2428" t="s">
        <v>251</v>
      </c>
      <c r="I2428" t="n">
        <v>5</v>
      </c>
      <c r="K2428" t="s">
        <v>361</v>
      </c>
      <c r="L2428" t="n">
        <v>222</v>
      </c>
      <c r="M2428" t="n">
        <v>0</v>
      </c>
      <c r="N2428" t="n">
        <v>0</v>
      </c>
    </row>
    <row r="2429" spans="1:20">
      <c r="A2429" s="1" t="n">
        <v>39082</v>
      </c>
      <c r="B2429" t="s">
        <v>348</v>
      </c>
      <c r="C2429" t="n">
        <v>2</v>
      </c>
      <c r="D2429" t="n">
        <v>215</v>
      </c>
      <c r="E2429" t="s">
        <v>256</v>
      </c>
      <c r="F2429" t="n">
        <v>3201</v>
      </c>
      <c r="G2429" t="s">
        <v>250</v>
      </c>
      <c r="H2429" t="s">
        <v>251</v>
      </c>
      <c r="I2429" t="n">
        <v>5</v>
      </c>
      <c r="K2429" t="s">
        <v>361</v>
      </c>
      <c r="L2429" t="n">
        <v>317</v>
      </c>
      <c r="M2429" t="n">
        <v>0</v>
      </c>
      <c r="N2429" t="n">
        <v>0</v>
      </c>
    </row>
    <row r="2430" spans="1:20">
      <c r="A2430" s="1" t="n">
        <v>39082</v>
      </c>
      <c r="B2430" t="s">
        <v>378</v>
      </c>
      <c r="C2430" t="n">
        <v>11</v>
      </c>
      <c r="D2430" t="n">
        <v>141</v>
      </c>
      <c r="E2430" t="s">
        <v>373</v>
      </c>
      <c r="F2430" t="n">
        <v>3201</v>
      </c>
      <c r="G2430" t="s">
        <v>250</v>
      </c>
      <c r="H2430" t="s">
        <v>251</v>
      </c>
      <c r="I2430" t="n">
        <v>5</v>
      </c>
      <c r="J2430" t="n">
        <v>330</v>
      </c>
      <c r="K2430" t="s">
        <v>374</v>
      </c>
      <c r="L2430" t="n">
        <v>18</v>
      </c>
      <c r="M2430" t="n">
        <v>0</v>
      </c>
      <c r="N2430" t="n">
        <v>0</v>
      </c>
      <c r="O2430" t="s">
        <v>375</v>
      </c>
      <c r="P2430" t="s">
        <v>376</v>
      </c>
      <c r="Q2430" t="s">
        <v>376</v>
      </c>
      <c r="R2430" t="s">
        <v>255</v>
      </c>
      <c r="S2430" t="s">
        <v>251</v>
      </c>
      <c r="T2430" t="n">
        <v>5</v>
      </c>
    </row>
    <row r="2431" spans="1:20">
      <c r="A2431" s="1" t="n">
        <v>39082</v>
      </c>
      <c r="B2431" t="s">
        <v>347</v>
      </c>
      <c r="C2431" t="n">
        <v>5</v>
      </c>
      <c r="D2431" t="n">
        <v>467</v>
      </c>
      <c r="E2431" t="s">
        <v>393</v>
      </c>
      <c r="F2431" t="n">
        <v>3201</v>
      </c>
      <c r="G2431" t="s">
        <v>250</v>
      </c>
      <c r="H2431" t="s">
        <v>251</v>
      </c>
      <c r="I2431" t="n">
        <v>5</v>
      </c>
      <c r="K2431" t="s">
        <v>361</v>
      </c>
      <c r="L2431" t="n">
        <v>63</v>
      </c>
      <c r="M2431" t="n">
        <v>0</v>
      </c>
      <c r="N2431" t="n">
        <v>0</v>
      </c>
    </row>
    <row r="2432" spans="1:20">
      <c r="A2432" s="1" t="n">
        <v>39082</v>
      </c>
      <c r="B2432" t="s">
        <v>347</v>
      </c>
      <c r="C2432" t="n">
        <v>1</v>
      </c>
      <c r="D2432" t="n">
        <v>20</v>
      </c>
      <c r="E2432" t="s">
        <v>249</v>
      </c>
      <c r="F2432" t="n">
        <v>3201</v>
      </c>
      <c r="G2432" t="s">
        <v>250</v>
      </c>
      <c r="H2432" t="s">
        <v>251</v>
      </c>
      <c r="I2432" t="n">
        <v>5</v>
      </c>
      <c r="J2432" t="n">
        <v>232</v>
      </c>
      <c r="K2432" t="s">
        <v>288</v>
      </c>
      <c r="L2432" t="n">
        <v>337</v>
      </c>
      <c r="M2432" t="n">
        <v>0.07000000000000001</v>
      </c>
      <c r="N2432" t="n">
        <v>37.9</v>
      </c>
      <c r="O2432" t="s">
        <v>347</v>
      </c>
      <c r="P2432" t="s">
        <v>275</v>
      </c>
      <c r="Q2432" t="s">
        <v>275</v>
      </c>
      <c r="R2432" t="s">
        <v>255</v>
      </c>
      <c r="S2432" t="s">
        <v>251</v>
      </c>
      <c r="T2432" t="n">
        <v>5</v>
      </c>
    </row>
    <row r="2433" spans="1:20">
      <c r="A2433" s="1" t="n">
        <v>39082</v>
      </c>
      <c r="B2433" t="s">
        <v>347</v>
      </c>
      <c r="C2433" t="n">
        <v>4</v>
      </c>
      <c r="D2433" t="n">
        <v>20</v>
      </c>
      <c r="E2433" t="s">
        <v>249</v>
      </c>
      <c r="F2433" t="n">
        <v>3201</v>
      </c>
      <c r="G2433" t="s">
        <v>250</v>
      </c>
      <c r="H2433" t="s">
        <v>251</v>
      </c>
      <c r="I2433" t="n">
        <v>5</v>
      </c>
      <c r="J2433" t="n">
        <v>232</v>
      </c>
      <c r="K2433" t="s">
        <v>288</v>
      </c>
      <c r="L2433" t="n">
        <v>246</v>
      </c>
      <c r="M2433" t="n">
        <v>0.06</v>
      </c>
      <c r="N2433" t="n">
        <v>38.7</v>
      </c>
      <c r="O2433" t="s">
        <v>347</v>
      </c>
      <c r="P2433" t="s">
        <v>275</v>
      </c>
      <c r="Q2433" t="s">
        <v>275</v>
      </c>
      <c r="R2433" t="s">
        <v>255</v>
      </c>
      <c r="S2433" t="s">
        <v>251</v>
      </c>
      <c r="T2433" t="n">
        <v>5</v>
      </c>
    </row>
    <row r="2434" spans="1:20">
      <c r="A2434" s="1" t="n">
        <v>39082</v>
      </c>
      <c r="B2434" t="s">
        <v>347</v>
      </c>
      <c r="C2434" t="n">
        <v>2</v>
      </c>
      <c r="D2434" t="n">
        <v>20</v>
      </c>
      <c r="E2434" t="s">
        <v>249</v>
      </c>
      <c r="F2434" t="n">
        <v>3201</v>
      </c>
      <c r="G2434" t="s">
        <v>250</v>
      </c>
      <c r="H2434" t="s">
        <v>251</v>
      </c>
      <c r="I2434" t="n">
        <v>5</v>
      </c>
      <c r="J2434" t="n">
        <v>458</v>
      </c>
      <c r="K2434" t="s">
        <v>252</v>
      </c>
      <c r="L2434" t="n">
        <v>268</v>
      </c>
      <c r="M2434" t="n">
        <v>0.23</v>
      </c>
      <c r="N2434" t="n">
        <v>19.9</v>
      </c>
      <c r="O2434" t="s">
        <v>347</v>
      </c>
      <c r="P2434" t="s">
        <v>275</v>
      </c>
      <c r="Q2434" t="s">
        <v>275</v>
      </c>
      <c r="R2434" t="s">
        <v>255</v>
      </c>
      <c r="S2434" t="s">
        <v>251</v>
      </c>
      <c r="T2434" t="n">
        <v>5</v>
      </c>
    </row>
    <row r="2435" spans="1:20">
      <c r="A2435" s="1" t="n">
        <v>39082</v>
      </c>
      <c r="B2435" t="s">
        <v>347</v>
      </c>
      <c r="C2435" t="n">
        <v>3</v>
      </c>
      <c r="D2435" t="n">
        <v>20</v>
      </c>
      <c r="E2435" t="s">
        <v>249</v>
      </c>
      <c r="F2435" t="n">
        <v>3201</v>
      </c>
      <c r="G2435" t="s">
        <v>250</v>
      </c>
      <c r="H2435" t="s">
        <v>251</v>
      </c>
      <c r="I2435" t="n">
        <v>5</v>
      </c>
      <c r="J2435" t="n">
        <v>785</v>
      </c>
      <c r="K2435" t="s">
        <v>281</v>
      </c>
      <c r="L2435" t="n">
        <v>1025</v>
      </c>
      <c r="M2435" t="n">
        <v>1.08</v>
      </c>
      <c r="N2435" t="n">
        <v>39.3</v>
      </c>
      <c r="O2435" t="s">
        <v>347</v>
      </c>
      <c r="P2435" t="s">
        <v>275</v>
      </c>
      <c r="Q2435" t="s">
        <v>275</v>
      </c>
      <c r="R2435" t="s">
        <v>255</v>
      </c>
      <c r="S2435" t="s">
        <v>251</v>
      </c>
      <c r="T2435" t="n">
        <v>5</v>
      </c>
    </row>
    <row r="2436" spans="1:20">
      <c r="A2436" s="1" t="n">
        <v>39113</v>
      </c>
      <c r="B2436" t="s">
        <v>345</v>
      </c>
      <c r="C2436" t="n">
        <v>106</v>
      </c>
      <c r="D2436" t="n">
        <v>510</v>
      </c>
      <c r="E2436" t="s">
        <v>277</v>
      </c>
      <c r="F2436" t="n">
        <v>3201</v>
      </c>
      <c r="G2436" t="s">
        <v>250</v>
      </c>
      <c r="H2436" t="s">
        <v>251</v>
      </c>
      <c r="I2436" t="n">
        <v>5</v>
      </c>
      <c r="J2436" t="n">
        <v>260</v>
      </c>
      <c r="K2436" t="s">
        <v>272</v>
      </c>
      <c r="L2436" t="n">
        <v>64</v>
      </c>
      <c r="M2436" t="n">
        <v>1.78</v>
      </c>
      <c r="N2436" t="n">
        <v>0</v>
      </c>
    </row>
    <row r="2437" spans="1:20">
      <c r="A2437" s="1" t="n">
        <v>39113</v>
      </c>
      <c r="B2437" t="s">
        <v>345</v>
      </c>
      <c r="C2437" t="n">
        <v>2</v>
      </c>
      <c r="D2437" t="n">
        <v>20</v>
      </c>
      <c r="E2437" t="s">
        <v>249</v>
      </c>
      <c r="F2437" t="n">
        <v>3201</v>
      </c>
      <c r="G2437" t="s">
        <v>250</v>
      </c>
      <c r="H2437" t="s">
        <v>251</v>
      </c>
      <c r="I2437" t="n">
        <v>5</v>
      </c>
      <c r="J2437" t="n">
        <v>875</v>
      </c>
      <c r="K2437" t="s">
        <v>327</v>
      </c>
      <c r="L2437" t="n">
        <v>319</v>
      </c>
      <c r="M2437" t="n">
        <v>0.04</v>
      </c>
      <c r="N2437" t="n">
        <v>42</v>
      </c>
      <c r="O2437" t="s">
        <v>345</v>
      </c>
      <c r="P2437" t="s">
        <v>370</v>
      </c>
      <c r="Q2437" t="s">
        <v>370</v>
      </c>
      <c r="R2437" t="s">
        <v>255</v>
      </c>
      <c r="S2437" t="s">
        <v>251</v>
      </c>
      <c r="T2437" t="n">
        <v>5</v>
      </c>
    </row>
    <row r="2438" spans="1:20">
      <c r="A2438" s="1" t="n">
        <v>39113</v>
      </c>
      <c r="B2438" t="s">
        <v>345</v>
      </c>
      <c r="C2438" t="n">
        <v>1</v>
      </c>
      <c r="D2438" t="n">
        <v>20</v>
      </c>
      <c r="E2438" t="s">
        <v>249</v>
      </c>
      <c r="F2438" t="n">
        <v>3201</v>
      </c>
      <c r="G2438" t="s">
        <v>250</v>
      </c>
      <c r="H2438" t="s">
        <v>251</v>
      </c>
      <c r="I2438" t="n">
        <v>5</v>
      </c>
      <c r="J2438" t="n">
        <v>945</v>
      </c>
      <c r="K2438" t="s">
        <v>304</v>
      </c>
      <c r="L2438" t="n">
        <v>483</v>
      </c>
      <c r="M2438" t="n">
        <v>0.08</v>
      </c>
      <c r="N2438" t="n">
        <v>35.9</v>
      </c>
      <c r="O2438" t="s">
        <v>345</v>
      </c>
      <c r="P2438" t="s">
        <v>370</v>
      </c>
      <c r="Q2438" t="s">
        <v>370</v>
      </c>
      <c r="R2438" t="s">
        <v>255</v>
      </c>
      <c r="S2438" t="s">
        <v>251</v>
      </c>
      <c r="T2438" t="n">
        <v>5</v>
      </c>
    </row>
    <row r="2439" spans="1:20">
      <c r="A2439" s="1" t="n">
        <v>39113</v>
      </c>
      <c r="B2439" t="s">
        <v>345</v>
      </c>
      <c r="C2439" t="n">
        <v>54</v>
      </c>
      <c r="D2439" t="n">
        <v>20</v>
      </c>
      <c r="E2439" t="s">
        <v>249</v>
      </c>
      <c r="F2439" t="n">
        <v>3201</v>
      </c>
      <c r="G2439" t="s">
        <v>250</v>
      </c>
      <c r="H2439" t="s">
        <v>251</v>
      </c>
      <c r="I2439" t="n">
        <v>5</v>
      </c>
      <c r="J2439" t="n">
        <v>280</v>
      </c>
      <c r="K2439" t="s">
        <v>273</v>
      </c>
      <c r="L2439" t="n">
        <v>243</v>
      </c>
      <c r="M2439" t="n">
        <v>0.28</v>
      </c>
      <c r="N2439" t="n">
        <v>24.9</v>
      </c>
      <c r="O2439" t="s">
        <v>345</v>
      </c>
      <c r="P2439" t="s">
        <v>370</v>
      </c>
      <c r="Q2439" t="s">
        <v>370</v>
      </c>
      <c r="R2439" t="s">
        <v>255</v>
      </c>
      <c r="S2439" t="s">
        <v>251</v>
      </c>
      <c r="T2439" t="n">
        <v>5</v>
      </c>
    </row>
    <row r="2440" spans="1:20">
      <c r="A2440" s="1" t="n">
        <v>39113</v>
      </c>
      <c r="B2440" t="s">
        <v>345</v>
      </c>
      <c r="C2440" t="n">
        <v>3</v>
      </c>
      <c r="D2440" t="n">
        <v>20</v>
      </c>
      <c r="E2440" t="s">
        <v>249</v>
      </c>
      <c r="F2440" t="n">
        <v>3201</v>
      </c>
      <c r="G2440" t="s">
        <v>250</v>
      </c>
      <c r="H2440" t="s">
        <v>251</v>
      </c>
      <c r="I2440" t="n">
        <v>5</v>
      </c>
      <c r="J2440" t="n">
        <v>458</v>
      </c>
      <c r="K2440" t="s">
        <v>252</v>
      </c>
      <c r="L2440" t="n">
        <v>101</v>
      </c>
      <c r="M2440" t="n">
        <v>0.03</v>
      </c>
      <c r="N2440" t="n">
        <v>46.3</v>
      </c>
      <c r="O2440" t="s">
        <v>345</v>
      </c>
      <c r="P2440" t="s">
        <v>370</v>
      </c>
      <c r="Q2440" t="s">
        <v>370</v>
      </c>
      <c r="R2440" t="s">
        <v>255</v>
      </c>
      <c r="S2440" t="s">
        <v>251</v>
      </c>
      <c r="T2440" t="n">
        <v>5</v>
      </c>
    </row>
    <row r="2441" spans="1:20">
      <c r="A2441" s="1" t="n">
        <v>39113</v>
      </c>
      <c r="B2441" t="s">
        <v>345</v>
      </c>
      <c r="C2441" t="n">
        <v>53</v>
      </c>
      <c r="D2441" t="n">
        <v>20</v>
      </c>
      <c r="E2441" t="s">
        <v>249</v>
      </c>
      <c r="F2441" t="n">
        <v>3201</v>
      </c>
      <c r="G2441" t="s">
        <v>250</v>
      </c>
      <c r="H2441" t="s">
        <v>251</v>
      </c>
      <c r="I2441" t="n">
        <v>5</v>
      </c>
      <c r="J2441" t="n">
        <v>458</v>
      </c>
      <c r="K2441" t="s">
        <v>252</v>
      </c>
      <c r="L2441" t="n">
        <v>253</v>
      </c>
      <c r="M2441" t="n">
        <v>0.1</v>
      </c>
      <c r="N2441" t="n">
        <v>34</v>
      </c>
      <c r="O2441" t="s">
        <v>345</v>
      </c>
      <c r="P2441" t="s">
        <v>370</v>
      </c>
      <c r="Q2441" t="s">
        <v>370</v>
      </c>
      <c r="R2441" t="s">
        <v>255</v>
      </c>
      <c r="S2441" t="s">
        <v>251</v>
      </c>
      <c r="T2441" t="n">
        <v>5</v>
      </c>
    </row>
    <row r="2442" spans="1:20">
      <c r="A2442" s="1" t="n">
        <v>39113</v>
      </c>
      <c r="B2442" t="s">
        <v>348</v>
      </c>
      <c r="C2442" t="n">
        <v>1</v>
      </c>
      <c r="D2442" t="n">
        <v>215</v>
      </c>
      <c r="E2442" t="s">
        <v>256</v>
      </c>
      <c r="F2442" t="n">
        <v>3201</v>
      </c>
      <c r="G2442" t="s">
        <v>250</v>
      </c>
      <c r="H2442" t="s">
        <v>251</v>
      </c>
      <c r="I2442" t="n">
        <v>5</v>
      </c>
      <c r="K2442" t="s">
        <v>361</v>
      </c>
      <c r="L2442" t="n">
        <v>218</v>
      </c>
      <c r="M2442" t="n">
        <v>0</v>
      </c>
      <c r="N2442" t="n">
        <v>0</v>
      </c>
    </row>
    <row r="2443" spans="1:20">
      <c r="A2443" s="1" t="n">
        <v>39113</v>
      </c>
      <c r="B2443" t="s">
        <v>348</v>
      </c>
      <c r="C2443" t="n">
        <v>2</v>
      </c>
      <c r="D2443" t="n">
        <v>215</v>
      </c>
      <c r="E2443" t="s">
        <v>256</v>
      </c>
      <c r="F2443" t="n">
        <v>3201</v>
      </c>
      <c r="G2443" t="s">
        <v>250</v>
      </c>
      <c r="H2443" t="s">
        <v>251</v>
      </c>
      <c r="I2443" t="n">
        <v>5</v>
      </c>
      <c r="K2443" t="s">
        <v>361</v>
      </c>
      <c r="L2443" t="n">
        <v>295</v>
      </c>
      <c r="M2443" t="n">
        <v>0</v>
      </c>
      <c r="N2443" t="n">
        <v>0</v>
      </c>
    </row>
    <row r="2444" spans="1:20">
      <c r="A2444" s="1" t="n">
        <v>39113</v>
      </c>
      <c r="B2444" t="s">
        <v>347</v>
      </c>
      <c r="C2444" t="n">
        <v>1</v>
      </c>
      <c r="D2444" t="n">
        <v>20</v>
      </c>
      <c r="E2444" t="s">
        <v>249</v>
      </c>
      <c r="F2444" t="n">
        <v>3201</v>
      </c>
      <c r="G2444" t="s">
        <v>250</v>
      </c>
      <c r="H2444" t="s">
        <v>251</v>
      </c>
      <c r="I2444" t="n">
        <v>5</v>
      </c>
      <c r="J2444" t="n">
        <v>232</v>
      </c>
      <c r="K2444" t="s">
        <v>288</v>
      </c>
      <c r="L2444" t="n">
        <v>105</v>
      </c>
      <c r="M2444" t="n">
        <v>0.06</v>
      </c>
      <c r="N2444" t="n">
        <v>38.7</v>
      </c>
      <c r="O2444" t="s">
        <v>347</v>
      </c>
      <c r="P2444" t="s">
        <v>275</v>
      </c>
      <c r="Q2444" t="s">
        <v>275</v>
      </c>
      <c r="R2444" t="s">
        <v>255</v>
      </c>
      <c r="S2444" t="s">
        <v>251</v>
      </c>
      <c r="T2444" t="n">
        <v>5</v>
      </c>
    </row>
    <row r="2445" spans="1:20">
      <c r="A2445" s="1" t="n">
        <v>39113</v>
      </c>
      <c r="B2445" t="s">
        <v>347</v>
      </c>
      <c r="C2445" t="n">
        <v>3</v>
      </c>
      <c r="D2445" t="n">
        <v>20</v>
      </c>
      <c r="E2445" t="s">
        <v>249</v>
      </c>
      <c r="F2445" t="n">
        <v>3201</v>
      </c>
      <c r="G2445" t="s">
        <v>250</v>
      </c>
      <c r="H2445" t="s">
        <v>251</v>
      </c>
      <c r="I2445" t="n">
        <v>5</v>
      </c>
      <c r="J2445" t="n">
        <v>232</v>
      </c>
      <c r="K2445" t="s">
        <v>288</v>
      </c>
      <c r="L2445" t="n">
        <v>339</v>
      </c>
      <c r="M2445" t="n">
        <v>0.08</v>
      </c>
      <c r="N2445" t="n">
        <v>35.2</v>
      </c>
      <c r="O2445" t="s">
        <v>347</v>
      </c>
      <c r="P2445" t="s">
        <v>275</v>
      </c>
      <c r="Q2445" t="s">
        <v>275</v>
      </c>
      <c r="R2445" t="s">
        <v>255</v>
      </c>
      <c r="S2445" t="s">
        <v>251</v>
      </c>
      <c r="T2445" t="n">
        <v>5</v>
      </c>
    </row>
    <row r="2446" spans="1:20">
      <c r="A2446" s="1" t="n">
        <v>39113</v>
      </c>
      <c r="B2446" t="s">
        <v>347</v>
      </c>
      <c r="C2446" t="n">
        <v>2</v>
      </c>
      <c r="D2446" t="n">
        <v>20</v>
      </c>
      <c r="E2446" t="s">
        <v>249</v>
      </c>
      <c r="F2446" t="n">
        <v>3201</v>
      </c>
      <c r="G2446" t="s">
        <v>250</v>
      </c>
      <c r="H2446" t="s">
        <v>251</v>
      </c>
      <c r="I2446" t="n">
        <v>5</v>
      </c>
      <c r="J2446" t="n">
        <v>458</v>
      </c>
      <c r="K2446" t="s">
        <v>252</v>
      </c>
      <c r="L2446" t="n">
        <v>290</v>
      </c>
      <c r="M2446" t="n">
        <v>0.23</v>
      </c>
      <c r="N2446" t="n">
        <v>20.1</v>
      </c>
      <c r="O2446" t="s">
        <v>347</v>
      </c>
      <c r="P2446" t="s">
        <v>275</v>
      </c>
      <c r="Q2446" t="s">
        <v>275</v>
      </c>
      <c r="R2446" t="s">
        <v>255</v>
      </c>
      <c r="S2446" t="s">
        <v>251</v>
      </c>
      <c r="T2446" t="n">
        <v>5</v>
      </c>
    </row>
    <row r="2447" spans="1:20">
      <c r="A2447" s="1" t="n">
        <v>39113</v>
      </c>
      <c r="B2447" t="s">
        <v>347</v>
      </c>
      <c r="C2447" t="n">
        <v>4</v>
      </c>
      <c r="D2447" t="n">
        <v>20</v>
      </c>
      <c r="E2447" t="s">
        <v>249</v>
      </c>
      <c r="F2447" t="n">
        <v>3201</v>
      </c>
      <c r="G2447" t="s">
        <v>250</v>
      </c>
      <c r="H2447" t="s">
        <v>251</v>
      </c>
      <c r="I2447" t="n">
        <v>5</v>
      </c>
      <c r="J2447" t="n">
        <v>458</v>
      </c>
      <c r="K2447" t="s">
        <v>252</v>
      </c>
      <c r="L2447" t="n">
        <v>300</v>
      </c>
      <c r="M2447" t="n">
        <v>0.22</v>
      </c>
      <c r="N2447" t="n">
        <v>20.4</v>
      </c>
      <c r="O2447" t="s">
        <v>347</v>
      </c>
      <c r="P2447" t="s">
        <v>275</v>
      </c>
      <c r="Q2447" t="s">
        <v>275</v>
      </c>
      <c r="R2447" t="s">
        <v>255</v>
      </c>
      <c r="S2447" t="s">
        <v>251</v>
      </c>
      <c r="T2447" t="n">
        <v>5</v>
      </c>
    </row>
    <row r="2448" spans="1:20">
      <c r="A2448" s="1" t="n">
        <v>39113</v>
      </c>
      <c r="B2448" t="s">
        <v>347</v>
      </c>
      <c r="C2448" t="n">
        <v>5</v>
      </c>
      <c r="D2448" t="n">
        <v>20</v>
      </c>
      <c r="E2448" t="s">
        <v>249</v>
      </c>
      <c r="F2448" t="n">
        <v>3201</v>
      </c>
      <c r="G2448" t="s">
        <v>250</v>
      </c>
      <c r="H2448" t="s">
        <v>251</v>
      </c>
      <c r="I2448" t="n">
        <v>5</v>
      </c>
      <c r="J2448" t="n">
        <v>785</v>
      </c>
      <c r="K2448" t="s">
        <v>281</v>
      </c>
      <c r="L2448" t="n">
        <v>790</v>
      </c>
      <c r="M2448" t="n">
        <v>1.11</v>
      </c>
      <c r="N2448" t="n">
        <v>40.1</v>
      </c>
      <c r="O2448" t="s">
        <v>347</v>
      </c>
      <c r="P2448" t="s">
        <v>275</v>
      </c>
      <c r="Q2448" t="s">
        <v>275</v>
      </c>
      <c r="R2448" t="s">
        <v>255</v>
      </c>
      <c r="S2448" t="s">
        <v>251</v>
      </c>
      <c r="T2448" t="n">
        <v>5</v>
      </c>
    </row>
    <row r="2449" spans="1:20">
      <c r="A2449" s="1" t="n">
        <v>39113</v>
      </c>
      <c r="B2449" t="s">
        <v>347</v>
      </c>
      <c r="C2449" t="n">
        <v>6</v>
      </c>
      <c r="D2449" t="n">
        <v>20</v>
      </c>
      <c r="E2449" t="s">
        <v>249</v>
      </c>
      <c r="F2449" t="n">
        <v>3201</v>
      </c>
      <c r="G2449" t="s">
        <v>250</v>
      </c>
      <c r="H2449" t="s">
        <v>251</v>
      </c>
      <c r="I2449" t="n">
        <v>5</v>
      </c>
      <c r="J2449" t="n">
        <v>910</v>
      </c>
      <c r="K2449" t="s">
        <v>340</v>
      </c>
      <c r="L2449" t="n">
        <v>252</v>
      </c>
      <c r="M2449" t="n">
        <v>0.8100000000000001</v>
      </c>
      <c r="N2449" t="n">
        <v>39.5</v>
      </c>
      <c r="O2449" t="s">
        <v>347</v>
      </c>
      <c r="P2449" t="s">
        <v>275</v>
      </c>
      <c r="Q2449" t="s">
        <v>275</v>
      </c>
      <c r="R2449" t="s">
        <v>255</v>
      </c>
      <c r="S2449" t="s">
        <v>251</v>
      </c>
      <c r="T2449" t="n">
        <v>5</v>
      </c>
    </row>
    <row r="2450" spans="1:20">
      <c r="A2450" s="1" t="n">
        <v>39113</v>
      </c>
      <c r="B2450" t="s">
        <v>387</v>
      </c>
      <c r="C2450" t="n">
        <v>37</v>
      </c>
      <c r="D2450" t="n">
        <v>215</v>
      </c>
      <c r="E2450" t="s">
        <v>256</v>
      </c>
      <c r="F2450" t="n">
        <v>3201</v>
      </c>
      <c r="G2450" t="s">
        <v>250</v>
      </c>
      <c r="H2450" t="s">
        <v>251</v>
      </c>
      <c r="I2450" t="n">
        <v>5</v>
      </c>
      <c r="K2450" t="s">
        <v>361</v>
      </c>
      <c r="L2450" t="n">
        <v>162</v>
      </c>
      <c r="M2450" t="n">
        <v>0</v>
      </c>
      <c r="N2450" t="n">
        <v>0</v>
      </c>
    </row>
    <row r="2451" spans="1:20">
      <c r="A2451" s="1" t="n">
        <v>39113</v>
      </c>
      <c r="B2451" t="s">
        <v>387</v>
      </c>
      <c r="C2451" t="n">
        <v>34</v>
      </c>
      <c r="D2451" t="n">
        <v>465</v>
      </c>
      <c r="E2451" t="s">
        <v>363</v>
      </c>
      <c r="F2451" t="n">
        <v>3201</v>
      </c>
      <c r="G2451" t="s">
        <v>250</v>
      </c>
      <c r="H2451" t="s">
        <v>251</v>
      </c>
      <c r="I2451" t="n">
        <v>5</v>
      </c>
      <c r="K2451" t="s">
        <v>361</v>
      </c>
      <c r="L2451" t="n">
        <v>58</v>
      </c>
      <c r="M2451" t="n">
        <v>0</v>
      </c>
      <c r="N2451" t="n">
        <v>0</v>
      </c>
    </row>
    <row r="2452" spans="1:20">
      <c r="A2452" s="1" t="n">
        <v>39141</v>
      </c>
      <c r="B2452" t="s">
        <v>385</v>
      </c>
      <c r="C2452" t="n">
        <v>2</v>
      </c>
      <c r="D2452" t="n">
        <v>141</v>
      </c>
      <c r="E2452" t="s">
        <v>373</v>
      </c>
      <c r="F2452" t="n">
        <v>3201</v>
      </c>
      <c r="G2452" t="s">
        <v>250</v>
      </c>
      <c r="H2452" t="s">
        <v>251</v>
      </c>
      <c r="I2452" t="n">
        <v>5</v>
      </c>
      <c r="J2452" t="n">
        <v>330</v>
      </c>
      <c r="K2452" t="s">
        <v>374</v>
      </c>
      <c r="L2452" t="n">
        <v>34</v>
      </c>
      <c r="M2452" t="n">
        <v>0</v>
      </c>
      <c r="N2452" t="n">
        <v>0</v>
      </c>
      <c r="O2452" t="s">
        <v>375</v>
      </c>
      <c r="P2452" t="s">
        <v>376</v>
      </c>
      <c r="Q2452" t="s">
        <v>376</v>
      </c>
      <c r="R2452" t="s">
        <v>255</v>
      </c>
      <c r="S2452" t="s">
        <v>251</v>
      </c>
      <c r="T2452" t="n">
        <v>5</v>
      </c>
    </row>
    <row r="2453" spans="1:20">
      <c r="A2453" s="1" t="n">
        <v>39141</v>
      </c>
      <c r="B2453" t="s">
        <v>385</v>
      </c>
      <c r="C2453" t="n">
        <v>3</v>
      </c>
      <c r="D2453" t="n">
        <v>141</v>
      </c>
      <c r="E2453" t="s">
        <v>373</v>
      </c>
      <c r="F2453" t="n">
        <v>3201</v>
      </c>
      <c r="G2453" t="s">
        <v>250</v>
      </c>
      <c r="H2453" t="s">
        <v>251</v>
      </c>
      <c r="I2453" t="n">
        <v>5</v>
      </c>
      <c r="J2453" t="n">
        <v>330</v>
      </c>
      <c r="K2453" t="s">
        <v>374</v>
      </c>
      <c r="L2453" t="n">
        <v>27</v>
      </c>
      <c r="M2453" t="n">
        <v>0</v>
      </c>
      <c r="N2453" t="n">
        <v>0</v>
      </c>
      <c r="O2453" t="s">
        <v>375</v>
      </c>
      <c r="P2453" t="s">
        <v>376</v>
      </c>
      <c r="Q2453" t="s">
        <v>376</v>
      </c>
      <c r="R2453" t="s">
        <v>255</v>
      </c>
      <c r="S2453" t="s">
        <v>251</v>
      </c>
      <c r="T2453" t="n">
        <v>5</v>
      </c>
    </row>
    <row r="2454" spans="1:20">
      <c r="A2454" s="1" t="n">
        <v>39141</v>
      </c>
      <c r="B2454" t="s">
        <v>345</v>
      </c>
      <c r="C2454" t="n">
        <v>21</v>
      </c>
      <c r="D2454" t="n">
        <v>20</v>
      </c>
      <c r="E2454" t="s">
        <v>249</v>
      </c>
      <c r="F2454" t="n">
        <v>3201</v>
      </c>
      <c r="G2454" t="s">
        <v>250</v>
      </c>
      <c r="H2454" t="s">
        <v>251</v>
      </c>
      <c r="I2454" t="n">
        <v>5</v>
      </c>
      <c r="J2454" t="n">
        <v>875</v>
      </c>
      <c r="K2454" t="s">
        <v>327</v>
      </c>
      <c r="L2454" t="n">
        <v>396</v>
      </c>
      <c r="M2454" t="n">
        <v>0.04</v>
      </c>
      <c r="N2454" t="n">
        <v>41.9</v>
      </c>
      <c r="O2454" t="s">
        <v>345</v>
      </c>
      <c r="P2454" t="s">
        <v>370</v>
      </c>
      <c r="Q2454" t="s">
        <v>370</v>
      </c>
      <c r="R2454" t="s">
        <v>255</v>
      </c>
      <c r="S2454" t="s">
        <v>251</v>
      </c>
      <c r="T2454" t="n">
        <v>5</v>
      </c>
    </row>
    <row r="2455" spans="1:20">
      <c r="A2455" s="1" t="n">
        <v>39141</v>
      </c>
      <c r="B2455" t="s">
        <v>345</v>
      </c>
      <c r="C2455" t="n">
        <v>37</v>
      </c>
      <c r="D2455" t="n">
        <v>20</v>
      </c>
      <c r="E2455" t="s">
        <v>249</v>
      </c>
      <c r="F2455" t="n">
        <v>3201</v>
      </c>
      <c r="G2455" t="s">
        <v>250</v>
      </c>
      <c r="H2455" t="s">
        <v>251</v>
      </c>
      <c r="I2455" t="n">
        <v>5</v>
      </c>
      <c r="J2455" t="n">
        <v>945</v>
      </c>
      <c r="K2455" t="s">
        <v>304</v>
      </c>
      <c r="L2455" t="n">
        <v>372</v>
      </c>
      <c r="M2455" t="n">
        <v>0.5</v>
      </c>
      <c r="N2455" t="n">
        <v>36.1</v>
      </c>
      <c r="O2455" t="s">
        <v>345</v>
      </c>
      <c r="P2455" t="s">
        <v>370</v>
      </c>
      <c r="Q2455" t="s">
        <v>370</v>
      </c>
      <c r="R2455" t="s">
        <v>255</v>
      </c>
      <c r="S2455" t="s">
        <v>251</v>
      </c>
      <c r="T2455" t="n">
        <v>5</v>
      </c>
    </row>
    <row r="2456" spans="1:20">
      <c r="A2456" s="1" t="n">
        <v>39141</v>
      </c>
      <c r="B2456" t="s">
        <v>345</v>
      </c>
      <c r="C2456" t="n">
        <v>20</v>
      </c>
      <c r="D2456" t="n">
        <v>20</v>
      </c>
      <c r="E2456" t="s">
        <v>249</v>
      </c>
      <c r="F2456" t="n">
        <v>3201</v>
      </c>
      <c r="G2456" t="s">
        <v>250</v>
      </c>
      <c r="H2456" t="s">
        <v>251</v>
      </c>
      <c r="I2456" t="n">
        <v>5</v>
      </c>
      <c r="J2456" t="n">
        <v>280</v>
      </c>
      <c r="K2456" t="s">
        <v>273</v>
      </c>
      <c r="L2456" t="n">
        <v>250</v>
      </c>
      <c r="M2456" t="n">
        <v>0.06</v>
      </c>
      <c r="N2456" t="n">
        <v>38.95</v>
      </c>
      <c r="O2456" t="s">
        <v>345</v>
      </c>
      <c r="P2456" t="s">
        <v>370</v>
      </c>
      <c r="Q2456" t="s">
        <v>370</v>
      </c>
      <c r="R2456" t="s">
        <v>255</v>
      </c>
      <c r="S2456" t="s">
        <v>251</v>
      </c>
      <c r="T2456" t="n">
        <v>5</v>
      </c>
    </row>
    <row r="2457" spans="1:20">
      <c r="A2457" s="1" t="n">
        <v>39141</v>
      </c>
      <c r="B2457" t="s">
        <v>345</v>
      </c>
      <c r="C2457" t="n">
        <v>36</v>
      </c>
      <c r="D2457" t="n">
        <v>20</v>
      </c>
      <c r="E2457" t="s">
        <v>249</v>
      </c>
      <c r="F2457" t="n">
        <v>3201</v>
      </c>
      <c r="G2457" t="s">
        <v>250</v>
      </c>
      <c r="H2457" t="s">
        <v>251</v>
      </c>
      <c r="I2457" t="n">
        <v>5</v>
      </c>
      <c r="J2457" t="n">
        <v>458</v>
      </c>
      <c r="K2457" t="s">
        <v>252</v>
      </c>
      <c r="L2457" t="n">
        <v>253</v>
      </c>
      <c r="M2457" t="n">
        <v>0.1</v>
      </c>
      <c r="N2457" t="n">
        <v>34.4</v>
      </c>
      <c r="O2457" t="s">
        <v>345</v>
      </c>
      <c r="P2457" t="s">
        <v>370</v>
      </c>
      <c r="Q2457" t="s">
        <v>370</v>
      </c>
      <c r="R2457" t="s">
        <v>255</v>
      </c>
      <c r="S2457" t="s">
        <v>251</v>
      </c>
      <c r="T2457" t="n">
        <v>5</v>
      </c>
    </row>
    <row r="2458" spans="1:20">
      <c r="A2458" s="1" t="n">
        <v>39141</v>
      </c>
      <c r="B2458" t="s">
        <v>348</v>
      </c>
      <c r="C2458" t="n">
        <v>1</v>
      </c>
      <c r="D2458" t="n">
        <v>215</v>
      </c>
      <c r="E2458" t="s">
        <v>256</v>
      </c>
      <c r="F2458" t="n">
        <v>3201</v>
      </c>
      <c r="G2458" t="s">
        <v>250</v>
      </c>
      <c r="H2458" t="s">
        <v>251</v>
      </c>
      <c r="I2458" t="n">
        <v>5</v>
      </c>
      <c r="K2458" t="s">
        <v>361</v>
      </c>
      <c r="L2458" t="n">
        <v>308</v>
      </c>
      <c r="M2458" t="n">
        <v>0</v>
      </c>
      <c r="N2458" t="n">
        <v>0</v>
      </c>
    </row>
    <row r="2459" spans="1:20">
      <c r="A2459" s="1" t="n">
        <v>39141</v>
      </c>
      <c r="B2459" t="s">
        <v>378</v>
      </c>
      <c r="C2459" t="n">
        <v>9</v>
      </c>
      <c r="D2459" t="n">
        <v>141</v>
      </c>
      <c r="E2459" t="s">
        <v>373</v>
      </c>
      <c r="F2459" t="n">
        <v>3201</v>
      </c>
      <c r="G2459" t="s">
        <v>250</v>
      </c>
      <c r="H2459" t="s">
        <v>251</v>
      </c>
      <c r="I2459" t="n">
        <v>5</v>
      </c>
      <c r="J2459" t="n">
        <v>330</v>
      </c>
      <c r="K2459" t="s">
        <v>374</v>
      </c>
      <c r="L2459" t="n">
        <v>17</v>
      </c>
      <c r="M2459" t="n">
        <v>0</v>
      </c>
      <c r="N2459" t="n">
        <v>0</v>
      </c>
      <c r="O2459" t="s">
        <v>375</v>
      </c>
      <c r="P2459" t="s">
        <v>376</v>
      </c>
      <c r="Q2459" t="s">
        <v>376</v>
      </c>
      <c r="R2459" t="s">
        <v>255</v>
      </c>
      <c r="S2459" t="s">
        <v>251</v>
      </c>
      <c r="T2459" t="n">
        <v>5</v>
      </c>
    </row>
    <row r="2460" spans="1:20">
      <c r="A2460" s="1" t="n">
        <v>39141</v>
      </c>
      <c r="B2460" t="s">
        <v>347</v>
      </c>
      <c r="C2460" t="n">
        <v>1</v>
      </c>
      <c r="D2460" t="n">
        <v>20</v>
      </c>
      <c r="E2460" t="s">
        <v>249</v>
      </c>
      <c r="F2460" t="n">
        <v>3201</v>
      </c>
      <c r="G2460" t="s">
        <v>250</v>
      </c>
      <c r="H2460" t="s">
        <v>251</v>
      </c>
      <c r="I2460" t="n">
        <v>5</v>
      </c>
      <c r="J2460" t="n">
        <v>910</v>
      </c>
      <c r="K2460" t="s">
        <v>340</v>
      </c>
      <c r="L2460" t="n">
        <v>446</v>
      </c>
      <c r="M2460" t="n">
        <v>0.8100000000000001</v>
      </c>
      <c r="N2460" t="n">
        <v>39.5</v>
      </c>
      <c r="O2460" t="s">
        <v>347</v>
      </c>
      <c r="P2460" t="s">
        <v>275</v>
      </c>
      <c r="Q2460" t="s">
        <v>275</v>
      </c>
      <c r="R2460" t="s">
        <v>255</v>
      </c>
      <c r="S2460" t="s">
        <v>251</v>
      </c>
      <c r="T2460" t="n">
        <v>5</v>
      </c>
    </row>
    <row r="2461" spans="1:20">
      <c r="A2461" s="1" t="n">
        <v>39141</v>
      </c>
      <c r="B2461" t="s">
        <v>347</v>
      </c>
      <c r="C2461" t="n">
        <v>2</v>
      </c>
      <c r="D2461" t="n">
        <v>20</v>
      </c>
      <c r="E2461" t="s">
        <v>249</v>
      </c>
      <c r="F2461" t="n">
        <v>3201</v>
      </c>
      <c r="G2461" t="s">
        <v>250</v>
      </c>
      <c r="H2461" t="s">
        <v>251</v>
      </c>
      <c r="I2461" t="n">
        <v>5</v>
      </c>
      <c r="J2461" t="n">
        <v>232</v>
      </c>
      <c r="K2461" t="s">
        <v>288</v>
      </c>
      <c r="L2461" t="n">
        <v>362</v>
      </c>
      <c r="M2461" t="n">
        <v>0.08</v>
      </c>
      <c r="N2461" t="n">
        <v>40.6</v>
      </c>
      <c r="O2461" t="s">
        <v>347</v>
      </c>
      <c r="P2461" t="s">
        <v>275</v>
      </c>
      <c r="Q2461" t="s">
        <v>275</v>
      </c>
      <c r="R2461" t="s">
        <v>255</v>
      </c>
      <c r="S2461" t="s">
        <v>251</v>
      </c>
      <c r="T2461" t="n">
        <v>5</v>
      </c>
    </row>
    <row r="2462" spans="1:20">
      <c r="A2462" s="1" t="n">
        <v>39141</v>
      </c>
      <c r="B2462" t="s">
        <v>347</v>
      </c>
      <c r="C2462" t="n">
        <v>6</v>
      </c>
      <c r="D2462" t="n">
        <v>20</v>
      </c>
      <c r="E2462" t="s">
        <v>249</v>
      </c>
      <c r="F2462" t="n">
        <v>3201</v>
      </c>
      <c r="G2462" t="s">
        <v>250</v>
      </c>
      <c r="H2462" t="s">
        <v>251</v>
      </c>
      <c r="I2462" t="n">
        <v>5</v>
      </c>
      <c r="J2462" t="n">
        <v>232</v>
      </c>
      <c r="K2462" t="s">
        <v>288</v>
      </c>
      <c r="L2462" t="n">
        <v>375</v>
      </c>
      <c r="M2462" t="n">
        <v>0.08</v>
      </c>
      <c r="N2462" t="n">
        <v>36.2</v>
      </c>
      <c r="O2462" t="s">
        <v>347</v>
      </c>
      <c r="P2462" t="s">
        <v>275</v>
      </c>
      <c r="Q2462" t="s">
        <v>275</v>
      </c>
      <c r="R2462" t="s">
        <v>255</v>
      </c>
      <c r="S2462" t="s">
        <v>251</v>
      </c>
      <c r="T2462" t="n">
        <v>5</v>
      </c>
    </row>
    <row r="2463" spans="1:20">
      <c r="A2463" s="1" t="n">
        <v>39141</v>
      </c>
      <c r="B2463" t="s">
        <v>347</v>
      </c>
      <c r="C2463" t="n">
        <v>3</v>
      </c>
      <c r="D2463" t="n">
        <v>20</v>
      </c>
      <c r="E2463" t="s">
        <v>249</v>
      </c>
      <c r="F2463" t="n">
        <v>3201</v>
      </c>
      <c r="G2463" t="s">
        <v>250</v>
      </c>
      <c r="H2463" t="s">
        <v>251</v>
      </c>
      <c r="I2463" t="n">
        <v>5</v>
      </c>
      <c r="J2463" t="n">
        <v>458</v>
      </c>
      <c r="K2463" t="s">
        <v>252</v>
      </c>
      <c r="L2463" t="n">
        <v>259</v>
      </c>
      <c r="M2463" t="n">
        <v>0.22</v>
      </c>
      <c r="N2463" t="n">
        <v>20.8</v>
      </c>
      <c r="O2463" t="s">
        <v>347</v>
      </c>
      <c r="P2463" t="s">
        <v>275</v>
      </c>
      <c r="Q2463" t="s">
        <v>275</v>
      </c>
      <c r="R2463" t="s">
        <v>255</v>
      </c>
      <c r="S2463" t="s">
        <v>251</v>
      </c>
      <c r="T2463" t="n">
        <v>5</v>
      </c>
    </row>
    <row r="2464" spans="1:20">
      <c r="A2464" s="1" t="n">
        <v>39141</v>
      </c>
      <c r="B2464" t="s">
        <v>347</v>
      </c>
      <c r="C2464" t="n">
        <v>5</v>
      </c>
      <c r="D2464" t="n">
        <v>20</v>
      </c>
      <c r="E2464" t="s">
        <v>249</v>
      </c>
      <c r="F2464" t="n">
        <v>3201</v>
      </c>
      <c r="G2464" t="s">
        <v>250</v>
      </c>
      <c r="H2464" t="s">
        <v>251</v>
      </c>
      <c r="I2464" t="n">
        <v>5</v>
      </c>
      <c r="J2464" t="n">
        <v>458</v>
      </c>
      <c r="K2464" t="s">
        <v>252</v>
      </c>
      <c r="L2464" t="n">
        <v>300</v>
      </c>
      <c r="M2464" t="n">
        <v>0.22</v>
      </c>
      <c r="N2464" t="n">
        <v>20</v>
      </c>
      <c r="O2464" t="s">
        <v>347</v>
      </c>
      <c r="P2464" t="s">
        <v>275</v>
      </c>
      <c r="Q2464" t="s">
        <v>275</v>
      </c>
      <c r="R2464" t="s">
        <v>255</v>
      </c>
      <c r="S2464" t="s">
        <v>251</v>
      </c>
      <c r="T2464" t="n">
        <v>5</v>
      </c>
    </row>
    <row r="2465" spans="1:20">
      <c r="A2465" s="1" t="n">
        <v>39141</v>
      </c>
      <c r="B2465" t="s">
        <v>347</v>
      </c>
      <c r="C2465" t="n">
        <v>4</v>
      </c>
      <c r="D2465" t="n">
        <v>20</v>
      </c>
      <c r="E2465" t="s">
        <v>249</v>
      </c>
      <c r="F2465" t="n">
        <v>3201</v>
      </c>
      <c r="G2465" t="s">
        <v>250</v>
      </c>
      <c r="H2465" t="s">
        <v>251</v>
      </c>
      <c r="I2465" t="n">
        <v>5</v>
      </c>
      <c r="J2465" t="n">
        <v>785</v>
      </c>
      <c r="K2465" t="s">
        <v>281</v>
      </c>
      <c r="L2465" t="n">
        <v>790</v>
      </c>
      <c r="M2465" t="n">
        <v>1.17</v>
      </c>
      <c r="N2465" t="n">
        <v>38.8</v>
      </c>
      <c r="O2465" t="s">
        <v>347</v>
      </c>
      <c r="P2465" t="s">
        <v>275</v>
      </c>
      <c r="Q2465" t="s">
        <v>275</v>
      </c>
      <c r="R2465" t="s">
        <v>255</v>
      </c>
      <c r="S2465" t="s">
        <v>251</v>
      </c>
      <c r="T2465" t="n">
        <v>5</v>
      </c>
    </row>
    <row r="2466" spans="1:20">
      <c r="A2466" s="1" t="n">
        <v>39172</v>
      </c>
      <c r="B2466" t="s">
        <v>345</v>
      </c>
      <c r="C2466" t="n">
        <v>2</v>
      </c>
      <c r="D2466" t="n">
        <v>20</v>
      </c>
      <c r="E2466" t="s">
        <v>249</v>
      </c>
      <c r="F2466" t="n">
        <v>3201</v>
      </c>
      <c r="G2466" t="s">
        <v>250</v>
      </c>
      <c r="H2466" t="s">
        <v>251</v>
      </c>
      <c r="I2466" t="n">
        <v>5</v>
      </c>
      <c r="J2466" t="n">
        <v>945</v>
      </c>
      <c r="K2466" t="s">
        <v>304</v>
      </c>
      <c r="L2466" t="n">
        <v>400</v>
      </c>
      <c r="M2466" t="n">
        <v>0.05</v>
      </c>
      <c r="N2466" t="n">
        <v>36.4</v>
      </c>
      <c r="O2466" t="s">
        <v>345</v>
      </c>
      <c r="P2466" t="s">
        <v>370</v>
      </c>
      <c r="Q2466" t="s">
        <v>370</v>
      </c>
      <c r="R2466" t="s">
        <v>255</v>
      </c>
      <c r="S2466" t="s">
        <v>251</v>
      </c>
      <c r="T2466" t="n">
        <v>5</v>
      </c>
    </row>
    <row r="2467" spans="1:20">
      <c r="A2467" s="1" t="n">
        <v>39172</v>
      </c>
      <c r="B2467" t="s">
        <v>345</v>
      </c>
      <c r="C2467" t="n">
        <v>4</v>
      </c>
      <c r="D2467" t="n">
        <v>20</v>
      </c>
      <c r="E2467" t="s">
        <v>249</v>
      </c>
      <c r="F2467" t="n">
        <v>3201</v>
      </c>
      <c r="G2467" t="s">
        <v>250</v>
      </c>
      <c r="H2467" t="s">
        <v>251</v>
      </c>
      <c r="I2467" t="n">
        <v>5</v>
      </c>
      <c r="J2467" t="n">
        <v>945</v>
      </c>
      <c r="K2467" t="s">
        <v>304</v>
      </c>
      <c r="L2467" t="n">
        <v>210</v>
      </c>
      <c r="M2467" t="n">
        <v>0.05</v>
      </c>
      <c r="N2467" t="n">
        <v>36.4</v>
      </c>
      <c r="O2467" t="s">
        <v>345</v>
      </c>
      <c r="P2467" t="s">
        <v>370</v>
      </c>
      <c r="Q2467" t="s">
        <v>370</v>
      </c>
      <c r="R2467" t="s">
        <v>255</v>
      </c>
      <c r="S2467" t="s">
        <v>251</v>
      </c>
      <c r="T2467" t="n">
        <v>5</v>
      </c>
    </row>
    <row r="2468" spans="1:20">
      <c r="A2468" s="1" t="n">
        <v>39172</v>
      </c>
      <c r="B2468" t="s">
        <v>345</v>
      </c>
      <c r="C2468" t="n">
        <v>6</v>
      </c>
      <c r="D2468" t="n">
        <v>20</v>
      </c>
      <c r="E2468" t="s">
        <v>249</v>
      </c>
      <c r="F2468" t="n">
        <v>3201</v>
      </c>
      <c r="G2468" t="s">
        <v>250</v>
      </c>
      <c r="H2468" t="s">
        <v>251</v>
      </c>
      <c r="I2468" t="n">
        <v>5</v>
      </c>
      <c r="J2468" t="n">
        <v>945</v>
      </c>
      <c r="K2468" t="s">
        <v>304</v>
      </c>
      <c r="L2468" t="n">
        <v>191</v>
      </c>
      <c r="M2468" t="n">
        <v>0.05</v>
      </c>
      <c r="N2468" t="n">
        <v>36.1</v>
      </c>
      <c r="O2468" t="s">
        <v>345</v>
      </c>
      <c r="P2468" t="s">
        <v>370</v>
      </c>
      <c r="Q2468" t="s">
        <v>370</v>
      </c>
      <c r="R2468" t="s">
        <v>255</v>
      </c>
      <c r="S2468" t="s">
        <v>251</v>
      </c>
      <c r="T2468" t="n">
        <v>5</v>
      </c>
    </row>
    <row r="2469" spans="1:20">
      <c r="A2469" s="1" t="n">
        <v>39172</v>
      </c>
      <c r="B2469" t="s">
        <v>345</v>
      </c>
      <c r="C2469" t="n">
        <v>3</v>
      </c>
      <c r="D2469" t="n">
        <v>20</v>
      </c>
      <c r="E2469" t="s">
        <v>249</v>
      </c>
      <c r="F2469" t="n">
        <v>3201</v>
      </c>
      <c r="G2469" t="s">
        <v>250</v>
      </c>
      <c r="H2469" t="s">
        <v>251</v>
      </c>
      <c r="I2469" t="n">
        <v>5</v>
      </c>
      <c r="J2469" t="n">
        <v>875</v>
      </c>
      <c r="K2469" t="s">
        <v>327</v>
      </c>
      <c r="L2469" t="n">
        <v>416</v>
      </c>
      <c r="M2469" t="n">
        <v>0.42</v>
      </c>
      <c r="N2469" t="n">
        <v>42</v>
      </c>
      <c r="O2469" t="s">
        <v>345</v>
      </c>
      <c r="P2469" t="s">
        <v>370</v>
      </c>
      <c r="Q2469" t="s">
        <v>370</v>
      </c>
      <c r="R2469" t="s">
        <v>255</v>
      </c>
      <c r="S2469" t="s">
        <v>251</v>
      </c>
      <c r="T2469" t="n">
        <v>5</v>
      </c>
    </row>
    <row r="2470" spans="1:20">
      <c r="A2470" s="1" t="n">
        <v>39172</v>
      </c>
      <c r="B2470" t="s">
        <v>345</v>
      </c>
      <c r="C2470" t="n">
        <v>5</v>
      </c>
      <c r="D2470" t="n">
        <v>20</v>
      </c>
      <c r="E2470" t="s">
        <v>249</v>
      </c>
      <c r="F2470" t="n">
        <v>3201</v>
      </c>
      <c r="G2470" t="s">
        <v>250</v>
      </c>
      <c r="H2470" t="s">
        <v>251</v>
      </c>
      <c r="I2470" t="n">
        <v>5</v>
      </c>
      <c r="J2470" t="n">
        <v>875</v>
      </c>
      <c r="K2470" t="s">
        <v>327</v>
      </c>
      <c r="L2470" t="n">
        <v>227</v>
      </c>
      <c r="M2470" t="n">
        <v>0.42</v>
      </c>
      <c r="N2470" t="n">
        <v>41.6</v>
      </c>
      <c r="O2470" t="s">
        <v>345</v>
      </c>
      <c r="P2470" t="s">
        <v>370</v>
      </c>
      <c r="Q2470" t="s">
        <v>370</v>
      </c>
      <c r="R2470" t="s">
        <v>255</v>
      </c>
      <c r="S2470" t="s">
        <v>251</v>
      </c>
      <c r="T2470" t="n">
        <v>5</v>
      </c>
    </row>
    <row r="2471" spans="1:20">
      <c r="A2471" s="1" t="n">
        <v>39172</v>
      </c>
      <c r="B2471" t="s">
        <v>345</v>
      </c>
      <c r="C2471" t="n">
        <v>1</v>
      </c>
      <c r="D2471" t="n">
        <v>20</v>
      </c>
      <c r="E2471" t="s">
        <v>249</v>
      </c>
      <c r="F2471" t="n">
        <v>3201</v>
      </c>
      <c r="G2471" t="s">
        <v>250</v>
      </c>
      <c r="H2471" t="s">
        <v>251</v>
      </c>
      <c r="I2471" t="n">
        <v>5</v>
      </c>
      <c r="J2471" t="n">
        <v>945</v>
      </c>
      <c r="K2471" t="s">
        <v>304</v>
      </c>
      <c r="L2471" t="n">
        <v>291</v>
      </c>
      <c r="M2471" t="n">
        <v>0.42</v>
      </c>
      <c r="N2471" t="n">
        <v>40.2</v>
      </c>
      <c r="O2471" t="s">
        <v>345</v>
      </c>
      <c r="P2471" t="s">
        <v>370</v>
      </c>
      <c r="Q2471" t="s">
        <v>370</v>
      </c>
      <c r="R2471" t="s">
        <v>255</v>
      </c>
      <c r="S2471" t="s">
        <v>251</v>
      </c>
      <c r="T2471" t="n">
        <v>5</v>
      </c>
    </row>
    <row r="2472" spans="1:20">
      <c r="A2472" s="1" t="n">
        <v>39172</v>
      </c>
      <c r="B2472" t="s">
        <v>345</v>
      </c>
      <c r="C2472" t="n">
        <v>52</v>
      </c>
      <c r="D2472" t="n">
        <v>20</v>
      </c>
      <c r="E2472" t="s">
        <v>249</v>
      </c>
      <c r="F2472" t="n">
        <v>3201</v>
      </c>
      <c r="G2472" t="s">
        <v>250</v>
      </c>
      <c r="H2472" t="s">
        <v>251</v>
      </c>
      <c r="I2472" t="n">
        <v>5</v>
      </c>
      <c r="J2472" t="n">
        <v>280</v>
      </c>
      <c r="K2472" t="s">
        <v>273</v>
      </c>
      <c r="L2472" t="n">
        <v>260</v>
      </c>
      <c r="M2472" t="n">
        <v>0.25</v>
      </c>
      <c r="N2472" t="n">
        <v>16.7</v>
      </c>
      <c r="O2472" t="s">
        <v>345</v>
      </c>
      <c r="P2472" t="s">
        <v>370</v>
      </c>
      <c r="Q2472" t="s">
        <v>370</v>
      </c>
      <c r="R2472" t="s">
        <v>255</v>
      </c>
      <c r="S2472" t="s">
        <v>251</v>
      </c>
      <c r="T2472" t="n">
        <v>5</v>
      </c>
    </row>
    <row r="2473" spans="1:20">
      <c r="A2473" s="1" t="n">
        <v>39172</v>
      </c>
      <c r="B2473" t="s">
        <v>372</v>
      </c>
      <c r="C2473" t="n">
        <v>1</v>
      </c>
      <c r="D2473" t="n">
        <v>141</v>
      </c>
      <c r="E2473" t="s">
        <v>373</v>
      </c>
      <c r="F2473" t="n">
        <v>3201</v>
      </c>
      <c r="G2473" t="s">
        <v>250</v>
      </c>
      <c r="H2473" t="s">
        <v>251</v>
      </c>
      <c r="I2473" t="n">
        <v>5</v>
      </c>
      <c r="J2473" t="n">
        <v>487</v>
      </c>
      <c r="K2473" t="s">
        <v>386</v>
      </c>
      <c r="L2473" t="n">
        <v>81</v>
      </c>
      <c r="M2473" t="n">
        <v>0</v>
      </c>
      <c r="N2473" t="n">
        <v>0</v>
      </c>
      <c r="O2473" t="s">
        <v>394</v>
      </c>
      <c r="P2473" t="s">
        <v>254</v>
      </c>
      <c r="Q2473" t="s">
        <v>254</v>
      </c>
      <c r="R2473" t="s">
        <v>255</v>
      </c>
      <c r="S2473" t="s">
        <v>251</v>
      </c>
      <c r="T2473" t="n">
        <v>5</v>
      </c>
    </row>
    <row r="2474" spans="1:20">
      <c r="A2474" s="1" t="n">
        <v>39172</v>
      </c>
      <c r="B2474" t="s">
        <v>348</v>
      </c>
      <c r="C2474" t="n">
        <v>1</v>
      </c>
      <c r="D2474" t="n">
        <v>215</v>
      </c>
      <c r="E2474" t="s">
        <v>256</v>
      </c>
      <c r="F2474" t="n">
        <v>3201</v>
      </c>
      <c r="G2474" t="s">
        <v>250</v>
      </c>
      <c r="H2474" t="s">
        <v>251</v>
      </c>
      <c r="I2474" t="n">
        <v>5</v>
      </c>
      <c r="K2474" t="s">
        <v>361</v>
      </c>
      <c r="L2474" t="n">
        <v>302</v>
      </c>
      <c r="M2474" t="n">
        <v>0</v>
      </c>
      <c r="N2474" t="n">
        <v>0</v>
      </c>
    </row>
    <row r="2475" spans="1:20">
      <c r="A2475" s="1" t="n">
        <v>39172</v>
      </c>
      <c r="B2475" t="s">
        <v>347</v>
      </c>
      <c r="C2475" t="n">
        <v>2</v>
      </c>
      <c r="D2475" t="n">
        <v>20</v>
      </c>
      <c r="E2475" t="s">
        <v>249</v>
      </c>
      <c r="F2475" t="n">
        <v>3201</v>
      </c>
      <c r="G2475" t="s">
        <v>250</v>
      </c>
      <c r="H2475" t="s">
        <v>251</v>
      </c>
      <c r="I2475" t="n">
        <v>5</v>
      </c>
      <c r="J2475" t="n">
        <v>232</v>
      </c>
      <c r="K2475" t="s">
        <v>288</v>
      </c>
      <c r="L2475" t="n">
        <v>360</v>
      </c>
      <c r="M2475" t="n">
        <v>0.07000000000000001</v>
      </c>
      <c r="N2475" t="n">
        <v>36</v>
      </c>
      <c r="O2475" t="s">
        <v>347</v>
      </c>
      <c r="P2475" t="s">
        <v>275</v>
      </c>
      <c r="Q2475" t="s">
        <v>275</v>
      </c>
      <c r="R2475" t="s">
        <v>255</v>
      </c>
      <c r="S2475" t="s">
        <v>251</v>
      </c>
      <c r="T2475" t="n">
        <v>5</v>
      </c>
    </row>
    <row r="2476" spans="1:20">
      <c r="A2476" s="1" t="n">
        <v>39172</v>
      </c>
      <c r="B2476" t="s">
        <v>347</v>
      </c>
      <c r="C2476" t="n">
        <v>3</v>
      </c>
      <c r="D2476" t="n">
        <v>20</v>
      </c>
      <c r="E2476" t="s">
        <v>249</v>
      </c>
      <c r="F2476" t="n">
        <v>3201</v>
      </c>
      <c r="G2476" t="s">
        <v>250</v>
      </c>
      <c r="H2476" t="s">
        <v>251</v>
      </c>
      <c r="I2476" t="n">
        <v>5</v>
      </c>
      <c r="J2476" t="n">
        <v>458</v>
      </c>
      <c r="K2476" t="s">
        <v>252</v>
      </c>
      <c r="L2476" t="n">
        <v>300</v>
      </c>
      <c r="M2476" t="n">
        <v>0.22</v>
      </c>
      <c r="N2476" t="n">
        <v>20</v>
      </c>
      <c r="O2476" t="s">
        <v>347</v>
      </c>
      <c r="P2476" t="s">
        <v>275</v>
      </c>
      <c r="Q2476" t="s">
        <v>275</v>
      </c>
      <c r="R2476" t="s">
        <v>255</v>
      </c>
      <c r="S2476" t="s">
        <v>251</v>
      </c>
      <c r="T2476" t="n">
        <v>5</v>
      </c>
    </row>
    <row r="2477" spans="1:20">
      <c r="A2477" s="1" t="n">
        <v>39172</v>
      </c>
      <c r="B2477" t="s">
        <v>347</v>
      </c>
      <c r="C2477" t="n">
        <v>1</v>
      </c>
      <c r="D2477" t="n">
        <v>20</v>
      </c>
      <c r="E2477" t="s">
        <v>249</v>
      </c>
      <c r="F2477" t="n">
        <v>3201</v>
      </c>
      <c r="G2477" t="s">
        <v>250</v>
      </c>
      <c r="H2477" t="s">
        <v>251</v>
      </c>
      <c r="I2477" t="n">
        <v>5</v>
      </c>
      <c r="J2477" t="n">
        <v>785</v>
      </c>
      <c r="K2477" t="s">
        <v>281</v>
      </c>
      <c r="L2477" t="n">
        <v>1035</v>
      </c>
      <c r="M2477" t="n">
        <v>1.04</v>
      </c>
      <c r="N2477" t="n">
        <v>39.7</v>
      </c>
      <c r="O2477" t="s">
        <v>347</v>
      </c>
      <c r="P2477" t="s">
        <v>275</v>
      </c>
      <c r="Q2477" t="s">
        <v>275</v>
      </c>
      <c r="R2477" t="s">
        <v>255</v>
      </c>
      <c r="S2477" t="s">
        <v>251</v>
      </c>
      <c r="T2477" t="n">
        <v>5</v>
      </c>
    </row>
    <row r="2478" spans="1:20">
      <c r="A2478" s="1" t="n">
        <v>39172</v>
      </c>
      <c r="B2478" t="s">
        <v>387</v>
      </c>
      <c r="C2478" t="n">
        <v>55</v>
      </c>
      <c r="D2478" t="n">
        <v>465</v>
      </c>
      <c r="E2478" t="s">
        <v>363</v>
      </c>
      <c r="F2478" t="n">
        <v>3201</v>
      </c>
      <c r="G2478" t="s">
        <v>250</v>
      </c>
      <c r="H2478" t="s">
        <v>251</v>
      </c>
      <c r="I2478" t="n">
        <v>5</v>
      </c>
      <c r="J2478" t="n">
        <v>490</v>
      </c>
      <c r="K2478" t="s">
        <v>266</v>
      </c>
      <c r="L2478" t="n">
        <v>35</v>
      </c>
      <c r="M2478" t="n">
        <v>0</v>
      </c>
      <c r="N2478" t="n">
        <v>0</v>
      </c>
    </row>
    <row r="2479" spans="1:20">
      <c r="A2479" s="1" t="n">
        <v>39202</v>
      </c>
      <c r="B2479" t="s">
        <v>345</v>
      </c>
      <c r="C2479" t="n">
        <v>97</v>
      </c>
      <c r="D2479" t="n">
        <v>138</v>
      </c>
      <c r="E2479" t="s">
        <v>355</v>
      </c>
      <c r="F2479" t="n">
        <v>3201</v>
      </c>
      <c r="G2479" t="s">
        <v>250</v>
      </c>
      <c r="H2479" t="s">
        <v>251</v>
      </c>
      <c r="I2479" t="n">
        <v>5</v>
      </c>
      <c r="J2479" t="n">
        <v>862</v>
      </c>
      <c r="K2479" t="s">
        <v>342</v>
      </c>
      <c r="L2479" t="n">
        <v>49</v>
      </c>
      <c r="M2479" t="n">
        <v>0</v>
      </c>
      <c r="N2479" t="n">
        <v>0</v>
      </c>
      <c r="O2479" t="s">
        <v>345</v>
      </c>
      <c r="P2479" t="s">
        <v>370</v>
      </c>
      <c r="Q2479" t="s">
        <v>370</v>
      </c>
      <c r="R2479" t="s">
        <v>255</v>
      </c>
      <c r="S2479" t="s">
        <v>251</v>
      </c>
      <c r="T2479" t="n">
        <v>5</v>
      </c>
    </row>
    <row r="2480" spans="1:20">
      <c r="A2480" s="1" t="n">
        <v>39202</v>
      </c>
      <c r="B2480" t="s">
        <v>345</v>
      </c>
      <c r="C2480" t="n">
        <v>7</v>
      </c>
      <c r="D2480" t="n">
        <v>20</v>
      </c>
      <c r="E2480" t="s">
        <v>249</v>
      </c>
      <c r="F2480" t="n">
        <v>3201</v>
      </c>
      <c r="G2480" t="s">
        <v>250</v>
      </c>
      <c r="H2480" t="s">
        <v>251</v>
      </c>
      <c r="I2480" t="n">
        <v>5</v>
      </c>
      <c r="J2480" t="n">
        <v>875</v>
      </c>
      <c r="K2480" t="s">
        <v>327</v>
      </c>
      <c r="L2480" t="n">
        <v>179</v>
      </c>
      <c r="M2480" t="n">
        <v>0.04</v>
      </c>
      <c r="N2480" t="n">
        <v>42.6</v>
      </c>
      <c r="O2480" t="s">
        <v>345</v>
      </c>
      <c r="P2480" t="s">
        <v>370</v>
      </c>
      <c r="Q2480" t="s">
        <v>370</v>
      </c>
      <c r="R2480" t="s">
        <v>255</v>
      </c>
      <c r="S2480" t="s">
        <v>251</v>
      </c>
      <c r="T2480" t="n">
        <v>5</v>
      </c>
    </row>
    <row r="2481" spans="1:20">
      <c r="A2481" s="1" t="n">
        <v>39202</v>
      </c>
      <c r="B2481" t="s">
        <v>345</v>
      </c>
      <c r="C2481" t="n">
        <v>5</v>
      </c>
      <c r="D2481" t="n">
        <v>20</v>
      </c>
      <c r="E2481" t="s">
        <v>249</v>
      </c>
      <c r="F2481" t="n">
        <v>3201</v>
      </c>
      <c r="G2481" t="s">
        <v>250</v>
      </c>
      <c r="H2481" t="s">
        <v>251</v>
      </c>
      <c r="I2481" t="n">
        <v>5</v>
      </c>
      <c r="J2481" t="n">
        <v>875</v>
      </c>
      <c r="K2481" t="s">
        <v>327</v>
      </c>
      <c r="L2481" t="n">
        <v>199</v>
      </c>
      <c r="M2481" t="n">
        <v>0.04</v>
      </c>
      <c r="N2481" t="n">
        <v>42.6</v>
      </c>
      <c r="O2481" t="s">
        <v>345</v>
      </c>
      <c r="P2481" t="s">
        <v>370</v>
      </c>
      <c r="Q2481" t="s">
        <v>370</v>
      </c>
      <c r="R2481" t="s">
        <v>255</v>
      </c>
      <c r="S2481" t="s">
        <v>251</v>
      </c>
      <c r="T2481" t="n">
        <v>5</v>
      </c>
    </row>
    <row r="2482" spans="1:20">
      <c r="A2482" s="1" t="n">
        <v>39202</v>
      </c>
      <c r="B2482" t="s">
        <v>345</v>
      </c>
      <c r="C2482" t="n">
        <v>6</v>
      </c>
      <c r="D2482" t="n">
        <v>20</v>
      </c>
      <c r="E2482" t="s">
        <v>249</v>
      </c>
      <c r="F2482" t="n">
        <v>3201</v>
      </c>
      <c r="G2482" t="s">
        <v>250</v>
      </c>
      <c r="H2482" t="s">
        <v>251</v>
      </c>
      <c r="I2482" t="n">
        <v>5</v>
      </c>
      <c r="J2482" t="n">
        <v>945</v>
      </c>
      <c r="K2482" t="s">
        <v>304</v>
      </c>
      <c r="L2482" t="n">
        <v>201</v>
      </c>
      <c r="M2482" t="n">
        <v>0.05</v>
      </c>
      <c r="N2482" t="n">
        <v>36.2</v>
      </c>
      <c r="O2482" t="s">
        <v>345</v>
      </c>
      <c r="P2482" t="s">
        <v>370</v>
      </c>
      <c r="Q2482" t="s">
        <v>370</v>
      </c>
      <c r="R2482" t="s">
        <v>255</v>
      </c>
      <c r="S2482" t="s">
        <v>251</v>
      </c>
      <c r="T2482" t="n">
        <v>5</v>
      </c>
    </row>
    <row r="2483" spans="1:20">
      <c r="A2483" s="1" t="n">
        <v>39202</v>
      </c>
      <c r="B2483" t="s">
        <v>345</v>
      </c>
      <c r="C2483" t="n">
        <v>4</v>
      </c>
      <c r="D2483" t="n">
        <v>20</v>
      </c>
      <c r="E2483" t="s">
        <v>249</v>
      </c>
      <c r="F2483" t="n">
        <v>3201</v>
      </c>
      <c r="G2483" t="s">
        <v>250</v>
      </c>
      <c r="H2483" t="s">
        <v>251</v>
      </c>
      <c r="I2483" t="n">
        <v>5</v>
      </c>
      <c r="J2483" t="n">
        <v>945</v>
      </c>
      <c r="K2483" t="s">
        <v>304</v>
      </c>
      <c r="L2483" t="n">
        <v>444</v>
      </c>
      <c r="M2483" t="n">
        <v>0.05</v>
      </c>
      <c r="N2483" t="n">
        <v>36.2</v>
      </c>
      <c r="O2483" t="s">
        <v>345</v>
      </c>
      <c r="P2483" t="s">
        <v>370</v>
      </c>
      <c r="Q2483" t="s">
        <v>370</v>
      </c>
      <c r="R2483" t="s">
        <v>255</v>
      </c>
      <c r="S2483" t="s">
        <v>251</v>
      </c>
      <c r="T2483" t="n">
        <v>5</v>
      </c>
    </row>
    <row r="2484" spans="1:20">
      <c r="A2484" s="1" t="n">
        <v>39202</v>
      </c>
      <c r="B2484" t="s">
        <v>345</v>
      </c>
      <c r="C2484" t="n">
        <v>68</v>
      </c>
      <c r="D2484" t="n">
        <v>20</v>
      </c>
      <c r="E2484" t="s">
        <v>249</v>
      </c>
      <c r="F2484" t="n">
        <v>3201</v>
      </c>
      <c r="G2484" t="s">
        <v>250</v>
      </c>
      <c r="H2484" t="s">
        <v>251</v>
      </c>
      <c r="I2484" t="n">
        <v>5</v>
      </c>
      <c r="J2484" t="n">
        <v>945</v>
      </c>
      <c r="K2484" t="s">
        <v>304</v>
      </c>
      <c r="L2484" t="n">
        <v>246</v>
      </c>
      <c r="M2484" t="n">
        <v>0.05</v>
      </c>
      <c r="N2484" t="n">
        <v>36.2</v>
      </c>
      <c r="O2484" t="s">
        <v>345</v>
      </c>
      <c r="P2484" t="s">
        <v>370</v>
      </c>
      <c r="Q2484" t="s">
        <v>370</v>
      </c>
      <c r="R2484" t="s">
        <v>255</v>
      </c>
      <c r="S2484" t="s">
        <v>251</v>
      </c>
      <c r="T2484" t="n">
        <v>5</v>
      </c>
    </row>
    <row r="2485" spans="1:20">
      <c r="A2485" s="1" t="n">
        <v>39202</v>
      </c>
      <c r="B2485" t="s">
        <v>345</v>
      </c>
      <c r="C2485" t="n">
        <v>8</v>
      </c>
      <c r="D2485" t="n">
        <v>20</v>
      </c>
      <c r="E2485" t="s">
        <v>249</v>
      </c>
      <c r="F2485" t="n">
        <v>3201</v>
      </c>
      <c r="G2485" t="s">
        <v>250</v>
      </c>
      <c r="H2485" t="s">
        <v>251</v>
      </c>
      <c r="I2485" t="n">
        <v>5</v>
      </c>
      <c r="J2485" t="n">
        <v>945</v>
      </c>
      <c r="K2485" t="s">
        <v>304</v>
      </c>
      <c r="L2485" t="n">
        <v>359</v>
      </c>
      <c r="M2485" t="n">
        <v>0.05</v>
      </c>
      <c r="N2485" t="n">
        <v>36.2</v>
      </c>
      <c r="O2485" t="s">
        <v>345</v>
      </c>
      <c r="P2485" t="s">
        <v>370</v>
      </c>
      <c r="Q2485" t="s">
        <v>370</v>
      </c>
      <c r="R2485" t="s">
        <v>255</v>
      </c>
      <c r="S2485" t="s">
        <v>251</v>
      </c>
      <c r="T2485" t="n">
        <v>5</v>
      </c>
    </row>
    <row r="2486" spans="1:20">
      <c r="A2486" s="1" t="n">
        <v>39202</v>
      </c>
      <c r="B2486" t="s">
        <v>345</v>
      </c>
      <c r="C2486" t="n">
        <v>3</v>
      </c>
      <c r="D2486" t="n">
        <v>20</v>
      </c>
      <c r="E2486" t="s">
        <v>249</v>
      </c>
      <c r="F2486" t="n">
        <v>3201</v>
      </c>
      <c r="G2486" t="s">
        <v>250</v>
      </c>
      <c r="H2486" t="s">
        <v>251</v>
      </c>
      <c r="I2486" t="n">
        <v>5</v>
      </c>
      <c r="J2486" t="n">
        <v>875</v>
      </c>
      <c r="K2486" t="s">
        <v>327</v>
      </c>
      <c r="L2486" t="n">
        <v>188</v>
      </c>
      <c r="M2486" t="n">
        <v>0.04</v>
      </c>
      <c r="N2486" t="n">
        <v>42.6</v>
      </c>
      <c r="O2486" t="s">
        <v>345</v>
      </c>
      <c r="P2486" t="s">
        <v>370</v>
      </c>
      <c r="Q2486" t="s">
        <v>370</v>
      </c>
      <c r="R2486" t="s">
        <v>255</v>
      </c>
      <c r="S2486" t="s">
        <v>251</v>
      </c>
      <c r="T2486" t="n">
        <v>5</v>
      </c>
    </row>
    <row r="2487" spans="1:20">
      <c r="A2487" s="1" t="n">
        <v>39202</v>
      </c>
      <c r="B2487" t="s">
        <v>345</v>
      </c>
      <c r="C2487" t="n">
        <v>9</v>
      </c>
      <c r="D2487" t="n">
        <v>20</v>
      </c>
      <c r="E2487" t="s">
        <v>249</v>
      </c>
      <c r="F2487" t="n">
        <v>3201</v>
      </c>
      <c r="G2487" t="s">
        <v>250</v>
      </c>
      <c r="H2487" t="s">
        <v>251</v>
      </c>
      <c r="I2487" t="n">
        <v>5</v>
      </c>
      <c r="J2487" t="n">
        <v>945</v>
      </c>
      <c r="K2487" t="s">
        <v>304</v>
      </c>
      <c r="L2487" t="n">
        <v>74</v>
      </c>
      <c r="M2487" t="n">
        <v>0.05</v>
      </c>
      <c r="N2487" t="n">
        <v>36.2</v>
      </c>
      <c r="O2487" t="s">
        <v>345</v>
      </c>
      <c r="P2487" t="s">
        <v>370</v>
      </c>
      <c r="Q2487" t="s">
        <v>370</v>
      </c>
      <c r="R2487" t="s">
        <v>255</v>
      </c>
      <c r="S2487" t="s">
        <v>251</v>
      </c>
      <c r="T2487" t="n">
        <v>5</v>
      </c>
    </row>
    <row r="2488" spans="1:20">
      <c r="A2488" s="1" t="n">
        <v>39202</v>
      </c>
      <c r="B2488" t="s">
        <v>372</v>
      </c>
      <c r="C2488" t="n">
        <v>1</v>
      </c>
      <c r="D2488" t="n">
        <v>141</v>
      </c>
      <c r="E2488" t="s">
        <v>373</v>
      </c>
      <c r="F2488" t="n">
        <v>3201</v>
      </c>
      <c r="G2488" t="s">
        <v>250</v>
      </c>
      <c r="H2488" t="s">
        <v>251</v>
      </c>
      <c r="I2488" t="n">
        <v>5</v>
      </c>
      <c r="J2488" t="n">
        <v>487</v>
      </c>
      <c r="K2488" t="s">
        <v>386</v>
      </c>
      <c r="L2488" t="n">
        <v>98</v>
      </c>
      <c r="M2488" t="n">
        <v>0</v>
      </c>
      <c r="N2488" t="n">
        <v>0</v>
      </c>
      <c r="O2488" t="s">
        <v>394</v>
      </c>
      <c r="P2488" t="s">
        <v>254</v>
      </c>
      <c r="Q2488" t="s">
        <v>254</v>
      </c>
      <c r="R2488" t="s">
        <v>255</v>
      </c>
      <c r="S2488" t="s">
        <v>251</v>
      </c>
      <c r="T2488" t="n">
        <v>5</v>
      </c>
    </row>
    <row r="2489" spans="1:20">
      <c r="A2489" s="1" t="n">
        <v>39202</v>
      </c>
      <c r="B2489" t="s">
        <v>364</v>
      </c>
      <c r="C2489" t="n">
        <v>3</v>
      </c>
      <c r="D2489" t="n">
        <v>231</v>
      </c>
      <c r="E2489" t="s">
        <v>365</v>
      </c>
      <c r="F2489" t="n">
        <v>3204</v>
      </c>
      <c r="G2489" t="s">
        <v>367</v>
      </c>
      <c r="H2489" t="s">
        <v>251</v>
      </c>
      <c r="I2489" t="n">
        <v>5</v>
      </c>
      <c r="J2489" t="n">
        <v>940</v>
      </c>
      <c r="K2489" t="s">
        <v>257</v>
      </c>
      <c r="L2489" t="n">
        <v>11</v>
      </c>
      <c r="M2489" t="n">
        <v>0</v>
      </c>
      <c r="N2489" t="n">
        <v>0</v>
      </c>
    </row>
    <row r="2490" spans="1:20">
      <c r="A2490" s="1" t="n">
        <v>39202</v>
      </c>
      <c r="B2490" t="s">
        <v>364</v>
      </c>
      <c r="C2490" t="n">
        <v>2</v>
      </c>
      <c r="D2490" t="n">
        <v>231</v>
      </c>
      <c r="E2490" t="s">
        <v>365</v>
      </c>
      <c r="F2490" t="n">
        <v>3203</v>
      </c>
      <c r="G2490" t="s">
        <v>366</v>
      </c>
      <c r="H2490" t="s">
        <v>251</v>
      </c>
      <c r="I2490" t="n">
        <v>5</v>
      </c>
      <c r="J2490" t="n">
        <v>940</v>
      </c>
      <c r="K2490" t="s">
        <v>257</v>
      </c>
      <c r="L2490" t="n">
        <v>14</v>
      </c>
      <c r="M2490" t="n">
        <v>0</v>
      </c>
      <c r="N2490" t="n">
        <v>0</v>
      </c>
    </row>
    <row r="2491" spans="1:20">
      <c r="A2491" s="1" t="n">
        <v>39202</v>
      </c>
      <c r="B2491" t="s">
        <v>364</v>
      </c>
      <c r="C2491" t="n">
        <v>1</v>
      </c>
      <c r="D2491" t="n">
        <v>231</v>
      </c>
      <c r="E2491" t="s">
        <v>365</v>
      </c>
      <c r="F2491" t="n">
        <v>3202</v>
      </c>
      <c r="G2491" t="s">
        <v>297</v>
      </c>
      <c r="H2491" t="s">
        <v>251</v>
      </c>
      <c r="I2491" t="n">
        <v>5</v>
      </c>
      <c r="J2491" t="n">
        <v>940</v>
      </c>
      <c r="K2491" t="s">
        <v>257</v>
      </c>
      <c r="L2491" t="n">
        <v>20</v>
      </c>
      <c r="M2491" t="n">
        <v>0</v>
      </c>
      <c r="N2491" t="n">
        <v>0</v>
      </c>
    </row>
    <row r="2492" spans="1:20">
      <c r="A2492" s="1" t="n">
        <v>39202</v>
      </c>
      <c r="B2492" t="s">
        <v>348</v>
      </c>
      <c r="C2492" t="n">
        <v>1</v>
      </c>
      <c r="D2492" t="n">
        <v>215</v>
      </c>
      <c r="E2492" t="s">
        <v>256</v>
      </c>
      <c r="F2492" t="n">
        <v>3201</v>
      </c>
      <c r="G2492" t="s">
        <v>250</v>
      </c>
      <c r="H2492" t="s">
        <v>251</v>
      </c>
      <c r="I2492" t="n">
        <v>5</v>
      </c>
      <c r="K2492" t="s">
        <v>361</v>
      </c>
      <c r="L2492" t="n">
        <v>310</v>
      </c>
      <c r="M2492" t="n">
        <v>0</v>
      </c>
      <c r="N2492" t="n">
        <v>0</v>
      </c>
    </row>
    <row r="2493" spans="1:20">
      <c r="A2493" s="1" t="n">
        <v>39202</v>
      </c>
      <c r="B2493" t="s">
        <v>347</v>
      </c>
      <c r="C2493" t="n">
        <v>3</v>
      </c>
      <c r="D2493" t="n">
        <v>20</v>
      </c>
      <c r="E2493" t="s">
        <v>249</v>
      </c>
      <c r="F2493" t="n">
        <v>3201</v>
      </c>
      <c r="G2493" t="s">
        <v>250</v>
      </c>
      <c r="H2493" t="s">
        <v>251</v>
      </c>
      <c r="I2493" t="n">
        <v>5</v>
      </c>
      <c r="J2493" t="n">
        <v>670</v>
      </c>
      <c r="K2493" t="s">
        <v>359</v>
      </c>
      <c r="L2493" t="n">
        <v>472</v>
      </c>
      <c r="M2493" t="n">
        <v>0.09</v>
      </c>
      <c r="N2493" t="n">
        <v>39.9</v>
      </c>
      <c r="O2493" t="s">
        <v>347</v>
      </c>
      <c r="P2493" t="s">
        <v>275</v>
      </c>
      <c r="Q2493" t="s">
        <v>275</v>
      </c>
      <c r="R2493" t="s">
        <v>255</v>
      </c>
      <c r="S2493" t="s">
        <v>251</v>
      </c>
      <c r="T2493" t="n">
        <v>5</v>
      </c>
    </row>
    <row r="2494" spans="1:20">
      <c r="A2494" s="1" t="n">
        <v>39202</v>
      </c>
      <c r="B2494" t="s">
        <v>347</v>
      </c>
      <c r="C2494" t="n">
        <v>1</v>
      </c>
      <c r="D2494" t="n">
        <v>20</v>
      </c>
      <c r="E2494" t="s">
        <v>249</v>
      </c>
      <c r="F2494" t="n">
        <v>3201</v>
      </c>
      <c r="G2494" t="s">
        <v>250</v>
      </c>
      <c r="H2494" t="s">
        <v>251</v>
      </c>
      <c r="I2494" t="n">
        <v>5</v>
      </c>
      <c r="J2494" t="n">
        <v>785</v>
      </c>
      <c r="K2494" t="s">
        <v>281</v>
      </c>
      <c r="L2494" t="n">
        <v>777</v>
      </c>
      <c r="M2494" t="n">
        <v>1.17</v>
      </c>
      <c r="N2494" t="n">
        <v>38.9</v>
      </c>
      <c r="O2494" t="s">
        <v>347</v>
      </c>
      <c r="P2494" t="s">
        <v>275</v>
      </c>
      <c r="Q2494" t="s">
        <v>275</v>
      </c>
      <c r="R2494" t="s">
        <v>255</v>
      </c>
      <c r="S2494" t="s">
        <v>251</v>
      </c>
      <c r="T2494" t="n">
        <v>5</v>
      </c>
    </row>
    <row r="2495" spans="1:20">
      <c r="A2495" s="1" t="n">
        <v>39202</v>
      </c>
      <c r="B2495" t="s">
        <v>347</v>
      </c>
      <c r="C2495" t="n">
        <v>2</v>
      </c>
      <c r="D2495" t="n">
        <v>20</v>
      </c>
      <c r="E2495" t="s">
        <v>249</v>
      </c>
      <c r="F2495" t="n">
        <v>3201</v>
      </c>
      <c r="G2495" t="s">
        <v>250</v>
      </c>
      <c r="H2495" t="s">
        <v>251</v>
      </c>
      <c r="I2495" t="n">
        <v>5</v>
      </c>
      <c r="J2495" t="n">
        <v>550</v>
      </c>
      <c r="K2495" t="s">
        <v>369</v>
      </c>
      <c r="L2495" t="n">
        <v>503</v>
      </c>
      <c r="M2495" t="n">
        <v>0.16</v>
      </c>
      <c r="N2495" t="n">
        <v>36.4</v>
      </c>
      <c r="O2495" t="s">
        <v>347</v>
      </c>
      <c r="P2495" t="s">
        <v>275</v>
      </c>
      <c r="Q2495" t="s">
        <v>275</v>
      </c>
      <c r="R2495" t="s">
        <v>255</v>
      </c>
      <c r="S2495" t="s">
        <v>251</v>
      </c>
      <c r="T2495" t="n">
        <v>5</v>
      </c>
    </row>
    <row r="2496" spans="1:20">
      <c r="A2496" s="1" t="n">
        <v>39202</v>
      </c>
      <c r="B2496" t="s">
        <v>347</v>
      </c>
      <c r="C2496" t="n">
        <v>4</v>
      </c>
      <c r="D2496" t="n">
        <v>20</v>
      </c>
      <c r="E2496" t="s">
        <v>249</v>
      </c>
      <c r="F2496" t="n">
        <v>3201</v>
      </c>
      <c r="G2496" t="s">
        <v>250</v>
      </c>
      <c r="H2496" t="s">
        <v>251</v>
      </c>
      <c r="I2496" t="n">
        <v>5</v>
      </c>
      <c r="J2496" t="n">
        <v>888</v>
      </c>
      <c r="K2496" t="s">
        <v>295</v>
      </c>
      <c r="L2496" t="n">
        <v>692</v>
      </c>
      <c r="M2496" t="n">
        <v>1.17</v>
      </c>
      <c r="N2496" t="n">
        <v>33.8</v>
      </c>
      <c r="O2496" t="s">
        <v>347</v>
      </c>
      <c r="P2496" t="s">
        <v>275</v>
      </c>
      <c r="Q2496" t="s">
        <v>275</v>
      </c>
      <c r="R2496" t="s">
        <v>255</v>
      </c>
      <c r="S2496" t="s">
        <v>251</v>
      </c>
      <c r="T2496" t="n">
        <v>5</v>
      </c>
    </row>
    <row r="2497" spans="1:20">
      <c r="A2497" s="1" t="n">
        <v>39233</v>
      </c>
      <c r="B2497" t="s">
        <v>345</v>
      </c>
      <c r="C2497" t="n">
        <v>65</v>
      </c>
      <c r="D2497" t="n">
        <v>20</v>
      </c>
      <c r="E2497" t="s">
        <v>249</v>
      </c>
      <c r="F2497" t="n">
        <v>3201</v>
      </c>
      <c r="G2497" t="s">
        <v>250</v>
      </c>
      <c r="H2497" t="s">
        <v>251</v>
      </c>
      <c r="I2497" t="n">
        <v>5</v>
      </c>
      <c r="J2497" t="n">
        <v>280</v>
      </c>
      <c r="K2497" t="s">
        <v>273</v>
      </c>
      <c r="L2497" t="n">
        <v>218</v>
      </c>
      <c r="M2497" t="n">
        <v>0.25</v>
      </c>
      <c r="N2497" t="n">
        <v>25</v>
      </c>
      <c r="O2497" t="s">
        <v>345</v>
      </c>
      <c r="P2497" t="s">
        <v>370</v>
      </c>
      <c r="Q2497" t="s">
        <v>370</v>
      </c>
      <c r="R2497" t="s">
        <v>255</v>
      </c>
      <c r="S2497" t="s">
        <v>251</v>
      </c>
      <c r="T2497" t="n">
        <v>5</v>
      </c>
    </row>
    <row r="2498" spans="1:20">
      <c r="A2498" s="1" t="n">
        <v>39233</v>
      </c>
      <c r="B2498" t="s">
        <v>345</v>
      </c>
      <c r="C2498" t="n">
        <v>4</v>
      </c>
      <c r="D2498" t="n">
        <v>20</v>
      </c>
      <c r="E2498" t="s">
        <v>249</v>
      </c>
      <c r="F2498" t="n">
        <v>3201</v>
      </c>
      <c r="G2498" t="s">
        <v>250</v>
      </c>
      <c r="H2498" t="s">
        <v>251</v>
      </c>
      <c r="I2498" t="n">
        <v>5</v>
      </c>
      <c r="J2498" t="n">
        <v>458</v>
      </c>
      <c r="K2498" t="s">
        <v>252</v>
      </c>
      <c r="L2498" t="n">
        <v>200</v>
      </c>
      <c r="M2498" t="n">
        <v>0.03</v>
      </c>
      <c r="N2498" t="n">
        <v>33.9</v>
      </c>
      <c r="O2498" t="s">
        <v>345</v>
      </c>
      <c r="P2498" t="s">
        <v>370</v>
      </c>
      <c r="Q2498" t="s">
        <v>370</v>
      </c>
      <c r="R2498" t="s">
        <v>255</v>
      </c>
      <c r="S2498" t="s">
        <v>251</v>
      </c>
      <c r="T2498" t="n">
        <v>5</v>
      </c>
    </row>
    <row r="2499" spans="1:20">
      <c r="A2499" s="1" t="n">
        <v>39233</v>
      </c>
      <c r="B2499" t="s">
        <v>345</v>
      </c>
      <c r="C2499" t="n">
        <v>66</v>
      </c>
      <c r="D2499" t="n">
        <v>20</v>
      </c>
      <c r="E2499" t="s">
        <v>249</v>
      </c>
      <c r="F2499" t="n">
        <v>3201</v>
      </c>
      <c r="G2499" t="s">
        <v>250</v>
      </c>
      <c r="H2499" t="s">
        <v>251</v>
      </c>
      <c r="I2499" t="n">
        <v>5</v>
      </c>
      <c r="J2499" t="n">
        <v>945</v>
      </c>
      <c r="K2499" t="s">
        <v>304</v>
      </c>
      <c r="L2499" t="n">
        <v>621</v>
      </c>
      <c r="M2499" t="n">
        <v>0.07000000000000001</v>
      </c>
      <c r="N2499" t="n">
        <v>36.1</v>
      </c>
      <c r="O2499" t="s">
        <v>345</v>
      </c>
      <c r="P2499" t="s">
        <v>370</v>
      </c>
      <c r="Q2499" t="s">
        <v>370</v>
      </c>
      <c r="R2499" t="s">
        <v>255</v>
      </c>
      <c r="S2499" t="s">
        <v>251</v>
      </c>
      <c r="T2499" t="n">
        <v>5</v>
      </c>
    </row>
    <row r="2500" spans="1:20">
      <c r="A2500" s="1" t="n">
        <v>39233</v>
      </c>
      <c r="B2500" t="s">
        <v>345</v>
      </c>
      <c r="C2500" t="n">
        <v>3</v>
      </c>
      <c r="D2500" t="n">
        <v>20</v>
      </c>
      <c r="E2500" t="s">
        <v>249</v>
      </c>
      <c r="F2500" t="n">
        <v>3201</v>
      </c>
      <c r="G2500" t="s">
        <v>250</v>
      </c>
      <c r="H2500" t="s">
        <v>251</v>
      </c>
      <c r="I2500" t="n">
        <v>5</v>
      </c>
      <c r="J2500" t="n">
        <v>875</v>
      </c>
      <c r="K2500" t="s">
        <v>327</v>
      </c>
      <c r="L2500" t="n">
        <v>205</v>
      </c>
      <c r="M2500" t="n">
        <v>0.04</v>
      </c>
      <c r="N2500" t="n">
        <v>42.1</v>
      </c>
      <c r="O2500" t="s">
        <v>345</v>
      </c>
      <c r="P2500" t="s">
        <v>370</v>
      </c>
      <c r="Q2500" t="s">
        <v>370</v>
      </c>
      <c r="R2500" t="s">
        <v>255</v>
      </c>
      <c r="S2500" t="s">
        <v>251</v>
      </c>
      <c r="T2500" t="n">
        <v>5</v>
      </c>
    </row>
    <row r="2501" spans="1:20">
      <c r="A2501" s="1" t="n">
        <v>39233</v>
      </c>
      <c r="B2501" t="s">
        <v>345</v>
      </c>
      <c r="C2501" t="n">
        <v>80</v>
      </c>
      <c r="D2501" t="n">
        <v>840</v>
      </c>
      <c r="E2501" t="s">
        <v>360</v>
      </c>
      <c r="F2501" t="n">
        <v>3201</v>
      </c>
      <c r="G2501" t="s">
        <v>250</v>
      </c>
      <c r="H2501" t="s">
        <v>251</v>
      </c>
      <c r="I2501" t="n">
        <v>5</v>
      </c>
      <c r="J2501" t="n">
        <v>580</v>
      </c>
      <c r="K2501" t="s">
        <v>270</v>
      </c>
      <c r="L2501" t="n">
        <v>98</v>
      </c>
      <c r="M2501" t="n">
        <v>0</v>
      </c>
      <c r="N2501" t="n">
        <v>0</v>
      </c>
      <c r="O2501" t="s">
        <v>345</v>
      </c>
      <c r="P2501" t="s">
        <v>370</v>
      </c>
      <c r="Q2501" t="s">
        <v>370</v>
      </c>
      <c r="R2501" t="s">
        <v>255</v>
      </c>
      <c r="S2501" t="s">
        <v>251</v>
      </c>
      <c r="T2501" t="n">
        <v>5</v>
      </c>
    </row>
    <row r="2502" spans="1:20">
      <c r="A2502" s="1" t="n">
        <v>39233</v>
      </c>
      <c r="B2502" t="s">
        <v>345</v>
      </c>
      <c r="C2502" t="n">
        <v>1</v>
      </c>
      <c r="D2502" t="n">
        <v>20</v>
      </c>
      <c r="E2502" t="s">
        <v>249</v>
      </c>
      <c r="F2502" t="n">
        <v>3201</v>
      </c>
      <c r="G2502" t="s">
        <v>250</v>
      </c>
      <c r="H2502" t="s">
        <v>251</v>
      </c>
      <c r="I2502" t="n">
        <v>5</v>
      </c>
      <c r="J2502" t="n">
        <v>875</v>
      </c>
      <c r="K2502" t="s">
        <v>327</v>
      </c>
      <c r="L2502" t="n">
        <v>196</v>
      </c>
      <c r="M2502" t="n">
        <v>0.04</v>
      </c>
      <c r="N2502" t="n">
        <v>42.4</v>
      </c>
      <c r="O2502" t="s">
        <v>345</v>
      </c>
      <c r="P2502" t="s">
        <v>370</v>
      </c>
      <c r="Q2502" t="s">
        <v>370</v>
      </c>
      <c r="R2502" t="s">
        <v>255</v>
      </c>
      <c r="S2502" t="s">
        <v>251</v>
      </c>
      <c r="T2502" t="n">
        <v>5</v>
      </c>
    </row>
    <row r="2503" spans="1:20">
      <c r="A2503" s="1" t="n">
        <v>39233</v>
      </c>
      <c r="B2503" t="s">
        <v>345</v>
      </c>
      <c r="C2503" t="n">
        <v>2</v>
      </c>
      <c r="D2503" t="n">
        <v>20</v>
      </c>
      <c r="E2503" t="s">
        <v>249</v>
      </c>
      <c r="F2503" t="n">
        <v>3201</v>
      </c>
      <c r="G2503" t="s">
        <v>250</v>
      </c>
      <c r="H2503" t="s">
        <v>251</v>
      </c>
      <c r="I2503" t="n">
        <v>5</v>
      </c>
      <c r="J2503" t="n">
        <v>945</v>
      </c>
      <c r="K2503" t="s">
        <v>304</v>
      </c>
      <c r="L2503" t="n">
        <v>481</v>
      </c>
      <c r="M2503" t="n">
        <v>0.05</v>
      </c>
      <c r="N2503" t="n">
        <v>36.2</v>
      </c>
      <c r="O2503" t="s">
        <v>345</v>
      </c>
      <c r="P2503" t="s">
        <v>370</v>
      </c>
      <c r="Q2503" t="s">
        <v>370</v>
      </c>
      <c r="R2503" t="s">
        <v>255</v>
      </c>
      <c r="S2503" t="s">
        <v>251</v>
      </c>
      <c r="T2503" t="n">
        <v>5</v>
      </c>
    </row>
    <row r="2504" spans="1:20">
      <c r="A2504" s="1" t="n">
        <v>39233</v>
      </c>
      <c r="B2504" t="s">
        <v>348</v>
      </c>
      <c r="C2504" t="n">
        <v>1</v>
      </c>
      <c r="D2504" t="n">
        <v>215</v>
      </c>
      <c r="E2504" t="s">
        <v>256</v>
      </c>
      <c r="F2504" t="n">
        <v>3201</v>
      </c>
      <c r="G2504" t="s">
        <v>250</v>
      </c>
      <c r="H2504" t="s">
        <v>251</v>
      </c>
      <c r="I2504" t="n">
        <v>5</v>
      </c>
      <c r="K2504" t="s">
        <v>361</v>
      </c>
      <c r="L2504" t="n">
        <v>252</v>
      </c>
      <c r="M2504" t="n">
        <v>0</v>
      </c>
      <c r="N2504" t="n">
        <v>0</v>
      </c>
    </row>
    <row r="2505" spans="1:20">
      <c r="A2505" s="1" t="n">
        <v>39233</v>
      </c>
      <c r="B2505" t="s">
        <v>347</v>
      </c>
      <c r="C2505" t="n">
        <v>6</v>
      </c>
      <c r="D2505" t="n">
        <v>20</v>
      </c>
      <c r="E2505" t="s">
        <v>249</v>
      </c>
      <c r="F2505" t="n">
        <v>3201</v>
      </c>
      <c r="G2505" t="s">
        <v>250</v>
      </c>
      <c r="H2505" t="s">
        <v>251</v>
      </c>
      <c r="I2505" t="n">
        <v>5</v>
      </c>
      <c r="J2505" t="n">
        <v>805</v>
      </c>
      <c r="K2505" t="s">
        <v>317</v>
      </c>
      <c r="L2505" t="n">
        <v>226</v>
      </c>
      <c r="M2505" t="n">
        <v>0.18</v>
      </c>
      <c r="N2505" t="n">
        <v>39</v>
      </c>
      <c r="O2505" t="s">
        <v>347</v>
      </c>
      <c r="P2505" t="s">
        <v>275</v>
      </c>
      <c r="Q2505" t="s">
        <v>275</v>
      </c>
      <c r="R2505" t="s">
        <v>255</v>
      </c>
      <c r="S2505" t="s">
        <v>251</v>
      </c>
      <c r="T2505" t="n">
        <v>5</v>
      </c>
    </row>
    <row r="2506" spans="1:20">
      <c r="A2506" s="1" t="n">
        <v>39233</v>
      </c>
      <c r="B2506" t="s">
        <v>347</v>
      </c>
      <c r="C2506" t="n">
        <v>3</v>
      </c>
      <c r="D2506" t="n">
        <v>20</v>
      </c>
      <c r="E2506" t="s">
        <v>249</v>
      </c>
      <c r="F2506" t="n">
        <v>3201</v>
      </c>
      <c r="G2506" t="s">
        <v>250</v>
      </c>
      <c r="H2506" t="s">
        <v>251</v>
      </c>
      <c r="I2506" t="n">
        <v>5</v>
      </c>
      <c r="J2506" t="n">
        <v>285</v>
      </c>
      <c r="K2506" t="s">
        <v>306</v>
      </c>
      <c r="L2506" t="n">
        <v>348</v>
      </c>
      <c r="M2506" t="n">
        <v>0.79</v>
      </c>
      <c r="N2506" t="n">
        <v>29.2</v>
      </c>
      <c r="O2506" t="s">
        <v>347</v>
      </c>
      <c r="P2506" t="s">
        <v>275</v>
      </c>
      <c r="Q2506" t="s">
        <v>275</v>
      </c>
      <c r="R2506" t="s">
        <v>255</v>
      </c>
      <c r="S2506" t="s">
        <v>251</v>
      </c>
      <c r="T2506" t="n">
        <v>5</v>
      </c>
    </row>
    <row r="2507" spans="1:20">
      <c r="A2507" s="1" t="n">
        <v>39233</v>
      </c>
      <c r="B2507" t="s">
        <v>347</v>
      </c>
      <c r="C2507" t="n">
        <v>1</v>
      </c>
      <c r="D2507" t="n">
        <v>20</v>
      </c>
      <c r="E2507" t="s">
        <v>249</v>
      </c>
      <c r="F2507" t="n">
        <v>3201</v>
      </c>
      <c r="G2507" t="s">
        <v>250</v>
      </c>
      <c r="H2507" t="s">
        <v>251</v>
      </c>
      <c r="I2507" t="n">
        <v>5</v>
      </c>
      <c r="J2507" t="n">
        <v>458</v>
      </c>
      <c r="K2507" t="s">
        <v>252</v>
      </c>
      <c r="L2507" t="n">
        <v>331</v>
      </c>
      <c r="M2507" t="n">
        <v>0.22</v>
      </c>
      <c r="N2507" t="n">
        <v>20.2</v>
      </c>
      <c r="O2507" t="s">
        <v>347</v>
      </c>
      <c r="P2507" t="s">
        <v>275</v>
      </c>
      <c r="Q2507" t="s">
        <v>275</v>
      </c>
      <c r="R2507" t="s">
        <v>255</v>
      </c>
      <c r="S2507" t="s">
        <v>251</v>
      </c>
      <c r="T2507" t="n">
        <v>5</v>
      </c>
    </row>
    <row r="2508" spans="1:20">
      <c r="A2508" s="1" t="n">
        <v>39233</v>
      </c>
      <c r="B2508" t="s">
        <v>347</v>
      </c>
      <c r="C2508" t="n">
        <v>4</v>
      </c>
      <c r="D2508" t="n">
        <v>20</v>
      </c>
      <c r="E2508" t="s">
        <v>249</v>
      </c>
      <c r="F2508" t="n">
        <v>3201</v>
      </c>
      <c r="G2508" t="s">
        <v>250</v>
      </c>
      <c r="H2508" t="s">
        <v>251</v>
      </c>
      <c r="I2508" t="n">
        <v>5</v>
      </c>
      <c r="J2508" t="n">
        <v>805</v>
      </c>
      <c r="K2508" t="s">
        <v>317</v>
      </c>
      <c r="L2508" t="n">
        <v>671</v>
      </c>
      <c r="M2508" t="n">
        <v>0.16</v>
      </c>
      <c r="N2508" t="n">
        <v>35.2</v>
      </c>
      <c r="O2508" t="s">
        <v>347</v>
      </c>
      <c r="P2508" t="s">
        <v>275</v>
      </c>
      <c r="Q2508" t="s">
        <v>275</v>
      </c>
      <c r="R2508" t="s">
        <v>255</v>
      </c>
      <c r="S2508" t="s">
        <v>251</v>
      </c>
      <c r="T2508" t="n">
        <v>5</v>
      </c>
    </row>
    <row r="2509" spans="1:20">
      <c r="A2509" s="1" t="n">
        <v>39233</v>
      </c>
      <c r="B2509" t="s">
        <v>347</v>
      </c>
      <c r="C2509" t="n">
        <v>2</v>
      </c>
      <c r="D2509" t="n">
        <v>20</v>
      </c>
      <c r="E2509" t="s">
        <v>249</v>
      </c>
      <c r="F2509" t="n">
        <v>3201</v>
      </c>
      <c r="G2509" t="s">
        <v>250</v>
      </c>
      <c r="H2509" t="s">
        <v>251</v>
      </c>
      <c r="I2509" t="n">
        <v>5</v>
      </c>
      <c r="J2509" t="n">
        <v>232</v>
      </c>
      <c r="K2509" t="s">
        <v>288</v>
      </c>
      <c r="L2509" t="n">
        <v>379</v>
      </c>
      <c r="M2509" t="n">
        <v>0.08</v>
      </c>
      <c r="N2509" t="n">
        <v>38.6</v>
      </c>
      <c r="O2509" t="s">
        <v>347</v>
      </c>
      <c r="P2509" t="s">
        <v>275</v>
      </c>
      <c r="Q2509" t="s">
        <v>275</v>
      </c>
      <c r="R2509" t="s">
        <v>255</v>
      </c>
      <c r="S2509" t="s">
        <v>251</v>
      </c>
      <c r="T2509" t="n">
        <v>5</v>
      </c>
    </row>
    <row r="2510" spans="1:20">
      <c r="A2510" s="1" t="n">
        <v>39233</v>
      </c>
      <c r="B2510" t="s">
        <v>347</v>
      </c>
      <c r="C2510" t="n">
        <v>7</v>
      </c>
      <c r="D2510" t="n">
        <v>508</v>
      </c>
      <c r="E2510" t="s">
        <v>268</v>
      </c>
      <c r="F2510" t="n">
        <v>3201</v>
      </c>
      <c r="G2510" t="s">
        <v>250</v>
      </c>
      <c r="H2510" t="s">
        <v>251</v>
      </c>
      <c r="I2510" t="n">
        <v>5</v>
      </c>
      <c r="J2510" t="n">
        <v>580</v>
      </c>
      <c r="K2510" t="s">
        <v>270</v>
      </c>
      <c r="L2510" t="n">
        <v>98</v>
      </c>
      <c r="M2510" t="n">
        <v>0.08</v>
      </c>
      <c r="N2510" t="n">
        <v>0</v>
      </c>
    </row>
    <row r="2511" spans="1:20">
      <c r="A2511" s="1" t="n">
        <v>39233</v>
      </c>
      <c r="B2511" t="s">
        <v>347</v>
      </c>
      <c r="C2511" t="n">
        <v>5</v>
      </c>
      <c r="D2511" t="n">
        <v>20</v>
      </c>
      <c r="E2511" t="s">
        <v>249</v>
      </c>
      <c r="F2511" t="n">
        <v>3201</v>
      </c>
      <c r="G2511" t="s">
        <v>250</v>
      </c>
      <c r="H2511" t="s">
        <v>251</v>
      </c>
      <c r="I2511" t="n">
        <v>5</v>
      </c>
      <c r="J2511" t="n">
        <v>785</v>
      </c>
      <c r="K2511" t="s">
        <v>281</v>
      </c>
      <c r="L2511" t="n">
        <v>600</v>
      </c>
      <c r="M2511" t="n">
        <v>1.12</v>
      </c>
      <c r="N2511" t="n">
        <v>39.2</v>
      </c>
      <c r="O2511" t="s">
        <v>347</v>
      </c>
      <c r="P2511" t="s">
        <v>275</v>
      </c>
      <c r="Q2511" t="s">
        <v>275</v>
      </c>
      <c r="R2511" t="s">
        <v>255</v>
      </c>
      <c r="S2511" t="s">
        <v>251</v>
      </c>
      <c r="T2511" t="n">
        <v>5</v>
      </c>
    </row>
    <row r="2512" spans="1:20">
      <c r="A2512" s="1" t="n">
        <v>39263</v>
      </c>
      <c r="B2512" t="s">
        <v>345</v>
      </c>
      <c r="C2512" t="n">
        <v>43</v>
      </c>
      <c r="D2512" t="n">
        <v>20</v>
      </c>
      <c r="E2512" t="s">
        <v>249</v>
      </c>
      <c r="F2512" t="n">
        <v>3201</v>
      </c>
      <c r="G2512" t="s">
        <v>250</v>
      </c>
      <c r="H2512" t="s">
        <v>251</v>
      </c>
      <c r="I2512" t="n">
        <v>5</v>
      </c>
      <c r="J2512" t="n">
        <v>280</v>
      </c>
      <c r="K2512" t="s">
        <v>273</v>
      </c>
      <c r="L2512" t="n">
        <v>210</v>
      </c>
      <c r="M2512" t="n">
        <v>0.07000000000000001</v>
      </c>
      <c r="N2512" t="n">
        <v>39.9</v>
      </c>
      <c r="O2512" t="s">
        <v>345</v>
      </c>
      <c r="P2512" t="s">
        <v>370</v>
      </c>
      <c r="Q2512" t="s">
        <v>370</v>
      </c>
      <c r="R2512" t="s">
        <v>255</v>
      </c>
      <c r="S2512" t="s">
        <v>251</v>
      </c>
      <c r="T2512" t="n">
        <v>5</v>
      </c>
    </row>
    <row r="2513" spans="1:20">
      <c r="A2513" s="1" t="n">
        <v>39263</v>
      </c>
      <c r="B2513" t="s">
        <v>345</v>
      </c>
      <c r="C2513" t="n">
        <v>1</v>
      </c>
      <c r="D2513" t="n">
        <v>20</v>
      </c>
      <c r="E2513" t="s">
        <v>249</v>
      </c>
      <c r="F2513" t="n">
        <v>3201</v>
      </c>
      <c r="G2513" t="s">
        <v>250</v>
      </c>
      <c r="H2513" t="s">
        <v>251</v>
      </c>
      <c r="I2513" t="n">
        <v>5</v>
      </c>
      <c r="J2513" t="n">
        <v>875</v>
      </c>
      <c r="K2513" t="s">
        <v>327</v>
      </c>
      <c r="L2513" t="n">
        <v>380</v>
      </c>
      <c r="M2513" t="n">
        <v>0.05</v>
      </c>
      <c r="N2513" t="n">
        <v>43.2</v>
      </c>
      <c r="O2513" t="s">
        <v>345</v>
      </c>
      <c r="P2513" t="s">
        <v>370</v>
      </c>
      <c r="Q2513" t="s">
        <v>370</v>
      </c>
      <c r="R2513" t="s">
        <v>255</v>
      </c>
      <c r="S2513" t="s">
        <v>251</v>
      </c>
      <c r="T2513" t="n">
        <v>5</v>
      </c>
    </row>
    <row r="2514" spans="1:20">
      <c r="A2514" s="1" t="n">
        <v>39263</v>
      </c>
      <c r="B2514" t="s">
        <v>345</v>
      </c>
      <c r="C2514" t="n">
        <v>42</v>
      </c>
      <c r="D2514" t="n">
        <v>20</v>
      </c>
      <c r="E2514" t="s">
        <v>249</v>
      </c>
      <c r="F2514" t="n">
        <v>3201</v>
      </c>
      <c r="G2514" t="s">
        <v>250</v>
      </c>
      <c r="H2514" t="s">
        <v>251</v>
      </c>
      <c r="I2514" t="n">
        <v>5</v>
      </c>
      <c r="J2514" t="n">
        <v>875</v>
      </c>
      <c r="K2514" t="s">
        <v>327</v>
      </c>
      <c r="L2514" t="n">
        <v>189</v>
      </c>
      <c r="M2514" t="n">
        <v>0.05</v>
      </c>
      <c r="N2514" t="n">
        <v>42.9</v>
      </c>
      <c r="O2514" t="s">
        <v>345</v>
      </c>
      <c r="P2514" t="s">
        <v>370</v>
      </c>
      <c r="Q2514" t="s">
        <v>370</v>
      </c>
      <c r="R2514" t="s">
        <v>255</v>
      </c>
      <c r="S2514" t="s">
        <v>251</v>
      </c>
      <c r="T2514" t="n">
        <v>5</v>
      </c>
    </row>
    <row r="2515" spans="1:20">
      <c r="A2515" s="1" t="n">
        <v>39263</v>
      </c>
      <c r="B2515" t="s">
        <v>345</v>
      </c>
      <c r="C2515" t="n">
        <v>41</v>
      </c>
      <c r="D2515" t="n">
        <v>20</v>
      </c>
      <c r="E2515" t="s">
        <v>249</v>
      </c>
      <c r="F2515" t="n">
        <v>3201</v>
      </c>
      <c r="G2515" t="s">
        <v>250</v>
      </c>
      <c r="H2515" t="s">
        <v>251</v>
      </c>
      <c r="I2515" t="n">
        <v>5</v>
      </c>
      <c r="J2515" t="n">
        <v>945</v>
      </c>
      <c r="K2515" t="s">
        <v>304</v>
      </c>
      <c r="L2515" t="n">
        <v>286</v>
      </c>
      <c r="M2515" t="n">
        <v>0.08</v>
      </c>
      <c r="N2515" t="n">
        <v>36.4</v>
      </c>
      <c r="O2515" t="s">
        <v>345</v>
      </c>
      <c r="P2515" t="s">
        <v>370</v>
      </c>
      <c r="Q2515" t="s">
        <v>370</v>
      </c>
      <c r="R2515" t="s">
        <v>255</v>
      </c>
      <c r="S2515" t="s">
        <v>251</v>
      </c>
      <c r="T2515" t="n">
        <v>5</v>
      </c>
    </row>
    <row r="2516" spans="1:20">
      <c r="A2516" s="1" t="n">
        <v>39263</v>
      </c>
      <c r="B2516" t="s">
        <v>345</v>
      </c>
      <c r="C2516" t="n">
        <v>2</v>
      </c>
      <c r="D2516" t="n">
        <v>20</v>
      </c>
      <c r="E2516" t="s">
        <v>249</v>
      </c>
      <c r="F2516" t="n">
        <v>3201</v>
      </c>
      <c r="G2516" t="s">
        <v>250</v>
      </c>
      <c r="H2516" t="s">
        <v>251</v>
      </c>
      <c r="I2516" t="n">
        <v>5</v>
      </c>
      <c r="J2516" t="n">
        <v>945</v>
      </c>
      <c r="K2516" t="s">
        <v>304</v>
      </c>
      <c r="L2516" t="n">
        <v>248</v>
      </c>
      <c r="M2516" t="n">
        <v>0.07000000000000001</v>
      </c>
      <c r="N2516" t="n">
        <v>38.2</v>
      </c>
      <c r="O2516" t="s">
        <v>345</v>
      </c>
      <c r="P2516" t="s">
        <v>370</v>
      </c>
      <c r="Q2516" t="s">
        <v>370</v>
      </c>
      <c r="R2516" t="s">
        <v>255</v>
      </c>
      <c r="S2516" t="s">
        <v>251</v>
      </c>
      <c r="T2516" t="n">
        <v>5</v>
      </c>
    </row>
    <row r="2517" spans="1:20">
      <c r="A2517" s="1" t="n">
        <v>39263</v>
      </c>
      <c r="B2517" t="s">
        <v>372</v>
      </c>
      <c r="C2517" t="n">
        <v>1</v>
      </c>
      <c r="D2517" t="n">
        <v>141</v>
      </c>
      <c r="E2517" t="s">
        <v>373</v>
      </c>
      <c r="F2517" t="n">
        <v>3201</v>
      </c>
      <c r="G2517" t="s">
        <v>250</v>
      </c>
      <c r="H2517" t="s">
        <v>251</v>
      </c>
      <c r="I2517" t="n">
        <v>5</v>
      </c>
      <c r="J2517" t="n">
        <v>487</v>
      </c>
      <c r="K2517" t="s">
        <v>386</v>
      </c>
      <c r="L2517" t="n">
        <v>94</v>
      </c>
      <c r="M2517" t="n">
        <v>0</v>
      </c>
      <c r="N2517" t="n">
        <v>0</v>
      </c>
      <c r="O2517" t="s">
        <v>375</v>
      </c>
      <c r="P2517" t="s">
        <v>376</v>
      </c>
      <c r="Q2517" t="s">
        <v>376</v>
      </c>
      <c r="R2517" t="s">
        <v>255</v>
      </c>
      <c r="S2517" t="s">
        <v>251</v>
      </c>
      <c r="T2517" t="n">
        <v>5</v>
      </c>
    </row>
    <row r="2518" spans="1:20">
      <c r="A2518" s="1" t="n">
        <v>39263</v>
      </c>
      <c r="B2518" t="s">
        <v>348</v>
      </c>
      <c r="C2518" t="n">
        <v>1</v>
      </c>
      <c r="D2518" t="n">
        <v>215</v>
      </c>
      <c r="E2518" t="s">
        <v>256</v>
      </c>
      <c r="F2518" t="n">
        <v>3201</v>
      </c>
      <c r="G2518" t="s">
        <v>250</v>
      </c>
      <c r="H2518" t="s">
        <v>251</v>
      </c>
      <c r="I2518" t="n">
        <v>5</v>
      </c>
      <c r="K2518" t="s">
        <v>361</v>
      </c>
      <c r="L2518" t="n">
        <v>306</v>
      </c>
      <c r="M2518" t="n">
        <v>0</v>
      </c>
      <c r="N2518" t="n">
        <v>0</v>
      </c>
    </row>
    <row r="2519" spans="1:20">
      <c r="A2519" s="1" t="n">
        <v>39263</v>
      </c>
      <c r="B2519" t="s">
        <v>347</v>
      </c>
      <c r="C2519" t="n">
        <v>4</v>
      </c>
      <c r="D2519" t="n">
        <v>20</v>
      </c>
      <c r="E2519" t="s">
        <v>249</v>
      </c>
      <c r="F2519" t="n">
        <v>3201</v>
      </c>
      <c r="G2519" t="s">
        <v>250</v>
      </c>
      <c r="H2519" t="s">
        <v>251</v>
      </c>
      <c r="I2519" t="n">
        <v>5</v>
      </c>
      <c r="J2519" t="n">
        <v>232</v>
      </c>
      <c r="K2519" t="s">
        <v>288</v>
      </c>
      <c r="L2519" t="n">
        <v>326</v>
      </c>
      <c r="M2519" t="n">
        <v>0.08</v>
      </c>
      <c r="N2519" t="n">
        <v>38.1</v>
      </c>
      <c r="O2519" t="s">
        <v>347</v>
      </c>
      <c r="P2519" t="s">
        <v>275</v>
      </c>
      <c r="Q2519" t="s">
        <v>275</v>
      </c>
      <c r="R2519" t="s">
        <v>255</v>
      </c>
      <c r="S2519" t="s">
        <v>251</v>
      </c>
      <c r="T2519" t="n">
        <v>5</v>
      </c>
    </row>
    <row r="2520" spans="1:20">
      <c r="A2520" s="1" t="n">
        <v>39263</v>
      </c>
      <c r="B2520" t="s">
        <v>347</v>
      </c>
      <c r="C2520" t="n">
        <v>5</v>
      </c>
      <c r="D2520" t="n">
        <v>20</v>
      </c>
      <c r="E2520" t="s">
        <v>249</v>
      </c>
      <c r="F2520" t="n">
        <v>3201</v>
      </c>
      <c r="G2520" t="s">
        <v>250</v>
      </c>
      <c r="H2520" t="s">
        <v>251</v>
      </c>
      <c r="I2520" t="n">
        <v>5</v>
      </c>
      <c r="J2520" t="n">
        <v>232</v>
      </c>
      <c r="K2520" t="s">
        <v>288</v>
      </c>
      <c r="L2520" t="n">
        <v>259</v>
      </c>
      <c r="M2520" t="n">
        <v>0.08</v>
      </c>
      <c r="N2520" t="n">
        <v>36</v>
      </c>
      <c r="O2520" t="s">
        <v>347</v>
      </c>
      <c r="P2520" t="s">
        <v>275</v>
      </c>
      <c r="Q2520" t="s">
        <v>275</v>
      </c>
      <c r="R2520" t="s">
        <v>255</v>
      </c>
      <c r="S2520" t="s">
        <v>251</v>
      </c>
      <c r="T2520" t="n">
        <v>5</v>
      </c>
    </row>
    <row r="2521" spans="1:20">
      <c r="A2521" s="1" t="n">
        <v>39263</v>
      </c>
      <c r="B2521" t="s">
        <v>347</v>
      </c>
      <c r="C2521" t="n">
        <v>2</v>
      </c>
      <c r="D2521" t="n">
        <v>20</v>
      </c>
      <c r="E2521" t="s">
        <v>249</v>
      </c>
      <c r="F2521" t="n">
        <v>3201</v>
      </c>
      <c r="G2521" t="s">
        <v>250</v>
      </c>
      <c r="H2521" t="s">
        <v>251</v>
      </c>
      <c r="I2521" t="n">
        <v>5</v>
      </c>
      <c r="J2521" t="n">
        <v>458</v>
      </c>
      <c r="K2521" t="s">
        <v>252</v>
      </c>
      <c r="L2521" t="n">
        <v>336</v>
      </c>
      <c r="M2521" t="n">
        <v>0.22</v>
      </c>
      <c r="N2521" t="n">
        <v>20.2</v>
      </c>
      <c r="O2521" t="s">
        <v>347</v>
      </c>
      <c r="P2521" t="s">
        <v>275</v>
      </c>
      <c r="Q2521" t="s">
        <v>275</v>
      </c>
      <c r="R2521" t="s">
        <v>255</v>
      </c>
      <c r="S2521" t="s">
        <v>251</v>
      </c>
      <c r="T2521" t="n">
        <v>5</v>
      </c>
    </row>
    <row r="2522" spans="1:20">
      <c r="A2522" s="1" t="n">
        <v>39263</v>
      </c>
      <c r="B2522" t="s">
        <v>347</v>
      </c>
      <c r="C2522" t="n">
        <v>1</v>
      </c>
      <c r="D2522" t="n">
        <v>20</v>
      </c>
      <c r="E2522" t="s">
        <v>249</v>
      </c>
      <c r="F2522" t="n">
        <v>3201</v>
      </c>
      <c r="G2522" t="s">
        <v>250</v>
      </c>
      <c r="H2522" t="s">
        <v>251</v>
      </c>
      <c r="I2522" t="n">
        <v>5</v>
      </c>
      <c r="J2522" t="n">
        <v>785</v>
      </c>
      <c r="K2522" t="s">
        <v>281</v>
      </c>
      <c r="L2522" t="n">
        <v>709</v>
      </c>
      <c r="M2522" t="n">
        <v>1.07</v>
      </c>
      <c r="N2522" t="n">
        <v>39</v>
      </c>
      <c r="O2522" t="s">
        <v>347</v>
      </c>
      <c r="P2522" t="s">
        <v>275</v>
      </c>
      <c r="Q2522" t="s">
        <v>275</v>
      </c>
      <c r="R2522" t="s">
        <v>255</v>
      </c>
      <c r="S2522" t="s">
        <v>251</v>
      </c>
      <c r="T2522" t="n">
        <v>5</v>
      </c>
    </row>
    <row r="2523" spans="1:20">
      <c r="A2523" s="1" t="n">
        <v>39263</v>
      </c>
      <c r="B2523" t="s">
        <v>347</v>
      </c>
      <c r="C2523" t="n">
        <v>6</v>
      </c>
      <c r="D2523" t="n">
        <v>508</v>
      </c>
      <c r="E2523" t="s">
        <v>268</v>
      </c>
      <c r="F2523" t="n">
        <v>3201</v>
      </c>
      <c r="G2523" t="s">
        <v>250</v>
      </c>
      <c r="H2523" t="s">
        <v>251</v>
      </c>
      <c r="I2523" t="n">
        <v>5</v>
      </c>
      <c r="J2523" t="n">
        <v>875</v>
      </c>
      <c r="K2523" t="s">
        <v>327</v>
      </c>
      <c r="L2523" t="n">
        <v>203</v>
      </c>
      <c r="M2523" t="n">
        <v>0.22</v>
      </c>
      <c r="N2523" t="n">
        <v>0</v>
      </c>
    </row>
    <row r="2524" spans="1:20">
      <c r="A2524" s="1" t="n">
        <v>39263</v>
      </c>
      <c r="B2524" t="s">
        <v>347</v>
      </c>
      <c r="C2524" t="n">
        <v>3</v>
      </c>
      <c r="D2524" t="n">
        <v>20</v>
      </c>
      <c r="E2524" t="s">
        <v>249</v>
      </c>
      <c r="F2524" t="n">
        <v>3201</v>
      </c>
      <c r="G2524" t="s">
        <v>250</v>
      </c>
      <c r="H2524" t="s">
        <v>251</v>
      </c>
      <c r="I2524" t="n">
        <v>5</v>
      </c>
      <c r="J2524" t="n">
        <v>458</v>
      </c>
      <c r="K2524" t="s">
        <v>252</v>
      </c>
      <c r="L2524" t="n">
        <v>169</v>
      </c>
      <c r="M2524" t="n">
        <v>0.24</v>
      </c>
      <c r="N2524" t="n">
        <v>19.3</v>
      </c>
      <c r="O2524" t="s">
        <v>347</v>
      </c>
      <c r="P2524" t="s">
        <v>275</v>
      </c>
      <c r="Q2524" t="s">
        <v>275</v>
      </c>
      <c r="R2524" t="s">
        <v>255</v>
      </c>
      <c r="S2524" t="s">
        <v>251</v>
      </c>
      <c r="T2524" t="n">
        <v>5</v>
      </c>
    </row>
    <row r="2525" spans="1:20">
      <c r="A2525" s="1" t="n">
        <v>39263</v>
      </c>
      <c r="B2525" t="s">
        <v>392</v>
      </c>
      <c r="C2525" t="n">
        <v>19</v>
      </c>
      <c r="D2525" t="n">
        <v>215</v>
      </c>
      <c r="E2525" t="s">
        <v>256</v>
      </c>
      <c r="F2525" t="n">
        <v>3202</v>
      </c>
      <c r="G2525" t="s">
        <v>297</v>
      </c>
      <c r="H2525" t="s">
        <v>251</v>
      </c>
      <c r="I2525" t="n">
        <v>5</v>
      </c>
      <c r="K2525" t="s">
        <v>361</v>
      </c>
      <c r="L2525" t="n">
        <v>301</v>
      </c>
      <c r="M2525" t="n">
        <v>0</v>
      </c>
      <c r="N2525" t="n">
        <v>0</v>
      </c>
    </row>
    <row r="2526" spans="1:20">
      <c r="A2526" s="1" t="n">
        <v>39263</v>
      </c>
      <c r="B2526" t="s">
        <v>392</v>
      </c>
      <c r="C2526" t="n">
        <v>21</v>
      </c>
      <c r="D2526" t="n">
        <v>509</v>
      </c>
      <c r="E2526" t="s">
        <v>269</v>
      </c>
      <c r="F2526" t="n">
        <v>3202</v>
      </c>
      <c r="G2526" t="s">
        <v>297</v>
      </c>
      <c r="H2526" t="s">
        <v>251</v>
      </c>
      <c r="I2526" t="n">
        <v>5</v>
      </c>
      <c r="J2526" t="n">
        <v>490</v>
      </c>
      <c r="K2526" t="s">
        <v>266</v>
      </c>
      <c r="L2526" t="n">
        <v>202</v>
      </c>
      <c r="M2526" t="n">
        <v>0.5</v>
      </c>
      <c r="N2526" t="n">
        <v>0</v>
      </c>
    </row>
    <row r="2527" spans="1:20">
      <c r="A2527" s="1" t="n">
        <v>39263</v>
      </c>
      <c r="B2527" t="s">
        <v>387</v>
      </c>
      <c r="C2527" t="n">
        <v>45</v>
      </c>
      <c r="D2527" t="n">
        <v>465</v>
      </c>
      <c r="E2527" t="s">
        <v>363</v>
      </c>
      <c r="F2527" t="n">
        <v>3201</v>
      </c>
      <c r="G2527" t="s">
        <v>250</v>
      </c>
      <c r="H2527" t="s">
        <v>251</v>
      </c>
      <c r="I2527" t="n">
        <v>5</v>
      </c>
      <c r="J2527" t="n">
        <v>280</v>
      </c>
      <c r="K2527" t="s">
        <v>273</v>
      </c>
      <c r="L2527" t="n">
        <v>50</v>
      </c>
      <c r="M2527" t="n">
        <v>0</v>
      </c>
      <c r="N2527" t="n">
        <v>0</v>
      </c>
    </row>
    <row r="2528" spans="1:20">
      <c r="A2528" s="1" t="n">
        <v>39294</v>
      </c>
      <c r="B2528" t="s">
        <v>385</v>
      </c>
      <c r="C2528" t="n">
        <v>1</v>
      </c>
      <c r="D2528" t="n">
        <v>141</v>
      </c>
      <c r="E2528" t="s">
        <v>373</v>
      </c>
      <c r="F2528" t="n">
        <v>3201</v>
      </c>
      <c r="G2528" t="s">
        <v>250</v>
      </c>
      <c r="H2528" t="s">
        <v>251</v>
      </c>
      <c r="I2528" t="n">
        <v>5</v>
      </c>
      <c r="J2528" t="n">
        <v>330</v>
      </c>
      <c r="K2528" t="s">
        <v>374</v>
      </c>
      <c r="L2528" t="n">
        <v>58</v>
      </c>
      <c r="M2528" t="n">
        <v>0</v>
      </c>
      <c r="N2528" t="n">
        <v>0</v>
      </c>
      <c r="O2528" t="s">
        <v>394</v>
      </c>
      <c r="P2528" t="s">
        <v>254</v>
      </c>
      <c r="Q2528" t="s">
        <v>254</v>
      </c>
      <c r="R2528" t="s">
        <v>255</v>
      </c>
      <c r="S2528" t="s">
        <v>251</v>
      </c>
      <c r="T2528" t="n">
        <v>5</v>
      </c>
    </row>
    <row r="2529" spans="1:20">
      <c r="A2529" s="1" t="n">
        <v>39294</v>
      </c>
      <c r="B2529" t="s">
        <v>385</v>
      </c>
      <c r="C2529" t="n">
        <v>2</v>
      </c>
      <c r="D2529" t="n">
        <v>141</v>
      </c>
      <c r="E2529" t="s">
        <v>373</v>
      </c>
      <c r="F2529" t="n">
        <v>3201</v>
      </c>
      <c r="G2529" t="s">
        <v>250</v>
      </c>
      <c r="H2529" t="s">
        <v>251</v>
      </c>
      <c r="I2529" t="n">
        <v>5</v>
      </c>
      <c r="J2529" t="n">
        <v>330</v>
      </c>
      <c r="K2529" t="s">
        <v>374</v>
      </c>
      <c r="L2529" t="n">
        <v>34</v>
      </c>
      <c r="M2529" t="n">
        <v>0</v>
      </c>
      <c r="N2529" t="n">
        <v>0</v>
      </c>
      <c r="O2529" t="s">
        <v>345</v>
      </c>
      <c r="P2529" t="s">
        <v>370</v>
      </c>
      <c r="Q2529" t="s">
        <v>370</v>
      </c>
      <c r="R2529" t="s">
        <v>255</v>
      </c>
      <c r="S2529" t="s">
        <v>251</v>
      </c>
      <c r="T2529" t="n">
        <v>5</v>
      </c>
    </row>
    <row r="2530" spans="1:20">
      <c r="A2530" s="1" t="n">
        <v>39294</v>
      </c>
      <c r="B2530" t="s">
        <v>345</v>
      </c>
      <c r="C2530" t="n">
        <v>44</v>
      </c>
      <c r="D2530" t="n">
        <v>20</v>
      </c>
      <c r="E2530" t="s">
        <v>249</v>
      </c>
      <c r="F2530" t="n">
        <v>3201</v>
      </c>
      <c r="G2530" t="s">
        <v>250</v>
      </c>
      <c r="H2530" t="s">
        <v>251</v>
      </c>
      <c r="I2530" t="n">
        <v>5</v>
      </c>
      <c r="J2530" t="n">
        <v>945</v>
      </c>
      <c r="K2530" t="s">
        <v>304</v>
      </c>
      <c r="L2530" t="n">
        <v>237</v>
      </c>
      <c r="M2530" t="n">
        <v>0.05</v>
      </c>
      <c r="N2530" t="n">
        <v>36.2</v>
      </c>
      <c r="O2530" t="s">
        <v>345</v>
      </c>
      <c r="P2530" t="s">
        <v>370</v>
      </c>
      <c r="Q2530" t="s">
        <v>370</v>
      </c>
      <c r="R2530" t="s">
        <v>255</v>
      </c>
      <c r="S2530" t="s">
        <v>251</v>
      </c>
      <c r="T2530" t="n">
        <v>5</v>
      </c>
    </row>
    <row r="2531" spans="1:20">
      <c r="A2531" s="1" t="n">
        <v>39294</v>
      </c>
      <c r="B2531" t="s">
        <v>345</v>
      </c>
      <c r="C2531" t="n">
        <v>2</v>
      </c>
      <c r="D2531" t="n">
        <v>20</v>
      </c>
      <c r="E2531" t="s">
        <v>249</v>
      </c>
      <c r="F2531" t="n">
        <v>3201</v>
      </c>
      <c r="G2531" t="s">
        <v>250</v>
      </c>
      <c r="H2531" t="s">
        <v>251</v>
      </c>
      <c r="I2531" t="n">
        <v>5</v>
      </c>
      <c r="J2531" t="n">
        <v>458</v>
      </c>
      <c r="K2531" t="s">
        <v>252</v>
      </c>
      <c r="L2531" t="n">
        <v>154</v>
      </c>
      <c r="M2531" t="n">
        <v>0.1</v>
      </c>
      <c r="N2531" t="n">
        <v>32</v>
      </c>
      <c r="O2531" t="s">
        <v>345</v>
      </c>
      <c r="P2531" t="s">
        <v>370</v>
      </c>
      <c r="Q2531" t="s">
        <v>370</v>
      </c>
      <c r="R2531" t="s">
        <v>255</v>
      </c>
      <c r="S2531" t="s">
        <v>251</v>
      </c>
      <c r="T2531" t="n">
        <v>5</v>
      </c>
    </row>
    <row r="2532" spans="1:20">
      <c r="A2532" s="1" t="n">
        <v>39294</v>
      </c>
      <c r="B2532" t="s">
        <v>345</v>
      </c>
      <c r="C2532" t="n">
        <v>43</v>
      </c>
      <c r="D2532" t="n">
        <v>20</v>
      </c>
      <c r="E2532" t="s">
        <v>249</v>
      </c>
      <c r="F2532" t="n">
        <v>3201</v>
      </c>
      <c r="G2532" t="s">
        <v>250</v>
      </c>
      <c r="H2532" t="s">
        <v>251</v>
      </c>
      <c r="I2532" t="n">
        <v>5</v>
      </c>
      <c r="J2532" t="n">
        <v>458</v>
      </c>
      <c r="K2532" t="s">
        <v>252</v>
      </c>
      <c r="L2532" t="n">
        <v>200</v>
      </c>
      <c r="M2532" t="n">
        <v>0.08</v>
      </c>
      <c r="N2532" t="n">
        <v>34</v>
      </c>
      <c r="O2532" t="s">
        <v>345</v>
      </c>
      <c r="P2532" t="s">
        <v>370</v>
      </c>
      <c r="Q2532" t="s">
        <v>370</v>
      </c>
      <c r="R2532" t="s">
        <v>255</v>
      </c>
      <c r="S2532" t="s">
        <v>251</v>
      </c>
      <c r="T2532" t="n">
        <v>5</v>
      </c>
    </row>
    <row r="2533" spans="1:20">
      <c r="A2533" s="1" t="n">
        <v>39294</v>
      </c>
      <c r="B2533" t="s">
        <v>345</v>
      </c>
      <c r="C2533" t="n">
        <v>1</v>
      </c>
      <c r="D2533" t="n">
        <v>20</v>
      </c>
      <c r="E2533" t="s">
        <v>249</v>
      </c>
      <c r="F2533" t="n">
        <v>3201</v>
      </c>
      <c r="G2533" t="s">
        <v>250</v>
      </c>
      <c r="H2533" t="s">
        <v>251</v>
      </c>
      <c r="I2533" t="n">
        <v>5</v>
      </c>
      <c r="J2533" t="n">
        <v>945</v>
      </c>
      <c r="K2533" t="s">
        <v>304</v>
      </c>
      <c r="L2533" t="n">
        <v>238</v>
      </c>
      <c r="M2533" t="n">
        <v>0.05</v>
      </c>
      <c r="N2533" t="n">
        <v>35.9</v>
      </c>
      <c r="O2533" t="s">
        <v>345</v>
      </c>
      <c r="P2533" t="s">
        <v>370</v>
      </c>
      <c r="Q2533" t="s">
        <v>370</v>
      </c>
      <c r="R2533" t="s">
        <v>255</v>
      </c>
      <c r="S2533" t="s">
        <v>251</v>
      </c>
      <c r="T2533" t="n">
        <v>5</v>
      </c>
    </row>
    <row r="2534" spans="1:20">
      <c r="A2534" s="1" t="n">
        <v>39294</v>
      </c>
      <c r="B2534" t="s">
        <v>345</v>
      </c>
      <c r="C2534" t="n">
        <v>4</v>
      </c>
      <c r="D2534" t="n">
        <v>20</v>
      </c>
      <c r="E2534" t="s">
        <v>249</v>
      </c>
      <c r="F2534" t="n">
        <v>3201</v>
      </c>
      <c r="G2534" t="s">
        <v>250</v>
      </c>
      <c r="H2534" t="s">
        <v>251</v>
      </c>
      <c r="I2534" t="n">
        <v>5</v>
      </c>
      <c r="J2534" t="n">
        <v>945</v>
      </c>
      <c r="K2534" t="s">
        <v>304</v>
      </c>
      <c r="L2534" t="n">
        <v>532</v>
      </c>
      <c r="M2534" t="n">
        <v>0.05</v>
      </c>
      <c r="N2534" t="n">
        <v>36.1</v>
      </c>
      <c r="O2534" t="s">
        <v>345</v>
      </c>
      <c r="P2534" t="s">
        <v>370</v>
      </c>
      <c r="Q2534" t="s">
        <v>370</v>
      </c>
      <c r="R2534" t="s">
        <v>255</v>
      </c>
      <c r="S2534" t="s">
        <v>251</v>
      </c>
      <c r="T2534" t="n">
        <v>5</v>
      </c>
    </row>
    <row r="2535" spans="1:20">
      <c r="A2535" s="1" t="n">
        <v>39294</v>
      </c>
      <c r="B2535" t="s">
        <v>345</v>
      </c>
      <c r="C2535" t="n">
        <v>45</v>
      </c>
      <c r="D2535" t="n">
        <v>20</v>
      </c>
      <c r="E2535" t="s">
        <v>249</v>
      </c>
      <c r="F2535" t="n">
        <v>3201</v>
      </c>
      <c r="G2535" t="s">
        <v>250</v>
      </c>
      <c r="H2535" t="s">
        <v>251</v>
      </c>
      <c r="I2535" t="n">
        <v>5</v>
      </c>
      <c r="J2535" t="n">
        <v>875</v>
      </c>
      <c r="K2535" t="s">
        <v>327</v>
      </c>
      <c r="L2535" t="n">
        <v>230</v>
      </c>
      <c r="M2535" t="n">
        <v>0.04</v>
      </c>
      <c r="N2535" t="n">
        <v>42.6</v>
      </c>
      <c r="O2535" t="s">
        <v>345</v>
      </c>
      <c r="P2535" t="s">
        <v>370</v>
      </c>
      <c r="Q2535" t="s">
        <v>370</v>
      </c>
      <c r="R2535" t="s">
        <v>255</v>
      </c>
      <c r="S2535" t="s">
        <v>251</v>
      </c>
      <c r="T2535" t="n">
        <v>5</v>
      </c>
    </row>
    <row r="2536" spans="1:20">
      <c r="A2536" s="1" t="n">
        <v>39294</v>
      </c>
      <c r="B2536" t="s">
        <v>345</v>
      </c>
      <c r="C2536" t="n">
        <v>3</v>
      </c>
      <c r="D2536" t="n">
        <v>20</v>
      </c>
      <c r="E2536" t="s">
        <v>249</v>
      </c>
      <c r="F2536" t="n">
        <v>3201</v>
      </c>
      <c r="G2536" t="s">
        <v>250</v>
      </c>
      <c r="H2536" t="s">
        <v>251</v>
      </c>
      <c r="I2536" t="n">
        <v>5</v>
      </c>
      <c r="J2536" t="n">
        <v>875</v>
      </c>
      <c r="K2536" t="s">
        <v>327</v>
      </c>
      <c r="L2536" t="n">
        <v>149</v>
      </c>
      <c r="M2536" t="n">
        <v>0.04</v>
      </c>
      <c r="N2536" t="n">
        <v>42.7</v>
      </c>
      <c r="O2536" t="s">
        <v>345</v>
      </c>
      <c r="P2536" t="s">
        <v>370</v>
      </c>
      <c r="Q2536" t="s">
        <v>370</v>
      </c>
      <c r="R2536" t="s">
        <v>255</v>
      </c>
      <c r="S2536" t="s">
        <v>251</v>
      </c>
      <c r="T2536" t="n">
        <v>5</v>
      </c>
    </row>
    <row r="2537" spans="1:20">
      <c r="A2537" s="1" t="n">
        <v>39294</v>
      </c>
      <c r="B2537" t="s">
        <v>348</v>
      </c>
      <c r="C2537" t="n">
        <v>2</v>
      </c>
      <c r="D2537" t="n">
        <v>215</v>
      </c>
      <c r="E2537" t="s">
        <v>256</v>
      </c>
      <c r="F2537" t="n">
        <v>3201</v>
      </c>
      <c r="G2537" t="s">
        <v>250</v>
      </c>
      <c r="H2537" t="s">
        <v>251</v>
      </c>
      <c r="I2537" t="n">
        <v>5</v>
      </c>
      <c r="J2537" t="n">
        <v>280</v>
      </c>
      <c r="K2537" t="s">
        <v>273</v>
      </c>
      <c r="L2537" t="n">
        <v>253</v>
      </c>
      <c r="M2537" t="n">
        <v>0</v>
      </c>
      <c r="N2537" t="n">
        <v>0</v>
      </c>
    </row>
    <row r="2538" spans="1:20">
      <c r="A2538" s="1" t="n">
        <v>39294</v>
      </c>
      <c r="B2538" t="s">
        <v>348</v>
      </c>
      <c r="C2538" t="n">
        <v>1</v>
      </c>
      <c r="D2538" t="n">
        <v>215</v>
      </c>
      <c r="E2538" t="s">
        <v>256</v>
      </c>
      <c r="F2538" t="n">
        <v>3201</v>
      </c>
      <c r="G2538" t="s">
        <v>250</v>
      </c>
      <c r="H2538" t="s">
        <v>251</v>
      </c>
      <c r="I2538" t="n">
        <v>5</v>
      </c>
      <c r="K2538" t="s">
        <v>361</v>
      </c>
      <c r="L2538" t="n">
        <v>312</v>
      </c>
      <c r="M2538" t="n">
        <v>0</v>
      </c>
      <c r="N2538" t="n">
        <v>0</v>
      </c>
    </row>
    <row r="2539" spans="1:20">
      <c r="A2539" s="1" t="n">
        <v>39294</v>
      </c>
      <c r="B2539" t="s">
        <v>347</v>
      </c>
      <c r="C2539" t="n">
        <v>4</v>
      </c>
      <c r="D2539" t="n">
        <v>20</v>
      </c>
      <c r="E2539" t="s">
        <v>249</v>
      </c>
      <c r="F2539" t="n">
        <v>3201</v>
      </c>
      <c r="G2539" t="s">
        <v>250</v>
      </c>
      <c r="H2539" t="s">
        <v>251</v>
      </c>
      <c r="I2539" t="n">
        <v>5</v>
      </c>
      <c r="J2539" t="n">
        <v>145</v>
      </c>
      <c r="K2539" t="s">
        <v>323</v>
      </c>
      <c r="L2539" t="n">
        <v>156</v>
      </c>
      <c r="M2539" t="n">
        <v>0.35</v>
      </c>
      <c r="N2539" t="n">
        <v>30.7</v>
      </c>
      <c r="O2539" t="s">
        <v>347</v>
      </c>
      <c r="P2539" t="s">
        <v>275</v>
      </c>
      <c r="Q2539" t="s">
        <v>275</v>
      </c>
      <c r="R2539" t="s">
        <v>255</v>
      </c>
      <c r="S2539" t="s">
        <v>251</v>
      </c>
      <c r="T2539" t="n">
        <v>5</v>
      </c>
    </row>
    <row r="2540" spans="1:20">
      <c r="A2540" s="1" t="n">
        <v>39294</v>
      </c>
      <c r="B2540" t="s">
        <v>347</v>
      </c>
      <c r="C2540" t="n">
        <v>8</v>
      </c>
      <c r="D2540" t="n">
        <v>20</v>
      </c>
      <c r="E2540" t="s">
        <v>249</v>
      </c>
      <c r="F2540" t="n">
        <v>3201</v>
      </c>
      <c r="G2540" t="s">
        <v>250</v>
      </c>
      <c r="H2540" t="s">
        <v>251</v>
      </c>
      <c r="I2540" t="n">
        <v>5</v>
      </c>
      <c r="J2540" t="n">
        <v>145</v>
      </c>
      <c r="K2540" t="s">
        <v>323</v>
      </c>
      <c r="L2540" t="n">
        <v>154</v>
      </c>
      <c r="M2540" t="n">
        <v>0.22</v>
      </c>
      <c r="N2540" t="n">
        <v>38.9</v>
      </c>
      <c r="O2540" t="s">
        <v>347</v>
      </c>
      <c r="P2540" t="s">
        <v>275</v>
      </c>
      <c r="Q2540" t="s">
        <v>275</v>
      </c>
      <c r="R2540" t="s">
        <v>255</v>
      </c>
      <c r="S2540" t="s">
        <v>251</v>
      </c>
      <c r="T2540" t="n">
        <v>5</v>
      </c>
    </row>
    <row r="2541" spans="1:20">
      <c r="A2541" s="1" t="n">
        <v>39294</v>
      </c>
      <c r="B2541" t="s">
        <v>347</v>
      </c>
      <c r="C2541" t="n">
        <v>3</v>
      </c>
      <c r="D2541" t="n">
        <v>20</v>
      </c>
      <c r="E2541" t="s">
        <v>249</v>
      </c>
      <c r="F2541" t="n">
        <v>3201</v>
      </c>
      <c r="G2541" t="s">
        <v>250</v>
      </c>
      <c r="H2541" t="s">
        <v>251</v>
      </c>
      <c r="I2541" t="n">
        <v>5</v>
      </c>
      <c r="J2541" t="n">
        <v>232</v>
      </c>
      <c r="K2541" t="s">
        <v>288</v>
      </c>
      <c r="L2541" t="n">
        <v>135</v>
      </c>
      <c r="M2541" t="n">
        <v>0.07000000000000001</v>
      </c>
      <c r="N2541" t="n">
        <v>37.6</v>
      </c>
      <c r="O2541" t="s">
        <v>347</v>
      </c>
      <c r="P2541" t="s">
        <v>275</v>
      </c>
      <c r="Q2541" t="s">
        <v>275</v>
      </c>
      <c r="R2541" t="s">
        <v>255</v>
      </c>
      <c r="S2541" t="s">
        <v>251</v>
      </c>
      <c r="T2541" t="n">
        <v>5</v>
      </c>
    </row>
    <row r="2542" spans="1:20">
      <c r="A2542" s="1" t="n">
        <v>39294</v>
      </c>
      <c r="B2542" t="s">
        <v>347</v>
      </c>
      <c r="C2542" t="n">
        <v>5</v>
      </c>
      <c r="D2542" t="n">
        <v>20</v>
      </c>
      <c r="E2542" t="s">
        <v>249</v>
      </c>
      <c r="F2542" t="n">
        <v>3201</v>
      </c>
      <c r="G2542" t="s">
        <v>250</v>
      </c>
      <c r="H2542" t="s">
        <v>251</v>
      </c>
      <c r="I2542" t="n">
        <v>5</v>
      </c>
      <c r="J2542" t="n">
        <v>550</v>
      </c>
      <c r="K2542" t="s">
        <v>369</v>
      </c>
      <c r="L2542" t="n">
        <v>936</v>
      </c>
      <c r="M2542" t="n">
        <v>0.15</v>
      </c>
      <c r="N2542" t="n">
        <v>35.6</v>
      </c>
      <c r="O2542" t="s">
        <v>347</v>
      </c>
      <c r="P2542" t="s">
        <v>275</v>
      </c>
      <c r="Q2542" t="s">
        <v>275</v>
      </c>
      <c r="R2542" t="s">
        <v>255</v>
      </c>
      <c r="S2542" t="s">
        <v>251</v>
      </c>
      <c r="T2542" t="n">
        <v>5</v>
      </c>
    </row>
    <row r="2543" spans="1:20">
      <c r="A2543" s="1" t="n">
        <v>39294</v>
      </c>
      <c r="B2543" t="s">
        <v>347</v>
      </c>
      <c r="C2543" t="n">
        <v>1</v>
      </c>
      <c r="D2543" t="n">
        <v>20</v>
      </c>
      <c r="E2543" t="s">
        <v>249</v>
      </c>
      <c r="F2543" t="n">
        <v>3201</v>
      </c>
      <c r="G2543" t="s">
        <v>250</v>
      </c>
      <c r="H2543" t="s">
        <v>251</v>
      </c>
      <c r="I2543" t="n">
        <v>5</v>
      </c>
      <c r="J2543" t="n">
        <v>805</v>
      </c>
      <c r="K2543" t="s">
        <v>317</v>
      </c>
      <c r="L2543" t="n">
        <v>271</v>
      </c>
      <c r="M2543" t="n">
        <v>0.2</v>
      </c>
      <c r="N2543" t="n">
        <v>39.4</v>
      </c>
      <c r="O2543" t="s">
        <v>347</v>
      </c>
      <c r="P2543" t="s">
        <v>275</v>
      </c>
      <c r="Q2543" t="s">
        <v>275</v>
      </c>
      <c r="R2543" t="s">
        <v>255</v>
      </c>
      <c r="S2543" t="s">
        <v>251</v>
      </c>
      <c r="T2543" t="n">
        <v>5</v>
      </c>
    </row>
    <row r="2544" spans="1:20">
      <c r="A2544" s="1" t="n">
        <v>39294</v>
      </c>
      <c r="B2544" t="s">
        <v>347</v>
      </c>
      <c r="C2544" t="n">
        <v>6</v>
      </c>
      <c r="D2544" t="n">
        <v>20</v>
      </c>
      <c r="E2544" t="s">
        <v>249</v>
      </c>
      <c r="F2544" t="n">
        <v>3201</v>
      </c>
      <c r="G2544" t="s">
        <v>250</v>
      </c>
      <c r="H2544" t="s">
        <v>251</v>
      </c>
      <c r="I2544" t="n">
        <v>5</v>
      </c>
      <c r="J2544" t="n">
        <v>805</v>
      </c>
      <c r="K2544" t="s">
        <v>317</v>
      </c>
      <c r="L2544" t="n">
        <v>222</v>
      </c>
      <c r="M2544" t="n">
        <v>0.19</v>
      </c>
      <c r="N2544" t="n">
        <v>39.5</v>
      </c>
      <c r="O2544" t="s">
        <v>347</v>
      </c>
      <c r="P2544" t="s">
        <v>275</v>
      </c>
      <c r="Q2544" t="s">
        <v>275</v>
      </c>
      <c r="R2544" t="s">
        <v>255</v>
      </c>
      <c r="S2544" t="s">
        <v>251</v>
      </c>
      <c r="T2544" t="n">
        <v>5</v>
      </c>
    </row>
    <row r="2545" spans="1:20">
      <c r="A2545" s="1" t="n">
        <v>39294</v>
      </c>
      <c r="B2545" t="s">
        <v>347</v>
      </c>
      <c r="C2545" t="n">
        <v>2</v>
      </c>
      <c r="D2545" t="n">
        <v>20</v>
      </c>
      <c r="E2545" t="s">
        <v>249</v>
      </c>
      <c r="F2545" t="n">
        <v>3201</v>
      </c>
      <c r="G2545" t="s">
        <v>250</v>
      </c>
      <c r="H2545" t="s">
        <v>251</v>
      </c>
      <c r="I2545" t="n">
        <v>5</v>
      </c>
      <c r="J2545" t="n">
        <v>458</v>
      </c>
      <c r="K2545" t="s">
        <v>252</v>
      </c>
      <c r="L2545" t="n">
        <v>130</v>
      </c>
      <c r="M2545" t="n">
        <v>0.24</v>
      </c>
      <c r="N2545" t="n">
        <v>19.3</v>
      </c>
      <c r="O2545" t="s">
        <v>347</v>
      </c>
      <c r="P2545" t="s">
        <v>275</v>
      </c>
      <c r="Q2545" t="s">
        <v>275</v>
      </c>
      <c r="R2545" t="s">
        <v>255</v>
      </c>
      <c r="S2545" t="s">
        <v>251</v>
      </c>
      <c r="T2545" t="n">
        <v>5</v>
      </c>
    </row>
    <row r="2546" spans="1:20">
      <c r="A2546" s="1" t="n">
        <v>39294</v>
      </c>
      <c r="B2546" t="s">
        <v>347</v>
      </c>
      <c r="C2546" t="n">
        <v>7</v>
      </c>
      <c r="D2546" t="n">
        <v>20</v>
      </c>
      <c r="E2546" t="s">
        <v>249</v>
      </c>
      <c r="F2546" t="n">
        <v>3201</v>
      </c>
      <c r="G2546" t="s">
        <v>250</v>
      </c>
      <c r="H2546" t="s">
        <v>251</v>
      </c>
      <c r="I2546" t="n">
        <v>5</v>
      </c>
      <c r="J2546" t="n">
        <v>785</v>
      </c>
      <c r="K2546" t="s">
        <v>281</v>
      </c>
      <c r="L2546" t="n">
        <v>247</v>
      </c>
      <c r="M2546" t="n">
        <v>1.09</v>
      </c>
      <c r="N2546" t="n">
        <v>38.9</v>
      </c>
      <c r="O2546" t="s">
        <v>347</v>
      </c>
      <c r="P2546" t="s">
        <v>275</v>
      </c>
      <c r="Q2546" t="s">
        <v>275</v>
      </c>
      <c r="R2546" t="s">
        <v>255</v>
      </c>
      <c r="S2546" t="s">
        <v>251</v>
      </c>
      <c r="T2546" t="n">
        <v>5</v>
      </c>
    </row>
    <row r="2547" spans="1:20">
      <c r="A2547" s="1" t="n">
        <v>39294</v>
      </c>
      <c r="B2547" t="s">
        <v>387</v>
      </c>
      <c r="C2547" t="n">
        <v>39</v>
      </c>
      <c r="D2547" t="n">
        <v>465</v>
      </c>
      <c r="E2547" t="s">
        <v>363</v>
      </c>
      <c r="F2547" t="n">
        <v>3201</v>
      </c>
      <c r="G2547" t="s">
        <v>250</v>
      </c>
      <c r="H2547" t="s">
        <v>251</v>
      </c>
      <c r="I2547" t="n">
        <v>5</v>
      </c>
      <c r="J2547" t="n">
        <v>490</v>
      </c>
      <c r="K2547" t="s">
        <v>266</v>
      </c>
      <c r="L2547" t="n">
        <v>38</v>
      </c>
      <c r="M2547" t="n">
        <v>0</v>
      </c>
      <c r="N2547" t="n">
        <v>0</v>
      </c>
    </row>
    <row r="2548" spans="1:20">
      <c r="A2548" s="1" t="n">
        <v>39325</v>
      </c>
      <c r="B2548" t="s">
        <v>345</v>
      </c>
      <c r="C2548" t="n">
        <v>27</v>
      </c>
      <c r="D2548" t="n">
        <v>20</v>
      </c>
      <c r="E2548" t="s">
        <v>249</v>
      </c>
      <c r="F2548" t="n">
        <v>3201</v>
      </c>
      <c r="G2548" t="s">
        <v>250</v>
      </c>
      <c r="H2548" t="s">
        <v>251</v>
      </c>
      <c r="I2548" t="n">
        <v>5</v>
      </c>
      <c r="J2548" t="n">
        <v>458</v>
      </c>
      <c r="K2548" t="s">
        <v>252</v>
      </c>
      <c r="L2548" t="n">
        <v>184</v>
      </c>
      <c r="M2548" t="n">
        <v>0.04</v>
      </c>
      <c r="N2548" t="n">
        <v>45.9</v>
      </c>
      <c r="O2548" t="s">
        <v>345</v>
      </c>
      <c r="P2548" t="s">
        <v>370</v>
      </c>
      <c r="Q2548" t="s">
        <v>370</v>
      </c>
      <c r="R2548" t="s">
        <v>255</v>
      </c>
      <c r="S2548" t="s">
        <v>251</v>
      </c>
      <c r="T2548" t="n">
        <v>5</v>
      </c>
    </row>
    <row r="2549" spans="1:20">
      <c r="A2549" s="1" t="n">
        <v>39325</v>
      </c>
      <c r="B2549" t="s">
        <v>345</v>
      </c>
      <c r="C2549" t="n">
        <v>28</v>
      </c>
      <c r="D2549" t="n">
        <v>20</v>
      </c>
      <c r="E2549" t="s">
        <v>249</v>
      </c>
      <c r="F2549" t="n">
        <v>3201</v>
      </c>
      <c r="G2549" t="s">
        <v>250</v>
      </c>
      <c r="H2549" t="s">
        <v>251</v>
      </c>
      <c r="I2549" t="n">
        <v>5</v>
      </c>
      <c r="J2549" t="n">
        <v>875</v>
      </c>
      <c r="K2549" t="s">
        <v>327</v>
      </c>
      <c r="L2549" t="n">
        <v>260</v>
      </c>
      <c r="M2549" t="n">
        <v>0.04</v>
      </c>
      <c r="N2549" t="n">
        <v>42.7</v>
      </c>
      <c r="O2549" t="s">
        <v>345</v>
      </c>
      <c r="P2549" t="s">
        <v>370</v>
      </c>
      <c r="Q2549" t="s">
        <v>370</v>
      </c>
      <c r="R2549" t="s">
        <v>255</v>
      </c>
      <c r="S2549" t="s">
        <v>251</v>
      </c>
      <c r="T2549" t="n">
        <v>5</v>
      </c>
    </row>
    <row r="2550" spans="1:20">
      <c r="A2550" s="1" t="n">
        <v>39325</v>
      </c>
      <c r="B2550" t="s">
        <v>345</v>
      </c>
      <c r="C2550" t="n">
        <v>30</v>
      </c>
      <c r="D2550" t="n">
        <v>20</v>
      </c>
      <c r="E2550" t="s">
        <v>249</v>
      </c>
      <c r="F2550" t="n">
        <v>3201</v>
      </c>
      <c r="G2550" t="s">
        <v>250</v>
      </c>
      <c r="H2550" t="s">
        <v>251</v>
      </c>
      <c r="I2550" t="n">
        <v>5</v>
      </c>
      <c r="J2550" t="n">
        <v>945</v>
      </c>
      <c r="K2550" t="s">
        <v>304</v>
      </c>
      <c r="L2550" t="n">
        <v>398</v>
      </c>
      <c r="M2550" t="n">
        <v>0.05</v>
      </c>
      <c r="N2550" t="n">
        <v>36.2</v>
      </c>
      <c r="O2550" t="s">
        <v>345</v>
      </c>
      <c r="P2550" t="s">
        <v>370</v>
      </c>
      <c r="Q2550" t="s">
        <v>370</v>
      </c>
      <c r="R2550" t="s">
        <v>255</v>
      </c>
      <c r="S2550" t="s">
        <v>251</v>
      </c>
      <c r="T2550" t="n">
        <v>5</v>
      </c>
    </row>
    <row r="2551" spans="1:20">
      <c r="A2551" s="1" t="n">
        <v>39325</v>
      </c>
      <c r="B2551" t="s">
        <v>345</v>
      </c>
      <c r="C2551" t="n">
        <v>31</v>
      </c>
      <c r="D2551" t="n">
        <v>20</v>
      </c>
      <c r="E2551" t="s">
        <v>249</v>
      </c>
      <c r="F2551" t="n">
        <v>3201</v>
      </c>
      <c r="G2551" t="s">
        <v>250</v>
      </c>
      <c r="H2551" t="s">
        <v>251</v>
      </c>
      <c r="I2551" t="n">
        <v>5</v>
      </c>
      <c r="J2551" t="n">
        <v>945</v>
      </c>
      <c r="K2551" t="s">
        <v>304</v>
      </c>
      <c r="L2551" t="n">
        <v>453</v>
      </c>
      <c r="M2551" t="n">
        <v>0.05</v>
      </c>
      <c r="N2551" t="n">
        <v>36.2</v>
      </c>
      <c r="O2551" t="s">
        <v>345</v>
      </c>
      <c r="P2551" t="s">
        <v>370</v>
      </c>
      <c r="Q2551" t="s">
        <v>370</v>
      </c>
      <c r="R2551" t="s">
        <v>255</v>
      </c>
      <c r="S2551" t="s">
        <v>251</v>
      </c>
      <c r="T2551" t="n">
        <v>5</v>
      </c>
    </row>
    <row r="2552" spans="1:20">
      <c r="A2552" s="1" t="n">
        <v>39325</v>
      </c>
      <c r="B2552" t="s">
        <v>345</v>
      </c>
      <c r="C2552" t="n">
        <v>29</v>
      </c>
      <c r="D2552" t="n">
        <v>20</v>
      </c>
      <c r="E2552" t="s">
        <v>249</v>
      </c>
      <c r="F2552" t="n">
        <v>3201</v>
      </c>
      <c r="G2552" t="s">
        <v>250</v>
      </c>
      <c r="H2552" t="s">
        <v>251</v>
      </c>
      <c r="I2552" t="n">
        <v>5</v>
      </c>
      <c r="J2552" t="n">
        <v>280</v>
      </c>
      <c r="K2552" t="s">
        <v>273</v>
      </c>
      <c r="L2552" t="n">
        <v>208</v>
      </c>
      <c r="M2552" t="n">
        <v>0.25</v>
      </c>
      <c r="N2552" t="n">
        <v>24.9</v>
      </c>
      <c r="O2552" t="s">
        <v>345</v>
      </c>
      <c r="P2552" t="s">
        <v>370</v>
      </c>
      <c r="Q2552" t="s">
        <v>370</v>
      </c>
      <c r="R2552" t="s">
        <v>255</v>
      </c>
      <c r="S2552" t="s">
        <v>251</v>
      </c>
      <c r="T2552" t="n">
        <v>5</v>
      </c>
    </row>
    <row r="2553" spans="1:20">
      <c r="A2553" s="1" t="n">
        <v>39325</v>
      </c>
      <c r="B2553" t="s">
        <v>372</v>
      </c>
      <c r="C2553" t="n">
        <v>1</v>
      </c>
      <c r="D2553" t="n">
        <v>141</v>
      </c>
      <c r="E2553" t="s">
        <v>373</v>
      </c>
      <c r="F2553" t="n">
        <v>3201</v>
      </c>
      <c r="G2553" t="s">
        <v>250</v>
      </c>
      <c r="H2553" t="s">
        <v>251</v>
      </c>
      <c r="I2553" t="n">
        <v>5</v>
      </c>
      <c r="J2553" t="n">
        <v>487</v>
      </c>
      <c r="K2553" t="s">
        <v>386</v>
      </c>
      <c r="L2553" t="n">
        <v>96</v>
      </c>
      <c r="M2553" t="n">
        <v>0</v>
      </c>
      <c r="N2553" t="n">
        <v>0</v>
      </c>
      <c r="O2553" t="s">
        <v>345</v>
      </c>
      <c r="P2553" t="s">
        <v>380</v>
      </c>
      <c r="Q2553" t="s">
        <v>380</v>
      </c>
      <c r="R2553" t="s">
        <v>255</v>
      </c>
      <c r="S2553" t="s">
        <v>251</v>
      </c>
      <c r="T2553" t="n">
        <v>5</v>
      </c>
    </row>
    <row r="2554" spans="1:20">
      <c r="A2554" s="1" t="n">
        <v>39325</v>
      </c>
      <c r="B2554" t="s">
        <v>364</v>
      </c>
      <c r="C2554" t="n">
        <v>1</v>
      </c>
      <c r="D2554" t="n">
        <v>231</v>
      </c>
      <c r="E2554" t="s">
        <v>365</v>
      </c>
      <c r="F2554" t="n">
        <v>3202</v>
      </c>
      <c r="G2554" t="s">
        <v>297</v>
      </c>
      <c r="H2554" t="s">
        <v>251</v>
      </c>
      <c r="I2554" t="n">
        <v>5</v>
      </c>
      <c r="J2554" t="n">
        <v>940</v>
      </c>
      <c r="K2554" t="s">
        <v>257</v>
      </c>
      <c r="L2554" t="n">
        <v>20</v>
      </c>
      <c r="M2554" t="n">
        <v>0</v>
      </c>
      <c r="N2554" t="n">
        <v>0</v>
      </c>
    </row>
    <row r="2555" spans="1:20">
      <c r="A2555" s="1" t="n">
        <v>39325</v>
      </c>
      <c r="B2555" t="s">
        <v>364</v>
      </c>
      <c r="C2555" t="n">
        <v>2</v>
      </c>
      <c r="D2555" t="n">
        <v>231</v>
      </c>
      <c r="E2555" t="s">
        <v>365</v>
      </c>
      <c r="F2555" t="n">
        <v>3203</v>
      </c>
      <c r="G2555" t="s">
        <v>366</v>
      </c>
      <c r="H2555" t="s">
        <v>251</v>
      </c>
      <c r="I2555" t="n">
        <v>5</v>
      </c>
      <c r="J2555" t="n">
        <v>940</v>
      </c>
      <c r="K2555" t="s">
        <v>257</v>
      </c>
      <c r="L2555" t="n">
        <v>12</v>
      </c>
      <c r="M2555" t="n">
        <v>0</v>
      </c>
      <c r="N2555" t="n">
        <v>0</v>
      </c>
    </row>
    <row r="2556" spans="1:20">
      <c r="A2556" s="1" t="n">
        <v>39325</v>
      </c>
      <c r="B2556" t="s">
        <v>364</v>
      </c>
      <c r="C2556" t="n">
        <v>3</v>
      </c>
      <c r="D2556" t="n">
        <v>231</v>
      </c>
      <c r="E2556" t="s">
        <v>365</v>
      </c>
      <c r="F2556" t="n">
        <v>3204</v>
      </c>
      <c r="G2556" t="s">
        <v>367</v>
      </c>
      <c r="H2556" t="s">
        <v>251</v>
      </c>
      <c r="I2556" t="n">
        <v>5</v>
      </c>
      <c r="J2556" t="n">
        <v>940</v>
      </c>
      <c r="K2556" t="s">
        <v>257</v>
      </c>
      <c r="L2556" t="n">
        <v>12</v>
      </c>
      <c r="M2556" t="n">
        <v>0</v>
      </c>
      <c r="N2556" t="n">
        <v>0</v>
      </c>
    </row>
    <row r="2557" spans="1:20">
      <c r="A2557" s="1" t="n">
        <v>39325</v>
      </c>
      <c r="B2557" t="s">
        <v>348</v>
      </c>
      <c r="C2557" t="n">
        <v>1</v>
      </c>
      <c r="D2557" t="n">
        <v>215</v>
      </c>
      <c r="E2557" t="s">
        <v>256</v>
      </c>
      <c r="F2557" t="n">
        <v>3201</v>
      </c>
      <c r="G2557" t="s">
        <v>250</v>
      </c>
      <c r="H2557" t="s">
        <v>251</v>
      </c>
      <c r="I2557" t="n">
        <v>5</v>
      </c>
      <c r="K2557" t="s">
        <v>361</v>
      </c>
      <c r="L2557" t="n">
        <v>151</v>
      </c>
      <c r="M2557" t="n">
        <v>0</v>
      </c>
      <c r="N2557" t="n">
        <v>0</v>
      </c>
    </row>
    <row r="2558" spans="1:20">
      <c r="A2558" s="1" t="n">
        <v>39325</v>
      </c>
      <c r="B2558" t="s">
        <v>347</v>
      </c>
      <c r="C2558" t="n">
        <v>3</v>
      </c>
      <c r="D2558" t="n">
        <v>20</v>
      </c>
      <c r="E2558" t="s">
        <v>249</v>
      </c>
      <c r="F2558" t="n">
        <v>3201</v>
      </c>
      <c r="G2558" t="s">
        <v>250</v>
      </c>
      <c r="H2558" t="s">
        <v>251</v>
      </c>
      <c r="I2558" t="n">
        <v>5</v>
      </c>
      <c r="J2558" t="n">
        <v>232</v>
      </c>
      <c r="K2558" t="s">
        <v>288</v>
      </c>
      <c r="L2558" t="n">
        <v>370</v>
      </c>
      <c r="M2558" t="n">
        <v>0.07000000000000001</v>
      </c>
      <c r="N2558" t="n">
        <v>38.1</v>
      </c>
      <c r="O2558" t="s">
        <v>347</v>
      </c>
      <c r="P2558" t="s">
        <v>275</v>
      </c>
      <c r="Q2558" t="s">
        <v>275</v>
      </c>
      <c r="R2558" t="s">
        <v>255</v>
      </c>
      <c r="S2558" t="s">
        <v>251</v>
      </c>
      <c r="T2558" t="n">
        <v>5</v>
      </c>
    </row>
    <row r="2559" spans="1:20">
      <c r="A2559" s="1" t="n">
        <v>39325</v>
      </c>
      <c r="B2559" t="s">
        <v>347</v>
      </c>
      <c r="C2559" t="n">
        <v>5</v>
      </c>
      <c r="D2559" t="n">
        <v>20</v>
      </c>
      <c r="E2559" t="s">
        <v>249</v>
      </c>
      <c r="F2559" t="n">
        <v>3201</v>
      </c>
      <c r="G2559" t="s">
        <v>250</v>
      </c>
      <c r="H2559" t="s">
        <v>251</v>
      </c>
      <c r="I2559" t="n">
        <v>5</v>
      </c>
      <c r="J2559" t="n">
        <v>965</v>
      </c>
      <c r="K2559" t="s">
        <v>358</v>
      </c>
      <c r="L2559" t="n">
        <v>664</v>
      </c>
      <c r="M2559" t="n">
        <v>0.63</v>
      </c>
      <c r="N2559" t="n">
        <v>31.6</v>
      </c>
      <c r="O2559" t="s">
        <v>347</v>
      </c>
      <c r="P2559" t="s">
        <v>275</v>
      </c>
      <c r="Q2559" t="s">
        <v>275</v>
      </c>
      <c r="R2559" t="s">
        <v>255</v>
      </c>
      <c r="S2559" t="s">
        <v>251</v>
      </c>
      <c r="T2559" t="n">
        <v>5</v>
      </c>
    </row>
    <row r="2560" spans="1:20">
      <c r="A2560" s="1" t="n">
        <v>39325</v>
      </c>
      <c r="B2560" t="s">
        <v>347</v>
      </c>
      <c r="C2560" t="n">
        <v>2</v>
      </c>
      <c r="D2560" t="n">
        <v>20</v>
      </c>
      <c r="E2560" t="s">
        <v>249</v>
      </c>
      <c r="F2560" t="n">
        <v>3201</v>
      </c>
      <c r="G2560" t="s">
        <v>250</v>
      </c>
      <c r="H2560" t="s">
        <v>251</v>
      </c>
      <c r="I2560" t="n">
        <v>5</v>
      </c>
      <c r="J2560" t="n">
        <v>785</v>
      </c>
      <c r="K2560" t="s">
        <v>281</v>
      </c>
      <c r="L2560" t="n">
        <v>439</v>
      </c>
      <c r="M2560" t="n">
        <v>1.09</v>
      </c>
      <c r="N2560" t="n">
        <v>38.9</v>
      </c>
      <c r="O2560" t="s">
        <v>347</v>
      </c>
      <c r="P2560" t="s">
        <v>275</v>
      </c>
      <c r="Q2560" t="s">
        <v>275</v>
      </c>
      <c r="R2560" t="s">
        <v>255</v>
      </c>
      <c r="S2560" t="s">
        <v>251</v>
      </c>
      <c r="T2560" t="n">
        <v>5</v>
      </c>
    </row>
    <row r="2561" spans="1:20">
      <c r="A2561" s="1" t="n">
        <v>39325</v>
      </c>
      <c r="B2561" t="s">
        <v>347</v>
      </c>
      <c r="C2561" t="n">
        <v>1</v>
      </c>
      <c r="D2561" t="n">
        <v>20</v>
      </c>
      <c r="E2561" t="s">
        <v>249</v>
      </c>
      <c r="F2561" t="n">
        <v>3201</v>
      </c>
      <c r="G2561" t="s">
        <v>250</v>
      </c>
      <c r="H2561" t="s">
        <v>251</v>
      </c>
      <c r="I2561" t="n">
        <v>5</v>
      </c>
      <c r="J2561" t="n">
        <v>458</v>
      </c>
      <c r="K2561" t="s">
        <v>252</v>
      </c>
      <c r="L2561" t="n">
        <v>300</v>
      </c>
      <c r="M2561" t="n">
        <v>0.23</v>
      </c>
      <c r="N2561" t="n">
        <v>20.1</v>
      </c>
      <c r="O2561" t="s">
        <v>347</v>
      </c>
      <c r="P2561" t="s">
        <v>275</v>
      </c>
      <c r="Q2561" t="s">
        <v>275</v>
      </c>
      <c r="R2561" t="s">
        <v>255</v>
      </c>
      <c r="S2561" t="s">
        <v>251</v>
      </c>
      <c r="T2561" t="n">
        <v>5</v>
      </c>
    </row>
    <row r="2562" spans="1:20">
      <c r="A2562" s="1" t="n">
        <v>39325</v>
      </c>
      <c r="B2562" t="s">
        <v>347</v>
      </c>
      <c r="C2562" t="n">
        <v>4</v>
      </c>
      <c r="D2562" t="n">
        <v>20</v>
      </c>
      <c r="E2562" t="s">
        <v>249</v>
      </c>
      <c r="F2562" t="n">
        <v>3201</v>
      </c>
      <c r="G2562" t="s">
        <v>250</v>
      </c>
      <c r="H2562" t="s">
        <v>251</v>
      </c>
      <c r="I2562" t="n">
        <v>5</v>
      </c>
      <c r="J2562" t="n">
        <v>550</v>
      </c>
      <c r="K2562" t="s">
        <v>369</v>
      </c>
      <c r="L2562" t="n">
        <v>995</v>
      </c>
      <c r="M2562" t="n">
        <v>0.15</v>
      </c>
      <c r="N2562" t="n">
        <v>33.1</v>
      </c>
      <c r="O2562" t="s">
        <v>347</v>
      </c>
      <c r="P2562" t="s">
        <v>275</v>
      </c>
      <c r="Q2562" t="s">
        <v>275</v>
      </c>
      <c r="R2562" t="s">
        <v>255</v>
      </c>
      <c r="S2562" t="s">
        <v>251</v>
      </c>
      <c r="T2562" t="n">
        <v>5</v>
      </c>
    </row>
    <row r="2563" spans="1:20">
      <c r="A2563" s="1" t="n">
        <v>39355</v>
      </c>
      <c r="B2563" t="s">
        <v>345</v>
      </c>
      <c r="C2563" t="n">
        <v>61</v>
      </c>
      <c r="D2563" t="n">
        <v>20</v>
      </c>
      <c r="E2563" t="s">
        <v>249</v>
      </c>
      <c r="F2563" t="n">
        <v>3201</v>
      </c>
      <c r="G2563" t="s">
        <v>250</v>
      </c>
      <c r="H2563" t="s">
        <v>251</v>
      </c>
      <c r="I2563" t="n">
        <v>5</v>
      </c>
      <c r="J2563" t="n">
        <v>280</v>
      </c>
      <c r="K2563" t="s">
        <v>273</v>
      </c>
      <c r="L2563" t="n">
        <v>208</v>
      </c>
      <c r="M2563" t="n">
        <v>0.25</v>
      </c>
      <c r="N2563" t="n">
        <v>24.9</v>
      </c>
      <c r="O2563" t="s">
        <v>345</v>
      </c>
      <c r="P2563" t="s">
        <v>370</v>
      </c>
      <c r="Q2563" t="s">
        <v>370</v>
      </c>
      <c r="R2563" t="s">
        <v>255</v>
      </c>
      <c r="S2563" t="s">
        <v>251</v>
      </c>
      <c r="T2563" t="n">
        <v>5</v>
      </c>
    </row>
    <row r="2564" spans="1:20">
      <c r="A2564" s="1" t="n">
        <v>39355</v>
      </c>
      <c r="B2564" t="s">
        <v>345</v>
      </c>
      <c r="C2564" t="n">
        <v>60</v>
      </c>
      <c r="D2564" t="n">
        <v>20</v>
      </c>
      <c r="E2564" t="s">
        <v>249</v>
      </c>
      <c r="F2564" t="n">
        <v>3201</v>
      </c>
      <c r="G2564" t="s">
        <v>250</v>
      </c>
      <c r="H2564" t="s">
        <v>251</v>
      </c>
      <c r="I2564" t="n">
        <v>5</v>
      </c>
      <c r="J2564" t="n">
        <v>458</v>
      </c>
      <c r="K2564" t="s">
        <v>252</v>
      </c>
      <c r="L2564" t="n">
        <v>350</v>
      </c>
      <c r="M2564" t="n">
        <v>0.08</v>
      </c>
      <c r="N2564" t="n">
        <v>33.8</v>
      </c>
      <c r="O2564" t="s">
        <v>345</v>
      </c>
      <c r="P2564" t="s">
        <v>370</v>
      </c>
      <c r="Q2564" t="s">
        <v>370</v>
      </c>
      <c r="R2564" t="s">
        <v>255</v>
      </c>
      <c r="S2564" t="s">
        <v>251</v>
      </c>
      <c r="T2564" t="n">
        <v>5</v>
      </c>
    </row>
    <row r="2565" spans="1:20">
      <c r="A2565" s="1" t="n">
        <v>39355</v>
      </c>
      <c r="B2565" t="s">
        <v>345</v>
      </c>
      <c r="C2565" t="n">
        <v>63</v>
      </c>
      <c r="D2565" t="n">
        <v>20</v>
      </c>
      <c r="E2565" t="s">
        <v>249</v>
      </c>
      <c r="F2565" t="n">
        <v>3201</v>
      </c>
      <c r="G2565" t="s">
        <v>250</v>
      </c>
      <c r="H2565" t="s">
        <v>251</v>
      </c>
      <c r="I2565" t="n">
        <v>5</v>
      </c>
      <c r="J2565" t="n">
        <v>945</v>
      </c>
      <c r="K2565" t="s">
        <v>304</v>
      </c>
      <c r="L2565" t="n">
        <v>360</v>
      </c>
      <c r="M2565" t="n">
        <v>0.05</v>
      </c>
      <c r="N2565" t="n">
        <v>35.9</v>
      </c>
      <c r="O2565" t="s">
        <v>345</v>
      </c>
      <c r="P2565" t="s">
        <v>370</v>
      </c>
      <c r="Q2565" t="s">
        <v>370</v>
      </c>
      <c r="R2565" t="s">
        <v>255</v>
      </c>
      <c r="S2565" t="s">
        <v>251</v>
      </c>
      <c r="T2565" t="n">
        <v>5</v>
      </c>
    </row>
    <row r="2566" spans="1:20">
      <c r="A2566" s="1" t="n">
        <v>39355</v>
      </c>
      <c r="B2566" t="s">
        <v>345</v>
      </c>
      <c r="C2566" t="n">
        <v>58</v>
      </c>
      <c r="D2566" t="n">
        <v>20</v>
      </c>
      <c r="E2566" t="s">
        <v>249</v>
      </c>
      <c r="F2566" t="n">
        <v>3201</v>
      </c>
      <c r="G2566" t="s">
        <v>250</v>
      </c>
      <c r="H2566" t="s">
        <v>251</v>
      </c>
      <c r="I2566" t="n">
        <v>5</v>
      </c>
      <c r="J2566" t="n">
        <v>875</v>
      </c>
      <c r="K2566" t="s">
        <v>327</v>
      </c>
      <c r="L2566" t="n">
        <v>96</v>
      </c>
      <c r="M2566" t="n">
        <v>0.04</v>
      </c>
      <c r="N2566" t="n">
        <v>43</v>
      </c>
      <c r="O2566" t="s">
        <v>345</v>
      </c>
      <c r="P2566" t="s">
        <v>370</v>
      </c>
      <c r="Q2566" t="s">
        <v>370</v>
      </c>
      <c r="R2566" t="s">
        <v>255</v>
      </c>
      <c r="S2566" t="s">
        <v>251</v>
      </c>
      <c r="T2566" t="n">
        <v>5</v>
      </c>
    </row>
    <row r="2567" spans="1:20">
      <c r="A2567" s="1" t="n">
        <v>39355</v>
      </c>
      <c r="B2567" t="s">
        <v>345</v>
      </c>
      <c r="C2567" t="n">
        <v>59</v>
      </c>
      <c r="D2567" t="n">
        <v>20</v>
      </c>
      <c r="E2567" t="s">
        <v>249</v>
      </c>
      <c r="F2567" t="n">
        <v>3201</v>
      </c>
      <c r="G2567" t="s">
        <v>250</v>
      </c>
      <c r="H2567" t="s">
        <v>251</v>
      </c>
      <c r="I2567" t="n">
        <v>5</v>
      </c>
      <c r="J2567" t="n">
        <v>875</v>
      </c>
      <c r="K2567" t="s">
        <v>327</v>
      </c>
      <c r="L2567" t="n">
        <v>297</v>
      </c>
      <c r="M2567" t="n">
        <v>0.04</v>
      </c>
      <c r="N2567" t="n">
        <v>42.9</v>
      </c>
      <c r="O2567" t="s">
        <v>345</v>
      </c>
      <c r="P2567" t="s">
        <v>370</v>
      </c>
      <c r="Q2567" t="s">
        <v>370</v>
      </c>
      <c r="R2567" t="s">
        <v>255</v>
      </c>
      <c r="S2567" t="s">
        <v>251</v>
      </c>
      <c r="T2567" t="n">
        <v>5</v>
      </c>
    </row>
    <row r="2568" spans="1:20">
      <c r="A2568" s="1" t="n">
        <v>39355</v>
      </c>
      <c r="B2568" t="s">
        <v>345</v>
      </c>
      <c r="C2568" t="n">
        <v>64</v>
      </c>
      <c r="D2568" t="n">
        <v>20</v>
      </c>
      <c r="E2568" t="s">
        <v>249</v>
      </c>
      <c r="F2568" t="n">
        <v>3201</v>
      </c>
      <c r="G2568" t="s">
        <v>250</v>
      </c>
      <c r="H2568" t="s">
        <v>251</v>
      </c>
      <c r="I2568" t="n">
        <v>5</v>
      </c>
      <c r="J2568" t="n">
        <v>875</v>
      </c>
      <c r="K2568" t="s">
        <v>327</v>
      </c>
      <c r="L2568" t="n">
        <v>147</v>
      </c>
      <c r="M2568" t="n">
        <v>0.03</v>
      </c>
      <c r="N2568" t="n">
        <v>43</v>
      </c>
      <c r="O2568" t="s">
        <v>345</v>
      </c>
      <c r="P2568" t="s">
        <v>370</v>
      </c>
      <c r="Q2568" t="s">
        <v>370</v>
      </c>
      <c r="R2568" t="s">
        <v>255</v>
      </c>
      <c r="S2568" t="s">
        <v>251</v>
      </c>
      <c r="T2568" t="n">
        <v>5</v>
      </c>
    </row>
    <row r="2569" spans="1:20">
      <c r="A2569" s="1" t="n">
        <v>39355</v>
      </c>
      <c r="B2569" t="s">
        <v>345</v>
      </c>
      <c r="C2569" t="n">
        <v>62</v>
      </c>
      <c r="D2569" t="n">
        <v>20</v>
      </c>
      <c r="E2569" t="s">
        <v>249</v>
      </c>
      <c r="F2569" t="n">
        <v>3201</v>
      </c>
      <c r="G2569" t="s">
        <v>250</v>
      </c>
      <c r="H2569" t="s">
        <v>251</v>
      </c>
      <c r="I2569" t="n">
        <v>5</v>
      </c>
      <c r="J2569" t="n">
        <v>945</v>
      </c>
      <c r="K2569" t="s">
        <v>304</v>
      </c>
      <c r="L2569" t="n">
        <v>576</v>
      </c>
      <c r="M2569" t="n">
        <v>0.05</v>
      </c>
      <c r="N2569" t="n">
        <v>36.4</v>
      </c>
      <c r="O2569" t="s">
        <v>345</v>
      </c>
      <c r="P2569" t="s">
        <v>370</v>
      </c>
      <c r="Q2569" t="s">
        <v>370</v>
      </c>
      <c r="R2569" t="s">
        <v>255</v>
      </c>
      <c r="S2569" t="s">
        <v>251</v>
      </c>
      <c r="T2569" t="n">
        <v>5</v>
      </c>
    </row>
    <row r="2570" spans="1:20">
      <c r="A2570" s="1" t="n">
        <v>39355</v>
      </c>
      <c r="B2570" t="s">
        <v>347</v>
      </c>
      <c r="C2570" t="n">
        <v>2</v>
      </c>
      <c r="D2570" t="n">
        <v>20</v>
      </c>
      <c r="E2570" t="s">
        <v>249</v>
      </c>
      <c r="F2570" t="n">
        <v>3201</v>
      </c>
      <c r="G2570" t="s">
        <v>250</v>
      </c>
      <c r="H2570" t="s">
        <v>251</v>
      </c>
      <c r="I2570" t="n">
        <v>5</v>
      </c>
      <c r="J2570" t="n">
        <v>785</v>
      </c>
      <c r="K2570" t="s">
        <v>281</v>
      </c>
      <c r="L2570" t="n">
        <v>713</v>
      </c>
      <c r="M2570" t="n">
        <v>1.13</v>
      </c>
      <c r="N2570" t="n">
        <v>39.1</v>
      </c>
      <c r="O2570" t="s">
        <v>347</v>
      </c>
      <c r="P2570" t="s">
        <v>275</v>
      </c>
      <c r="Q2570" t="s">
        <v>275</v>
      </c>
      <c r="R2570" t="s">
        <v>255</v>
      </c>
      <c r="S2570" t="s">
        <v>251</v>
      </c>
      <c r="T2570" t="n">
        <v>5</v>
      </c>
    </row>
    <row r="2571" spans="1:20">
      <c r="A2571" s="1" t="n">
        <v>39355</v>
      </c>
      <c r="B2571" t="s">
        <v>347</v>
      </c>
      <c r="C2571" t="n">
        <v>5</v>
      </c>
      <c r="D2571" t="n">
        <v>20</v>
      </c>
      <c r="E2571" t="s">
        <v>249</v>
      </c>
      <c r="F2571" t="n">
        <v>3201</v>
      </c>
      <c r="G2571" t="s">
        <v>250</v>
      </c>
      <c r="H2571" t="s">
        <v>251</v>
      </c>
      <c r="I2571" t="n">
        <v>5</v>
      </c>
      <c r="J2571" t="n">
        <v>785</v>
      </c>
      <c r="K2571" t="s">
        <v>281</v>
      </c>
      <c r="L2571" t="n">
        <v>634</v>
      </c>
      <c r="M2571" t="n">
        <v>1.13</v>
      </c>
      <c r="N2571" t="n">
        <v>39.1</v>
      </c>
      <c r="O2571" t="s">
        <v>347</v>
      </c>
      <c r="P2571" t="s">
        <v>275</v>
      </c>
      <c r="Q2571" t="s">
        <v>275</v>
      </c>
      <c r="R2571" t="s">
        <v>255</v>
      </c>
      <c r="S2571" t="s">
        <v>251</v>
      </c>
      <c r="T2571" t="n">
        <v>5</v>
      </c>
    </row>
    <row r="2572" spans="1:20">
      <c r="A2572" s="1" t="n">
        <v>39355</v>
      </c>
      <c r="B2572" t="s">
        <v>347</v>
      </c>
      <c r="C2572" t="n">
        <v>4</v>
      </c>
      <c r="D2572" t="n">
        <v>20</v>
      </c>
      <c r="E2572" t="s">
        <v>249</v>
      </c>
      <c r="F2572" t="n">
        <v>3201</v>
      </c>
      <c r="G2572" t="s">
        <v>250</v>
      </c>
      <c r="H2572" t="s">
        <v>251</v>
      </c>
      <c r="I2572" t="n">
        <v>5</v>
      </c>
      <c r="J2572" t="n">
        <v>232</v>
      </c>
      <c r="K2572" t="s">
        <v>288</v>
      </c>
      <c r="L2572" t="n">
        <v>338</v>
      </c>
      <c r="M2572" t="n">
        <v>0.08</v>
      </c>
      <c r="N2572" t="n">
        <v>36.1</v>
      </c>
      <c r="O2572" t="s">
        <v>347</v>
      </c>
      <c r="P2572" t="s">
        <v>275</v>
      </c>
      <c r="Q2572" t="s">
        <v>275</v>
      </c>
      <c r="R2572" t="s">
        <v>255</v>
      </c>
      <c r="S2572" t="s">
        <v>251</v>
      </c>
      <c r="T2572" t="n">
        <v>5</v>
      </c>
    </row>
    <row r="2573" spans="1:20">
      <c r="A2573" s="1" t="n">
        <v>39355</v>
      </c>
      <c r="B2573" t="s">
        <v>347</v>
      </c>
      <c r="C2573" t="n">
        <v>3</v>
      </c>
      <c r="D2573" t="n">
        <v>20</v>
      </c>
      <c r="E2573" t="s">
        <v>249</v>
      </c>
      <c r="F2573" t="n">
        <v>3201</v>
      </c>
      <c r="G2573" t="s">
        <v>250</v>
      </c>
      <c r="H2573" t="s">
        <v>251</v>
      </c>
      <c r="I2573" t="n">
        <v>5</v>
      </c>
      <c r="J2573" t="n">
        <v>458</v>
      </c>
      <c r="K2573" t="s">
        <v>252</v>
      </c>
      <c r="L2573" t="n">
        <v>318</v>
      </c>
      <c r="M2573" t="n">
        <v>0.22</v>
      </c>
      <c r="N2573" t="n">
        <v>20.1</v>
      </c>
      <c r="O2573" t="s">
        <v>347</v>
      </c>
      <c r="P2573" t="s">
        <v>275</v>
      </c>
      <c r="Q2573" t="s">
        <v>275</v>
      </c>
      <c r="R2573" t="s">
        <v>255</v>
      </c>
      <c r="S2573" t="s">
        <v>251</v>
      </c>
      <c r="T2573" t="n">
        <v>5</v>
      </c>
    </row>
    <row r="2574" spans="1:20">
      <c r="A2574" s="1" t="n">
        <v>39355</v>
      </c>
      <c r="B2574" t="s">
        <v>347</v>
      </c>
      <c r="C2574" t="n">
        <v>1</v>
      </c>
      <c r="D2574" t="n">
        <v>20</v>
      </c>
      <c r="E2574" t="s">
        <v>249</v>
      </c>
      <c r="F2574" t="n">
        <v>3201</v>
      </c>
      <c r="G2574" t="s">
        <v>250</v>
      </c>
      <c r="H2574" t="s">
        <v>251</v>
      </c>
      <c r="I2574" t="n">
        <v>5</v>
      </c>
      <c r="J2574" t="n">
        <v>805</v>
      </c>
      <c r="K2574" t="s">
        <v>317</v>
      </c>
      <c r="L2574" t="n">
        <v>229</v>
      </c>
      <c r="M2574" t="n">
        <v>0.18</v>
      </c>
      <c r="N2574" t="n">
        <v>39.5</v>
      </c>
      <c r="O2574" t="s">
        <v>347</v>
      </c>
      <c r="P2574" t="s">
        <v>275</v>
      </c>
      <c r="Q2574" t="s">
        <v>275</v>
      </c>
      <c r="R2574" t="s">
        <v>255</v>
      </c>
      <c r="S2574" t="s">
        <v>251</v>
      </c>
      <c r="T2574" t="n">
        <v>5</v>
      </c>
    </row>
    <row r="2575" spans="1:20">
      <c r="A2575" s="1" t="n">
        <v>39355</v>
      </c>
      <c r="B2575" t="s">
        <v>387</v>
      </c>
      <c r="C2575" t="n">
        <v>33</v>
      </c>
      <c r="D2575" t="n">
        <v>215</v>
      </c>
      <c r="E2575" t="s">
        <v>256</v>
      </c>
      <c r="F2575" t="n">
        <v>3201</v>
      </c>
      <c r="G2575" t="s">
        <v>250</v>
      </c>
      <c r="H2575" t="s">
        <v>251</v>
      </c>
      <c r="I2575" t="n">
        <v>5</v>
      </c>
      <c r="K2575" t="s">
        <v>361</v>
      </c>
      <c r="L2575" t="n">
        <v>304</v>
      </c>
      <c r="M2575" t="n">
        <v>0</v>
      </c>
      <c r="N2575" t="n">
        <v>0</v>
      </c>
    </row>
    <row r="2576" spans="1:20">
      <c r="A2576" s="1" t="n">
        <v>39386</v>
      </c>
      <c r="B2576" t="s">
        <v>345</v>
      </c>
      <c r="C2576" t="n">
        <v>20</v>
      </c>
      <c r="D2576" t="n">
        <v>20</v>
      </c>
      <c r="E2576" t="s">
        <v>249</v>
      </c>
      <c r="F2576" t="n">
        <v>3201</v>
      </c>
      <c r="G2576" t="s">
        <v>250</v>
      </c>
      <c r="H2576" t="s">
        <v>251</v>
      </c>
      <c r="I2576" t="n">
        <v>5</v>
      </c>
      <c r="J2576" t="n">
        <v>945</v>
      </c>
      <c r="K2576" t="s">
        <v>304</v>
      </c>
      <c r="L2576" t="n">
        <v>425</v>
      </c>
      <c r="M2576" t="n">
        <v>0.05</v>
      </c>
      <c r="N2576" t="n">
        <v>36.3</v>
      </c>
      <c r="O2576" t="s">
        <v>345</v>
      </c>
      <c r="P2576" t="s">
        <v>370</v>
      </c>
      <c r="Q2576" t="s">
        <v>370</v>
      </c>
      <c r="R2576" t="s">
        <v>255</v>
      </c>
      <c r="S2576" t="s">
        <v>251</v>
      </c>
      <c r="T2576" t="n">
        <v>5</v>
      </c>
    </row>
    <row r="2577" spans="1:20">
      <c r="A2577" s="1" t="n">
        <v>39386</v>
      </c>
      <c r="B2577" t="s">
        <v>345</v>
      </c>
      <c r="C2577" t="n">
        <v>21</v>
      </c>
      <c r="D2577" t="n">
        <v>20</v>
      </c>
      <c r="E2577" t="s">
        <v>249</v>
      </c>
      <c r="F2577" t="n">
        <v>3201</v>
      </c>
      <c r="G2577" t="s">
        <v>250</v>
      </c>
      <c r="H2577" t="s">
        <v>251</v>
      </c>
      <c r="I2577" t="n">
        <v>5</v>
      </c>
      <c r="J2577" t="n">
        <v>875</v>
      </c>
      <c r="K2577" t="s">
        <v>327</v>
      </c>
      <c r="L2577" t="n">
        <v>199</v>
      </c>
      <c r="M2577" t="n">
        <v>0.04</v>
      </c>
      <c r="N2577" t="n">
        <v>42.8</v>
      </c>
      <c r="O2577" t="s">
        <v>345</v>
      </c>
      <c r="P2577" t="s">
        <v>370</v>
      </c>
      <c r="Q2577" t="s">
        <v>370</v>
      </c>
      <c r="R2577" t="s">
        <v>255</v>
      </c>
      <c r="S2577" t="s">
        <v>251</v>
      </c>
      <c r="T2577" t="n">
        <v>5</v>
      </c>
    </row>
    <row r="2578" spans="1:20">
      <c r="A2578" s="1" t="n">
        <v>39386</v>
      </c>
      <c r="B2578" t="s">
        <v>345</v>
      </c>
      <c r="C2578" t="n">
        <v>22</v>
      </c>
      <c r="D2578" t="n">
        <v>20</v>
      </c>
      <c r="E2578" t="s">
        <v>249</v>
      </c>
      <c r="F2578" t="n">
        <v>3201</v>
      </c>
      <c r="G2578" t="s">
        <v>250</v>
      </c>
      <c r="H2578" t="s">
        <v>251</v>
      </c>
      <c r="I2578" t="n">
        <v>5</v>
      </c>
      <c r="J2578" t="n">
        <v>280</v>
      </c>
      <c r="K2578" t="s">
        <v>273</v>
      </c>
      <c r="L2578" t="n">
        <v>210</v>
      </c>
      <c r="M2578" t="n">
        <v>0.06</v>
      </c>
      <c r="N2578" t="n">
        <v>40.1</v>
      </c>
      <c r="O2578" t="s">
        <v>345</v>
      </c>
      <c r="P2578" t="s">
        <v>370</v>
      </c>
      <c r="Q2578" t="s">
        <v>370</v>
      </c>
      <c r="R2578" t="s">
        <v>255</v>
      </c>
      <c r="S2578" t="s">
        <v>251</v>
      </c>
      <c r="T2578" t="n">
        <v>5</v>
      </c>
    </row>
    <row r="2579" spans="1:20">
      <c r="A2579" s="1" t="n">
        <v>39386</v>
      </c>
      <c r="B2579" t="s">
        <v>345</v>
      </c>
      <c r="C2579" t="n">
        <v>23</v>
      </c>
      <c r="D2579" t="n">
        <v>20</v>
      </c>
      <c r="E2579" t="s">
        <v>249</v>
      </c>
      <c r="F2579" t="n">
        <v>3201</v>
      </c>
      <c r="G2579" t="s">
        <v>250</v>
      </c>
      <c r="H2579" t="s">
        <v>251</v>
      </c>
      <c r="I2579" t="n">
        <v>5</v>
      </c>
      <c r="J2579" t="n">
        <v>945</v>
      </c>
      <c r="K2579" t="s">
        <v>304</v>
      </c>
      <c r="L2579" t="n">
        <v>260</v>
      </c>
      <c r="M2579" t="n">
        <v>0.08</v>
      </c>
      <c r="N2579" t="n">
        <v>35.9</v>
      </c>
      <c r="O2579" t="s">
        <v>345</v>
      </c>
      <c r="P2579" t="s">
        <v>370</v>
      </c>
      <c r="Q2579" t="s">
        <v>370</v>
      </c>
      <c r="R2579" t="s">
        <v>255</v>
      </c>
      <c r="S2579" t="s">
        <v>251</v>
      </c>
      <c r="T2579" t="n">
        <v>5</v>
      </c>
    </row>
    <row r="2580" spans="1:20">
      <c r="A2580" s="1" t="n">
        <v>39386</v>
      </c>
      <c r="B2580" t="s">
        <v>345</v>
      </c>
      <c r="C2580" t="n">
        <v>65</v>
      </c>
      <c r="D2580" t="n">
        <v>840</v>
      </c>
      <c r="E2580" t="s">
        <v>360</v>
      </c>
      <c r="F2580" t="n">
        <v>3201</v>
      </c>
      <c r="G2580" t="s">
        <v>250</v>
      </c>
      <c r="H2580" t="s">
        <v>251</v>
      </c>
      <c r="I2580" t="n">
        <v>5</v>
      </c>
      <c r="J2580" t="n">
        <v>580</v>
      </c>
      <c r="K2580" t="s">
        <v>270</v>
      </c>
      <c r="L2580" t="n">
        <v>97</v>
      </c>
      <c r="M2580" t="n">
        <v>0</v>
      </c>
      <c r="N2580" t="n">
        <v>0</v>
      </c>
      <c r="O2580" t="s">
        <v>345</v>
      </c>
      <c r="P2580" t="s">
        <v>370</v>
      </c>
      <c r="Q2580" t="s">
        <v>370</v>
      </c>
      <c r="R2580" t="s">
        <v>255</v>
      </c>
      <c r="S2580" t="s">
        <v>251</v>
      </c>
      <c r="T2580" t="n">
        <v>5</v>
      </c>
    </row>
    <row r="2581" spans="1:20">
      <c r="A2581" s="1" t="n">
        <v>39386</v>
      </c>
      <c r="B2581" t="s">
        <v>345</v>
      </c>
      <c r="C2581" t="n">
        <v>24</v>
      </c>
      <c r="D2581" t="n">
        <v>20</v>
      </c>
      <c r="E2581" t="s">
        <v>249</v>
      </c>
      <c r="F2581" t="n">
        <v>3201</v>
      </c>
      <c r="G2581" t="s">
        <v>250</v>
      </c>
      <c r="H2581" t="s">
        <v>251</v>
      </c>
      <c r="I2581" t="n">
        <v>5</v>
      </c>
      <c r="J2581" t="n">
        <v>875</v>
      </c>
      <c r="K2581" t="s">
        <v>327</v>
      </c>
      <c r="L2581" t="n">
        <v>199</v>
      </c>
      <c r="M2581" t="n">
        <v>0.04</v>
      </c>
      <c r="N2581" t="n">
        <v>43</v>
      </c>
      <c r="O2581" t="s">
        <v>345</v>
      </c>
      <c r="P2581" t="s">
        <v>370</v>
      </c>
      <c r="Q2581" t="s">
        <v>370</v>
      </c>
      <c r="R2581" t="s">
        <v>255</v>
      </c>
      <c r="S2581" t="s">
        <v>251</v>
      </c>
      <c r="T2581" t="n">
        <v>5</v>
      </c>
    </row>
    <row r="2582" spans="1:20">
      <c r="A2582" s="1" t="n">
        <v>39386</v>
      </c>
      <c r="B2582" t="s">
        <v>372</v>
      </c>
      <c r="C2582" t="n">
        <v>1</v>
      </c>
      <c r="D2582" t="n">
        <v>141</v>
      </c>
      <c r="E2582" t="s">
        <v>373</v>
      </c>
      <c r="F2582" t="n">
        <v>3201</v>
      </c>
      <c r="G2582" t="s">
        <v>250</v>
      </c>
      <c r="H2582" t="s">
        <v>251</v>
      </c>
      <c r="I2582" t="n">
        <v>5</v>
      </c>
      <c r="J2582" t="n">
        <v>487</v>
      </c>
      <c r="K2582" t="s">
        <v>386</v>
      </c>
      <c r="L2582" t="n">
        <v>96</v>
      </c>
      <c r="M2582" t="n">
        <v>0</v>
      </c>
      <c r="N2582" t="n">
        <v>0</v>
      </c>
      <c r="O2582" t="s">
        <v>395</v>
      </c>
      <c r="P2582" t="s">
        <v>396</v>
      </c>
      <c r="Q2582" t="s">
        <v>396</v>
      </c>
      <c r="R2582" t="s">
        <v>255</v>
      </c>
      <c r="S2582" t="s">
        <v>251</v>
      </c>
      <c r="T2582" t="n">
        <v>5</v>
      </c>
    </row>
    <row r="2583" spans="1:20">
      <c r="A2583" s="1" t="n">
        <v>39386</v>
      </c>
      <c r="B2583" t="s">
        <v>348</v>
      </c>
      <c r="C2583" t="n">
        <v>1</v>
      </c>
      <c r="D2583" t="n">
        <v>216</v>
      </c>
      <c r="E2583" t="s">
        <v>286</v>
      </c>
      <c r="F2583" t="n">
        <v>3201</v>
      </c>
      <c r="G2583" t="s">
        <v>250</v>
      </c>
      <c r="H2583" t="s">
        <v>251</v>
      </c>
      <c r="I2583" t="n">
        <v>5</v>
      </c>
      <c r="K2583" t="s">
        <v>361</v>
      </c>
      <c r="L2583" t="n">
        <v>315</v>
      </c>
      <c r="M2583" t="n">
        <v>0</v>
      </c>
      <c r="N2583" t="n">
        <v>0</v>
      </c>
    </row>
    <row r="2584" spans="1:20">
      <c r="A2584" s="1" t="n">
        <v>39386</v>
      </c>
      <c r="B2584" t="s">
        <v>348</v>
      </c>
      <c r="C2584" t="n">
        <v>2</v>
      </c>
      <c r="D2584" t="n">
        <v>216</v>
      </c>
      <c r="E2584" t="s">
        <v>286</v>
      </c>
      <c r="F2584" t="n">
        <v>3201</v>
      </c>
      <c r="G2584" t="s">
        <v>250</v>
      </c>
      <c r="H2584" t="s">
        <v>251</v>
      </c>
      <c r="I2584" t="n">
        <v>5</v>
      </c>
      <c r="K2584" t="s">
        <v>361</v>
      </c>
      <c r="L2584" t="n">
        <v>304</v>
      </c>
      <c r="M2584" t="n">
        <v>0</v>
      </c>
      <c r="N2584" t="n">
        <v>0</v>
      </c>
    </row>
    <row r="2585" spans="1:20">
      <c r="A2585" s="1" t="n">
        <v>39386</v>
      </c>
      <c r="B2585" t="s">
        <v>347</v>
      </c>
      <c r="C2585" t="n">
        <v>6</v>
      </c>
      <c r="D2585" t="n">
        <v>20</v>
      </c>
      <c r="E2585" t="s">
        <v>249</v>
      </c>
      <c r="F2585" t="n">
        <v>3201</v>
      </c>
      <c r="G2585" t="s">
        <v>250</v>
      </c>
      <c r="H2585" t="s">
        <v>251</v>
      </c>
      <c r="I2585" t="n">
        <v>5</v>
      </c>
      <c r="J2585" t="n">
        <v>805</v>
      </c>
      <c r="K2585" t="s">
        <v>317</v>
      </c>
      <c r="L2585" t="n">
        <v>236</v>
      </c>
      <c r="M2585" t="n">
        <v>0.18</v>
      </c>
      <c r="N2585" t="n">
        <v>39.5</v>
      </c>
      <c r="O2585" t="s">
        <v>347</v>
      </c>
      <c r="P2585" t="s">
        <v>275</v>
      </c>
      <c r="Q2585" t="s">
        <v>275</v>
      </c>
      <c r="R2585" t="s">
        <v>255</v>
      </c>
      <c r="S2585" t="s">
        <v>251</v>
      </c>
      <c r="T2585" t="n">
        <v>5</v>
      </c>
    </row>
    <row r="2586" spans="1:20">
      <c r="A2586" s="1" t="n">
        <v>39386</v>
      </c>
      <c r="B2586" t="s">
        <v>347</v>
      </c>
      <c r="C2586" t="n">
        <v>5</v>
      </c>
      <c r="D2586" t="n">
        <v>20</v>
      </c>
      <c r="E2586" t="s">
        <v>249</v>
      </c>
      <c r="F2586" t="n">
        <v>3201</v>
      </c>
      <c r="G2586" t="s">
        <v>250</v>
      </c>
      <c r="H2586" t="s">
        <v>251</v>
      </c>
      <c r="I2586" t="n">
        <v>5</v>
      </c>
      <c r="J2586" t="n">
        <v>785</v>
      </c>
      <c r="K2586" t="s">
        <v>281</v>
      </c>
      <c r="L2586" t="n">
        <v>231</v>
      </c>
      <c r="M2586" t="n">
        <v>1.04</v>
      </c>
      <c r="N2586" t="n">
        <v>39.1</v>
      </c>
      <c r="O2586" t="s">
        <v>347</v>
      </c>
      <c r="P2586" t="s">
        <v>275</v>
      </c>
      <c r="Q2586" t="s">
        <v>275</v>
      </c>
      <c r="R2586" t="s">
        <v>255</v>
      </c>
      <c r="S2586" t="s">
        <v>251</v>
      </c>
      <c r="T2586" t="n">
        <v>5</v>
      </c>
    </row>
    <row r="2587" spans="1:20">
      <c r="A2587" s="1" t="n">
        <v>39386</v>
      </c>
      <c r="B2587" t="s">
        <v>347</v>
      </c>
      <c r="C2587" t="n">
        <v>7</v>
      </c>
      <c r="D2587" t="n">
        <v>20</v>
      </c>
      <c r="E2587" t="s">
        <v>249</v>
      </c>
      <c r="F2587" t="n">
        <v>3201</v>
      </c>
      <c r="G2587" t="s">
        <v>250</v>
      </c>
      <c r="H2587" t="s">
        <v>251</v>
      </c>
      <c r="I2587" t="n">
        <v>5</v>
      </c>
      <c r="J2587" t="n">
        <v>150</v>
      </c>
      <c r="K2587" t="s">
        <v>291</v>
      </c>
      <c r="L2587" t="n">
        <v>258</v>
      </c>
      <c r="M2587" t="n">
        <v>0.18</v>
      </c>
      <c r="N2587" t="n">
        <v>23.7</v>
      </c>
      <c r="O2587" t="s">
        <v>347</v>
      </c>
      <c r="P2587" t="s">
        <v>275</v>
      </c>
      <c r="Q2587" t="s">
        <v>275</v>
      </c>
      <c r="R2587" t="s">
        <v>255</v>
      </c>
      <c r="S2587" t="s">
        <v>251</v>
      </c>
      <c r="T2587" t="n">
        <v>5</v>
      </c>
    </row>
    <row r="2588" spans="1:20">
      <c r="A2588" s="1" t="n">
        <v>39386</v>
      </c>
      <c r="B2588" t="s">
        <v>347</v>
      </c>
      <c r="C2588" t="n">
        <v>3</v>
      </c>
      <c r="D2588" t="n">
        <v>20</v>
      </c>
      <c r="E2588" t="s">
        <v>249</v>
      </c>
      <c r="F2588" t="n">
        <v>3201</v>
      </c>
      <c r="G2588" t="s">
        <v>250</v>
      </c>
      <c r="H2588" t="s">
        <v>251</v>
      </c>
      <c r="I2588" t="n">
        <v>5</v>
      </c>
      <c r="J2588" t="n">
        <v>232</v>
      </c>
      <c r="K2588" t="s">
        <v>288</v>
      </c>
      <c r="L2588" t="n">
        <v>340</v>
      </c>
      <c r="M2588" t="n">
        <v>0.08</v>
      </c>
      <c r="N2588" t="n">
        <v>37.2</v>
      </c>
      <c r="O2588" t="s">
        <v>347</v>
      </c>
      <c r="P2588" t="s">
        <v>275</v>
      </c>
      <c r="Q2588" t="s">
        <v>275</v>
      </c>
      <c r="R2588" t="s">
        <v>255</v>
      </c>
      <c r="S2588" t="s">
        <v>251</v>
      </c>
      <c r="T2588" t="n">
        <v>5</v>
      </c>
    </row>
    <row r="2589" spans="1:20">
      <c r="A2589" s="1" t="n">
        <v>39386</v>
      </c>
      <c r="B2589" t="s">
        <v>347</v>
      </c>
      <c r="C2589" t="n">
        <v>2</v>
      </c>
      <c r="D2589" t="n">
        <v>20</v>
      </c>
      <c r="E2589" t="s">
        <v>249</v>
      </c>
      <c r="F2589" t="n">
        <v>3201</v>
      </c>
      <c r="G2589" t="s">
        <v>250</v>
      </c>
      <c r="H2589" t="s">
        <v>251</v>
      </c>
      <c r="I2589" t="n">
        <v>5</v>
      </c>
      <c r="J2589" t="n">
        <v>458</v>
      </c>
      <c r="K2589" t="s">
        <v>252</v>
      </c>
      <c r="L2589" t="n">
        <v>371</v>
      </c>
      <c r="M2589" t="n">
        <v>0.22</v>
      </c>
      <c r="N2589" t="n">
        <v>20</v>
      </c>
      <c r="O2589" t="s">
        <v>347</v>
      </c>
      <c r="P2589" t="s">
        <v>275</v>
      </c>
      <c r="Q2589" t="s">
        <v>275</v>
      </c>
      <c r="R2589" t="s">
        <v>255</v>
      </c>
      <c r="S2589" t="s">
        <v>251</v>
      </c>
      <c r="T2589" t="n">
        <v>5</v>
      </c>
    </row>
    <row r="2590" spans="1:20">
      <c r="A2590" s="1" t="n">
        <v>39386</v>
      </c>
      <c r="B2590" t="s">
        <v>347</v>
      </c>
      <c r="C2590" t="n">
        <v>1</v>
      </c>
      <c r="D2590" t="n">
        <v>20</v>
      </c>
      <c r="E2590" t="s">
        <v>249</v>
      </c>
      <c r="F2590" t="n">
        <v>3201</v>
      </c>
      <c r="G2590" t="s">
        <v>250</v>
      </c>
      <c r="H2590" t="s">
        <v>251</v>
      </c>
      <c r="I2590" t="n">
        <v>5</v>
      </c>
      <c r="J2590" t="n">
        <v>888</v>
      </c>
      <c r="K2590" t="s">
        <v>295</v>
      </c>
      <c r="L2590" t="n">
        <v>704</v>
      </c>
      <c r="M2590" t="n">
        <v>1.17</v>
      </c>
      <c r="N2590" t="n">
        <v>32.6</v>
      </c>
      <c r="O2590" t="s">
        <v>347</v>
      </c>
      <c r="P2590" t="s">
        <v>275</v>
      </c>
      <c r="Q2590" t="s">
        <v>275</v>
      </c>
      <c r="R2590" t="s">
        <v>255</v>
      </c>
      <c r="S2590" t="s">
        <v>251</v>
      </c>
      <c r="T2590" t="n">
        <v>5</v>
      </c>
    </row>
    <row r="2591" spans="1:20">
      <c r="A2591" s="1" t="n">
        <v>39386</v>
      </c>
      <c r="B2591" t="s">
        <v>347</v>
      </c>
      <c r="C2591" t="n">
        <v>4</v>
      </c>
      <c r="D2591" t="n">
        <v>20</v>
      </c>
      <c r="E2591" t="s">
        <v>249</v>
      </c>
      <c r="F2591" t="n">
        <v>3201</v>
      </c>
      <c r="G2591" t="s">
        <v>250</v>
      </c>
      <c r="H2591" t="s">
        <v>251</v>
      </c>
      <c r="I2591" t="n">
        <v>5</v>
      </c>
      <c r="J2591" t="n">
        <v>805</v>
      </c>
      <c r="K2591" t="s">
        <v>317</v>
      </c>
      <c r="L2591" t="n">
        <v>167</v>
      </c>
      <c r="M2591" t="n">
        <v>0.18</v>
      </c>
      <c r="N2591" t="n">
        <v>39.5</v>
      </c>
      <c r="O2591" t="s">
        <v>347</v>
      </c>
      <c r="P2591" t="s">
        <v>275</v>
      </c>
      <c r="Q2591" t="s">
        <v>275</v>
      </c>
      <c r="R2591" t="s">
        <v>255</v>
      </c>
      <c r="S2591" t="s">
        <v>251</v>
      </c>
      <c r="T2591" t="n">
        <v>5</v>
      </c>
    </row>
    <row r="2592" spans="1:20">
      <c r="A2592" s="1" t="n">
        <v>39416</v>
      </c>
      <c r="B2592" t="s">
        <v>385</v>
      </c>
      <c r="C2592" t="n">
        <v>1</v>
      </c>
      <c r="D2592" t="n">
        <v>141</v>
      </c>
      <c r="E2592" t="s">
        <v>373</v>
      </c>
      <c r="F2592" t="n">
        <v>3201</v>
      </c>
      <c r="G2592" t="s">
        <v>250</v>
      </c>
      <c r="H2592" t="s">
        <v>251</v>
      </c>
      <c r="I2592" t="n">
        <v>5</v>
      </c>
      <c r="J2592" t="n">
        <v>330</v>
      </c>
      <c r="K2592" t="s">
        <v>374</v>
      </c>
      <c r="L2592" t="n">
        <v>49</v>
      </c>
      <c r="M2592" t="n">
        <v>0</v>
      </c>
      <c r="N2592" t="n">
        <v>0</v>
      </c>
      <c r="O2592" t="s">
        <v>394</v>
      </c>
      <c r="P2592" t="s">
        <v>254</v>
      </c>
      <c r="Q2592" t="s">
        <v>254</v>
      </c>
      <c r="R2592" t="s">
        <v>255</v>
      </c>
      <c r="S2592" t="s">
        <v>251</v>
      </c>
      <c r="T2592" t="n">
        <v>5</v>
      </c>
    </row>
    <row r="2593" spans="1:20">
      <c r="A2593" s="1" t="n">
        <v>39416</v>
      </c>
      <c r="B2593" t="s">
        <v>385</v>
      </c>
      <c r="C2593" t="n">
        <v>2</v>
      </c>
      <c r="D2593" t="n">
        <v>141</v>
      </c>
      <c r="E2593" t="s">
        <v>373</v>
      </c>
      <c r="F2593" t="n">
        <v>3201</v>
      </c>
      <c r="G2593" t="s">
        <v>250</v>
      </c>
      <c r="H2593" t="s">
        <v>251</v>
      </c>
      <c r="I2593" t="n">
        <v>5</v>
      </c>
      <c r="J2593" t="n">
        <v>330</v>
      </c>
      <c r="K2593" t="s">
        <v>374</v>
      </c>
      <c r="L2593" t="n">
        <v>34</v>
      </c>
      <c r="M2593" t="n">
        <v>0</v>
      </c>
      <c r="N2593" t="n">
        <v>0</v>
      </c>
      <c r="O2593" t="s">
        <v>345</v>
      </c>
      <c r="P2593" t="s">
        <v>254</v>
      </c>
      <c r="Q2593" t="s">
        <v>254</v>
      </c>
      <c r="R2593" t="s">
        <v>255</v>
      </c>
      <c r="S2593" t="s">
        <v>251</v>
      </c>
      <c r="T2593" t="n">
        <v>5</v>
      </c>
    </row>
    <row r="2594" spans="1:20">
      <c r="A2594" s="1" t="n">
        <v>39416</v>
      </c>
      <c r="B2594" t="s">
        <v>345</v>
      </c>
      <c r="C2594" t="n">
        <v>23</v>
      </c>
      <c r="D2594" t="n">
        <v>20</v>
      </c>
      <c r="E2594" t="s">
        <v>249</v>
      </c>
      <c r="F2594" t="n">
        <v>3201</v>
      </c>
      <c r="G2594" t="s">
        <v>250</v>
      </c>
      <c r="H2594" t="s">
        <v>251</v>
      </c>
      <c r="I2594" t="n">
        <v>5</v>
      </c>
      <c r="J2594" t="n">
        <v>875</v>
      </c>
      <c r="K2594" t="s">
        <v>327</v>
      </c>
      <c r="L2594" t="n">
        <v>193</v>
      </c>
      <c r="M2594" t="n">
        <v>0.04</v>
      </c>
      <c r="N2594" t="n">
        <v>43.4</v>
      </c>
      <c r="O2594" t="s">
        <v>345</v>
      </c>
      <c r="P2594" t="s">
        <v>370</v>
      </c>
      <c r="Q2594" t="s">
        <v>370</v>
      </c>
      <c r="R2594" t="s">
        <v>255</v>
      </c>
      <c r="S2594" t="s">
        <v>251</v>
      </c>
      <c r="T2594" t="n">
        <v>5</v>
      </c>
    </row>
    <row r="2595" spans="1:20">
      <c r="A2595" s="1" t="n">
        <v>39416</v>
      </c>
      <c r="B2595" t="s">
        <v>345</v>
      </c>
      <c r="C2595" t="n">
        <v>24</v>
      </c>
      <c r="D2595" t="n">
        <v>20</v>
      </c>
      <c r="E2595" t="s">
        <v>249</v>
      </c>
      <c r="F2595" t="n">
        <v>3201</v>
      </c>
      <c r="G2595" t="s">
        <v>250</v>
      </c>
      <c r="H2595" t="s">
        <v>251</v>
      </c>
      <c r="I2595" t="n">
        <v>5</v>
      </c>
      <c r="J2595" t="n">
        <v>875</v>
      </c>
      <c r="K2595" t="s">
        <v>327</v>
      </c>
      <c r="L2595" t="n">
        <v>198</v>
      </c>
      <c r="M2595" t="n">
        <v>0.04</v>
      </c>
      <c r="N2595" t="n">
        <v>43</v>
      </c>
      <c r="O2595" t="s">
        <v>345</v>
      </c>
      <c r="P2595" t="s">
        <v>370</v>
      </c>
      <c r="Q2595" t="s">
        <v>370</v>
      </c>
      <c r="R2595" t="s">
        <v>255</v>
      </c>
      <c r="S2595" t="s">
        <v>251</v>
      </c>
      <c r="T2595" t="n">
        <v>5</v>
      </c>
    </row>
    <row r="2596" spans="1:20">
      <c r="A2596" s="1" t="n">
        <v>39416</v>
      </c>
      <c r="B2596" t="s">
        <v>345</v>
      </c>
      <c r="C2596" t="n">
        <v>25</v>
      </c>
      <c r="D2596" t="n">
        <v>20</v>
      </c>
      <c r="E2596" t="s">
        <v>249</v>
      </c>
      <c r="F2596" t="n">
        <v>3201</v>
      </c>
      <c r="G2596" t="s">
        <v>250</v>
      </c>
      <c r="H2596" t="s">
        <v>251</v>
      </c>
      <c r="I2596" t="n">
        <v>5</v>
      </c>
      <c r="J2596" t="n">
        <v>945</v>
      </c>
      <c r="K2596" t="s">
        <v>304</v>
      </c>
      <c r="L2596" t="n">
        <v>673</v>
      </c>
      <c r="M2596" t="n">
        <v>0.05</v>
      </c>
      <c r="N2596" t="n">
        <v>36.1</v>
      </c>
      <c r="O2596" t="s">
        <v>345</v>
      </c>
      <c r="P2596" t="s">
        <v>370</v>
      </c>
      <c r="Q2596" t="s">
        <v>370</v>
      </c>
      <c r="R2596" t="s">
        <v>255</v>
      </c>
      <c r="S2596" t="s">
        <v>251</v>
      </c>
      <c r="T2596" t="n">
        <v>5</v>
      </c>
    </row>
    <row r="2597" spans="1:20">
      <c r="A2597" s="1" t="n">
        <v>39416</v>
      </c>
      <c r="B2597" t="s">
        <v>345</v>
      </c>
      <c r="C2597" t="n">
        <v>26</v>
      </c>
      <c r="D2597" t="n">
        <v>20</v>
      </c>
      <c r="E2597" t="s">
        <v>249</v>
      </c>
      <c r="F2597" t="n">
        <v>3201</v>
      </c>
      <c r="G2597" t="s">
        <v>250</v>
      </c>
      <c r="H2597" t="s">
        <v>251</v>
      </c>
      <c r="I2597" t="n">
        <v>5</v>
      </c>
      <c r="J2597" t="n">
        <v>945</v>
      </c>
      <c r="K2597" t="s">
        <v>304</v>
      </c>
      <c r="L2597" t="n">
        <v>443</v>
      </c>
      <c r="M2597" t="n">
        <v>0.05</v>
      </c>
      <c r="N2597" t="n">
        <v>36.3</v>
      </c>
      <c r="O2597" t="s">
        <v>345</v>
      </c>
      <c r="P2597" t="s">
        <v>370</v>
      </c>
      <c r="Q2597" t="s">
        <v>370</v>
      </c>
      <c r="R2597" t="s">
        <v>255</v>
      </c>
      <c r="S2597" t="s">
        <v>251</v>
      </c>
      <c r="T2597" t="n">
        <v>5</v>
      </c>
    </row>
    <row r="2598" spans="1:20">
      <c r="A2598" s="1" t="n">
        <v>39416</v>
      </c>
      <c r="B2598" t="s">
        <v>345</v>
      </c>
      <c r="C2598" t="n">
        <v>27</v>
      </c>
      <c r="D2598" t="n">
        <v>20</v>
      </c>
      <c r="E2598" t="s">
        <v>249</v>
      </c>
      <c r="F2598" t="n">
        <v>3201</v>
      </c>
      <c r="G2598" t="s">
        <v>250</v>
      </c>
      <c r="H2598" t="s">
        <v>251</v>
      </c>
      <c r="I2598" t="n">
        <v>5</v>
      </c>
      <c r="J2598" t="n">
        <v>945</v>
      </c>
      <c r="K2598" t="s">
        <v>304</v>
      </c>
      <c r="L2598" t="n">
        <v>428</v>
      </c>
      <c r="M2598" t="n">
        <v>0.05</v>
      </c>
      <c r="N2598" t="n">
        <v>36.2</v>
      </c>
      <c r="O2598" t="s">
        <v>345</v>
      </c>
      <c r="P2598" t="s">
        <v>370</v>
      </c>
      <c r="Q2598" t="s">
        <v>370</v>
      </c>
      <c r="R2598" t="s">
        <v>255</v>
      </c>
      <c r="S2598" t="s">
        <v>251</v>
      </c>
      <c r="T2598" t="n">
        <v>5</v>
      </c>
    </row>
    <row r="2599" spans="1:20">
      <c r="A2599" s="1" t="n">
        <v>39416</v>
      </c>
      <c r="B2599" t="s">
        <v>348</v>
      </c>
      <c r="C2599" t="n">
        <v>1</v>
      </c>
      <c r="D2599" t="n">
        <v>215</v>
      </c>
      <c r="E2599" t="s">
        <v>256</v>
      </c>
      <c r="F2599" t="n">
        <v>3201</v>
      </c>
      <c r="G2599" t="s">
        <v>250</v>
      </c>
      <c r="H2599" t="s">
        <v>251</v>
      </c>
      <c r="I2599" t="n">
        <v>5</v>
      </c>
      <c r="K2599" t="s">
        <v>361</v>
      </c>
      <c r="L2599" t="n">
        <v>200</v>
      </c>
      <c r="M2599" t="n">
        <v>0</v>
      </c>
      <c r="N2599" t="n">
        <v>0</v>
      </c>
    </row>
    <row r="2600" spans="1:20">
      <c r="A2600" s="1" t="n">
        <v>39416</v>
      </c>
      <c r="B2600" t="s">
        <v>347</v>
      </c>
      <c r="C2600" t="n">
        <v>1</v>
      </c>
      <c r="D2600" t="n">
        <v>20</v>
      </c>
      <c r="E2600" t="s">
        <v>249</v>
      </c>
      <c r="F2600" t="n">
        <v>3201</v>
      </c>
      <c r="G2600" t="s">
        <v>250</v>
      </c>
      <c r="H2600" t="s">
        <v>251</v>
      </c>
      <c r="I2600" t="n">
        <v>5</v>
      </c>
      <c r="J2600" t="n">
        <v>785</v>
      </c>
      <c r="K2600" t="s">
        <v>281</v>
      </c>
      <c r="L2600" t="n">
        <v>448</v>
      </c>
      <c r="M2600" t="n">
        <v>1.04</v>
      </c>
      <c r="N2600" t="n">
        <v>39.1</v>
      </c>
      <c r="O2600" t="s">
        <v>347</v>
      </c>
      <c r="P2600" t="s">
        <v>275</v>
      </c>
      <c r="Q2600" t="s">
        <v>275</v>
      </c>
      <c r="R2600" t="s">
        <v>255</v>
      </c>
      <c r="S2600" t="s">
        <v>251</v>
      </c>
      <c r="T2600" t="n">
        <v>5</v>
      </c>
    </row>
    <row r="2601" spans="1:20">
      <c r="A2601" s="1" t="n">
        <v>39416</v>
      </c>
      <c r="B2601" t="s">
        <v>347</v>
      </c>
      <c r="C2601" t="n">
        <v>5</v>
      </c>
      <c r="D2601" t="n">
        <v>20</v>
      </c>
      <c r="E2601" t="s">
        <v>249</v>
      </c>
      <c r="F2601" t="n">
        <v>3201</v>
      </c>
      <c r="G2601" t="s">
        <v>250</v>
      </c>
      <c r="H2601" t="s">
        <v>251</v>
      </c>
      <c r="I2601" t="n">
        <v>5</v>
      </c>
      <c r="J2601" t="n">
        <v>785</v>
      </c>
      <c r="K2601" t="s">
        <v>281</v>
      </c>
      <c r="L2601" t="n">
        <v>439</v>
      </c>
      <c r="M2601" t="n">
        <v>1.11</v>
      </c>
      <c r="N2601" t="n">
        <v>39</v>
      </c>
      <c r="O2601" t="s">
        <v>347</v>
      </c>
      <c r="P2601" t="s">
        <v>275</v>
      </c>
      <c r="Q2601" t="s">
        <v>275</v>
      </c>
      <c r="R2601" t="s">
        <v>255</v>
      </c>
      <c r="S2601" t="s">
        <v>251</v>
      </c>
      <c r="T2601" t="n">
        <v>5</v>
      </c>
    </row>
    <row r="2602" spans="1:20">
      <c r="A2602" s="1" t="n">
        <v>39416</v>
      </c>
      <c r="B2602" t="s">
        <v>347</v>
      </c>
      <c r="C2602" t="n">
        <v>2</v>
      </c>
      <c r="D2602" t="n">
        <v>20</v>
      </c>
      <c r="E2602" t="s">
        <v>249</v>
      </c>
      <c r="F2602" t="n">
        <v>3201</v>
      </c>
      <c r="G2602" t="s">
        <v>250</v>
      </c>
      <c r="H2602" t="s">
        <v>251</v>
      </c>
      <c r="I2602" t="n">
        <v>5</v>
      </c>
      <c r="J2602" t="n">
        <v>150</v>
      </c>
      <c r="K2602" t="s">
        <v>291</v>
      </c>
      <c r="L2602" t="n">
        <v>319</v>
      </c>
      <c r="M2602" t="n">
        <v>0.18</v>
      </c>
      <c r="N2602" t="n">
        <v>23.7</v>
      </c>
      <c r="O2602" t="s">
        <v>347</v>
      </c>
      <c r="P2602" t="s">
        <v>275</v>
      </c>
      <c r="Q2602" t="s">
        <v>275</v>
      </c>
      <c r="R2602" t="s">
        <v>255</v>
      </c>
      <c r="S2602" t="s">
        <v>251</v>
      </c>
      <c r="T2602" t="n">
        <v>5</v>
      </c>
    </row>
    <row r="2603" spans="1:20">
      <c r="A2603" s="1" t="n">
        <v>39416</v>
      </c>
      <c r="B2603" t="s">
        <v>347</v>
      </c>
      <c r="C2603" t="n">
        <v>3</v>
      </c>
      <c r="D2603" t="n">
        <v>20</v>
      </c>
      <c r="E2603" t="s">
        <v>249</v>
      </c>
      <c r="F2603" t="n">
        <v>3201</v>
      </c>
      <c r="G2603" t="s">
        <v>250</v>
      </c>
      <c r="H2603" t="s">
        <v>251</v>
      </c>
      <c r="I2603" t="n">
        <v>5</v>
      </c>
      <c r="J2603" t="n">
        <v>888</v>
      </c>
      <c r="K2603" t="s">
        <v>295</v>
      </c>
      <c r="L2603" t="n">
        <v>373</v>
      </c>
      <c r="M2603" t="n">
        <v>1.15</v>
      </c>
      <c r="N2603" t="n">
        <v>33.3</v>
      </c>
      <c r="O2603" t="s">
        <v>347</v>
      </c>
      <c r="P2603" t="s">
        <v>275</v>
      </c>
      <c r="Q2603" t="s">
        <v>275</v>
      </c>
      <c r="R2603" t="s">
        <v>255</v>
      </c>
      <c r="S2603" t="s">
        <v>251</v>
      </c>
      <c r="T2603" t="n">
        <v>5</v>
      </c>
    </row>
    <row r="2604" spans="1:20">
      <c r="A2604" s="1" t="n">
        <v>39416</v>
      </c>
      <c r="B2604" t="s">
        <v>347</v>
      </c>
      <c r="C2604" t="n">
        <v>4</v>
      </c>
      <c r="D2604" t="n">
        <v>20</v>
      </c>
      <c r="E2604" t="s">
        <v>249</v>
      </c>
      <c r="F2604" t="n">
        <v>3201</v>
      </c>
      <c r="G2604" t="s">
        <v>250</v>
      </c>
      <c r="H2604" t="s">
        <v>251</v>
      </c>
      <c r="I2604" t="n">
        <v>5</v>
      </c>
      <c r="J2604" t="n">
        <v>685</v>
      </c>
      <c r="K2604" t="s">
        <v>343</v>
      </c>
      <c r="L2604" t="n">
        <v>390</v>
      </c>
      <c r="M2604" t="n">
        <v>0.28</v>
      </c>
      <c r="N2604" t="n">
        <v>37.6</v>
      </c>
      <c r="O2604" t="s">
        <v>347</v>
      </c>
      <c r="P2604" t="s">
        <v>275</v>
      </c>
      <c r="Q2604" t="s">
        <v>275</v>
      </c>
      <c r="R2604" t="s">
        <v>255</v>
      </c>
      <c r="S2604" t="s">
        <v>251</v>
      </c>
      <c r="T2604" t="n">
        <v>5</v>
      </c>
    </row>
    <row r="2605" spans="1:20">
      <c r="A2605" s="1" t="n">
        <v>39447</v>
      </c>
      <c r="B2605" t="s">
        <v>345</v>
      </c>
      <c r="C2605" t="n">
        <v>17</v>
      </c>
      <c r="D2605" t="n">
        <v>20</v>
      </c>
      <c r="E2605" t="s">
        <v>249</v>
      </c>
      <c r="F2605" t="n">
        <v>3201</v>
      </c>
      <c r="G2605" t="s">
        <v>250</v>
      </c>
      <c r="H2605" t="s">
        <v>251</v>
      </c>
      <c r="I2605" t="n">
        <v>5</v>
      </c>
      <c r="J2605" t="n">
        <v>875</v>
      </c>
      <c r="K2605" t="s">
        <v>327</v>
      </c>
      <c r="L2605" t="n">
        <v>298</v>
      </c>
      <c r="M2605" t="n">
        <v>0.04</v>
      </c>
      <c r="N2605" t="n">
        <v>42.5</v>
      </c>
      <c r="O2605" t="s">
        <v>345</v>
      </c>
      <c r="P2605" t="s">
        <v>370</v>
      </c>
      <c r="Q2605" t="s">
        <v>370</v>
      </c>
      <c r="R2605" t="s">
        <v>255</v>
      </c>
      <c r="S2605" t="s">
        <v>251</v>
      </c>
      <c r="T2605" t="n">
        <v>5</v>
      </c>
    </row>
    <row r="2606" spans="1:20">
      <c r="A2606" s="1" t="n">
        <v>39447</v>
      </c>
      <c r="B2606" t="s">
        <v>345</v>
      </c>
      <c r="C2606" t="n">
        <v>18</v>
      </c>
      <c r="D2606" t="n">
        <v>20</v>
      </c>
      <c r="E2606" t="s">
        <v>249</v>
      </c>
      <c r="F2606" t="n">
        <v>3201</v>
      </c>
      <c r="G2606" t="s">
        <v>250</v>
      </c>
      <c r="H2606" t="s">
        <v>251</v>
      </c>
      <c r="I2606" t="n">
        <v>5</v>
      </c>
      <c r="J2606" t="n">
        <v>875</v>
      </c>
      <c r="K2606" t="s">
        <v>327</v>
      </c>
      <c r="L2606" t="n">
        <v>99</v>
      </c>
      <c r="M2606" t="n">
        <v>0.04</v>
      </c>
      <c r="N2606" t="n">
        <v>43.8</v>
      </c>
      <c r="O2606" t="s">
        <v>345</v>
      </c>
      <c r="P2606" t="s">
        <v>370</v>
      </c>
      <c r="Q2606" t="s">
        <v>370</v>
      </c>
      <c r="R2606" t="s">
        <v>255</v>
      </c>
      <c r="S2606" t="s">
        <v>251</v>
      </c>
      <c r="T2606" t="n">
        <v>5</v>
      </c>
    </row>
    <row r="2607" spans="1:20">
      <c r="A2607" s="1" t="n">
        <v>39447</v>
      </c>
      <c r="B2607" t="s">
        <v>345</v>
      </c>
      <c r="C2607" t="n">
        <v>19</v>
      </c>
      <c r="D2607" t="n">
        <v>20</v>
      </c>
      <c r="E2607" t="s">
        <v>249</v>
      </c>
      <c r="F2607" t="n">
        <v>3201</v>
      </c>
      <c r="G2607" t="s">
        <v>250</v>
      </c>
      <c r="H2607" t="s">
        <v>251</v>
      </c>
      <c r="I2607" t="n">
        <v>5</v>
      </c>
      <c r="J2607" t="n">
        <v>945</v>
      </c>
      <c r="K2607" t="s">
        <v>304</v>
      </c>
      <c r="L2607" t="n">
        <v>363</v>
      </c>
      <c r="M2607" t="n">
        <v>0.08</v>
      </c>
      <c r="N2607" t="n">
        <v>36.7</v>
      </c>
      <c r="O2607" t="s">
        <v>345</v>
      </c>
      <c r="P2607" t="s">
        <v>370</v>
      </c>
      <c r="Q2607" t="s">
        <v>370</v>
      </c>
      <c r="R2607" t="s">
        <v>255</v>
      </c>
      <c r="S2607" t="s">
        <v>251</v>
      </c>
      <c r="T2607" t="n">
        <v>5</v>
      </c>
    </row>
    <row r="2608" spans="1:20">
      <c r="A2608" s="1" t="n">
        <v>39447</v>
      </c>
      <c r="B2608" t="s">
        <v>345</v>
      </c>
      <c r="C2608" t="n">
        <v>20</v>
      </c>
      <c r="D2608" t="n">
        <v>20</v>
      </c>
      <c r="E2608" t="s">
        <v>249</v>
      </c>
      <c r="F2608" t="n">
        <v>3201</v>
      </c>
      <c r="G2608" t="s">
        <v>250</v>
      </c>
      <c r="H2608" t="s">
        <v>251</v>
      </c>
      <c r="I2608" t="n">
        <v>5</v>
      </c>
      <c r="J2608" t="n">
        <v>945</v>
      </c>
      <c r="K2608" t="s">
        <v>304</v>
      </c>
      <c r="L2608" t="n">
        <v>324</v>
      </c>
      <c r="M2608" t="n">
        <v>0.67</v>
      </c>
      <c r="N2608" t="n">
        <v>36</v>
      </c>
      <c r="O2608" t="s">
        <v>345</v>
      </c>
      <c r="P2608" t="s">
        <v>370</v>
      </c>
      <c r="Q2608" t="s">
        <v>370</v>
      </c>
      <c r="R2608" t="s">
        <v>255</v>
      </c>
      <c r="S2608" t="s">
        <v>251</v>
      </c>
      <c r="T2608" t="n">
        <v>5</v>
      </c>
    </row>
    <row r="2609" spans="1:20">
      <c r="A2609" s="1" t="n">
        <v>39447</v>
      </c>
      <c r="B2609" t="s">
        <v>345</v>
      </c>
      <c r="C2609" t="n">
        <v>21</v>
      </c>
      <c r="D2609" t="n">
        <v>20</v>
      </c>
      <c r="E2609" t="s">
        <v>249</v>
      </c>
      <c r="F2609" t="n">
        <v>3201</v>
      </c>
      <c r="G2609" t="s">
        <v>250</v>
      </c>
      <c r="H2609" t="s">
        <v>251</v>
      </c>
      <c r="I2609" t="n">
        <v>5</v>
      </c>
      <c r="J2609" t="n">
        <v>945</v>
      </c>
      <c r="K2609" t="s">
        <v>304</v>
      </c>
      <c r="L2609" t="n">
        <v>198</v>
      </c>
      <c r="M2609" t="n">
        <v>0.67</v>
      </c>
      <c r="N2609" t="n">
        <v>36.2</v>
      </c>
      <c r="O2609" t="s">
        <v>345</v>
      </c>
      <c r="P2609" t="s">
        <v>370</v>
      </c>
      <c r="Q2609" t="s">
        <v>370</v>
      </c>
      <c r="R2609" t="s">
        <v>255</v>
      </c>
      <c r="S2609" t="s">
        <v>251</v>
      </c>
      <c r="T2609" t="n">
        <v>5</v>
      </c>
    </row>
    <row r="2610" spans="1:20">
      <c r="A2610" s="1" t="n">
        <v>39447</v>
      </c>
      <c r="B2610" t="s">
        <v>364</v>
      </c>
      <c r="C2610" t="n">
        <v>1</v>
      </c>
      <c r="D2610" t="n">
        <v>231</v>
      </c>
      <c r="E2610" t="s">
        <v>365</v>
      </c>
      <c r="F2610" t="n">
        <v>3202</v>
      </c>
      <c r="G2610" t="s">
        <v>297</v>
      </c>
      <c r="H2610" t="s">
        <v>251</v>
      </c>
      <c r="I2610" t="n">
        <v>5</v>
      </c>
      <c r="J2610" t="n">
        <v>785</v>
      </c>
      <c r="K2610" t="s">
        <v>281</v>
      </c>
      <c r="L2610" t="n">
        <v>20</v>
      </c>
      <c r="M2610" t="n">
        <v>0</v>
      </c>
      <c r="N2610" t="n">
        <v>0</v>
      </c>
    </row>
    <row r="2611" spans="1:20">
      <c r="A2611" s="1" t="n">
        <v>39447</v>
      </c>
      <c r="B2611" t="s">
        <v>364</v>
      </c>
      <c r="C2611" t="n">
        <v>2</v>
      </c>
      <c r="D2611" t="n">
        <v>231</v>
      </c>
      <c r="E2611" t="s">
        <v>365</v>
      </c>
      <c r="F2611" t="n">
        <v>3203</v>
      </c>
      <c r="G2611" t="s">
        <v>366</v>
      </c>
      <c r="H2611" t="s">
        <v>251</v>
      </c>
      <c r="I2611" t="n">
        <v>5</v>
      </c>
      <c r="J2611" t="n">
        <v>785</v>
      </c>
      <c r="K2611" t="s">
        <v>281</v>
      </c>
      <c r="L2611" t="n">
        <v>14</v>
      </c>
      <c r="M2611" t="n">
        <v>0</v>
      </c>
      <c r="N2611" t="n">
        <v>0</v>
      </c>
    </row>
    <row r="2612" spans="1:20">
      <c r="A2612" s="1" t="n">
        <v>39447</v>
      </c>
      <c r="B2612" t="s">
        <v>364</v>
      </c>
      <c r="C2612" t="n">
        <v>3</v>
      </c>
      <c r="D2612" t="n">
        <v>231</v>
      </c>
      <c r="E2612" t="s">
        <v>365</v>
      </c>
      <c r="F2612" t="n">
        <v>3204</v>
      </c>
      <c r="G2612" t="s">
        <v>367</v>
      </c>
      <c r="H2612" t="s">
        <v>251</v>
      </c>
      <c r="I2612" t="n">
        <v>5</v>
      </c>
      <c r="J2612" t="n">
        <v>785</v>
      </c>
      <c r="K2612" t="s">
        <v>281</v>
      </c>
      <c r="L2612" t="n">
        <v>11</v>
      </c>
      <c r="M2612" t="n">
        <v>0</v>
      </c>
      <c r="N2612" t="n">
        <v>0</v>
      </c>
    </row>
    <row r="2613" spans="1:20">
      <c r="A2613" s="1" t="n">
        <v>39447</v>
      </c>
      <c r="B2613" t="s">
        <v>348</v>
      </c>
      <c r="C2613" t="n">
        <v>1</v>
      </c>
      <c r="D2613" t="n">
        <v>215</v>
      </c>
      <c r="E2613" t="s">
        <v>256</v>
      </c>
      <c r="F2613" t="n">
        <v>3201</v>
      </c>
      <c r="G2613" t="s">
        <v>250</v>
      </c>
      <c r="H2613" t="s">
        <v>251</v>
      </c>
      <c r="I2613" t="n">
        <v>5</v>
      </c>
      <c r="K2613" t="s">
        <v>361</v>
      </c>
      <c r="L2613" t="n">
        <v>333</v>
      </c>
      <c r="M2613" t="n">
        <v>0</v>
      </c>
      <c r="N2613" t="n">
        <v>0</v>
      </c>
    </row>
    <row r="2614" spans="1:20">
      <c r="A2614" s="1" t="n">
        <v>39447</v>
      </c>
      <c r="B2614" t="s">
        <v>347</v>
      </c>
      <c r="C2614" t="n">
        <v>2</v>
      </c>
      <c r="D2614" t="n">
        <v>20</v>
      </c>
      <c r="E2614" t="s">
        <v>249</v>
      </c>
      <c r="F2614" t="n">
        <v>3201</v>
      </c>
      <c r="G2614" t="s">
        <v>250</v>
      </c>
      <c r="H2614" t="s">
        <v>251</v>
      </c>
      <c r="I2614" t="n">
        <v>5</v>
      </c>
      <c r="J2614" t="n">
        <v>550</v>
      </c>
      <c r="K2614" t="s">
        <v>369</v>
      </c>
      <c r="L2614" t="n">
        <v>1048</v>
      </c>
      <c r="M2614" t="n">
        <v>0.15</v>
      </c>
      <c r="N2614" t="n">
        <v>36.2</v>
      </c>
      <c r="O2614" t="s">
        <v>347</v>
      </c>
      <c r="P2614" t="s">
        <v>275</v>
      </c>
      <c r="Q2614" t="s">
        <v>275</v>
      </c>
      <c r="R2614" t="s">
        <v>255</v>
      </c>
      <c r="S2614" t="s">
        <v>251</v>
      </c>
      <c r="T2614" t="n">
        <v>5</v>
      </c>
    </row>
    <row r="2615" spans="1:20">
      <c r="A2615" s="1" t="n">
        <v>39447</v>
      </c>
      <c r="B2615" t="s">
        <v>347</v>
      </c>
      <c r="C2615" t="n">
        <v>1</v>
      </c>
      <c r="D2615" t="n">
        <v>20</v>
      </c>
      <c r="E2615" t="s">
        <v>249</v>
      </c>
      <c r="F2615" t="n">
        <v>3201</v>
      </c>
      <c r="G2615" t="s">
        <v>250</v>
      </c>
      <c r="H2615" t="s">
        <v>251</v>
      </c>
      <c r="I2615" t="n">
        <v>5</v>
      </c>
      <c r="J2615" t="n">
        <v>785</v>
      </c>
      <c r="K2615" t="s">
        <v>281</v>
      </c>
      <c r="L2615" t="n">
        <v>269</v>
      </c>
      <c r="M2615" t="n">
        <v>1.11</v>
      </c>
      <c r="N2615" t="n">
        <v>39</v>
      </c>
      <c r="O2615" t="s">
        <v>347</v>
      </c>
      <c r="P2615" t="s">
        <v>275</v>
      </c>
      <c r="Q2615" t="s">
        <v>275</v>
      </c>
      <c r="R2615" t="s">
        <v>255</v>
      </c>
      <c r="S2615" t="s">
        <v>251</v>
      </c>
      <c r="T2615" t="n">
        <v>5</v>
      </c>
    </row>
    <row r="2616" spans="1:20">
      <c r="A2616" s="1" t="n">
        <v>39447</v>
      </c>
      <c r="B2616" t="s">
        <v>347</v>
      </c>
      <c r="C2616" t="n">
        <v>3</v>
      </c>
      <c r="D2616" t="n">
        <v>20</v>
      </c>
      <c r="E2616" t="s">
        <v>249</v>
      </c>
      <c r="F2616" t="n">
        <v>3201</v>
      </c>
      <c r="G2616" t="s">
        <v>250</v>
      </c>
      <c r="H2616" t="s">
        <v>251</v>
      </c>
      <c r="I2616" t="n">
        <v>5</v>
      </c>
      <c r="J2616" t="n">
        <v>785</v>
      </c>
      <c r="K2616" t="s">
        <v>281</v>
      </c>
      <c r="L2616" t="n">
        <v>616</v>
      </c>
      <c r="M2616" t="n">
        <v>1.16</v>
      </c>
      <c r="N2616" t="n">
        <v>39</v>
      </c>
      <c r="O2616" t="s">
        <v>347</v>
      </c>
      <c r="P2616" t="s">
        <v>275</v>
      </c>
      <c r="Q2616" t="s">
        <v>275</v>
      </c>
      <c r="R2616" t="s">
        <v>255</v>
      </c>
      <c r="S2616" t="s">
        <v>251</v>
      </c>
      <c r="T2616" t="n">
        <v>5</v>
      </c>
    </row>
    <row r="2617" spans="1:20">
      <c r="A2617" s="1" t="n">
        <v>39447</v>
      </c>
      <c r="B2617" t="s">
        <v>392</v>
      </c>
      <c r="C2617" t="n">
        <v>16</v>
      </c>
      <c r="D2617" t="n">
        <v>215</v>
      </c>
      <c r="E2617" t="s">
        <v>256</v>
      </c>
      <c r="F2617" t="n">
        <v>3202</v>
      </c>
      <c r="G2617" t="s">
        <v>297</v>
      </c>
      <c r="H2617" t="s">
        <v>251</v>
      </c>
      <c r="I2617" t="n">
        <v>5</v>
      </c>
      <c r="K2617" t="s">
        <v>361</v>
      </c>
      <c r="L2617" t="n">
        <v>330</v>
      </c>
      <c r="M2617" t="n">
        <v>0</v>
      </c>
      <c r="N2617" t="n">
        <v>0</v>
      </c>
    </row>
    <row r="2618" spans="1:20">
      <c r="A2618" s="1" t="n">
        <v>39478</v>
      </c>
      <c r="B2618" t="s">
        <v>345</v>
      </c>
      <c r="C2618" t="n">
        <v>40</v>
      </c>
      <c r="D2618" t="n">
        <v>20</v>
      </c>
      <c r="E2618" t="s">
        <v>249</v>
      </c>
      <c r="F2618" t="n">
        <v>3201</v>
      </c>
      <c r="G2618" t="s">
        <v>250</v>
      </c>
      <c r="H2618" t="s">
        <v>251</v>
      </c>
      <c r="I2618" t="n">
        <v>5</v>
      </c>
      <c r="J2618" t="n">
        <v>458</v>
      </c>
      <c r="K2618" t="s">
        <v>252</v>
      </c>
      <c r="L2618" t="n">
        <v>195</v>
      </c>
      <c r="M2618" t="n">
        <v>0.02</v>
      </c>
      <c r="N2618" t="n">
        <v>51.2</v>
      </c>
      <c r="O2618" t="s">
        <v>345</v>
      </c>
      <c r="P2618" t="s">
        <v>370</v>
      </c>
      <c r="Q2618" t="s">
        <v>370</v>
      </c>
      <c r="R2618" t="s">
        <v>255</v>
      </c>
      <c r="S2618" t="s">
        <v>251</v>
      </c>
      <c r="T2618" t="n">
        <v>5</v>
      </c>
    </row>
    <row r="2619" spans="1:20">
      <c r="A2619" s="1" t="n">
        <v>39478</v>
      </c>
      <c r="B2619" t="s">
        <v>345</v>
      </c>
      <c r="C2619" t="n">
        <v>41</v>
      </c>
      <c r="D2619" t="n">
        <v>20</v>
      </c>
      <c r="E2619" t="s">
        <v>249</v>
      </c>
      <c r="F2619" t="n">
        <v>3201</v>
      </c>
      <c r="G2619" t="s">
        <v>250</v>
      </c>
      <c r="H2619" t="s">
        <v>251</v>
      </c>
      <c r="I2619" t="n">
        <v>5</v>
      </c>
      <c r="J2619" t="n">
        <v>458</v>
      </c>
      <c r="K2619" t="s">
        <v>252</v>
      </c>
      <c r="L2619" t="n">
        <v>254</v>
      </c>
      <c r="M2619" t="n">
        <v>0.02</v>
      </c>
      <c r="N2619" t="n">
        <v>52</v>
      </c>
      <c r="O2619" t="s">
        <v>345</v>
      </c>
      <c r="P2619" t="s">
        <v>370</v>
      </c>
      <c r="Q2619" t="s">
        <v>370</v>
      </c>
      <c r="R2619" t="s">
        <v>255</v>
      </c>
      <c r="S2619" t="s">
        <v>251</v>
      </c>
      <c r="T2619" t="n">
        <v>5</v>
      </c>
    </row>
    <row r="2620" spans="1:20">
      <c r="A2620" s="1" t="n">
        <v>39478</v>
      </c>
      <c r="B2620" t="s">
        <v>345</v>
      </c>
      <c r="C2620" t="n">
        <v>42</v>
      </c>
      <c r="D2620" t="n">
        <v>20</v>
      </c>
      <c r="E2620" t="s">
        <v>249</v>
      </c>
      <c r="F2620" t="n">
        <v>3201</v>
      </c>
      <c r="G2620" t="s">
        <v>250</v>
      </c>
      <c r="H2620" t="s">
        <v>251</v>
      </c>
      <c r="I2620" t="n">
        <v>5</v>
      </c>
      <c r="J2620" t="n">
        <v>280</v>
      </c>
      <c r="K2620" t="s">
        <v>273</v>
      </c>
      <c r="L2620" t="n">
        <v>150</v>
      </c>
      <c r="M2620" t="n">
        <v>0.25</v>
      </c>
      <c r="N2620" t="n">
        <v>25</v>
      </c>
      <c r="O2620" t="s">
        <v>345</v>
      </c>
      <c r="P2620" t="s">
        <v>370</v>
      </c>
      <c r="Q2620" t="s">
        <v>370</v>
      </c>
      <c r="R2620" t="s">
        <v>255</v>
      </c>
      <c r="S2620" t="s">
        <v>251</v>
      </c>
      <c r="T2620" t="n">
        <v>5</v>
      </c>
    </row>
    <row r="2621" spans="1:20">
      <c r="A2621" s="1" t="n">
        <v>39478</v>
      </c>
      <c r="B2621" t="s">
        <v>345</v>
      </c>
      <c r="C2621" t="n">
        <v>43</v>
      </c>
      <c r="D2621" t="n">
        <v>20</v>
      </c>
      <c r="E2621" t="s">
        <v>249</v>
      </c>
      <c r="F2621" t="n">
        <v>3201</v>
      </c>
      <c r="G2621" t="s">
        <v>250</v>
      </c>
      <c r="H2621" t="s">
        <v>251</v>
      </c>
      <c r="I2621" t="n">
        <v>5</v>
      </c>
      <c r="J2621" t="n">
        <v>945</v>
      </c>
      <c r="K2621" t="s">
        <v>304</v>
      </c>
      <c r="L2621" t="n">
        <v>190</v>
      </c>
      <c r="M2621" t="n">
        <v>0.67</v>
      </c>
      <c r="N2621" t="n">
        <v>36</v>
      </c>
      <c r="O2621" t="s">
        <v>345</v>
      </c>
      <c r="P2621" t="s">
        <v>370</v>
      </c>
      <c r="Q2621" t="s">
        <v>370</v>
      </c>
      <c r="R2621" t="s">
        <v>255</v>
      </c>
      <c r="S2621" t="s">
        <v>251</v>
      </c>
      <c r="T2621" t="n">
        <v>5</v>
      </c>
    </row>
    <row r="2622" spans="1:20">
      <c r="A2622" s="1" t="n">
        <v>39478</v>
      </c>
      <c r="B2622" t="s">
        <v>345</v>
      </c>
      <c r="C2622" t="n">
        <v>44</v>
      </c>
      <c r="D2622" t="n">
        <v>20</v>
      </c>
      <c r="E2622" t="s">
        <v>249</v>
      </c>
      <c r="F2622" t="n">
        <v>3201</v>
      </c>
      <c r="G2622" t="s">
        <v>250</v>
      </c>
      <c r="H2622" t="s">
        <v>251</v>
      </c>
      <c r="I2622" t="n">
        <v>5</v>
      </c>
      <c r="J2622" t="n">
        <v>945</v>
      </c>
      <c r="K2622" t="s">
        <v>304</v>
      </c>
      <c r="L2622" t="n">
        <v>341</v>
      </c>
      <c r="M2622" t="n">
        <v>0.67</v>
      </c>
      <c r="N2622" t="n">
        <v>36.2</v>
      </c>
      <c r="O2622" t="s">
        <v>345</v>
      </c>
      <c r="P2622" t="s">
        <v>370</v>
      </c>
      <c r="Q2622" t="s">
        <v>370</v>
      </c>
      <c r="R2622" t="s">
        <v>255</v>
      </c>
      <c r="S2622" t="s">
        <v>251</v>
      </c>
      <c r="T2622" t="n">
        <v>5</v>
      </c>
    </row>
    <row r="2623" spans="1:20">
      <c r="A2623" s="1" t="n">
        <v>39478</v>
      </c>
      <c r="B2623" t="s">
        <v>348</v>
      </c>
      <c r="C2623" t="n">
        <v>1</v>
      </c>
      <c r="D2623" t="n">
        <v>215</v>
      </c>
      <c r="E2623" t="s">
        <v>256</v>
      </c>
      <c r="F2623" t="n">
        <v>3201</v>
      </c>
      <c r="G2623" t="s">
        <v>250</v>
      </c>
      <c r="H2623" t="s">
        <v>251</v>
      </c>
      <c r="I2623" t="n">
        <v>5</v>
      </c>
      <c r="J2623" t="n">
        <v>515</v>
      </c>
      <c r="K2623" t="s">
        <v>361</v>
      </c>
      <c r="L2623" t="n">
        <v>251</v>
      </c>
      <c r="M2623" t="n">
        <v>0</v>
      </c>
      <c r="N2623" t="n">
        <v>0</v>
      </c>
    </row>
    <row r="2624" spans="1:20">
      <c r="A2624" s="1" t="n">
        <v>39478</v>
      </c>
      <c r="B2624" t="s">
        <v>348</v>
      </c>
      <c r="C2624" t="n">
        <v>2</v>
      </c>
      <c r="D2624" t="n">
        <v>215</v>
      </c>
      <c r="E2624" t="s">
        <v>256</v>
      </c>
      <c r="F2624" t="n">
        <v>3201</v>
      </c>
      <c r="G2624" t="s">
        <v>250</v>
      </c>
      <c r="H2624" t="s">
        <v>251</v>
      </c>
      <c r="I2624" t="n">
        <v>5</v>
      </c>
      <c r="J2624" t="n">
        <v>515</v>
      </c>
      <c r="K2624" t="s">
        <v>361</v>
      </c>
      <c r="L2624" t="n">
        <v>314</v>
      </c>
      <c r="M2624" t="n">
        <v>0</v>
      </c>
      <c r="N2624" t="n">
        <v>0</v>
      </c>
    </row>
    <row r="2625" spans="1:20">
      <c r="A2625" s="1" t="n">
        <v>39478</v>
      </c>
      <c r="B2625" t="s">
        <v>347</v>
      </c>
      <c r="C2625" t="n">
        <v>1</v>
      </c>
      <c r="D2625" t="n">
        <v>20</v>
      </c>
      <c r="E2625" t="s">
        <v>249</v>
      </c>
      <c r="F2625" t="n">
        <v>3201</v>
      </c>
      <c r="G2625" t="s">
        <v>250</v>
      </c>
      <c r="H2625" t="s">
        <v>251</v>
      </c>
      <c r="I2625" t="n">
        <v>5</v>
      </c>
      <c r="J2625" t="n">
        <v>888</v>
      </c>
      <c r="K2625" t="s">
        <v>295</v>
      </c>
      <c r="L2625" t="n">
        <v>505</v>
      </c>
      <c r="M2625" t="n">
        <v>1.22</v>
      </c>
      <c r="N2625" t="n">
        <v>33.3</v>
      </c>
      <c r="O2625" t="s">
        <v>347</v>
      </c>
      <c r="P2625" t="s">
        <v>275</v>
      </c>
      <c r="Q2625" t="s">
        <v>275</v>
      </c>
      <c r="R2625" t="s">
        <v>255</v>
      </c>
      <c r="S2625" t="s">
        <v>251</v>
      </c>
      <c r="T2625" t="n">
        <v>5</v>
      </c>
    </row>
    <row r="2626" spans="1:20">
      <c r="A2626" s="1" t="n">
        <v>39478</v>
      </c>
      <c r="B2626" t="s">
        <v>347</v>
      </c>
      <c r="C2626" t="n">
        <v>2</v>
      </c>
      <c r="D2626" t="n">
        <v>20</v>
      </c>
      <c r="E2626" t="s">
        <v>249</v>
      </c>
      <c r="F2626" t="n">
        <v>3201</v>
      </c>
      <c r="G2626" t="s">
        <v>250</v>
      </c>
      <c r="H2626" t="s">
        <v>251</v>
      </c>
      <c r="I2626" t="n">
        <v>5</v>
      </c>
      <c r="J2626" t="n">
        <v>785</v>
      </c>
      <c r="K2626" t="s">
        <v>281</v>
      </c>
      <c r="L2626" t="n">
        <v>503</v>
      </c>
      <c r="M2626" t="n">
        <v>1.09</v>
      </c>
      <c r="N2626" t="n">
        <v>39.1</v>
      </c>
      <c r="O2626" t="s">
        <v>347</v>
      </c>
      <c r="P2626" t="s">
        <v>275</v>
      </c>
      <c r="Q2626" t="s">
        <v>275</v>
      </c>
      <c r="R2626" t="s">
        <v>255</v>
      </c>
      <c r="S2626" t="s">
        <v>251</v>
      </c>
      <c r="T2626" t="n">
        <v>5</v>
      </c>
    </row>
    <row r="2627" spans="1:20">
      <c r="A2627" s="1" t="n">
        <v>39478</v>
      </c>
      <c r="B2627" t="s">
        <v>347</v>
      </c>
      <c r="C2627" t="n">
        <v>3</v>
      </c>
      <c r="D2627" t="n">
        <v>20</v>
      </c>
      <c r="E2627" t="s">
        <v>249</v>
      </c>
      <c r="F2627" t="n">
        <v>3201</v>
      </c>
      <c r="G2627" t="s">
        <v>250</v>
      </c>
      <c r="H2627" t="s">
        <v>251</v>
      </c>
      <c r="I2627" t="n">
        <v>5</v>
      </c>
      <c r="J2627" t="n">
        <v>232</v>
      </c>
      <c r="K2627" t="s">
        <v>288</v>
      </c>
      <c r="L2627" t="n">
        <v>356</v>
      </c>
      <c r="M2627" t="n">
        <v>0.08</v>
      </c>
      <c r="N2627" t="n">
        <v>37.8</v>
      </c>
      <c r="O2627" t="s">
        <v>347</v>
      </c>
      <c r="P2627" t="s">
        <v>275</v>
      </c>
      <c r="Q2627" t="s">
        <v>275</v>
      </c>
      <c r="R2627" t="s">
        <v>255</v>
      </c>
      <c r="S2627" t="s">
        <v>251</v>
      </c>
      <c r="T2627" t="n">
        <v>5</v>
      </c>
    </row>
    <row r="2628" spans="1:20">
      <c r="A2628" s="1" t="n">
        <v>39478</v>
      </c>
      <c r="B2628" t="s">
        <v>347</v>
      </c>
      <c r="C2628" t="n">
        <v>4</v>
      </c>
      <c r="D2628" t="n">
        <v>20</v>
      </c>
      <c r="E2628" t="s">
        <v>249</v>
      </c>
      <c r="F2628" t="n">
        <v>3201</v>
      </c>
      <c r="G2628" t="s">
        <v>250</v>
      </c>
      <c r="H2628" t="s">
        <v>251</v>
      </c>
      <c r="I2628" t="n">
        <v>5</v>
      </c>
      <c r="J2628" t="n">
        <v>550</v>
      </c>
      <c r="K2628" t="s">
        <v>369</v>
      </c>
      <c r="L2628" t="n">
        <v>323</v>
      </c>
      <c r="M2628" t="n">
        <v>0.14</v>
      </c>
      <c r="N2628" t="n">
        <v>36.4</v>
      </c>
      <c r="O2628" t="s">
        <v>347</v>
      </c>
      <c r="P2628" t="s">
        <v>275</v>
      </c>
      <c r="Q2628" t="s">
        <v>275</v>
      </c>
      <c r="R2628" t="s">
        <v>255</v>
      </c>
      <c r="S2628" t="s">
        <v>251</v>
      </c>
      <c r="T2628" t="n">
        <v>5</v>
      </c>
    </row>
    <row r="2629" spans="1:20">
      <c r="A2629" s="1" t="n">
        <v>39478</v>
      </c>
      <c r="B2629" t="s">
        <v>347</v>
      </c>
      <c r="C2629" t="n">
        <v>5</v>
      </c>
      <c r="D2629" t="n">
        <v>20</v>
      </c>
      <c r="E2629" t="s">
        <v>249</v>
      </c>
      <c r="F2629" t="n">
        <v>3201</v>
      </c>
      <c r="G2629" t="s">
        <v>250</v>
      </c>
      <c r="H2629" t="s">
        <v>251</v>
      </c>
      <c r="I2629" t="n">
        <v>5</v>
      </c>
      <c r="J2629" t="n">
        <v>458</v>
      </c>
      <c r="K2629" t="s">
        <v>252</v>
      </c>
      <c r="L2629" t="n">
        <v>313</v>
      </c>
      <c r="M2629" t="n">
        <v>0.23</v>
      </c>
      <c r="N2629" t="n">
        <v>20.1</v>
      </c>
      <c r="O2629" t="s">
        <v>347</v>
      </c>
      <c r="P2629" t="s">
        <v>275</v>
      </c>
      <c r="Q2629" t="s">
        <v>275</v>
      </c>
      <c r="R2629" t="s">
        <v>255</v>
      </c>
      <c r="S2629" t="s">
        <v>251</v>
      </c>
      <c r="T2629" t="n">
        <v>5</v>
      </c>
    </row>
    <row r="2630" spans="1:20">
      <c r="A2630" s="1" t="n">
        <v>39478</v>
      </c>
      <c r="B2630" t="s">
        <v>347</v>
      </c>
      <c r="C2630" t="n">
        <v>8</v>
      </c>
      <c r="D2630" t="n">
        <v>20</v>
      </c>
      <c r="E2630" t="s">
        <v>249</v>
      </c>
      <c r="F2630" t="n">
        <v>3201</v>
      </c>
      <c r="G2630" t="s">
        <v>250</v>
      </c>
      <c r="H2630" t="s">
        <v>251</v>
      </c>
      <c r="I2630" t="n">
        <v>5</v>
      </c>
      <c r="J2630" t="n">
        <v>280</v>
      </c>
      <c r="K2630" t="s">
        <v>273</v>
      </c>
      <c r="L2630" t="n">
        <v>104</v>
      </c>
      <c r="M2630" t="n">
        <v>0.27</v>
      </c>
      <c r="N2630" t="n">
        <v>16</v>
      </c>
      <c r="O2630" t="s">
        <v>347</v>
      </c>
      <c r="P2630" t="s">
        <v>275</v>
      </c>
      <c r="Q2630" t="s">
        <v>275</v>
      </c>
      <c r="R2630" t="s">
        <v>255</v>
      </c>
      <c r="S2630" t="s">
        <v>251</v>
      </c>
      <c r="T2630" t="n">
        <v>5</v>
      </c>
    </row>
    <row r="2631" spans="1:20">
      <c r="A2631" s="1" t="n">
        <v>39478</v>
      </c>
      <c r="B2631" t="s">
        <v>387</v>
      </c>
      <c r="C2631" t="n">
        <v>22</v>
      </c>
      <c r="D2631" t="n">
        <v>215</v>
      </c>
      <c r="E2631" t="s">
        <v>256</v>
      </c>
      <c r="F2631" t="n">
        <v>3201</v>
      </c>
      <c r="G2631" t="s">
        <v>250</v>
      </c>
      <c r="H2631" t="s">
        <v>251</v>
      </c>
      <c r="I2631" t="n">
        <v>5</v>
      </c>
      <c r="J2631" t="n">
        <v>515</v>
      </c>
      <c r="K2631" t="s">
        <v>361</v>
      </c>
      <c r="L2631" t="n">
        <v>25</v>
      </c>
      <c r="M2631" t="n">
        <v>0</v>
      </c>
      <c r="N2631" t="n">
        <v>0</v>
      </c>
    </row>
    <row r="2632" spans="1:20">
      <c r="A2632" s="1" t="n">
        <v>39507</v>
      </c>
      <c r="B2632" t="s">
        <v>345</v>
      </c>
      <c r="C2632" t="n">
        <v>164</v>
      </c>
      <c r="D2632" t="n">
        <v>20</v>
      </c>
      <c r="E2632" t="s">
        <v>249</v>
      </c>
      <c r="F2632" t="n">
        <v>3201</v>
      </c>
      <c r="G2632" t="s">
        <v>250</v>
      </c>
      <c r="H2632" t="s">
        <v>251</v>
      </c>
      <c r="I2632" t="n">
        <v>5</v>
      </c>
      <c r="J2632" t="n">
        <v>280</v>
      </c>
      <c r="K2632" t="s">
        <v>273</v>
      </c>
      <c r="L2632" t="n">
        <v>152</v>
      </c>
      <c r="M2632" t="n">
        <v>0.26</v>
      </c>
      <c r="N2632" t="n">
        <v>16</v>
      </c>
      <c r="O2632" t="s">
        <v>345</v>
      </c>
      <c r="P2632" t="s">
        <v>370</v>
      </c>
      <c r="Q2632" t="s">
        <v>370</v>
      </c>
      <c r="R2632" t="s">
        <v>255</v>
      </c>
      <c r="S2632" t="s">
        <v>251</v>
      </c>
      <c r="T2632" t="n">
        <v>5</v>
      </c>
    </row>
    <row r="2633" spans="1:20">
      <c r="A2633" s="1" t="n">
        <v>39507</v>
      </c>
      <c r="B2633" t="s">
        <v>345</v>
      </c>
      <c r="C2633" t="n">
        <v>220</v>
      </c>
      <c r="D2633" t="n">
        <v>20</v>
      </c>
      <c r="E2633" t="s">
        <v>249</v>
      </c>
      <c r="F2633" t="n">
        <v>3201</v>
      </c>
      <c r="G2633" t="s">
        <v>250</v>
      </c>
      <c r="H2633" t="s">
        <v>251</v>
      </c>
      <c r="I2633" t="n">
        <v>5</v>
      </c>
      <c r="J2633" t="n">
        <v>875</v>
      </c>
      <c r="K2633" t="s">
        <v>327</v>
      </c>
      <c r="L2633" t="n">
        <v>190</v>
      </c>
      <c r="M2633" t="n">
        <v>0.04</v>
      </c>
      <c r="N2633" t="n">
        <v>43.1</v>
      </c>
      <c r="O2633" t="s">
        <v>345</v>
      </c>
      <c r="P2633" t="s">
        <v>370</v>
      </c>
      <c r="Q2633" t="s">
        <v>370</v>
      </c>
      <c r="R2633" t="s">
        <v>255</v>
      </c>
      <c r="S2633" t="s">
        <v>251</v>
      </c>
      <c r="T2633" t="n">
        <v>5</v>
      </c>
    </row>
    <row r="2634" spans="1:20">
      <c r="A2634" s="1" t="n">
        <v>39507</v>
      </c>
      <c r="B2634" t="s">
        <v>345</v>
      </c>
      <c r="C2634" t="n">
        <v>221</v>
      </c>
      <c r="D2634" t="n">
        <v>20</v>
      </c>
      <c r="E2634" t="s">
        <v>249</v>
      </c>
      <c r="F2634" t="n">
        <v>3201</v>
      </c>
      <c r="G2634" t="s">
        <v>250</v>
      </c>
      <c r="H2634" t="s">
        <v>251</v>
      </c>
      <c r="I2634" t="n">
        <v>5</v>
      </c>
      <c r="J2634" t="n">
        <v>875</v>
      </c>
      <c r="K2634" t="s">
        <v>327</v>
      </c>
      <c r="L2634" t="n">
        <v>191</v>
      </c>
      <c r="M2634" t="n">
        <v>0.04</v>
      </c>
      <c r="N2634" t="n">
        <v>43.2</v>
      </c>
      <c r="O2634" t="s">
        <v>345</v>
      </c>
      <c r="P2634" t="s">
        <v>370</v>
      </c>
      <c r="Q2634" t="s">
        <v>370</v>
      </c>
      <c r="R2634" t="s">
        <v>255</v>
      </c>
      <c r="S2634" t="s">
        <v>251</v>
      </c>
      <c r="T2634" t="n">
        <v>5</v>
      </c>
    </row>
    <row r="2635" spans="1:20">
      <c r="A2635" s="1" t="n">
        <v>39507</v>
      </c>
      <c r="B2635" t="s">
        <v>345</v>
      </c>
      <c r="C2635" t="n">
        <v>222</v>
      </c>
      <c r="D2635" t="n">
        <v>20</v>
      </c>
      <c r="E2635" t="s">
        <v>249</v>
      </c>
      <c r="F2635" t="n">
        <v>3201</v>
      </c>
      <c r="G2635" t="s">
        <v>250</v>
      </c>
      <c r="H2635" t="s">
        <v>251</v>
      </c>
      <c r="I2635" t="n">
        <v>5</v>
      </c>
      <c r="J2635" t="n">
        <v>875</v>
      </c>
      <c r="K2635" t="s">
        <v>327</v>
      </c>
      <c r="L2635" t="n">
        <v>220</v>
      </c>
      <c r="M2635" t="n">
        <v>0.04</v>
      </c>
      <c r="N2635" t="n">
        <v>43.5</v>
      </c>
      <c r="O2635" t="s">
        <v>345</v>
      </c>
      <c r="P2635" t="s">
        <v>370</v>
      </c>
      <c r="Q2635" t="s">
        <v>370</v>
      </c>
      <c r="R2635" t="s">
        <v>255</v>
      </c>
      <c r="S2635" t="s">
        <v>251</v>
      </c>
      <c r="T2635" t="n">
        <v>5</v>
      </c>
    </row>
    <row r="2636" spans="1:20">
      <c r="A2636" s="1" t="n">
        <v>39507</v>
      </c>
      <c r="B2636" t="s">
        <v>345</v>
      </c>
      <c r="C2636" t="n">
        <v>223</v>
      </c>
      <c r="D2636" t="n">
        <v>20</v>
      </c>
      <c r="E2636" t="s">
        <v>249</v>
      </c>
      <c r="F2636" t="n">
        <v>3201</v>
      </c>
      <c r="G2636" t="s">
        <v>250</v>
      </c>
      <c r="H2636" t="s">
        <v>251</v>
      </c>
      <c r="I2636" t="n">
        <v>5</v>
      </c>
      <c r="J2636" t="n">
        <v>945</v>
      </c>
      <c r="K2636" t="s">
        <v>304</v>
      </c>
      <c r="L2636" t="n">
        <v>248</v>
      </c>
      <c r="M2636" t="n">
        <v>0.67</v>
      </c>
      <c r="N2636" t="n">
        <v>36.2</v>
      </c>
      <c r="O2636" t="s">
        <v>345</v>
      </c>
      <c r="P2636" t="s">
        <v>370</v>
      </c>
      <c r="Q2636" t="s">
        <v>370</v>
      </c>
      <c r="R2636" t="s">
        <v>255</v>
      </c>
      <c r="S2636" t="s">
        <v>251</v>
      </c>
      <c r="T2636" t="n">
        <v>5</v>
      </c>
    </row>
    <row r="2637" spans="1:20">
      <c r="A2637" s="1" t="n">
        <v>39507</v>
      </c>
      <c r="B2637" t="s">
        <v>345</v>
      </c>
      <c r="C2637" t="n">
        <v>224</v>
      </c>
      <c r="D2637" t="n">
        <v>20</v>
      </c>
      <c r="E2637" t="s">
        <v>249</v>
      </c>
      <c r="F2637" t="n">
        <v>3201</v>
      </c>
      <c r="G2637" t="s">
        <v>250</v>
      </c>
      <c r="H2637" t="s">
        <v>251</v>
      </c>
      <c r="I2637" t="n">
        <v>5</v>
      </c>
      <c r="J2637" t="n">
        <v>945</v>
      </c>
      <c r="K2637" t="s">
        <v>304</v>
      </c>
      <c r="L2637" t="n">
        <v>381</v>
      </c>
      <c r="M2637" t="n">
        <v>0.03</v>
      </c>
      <c r="N2637" t="n">
        <v>40.28</v>
      </c>
      <c r="O2637" t="s">
        <v>345</v>
      </c>
      <c r="P2637" t="s">
        <v>370</v>
      </c>
      <c r="Q2637" t="s">
        <v>370</v>
      </c>
      <c r="R2637" t="s">
        <v>255</v>
      </c>
      <c r="S2637" t="s">
        <v>251</v>
      </c>
      <c r="T2637" t="n">
        <v>5</v>
      </c>
    </row>
    <row r="2638" spans="1:20">
      <c r="A2638" s="1" t="n">
        <v>39507</v>
      </c>
      <c r="B2638" t="s">
        <v>345</v>
      </c>
      <c r="C2638" t="n">
        <v>225</v>
      </c>
      <c r="D2638" t="n">
        <v>20</v>
      </c>
      <c r="E2638" t="s">
        <v>249</v>
      </c>
      <c r="F2638" t="n">
        <v>3201</v>
      </c>
      <c r="G2638" t="s">
        <v>250</v>
      </c>
      <c r="H2638" t="s">
        <v>251</v>
      </c>
      <c r="I2638" t="n">
        <v>5</v>
      </c>
      <c r="J2638" t="n">
        <v>945</v>
      </c>
      <c r="K2638" t="s">
        <v>304</v>
      </c>
      <c r="L2638" t="n">
        <v>469</v>
      </c>
      <c r="M2638" t="n">
        <v>0.08</v>
      </c>
      <c r="N2638" t="n">
        <v>35.8</v>
      </c>
      <c r="O2638" t="s">
        <v>345</v>
      </c>
      <c r="P2638" t="s">
        <v>370</v>
      </c>
      <c r="Q2638" t="s">
        <v>370</v>
      </c>
      <c r="R2638" t="s">
        <v>255</v>
      </c>
      <c r="S2638" t="s">
        <v>251</v>
      </c>
      <c r="T2638" t="n">
        <v>5</v>
      </c>
    </row>
    <row r="2639" spans="1:20">
      <c r="A2639" s="1" t="n">
        <v>39507</v>
      </c>
      <c r="B2639" t="s">
        <v>372</v>
      </c>
      <c r="C2639" t="n">
        <v>1</v>
      </c>
      <c r="D2639" t="n">
        <v>141</v>
      </c>
      <c r="E2639" t="s">
        <v>373</v>
      </c>
      <c r="F2639" t="n">
        <v>3201</v>
      </c>
      <c r="G2639" t="s">
        <v>250</v>
      </c>
      <c r="H2639" t="s">
        <v>251</v>
      </c>
      <c r="I2639" t="n">
        <v>5</v>
      </c>
      <c r="J2639" t="n">
        <v>487</v>
      </c>
      <c r="K2639" t="s">
        <v>386</v>
      </c>
      <c r="L2639" t="n">
        <v>97</v>
      </c>
      <c r="M2639" t="n">
        <v>0</v>
      </c>
      <c r="N2639" t="n">
        <v>0</v>
      </c>
      <c r="O2639" t="s">
        <v>375</v>
      </c>
      <c r="P2639" t="s">
        <v>376</v>
      </c>
      <c r="Q2639" t="s">
        <v>376</v>
      </c>
      <c r="R2639" t="s">
        <v>255</v>
      </c>
      <c r="S2639" t="s">
        <v>251</v>
      </c>
      <c r="T2639" t="n">
        <v>5</v>
      </c>
    </row>
    <row r="2640" spans="1:20">
      <c r="A2640" s="1" t="n">
        <v>39507</v>
      </c>
      <c r="B2640" t="s">
        <v>348</v>
      </c>
      <c r="C2640" t="n">
        <v>1</v>
      </c>
      <c r="D2640" t="n">
        <v>215</v>
      </c>
      <c r="E2640" t="s">
        <v>256</v>
      </c>
      <c r="F2640" t="n">
        <v>3201</v>
      </c>
      <c r="G2640" t="s">
        <v>250</v>
      </c>
      <c r="H2640" t="s">
        <v>251</v>
      </c>
      <c r="I2640" t="n">
        <v>5</v>
      </c>
      <c r="J2640" t="n">
        <v>515</v>
      </c>
      <c r="K2640" t="s">
        <v>361</v>
      </c>
      <c r="L2640" t="n">
        <v>118</v>
      </c>
      <c r="M2640" t="n">
        <v>0</v>
      </c>
      <c r="N2640" t="n">
        <v>0</v>
      </c>
    </row>
    <row r="2641" spans="1:20">
      <c r="A2641" s="1" t="n">
        <v>39507</v>
      </c>
      <c r="B2641" t="s">
        <v>348</v>
      </c>
      <c r="C2641" t="n">
        <v>2</v>
      </c>
      <c r="D2641" t="n">
        <v>215</v>
      </c>
      <c r="E2641" t="s">
        <v>256</v>
      </c>
      <c r="F2641" t="n">
        <v>3201</v>
      </c>
      <c r="G2641" t="s">
        <v>250</v>
      </c>
      <c r="H2641" t="s">
        <v>251</v>
      </c>
      <c r="I2641" t="n">
        <v>5</v>
      </c>
      <c r="J2641" t="n">
        <v>515</v>
      </c>
      <c r="K2641" t="s">
        <v>361</v>
      </c>
      <c r="L2641" t="n">
        <v>164</v>
      </c>
      <c r="M2641" t="n">
        <v>0</v>
      </c>
      <c r="N2641" t="n">
        <v>0</v>
      </c>
    </row>
    <row r="2642" spans="1:20">
      <c r="A2642" s="1" t="n">
        <v>39507</v>
      </c>
      <c r="B2642" t="s">
        <v>348</v>
      </c>
      <c r="C2642" t="n">
        <v>3</v>
      </c>
      <c r="D2642" t="n">
        <v>215</v>
      </c>
      <c r="E2642" t="s">
        <v>256</v>
      </c>
      <c r="F2642" t="n">
        <v>3201</v>
      </c>
      <c r="G2642" t="s">
        <v>250</v>
      </c>
      <c r="H2642" t="s">
        <v>251</v>
      </c>
      <c r="I2642" t="n">
        <v>5</v>
      </c>
      <c r="J2642" t="n">
        <v>280</v>
      </c>
      <c r="K2642" t="s">
        <v>273</v>
      </c>
      <c r="L2642" t="n">
        <v>45</v>
      </c>
      <c r="M2642" t="n">
        <v>0</v>
      </c>
      <c r="N2642" t="n">
        <v>0</v>
      </c>
    </row>
    <row r="2643" spans="1:20">
      <c r="A2643" s="1" t="n">
        <v>39507</v>
      </c>
      <c r="B2643" t="s">
        <v>347</v>
      </c>
      <c r="C2643" t="n">
        <v>11</v>
      </c>
      <c r="D2643" t="n">
        <v>20</v>
      </c>
      <c r="E2643" t="s">
        <v>249</v>
      </c>
      <c r="F2643" t="n">
        <v>3201</v>
      </c>
      <c r="G2643" t="s">
        <v>250</v>
      </c>
      <c r="H2643" t="s">
        <v>251</v>
      </c>
      <c r="I2643" t="n">
        <v>5</v>
      </c>
      <c r="J2643" t="n">
        <v>280</v>
      </c>
      <c r="K2643" t="s">
        <v>273</v>
      </c>
      <c r="L2643" t="n">
        <v>105</v>
      </c>
      <c r="M2643" t="n">
        <v>0.27</v>
      </c>
      <c r="N2643" t="n">
        <v>16.2</v>
      </c>
      <c r="O2643" t="s">
        <v>347</v>
      </c>
      <c r="P2643" t="s">
        <v>275</v>
      </c>
      <c r="Q2643" t="s">
        <v>275</v>
      </c>
      <c r="R2643" t="s">
        <v>255</v>
      </c>
      <c r="S2643" t="s">
        <v>251</v>
      </c>
      <c r="T2643" t="n">
        <v>5</v>
      </c>
    </row>
    <row r="2644" spans="1:20">
      <c r="A2644" s="1" t="n">
        <v>39507</v>
      </c>
      <c r="B2644" t="s">
        <v>347</v>
      </c>
      <c r="C2644" t="n">
        <v>12</v>
      </c>
      <c r="D2644" t="n">
        <v>20</v>
      </c>
      <c r="E2644" t="s">
        <v>249</v>
      </c>
      <c r="F2644" t="n">
        <v>3201</v>
      </c>
      <c r="G2644" t="s">
        <v>250</v>
      </c>
      <c r="H2644" t="s">
        <v>251</v>
      </c>
      <c r="I2644" t="n">
        <v>5</v>
      </c>
      <c r="J2644" t="n">
        <v>550</v>
      </c>
      <c r="K2644" t="s">
        <v>369</v>
      </c>
      <c r="L2644" t="n">
        <v>673</v>
      </c>
      <c r="M2644" t="n">
        <v>0.14</v>
      </c>
      <c r="N2644" t="n">
        <v>36.4</v>
      </c>
      <c r="O2644" t="s">
        <v>347</v>
      </c>
      <c r="P2644" t="s">
        <v>275</v>
      </c>
      <c r="Q2644" t="s">
        <v>275</v>
      </c>
      <c r="R2644" t="s">
        <v>255</v>
      </c>
      <c r="S2644" t="s">
        <v>251</v>
      </c>
      <c r="T2644" t="n">
        <v>5</v>
      </c>
    </row>
    <row r="2645" spans="1:20">
      <c r="A2645" s="1" t="n">
        <v>39507</v>
      </c>
      <c r="B2645" t="s">
        <v>347</v>
      </c>
      <c r="C2645" t="n">
        <v>13</v>
      </c>
      <c r="D2645" t="n">
        <v>20</v>
      </c>
      <c r="E2645" t="s">
        <v>249</v>
      </c>
      <c r="F2645" t="n">
        <v>3201</v>
      </c>
      <c r="G2645" t="s">
        <v>250</v>
      </c>
      <c r="H2645" t="s">
        <v>251</v>
      </c>
      <c r="I2645" t="n">
        <v>5</v>
      </c>
      <c r="J2645" t="n">
        <v>805</v>
      </c>
      <c r="K2645" t="s">
        <v>317</v>
      </c>
      <c r="L2645" t="n">
        <v>364</v>
      </c>
      <c r="M2645" t="n">
        <v>0.19</v>
      </c>
      <c r="N2645" t="n">
        <v>39.7</v>
      </c>
      <c r="O2645" t="s">
        <v>347</v>
      </c>
      <c r="P2645" t="s">
        <v>275</v>
      </c>
      <c r="Q2645" t="s">
        <v>275</v>
      </c>
      <c r="R2645" t="s">
        <v>255</v>
      </c>
      <c r="S2645" t="s">
        <v>251</v>
      </c>
      <c r="T2645" t="n">
        <v>5</v>
      </c>
    </row>
    <row r="2646" spans="1:20">
      <c r="A2646" s="1" t="n">
        <v>39507</v>
      </c>
      <c r="B2646" t="s">
        <v>347</v>
      </c>
      <c r="C2646" t="n">
        <v>14</v>
      </c>
      <c r="D2646" t="n">
        <v>20</v>
      </c>
      <c r="E2646" t="s">
        <v>249</v>
      </c>
      <c r="F2646" t="n">
        <v>3201</v>
      </c>
      <c r="G2646" t="s">
        <v>250</v>
      </c>
      <c r="H2646" t="s">
        <v>251</v>
      </c>
      <c r="I2646" t="n">
        <v>5</v>
      </c>
      <c r="J2646" t="n">
        <v>785</v>
      </c>
      <c r="K2646" t="s">
        <v>281</v>
      </c>
      <c r="L2646" t="n">
        <v>104</v>
      </c>
      <c r="M2646" t="n">
        <v>2.78</v>
      </c>
      <c r="N2646" t="n">
        <v>28.5</v>
      </c>
      <c r="O2646" t="s">
        <v>347</v>
      </c>
      <c r="P2646" t="s">
        <v>275</v>
      </c>
      <c r="Q2646" t="s">
        <v>275</v>
      </c>
      <c r="R2646" t="s">
        <v>255</v>
      </c>
      <c r="S2646" t="s">
        <v>251</v>
      </c>
      <c r="T2646" t="n">
        <v>5</v>
      </c>
    </row>
    <row r="2647" spans="1:20">
      <c r="A2647" s="1" t="n">
        <v>39507</v>
      </c>
      <c r="B2647" t="s">
        <v>347</v>
      </c>
      <c r="C2647" t="n">
        <v>15</v>
      </c>
      <c r="D2647" t="n">
        <v>20</v>
      </c>
      <c r="E2647" t="s">
        <v>249</v>
      </c>
      <c r="F2647" t="n">
        <v>3201</v>
      </c>
      <c r="G2647" t="s">
        <v>250</v>
      </c>
      <c r="H2647" t="s">
        <v>251</v>
      </c>
      <c r="I2647" t="n">
        <v>5</v>
      </c>
      <c r="J2647" t="n">
        <v>785</v>
      </c>
      <c r="K2647" t="s">
        <v>281</v>
      </c>
      <c r="L2647" t="n">
        <v>604</v>
      </c>
      <c r="M2647" t="n">
        <v>1.13</v>
      </c>
      <c r="N2647" t="n">
        <v>38</v>
      </c>
      <c r="O2647" t="s">
        <v>347</v>
      </c>
      <c r="P2647" t="s">
        <v>275</v>
      </c>
      <c r="Q2647" t="s">
        <v>275</v>
      </c>
      <c r="R2647" t="s">
        <v>255</v>
      </c>
      <c r="S2647" t="s">
        <v>251</v>
      </c>
      <c r="T2647" t="n">
        <v>5</v>
      </c>
    </row>
    <row r="2648" spans="1:20">
      <c r="A2648" s="1" t="n">
        <v>39538</v>
      </c>
      <c r="B2648" t="s">
        <v>345</v>
      </c>
      <c r="C2648" t="n">
        <v>170</v>
      </c>
      <c r="D2648" t="n">
        <v>20</v>
      </c>
      <c r="E2648" t="s">
        <v>249</v>
      </c>
      <c r="F2648" t="n">
        <v>3201</v>
      </c>
      <c r="G2648" t="s">
        <v>250</v>
      </c>
      <c r="H2648" t="s">
        <v>251</v>
      </c>
      <c r="I2648" t="n">
        <v>5</v>
      </c>
      <c r="J2648" t="n">
        <v>280</v>
      </c>
      <c r="K2648" t="s">
        <v>273</v>
      </c>
      <c r="L2648" t="n">
        <v>113</v>
      </c>
      <c r="M2648" t="n">
        <v>0.26</v>
      </c>
      <c r="N2648" t="n">
        <v>24.9</v>
      </c>
      <c r="O2648" t="s">
        <v>345</v>
      </c>
      <c r="P2648" t="s">
        <v>370</v>
      </c>
      <c r="Q2648" t="s">
        <v>370</v>
      </c>
      <c r="R2648" t="s">
        <v>255</v>
      </c>
      <c r="S2648" t="s">
        <v>251</v>
      </c>
      <c r="T2648" t="n">
        <v>5</v>
      </c>
    </row>
    <row r="2649" spans="1:20">
      <c r="A2649" s="1" t="n">
        <v>39538</v>
      </c>
      <c r="B2649" t="s">
        <v>345</v>
      </c>
      <c r="C2649" t="n">
        <v>171</v>
      </c>
      <c r="D2649" t="n">
        <v>20</v>
      </c>
      <c r="E2649" t="s">
        <v>249</v>
      </c>
      <c r="F2649" t="n">
        <v>3201</v>
      </c>
      <c r="G2649" t="s">
        <v>250</v>
      </c>
      <c r="H2649" t="s">
        <v>251</v>
      </c>
      <c r="I2649" t="n">
        <v>5</v>
      </c>
      <c r="J2649" t="n">
        <v>280</v>
      </c>
      <c r="K2649" t="s">
        <v>273</v>
      </c>
      <c r="L2649" t="n">
        <v>259</v>
      </c>
      <c r="M2649" t="n">
        <v>0.06</v>
      </c>
      <c r="N2649" t="n">
        <v>39.5</v>
      </c>
      <c r="O2649" t="s">
        <v>345</v>
      </c>
      <c r="P2649" t="s">
        <v>370</v>
      </c>
      <c r="Q2649" t="s">
        <v>370</v>
      </c>
      <c r="R2649" t="s">
        <v>255</v>
      </c>
      <c r="S2649" t="s">
        <v>251</v>
      </c>
      <c r="T2649" t="n">
        <v>5</v>
      </c>
    </row>
    <row r="2650" spans="1:20">
      <c r="A2650" s="1" t="n">
        <v>39538</v>
      </c>
      <c r="B2650" t="s">
        <v>345</v>
      </c>
      <c r="C2650" t="n">
        <v>224</v>
      </c>
      <c r="D2650" t="n">
        <v>20</v>
      </c>
      <c r="E2650" t="s">
        <v>249</v>
      </c>
      <c r="F2650" t="n">
        <v>3201</v>
      </c>
      <c r="G2650" t="s">
        <v>250</v>
      </c>
      <c r="H2650" t="s">
        <v>251</v>
      </c>
      <c r="I2650" t="n">
        <v>5</v>
      </c>
      <c r="J2650" t="n">
        <v>875</v>
      </c>
      <c r="K2650" t="s">
        <v>327</v>
      </c>
      <c r="L2650" t="n">
        <v>209</v>
      </c>
      <c r="M2650" t="n">
        <v>0.04</v>
      </c>
      <c r="N2650" t="n">
        <v>43.1</v>
      </c>
      <c r="O2650" t="s">
        <v>345</v>
      </c>
      <c r="P2650" t="s">
        <v>370</v>
      </c>
      <c r="Q2650" t="s">
        <v>370</v>
      </c>
      <c r="R2650" t="s">
        <v>255</v>
      </c>
      <c r="S2650" t="s">
        <v>251</v>
      </c>
      <c r="T2650" t="n">
        <v>5</v>
      </c>
    </row>
    <row r="2651" spans="1:20">
      <c r="A2651" s="1" t="n">
        <v>39538</v>
      </c>
      <c r="B2651" t="s">
        <v>345</v>
      </c>
      <c r="C2651" t="n">
        <v>225</v>
      </c>
      <c r="D2651" t="n">
        <v>20</v>
      </c>
      <c r="E2651" t="s">
        <v>249</v>
      </c>
      <c r="F2651" t="n">
        <v>3201</v>
      </c>
      <c r="G2651" t="s">
        <v>250</v>
      </c>
      <c r="H2651" t="s">
        <v>251</v>
      </c>
      <c r="I2651" t="n">
        <v>5</v>
      </c>
      <c r="J2651" t="n">
        <v>875</v>
      </c>
      <c r="K2651" t="s">
        <v>327</v>
      </c>
      <c r="L2651" t="n">
        <v>247</v>
      </c>
      <c r="M2651" t="n">
        <v>0.04</v>
      </c>
      <c r="N2651" t="n">
        <v>43.5</v>
      </c>
      <c r="O2651" t="s">
        <v>345</v>
      </c>
      <c r="P2651" t="s">
        <v>370</v>
      </c>
      <c r="Q2651" t="s">
        <v>370</v>
      </c>
      <c r="R2651" t="s">
        <v>255</v>
      </c>
      <c r="S2651" t="s">
        <v>251</v>
      </c>
      <c r="T2651" t="n">
        <v>5</v>
      </c>
    </row>
    <row r="2652" spans="1:20">
      <c r="A2652" s="1" t="n">
        <v>39538</v>
      </c>
      <c r="B2652" t="s">
        <v>345</v>
      </c>
      <c r="C2652" t="n">
        <v>228</v>
      </c>
      <c r="D2652" t="n">
        <v>20</v>
      </c>
      <c r="E2652" t="s">
        <v>249</v>
      </c>
      <c r="F2652" t="n">
        <v>3201</v>
      </c>
      <c r="G2652" t="s">
        <v>250</v>
      </c>
      <c r="H2652" t="s">
        <v>251</v>
      </c>
      <c r="I2652" t="n">
        <v>5</v>
      </c>
      <c r="J2652" t="n">
        <v>945</v>
      </c>
      <c r="K2652" t="s">
        <v>304</v>
      </c>
      <c r="L2652" t="n">
        <v>199</v>
      </c>
      <c r="M2652" t="n">
        <v>0.67</v>
      </c>
      <c r="N2652" t="n">
        <v>36.2</v>
      </c>
      <c r="O2652" t="s">
        <v>345</v>
      </c>
      <c r="P2652" t="s">
        <v>370</v>
      </c>
      <c r="Q2652" t="s">
        <v>370</v>
      </c>
      <c r="R2652" t="s">
        <v>255</v>
      </c>
      <c r="S2652" t="s">
        <v>251</v>
      </c>
      <c r="T2652" t="n">
        <v>5</v>
      </c>
    </row>
    <row r="2653" spans="1:20">
      <c r="A2653" s="1" t="n">
        <v>39538</v>
      </c>
      <c r="B2653" t="s">
        <v>345</v>
      </c>
      <c r="C2653" t="n">
        <v>229</v>
      </c>
      <c r="D2653" t="n">
        <v>20</v>
      </c>
      <c r="E2653" t="s">
        <v>249</v>
      </c>
      <c r="F2653" t="n">
        <v>3201</v>
      </c>
      <c r="G2653" t="s">
        <v>250</v>
      </c>
      <c r="H2653" t="s">
        <v>251</v>
      </c>
      <c r="I2653" t="n">
        <v>5</v>
      </c>
      <c r="J2653" t="n">
        <v>945</v>
      </c>
      <c r="K2653" t="s">
        <v>304</v>
      </c>
      <c r="L2653" t="n">
        <v>378</v>
      </c>
      <c r="M2653" t="n">
        <v>0.08</v>
      </c>
      <c r="N2653" t="n">
        <v>35.8</v>
      </c>
      <c r="O2653" t="s">
        <v>345</v>
      </c>
      <c r="P2653" t="s">
        <v>370</v>
      </c>
      <c r="Q2653" t="s">
        <v>370</v>
      </c>
      <c r="R2653" t="s">
        <v>255</v>
      </c>
      <c r="S2653" t="s">
        <v>251</v>
      </c>
      <c r="T2653" t="n">
        <v>5</v>
      </c>
    </row>
    <row r="2654" spans="1:20">
      <c r="A2654" s="1" t="n">
        <v>39538</v>
      </c>
      <c r="B2654" t="s">
        <v>345</v>
      </c>
      <c r="C2654" t="n">
        <v>230</v>
      </c>
      <c r="D2654" t="n">
        <v>20</v>
      </c>
      <c r="E2654" t="s">
        <v>249</v>
      </c>
      <c r="F2654" t="n">
        <v>3201</v>
      </c>
      <c r="G2654" t="s">
        <v>250</v>
      </c>
      <c r="H2654" t="s">
        <v>251</v>
      </c>
      <c r="I2654" t="n">
        <v>5</v>
      </c>
      <c r="J2654" t="n">
        <v>945</v>
      </c>
      <c r="K2654" t="s">
        <v>304</v>
      </c>
      <c r="L2654" t="n">
        <v>446</v>
      </c>
      <c r="M2654" t="n">
        <v>0.08</v>
      </c>
      <c r="N2654" t="n">
        <v>35.9</v>
      </c>
      <c r="O2654" t="s">
        <v>345</v>
      </c>
      <c r="P2654" t="s">
        <v>370</v>
      </c>
      <c r="Q2654" t="s">
        <v>370</v>
      </c>
      <c r="R2654" t="s">
        <v>255</v>
      </c>
      <c r="S2654" t="s">
        <v>251</v>
      </c>
      <c r="T2654" t="n">
        <v>5</v>
      </c>
    </row>
    <row r="2655" spans="1:20">
      <c r="A2655" s="1" t="n">
        <v>39538</v>
      </c>
      <c r="B2655" t="s">
        <v>364</v>
      </c>
      <c r="C2655" t="n">
        <v>1</v>
      </c>
      <c r="D2655" t="n">
        <v>231</v>
      </c>
      <c r="E2655" t="s">
        <v>365</v>
      </c>
      <c r="F2655" t="n">
        <v>3202</v>
      </c>
      <c r="G2655" t="s">
        <v>297</v>
      </c>
      <c r="H2655" t="s">
        <v>251</v>
      </c>
      <c r="I2655" t="n">
        <v>5</v>
      </c>
      <c r="J2655" t="n">
        <v>940</v>
      </c>
      <c r="K2655" t="s">
        <v>257</v>
      </c>
      <c r="L2655" t="n">
        <v>21</v>
      </c>
      <c r="M2655" t="n">
        <v>0</v>
      </c>
      <c r="N2655" t="n">
        <v>0</v>
      </c>
    </row>
    <row r="2656" spans="1:20">
      <c r="A2656" s="1" t="n">
        <v>39538</v>
      </c>
      <c r="B2656" t="s">
        <v>364</v>
      </c>
      <c r="C2656" t="n">
        <v>2</v>
      </c>
      <c r="D2656" t="n">
        <v>231</v>
      </c>
      <c r="E2656" t="s">
        <v>365</v>
      </c>
      <c r="F2656" t="n">
        <v>3203</v>
      </c>
      <c r="G2656" t="s">
        <v>366</v>
      </c>
      <c r="H2656" t="s">
        <v>251</v>
      </c>
      <c r="I2656" t="n">
        <v>5</v>
      </c>
      <c r="J2656" t="n">
        <v>940</v>
      </c>
      <c r="K2656" t="s">
        <v>257</v>
      </c>
      <c r="L2656" t="n">
        <v>13</v>
      </c>
      <c r="M2656" t="n">
        <v>0</v>
      </c>
      <c r="N2656" t="n">
        <v>0</v>
      </c>
    </row>
    <row r="2657" spans="1:20">
      <c r="A2657" s="1" t="n">
        <v>39538</v>
      </c>
      <c r="B2657" t="s">
        <v>364</v>
      </c>
      <c r="C2657" t="n">
        <v>3</v>
      </c>
      <c r="D2657" t="n">
        <v>231</v>
      </c>
      <c r="E2657" t="s">
        <v>365</v>
      </c>
      <c r="F2657" t="n">
        <v>3204</v>
      </c>
      <c r="G2657" t="s">
        <v>367</v>
      </c>
      <c r="H2657" t="s">
        <v>251</v>
      </c>
      <c r="I2657" t="n">
        <v>5</v>
      </c>
      <c r="J2657" t="n">
        <v>940</v>
      </c>
      <c r="K2657" t="s">
        <v>257</v>
      </c>
      <c r="L2657" t="n">
        <v>10</v>
      </c>
      <c r="M2657" t="n">
        <v>0</v>
      </c>
      <c r="N2657" t="n">
        <v>0</v>
      </c>
    </row>
    <row r="2658" spans="1:20">
      <c r="A2658" s="1" t="n">
        <v>39538</v>
      </c>
      <c r="B2658" t="s">
        <v>348</v>
      </c>
      <c r="C2658" t="n">
        <v>1</v>
      </c>
      <c r="D2658" t="n">
        <v>215</v>
      </c>
      <c r="E2658" t="s">
        <v>256</v>
      </c>
      <c r="F2658" t="n">
        <v>3201</v>
      </c>
      <c r="G2658" t="s">
        <v>250</v>
      </c>
      <c r="H2658" t="s">
        <v>251</v>
      </c>
      <c r="I2658" t="n">
        <v>5</v>
      </c>
      <c r="J2658" t="n">
        <v>515</v>
      </c>
      <c r="K2658" t="s">
        <v>361</v>
      </c>
      <c r="L2658" t="n">
        <v>136</v>
      </c>
      <c r="M2658" t="n">
        <v>0</v>
      </c>
      <c r="N2658" t="n">
        <v>0</v>
      </c>
    </row>
    <row r="2659" spans="1:20">
      <c r="A2659" s="1" t="n">
        <v>39538</v>
      </c>
      <c r="B2659" t="s">
        <v>348</v>
      </c>
      <c r="C2659" t="n">
        <v>2</v>
      </c>
      <c r="D2659" t="n">
        <v>215</v>
      </c>
      <c r="E2659" t="s">
        <v>256</v>
      </c>
      <c r="F2659" t="n">
        <v>3201</v>
      </c>
      <c r="G2659" t="s">
        <v>250</v>
      </c>
      <c r="H2659" t="s">
        <v>251</v>
      </c>
      <c r="I2659" t="n">
        <v>5</v>
      </c>
      <c r="J2659" t="n">
        <v>515</v>
      </c>
      <c r="K2659" t="s">
        <v>361</v>
      </c>
      <c r="L2659" t="n">
        <v>328</v>
      </c>
      <c r="M2659" t="n">
        <v>0</v>
      </c>
      <c r="N2659" t="n">
        <v>0</v>
      </c>
    </row>
    <row r="2660" spans="1:20">
      <c r="A2660" s="1" t="n">
        <v>39538</v>
      </c>
      <c r="B2660" t="s">
        <v>397</v>
      </c>
      <c r="C2660" t="n">
        <v>14</v>
      </c>
      <c r="D2660" t="n">
        <v>141</v>
      </c>
      <c r="E2660" t="s">
        <v>373</v>
      </c>
      <c r="F2660" t="n">
        <v>3201</v>
      </c>
      <c r="G2660" t="s">
        <v>250</v>
      </c>
      <c r="H2660" t="s">
        <v>251</v>
      </c>
      <c r="I2660" t="n">
        <v>5</v>
      </c>
      <c r="J2660" t="n">
        <v>487</v>
      </c>
      <c r="K2660" t="s">
        <v>386</v>
      </c>
      <c r="L2660" t="n">
        <v>95</v>
      </c>
      <c r="M2660" t="n">
        <v>0</v>
      </c>
      <c r="N2660" t="n">
        <v>0</v>
      </c>
      <c r="O2660" t="s">
        <v>375</v>
      </c>
      <c r="P2660" t="s">
        <v>376</v>
      </c>
      <c r="Q2660" t="s">
        <v>376</v>
      </c>
      <c r="R2660" t="s">
        <v>255</v>
      </c>
      <c r="S2660" t="s">
        <v>251</v>
      </c>
      <c r="T2660" t="n">
        <v>5</v>
      </c>
    </row>
    <row r="2661" spans="1:20">
      <c r="A2661" s="1" t="n">
        <v>39538</v>
      </c>
      <c r="B2661" t="s">
        <v>347</v>
      </c>
      <c r="C2661" t="n">
        <v>7</v>
      </c>
      <c r="D2661" t="n">
        <v>20</v>
      </c>
      <c r="E2661" t="s">
        <v>249</v>
      </c>
      <c r="F2661" t="n">
        <v>3201</v>
      </c>
      <c r="G2661" t="s">
        <v>250</v>
      </c>
      <c r="H2661" t="s">
        <v>251</v>
      </c>
      <c r="I2661" t="n">
        <v>5</v>
      </c>
      <c r="J2661" t="n">
        <v>160</v>
      </c>
      <c r="K2661" t="s">
        <v>280</v>
      </c>
      <c r="L2661" t="n">
        <v>192</v>
      </c>
      <c r="M2661" t="n">
        <v>0.13</v>
      </c>
      <c r="N2661" t="n">
        <v>23.2</v>
      </c>
      <c r="O2661" t="s">
        <v>347</v>
      </c>
      <c r="P2661" t="s">
        <v>275</v>
      </c>
      <c r="Q2661" t="s">
        <v>275</v>
      </c>
      <c r="R2661" t="s">
        <v>255</v>
      </c>
      <c r="S2661" t="s">
        <v>251</v>
      </c>
      <c r="T2661" t="n">
        <v>5</v>
      </c>
    </row>
    <row r="2662" spans="1:20">
      <c r="A2662" s="1" t="n">
        <v>39538</v>
      </c>
      <c r="B2662" t="s">
        <v>347</v>
      </c>
      <c r="C2662" t="n">
        <v>8</v>
      </c>
      <c r="D2662" t="n">
        <v>20</v>
      </c>
      <c r="E2662" t="s">
        <v>249</v>
      </c>
      <c r="F2662" t="n">
        <v>3201</v>
      </c>
      <c r="G2662" t="s">
        <v>250</v>
      </c>
      <c r="H2662" t="s">
        <v>251</v>
      </c>
      <c r="I2662" t="n">
        <v>5</v>
      </c>
      <c r="J2662" t="n">
        <v>458</v>
      </c>
      <c r="K2662" t="s">
        <v>252</v>
      </c>
      <c r="L2662" t="n">
        <v>550</v>
      </c>
      <c r="M2662" t="n">
        <v>0.23</v>
      </c>
      <c r="N2662" t="n">
        <v>20.4</v>
      </c>
      <c r="O2662" t="s">
        <v>347</v>
      </c>
      <c r="P2662" t="s">
        <v>275</v>
      </c>
      <c r="Q2662" t="s">
        <v>275</v>
      </c>
      <c r="R2662" t="s">
        <v>255</v>
      </c>
      <c r="S2662" t="s">
        <v>251</v>
      </c>
      <c r="T2662" t="n">
        <v>5</v>
      </c>
    </row>
    <row r="2663" spans="1:20">
      <c r="A2663" s="1" t="n">
        <v>39538</v>
      </c>
      <c r="B2663" t="s">
        <v>347</v>
      </c>
      <c r="C2663" t="n">
        <v>9</v>
      </c>
      <c r="D2663" t="n">
        <v>20</v>
      </c>
      <c r="E2663" t="s">
        <v>249</v>
      </c>
      <c r="F2663" t="n">
        <v>3201</v>
      </c>
      <c r="G2663" t="s">
        <v>250</v>
      </c>
      <c r="H2663" t="s">
        <v>251</v>
      </c>
      <c r="I2663" t="n">
        <v>5</v>
      </c>
      <c r="J2663" t="n">
        <v>785</v>
      </c>
      <c r="K2663" t="s">
        <v>281</v>
      </c>
      <c r="L2663" t="n">
        <v>728</v>
      </c>
      <c r="M2663" t="n">
        <v>1.1</v>
      </c>
      <c r="N2663" t="n">
        <v>39.2</v>
      </c>
      <c r="O2663" t="s">
        <v>347</v>
      </c>
      <c r="P2663" t="s">
        <v>275</v>
      </c>
      <c r="Q2663" t="s">
        <v>275</v>
      </c>
      <c r="R2663" t="s">
        <v>255</v>
      </c>
      <c r="S2663" t="s">
        <v>251</v>
      </c>
      <c r="T2663" t="n">
        <v>5</v>
      </c>
    </row>
    <row r="2664" spans="1:20">
      <c r="A2664" s="1" t="n">
        <v>39538</v>
      </c>
      <c r="B2664" t="s">
        <v>387</v>
      </c>
      <c r="C2664" t="n">
        <v>1</v>
      </c>
      <c r="D2664" t="n">
        <v>466</v>
      </c>
      <c r="E2664" t="s">
        <v>398</v>
      </c>
      <c r="F2664" t="n">
        <v>3201</v>
      </c>
      <c r="G2664" t="s">
        <v>250</v>
      </c>
      <c r="H2664" t="s">
        <v>251</v>
      </c>
      <c r="I2664" t="n">
        <v>5</v>
      </c>
      <c r="J2664" t="n">
        <v>515</v>
      </c>
      <c r="K2664" t="s">
        <v>361</v>
      </c>
      <c r="L2664" t="n">
        <v>35</v>
      </c>
      <c r="M2664" t="n">
        <v>0</v>
      </c>
      <c r="N2664" t="n">
        <v>0</v>
      </c>
    </row>
    <row r="2665" spans="1:20">
      <c r="A2665" s="1" t="n">
        <v>39568</v>
      </c>
      <c r="B2665" t="s">
        <v>345</v>
      </c>
      <c r="C2665" t="n">
        <v>152</v>
      </c>
      <c r="D2665" t="n">
        <v>20</v>
      </c>
      <c r="E2665" t="s">
        <v>249</v>
      </c>
      <c r="F2665" t="n">
        <v>3201</v>
      </c>
      <c r="G2665" t="s">
        <v>250</v>
      </c>
      <c r="H2665" t="s">
        <v>251</v>
      </c>
      <c r="I2665" t="n">
        <v>5</v>
      </c>
      <c r="J2665" t="n">
        <v>280</v>
      </c>
      <c r="K2665" t="s">
        <v>273</v>
      </c>
      <c r="L2665" t="n">
        <v>253</v>
      </c>
      <c r="M2665" t="n">
        <v>0.25</v>
      </c>
      <c r="N2665" t="n">
        <v>25</v>
      </c>
      <c r="O2665" t="s">
        <v>345</v>
      </c>
      <c r="P2665" t="s">
        <v>370</v>
      </c>
      <c r="Q2665" t="s">
        <v>370</v>
      </c>
      <c r="R2665" t="s">
        <v>255</v>
      </c>
      <c r="S2665" t="s">
        <v>251</v>
      </c>
      <c r="T2665" t="n">
        <v>5</v>
      </c>
    </row>
    <row r="2666" spans="1:20">
      <c r="A2666" s="1" t="n">
        <v>39568</v>
      </c>
      <c r="B2666" t="s">
        <v>345</v>
      </c>
      <c r="C2666" t="n">
        <v>197</v>
      </c>
      <c r="D2666" t="n">
        <v>20</v>
      </c>
      <c r="E2666" t="s">
        <v>249</v>
      </c>
      <c r="F2666" t="n">
        <v>3201</v>
      </c>
      <c r="G2666" t="s">
        <v>250</v>
      </c>
      <c r="H2666" t="s">
        <v>251</v>
      </c>
      <c r="I2666" t="n">
        <v>5</v>
      </c>
      <c r="J2666" t="n">
        <v>875</v>
      </c>
      <c r="K2666" t="s">
        <v>327</v>
      </c>
      <c r="L2666" t="n">
        <v>147</v>
      </c>
      <c r="M2666" t="n">
        <v>0.04</v>
      </c>
      <c r="N2666" t="n">
        <v>42.8</v>
      </c>
      <c r="O2666" t="s">
        <v>345</v>
      </c>
      <c r="P2666" t="s">
        <v>370</v>
      </c>
      <c r="Q2666" t="s">
        <v>370</v>
      </c>
      <c r="R2666" t="s">
        <v>255</v>
      </c>
      <c r="S2666" t="s">
        <v>251</v>
      </c>
      <c r="T2666" t="n">
        <v>5</v>
      </c>
    </row>
    <row r="2667" spans="1:20">
      <c r="A2667" s="1" t="n">
        <v>39568</v>
      </c>
      <c r="B2667" t="s">
        <v>345</v>
      </c>
      <c r="C2667" t="n">
        <v>199</v>
      </c>
      <c r="D2667" t="n">
        <v>20</v>
      </c>
      <c r="E2667" t="s">
        <v>249</v>
      </c>
      <c r="F2667" t="n">
        <v>3201</v>
      </c>
      <c r="G2667" t="s">
        <v>250</v>
      </c>
      <c r="H2667" t="s">
        <v>251</v>
      </c>
      <c r="I2667" t="n">
        <v>5</v>
      </c>
      <c r="J2667" t="n">
        <v>945</v>
      </c>
      <c r="K2667" t="s">
        <v>304</v>
      </c>
      <c r="L2667" t="n">
        <v>307</v>
      </c>
      <c r="M2667" t="n">
        <v>0.08</v>
      </c>
      <c r="N2667" t="n">
        <v>35.6</v>
      </c>
      <c r="O2667" t="s">
        <v>345</v>
      </c>
      <c r="P2667" t="s">
        <v>370</v>
      </c>
      <c r="Q2667" t="s">
        <v>370</v>
      </c>
      <c r="R2667" t="s">
        <v>255</v>
      </c>
      <c r="S2667" t="s">
        <v>251</v>
      </c>
      <c r="T2667" t="n">
        <v>5</v>
      </c>
    </row>
    <row r="2668" spans="1:20">
      <c r="A2668" s="1" t="n">
        <v>39568</v>
      </c>
      <c r="B2668" t="s">
        <v>364</v>
      </c>
      <c r="C2668" t="n">
        <v>1</v>
      </c>
      <c r="D2668" t="n">
        <v>231</v>
      </c>
      <c r="E2668" t="s">
        <v>365</v>
      </c>
      <c r="F2668" t="n">
        <v>3202</v>
      </c>
      <c r="G2668" t="s">
        <v>297</v>
      </c>
      <c r="H2668" t="s">
        <v>251</v>
      </c>
      <c r="I2668" t="n">
        <v>5</v>
      </c>
      <c r="J2668" t="n">
        <v>940</v>
      </c>
      <c r="K2668" t="s">
        <v>257</v>
      </c>
      <c r="L2668" t="n">
        <v>21</v>
      </c>
      <c r="M2668" t="n">
        <v>0</v>
      </c>
      <c r="N2668" t="n">
        <v>0</v>
      </c>
    </row>
    <row r="2669" spans="1:20">
      <c r="A2669" s="1" t="n">
        <v>39568</v>
      </c>
      <c r="B2669" t="s">
        <v>364</v>
      </c>
      <c r="C2669" t="n">
        <v>2</v>
      </c>
      <c r="D2669" t="n">
        <v>231</v>
      </c>
      <c r="E2669" t="s">
        <v>365</v>
      </c>
      <c r="F2669" t="n">
        <v>3203</v>
      </c>
      <c r="G2669" t="s">
        <v>366</v>
      </c>
      <c r="H2669" t="s">
        <v>251</v>
      </c>
      <c r="I2669" t="n">
        <v>5</v>
      </c>
      <c r="J2669" t="n">
        <v>940</v>
      </c>
      <c r="K2669" t="s">
        <v>257</v>
      </c>
      <c r="L2669" t="n">
        <v>14</v>
      </c>
      <c r="M2669" t="n">
        <v>0</v>
      </c>
      <c r="N2669" t="n">
        <v>0</v>
      </c>
    </row>
    <row r="2670" spans="1:20">
      <c r="A2670" s="1" t="n">
        <v>39568</v>
      </c>
      <c r="B2670" t="s">
        <v>364</v>
      </c>
      <c r="C2670" t="n">
        <v>3</v>
      </c>
      <c r="D2670" t="n">
        <v>231</v>
      </c>
      <c r="E2670" t="s">
        <v>365</v>
      </c>
      <c r="F2670" t="n">
        <v>3204</v>
      </c>
      <c r="G2670" t="s">
        <v>367</v>
      </c>
      <c r="H2670" t="s">
        <v>251</v>
      </c>
      <c r="I2670" t="n">
        <v>5</v>
      </c>
      <c r="J2670" t="n">
        <v>940</v>
      </c>
      <c r="K2670" t="s">
        <v>257</v>
      </c>
      <c r="L2670" t="n">
        <v>11</v>
      </c>
      <c r="M2670" t="n">
        <v>0</v>
      </c>
      <c r="N2670" t="n">
        <v>0</v>
      </c>
    </row>
    <row r="2671" spans="1:20">
      <c r="A2671" s="1" t="n">
        <v>39568</v>
      </c>
      <c r="B2671" t="s">
        <v>348</v>
      </c>
      <c r="C2671" t="n">
        <v>1</v>
      </c>
      <c r="D2671" t="n">
        <v>215</v>
      </c>
      <c r="E2671" t="s">
        <v>256</v>
      </c>
      <c r="F2671" t="n">
        <v>3201</v>
      </c>
      <c r="G2671" t="s">
        <v>250</v>
      </c>
      <c r="H2671" t="s">
        <v>251</v>
      </c>
      <c r="I2671" t="n">
        <v>5</v>
      </c>
      <c r="J2671" t="n">
        <v>515</v>
      </c>
      <c r="K2671" t="s">
        <v>361</v>
      </c>
      <c r="L2671" t="n">
        <v>312</v>
      </c>
      <c r="M2671" t="n">
        <v>0</v>
      </c>
      <c r="N2671" t="n">
        <v>0</v>
      </c>
    </row>
    <row r="2672" spans="1:20">
      <c r="A2672" s="1" t="n">
        <v>39568</v>
      </c>
      <c r="B2672" t="s">
        <v>347</v>
      </c>
      <c r="C2672" t="n">
        <v>5</v>
      </c>
      <c r="D2672" t="n">
        <v>215</v>
      </c>
      <c r="E2672" t="s">
        <v>256</v>
      </c>
      <c r="F2672" t="n">
        <v>3201</v>
      </c>
      <c r="G2672" t="s">
        <v>250</v>
      </c>
      <c r="H2672" t="s">
        <v>251</v>
      </c>
      <c r="I2672" t="n">
        <v>5</v>
      </c>
      <c r="J2672" t="n">
        <v>515</v>
      </c>
      <c r="K2672" t="s">
        <v>361</v>
      </c>
      <c r="L2672" t="n">
        <v>154</v>
      </c>
      <c r="M2672" t="n">
        <v>0</v>
      </c>
      <c r="N2672" t="n">
        <v>0</v>
      </c>
    </row>
    <row r="2673" spans="1:20">
      <c r="A2673" s="1" t="n">
        <v>39568</v>
      </c>
      <c r="B2673" t="s">
        <v>347</v>
      </c>
      <c r="C2673" t="n">
        <v>10</v>
      </c>
      <c r="D2673" t="n">
        <v>20</v>
      </c>
      <c r="E2673" t="s">
        <v>249</v>
      </c>
      <c r="F2673" t="n">
        <v>3201</v>
      </c>
      <c r="G2673" t="s">
        <v>250</v>
      </c>
      <c r="H2673" t="s">
        <v>251</v>
      </c>
      <c r="I2673" t="n">
        <v>5</v>
      </c>
      <c r="J2673" t="n">
        <v>160</v>
      </c>
      <c r="K2673" t="s">
        <v>280</v>
      </c>
      <c r="L2673" t="n">
        <v>482</v>
      </c>
      <c r="M2673" t="n">
        <v>0.03</v>
      </c>
      <c r="N2673" t="n">
        <v>23.2</v>
      </c>
      <c r="O2673" t="s">
        <v>347</v>
      </c>
      <c r="P2673" t="s">
        <v>275</v>
      </c>
      <c r="Q2673" t="s">
        <v>275</v>
      </c>
      <c r="R2673" t="s">
        <v>255</v>
      </c>
      <c r="S2673" t="s">
        <v>251</v>
      </c>
      <c r="T2673" t="n">
        <v>5</v>
      </c>
    </row>
    <row r="2674" spans="1:20">
      <c r="A2674" s="1" t="n">
        <v>39568</v>
      </c>
      <c r="B2674" t="s">
        <v>347</v>
      </c>
      <c r="C2674" t="n">
        <v>11</v>
      </c>
      <c r="D2674" t="n">
        <v>20</v>
      </c>
      <c r="E2674" t="s">
        <v>249</v>
      </c>
      <c r="F2674" t="n">
        <v>3201</v>
      </c>
      <c r="G2674" t="s">
        <v>250</v>
      </c>
      <c r="H2674" t="s">
        <v>251</v>
      </c>
      <c r="I2674" t="n">
        <v>5</v>
      </c>
      <c r="J2674" t="n">
        <v>805</v>
      </c>
      <c r="K2674" t="s">
        <v>317</v>
      </c>
      <c r="L2674" t="n">
        <v>2</v>
      </c>
      <c r="M2674" t="n">
        <v>0.25</v>
      </c>
      <c r="N2674" t="n">
        <v>32.5</v>
      </c>
      <c r="O2674" t="s">
        <v>347</v>
      </c>
      <c r="P2674" t="s">
        <v>275</v>
      </c>
      <c r="Q2674" t="s">
        <v>275</v>
      </c>
      <c r="R2674" t="s">
        <v>255</v>
      </c>
      <c r="S2674" t="s">
        <v>251</v>
      </c>
      <c r="T2674" t="n">
        <v>5</v>
      </c>
    </row>
    <row r="2675" spans="1:20">
      <c r="A2675" s="1" t="n">
        <v>39568</v>
      </c>
      <c r="B2675" t="s">
        <v>347</v>
      </c>
      <c r="C2675" t="n">
        <v>12</v>
      </c>
      <c r="D2675" t="n">
        <v>20</v>
      </c>
      <c r="E2675" t="s">
        <v>249</v>
      </c>
      <c r="F2675" t="n">
        <v>3201</v>
      </c>
      <c r="G2675" t="s">
        <v>250</v>
      </c>
      <c r="H2675" t="s">
        <v>251</v>
      </c>
      <c r="I2675" t="n">
        <v>5</v>
      </c>
      <c r="J2675" t="n">
        <v>805</v>
      </c>
      <c r="K2675" t="s">
        <v>317</v>
      </c>
      <c r="L2675" t="n">
        <v>299</v>
      </c>
      <c r="M2675" t="n">
        <v>0.18</v>
      </c>
      <c r="N2675" t="n">
        <v>39.5</v>
      </c>
      <c r="O2675" t="s">
        <v>347</v>
      </c>
      <c r="P2675" t="s">
        <v>275</v>
      </c>
      <c r="Q2675" t="s">
        <v>275</v>
      </c>
      <c r="R2675" t="s">
        <v>255</v>
      </c>
      <c r="S2675" t="s">
        <v>251</v>
      </c>
      <c r="T2675" t="n">
        <v>5</v>
      </c>
    </row>
    <row r="2676" spans="1:20">
      <c r="A2676" s="1" t="n">
        <v>39568</v>
      </c>
      <c r="B2676" t="s">
        <v>347</v>
      </c>
      <c r="C2676" t="n">
        <v>13</v>
      </c>
      <c r="D2676" t="n">
        <v>20</v>
      </c>
      <c r="E2676" t="s">
        <v>249</v>
      </c>
      <c r="F2676" t="n">
        <v>3201</v>
      </c>
      <c r="G2676" t="s">
        <v>250</v>
      </c>
      <c r="H2676" t="s">
        <v>251</v>
      </c>
      <c r="I2676" t="n">
        <v>5</v>
      </c>
      <c r="J2676" t="n">
        <v>785</v>
      </c>
      <c r="K2676" t="s">
        <v>281</v>
      </c>
      <c r="L2676" t="n">
        <v>446</v>
      </c>
      <c r="M2676" t="n">
        <v>1.09</v>
      </c>
      <c r="N2676" t="n">
        <v>38.8</v>
      </c>
      <c r="O2676" t="s">
        <v>347</v>
      </c>
      <c r="P2676" t="s">
        <v>275</v>
      </c>
      <c r="Q2676" t="s">
        <v>275</v>
      </c>
      <c r="R2676" t="s">
        <v>255</v>
      </c>
      <c r="S2676" t="s">
        <v>251</v>
      </c>
      <c r="T2676" t="n">
        <v>5</v>
      </c>
    </row>
    <row r="2677" spans="1:20">
      <c r="A2677" s="1" t="n">
        <v>39599</v>
      </c>
      <c r="B2677" t="s">
        <v>345</v>
      </c>
      <c r="C2677" t="n">
        <v>202</v>
      </c>
      <c r="D2677" t="n">
        <v>20</v>
      </c>
      <c r="E2677" t="s">
        <v>249</v>
      </c>
      <c r="F2677" t="n">
        <v>3201</v>
      </c>
      <c r="G2677" t="s">
        <v>250</v>
      </c>
      <c r="H2677" t="s">
        <v>251</v>
      </c>
      <c r="I2677" t="n">
        <v>5</v>
      </c>
      <c r="J2677" t="n">
        <v>875</v>
      </c>
      <c r="K2677" t="s">
        <v>327</v>
      </c>
      <c r="L2677" t="n">
        <v>248</v>
      </c>
      <c r="M2677" t="n">
        <v>0.04</v>
      </c>
      <c r="N2677" t="n">
        <v>43.3</v>
      </c>
      <c r="O2677" t="s">
        <v>345</v>
      </c>
      <c r="P2677" t="s">
        <v>370</v>
      </c>
      <c r="Q2677" t="s">
        <v>370</v>
      </c>
      <c r="R2677" t="s">
        <v>255</v>
      </c>
      <c r="S2677" t="s">
        <v>251</v>
      </c>
      <c r="T2677" t="n">
        <v>5</v>
      </c>
    </row>
    <row r="2678" spans="1:20">
      <c r="A2678" s="1" t="n">
        <v>39599</v>
      </c>
      <c r="B2678" t="s">
        <v>345</v>
      </c>
      <c r="C2678" t="n">
        <v>204</v>
      </c>
      <c r="D2678" t="n">
        <v>20</v>
      </c>
      <c r="E2678" t="s">
        <v>249</v>
      </c>
      <c r="F2678" t="n">
        <v>3201</v>
      </c>
      <c r="G2678" t="s">
        <v>250</v>
      </c>
      <c r="H2678" t="s">
        <v>251</v>
      </c>
      <c r="I2678" t="n">
        <v>5</v>
      </c>
      <c r="J2678" t="n">
        <v>945</v>
      </c>
      <c r="K2678" t="s">
        <v>304</v>
      </c>
      <c r="L2678" t="n">
        <v>441</v>
      </c>
      <c r="M2678" t="n">
        <v>0.08</v>
      </c>
      <c r="N2678" t="n">
        <v>36</v>
      </c>
      <c r="O2678" t="s">
        <v>345</v>
      </c>
      <c r="P2678" t="s">
        <v>370</v>
      </c>
      <c r="Q2678" t="s">
        <v>370</v>
      </c>
      <c r="R2678" t="s">
        <v>255</v>
      </c>
      <c r="S2678" t="s">
        <v>251</v>
      </c>
      <c r="T2678" t="n">
        <v>5</v>
      </c>
    </row>
    <row r="2679" spans="1:20">
      <c r="A2679" s="1" t="n">
        <v>39599</v>
      </c>
      <c r="B2679" t="s">
        <v>364</v>
      </c>
      <c r="C2679" t="n">
        <v>1</v>
      </c>
      <c r="D2679" t="n">
        <v>231</v>
      </c>
      <c r="E2679" t="s">
        <v>365</v>
      </c>
      <c r="F2679" t="n">
        <v>3202</v>
      </c>
      <c r="G2679" t="s">
        <v>297</v>
      </c>
      <c r="H2679" t="s">
        <v>251</v>
      </c>
      <c r="I2679" t="n">
        <v>5</v>
      </c>
      <c r="J2679" t="n">
        <v>670</v>
      </c>
      <c r="K2679" t="s">
        <v>359</v>
      </c>
      <c r="L2679" t="n">
        <v>20</v>
      </c>
      <c r="M2679" t="n">
        <v>0</v>
      </c>
      <c r="N2679" t="n">
        <v>0</v>
      </c>
    </row>
    <row r="2680" spans="1:20">
      <c r="A2680" s="1" t="n">
        <v>39599</v>
      </c>
      <c r="B2680" t="s">
        <v>364</v>
      </c>
      <c r="C2680" t="n">
        <v>2</v>
      </c>
      <c r="D2680" t="n">
        <v>231</v>
      </c>
      <c r="E2680" t="s">
        <v>365</v>
      </c>
      <c r="F2680" t="n">
        <v>3203</v>
      </c>
      <c r="G2680" t="s">
        <v>366</v>
      </c>
      <c r="H2680" t="s">
        <v>251</v>
      </c>
      <c r="I2680" t="n">
        <v>5</v>
      </c>
      <c r="J2680" t="n">
        <v>670</v>
      </c>
      <c r="K2680" t="s">
        <v>359</v>
      </c>
      <c r="L2680" t="n">
        <v>14</v>
      </c>
      <c r="M2680" t="n">
        <v>0</v>
      </c>
      <c r="N2680" t="n">
        <v>0</v>
      </c>
    </row>
    <row r="2681" spans="1:20">
      <c r="A2681" s="1" t="n">
        <v>39599</v>
      </c>
      <c r="B2681" t="s">
        <v>364</v>
      </c>
      <c r="C2681" t="n">
        <v>3</v>
      </c>
      <c r="D2681" t="n">
        <v>231</v>
      </c>
      <c r="E2681" t="s">
        <v>365</v>
      </c>
      <c r="F2681" t="n">
        <v>3204</v>
      </c>
      <c r="G2681" t="s">
        <v>367</v>
      </c>
      <c r="H2681" t="s">
        <v>251</v>
      </c>
      <c r="I2681" t="n">
        <v>5</v>
      </c>
      <c r="J2681" t="n">
        <v>670</v>
      </c>
      <c r="K2681" t="s">
        <v>359</v>
      </c>
      <c r="L2681" t="n">
        <v>11</v>
      </c>
      <c r="M2681" t="n">
        <v>0</v>
      </c>
      <c r="N2681" t="n">
        <v>0</v>
      </c>
    </row>
    <row r="2682" spans="1:20">
      <c r="A2682" s="1" t="n">
        <v>39599</v>
      </c>
      <c r="B2682" t="s">
        <v>348</v>
      </c>
      <c r="C2682" t="n">
        <v>1</v>
      </c>
      <c r="D2682" t="n">
        <v>215</v>
      </c>
      <c r="E2682" t="s">
        <v>256</v>
      </c>
      <c r="F2682" t="n">
        <v>3201</v>
      </c>
      <c r="G2682" t="s">
        <v>250</v>
      </c>
      <c r="H2682" t="s">
        <v>251</v>
      </c>
      <c r="I2682" t="n">
        <v>5</v>
      </c>
      <c r="J2682" t="n">
        <v>515</v>
      </c>
      <c r="K2682" t="s">
        <v>361</v>
      </c>
      <c r="L2682" t="n">
        <v>227</v>
      </c>
      <c r="M2682" t="n">
        <v>0</v>
      </c>
      <c r="N2682" t="n">
        <v>0</v>
      </c>
    </row>
    <row r="2683" spans="1:20">
      <c r="A2683" s="1" t="n">
        <v>39599</v>
      </c>
      <c r="B2683" t="s">
        <v>348</v>
      </c>
      <c r="C2683" t="n">
        <v>2</v>
      </c>
      <c r="D2683" t="n">
        <v>215</v>
      </c>
      <c r="E2683" t="s">
        <v>256</v>
      </c>
      <c r="F2683" t="n">
        <v>3201</v>
      </c>
      <c r="G2683" t="s">
        <v>250</v>
      </c>
      <c r="H2683" t="s">
        <v>251</v>
      </c>
      <c r="I2683" t="n">
        <v>5</v>
      </c>
      <c r="J2683" t="n">
        <v>515</v>
      </c>
      <c r="K2683" t="s">
        <v>361</v>
      </c>
      <c r="L2683" t="n">
        <v>278</v>
      </c>
      <c r="M2683" t="n">
        <v>0</v>
      </c>
      <c r="N2683" t="n">
        <v>0</v>
      </c>
    </row>
    <row r="2684" spans="1:20">
      <c r="A2684" s="1" t="n">
        <v>39599</v>
      </c>
      <c r="B2684" t="s">
        <v>347</v>
      </c>
      <c r="C2684" t="n">
        <v>5</v>
      </c>
      <c r="D2684" t="n">
        <v>510</v>
      </c>
      <c r="E2684" t="s">
        <v>277</v>
      </c>
      <c r="F2684" t="n">
        <v>3201</v>
      </c>
      <c r="G2684" t="s">
        <v>250</v>
      </c>
      <c r="H2684" t="s">
        <v>251</v>
      </c>
      <c r="I2684" t="n">
        <v>5</v>
      </c>
      <c r="J2684" t="n">
        <v>580</v>
      </c>
      <c r="K2684" t="s">
        <v>270</v>
      </c>
      <c r="L2684" t="n">
        <v>95</v>
      </c>
      <c r="M2684" t="n">
        <v>2.03</v>
      </c>
      <c r="N2684" t="n">
        <v>0</v>
      </c>
    </row>
    <row r="2685" spans="1:20">
      <c r="A2685" s="1" t="n">
        <v>39599</v>
      </c>
      <c r="B2685" t="s">
        <v>347</v>
      </c>
      <c r="C2685" t="n">
        <v>10</v>
      </c>
      <c r="D2685" t="n">
        <v>20</v>
      </c>
      <c r="E2685" t="s">
        <v>249</v>
      </c>
      <c r="F2685" t="n">
        <v>3201</v>
      </c>
      <c r="G2685" t="s">
        <v>250</v>
      </c>
      <c r="H2685" t="s">
        <v>251</v>
      </c>
      <c r="I2685" t="n">
        <v>5</v>
      </c>
      <c r="J2685" t="n">
        <v>458</v>
      </c>
      <c r="K2685" t="s">
        <v>252</v>
      </c>
      <c r="L2685" t="n">
        <v>539</v>
      </c>
      <c r="M2685" t="n">
        <v>0.24</v>
      </c>
      <c r="N2685" t="n">
        <v>20</v>
      </c>
      <c r="O2685" t="s">
        <v>347</v>
      </c>
      <c r="P2685" t="s">
        <v>275</v>
      </c>
      <c r="Q2685" t="s">
        <v>275</v>
      </c>
      <c r="R2685" t="s">
        <v>255</v>
      </c>
      <c r="S2685" t="s">
        <v>251</v>
      </c>
      <c r="T2685" t="n">
        <v>5</v>
      </c>
    </row>
    <row r="2686" spans="1:20">
      <c r="A2686" s="1" t="n">
        <v>39599</v>
      </c>
      <c r="B2686" t="s">
        <v>347</v>
      </c>
      <c r="C2686" t="n">
        <v>11</v>
      </c>
      <c r="D2686" t="n">
        <v>20</v>
      </c>
      <c r="E2686" t="s">
        <v>249</v>
      </c>
      <c r="F2686" t="n">
        <v>3201</v>
      </c>
      <c r="G2686" t="s">
        <v>250</v>
      </c>
      <c r="H2686" t="s">
        <v>251</v>
      </c>
      <c r="I2686" t="n">
        <v>5</v>
      </c>
      <c r="J2686" t="n">
        <v>888</v>
      </c>
      <c r="K2686" t="s">
        <v>295</v>
      </c>
      <c r="L2686" t="n">
        <v>367</v>
      </c>
      <c r="M2686" t="n">
        <v>1.21</v>
      </c>
      <c r="N2686" t="n">
        <v>32.7</v>
      </c>
      <c r="O2686" t="s">
        <v>347</v>
      </c>
      <c r="P2686" t="s">
        <v>275</v>
      </c>
      <c r="Q2686" t="s">
        <v>275</v>
      </c>
      <c r="R2686" t="s">
        <v>255</v>
      </c>
      <c r="S2686" t="s">
        <v>251</v>
      </c>
      <c r="T2686" t="n">
        <v>5</v>
      </c>
    </row>
    <row r="2687" spans="1:20">
      <c r="A2687" s="1" t="n">
        <v>39599</v>
      </c>
      <c r="B2687" t="s">
        <v>347</v>
      </c>
      <c r="C2687" t="n">
        <v>12</v>
      </c>
      <c r="D2687" t="n">
        <v>20</v>
      </c>
      <c r="E2687" t="s">
        <v>249</v>
      </c>
      <c r="F2687" t="n">
        <v>3201</v>
      </c>
      <c r="G2687" t="s">
        <v>250</v>
      </c>
      <c r="H2687" t="s">
        <v>251</v>
      </c>
      <c r="I2687" t="n">
        <v>5</v>
      </c>
      <c r="J2687" t="n">
        <v>805</v>
      </c>
      <c r="K2687" t="s">
        <v>317</v>
      </c>
      <c r="L2687" t="n">
        <v>233</v>
      </c>
      <c r="M2687" t="n">
        <v>0.19</v>
      </c>
      <c r="N2687" t="n">
        <v>38.6</v>
      </c>
      <c r="O2687" t="s">
        <v>347</v>
      </c>
      <c r="P2687" t="s">
        <v>275</v>
      </c>
      <c r="Q2687" t="s">
        <v>275</v>
      </c>
      <c r="R2687" t="s">
        <v>255</v>
      </c>
      <c r="S2687" t="s">
        <v>251</v>
      </c>
      <c r="T2687" t="n">
        <v>5</v>
      </c>
    </row>
    <row r="2688" spans="1:20">
      <c r="A2688" s="1" t="n">
        <v>39599</v>
      </c>
      <c r="B2688" t="s">
        <v>347</v>
      </c>
      <c r="C2688" t="n">
        <v>13</v>
      </c>
      <c r="D2688" t="n">
        <v>20</v>
      </c>
      <c r="E2688" t="s">
        <v>249</v>
      </c>
      <c r="F2688" t="n">
        <v>3201</v>
      </c>
      <c r="G2688" t="s">
        <v>250</v>
      </c>
      <c r="H2688" t="s">
        <v>251</v>
      </c>
      <c r="I2688" t="n">
        <v>5</v>
      </c>
      <c r="J2688" t="n">
        <v>785</v>
      </c>
      <c r="K2688" t="s">
        <v>281</v>
      </c>
      <c r="L2688" t="n">
        <v>551</v>
      </c>
      <c r="M2688" t="n">
        <v>1.12</v>
      </c>
      <c r="N2688" t="n">
        <v>39.3</v>
      </c>
      <c r="O2688" t="s">
        <v>347</v>
      </c>
      <c r="P2688" t="s">
        <v>275</v>
      </c>
      <c r="Q2688" t="s">
        <v>275</v>
      </c>
      <c r="R2688" t="s">
        <v>255</v>
      </c>
      <c r="S2688" t="s">
        <v>251</v>
      </c>
      <c r="T2688" t="n">
        <v>5</v>
      </c>
    </row>
    <row r="2689" spans="1:20">
      <c r="A2689" s="1" t="n">
        <v>39599</v>
      </c>
      <c r="B2689" t="s">
        <v>387</v>
      </c>
      <c r="C2689" t="n">
        <v>2</v>
      </c>
      <c r="D2689" t="n">
        <v>465</v>
      </c>
      <c r="E2689" t="s">
        <v>363</v>
      </c>
      <c r="F2689" t="n">
        <v>3201</v>
      </c>
      <c r="G2689" t="s">
        <v>250</v>
      </c>
      <c r="H2689" t="s">
        <v>251</v>
      </c>
      <c r="I2689" t="n">
        <v>5</v>
      </c>
      <c r="J2689" t="n">
        <v>515</v>
      </c>
      <c r="K2689" t="s">
        <v>361</v>
      </c>
      <c r="L2689" t="n">
        <v>41</v>
      </c>
      <c r="M2689" t="n">
        <v>0</v>
      </c>
      <c r="N2689" t="n">
        <v>0</v>
      </c>
    </row>
    <row r="2690" spans="1:20">
      <c r="A2690" s="1" t="n">
        <v>39629</v>
      </c>
      <c r="B2690" t="s">
        <v>345</v>
      </c>
      <c r="C2690" t="n">
        <v>179</v>
      </c>
      <c r="D2690" t="n">
        <v>20</v>
      </c>
      <c r="E2690" t="s">
        <v>249</v>
      </c>
      <c r="F2690" t="n">
        <v>3201</v>
      </c>
      <c r="G2690" t="s">
        <v>250</v>
      </c>
      <c r="H2690" t="s">
        <v>251</v>
      </c>
      <c r="I2690" t="n">
        <v>5</v>
      </c>
      <c r="J2690" t="n">
        <v>280</v>
      </c>
      <c r="K2690" t="s">
        <v>273</v>
      </c>
      <c r="L2690" t="n">
        <v>237</v>
      </c>
      <c r="M2690" t="n">
        <v>0.26</v>
      </c>
      <c r="N2690" t="n">
        <v>16</v>
      </c>
      <c r="O2690" t="s">
        <v>345</v>
      </c>
      <c r="P2690" t="s">
        <v>370</v>
      </c>
      <c r="Q2690" t="s">
        <v>370</v>
      </c>
      <c r="R2690" t="s">
        <v>255</v>
      </c>
      <c r="S2690" t="s">
        <v>251</v>
      </c>
      <c r="T2690" t="n">
        <v>5</v>
      </c>
    </row>
    <row r="2691" spans="1:20">
      <c r="A2691" s="1" t="n">
        <v>39629</v>
      </c>
      <c r="B2691" t="s">
        <v>345</v>
      </c>
      <c r="C2691" t="n">
        <v>180</v>
      </c>
      <c r="D2691" t="n">
        <v>20</v>
      </c>
      <c r="E2691" t="s">
        <v>249</v>
      </c>
      <c r="F2691" t="n">
        <v>3201</v>
      </c>
      <c r="G2691" t="s">
        <v>250</v>
      </c>
      <c r="H2691" t="s">
        <v>251</v>
      </c>
      <c r="I2691" t="n">
        <v>5</v>
      </c>
      <c r="J2691" t="n">
        <v>280</v>
      </c>
      <c r="K2691" t="s">
        <v>273</v>
      </c>
      <c r="L2691" t="n">
        <v>250</v>
      </c>
      <c r="M2691" t="n">
        <v>0.03</v>
      </c>
      <c r="N2691" t="n">
        <v>16</v>
      </c>
      <c r="O2691" t="s">
        <v>345</v>
      </c>
      <c r="P2691" t="s">
        <v>370</v>
      </c>
      <c r="Q2691" t="s">
        <v>370</v>
      </c>
      <c r="R2691" t="s">
        <v>255</v>
      </c>
      <c r="S2691" t="s">
        <v>251</v>
      </c>
      <c r="T2691" t="n">
        <v>5</v>
      </c>
    </row>
    <row r="2692" spans="1:20">
      <c r="A2692" s="1" t="n">
        <v>39629</v>
      </c>
      <c r="B2692" t="s">
        <v>345</v>
      </c>
      <c r="C2692" t="n">
        <v>181</v>
      </c>
      <c r="D2692" t="n">
        <v>20</v>
      </c>
      <c r="E2692" t="s">
        <v>249</v>
      </c>
      <c r="F2692" t="n">
        <v>3201</v>
      </c>
      <c r="G2692" t="s">
        <v>250</v>
      </c>
      <c r="H2692" t="s">
        <v>251</v>
      </c>
      <c r="I2692" t="n">
        <v>5</v>
      </c>
      <c r="J2692" t="n">
        <v>280</v>
      </c>
      <c r="K2692" t="s">
        <v>273</v>
      </c>
      <c r="L2692" t="n">
        <v>425</v>
      </c>
      <c r="M2692" t="n">
        <v>0.06</v>
      </c>
      <c r="N2692" t="n">
        <v>39.5</v>
      </c>
      <c r="O2692" t="s">
        <v>345</v>
      </c>
      <c r="P2692" t="s">
        <v>370</v>
      </c>
      <c r="Q2692" t="s">
        <v>370</v>
      </c>
      <c r="R2692" t="s">
        <v>255</v>
      </c>
      <c r="S2692" t="s">
        <v>251</v>
      </c>
      <c r="T2692" t="n">
        <v>5</v>
      </c>
    </row>
    <row r="2693" spans="1:20">
      <c r="A2693" s="1" t="n">
        <v>39629</v>
      </c>
      <c r="B2693" t="s">
        <v>345</v>
      </c>
      <c r="C2693" t="n">
        <v>233</v>
      </c>
      <c r="D2693" t="n">
        <v>20</v>
      </c>
      <c r="E2693" t="s">
        <v>249</v>
      </c>
      <c r="F2693" t="n">
        <v>3201</v>
      </c>
      <c r="G2693" t="s">
        <v>250</v>
      </c>
      <c r="H2693" t="s">
        <v>251</v>
      </c>
      <c r="I2693" t="n">
        <v>5</v>
      </c>
      <c r="J2693" t="n">
        <v>875</v>
      </c>
      <c r="K2693" t="s">
        <v>327</v>
      </c>
      <c r="L2693" t="n">
        <v>194</v>
      </c>
      <c r="M2693" t="n">
        <v>0.04</v>
      </c>
      <c r="N2693" t="n">
        <v>43.2</v>
      </c>
      <c r="O2693" t="s">
        <v>345</v>
      </c>
      <c r="P2693" t="s">
        <v>370</v>
      </c>
      <c r="Q2693" t="s">
        <v>370</v>
      </c>
      <c r="R2693" t="s">
        <v>255</v>
      </c>
      <c r="S2693" t="s">
        <v>251</v>
      </c>
      <c r="T2693" t="n">
        <v>5</v>
      </c>
    </row>
    <row r="2694" spans="1:20">
      <c r="A2694" s="1" t="n">
        <v>39629</v>
      </c>
      <c r="B2694" t="s">
        <v>345</v>
      </c>
      <c r="C2694" t="n">
        <v>234</v>
      </c>
      <c r="D2694" t="n">
        <v>20</v>
      </c>
      <c r="E2694" t="s">
        <v>249</v>
      </c>
      <c r="F2694" t="n">
        <v>3201</v>
      </c>
      <c r="G2694" t="s">
        <v>250</v>
      </c>
      <c r="H2694" t="s">
        <v>251</v>
      </c>
      <c r="I2694" t="n">
        <v>5</v>
      </c>
      <c r="J2694" t="n">
        <v>875</v>
      </c>
      <c r="K2694" t="s">
        <v>327</v>
      </c>
      <c r="L2694" t="n">
        <v>198</v>
      </c>
      <c r="M2694" t="n">
        <v>0.04</v>
      </c>
      <c r="N2694" t="n">
        <v>43.3</v>
      </c>
      <c r="O2694" t="s">
        <v>345</v>
      </c>
      <c r="P2694" t="s">
        <v>370</v>
      </c>
      <c r="Q2694" t="s">
        <v>370</v>
      </c>
      <c r="R2694" t="s">
        <v>255</v>
      </c>
      <c r="S2694" t="s">
        <v>251</v>
      </c>
      <c r="T2694" t="n">
        <v>5</v>
      </c>
    </row>
    <row r="2695" spans="1:20">
      <c r="A2695" s="1" t="n">
        <v>39629</v>
      </c>
      <c r="B2695" t="s">
        <v>345</v>
      </c>
      <c r="C2695" t="n">
        <v>235</v>
      </c>
      <c r="D2695" t="n">
        <v>20</v>
      </c>
      <c r="E2695" t="s">
        <v>249</v>
      </c>
      <c r="F2695" t="n">
        <v>3201</v>
      </c>
      <c r="G2695" t="s">
        <v>250</v>
      </c>
      <c r="H2695" t="s">
        <v>251</v>
      </c>
      <c r="I2695" t="n">
        <v>5</v>
      </c>
      <c r="J2695" t="n">
        <v>875</v>
      </c>
      <c r="K2695" t="s">
        <v>327</v>
      </c>
      <c r="L2695" t="n">
        <v>203</v>
      </c>
      <c r="M2695" t="n">
        <v>0.04</v>
      </c>
      <c r="N2695" t="n">
        <v>43.5</v>
      </c>
      <c r="O2695" t="s">
        <v>345</v>
      </c>
      <c r="P2695" t="s">
        <v>370</v>
      </c>
      <c r="Q2695" t="s">
        <v>370</v>
      </c>
      <c r="R2695" t="s">
        <v>255</v>
      </c>
      <c r="S2695" t="s">
        <v>251</v>
      </c>
      <c r="T2695" t="n">
        <v>5</v>
      </c>
    </row>
    <row r="2696" spans="1:20">
      <c r="A2696" s="1" t="n">
        <v>39629</v>
      </c>
      <c r="B2696" t="s">
        <v>345</v>
      </c>
      <c r="C2696" t="n">
        <v>236</v>
      </c>
      <c r="D2696" t="n">
        <v>20</v>
      </c>
      <c r="E2696" t="s">
        <v>249</v>
      </c>
      <c r="F2696" t="n">
        <v>3201</v>
      </c>
      <c r="G2696" t="s">
        <v>250</v>
      </c>
      <c r="H2696" t="s">
        <v>251</v>
      </c>
      <c r="I2696" t="n">
        <v>5</v>
      </c>
      <c r="J2696" t="n">
        <v>945</v>
      </c>
      <c r="K2696" t="s">
        <v>304</v>
      </c>
      <c r="L2696" t="n">
        <v>201</v>
      </c>
      <c r="M2696" t="n">
        <v>0.08</v>
      </c>
      <c r="N2696" t="n">
        <v>35.8</v>
      </c>
      <c r="O2696" t="s">
        <v>345</v>
      </c>
      <c r="P2696" t="s">
        <v>370</v>
      </c>
      <c r="Q2696" t="s">
        <v>370</v>
      </c>
      <c r="R2696" t="s">
        <v>255</v>
      </c>
      <c r="S2696" t="s">
        <v>251</v>
      </c>
      <c r="T2696" t="n">
        <v>5</v>
      </c>
    </row>
    <row r="2697" spans="1:20">
      <c r="A2697" s="1" t="n">
        <v>39629</v>
      </c>
      <c r="B2697" t="s">
        <v>345</v>
      </c>
      <c r="C2697" t="n">
        <v>237</v>
      </c>
      <c r="D2697" t="n">
        <v>20</v>
      </c>
      <c r="E2697" t="s">
        <v>249</v>
      </c>
      <c r="F2697" t="n">
        <v>3201</v>
      </c>
      <c r="G2697" t="s">
        <v>250</v>
      </c>
      <c r="H2697" t="s">
        <v>251</v>
      </c>
      <c r="I2697" t="n">
        <v>5</v>
      </c>
      <c r="J2697" t="n">
        <v>945</v>
      </c>
      <c r="K2697" t="s">
        <v>304</v>
      </c>
      <c r="L2697" t="n">
        <v>235</v>
      </c>
      <c r="M2697" t="n">
        <v>0.08</v>
      </c>
      <c r="N2697" t="n">
        <v>35.5</v>
      </c>
      <c r="O2697" t="s">
        <v>345</v>
      </c>
      <c r="P2697" t="s">
        <v>370</v>
      </c>
      <c r="Q2697" t="s">
        <v>370</v>
      </c>
      <c r="R2697" t="s">
        <v>255</v>
      </c>
      <c r="S2697" t="s">
        <v>251</v>
      </c>
      <c r="T2697" t="n">
        <v>5</v>
      </c>
    </row>
    <row r="2698" spans="1:20">
      <c r="A2698" s="1" t="n">
        <v>39629</v>
      </c>
      <c r="B2698" t="s">
        <v>345</v>
      </c>
      <c r="C2698" t="n">
        <v>238</v>
      </c>
      <c r="D2698" t="n">
        <v>20</v>
      </c>
      <c r="E2698" t="s">
        <v>249</v>
      </c>
      <c r="F2698" t="n">
        <v>3201</v>
      </c>
      <c r="G2698" t="s">
        <v>250</v>
      </c>
      <c r="H2698" t="s">
        <v>251</v>
      </c>
      <c r="I2698" t="n">
        <v>5</v>
      </c>
      <c r="J2698" t="n">
        <v>945</v>
      </c>
      <c r="K2698" t="s">
        <v>304</v>
      </c>
      <c r="L2698" t="n">
        <v>238</v>
      </c>
      <c r="M2698" t="n">
        <v>0.03</v>
      </c>
      <c r="N2698" t="n">
        <v>40.8</v>
      </c>
      <c r="O2698" t="s">
        <v>345</v>
      </c>
      <c r="P2698" t="s">
        <v>370</v>
      </c>
      <c r="Q2698" t="s">
        <v>370</v>
      </c>
      <c r="R2698" t="s">
        <v>255</v>
      </c>
      <c r="S2698" t="s">
        <v>251</v>
      </c>
      <c r="T2698" t="n">
        <v>5</v>
      </c>
    </row>
    <row r="2699" spans="1:20">
      <c r="A2699" s="1" t="n">
        <v>39629</v>
      </c>
      <c r="B2699" t="s">
        <v>345</v>
      </c>
      <c r="C2699" t="n">
        <v>239</v>
      </c>
      <c r="D2699" t="n">
        <v>20</v>
      </c>
      <c r="E2699" t="s">
        <v>249</v>
      </c>
      <c r="F2699" t="n">
        <v>3201</v>
      </c>
      <c r="G2699" t="s">
        <v>250</v>
      </c>
      <c r="H2699" t="s">
        <v>251</v>
      </c>
      <c r="I2699" t="n">
        <v>5</v>
      </c>
      <c r="J2699" t="n">
        <v>945</v>
      </c>
      <c r="K2699" t="s">
        <v>304</v>
      </c>
      <c r="L2699" t="n">
        <v>429</v>
      </c>
      <c r="M2699" t="n">
        <v>0.03</v>
      </c>
      <c r="N2699" t="n">
        <v>40.8</v>
      </c>
      <c r="O2699" t="s">
        <v>345</v>
      </c>
      <c r="P2699" t="s">
        <v>370</v>
      </c>
      <c r="Q2699" t="s">
        <v>370</v>
      </c>
      <c r="R2699" t="s">
        <v>255</v>
      </c>
      <c r="S2699" t="s">
        <v>251</v>
      </c>
      <c r="T2699" t="n">
        <v>5</v>
      </c>
    </row>
    <row r="2700" spans="1:20">
      <c r="A2700" s="1" t="n">
        <v>39629</v>
      </c>
      <c r="B2700" t="s">
        <v>348</v>
      </c>
      <c r="C2700" t="n">
        <v>1</v>
      </c>
      <c r="D2700" t="n">
        <v>215</v>
      </c>
      <c r="E2700" t="s">
        <v>256</v>
      </c>
      <c r="F2700" t="n">
        <v>3201</v>
      </c>
      <c r="G2700" t="s">
        <v>250</v>
      </c>
      <c r="H2700" t="s">
        <v>251</v>
      </c>
      <c r="I2700" t="n">
        <v>5</v>
      </c>
      <c r="J2700" t="n">
        <v>515</v>
      </c>
      <c r="K2700" t="s">
        <v>361</v>
      </c>
      <c r="L2700" t="n">
        <v>314</v>
      </c>
      <c r="M2700" t="n">
        <v>0</v>
      </c>
      <c r="N2700" t="n">
        <v>0</v>
      </c>
    </row>
    <row r="2701" spans="1:20">
      <c r="A2701" s="1" t="n">
        <v>39629</v>
      </c>
      <c r="B2701" t="s">
        <v>347</v>
      </c>
      <c r="C2701" t="n">
        <v>7</v>
      </c>
      <c r="D2701" t="n">
        <v>509</v>
      </c>
      <c r="E2701" t="s">
        <v>269</v>
      </c>
      <c r="F2701" t="n">
        <v>3201</v>
      </c>
      <c r="G2701" t="s">
        <v>250</v>
      </c>
      <c r="H2701" t="s">
        <v>251</v>
      </c>
      <c r="I2701" t="n">
        <v>5</v>
      </c>
      <c r="J2701" t="n">
        <v>580</v>
      </c>
      <c r="K2701" t="s">
        <v>270</v>
      </c>
      <c r="L2701" t="n">
        <v>101</v>
      </c>
      <c r="M2701" t="n">
        <v>0.51</v>
      </c>
      <c r="N2701" t="n">
        <v>0</v>
      </c>
    </row>
    <row r="2702" spans="1:20">
      <c r="A2702" s="1" t="n">
        <v>39629</v>
      </c>
      <c r="B2702" t="s">
        <v>347</v>
      </c>
      <c r="C2702" t="n">
        <v>14</v>
      </c>
      <c r="D2702" t="n">
        <v>20</v>
      </c>
      <c r="E2702" t="s">
        <v>249</v>
      </c>
      <c r="F2702" t="n">
        <v>3201</v>
      </c>
      <c r="G2702" t="s">
        <v>250</v>
      </c>
      <c r="H2702" t="s">
        <v>251</v>
      </c>
      <c r="I2702" t="n">
        <v>5</v>
      </c>
      <c r="J2702" t="n">
        <v>160</v>
      </c>
      <c r="K2702" t="s">
        <v>280</v>
      </c>
      <c r="L2702" t="n">
        <v>386</v>
      </c>
      <c r="M2702" t="n">
        <v>0.13</v>
      </c>
      <c r="N2702" t="n">
        <v>23</v>
      </c>
      <c r="O2702" t="s">
        <v>347</v>
      </c>
      <c r="P2702" t="s">
        <v>275</v>
      </c>
      <c r="Q2702" t="s">
        <v>275</v>
      </c>
      <c r="R2702" t="s">
        <v>255</v>
      </c>
      <c r="S2702" t="s">
        <v>251</v>
      </c>
      <c r="T2702" t="n">
        <v>5</v>
      </c>
    </row>
    <row r="2703" spans="1:20">
      <c r="A2703" s="1" t="n">
        <v>39629</v>
      </c>
      <c r="B2703" t="s">
        <v>347</v>
      </c>
      <c r="C2703" t="n">
        <v>15</v>
      </c>
      <c r="D2703" t="n">
        <v>20</v>
      </c>
      <c r="E2703" t="s">
        <v>249</v>
      </c>
      <c r="F2703" t="n">
        <v>3201</v>
      </c>
      <c r="G2703" t="s">
        <v>250</v>
      </c>
      <c r="H2703" t="s">
        <v>251</v>
      </c>
      <c r="I2703" t="n">
        <v>5</v>
      </c>
      <c r="J2703" t="n">
        <v>458</v>
      </c>
      <c r="K2703" t="s">
        <v>252</v>
      </c>
      <c r="L2703" t="n">
        <v>526</v>
      </c>
      <c r="M2703" t="n">
        <v>0.24</v>
      </c>
      <c r="N2703" t="n">
        <v>39</v>
      </c>
      <c r="O2703" t="s">
        <v>347</v>
      </c>
      <c r="P2703" t="s">
        <v>275</v>
      </c>
      <c r="Q2703" t="s">
        <v>275</v>
      </c>
      <c r="R2703" t="s">
        <v>255</v>
      </c>
      <c r="S2703" t="s">
        <v>251</v>
      </c>
      <c r="T2703" t="n">
        <v>5</v>
      </c>
    </row>
    <row r="2704" spans="1:20">
      <c r="A2704" s="1" t="n">
        <v>39629</v>
      </c>
      <c r="B2704" t="s">
        <v>347</v>
      </c>
      <c r="C2704" t="n">
        <v>16</v>
      </c>
      <c r="D2704" t="n">
        <v>20</v>
      </c>
      <c r="E2704" t="s">
        <v>249</v>
      </c>
      <c r="F2704" t="n">
        <v>3201</v>
      </c>
      <c r="G2704" t="s">
        <v>250</v>
      </c>
      <c r="H2704" t="s">
        <v>251</v>
      </c>
      <c r="I2704" t="n">
        <v>5</v>
      </c>
      <c r="J2704" t="n">
        <v>888</v>
      </c>
      <c r="K2704" t="s">
        <v>295</v>
      </c>
      <c r="L2704" t="n">
        <v>333</v>
      </c>
      <c r="M2704" t="n">
        <v>1.21</v>
      </c>
      <c r="N2704" t="n">
        <v>32.7</v>
      </c>
      <c r="O2704" t="s">
        <v>347</v>
      </c>
      <c r="P2704" t="s">
        <v>275</v>
      </c>
      <c r="Q2704" t="s">
        <v>275</v>
      </c>
      <c r="R2704" t="s">
        <v>255</v>
      </c>
      <c r="S2704" t="s">
        <v>251</v>
      </c>
      <c r="T2704" t="n">
        <v>5</v>
      </c>
    </row>
    <row r="2705" spans="1:20">
      <c r="A2705" s="1" t="n">
        <v>39629</v>
      </c>
      <c r="B2705" t="s">
        <v>347</v>
      </c>
      <c r="C2705" t="n">
        <v>17</v>
      </c>
      <c r="D2705" t="n">
        <v>20</v>
      </c>
      <c r="E2705" t="s">
        <v>249</v>
      </c>
      <c r="F2705" t="n">
        <v>3201</v>
      </c>
      <c r="G2705" t="s">
        <v>250</v>
      </c>
      <c r="H2705" t="s">
        <v>251</v>
      </c>
      <c r="I2705" t="n">
        <v>5</v>
      </c>
      <c r="J2705" t="n">
        <v>805</v>
      </c>
      <c r="K2705" t="s">
        <v>317</v>
      </c>
      <c r="L2705" t="n">
        <v>235</v>
      </c>
      <c r="M2705" t="n">
        <v>0.18</v>
      </c>
      <c r="N2705" t="n">
        <v>39.3</v>
      </c>
      <c r="O2705" t="s">
        <v>347</v>
      </c>
      <c r="P2705" t="s">
        <v>275</v>
      </c>
      <c r="Q2705" t="s">
        <v>275</v>
      </c>
      <c r="R2705" t="s">
        <v>255</v>
      </c>
      <c r="S2705" t="s">
        <v>251</v>
      </c>
      <c r="T2705" t="n">
        <v>5</v>
      </c>
    </row>
    <row r="2706" spans="1:20">
      <c r="A2706" s="1" t="n">
        <v>39629</v>
      </c>
      <c r="B2706" t="s">
        <v>347</v>
      </c>
      <c r="C2706" t="n">
        <v>18</v>
      </c>
      <c r="D2706" t="n">
        <v>20</v>
      </c>
      <c r="E2706" t="s">
        <v>249</v>
      </c>
      <c r="F2706" t="n">
        <v>3201</v>
      </c>
      <c r="G2706" t="s">
        <v>250</v>
      </c>
      <c r="H2706" t="s">
        <v>251</v>
      </c>
      <c r="I2706" t="n">
        <v>5</v>
      </c>
      <c r="J2706" t="n">
        <v>785</v>
      </c>
      <c r="K2706" t="s">
        <v>281</v>
      </c>
      <c r="L2706" t="n">
        <v>164</v>
      </c>
      <c r="M2706" t="n">
        <v>2.46</v>
      </c>
      <c r="N2706" t="n">
        <v>31.4</v>
      </c>
      <c r="O2706" t="s">
        <v>347</v>
      </c>
      <c r="P2706" t="s">
        <v>275</v>
      </c>
      <c r="Q2706" t="s">
        <v>275</v>
      </c>
      <c r="R2706" t="s">
        <v>255</v>
      </c>
      <c r="S2706" t="s">
        <v>251</v>
      </c>
      <c r="T2706" t="n">
        <v>5</v>
      </c>
    </row>
    <row r="2707" spans="1:20">
      <c r="A2707" s="1" t="n">
        <v>39629</v>
      </c>
      <c r="B2707" t="s">
        <v>347</v>
      </c>
      <c r="C2707" t="n">
        <v>19</v>
      </c>
      <c r="D2707" t="n">
        <v>20</v>
      </c>
      <c r="E2707" t="s">
        <v>249</v>
      </c>
      <c r="F2707" t="n">
        <v>3201</v>
      </c>
      <c r="G2707" t="s">
        <v>250</v>
      </c>
      <c r="H2707" t="s">
        <v>251</v>
      </c>
      <c r="I2707" t="n">
        <v>5</v>
      </c>
      <c r="J2707" t="n">
        <v>785</v>
      </c>
      <c r="K2707" t="s">
        <v>281</v>
      </c>
      <c r="L2707" t="n">
        <v>529</v>
      </c>
      <c r="M2707" t="n">
        <v>1.15</v>
      </c>
      <c r="N2707" t="n">
        <v>38.9</v>
      </c>
      <c r="O2707" t="s">
        <v>347</v>
      </c>
      <c r="P2707" t="s">
        <v>275</v>
      </c>
      <c r="Q2707" t="s">
        <v>275</v>
      </c>
      <c r="R2707" t="s">
        <v>255</v>
      </c>
      <c r="S2707" t="s">
        <v>251</v>
      </c>
      <c r="T2707" t="n">
        <v>5</v>
      </c>
    </row>
    <row r="2708" spans="1:20">
      <c r="A2708" s="1" t="n">
        <v>39660</v>
      </c>
      <c r="B2708" t="s">
        <v>345</v>
      </c>
      <c r="C2708" t="n">
        <v>173</v>
      </c>
      <c r="D2708" t="n">
        <v>20</v>
      </c>
      <c r="E2708" t="s">
        <v>249</v>
      </c>
      <c r="F2708" t="n">
        <v>3201</v>
      </c>
      <c r="G2708" t="s">
        <v>250</v>
      </c>
      <c r="H2708" t="s">
        <v>251</v>
      </c>
      <c r="I2708" t="n">
        <v>5</v>
      </c>
      <c r="J2708" t="n">
        <v>280</v>
      </c>
      <c r="K2708" t="s">
        <v>273</v>
      </c>
      <c r="L2708" t="n">
        <v>503</v>
      </c>
      <c r="M2708" t="n">
        <v>0.04</v>
      </c>
      <c r="N2708" t="n">
        <v>43.5</v>
      </c>
      <c r="O2708" t="s">
        <v>345</v>
      </c>
      <c r="P2708" t="s">
        <v>370</v>
      </c>
      <c r="Q2708" t="s">
        <v>370</v>
      </c>
      <c r="R2708" t="s">
        <v>255</v>
      </c>
      <c r="S2708" t="s">
        <v>251</v>
      </c>
      <c r="T2708" t="n">
        <v>5</v>
      </c>
    </row>
    <row r="2709" spans="1:20">
      <c r="A2709" s="1" t="n">
        <v>39660</v>
      </c>
      <c r="B2709" t="s">
        <v>345</v>
      </c>
      <c r="C2709" t="n">
        <v>203</v>
      </c>
      <c r="D2709" t="n">
        <v>20</v>
      </c>
      <c r="E2709" t="s">
        <v>249</v>
      </c>
      <c r="F2709" t="n">
        <v>3201</v>
      </c>
      <c r="G2709" t="s">
        <v>250</v>
      </c>
      <c r="H2709" t="s">
        <v>251</v>
      </c>
      <c r="I2709" t="n">
        <v>5</v>
      </c>
      <c r="J2709" t="n">
        <v>660</v>
      </c>
      <c r="K2709" t="s">
        <v>307</v>
      </c>
      <c r="L2709" t="n">
        <v>191</v>
      </c>
      <c r="M2709" t="n">
        <v>0.03</v>
      </c>
      <c r="N2709" t="n">
        <v>40.8</v>
      </c>
      <c r="O2709" t="s">
        <v>345</v>
      </c>
      <c r="P2709" t="s">
        <v>370</v>
      </c>
      <c r="Q2709" t="s">
        <v>370</v>
      </c>
      <c r="R2709" t="s">
        <v>255</v>
      </c>
      <c r="S2709" t="s">
        <v>251</v>
      </c>
      <c r="T2709" t="n">
        <v>5</v>
      </c>
    </row>
    <row r="2710" spans="1:20">
      <c r="A2710" s="1" t="n">
        <v>39660</v>
      </c>
      <c r="B2710" t="s">
        <v>345</v>
      </c>
      <c r="C2710" t="n">
        <v>229</v>
      </c>
      <c r="D2710" t="n">
        <v>20</v>
      </c>
      <c r="E2710" t="s">
        <v>249</v>
      </c>
      <c r="F2710" t="n">
        <v>3201</v>
      </c>
      <c r="G2710" t="s">
        <v>250</v>
      </c>
      <c r="H2710" t="s">
        <v>251</v>
      </c>
      <c r="I2710" t="n">
        <v>5</v>
      </c>
      <c r="J2710" t="n">
        <v>875</v>
      </c>
      <c r="K2710" t="s">
        <v>327</v>
      </c>
      <c r="L2710" t="n">
        <v>183</v>
      </c>
      <c r="M2710" t="n">
        <v>1.48</v>
      </c>
      <c r="N2710" t="n">
        <v>23</v>
      </c>
      <c r="O2710" t="s">
        <v>345</v>
      </c>
      <c r="P2710" t="s">
        <v>370</v>
      </c>
      <c r="Q2710" t="s">
        <v>370</v>
      </c>
      <c r="R2710" t="s">
        <v>255</v>
      </c>
      <c r="S2710" t="s">
        <v>251</v>
      </c>
      <c r="T2710" t="n">
        <v>5</v>
      </c>
    </row>
    <row r="2711" spans="1:20">
      <c r="A2711" s="1" t="n">
        <v>39660</v>
      </c>
      <c r="B2711" t="s">
        <v>345</v>
      </c>
      <c r="C2711" t="n">
        <v>230</v>
      </c>
      <c r="D2711" t="n">
        <v>20</v>
      </c>
      <c r="E2711" t="s">
        <v>249</v>
      </c>
      <c r="F2711" t="n">
        <v>3201</v>
      </c>
      <c r="G2711" t="s">
        <v>250</v>
      </c>
      <c r="H2711" t="s">
        <v>251</v>
      </c>
      <c r="I2711" t="n">
        <v>5</v>
      </c>
      <c r="J2711" t="n">
        <v>875</v>
      </c>
      <c r="K2711" t="s">
        <v>327</v>
      </c>
      <c r="L2711" t="n">
        <v>208</v>
      </c>
      <c r="M2711" t="n">
        <v>0.03</v>
      </c>
      <c r="N2711" t="n">
        <v>40.8</v>
      </c>
      <c r="O2711" t="s">
        <v>345</v>
      </c>
      <c r="P2711" t="s">
        <v>370</v>
      </c>
      <c r="Q2711" t="s">
        <v>370</v>
      </c>
      <c r="R2711" t="s">
        <v>255</v>
      </c>
      <c r="S2711" t="s">
        <v>251</v>
      </c>
      <c r="T2711" t="n">
        <v>5</v>
      </c>
    </row>
    <row r="2712" spans="1:20">
      <c r="A2712" s="1" t="n">
        <v>39660</v>
      </c>
      <c r="B2712" t="s">
        <v>345</v>
      </c>
      <c r="C2712" t="n">
        <v>232</v>
      </c>
      <c r="D2712" t="n">
        <v>20</v>
      </c>
      <c r="E2712" t="s">
        <v>249</v>
      </c>
      <c r="F2712" t="n">
        <v>3201</v>
      </c>
      <c r="G2712" t="s">
        <v>250</v>
      </c>
      <c r="H2712" t="s">
        <v>251</v>
      </c>
      <c r="I2712" t="n">
        <v>5</v>
      </c>
      <c r="J2712" t="n">
        <v>945</v>
      </c>
      <c r="K2712" t="s">
        <v>304</v>
      </c>
      <c r="L2712" t="n">
        <v>389</v>
      </c>
      <c r="M2712" t="n">
        <v>1.48</v>
      </c>
      <c r="N2712" t="n">
        <v>23.2</v>
      </c>
      <c r="O2712" t="s">
        <v>345</v>
      </c>
      <c r="P2712" t="s">
        <v>370</v>
      </c>
      <c r="Q2712" t="s">
        <v>370</v>
      </c>
      <c r="R2712" t="s">
        <v>255</v>
      </c>
      <c r="S2712" t="s">
        <v>251</v>
      </c>
      <c r="T2712" t="n">
        <v>5</v>
      </c>
    </row>
    <row r="2713" spans="1:20">
      <c r="A2713" s="1" t="n">
        <v>39660</v>
      </c>
      <c r="B2713" t="s">
        <v>345</v>
      </c>
      <c r="C2713" t="n">
        <v>234</v>
      </c>
      <c r="D2713" t="n">
        <v>141</v>
      </c>
      <c r="E2713" t="s">
        <v>373</v>
      </c>
      <c r="F2713" t="n">
        <v>3201</v>
      </c>
      <c r="G2713" t="s">
        <v>250</v>
      </c>
      <c r="H2713" t="s">
        <v>251</v>
      </c>
      <c r="I2713" t="n">
        <v>5</v>
      </c>
      <c r="J2713" t="n">
        <v>220</v>
      </c>
      <c r="K2713" t="s">
        <v>399</v>
      </c>
      <c r="L2713" t="n">
        <v>72</v>
      </c>
      <c r="M2713" t="n">
        <v>0</v>
      </c>
      <c r="N2713" t="n">
        <v>0</v>
      </c>
      <c r="O2713" t="s">
        <v>345</v>
      </c>
      <c r="P2713" t="s">
        <v>370</v>
      </c>
      <c r="Q2713" t="s">
        <v>370</v>
      </c>
      <c r="R2713" t="s">
        <v>255</v>
      </c>
      <c r="S2713" t="s">
        <v>251</v>
      </c>
      <c r="T2713" t="n">
        <v>5</v>
      </c>
    </row>
    <row r="2714" spans="1:20">
      <c r="A2714" s="1" t="n">
        <v>39660</v>
      </c>
      <c r="B2714" t="s">
        <v>345</v>
      </c>
      <c r="C2714" t="n">
        <v>235</v>
      </c>
      <c r="D2714" t="n">
        <v>141</v>
      </c>
      <c r="E2714" t="s">
        <v>373</v>
      </c>
      <c r="F2714" t="n">
        <v>3201</v>
      </c>
      <c r="G2714" t="s">
        <v>250</v>
      </c>
      <c r="H2714" t="s">
        <v>251</v>
      </c>
      <c r="I2714" t="n">
        <v>5</v>
      </c>
      <c r="J2714" t="n">
        <v>330</v>
      </c>
      <c r="K2714" t="s">
        <v>374</v>
      </c>
      <c r="L2714" t="n">
        <v>18</v>
      </c>
      <c r="M2714" t="n">
        <v>0</v>
      </c>
      <c r="N2714" t="n">
        <v>0</v>
      </c>
      <c r="O2714" t="s">
        <v>345</v>
      </c>
      <c r="P2714" t="s">
        <v>370</v>
      </c>
      <c r="Q2714" t="s">
        <v>370</v>
      </c>
      <c r="R2714" t="s">
        <v>255</v>
      </c>
      <c r="S2714" t="s">
        <v>251</v>
      </c>
      <c r="T2714" t="n">
        <v>5</v>
      </c>
    </row>
    <row r="2715" spans="1:20">
      <c r="A2715" s="1" t="n">
        <v>39660</v>
      </c>
      <c r="B2715" t="s">
        <v>379</v>
      </c>
      <c r="C2715" t="n">
        <v>3</v>
      </c>
      <c r="D2715" t="n">
        <v>141</v>
      </c>
      <c r="E2715" t="s">
        <v>373</v>
      </c>
      <c r="F2715" t="n">
        <v>3201</v>
      </c>
      <c r="G2715" t="s">
        <v>250</v>
      </c>
      <c r="H2715" t="s">
        <v>251</v>
      </c>
      <c r="I2715" t="n">
        <v>5</v>
      </c>
      <c r="J2715" t="n">
        <v>220</v>
      </c>
      <c r="K2715" t="s">
        <v>399</v>
      </c>
      <c r="L2715" t="n">
        <v>22</v>
      </c>
      <c r="M2715" t="n">
        <v>0</v>
      </c>
      <c r="N2715" t="n">
        <v>0</v>
      </c>
      <c r="O2715" t="s">
        <v>394</v>
      </c>
      <c r="P2715" t="s">
        <v>254</v>
      </c>
      <c r="Q2715" t="s">
        <v>254</v>
      </c>
      <c r="R2715" t="s">
        <v>255</v>
      </c>
      <c r="S2715" t="s">
        <v>251</v>
      </c>
      <c r="T2715" t="n">
        <v>5</v>
      </c>
    </row>
    <row r="2716" spans="1:20">
      <c r="A2716" s="1" t="n">
        <v>39660</v>
      </c>
      <c r="B2716" t="s">
        <v>379</v>
      </c>
      <c r="C2716" t="n">
        <v>4</v>
      </c>
      <c r="D2716" t="n">
        <v>141</v>
      </c>
      <c r="E2716" t="s">
        <v>373</v>
      </c>
      <c r="F2716" t="n">
        <v>3201</v>
      </c>
      <c r="G2716" t="s">
        <v>250</v>
      </c>
      <c r="H2716" t="s">
        <v>251</v>
      </c>
      <c r="I2716" t="n">
        <v>5</v>
      </c>
      <c r="J2716" t="n">
        <v>220</v>
      </c>
      <c r="K2716" t="s">
        <v>399</v>
      </c>
      <c r="L2716" t="n">
        <v>72</v>
      </c>
      <c r="M2716" t="n">
        <v>0</v>
      </c>
      <c r="N2716" t="n">
        <v>0</v>
      </c>
      <c r="O2716" t="s">
        <v>345</v>
      </c>
      <c r="P2716" t="s">
        <v>370</v>
      </c>
      <c r="Q2716" t="s">
        <v>370</v>
      </c>
      <c r="R2716" t="s">
        <v>255</v>
      </c>
      <c r="S2716" t="s">
        <v>251</v>
      </c>
      <c r="T2716" t="n">
        <v>5</v>
      </c>
    </row>
    <row r="2717" spans="1:20">
      <c r="A2717" s="1" t="n">
        <v>39660</v>
      </c>
      <c r="B2717" t="s">
        <v>379</v>
      </c>
      <c r="C2717" t="n">
        <v>5</v>
      </c>
      <c r="D2717" t="n">
        <v>141</v>
      </c>
      <c r="E2717" t="s">
        <v>373</v>
      </c>
      <c r="F2717" t="n">
        <v>3201</v>
      </c>
      <c r="G2717" t="s">
        <v>250</v>
      </c>
      <c r="H2717" t="s">
        <v>251</v>
      </c>
      <c r="I2717" t="n">
        <v>5</v>
      </c>
      <c r="J2717" t="n">
        <v>220</v>
      </c>
      <c r="K2717" t="s">
        <v>399</v>
      </c>
      <c r="L2717" t="n">
        <v>38</v>
      </c>
      <c r="M2717" t="n">
        <v>0</v>
      </c>
      <c r="N2717" t="n">
        <v>0</v>
      </c>
      <c r="O2717" t="s">
        <v>347</v>
      </c>
      <c r="P2717" t="s">
        <v>275</v>
      </c>
      <c r="Q2717" t="s">
        <v>275</v>
      </c>
      <c r="R2717" t="s">
        <v>255</v>
      </c>
      <c r="S2717" t="s">
        <v>251</v>
      </c>
      <c r="T2717" t="n">
        <v>5</v>
      </c>
    </row>
    <row r="2718" spans="1:20">
      <c r="A2718" s="1" t="n">
        <v>39660</v>
      </c>
      <c r="B2718" t="s">
        <v>378</v>
      </c>
      <c r="C2718" t="n">
        <v>5</v>
      </c>
      <c r="D2718" t="n">
        <v>141</v>
      </c>
      <c r="E2718" t="s">
        <v>373</v>
      </c>
      <c r="F2718" t="n">
        <v>3201</v>
      </c>
      <c r="G2718" t="s">
        <v>250</v>
      </c>
      <c r="H2718" t="s">
        <v>251</v>
      </c>
      <c r="I2718" t="n">
        <v>5</v>
      </c>
      <c r="J2718" t="n">
        <v>220</v>
      </c>
      <c r="K2718" t="s">
        <v>399</v>
      </c>
      <c r="L2718" t="n">
        <v>22</v>
      </c>
      <c r="M2718" t="n">
        <v>0</v>
      </c>
      <c r="N2718" t="n">
        <v>0</v>
      </c>
      <c r="O2718" t="s">
        <v>394</v>
      </c>
      <c r="P2718" t="s">
        <v>254</v>
      </c>
      <c r="Q2718" t="s">
        <v>254</v>
      </c>
      <c r="R2718" t="s">
        <v>255</v>
      </c>
      <c r="S2718" t="s">
        <v>251</v>
      </c>
      <c r="T2718" t="n">
        <v>5</v>
      </c>
    </row>
    <row r="2719" spans="1:20">
      <c r="A2719" s="1" t="n">
        <v>39660</v>
      </c>
      <c r="B2719" t="s">
        <v>347</v>
      </c>
      <c r="C2719" t="n">
        <v>11</v>
      </c>
      <c r="D2719" t="n">
        <v>20</v>
      </c>
      <c r="E2719" t="s">
        <v>249</v>
      </c>
      <c r="F2719" t="n">
        <v>3201</v>
      </c>
      <c r="G2719" t="s">
        <v>250</v>
      </c>
      <c r="H2719" t="s">
        <v>251</v>
      </c>
      <c r="I2719" t="n">
        <v>5</v>
      </c>
      <c r="J2719" t="n">
        <v>160</v>
      </c>
      <c r="K2719" t="s">
        <v>280</v>
      </c>
      <c r="L2719" t="n">
        <v>651</v>
      </c>
      <c r="M2719" t="n">
        <v>0.13</v>
      </c>
      <c r="N2719" t="n">
        <v>23</v>
      </c>
      <c r="O2719" t="s">
        <v>347</v>
      </c>
      <c r="P2719" t="s">
        <v>275</v>
      </c>
      <c r="Q2719" t="s">
        <v>275</v>
      </c>
      <c r="R2719" t="s">
        <v>255</v>
      </c>
      <c r="S2719" t="s">
        <v>251</v>
      </c>
      <c r="T2719" t="n">
        <v>5</v>
      </c>
    </row>
    <row r="2720" spans="1:20">
      <c r="A2720" s="1" t="n">
        <v>39660</v>
      </c>
      <c r="B2720" t="s">
        <v>347</v>
      </c>
      <c r="C2720" t="n">
        <v>12</v>
      </c>
      <c r="D2720" t="n">
        <v>20</v>
      </c>
      <c r="E2720" t="s">
        <v>249</v>
      </c>
      <c r="F2720" t="n">
        <v>3201</v>
      </c>
      <c r="G2720" t="s">
        <v>250</v>
      </c>
      <c r="H2720" t="s">
        <v>251</v>
      </c>
      <c r="I2720" t="n">
        <v>5</v>
      </c>
      <c r="J2720" t="n">
        <v>685</v>
      </c>
      <c r="K2720" t="s">
        <v>343</v>
      </c>
      <c r="L2720" t="n">
        <v>295</v>
      </c>
      <c r="M2720" t="n">
        <v>0.29</v>
      </c>
      <c r="N2720" t="n">
        <v>37.2</v>
      </c>
      <c r="O2720" t="s">
        <v>347</v>
      </c>
      <c r="P2720" t="s">
        <v>275</v>
      </c>
      <c r="Q2720" t="s">
        <v>275</v>
      </c>
      <c r="R2720" t="s">
        <v>255</v>
      </c>
      <c r="S2720" t="s">
        <v>251</v>
      </c>
      <c r="T2720" t="n">
        <v>5</v>
      </c>
    </row>
    <row r="2721" spans="1:20">
      <c r="A2721" s="1" t="n">
        <v>39660</v>
      </c>
      <c r="B2721" t="s">
        <v>347</v>
      </c>
      <c r="C2721" t="n">
        <v>13</v>
      </c>
      <c r="D2721" t="n">
        <v>20</v>
      </c>
      <c r="E2721" t="s">
        <v>249</v>
      </c>
      <c r="F2721" t="n">
        <v>3201</v>
      </c>
      <c r="G2721" t="s">
        <v>250</v>
      </c>
      <c r="H2721" t="s">
        <v>251</v>
      </c>
      <c r="I2721" t="n">
        <v>5</v>
      </c>
      <c r="J2721" t="n">
        <v>660</v>
      </c>
      <c r="K2721" t="s">
        <v>307</v>
      </c>
      <c r="L2721" t="n">
        <v>380</v>
      </c>
      <c r="M2721" t="n">
        <v>0.06</v>
      </c>
      <c r="N2721" t="n">
        <v>41.9</v>
      </c>
      <c r="O2721" t="s">
        <v>347</v>
      </c>
      <c r="P2721" t="s">
        <v>275</v>
      </c>
      <c r="Q2721" t="s">
        <v>275</v>
      </c>
      <c r="R2721" t="s">
        <v>255</v>
      </c>
      <c r="S2721" t="s">
        <v>251</v>
      </c>
      <c r="T2721" t="n">
        <v>5</v>
      </c>
    </row>
    <row r="2722" spans="1:20">
      <c r="A2722" s="1" t="n">
        <v>39660</v>
      </c>
      <c r="B2722" t="s">
        <v>347</v>
      </c>
      <c r="C2722" t="n">
        <v>14</v>
      </c>
      <c r="D2722" t="n">
        <v>20</v>
      </c>
      <c r="E2722" t="s">
        <v>249</v>
      </c>
      <c r="F2722" t="n">
        <v>3201</v>
      </c>
      <c r="G2722" t="s">
        <v>250</v>
      </c>
      <c r="H2722" t="s">
        <v>251</v>
      </c>
      <c r="I2722" t="n">
        <v>5</v>
      </c>
      <c r="J2722" t="n">
        <v>785</v>
      </c>
      <c r="K2722" t="s">
        <v>281</v>
      </c>
      <c r="L2722" t="n">
        <v>185</v>
      </c>
      <c r="M2722" t="n">
        <v>2.69</v>
      </c>
      <c r="N2722" t="n">
        <v>30.5</v>
      </c>
      <c r="O2722" t="s">
        <v>347</v>
      </c>
      <c r="P2722" t="s">
        <v>275</v>
      </c>
      <c r="Q2722" t="s">
        <v>275</v>
      </c>
      <c r="R2722" t="s">
        <v>255</v>
      </c>
      <c r="S2722" t="s">
        <v>251</v>
      </c>
      <c r="T2722" t="n">
        <v>5</v>
      </c>
    </row>
    <row r="2723" spans="1:20">
      <c r="A2723" s="1" t="n">
        <v>39660</v>
      </c>
      <c r="B2723" t="s">
        <v>347</v>
      </c>
      <c r="C2723" t="n">
        <v>15</v>
      </c>
      <c r="D2723" t="n">
        <v>20</v>
      </c>
      <c r="E2723" t="s">
        <v>249</v>
      </c>
      <c r="F2723" t="n">
        <v>3201</v>
      </c>
      <c r="G2723" t="s">
        <v>250</v>
      </c>
      <c r="H2723" t="s">
        <v>251</v>
      </c>
      <c r="I2723" t="n">
        <v>5</v>
      </c>
      <c r="J2723" t="n">
        <v>785</v>
      </c>
      <c r="K2723" t="s">
        <v>281</v>
      </c>
      <c r="L2723" t="n">
        <v>589</v>
      </c>
      <c r="M2723" t="n">
        <v>1.13</v>
      </c>
      <c r="N2723" t="n">
        <v>38.9</v>
      </c>
      <c r="O2723" t="s">
        <v>347</v>
      </c>
      <c r="P2723" t="s">
        <v>275</v>
      </c>
      <c r="Q2723" t="s">
        <v>275</v>
      </c>
      <c r="R2723" t="s">
        <v>255</v>
      </c>
      <c r="S2723" t="s">
        <v>251</v>
      </c>
      <c r="T2723" t="n">
        <v>5</v>
      </c>
    </row>
    <row r="2724" spans="1:20">
      <c r="A2724" s="1" t="n">
        <v>39691</v>
      </c>
      <c r="B2724" t="s">
        <v>345</v>
      </c>
      <c r="C2724" t="n">
        <v>18</v>
      </c>
      <c r="D2724" t="n">
        <v>20</v>
      </c>
      <c r="E2724" t="s">
        <v>249</v>
      </c>
      <c r="F2724" t="n">
        <v>3201</v>
      </c>
      <c r="G2724" t="s">
        <v>250</v>
      </c>
      <c r="H2724" t="s">
        <v>251</v>
      </c>
      <c r="I2724" t="n">
        <v>5</v>
      </c>
      <c r="J2724" t="n">
        <v>875</v>
      </c>
      <c r="K2724" t="s">
        <v>327</v>
      </c>
      <c r="L2724" t="n">
        <v>194</v>
      </c>
      <c r="M2724" t="n">
        <v>0.04</v>
      </c>
      <c r="N2724" t="n">
        <v>43.3</v>
      </c>
      <c r="O2724" t="s">
        <v>345</v>
      </c>
      <c r="P2724" t="s">
        <v>370</v>
      </c>
      <c r="Q2724" t="s">
        <v>370</v>
      </c>
      <c r="R2724" t="s">
        <v>255</v>
      </c>
      <c r="S2724" t="s">
        <v>251</v>
      </c>
      <c r="T2724" t="n">
        <v>5</v>
      </c>
    </row>
    <row r="2725" spans="1:20">
      <c r="A2725" s="1" t="n">
        <v>39691</v>
      </c>
      <c r="B2725" t="s">
        <v>345</v>
      </c>
      <c r="C2725" t="n">
        <v>19</v>
      </c>
      <c r="D2725" t="n">
        <v>20</v>
      </c>
      <c r="E2725" t="s">
        <v>249</v>
      </c>
      <c r="F2725" t="n">
        <v>3201</v>
      </c>
      <c r="G2725" t="s">
        <v>250</v>
      </c>
      <c r="H2725" t="s">
        <v>251</v>
      </c>
      <c r="I2725" t="n">
        <v>5</v>
      </c>
      <c r="J2725" t="n">
        <v>945</v>
      </c>
      <c r="K2725" t="s">
        <v>304</v>
      </c>
      <c r="L2725" t="n">
        <v>206</v>
      </c>
      <c r="M2725" t="n">
        <v>0.67</v>
      </c>
      <c r="N2725" t="n">
        <v>35.9</v>
      </c>
      <c r="O2725" t="s">
        <v>345</v>
      </c>
      <c r="P2725" t="s">
        <v>370</v>
      </c>
      <c r="Q2725" t="s">
        <v>370</v>
      </c>
      <c r="R2725" t="s">
        <v>255</v>
      </c>
      <c r="S2725" t="s">
        <v>251</v>
      </c>
      <c r="T2725" t="n">
        <v>5</v>
      </c>
    </row>
    <row r="2726" spans="1:20">
      <c r="A2726" s="1" t="n">
        <v>39691</v>
      </c>
      <c r="B2726" t="s">
        <v>345</v>
      </c>
      <c r="C2726" t="n">
        <v>20</v>
      </c>
      <c r="D2726" t="n">
        <v>20</v>
      </c>
      <c r="E2726" t="s">
        <v>249</v>
      </c>
      <c r="F2726" t="n">
        <v>3201</v>
      </c>
      <c r="G2726" t="s">
        <v>250</v>
      </c>
      <c r="H2726" t="s">
        <v>251</v>
      </c>
      <c r="I2726" t="n">
        <v>5</v>
      </c>
      <c r="J2726" t="n">
        <v>458</v>
      </c>
      <c r="K2726" t="s">
        <v>252</v>
      </c>
      <c r="L2726" t="n">
        <v>245</v>
      </c>
      <c r="M2726" t="n">
        <v>0.08</v>
      </c>
      <c r="N2726" t="n">
        <v>34</v>
      </c>
      <c r="O2726" t="s">
        <v>345</v>
      </c>
      <c r="P2726" t="s">
        <v>370</v>
      </c>
      <c r="Q2726" t="s">
        <v>370</v>
      </c>
      <c r="R2726" t="s">
        <v>255</v>
      </c>
      <c r="S2726" t="s">
        <v>251</v>
      </c>
      <c r="T2726" t="n">
        <v>5</v>
      </c>
    </row>
    <row r="2727" spans="1:20">
      <c r="A2727" s="1" t="n">
        <v>39691</v>
      </c>
      <c r="B2727" t="s">
        <v>345</v>
      </c>
      <c r="C2727" t="n">
        <v>21</v>
      </c>
      <c r="D2727" t="n">
        <v>20</v>
      </c>
      <c r="E2727" t="s">
        <v>249</v>
      </c>
      <c r="F2727" t="n">
        <v>3201</v>
      </c>
      <c r="G2727" t="s">
        <v>250</v>
      </c>
      <c r="H2727" t="s">
        <v>251</v>
      </c>
      <c r="I2727" t="n">
        <v>5</v>
      </c>
      <c r="J2727" t="n">
        <v>875</v>
      </c>
      <c r="K2727" t="s">
        <v>327</v>
      </c>
      <c r="L2727" t="n">
        <v>210</v>
      </c>
      <c r="M2727" t="n">
        <v>0.06</v>
      </c>
      <c r="N2727" t="n">
        <v>41.6</v>
      </c>
      <c r="O2727" t="s">
        <v>345</v>
      </c>
      <c r="P2727" t="s">
        <v>370</v>
      </c>
      <c r="Q2727" t="s">
        <v>370</v>
      </c>
      <c r="R2727" t="s">
        <v>255</v>
      </c>
      <c r="S2727" t="s">
        <v>251</v>
      </c>
      <c r="T2727" t="n">
        <v>5</v>
      </c>
    </row>
    <row r="2728" spans="1:20">
      <c r="A2728" s="1" t="n">
        <v>39691</v>
      </c>
      <c r="B2728" t="s">
        <v>345</v>
      </c>
      <c r="C2728" t="n">
        <v>22</v>
      </c>
      <c r="D2728" t="n">
        <v>20</v>
      </c>
      <c r="E2728" t="s">
        <v>249</v>
      </c>
      <c r="F2728" t="n">
        <v>3201</v>
      </c>
      <c r="G2728" t="s">
        <v>250</v>
      </c>
      <c r="H2728" t="s">
        <v>251</v>
      </c>
      <c r="I2728" t="n">
        <v>5</v>
      </c>
      <c r="J2728" t="n">
        <v>945</v>
      </c>
      <c r="K2728" t="s">
        <v>304</v>
      </c>
      <c r="L2728" t="n">
        <v>204</v>
      </c>
      <c r="M2728" t="n">
        <v>0.67</v>
      </c>
      <c r="N2728" t="n">
        <v>36</v>
      </c>
      <c r="O2728" t="s">
        <v>345</v>
      </c>
      <c r="P2728" t="s">
        <v>370</v>
      </c>
      <c r="Q2728" t="s">
        <v>370</v>
      </c>
      <c r="R2728" t="s">
        <v>255</v>
      </c>
      <c r="S2728" t="s">
        <v>251</v>
      </c>
      <c r="T2728" t="n">
        <v>5</v>
      </c>
    </row>
    <row r="2729" spans="1:20">
      <c r="A2729" s="1" t="n">
        <v>39691</v>
      </c>
      <c r="B2729" t="s">
        <v>345</v>
      </c>
      <c r="C2729" t="n">
        <v>23</v>
      </c>
      <c r="D2729" t="n">
        <v>20</v>
      </c>
      <c r="E2729" t="s">
        <v>249</v>
      </c>
      <c r="F2729" t="n">
        <v>3201</v>
      </c>
      <c r="G2729" t="s">
        <v>250</v>
      </c>
      <c r="H2729" t="s">
        <v>251</v>
      </c>
      <c r="I2729" t="n">
        <v>5</v>
      </c>
      <c r="J2729" t="n">
        <v>875</v>
      </c>
      <c r="K2729" t="s">
        <v>327</v>
      </c>
      <c r="L2729" t="n">
        <v>199</v>
      </c>
      <c r="M2729" t="n">
        <v>0.04</v>
      </c>
      <c r="N2729" t="n">
        <v>43.1</v>
      </c>
      <c r="O2729" t="s">
        <v>345</v>
      </c>
      <c r="P2729" t="s">
        <v>370</v>
      </c>
      <c r="Q2729" t="s">
        <v>370</v>
      </c>
      <c r="R2729" t="s">
        <v>255</v>
      </c>
      <c r="S2729" t="s">
        <v>251</v>
      </c>
      <c r="T2729" t="n">
        <v>5</v>
      </c>
    </row>
    <row r="2730" spans="1:20">
      <c r="A2730" s="1" t="n">
        <v>39691</v>
      </c>
      <c r="B2730" t="s">
        <v>345</v>
      </c>
      <c r="C2730" t="n">
        <v>24</v>
      </c>
      <c r="D2730" t="n">
        <v>20</v>
      </c>
      <c r="E2730" t="s">
        <v>249</v>
      </c>
      <c r="F2730" t="n">
        <v>3201</v>
      </c>
      <c r="G2730" t="s">
        <v>250</v>
      </c>
      <c r="H2730" t="s">
        <v>251</v>
      </c>
      <c r="I2730" t="n">
        <v>5</v>
      </c>
      <c r="J2730" t="n">
        <v>945</v>
      </c>
      <c r="K2730" t="s">
        <v>304</v>
      </c>
      <c r="L2730" t="n">
        <v>240</v>
      </c>
      <c r="M2730" t="n">
        <v>0.08</v>
      </c>
      <c r="N2730" t="n">
        <v>35.8</v>
      </c>
      <c r="O2730" t="s">
        <v>345</v>
      </c>
      <c r="P2730" t="s">
        <v>370</v>
      </c>
      <c r="Q2730" t="s">
        <v>370</v>
      </c>
      <c r="R2730" t="s">
        <v>255</v>
      </c>
      <c r="S2730" t="s">
        <v>251</v>
      </c>
      <c r="T2730" t="n">
        <v>5</v>
      </c>
    </row>
    <row r="2731" spans="1:20">
      <c r="A2731" s="1" t="n">
        <v>39691</v>
      </c>
      <c r="B2731" t="s">
        <v>345</v>
      </c>
      <c r="C2731" t="n">
        <v>25</v>
      </c>
      <c r="D2731" t="n">
        <v>20</v>
      </c>
      <c r="E2731" t="s">
        <v>249</v>
      </c>
      <c r="F2731" t="n">
        <v>3201</v>
      </c>
      <c r="G2731" t="s">
        <v>250</v>
      </c>
      <c r="H2731" t="s">
        <v>251</v>
      </c>
      <c r="I2731" t="n">
        <v>5</v>
      </c>
      <c r="J2731" t="n">
        <v>280</v>
      </c>
      <c r="K2731" t="s">
        <v>273</v>
      </c>
      <c r="L2731" t="n">
        <v>260</v>
      </c>
      <c r="M2731" t="n">
        <v>0.26</v>
      </c>
      <c r="N2731" t="n">
        <v>16</v>
      </c>
      <c r="O2731" t="s">
        <v>345</v>
      </c>
      <c r="P2731" t="s">
        <v>370</v>
      </c>
      <c r="Q2731" t="s">
        <v>370</v>
      </c>
      <c r="R2731" t="s">
        <v>255</v>
      </c>
      <c r="S2731" t="s">
        <v>251</v>
      </c>
      <c r="T2731" t="n">
        <v>5</v>
      </c>
    </row>
    <row r="2732" spans="1:20">
      <c r="A2732" s="1" t="n">
        <v>39691</v>
      </c>
      <c r="B2732" t="s">
        <v>345</v>
      </c>
      <c r="C2732" t="n">
        <v>26</v>
      </c>
      <c r="D2732" t="n">
        <v>20</v>
      </c>
      <c r="E2732" t="s">
        <v>249</v>
      </c>
      <c r="F2732" t="n">
        <v>3201</v>
      </c>
      <c r="G2732" t="s">
        <v>250</v>
      </c>
      <c r="H2732" t="s">
        <v>251</v>
      </c>
      <c r="I2732" t="n">
        <v>5</v>
      </c>
      <c r="J2732" t="n">
        <v>280</v>
      </c>
      <c r="K2732" t="s">
        <v>273</v>
      </c>
      <c r="L2732" t="n">
        <v>243</v>
      </c>
      <c r="M2732" t="n">
        <v>0.26</v>
      </c>
      <c r="N2732" t="n">
        <v>16</v>
      </c>
      <c r="O2732" t="s">
        <v>345</v>
      </c>
      <c r="P2732" t="s">
        <v>370</v>
      </c>
      <c r="Q2732" t="s">
        <v>370</v>
      </c>
      <c r="R2732" t="s">
        <v>255</v>
      </c>
      <c r="S2732" t="s">
        <v>251</v>
      </c>
      <c r="T2732" t="n">
        <v>5</v>
      </c>
    </row>
    <row r="2733" spans="1:20">
      <c r="A2733" s="1" t="n">
        <v>39691</v>
      </c>
      <c r="B2733" t="s">
        <v>364</v>
      </c>
      <c r="C2733" t="n">
        <v>1</v>
      </c>
      <c r="D2733" t="n">
        <v>231</v>
      </c>
      <c r="E2733" t="s">
        <v>365</v>
      </c>
      <c r="F2733" t="n">
        <v>3202</v>
      </c>
      <c r="G2733" t="s">
        <v>297</v>
      </c>
      <c r="H2733" t="s">
        <v>251</v>
      </c>
      <c r="I2733" t="n">
        <v>5</v>
      </c>
      <c r="J2733" t="n">
        <v>785</v>
      </c>
      <c r="K2733" t="s">
        <v>281</v>
      </c>
      <c r="L2733" t="n">
        <v>20</v>
      </c>
      <c r="M2733" t="n">
        <v>0</v>
      </c>
      <c r="N2733" t="n">
        <v>0</v>
      </c>
    </row>
    <row r="2734" spans="1:20">
      <c r="A2734" s="1" t="n">
        <v>39691</v>
      </c>
      <c r="B2734" t="s">
        <v>364</v>
      </c>
      <c r="C2734" t="n">
        <v>2</v>
      </c>
      <c r="D2734" t="n">
        <v>231</v>
      </c>
      <c r="E2734" t="s">
        <v>365</v>
      </c>
      <c r="F2734" t="n">
        <v>3203</v>
      </c>
      <c r="G2734" t="s">
        <v>366</v>
      </c>
      <c r="H2734" t="s">
        <v>251</v>
      </c>
      <c r="I2734" t="n">
        <v>5</v>
      </c>
      <c r="J2734" t="n">
        <v>785</v>
      </c>
      <c r="K2734" t="s">
        <v>281</v>
      </c>
      <c r="L2734" t="n">
        <v>14</v>
      </c>
      <c r="M2734" t="n">
        <v>0</v>
      </c>
      <c r="N2734" t="n">
        <v>0</v>
      </c>
    </row>
    <row r="2735" spans="1:20">
      <c r="A2735" s="1" t="n">
        <v>39691</v>
      </c>
      <c r="B2735" t="s">
        <v>364</v>
      </c>
      <c r="C2735" t="n">
        <v>3</v>
      </c>
      <c r="D2735" t="n">
        <v>231</v>
      </c>
      <c r="E2735" t="s">
        <v>365</v>
      </c>
      <c r="F2735" t="n">
        <v>3204</v>
      </c>
      <c r="G2735" t="s">
        <v>367</v>
      </c>
      <c r="H2735" t="s">
        <v>251</v>
      </c>
      <c r="I2735" t="n">
        <v>5</v>
      </c>
      <c r="J2735" t="n">
        <v>785</v>
      </c>
      <c r="K2735" t="s">
        <v>281</v>
      </c>
      <c r="L2735" t="n">
        <v>11</v>
      </c>
      <c r="M2735" t="n">
        <v>0</v>
      </c>
      <c r="N2735" t="n">
        <v>0</v>
      </c>
    </row>
    <row r="2736" spans="1:20">
      <c r="A2736" s="1" t="n">
        <v>39691</v>
      </c>
      <c r="B2736" t="s">
        <v>348</v>
      </c>
      <c r="C2736" t="n">
        <v>1</v>
      </c>
      <c r="D2736" t="n">
        <v>215</v>
      </c>
      <c r="E2736" t="s">
        <v>256</v>
      </c>
      <c r="F2736" t="n">
        <v>3201</v>
      </c>
      <c r="G2736" t="s">
        <v>250</v>
      </c>
      <c r="H2736" t="s">
        <v>251</v>
      </c>
      <c r="I2736" t="n">
        <v>5</v>
      </c>
      <c r="J2736" t="n">
        <v>515</v>
      </c>
      <c r="K2736" t="s">
        <v>361</v>
      </c>
      <c r="L2736" t="n">
        <v>313</v>
      </c>
      <c r="M2736" t="n">
        <v>0</v>
      </c>
      <c r="N2736" t="n">
        <v>0</v>
      </c>
    </row>
    <row r="2737" spans="1:20">
      <c r="A2737" s="1" t="n">
        <v>39691</v>
      </c>
      <c r="B2737" t="s">
        <v>348</v>
      </c>
      <c r="C2737" t="n">
        <v>2</v>
      </c>
      <c r="D2737" t="n">
        <v>215</v>
      </c>
      <c r="E2737" t="s">
        <v>256</v>
      </c>
      <c r="F2737" t="n">
        <v>3201</v>
      </c>
      <c r="G2737" t="s">
        <v>250</v>
      </c>
      <c r="H2737" t="s">
        <v>251</v>
      </c>
      <c r="I2737" t="n">
        <v>5</v>
      </c>
      <c r="J2737" t="n">
        <v>490</v>
      </c>
      <c r="K2737" t="s">
        <v>266</v>
      </c>
      <c r="L2737" t="n">
        <v>279</v>
      </c>
      <c r="M2737" t="n">
        <v>0</v>
      </c>
      <c r="N2737" t="n">
        <v>0</v>
      </c>
    </row>
    <row r="2738" spans="1:20">
      <c r="A2738" s="1" t="n">
        <v>39691</v>
      </c>
      <c r="B2738" t="s">
        <v>347</v>
      </c>
      <c r="C2738" t="n">
        <v>1</v>
      </c>
      <c r="D2738" t="n">
        <v>20</v>
      </c>
      <c r="E2738" t="s">
        <v>249</v>
      </c>
      <c r="F2738" t="n">
        <v>3201</v>
      </c>
      <c r="G2738" t="s">
        <v>250</v>
      </c>
      <c r="H2738" t="s">
        <v>251</v>
      </c>
      <c r="I2738" t="n">
        <v>5</v>
      </c>
      <c r="J2738" t="n">
        <v>458</v>
      </c>
      <c r="K2738" t="s">
        <v>252</v>
      </c>
      <c r="L2738" t="n">
        <v>551</v>
      </c>
      <c r="M2738" t="n">
        <v>0.22</v>
      </c>
      <c r="N2738" t="n">
        <v>20.5</v>
      </c>
      <c r="O2738" t="s">
        <v>347</v>
      </c>
      <c r="P2738" t="s">
        <v>275</v>
      </c>
      <c r="Q2738" t="s">
        <v>275</v>
      </c>
      <c r="R2738" t="s">
        <v>255</v>
      </c>
      <c r="S2738" t="s">
        <v>251</v>
      </c>
      <c r="T2738" t="n">
        <v>5</v>
      </c>
    </row>
    <row r="2739" spans="1:20">
      <c r="A2739" s="1" t="n">
        <v>39691</v>
      </c>
      <c r="B2739" t="s">
        <v>347</v>
      </c>
      <c r="C2739" t="n">
        <v>2</v>
      </c>
      <c r="D2739" t="n">
        <v>20</v>
      </c>
      <c r="E2739" t="s">
        <v>249</v>
      </c>
      <c r="F2739" t="n">
        <v>3201</v>
      </c>
      <c r="G2739" t="s">
        <v>250</v>
      </c>
      <c r="H2739" t="s">
        <v>251</v>
      </c>
      <c r="I2739" t="n">
        <v>5</v>
      </c>
      <c r="J2739" t="n">
        <v>925</v>
      </c>
      <c r="K2739" t="s">
        <v>350</v>
      </c>
      <c r="L2739" t="n">
        <v>733</v>
      </c>
      <c r="M2739" t="n">
        <v>0.67</v>
      </c>
      <c r="N2739" t="n">
        <v>39.8</v>
      </c>
      <c r="O2739" t="s">
        <v>347</v>
      </c>
      <c r="P2739" t="s">
        <v>275</v>
      </c>
      <c r="Q2739" t="s">
        <v>275</v>
      </c>
      <c r="R2739" t="s">
        <v>255</v>
      </c>
      <c r="S2739" t="s">
        <v>251</v>
      </c>
      <c r="T2739" t="n">
        <v>5</v>
      </c>
    </row>
    <row r="2740" spans="1:20">
      <c r="A2740" s="1" t="n">
        <v>39691</v>
      </c>
      <c r="B2740" t="s">
        <v>347</v>
      </c>
      <c r="C2740" t="n">
        <v>3</v>
      </c>
      <c r="D2740" t="n">
        <v>20</v>
      </c>
      <c r="E2740" t="s">
        <v>249</v>
      </c>
      <c r="F2740" t="n">
        <v>3201</v>
      </c>
      <c r="G2740" t="s">
        <v>250</v>
      </c>
      <c r="H2740" t="s">
        <v>251</v>
      </c>
      <c r="I2740" t="n">
        <v>5</v>
      </c>
      <c r="J2740" t="n">
        <v>160</v>
      </c>
      <c r="K2740" t="s">
        <v>280</v>
      </c>
      <c r="L2740" t="n">
        <v>654</v>
      </c>
      <c r="M2740" t="n">
        <v>0.13</v>
      </c>
      <c r="N2740" t="n">
        <v>23</v>
      </c>
      <c r="O2740" t="s">
        <v>347</v>
      </c>
      <c r="P2740" t="s">
        <v>275</v>
      </c>
      <c r="Q2740" t="s">
        <v>275</v>
      </c>
      <c r="R2740" t="s">
        <v>255</v>
      </c>
      <c r="S2740" t="s">
        <v>251</v>
      </c>
      <c r="T2740" t="n">
        <v>5</v>
      </c>
    </row>
    <row r="2741" spans="1:20">
      <c r="A2741" s="1" t="n">
        <v>39721</v>
      </c>
      <c r="B2741" t="s">
        <v>345</v>
      </c>
      <c r="C2741" t="n">
        <v>17</v>
      </c>
      <c r="D2741" t="n">
        <v>20</v>
      </c>
      <c r="E2741" t="s">
        <v>249</v>
      </c>
      <c r="F2741" t="n">
        <v>3201</v>
      </c>
      <c r="G2741" t="s">
        <v>250</v>
      </c>
      <c r="H2741" t="s">
        <v>251</v>
      </c>
      <c r="I2741" t="n">
        <v>5</v>
      </c>
      <c r="J2741" t="n">
        <v>875</v>
      </c>
      <c r="K2741" t="s">
        <v>327</v>
      </c>
      <c r="L2741" t="n">
        <v>173</v>
      </c>
      <c r="M2741" t="n">
        <v>0.04</v>
      </c>
      <c r="N2741" t="n">
        <v>43.3</v>
      </c>
      <c r="O2741" t="s">
        <v>345</v>
      </c>
      <c r="P2741" t="s">
        <v>370</v>
      </c>
      <c r="Q2741" t="s">
        <v>370</v>
      </c>
      <c r="R2741" t="s">
        <v>255</v>
      </c>
      <c r="S2741" t="s">
        <v>251</v>
      </c>
      <c r="T2741" t="n">
        <v>5</v>
      </c>
    </row>
    <row r="2742" spans="1:20">
      <c r="A2742" s="1" t="n">
        <v>39721</v>
      </c>
      <c r="B2742" t="s">
        <v>345</v>
      </c>
      <c r="C2742" t="n">
        <v>18</v>
      </c>
      <c r="D2742" t="n">
        <v>20</v>
      </c>
      <c r="E2742" t="s">
        <v>249</v>
      </c>
      <c r="F2742" t="n">
        <v>3201</v>
      </c>
      <c r="G2742" t="s">
        <v>250</v>
      </c>
      <c r="H2742" t="s">
        <v>251</v>
      </c>
      <c r="I2742" t="n">
        <v>5</v>
      </c>
      <c r="J2742" t="n">
        <v>875</v>
      </c>
      <c r="K2742" t="s">
        <v>327</v>
      </c>
      <c r="L2742" t="n">
        <v>232</v>
      </c>
      <c r="M2742" t="n">
        <v>0.04</v>
      </c>
      <c r="N2742" t="n">
        <v>43.2</v>
      </c>
      <c r="O2742" t="s">
        <v>345</v>
      </c>
      <c r="P2742" t="s">
        <v>370</v>
      </c>
      <c r="Q2742" t="s">
        <v>370</v>
      </c>
      <c r="R2742" t="s">
        <v>255</v>
      </c>
      <c r="S2742" t="s">
        <v>251</v>
      </c>
      <c r="T2742" t="n">
        <v>5</v>
      </c>
    </row>
    <row r="2743" spans="1:20">
      <c r="A2743" s="1" t="n">
        <v>39721</v>
      </c>
      <c r="B2743" t="s">
        <v>345</v>
      </c>
      <c r="C2743" t="n">
        <v>19</v>
      </c>
      <c r="D2743" t="n">
        <v>20</v>
      </c>
      <c r="E2743" t="s">
        <v>249</v>
      </c>
      <c r="F2743" t="n">
        <v>3201</v>
      </c>
      <c r="G2743" t="s">
        <v>250</v>
      </c>
      <c r="H2743" t="s">
        <v>251</v>
      </c>
      <c r="I2743" t="n">
        <v>5</v>
      </c>
      <c r="J2743" t="n">
        <v>280</v>
      </c>
      <c r="K2743" t="s">
        <v>273</v>
      </c>
      <c r="L2743" t="n">
        <v>210</v>
      </c>
      <c r="M2743" t="n">
        <v>0.06</v>
      </c>
      <c r="N2743" t="n">
        <v>39.1</v>
      </c>
      <c r="O2743" t="s">
        <v>345</v>
      </c>
      <c r="P2743" t="s">
        <v>370</v>
      </c>
      <c r="Q2743" t="s">
        <v>370</v>
      </c>
      <c r="R2743" t="s">
        <v>255</v>
      </c>
      <c r="S2743" t="s">
        <v>251</v>
      </c>
      <c r="T2743" t="n">
        <v>5</v>
      </c>
    </row>
    <row r="2744" spans="1:20">
      <c r="A2744" s="1" t="n">
        <v>39721</v>
      </c>
      <c r="B2744" t="s">
        <v>345</v>
      </c>
      <c r="C2744" t="n">
        <v>20</v>
      </c>
      <c r="D2744" t="n">
        <v>20</v>
      </c>
      <c r="E2744" t="s">
        <v>249</v>
      </c>
      <c r="F2744" t="n">
        <v>3201</v>
      </c>
      <c r="G2744" t="s">
        <v>250</v>
      </c>
      <c r="H2744" t="s">
        <v>251</v>
      </c>
      <c r="I2744" t="n">
        <v>5</v>
      </c>
      <c r="J2744" t="n">
        <v>280</v>
      </c>
      <c r="K2744" t="s">
        <v>273</v>
      </c>
      <c r="L2744" t="n">
        <v>235</v>
      </c>
      <c r="M2744" t="n">
        <v>0.26</v>
      </c>
      <c r="N2744" t="n">
        <v>16</v>
      </c>
      <c r="O2744" t="s">
        <v>345</v>
      </c>
      <c r="P2744" t="s">
        <v>370</v>
      </c>
      <c r="Q2744" t="s">
        <v>370</v>
      </c>
      <c r="R2744" t="s">
        <v>255</v>
      </c>
      <c r="S2744" t="s">
        <v>251</v>
      </c>
      <c r="T2744" t="n">
        <v>5</v>
      </c>
    </row>
    <row r="2745" spans="1:20">
      <c r="A2745" s="1" t="n">
        <v>39721</v>
      </c>
      <c r="B2745" t="s">
        <v>345</v>
      </c>
      <c r="C2745" t="n">
        <v>21</v>
      </c>
      <c r="D2745" t="n">
        <v>20</v>
      </c>
      <c r="E2745" t="s">
        <v>249</v>
      </c>
      <c r="F2745" t="n">
        <v>3201</v>
      </c>
      <c r="G2745" t="s">
        <v>250</v>
      </c>
      <c r="H2745" t="s">
        <v>251</v>
      </c>
      <c r="I2745" t="n">
        <v>5</v>
      </c>
      <c r="J2745" t="n">
        <v>945</v>
      </c>
      <c r="K2745" t="s">
        <v>304</v>
      </c>
      <c r="L2745" t="n">
        <v>249</v>
      </c>
      <c r="M2745" t="n">
        <v>0.04</v>
      </c>
      <c r="N2745" t="n">
        <v>40.5</v>
      </c>
      <c r="O2745" t="s">
        <v>345</v>
      </c>
      <c r="P2745" t="s">
        <v>370</v>
      </c>
      <c r="Q2745" t="s">
        <v>370</v>
      </c>
      <c r="R2745" t="s">
        <v>255</v>
      </c>
      <c r="S2745" t="s">
        <v>251</v>
      </c>
      <c r="T2745" t="n">
        <v>5</v>
      </c>
    </row>
    <row r="2746" spans="1:20">
      <c r="A2746" s="1" t="n">
        <v>39721</v>
      </c>
      <c r="B2746" t="s">
        <v>345</v>
      </c>
      <c r="C2746" t="n">
        <v>22</v>
      </c>
      <c r="D2746" t="n">
        <v>20</v>
      </c>
      <c r="E2746" t="s">
        <v>249</v>
      </c>
      <c r="F2746" t="n">
        <v>3201</v>
      </c>
      <c r="G2746" t="s">
        <v>250</v>
      </c>
      <c r="H2746" t="s">
        <v>251</v>
      </c>
      <c r="I2746" t="n">
        <v>5</v>
      </c>
      <c r="J2746" t="n">
        <v>945</v>
      </c>
      <c r="K2746" t="s">
        <v>304</v>
      </c>
      <c r="L2746" t="n">
        <v>236</v>
      </c>
      <c r="M2746" t="n">
        <v>0.67</v>
      </c>
      <c r="N2746" t="n">
        <v>37.2</v>
      </c>
      <c r="O2746" t="s">
        <v>345</v>
      </c>
      <c r="P2746" t="s">
        <v>370</v>
      </c>
      <c r="Q2746" t="s">
        <v>370</v>
      </c>
      <c r="R2746" t="s">
        <v>255</v>
      </c>
      <c r="S2746" t="s">
        <v>251</v>
      </c>
      <c r="T2746" t="n">
        <v>5</v>
      </c>
    </row>
    <row r="2747" spans="1:20">
      <c r="A2747" s="1" t="n">
        <v>39721</v>
      </c>
      <c r="B2747" t="s">
        <v>345</v>
      </c>
      <c r="C2747" t="n">
        <v>23</v>
      </c>
      <c r="D2747" t="n">
        <v>20</v>
      </c>
      <c r="E2747" t="s">
        <v>249</v>
      </c>
      <c r="F2747" t="n">
        <v>3201</v>
      </c>
      <c r="G2747" t="s">
        <v>250</v>
      </c>
      <c r="H2747" t="s">
        <v>251</v>
      </c>
      <c r="I2747" t="n">
        <v>5</v>
      </c>
      <c r="J2747" t="n">
        <v>945</v>
      </c>
      <c r="K2747" t="s">
        <v>304</v>
      </c>
      <c r="L2747" t="n">
        <v>238</v>
      </c>
      <c r="M2747" t="n">
        <v>0.67</v>
      </c>
      <c r="N2747" t="n">
        <v>36</v>
      </c>
      <c r="O2747" t="s">
        <v>345</v>
      </c>
      <c r="P2747" t="s">
        <v>370</v>
      </c>
      <c r="Q2747" t="s">
        <v>370</v>
      </c>
      <c r="R2747" t="s">
        <v>255</v>
      </c>
      <c r="S2747" t="s">
        <v>251</v>
      </c>
      <c r="T2747" t="n">
        <v>5</v>
      </c>
    </row>
    <row r="2748" spans="1:20">
      <c r="A2748" s="1" t="n">
        <v>39721</v>
      </c>
      <c r="B2748" t="s">
        <v>345</v>
      </c>
      <c r="C2748" t="n">
        <v>24</v>
      </c>
      <c r="D2748" t="n">
        <v>20</v>
      </c>
      <c r="E2748" t="s">
        <v>249</v>
      </c>
      <c r="F2748" t="n">
        <v>3201</v>
      </c>
      <c r="G2748" t="s">
        <v>250</v>
      </c>
      <c r="H2748" t="s">
        <v>251</v>
      </c>
      <c r="I2748" t="n">
        <v>5</v>
      </c>
      <c r="J2748" t="n">
        <v>945</v>
      </c>
      <c r="K2748" t="s">
        <v>304</v>
      </c>
      <c r="L2748" t="n">
        <v>320</v>
      </c>
      <c r="M2748" t="n">
        <v>0.67</v>
      </c>
      <c r="N2748" t="n">
        <v>36.1</v>
      </c>
      <c r="O2748" t="s">
        <v>345</v>
      </c>
      <c r="P2748" t="s">
        <v>370</v>
      </c>
      <c r="Q2748" t="s">
        <v>370</v>
      </c>
      <c r="R2748" t="s">
        <v>255</v>
      </c>
      <c r="S2748" t="s">
        <v>251</v>
      </c>
      <c r="T2748" t="n">
        <v>5</v>
      </c>
    </row>
    <row r="2749" spans="1:20">
      <c r="A2749" s="1" t="n">
        <v>39721</v>
      </c>
      <c r="B2749" t="s">
        <v>345</v>
      </c>
      <c r="C2749" t="n">
        <v>25</v>
      </c>
      <c r="D2749" t="n">
        <v>20</v>
      </c>
      <c r="E2749" t="s">
        <v>249</v>
      </c>
      <c r="F2749" t="n">
        <v>3201</v>
      </c>
      <c r="G2749" t="s">
        <v>250</v>
      </c>
      <c r="H2749" t="s">
        <v>251</v>
      </c>
      <c r="I2749" t="n">
        <v>5</v>
      </c>
      <c r="J2749" t="n">
        <v>875</v>
      </c>
      <c r="K2749" t="s">
        <v>327</v>
      </c>
      <c r="L2749" t="n">
        <v>134</v>
      </c>
      <c r="M2749" t="n">
        <v>0.06</v>
      </c>
      <c r="N2749" t="n">
        <v>41.9</v>
      </c>
      <c r="O2749" t="s">
        <v>345</v>
      </c>
      <c r="P2749" t="s">
        <v>370</v>
      </c>
      <c r="Q2749" t="s">
        <v>370</v>
      </c>
      <c r="R2749" t="s">
        <v>255</v>
      </c>
      <c r="S2749" t="s">
        <v>251</v>
      </c>
      <c r="T2749" t="n">
        <v>5</v>
      </c>
    </row>
    <row r="2750" spans="1:20">
      <c r="A2750" s="1" t="n">
        <v>39721</v>
      </c>
      <c r="B2750" t="s">
        <v>348</v>
      </c>
      <c r="C2750" t="n">
        <v>1</v>
      </c>
      <c r="D2750" t="n">
        <v>215</v>
      </c>
      <c r="E2750" t="s">
        <v>256</v>
      </c>
      <c r="F2750" t="n">
        <v>3201</v>
      </c>
      <c r="G2750" t="s">
        <v>250</v>
      </c>
      <c r="H2750" t="s">
        <v>251</v>
      </c>
      <c r="I2750" t="n">
        <v>5</v>
      </c>
      <c r="J2750" t="n">
        <v>490</v>
      </c>
      <c r="K2750" t="s">
        <v>266</v>
      </c>
      <c r="L2750" t="n">
        <v>213</v>
      </c>
      <c r="M2750" t="n">
        <v>0</v>
      </c>
      <c r="N2750" t="n">
        <v>0</v>
      </c>
    </row>
    <row r="2751" spans="1:20">
      <c r="A2751" s="1" t="n">
        <v>39721</v>
      </c>
      <c r="B2751" t="s">
        <v>347</v>
      </c>
      <c r="C2751" t="n">
        <v>1</v>
      </c>
      <c r="D2751" t="n">
        <v>20</v>
      </c>
      <c r="E2751" t="s">
        <v>249</v>
      </c>
      <c r="F2751" t="n">
        <v>3201</v>
      </c>
      <c r="G2751" t="s">
        <v>250</v>
      </c>
      <c r="H2751" t="s">
        <v>251</v>
      </c>
      <c r="I2751" t="n">
        <v>5</v>
      </c>
      <c r="J2751" t="n">
        <v>458</v>
      </c>
      <c r="K2751" t="s">
        <v>252</v>
      </c>
      <c r="L2751" t="n">
        <v>553</v>
      </c>
      <c r="M2751" t="n">
        <v>0.22</v>
      </c>
      <c r="N2751" t="n">
        <v>19.7</v>
      </c>
      <c r="O2751" t="s">
        <v>347</v>
      </c>
      <c r="P2751" t="s">
        <v>275</v>
      </c>
      <c r="Q2751" t="s">
        <v>275</v>
      </c>
      <c r="R2751" t="s">
        <v>255</v>
      </c>
      <c r="S2751" t="s">
        <v>251</v>
      </c>
      <c r="T2751" t="n">
        <v>5</v>
      </c>
    </row>
    <row r="2752" spans="1:20">
      <c r="A2752" s="1" t="n">
        <v>39721</v>
      </c>
      <c r="B2752" t="s">
        <v>347</v>
      </c>
      <c r="C2752" t="n">
        <v>2</v>
      </c>
      <c r="D2752" t="n">
        <v>20</v>
      </c>
      <c r="E2752" t="s">
        <v>249</v>
      </c>
      <c r="F2752" t="n">
        <v>3201</v>
      </c>
      <c r="G2752" t="s">
        <v>250</v>
      </c>
      <c r="H2752" t="s">
        <v>251</v>
      </c>
      <c r="I2752" t="n">
        <v>5</v>
      </c>
      <c r="J2752" t="n">
        <v>785</v>
      </c>
      <c r="K2752" t="s">
        <v>281</v>
      </c>
      <c r="L2752" t="n">
        <v>512</v>
      </c>
      <c r="M2752" t="n">
        <v>1.14</v>
      </c>
      <c r="N2752" t="n">
        <v>39</v>
      </c>
      <c r="O2752" t="s">
        <v>347</v>
      </c>
      <c r="P2752" t="s">
        <v>275</v>
      </c>
      <c r="Q2752" t="s">
        <v>275</v>
      </c>
      <c r="R2752" t="s">
        <v>255</v>
      </c>
      <c r="S2752" t="s">
        <v>251</v>
      </c>
      <c r="T2752" t="n">
        <v>5</v>
      </c>
    </row>
    <row r="2753" spans="1:20">
      <c r="A2753" s="1" t="n">
        <v>39721</v>
      </c>
      <c r="B2753" t="s">
        <v>347</v>
      </c>
      <c r="C2753" t="n">
        <v>3</v>
      </c>
      <c r="D2753" t="n">
        <v>20</v>
      </c>
      <c r="E2753" t="s">
        <v>249</v>
      </c>
      <c r="F2753" t="n">
        <v>3201</v>
      </c>
      <c r="G2753" t="s">
        <v>250</v>
      </c>
      <c r="H2753" t="s">
        <v>251</v>
      </c>
      <c r="I2753" t="n">
        <v>5</v>
      </c>
      <c r="J2753" t="n">
        <v>785</v>
      </c>
      <c r="K2753" t="s">
        <v>281</v>
      </c>
      <c r="L2753" t="n">
        <v>705</v>
      </c>
      <c r="M2753" t="n">
        <v>1.12</v>
      </c>
      <c r="N2753" t="n">
        <v>39.1</v>
      </c>
      <c r="O2753" t="s">
        <v>347</v>
      </c>
      <c r="P2753" t="s">
        <v>275</v>
      </c>
      <c r="Q2753" t="s">
        <v>275</v>
      </c>
      <c r="R2753" t="s">
        <v>255</v>
      </c>
      <c r="S2753" t="s">
        <v>251</v>
      </c>
      <c r="T2753" t="n">
        <v>5</v>
      </c>
    </row>
    <row r="2754" spans="1:20">
      <c r="A2754" s="1" t="n">
        <v>39721</v>
      </c>
      <c r="B2754" t="s">
        <v>347</v>
      </c>
      <c r="C2754" t="n">
        <v>4</v>
      </c>
      <c r="D2754" t="n">
        <v>20</v>
      </c>
      <c r="E2754" t="s">
        <v>249</v>
      </c>
      <c r="F2754" t="n">
        <v>3201</v>
      </c>
      <c r="G2754" t="s">
        <v>250</v>
      </c>
      <c r="H2754" t="s">
        <v>251</v>
      </c>
      <c r="I2754" t="n">
        <v>5</v>
      </c>
      <c r="J2754" t="n">
        <v>805</v>
      </c>
      <c r="K2754" t="s">
        <v>317</v>
      </c>
      <c r="L2754" t="n">
        <v>717</v>
      </c>
      <c r="M2754" t="n">
        <v>0.19</v>
      </c>
      <c r="N2754" t="n">
        <v>39.3</v>
      </c>
      <c r="O2754" t="s">
        <v>347</v>
      </c>
      <c r="P2754" t="s">
        <v>275</v>
      </c>
      <c r="Q2754" t="s">
        <v>275</v>
      </c>
      <c r="R2754" t="s">
        <v>255</v>
      </c>
      <c r="S2754" t="s">
        <v>251</v>
      </c>
      <c r="T2754" t="n">
        <v>5</v>
      </c>
    </row>
    <row r="2755" spans="1:20">
      <c r="A2755" s="1" t="n">
        <v>39752</v>
      </c>
      <c r="B2755" t="s">
        <v>345</v>
      </c>
      <c r="C2755" t="n">
        <v>22</v>
      </c>
      <c r="D2755" t="n">
        <v>20</v>
      </c>
      <c r="E2755" t="s">
        <v>249</v>
      </c>
      <c r="F2755" t="n">
        <v>3201</v>
      </c>
      <c r="G2755" t="s">
        <v>250</v>
      </c>
      <c r="H2755" t="s">
        <v>251</v>
      </c>
      <c r="I2755" t="n">
        <v>5</v>
      </c>
      <c r="J2755" t="n">
        <v>945</v>
      </c>
      <c r="K2755" t="s">
        <v>304</v>
      </c>
      <c r="L2755" t="n">
        <v>430</v>
      </c>
      <c r="M2755" t="n">
        <v>0.08</v>
      </c>
      <c r="N2755" t="n">
        <v>35.8</v>
      </c>
      <c r="O2755" t="s">
        <v>345</v>
      </c>
      <c r="P2755" t="s">
        <v>370</v>
      </c>
      <c r="Q2755" t="s">
        <v>370</v>
      </c>
      <c r="R2755" t="s">
        <v>255</v>
      </c>
      <c r="S2755" t="s">
        <v>251</v>
      </c>
      <c r="T2755" t="n">
        <v>5</v>
      </c>
    </row>
    <row r="2756" spans="1:20">
      <c r="A2756" s="1" t="n">
        <v>39752</v>
      </c>
      <c r="B2756" t="s">
        <v>345</v>
      </c>
      <c r="C2756" t="n">
        <v>23</v>
      </c>
      <c r="D2756" t="n">
        <v>20</v>
      </c>
      <c r="E2756" t="s">
        <v>249</v>
      </c>
      <c r="F2756" t="n">
        <v>3201</v>
      </c>
      <c r="G2756" t="s">
        <v>250</v>
      </c>
      <c r="H2756" t="s">
        <v>251</v>
      </c>
      <c r="I2756" t="n">
        <v>5</v>
      </c>
      <c r="J2756" t="n">
        <v>875</v>
      </c>
      <c r="K2756" t="s">
        <v>327</v>
      </c>
      <c r="L2756" t="n">
        <v>198</v>
      </c>
      <c r="M2756" t="n">
        <v>0.04</v>
      </c>
      <c r="N2756" t="n">
        <v>43</v>
      </c>
      <c r="O2756" t="s">
        <v>345</v>
      </c>
      <c r="P2756" t="s">
        <v>370</v>
      </c>
      <c r="Q2756" t="s">
        <v>370</v>
      </c>
      <c r="R2756" t="s">
        <v>255</v>
      </c>
      <c r="S2756" t="s">
        <v>251</v>
      </c>
      <c r="T2756" t="n">
        <v>5</v>
      </c>
    </row>
    <row r="2757" spans="1:20">
      <c r="A2757" s="1" t="n">
        <v>39752</v>
      </c>
      <c r="B2757" t="s">
        <v>345</v>
      </c>
      <c r="C2757" t="n">
        <v>24</v>
      </c>
      <c r="D2757" t="n">
        <v>20</v>
      </c>
      <c r="E2757" t="s">
        <v>249</v>
      </c>
      <c r="F2757" t="n">
        <v>3201</v>
      </c>
      <c r="G2757" t="s">
        <v>250</v>
      </c>
      <c r="H2757" t="s">
        <v>251</v>
      </c>
      <c r="I2757" t="n">
        <v>5</v>
      </c>
      <c r="J2757" t="n">
        <v>945</v>
      </c>
      <c r="K2757" t="s">
        <v>304</v>
      </c>
      <c r="L2757" t="n">
        <v>454</v>
      </c>
      <c r="M2757" t="n">
        <v>0.04</v>
      </c>
      <c r="N2757" t="n">
        <v>40.1</v>
      </c>
      <c r="O2757" t="s">
        <v>345</v>
      </c>
      <c r="P2757" t="s">
        <v>370</v>
      </c>
      <c r="Q2757" t="s">
        <v>370</v>
      </c>
      <c r="R2757" t="s">
        <v>255</v>
      </c>
      <c r="S2757" t="s">
        <v>251</v>
      </c>
      <c r="T2757" t="n">
        <v>5</v>
      </c>
    </row>
    <row r="2758" spans="1:20">
      <c r="A2758" s="1" t="n">
        <v>39752</v>
      </c>
      <c r="B2758" t="s">
        <v>345</v>
      </c>
      <c r="C2758" t="n">
        <v>25</v>
      </c>
      <c r="D2758" t="n">
        <v>20</v>
      </c>
      <c r="E2758" t="s">
        <v>249</v>
      </c>
      <c r="F2758" t="n">
        <v>3201</v>
      </c>
      <c r="G2758" t="s">
        <v>250</v>
      </c>
      <c r="H2758" t="s">
        <v>251</v>
      </c>
      <c r="I2758" t="n">
        <v>5</v>
      </c>
      <c r="J2758" t="n">
        <v>875</v>
      </c>
      <c r="K2758" t="s">
        <v>327</v>
      </c>
      <c r="L2758" t="n">
        <v>198</v>
      </c>
      <c r="M2758" t="n">
        <v>0.04</v>
      </c>
      <c r="N2758" t="n">
        <v>43.1</v>
      </c>
      <c r="O2758" t="s">
        <v>345</v>
      </c>
      <c r="P2758" t="s">
        <v>370</v>
      </c>
      <c r="Q2758" t="s">
        <v>370</v>
      </c>
      <c r="R2758" t="s">
        <v>255</v>
      </c>
      <c r="S2758" t="s">
        <v>251</v>
      </c>
      <c r="T2758" t="n">
        <v>5</v>
      </c>
    </row>
    <row r="2759" spans="1:20">
      <c r="A2759" s="1" t="n">
        <v>39752</v>
      </c>
      <c r="B2759" t="s">
        <v>345</v>
      </c>
      <c r="C2759" t="n">
        <v>85</v>
      </c>
      <c r="D2759" t="n">
        <v>141</v>
      </c>
      <c r="E2759" t="s">
        <v>373</v>
      </c>
      <c r="F2759" t="n">
        <v>3201</v>
      </c>
      <c r="G2759" t="s">
        <v>250</v>
      </c>
      <c r="H2759" t="s">
        <v>251</v>
      </c>
      <c r="I2759" t="n">
        <v>5</v>
      </c>
      <c r="J2759" t="n">
        <v>330</v>
      </c>
      <c r="K2759" t="s">
        <v>374</v>
      </c>
      <c r="L2759" t="n">
        <v>34</v>
      </c>
      <c r="M2759" t="n">
        <v>0</v>
      </c>
      <c r="N2759" t="n">
        <v>0</v>
      </c>
      <c r="O2759" t="s">
        <v>345</v>
      </c>
      <c r="P2759" t="s">
        <v>370</v>
      </c>
      <c r="Q2759" t="s">
        <v>370</v>
      </c>
      <c r="R2759" t="s">
        <v>255</v>
      </c>
      <c r="S2759" t="s">
        <v>251</v>
      </c>
      <c r="T2759" t="n">
        <v>5</v>
      </c>
    </row>
    <row r="2760" spans="1:20">
      <c r="A2760" s="1" t="n">
        <v>39752</v>
      </c>
      <c r="B2760" t="s">
        <v>345</v>
      </c>
      <c r="C2760" t="n">
        <v>86</v>
      </c>
      <c r="D2760" t="n">
        <v>141</v>
      </c>
      <c r="E2760" t="s">
        <v>373</v>
      </c>
      <c r="F2760" t="n">
        <v>3201</v>
      </c>
      <c r="G2760" t="s">
        <v>250</v>
      </c>
      <c r="H2760" t="s">
        <v>251</v>
      </c>
      <c r="I2760" t="n">
        <v>5</v>
      </c>
      <c r="J2760" t="n">
        <v>330</v>
      </c>
      <c r="K2760" t="s">
        <v>374</v>
      </c>
      <c r="L2760" t="n">
        <v>26</v>
      </c>
      <c r="M2760" t="n">
        <v>0</v>
      </c>
      <c r="N2760" t="n">
        <v>0</v>
      </c>
      <c r="O2760" t="s">
        <v>345</v>
      </c>
      <c r="P2760" t="s">
        <v>370</v>
      </c>
      <c r="Q2760" t="s">
        <v>370</v>
      </c>
      <c r="R2760" t="s">
        <v>255</v>
      </c>
      <c r="S2760" t="s">
        <v>251</v>
      </c>
      <c r="T2760" t="n">
        <v>5</v>
      </c>
    </row>
    <row r="2761" spans="1:20">
      <c r="A2761" s="1" t="n">
        <v>39752</v>
      </c>
      <c r="B2761" t="s">
        <v>347</v>
      </c>
      <c r="C2761" t="n">
        <v>1</v>
      </c>
      <c r="D2761" t="n">
        <v>20</v>
      </c>
      <c r="E2761" t="s">
        <v>249</v>
      </c>
      <c r="F2761" t="n">
        <v>3201</v>
      </c>
      <c r="G2761" t="s">
        <v>250</v>
      </c>
      <c r="H2761" t="s">
        <v>251</v>
      </c>
      <c r="I2761" t="n">
        <v>5</v>
      </c>
      <c r="J2761" t="n">
        <v>458</v>
      </c>
      <c r="K2761" t="s">
        <v>252</v>
      </c>
      <c r="L2761" t="n">
        <v>502</v>
      </c>
      <c r="M2761" t="n">
        <v>0.23</v>
      </c>
      <c r="N2761" t="n">
        <v>20.3</v>
      </c>
      <c r="O2761" t="s">
        <v>347</v>
      </c>
      <c r="P2761" t="s">
        <v>275</v>
      </c>
      <c r="Q2761" t="s">
        <v>275</v>
      </c>
      <c r="R2761" t="s">
        <v>255</v>
      </c>
      <c r="S2761" t="s">
        <v>251</v>
      </c>
      <c r="T2761" t="n">
        <v>5</v>
      </c>
    </row>
    <row r="2762" spans="1:20">
      <c r="A2762" s="1" t="n">
        <v>39752</v>
      </c>
      <c r="B2762" t="s">
        <v>347</v>
      </c>
      <c r="C2762" t="n">
        <v>2</v>
      </c>
      <c r="D2762" t="n">
        <v>20</v>
      </c>
      <c r="E2762" t="s">
        <v>249</v>
      </c>
      <c r="F2762" t="n">
        <v>3201</v>
      </c>
      <c r="G2762" t="s">
        <v>250</v>
      </c>
      <c r="H2762" t="s">
        <v>251</v>
      </c>
      <c r="I2762" t="n">
        <v>5</v>
      </c>
      <c r="J2762" t="n">
        <v>785</v>
      </c>
      <c r="K2762" t="s">
        <v>281</v>
      </c>
      <c r="L2762" t="n">
        <v>550</v>
      </c>
      <c r="M2762" t="n">
        <v>1.14</v>
      </c>
      <c r="N2762" t="n">
        <v>39</v>
      </c>
      <c r="O2762" t="s">
        <v>347</v>
      </c>
      <c r="P2762" t="s">
        <v>275</v>
      </c>
      <c r="Q2762" t="s">
        <v>275</v>
      </c>
      <c r="R2762" t="s">
        <v>255</v>
      </c>
      <c r="S2762" t="s">
        <v>251</v>
      </c>
      <c r="T2762" t="n">
        <v>5</v>
      </c>
    </row>
    <row r="2763" spans="1:20">
      <c r="A2763" s="1" t="n">
        <v>39752</v>
      </c>
      <c r="B2763" t="s">
        <v>347</v>
      </c>
      <c r="C2763" t="n">
        <v>3</v>
      </c>
      <c r="D2763" t="n">
        <v>20</v>
      </c>
      <c r="E2763" t="s">
        <v>249</v>
      </c>
      <c r="F2763" t="n">
        <v>3201</v>
      </c>
      <c r="G2763" t="s">
        <v>250</v>
      </c>
      <c r="H2763" t="s">
        <v>251</v>
      </c>
      <c r="I2763" t="n">
        <v>5</v>
      </c>
      <c r="J2763" t="n">
        <v>785</v>
      </c>
      <c r="K2763" t="s">
        <v>281</v>
      </c>
      <c r="L2763" t="n">
        <v>163</v>
      </c>
      <c r="M2763" t="n">
        <v>2.98</v>
      </c>
      <c r="N2763" t="n">
        <v>27.3</v>
      </c>
      <c r="O2763" t="s">
        <v>347</v>
      </c>
      <c r="P2763" t="s">
        <v>275</v>
      </c>
      <c r="Q2763" t="s">
        <v>275</v>
      </c>
      <c r="R2763" t="s">
        <v>255</v>
      </c>
      <c r="S2763" t="s">
        <v>251</v>
      </c>
      <c r="T2763" t="n">
        <v>5</v>
      </c>
    </row>
    <row r="2764" spans="1:20">
      <c r="A2764" s="1" t="n">
        <v>39752</v>
      </c>
      <c r="B2764" t="s">
        <v>347</v>
      </c>
      <c r="C2764" t="n">
        <v>4</v>
      </c>
      <c r="D2764" t="n">
        <v>20</v>
      </c>
      <c r="E2764" t="s">
        <v>249</v>
      </c>
      <c r="F2764" t="n">
        <v>3201</v>
      </c>
      <c r="G2764" t="s">
        <v>250</v>
      </c>
      <c r="H2764" t="s">
        <v>251</v>
      </c>
      <c r="I2764" t="n">
        <v>5</v>
      </c>
      <c r="J2764" t="n">
        <v>888</v>
      </c>
      <c r="K2764" t="s">
        <v>295</v>
      </c>
      <c r="L2764" t="n">
        <v>198</v>
      </c>
      <c r="M2764" t="n">
        <v>1.24</v>
      </c>
      <c r="N2764" t="n">
        <v>32.8</v>
      </c>
      <c r="O2764" t="s">
        <v>347</v>
      </c>
      <c r="P2764" t="s">
        <v>275</v>
      </c>
      <c r="Q2764" t="s">
        <v>275</v>
      </c>
      <c r="R2764" t="s">
        <v>255</v>
      </c>
      <c r="S2764" t="s">
        <v>251</v>
      </c>
      <c r="T2764" t="n">
        <v>5</v>
      </c>
    </row>
    <row r="2765" spans="1:20">
      <c r="A2765" s="1" t="n">
        <v>39782</v>
      </c>
      <c r="B2765" t="s">
        <v>345</v>
      </c>
      <c r="C2765" t="n">
        <v>21</v>
      </c>
      <c r="D2765" t="n">
        <v>20</v>
      </c>
      <c r="E2765" t="s">
        <v>249</v>
      </c>
      <c r="F2765" t="n">
        <v>3201</v>
      </c>
      <c r="G2765" t="s">
        <v>250</v>
      </c>
      <c r="H2765" t="s">
        <v>251</v>
      </c>
      <c r="I2765" t="n">
        <v>5</v>
      </c>
      <c r="J2765" t="n">
        <v>875</v>
      </c>
      <c r="K2765" t="s">
        <v>327</v>
      </c>
      <c r="L2765" t="n">
        <v>191</v>
      </c>
      <c r="M2765" t="n">
        <v>0.04</v>
      </c>
      <c r="N2765" t="n">
        <v>43.7</v>
      </c>
      <c r="O2765" t="s">
        <v>345</v>
      </c>
      <c r="P2765" t="s">
        <v>370</v>
      </c>
      <c r="Q2765" t="s">
        <v>370</v>
      </c>
      <c r="R2765" t="s">
        <v>255</v>
      </c>
      <c r="S2765" t="s">
        <v>251</v>
      </c>
      <c r="T2765" t="n">
        <v>5</v>
      </c>
    </row>
    <row r="2766" spans="1:20">
      <c r="A2766" s="1" t="n">
        <v>39782</v>
      </c>
      <c r="B2766" t="s">
        <v>345</v>
      </c>
      <c r="C2766" t="n">
        <v>22</v>
      </c>
      <c r="D2766" t="n">
        <v>20</v>
      </c>
      <c r="E2766" t="s">
        <v>249</v>
      </c>
      <c r="F2766" t="n">
        <v>3201</v>
      </c>
      <c r="G2766" t="s">
        <v>250</v>
      </c>
      <c r="H2766" t="s">
        <v>251</v>
      </c>
      <c r="I2766" t="n">
        <v>5</v>
      </c>
      <c r="J2766" t="n">
        <v>875</v>
      </c>
      <c r="K2766" t="s">
        <v>327</v>
      </c>
      <c r="L2766" t="n">
        <v>191</v>
      </c>
      <c r="M2766" t="n">
        <v>0.04</v>
      </c>
      <c r="N2766" t="n">
        <v>43.4</v>
      </c>
      <c r="O2766" t="s">
        <v>345</v>
      </c>
      <c r="P2766" t="s">
        <v>370</v>
      </c>
      <c r="Q2766" t="s">
        <v>370</v>
      </c>
      <c r="R2766" t="s">
        <v>255</v>
      </c>
      <c r="S2766" t="s">
        <v>251</v>
      </c>
      <c r="T2766" t="n">
        <v>5</v>
      </c>
    </row>
    <row r="2767" spans="1:20">
      <c r="A2767" s="1" t="n">
        <v>39782</v>
      </c>
      <c r="B2767" t="s">
        <v>345</v>
      </c>
      <c r="C2767" t="n">
        <v>23</v>
      </c>
      <c r="D2767" t="n">
        <v>20</v>
      </c>
      <c r="E2767" t="s">
        <v>249</v>
      </c>
      <c r="F2767" t="n">
        <v>3201</v>
      </c>
      <c r="G2767" t="s">
        <v>250</v>
      </c>
      <c r="H2767" t="s">
        <v>251</v>
      </c>
      <c r="I2767" t="n">
        <v>5</v>
      </c>
      <c r="J2767" t="n">
        <v>945</v>
      </c>
      <c r="K2767" t="s">
        <v>304</v>
      </c>
      <c r="L2767" t="n">
        <v>437</v>
      </c>
      <c r="M2767" t="n">
        <v>0.08</v>
      </c>
      <c r="N2767" t="n">
        <v>36</v>
      </c>
      <c r="O2767" t="s">
        <v>345</v>
      </c>
      <c r="P2767" t="s">
        <v>370</v>
      </c>
      <c r="Q2767" t="s">
        <v>370</v>
      </c>
      <c r="R2767" t="s">
        <v>255</v>
      </c>
      <c r="S2767" t="s">
        <v>251</v>
      </c>
      <c r="T2767" t="n">
        <v>5</v>
      </c>
    </row>
    <row r="2768" spans="1:20">
      <c r="A2768" s="1" t="n">
        <v>39782</v>
      </c>
      <c r="B2768" t="s">
        <v>345</v>
      </c>
      <c r="C2768" t="n">
        <v>24</v>
      </c>
      <c r="D2768" t="n">
        <v>20</v>
      </c>
      <c r="E2768" t="s">
        <v>249</v>
      </c>
      <c r="F2768" t="n">
        <v>3201</v>
      </c>
      <c r="G2768" t="s">
        <v>250</v>
      </c>
      <c r="H2768" t="s">
        <v>251</v>
      </c>
      <c r="I2768" t="n">
        <v>5</v>
      </c>
      <c r="J2768" t="n">
        <v>945</v>
      </c>
      <c r="K2768" t="s">
        <v>304</v>
      </c>
      <c r="L2768" t="n">
        <v>431</v>
      </c>
      <c r="M2768" t="n">
        <v>0.07000000000000001</v>
      </c>
      <c r="N2768" t="n">
        <v>36.4</v>
      </c>
      <c r="O2768" t="s">
        <v>345</v>
      </c>
      <c r="P2768" t="s">
        <v>370</v>
      </c>
      <c r="Q2768" t="s">
        <v>370</v>
      </c>
      <c r="R2768" t="s">
        <v>255</v>
      </c>
      <c r="S2768" t="s">
        <v>251</v>
      </c>
      <c r="T2768" t="n">
        <v>5</v>
      </c>
    </row>
    <row r="2769" spans="1:20">
      <c r="A2769" s="1" t="n">
        <v>39782</v>
      </c>
      <c r="B2769" t="s">
        <v>400</v>
      </c>
      <c r="C2769" t="n">
        <v>1</v>
      </c>
      <c r="D2769" t="n">
        <v>231</v>
      </c>
      <c r="E2769" t="s">
        <v>365</v>
      </c>
      <c r="F2769" t="n">
        <v>3202</v>
      </c>
      <c r="G2769" t="s">
        <v>297</v>
      </c>
      <c r="H2769" t="s">
        <v>251</v>
      </c>
      <c r="I2769" t="n">
        <v>5</v>
      </c>
      <c r="J2769" t="n">
        <v>940</v>
      </c>
      <c r="K2769" t="s">
        <v>257</v>
      </c>
      <c r="L2769" t="n">
        <v>20</v>
      </c>
      <c r="M2769" t="n">
        <v>0</v>
      </c>
      <c r="N2769" t="n">
        <v>0</v>
      </c>
    </row>
    <row r="2770" spans="1:20">
      <c r="A2770" s="1" t="n">
        <v>39782</v>
      </c>
      <c r="B2770" t="s">
        <v>347</v>
      </c>
      <c r="C2770" t="n">
        <v>1</v>
      </c>
      <c r="D2770" t="n">
        <v>20</v>
      </c>
      <c r="E2770" t="s">
        <v>249</v>
      </c>
      <c r="F2770" t="n">
        <v>3201</v>
      </c>
      <c r="G2770" t="s">
        <v>250</v>
      </c>
      <c r="H2770" t="s">
        <v>251</v>
      </c>
      <c r="I2770" t="n">
        <v>5</v>
      </c>
      <c r="J2770" t="n">
        <v>785</v>
      </c>
      <c r="K2770" t="s">
        <v>281</v>
      </c>
      <c r="L2770" t="n">
        <v>550</v>
      </c>
      <c r="M2770" t="n">
        <v>1.12</v>
      </c>
      <c r="N2770" t="n">
        <v>38.5</v>
      </c>
      <c r="O2770" t="s">
        <v>347</v>
      </c>
      <c r="P2770" t="s">
        <v>275</v>
      </c>
      <c r="Q2770" t="s">
        <v>275</v>
      </c>
      <c r="R2770" t="s">
        <v>255</v>
      </c>
      <c r="S2770" t="s">
        <v>251</v>
      </c>
      <c r="T2770" t="n">
        <v>5</v>
      </c>
    </row>
    <row r="2771" spans="1:20">
      <c r="A2771" s="1" t="n">
        <v>39782</v>
      </c>
      <c r="B2771" t="s">
        <v>347</v>
      </c>
      <c r="C2771" t="n">
        <v>2</v>
      </c>
      <c r="D2771" t="n">
        <v>20</v>
      </c>
      <c r="E2771" t="s">
        <v>249</v>
      </c>
      <c r="F2771" t="n">
        <v>3201</v>
      </c>
      <c r="G2771" t="s">
        <v>250</v>
      </c>
      <c r="H2771" t="s">
        <v>251</v>
      </c>
      <c r="I2771" t="n">
        <v>5</v>
      </c>
      <c r="J2771" t="n">
        <v>785</v>
      </c>
      <c r="K2771" t="s">
        <v>281</v>
      </c>
      <c r="L2771" t="n">
        <v>160</v>
      </c>
      <c r="M2771" t="n">
        <v>3.03</v>
      </c>
      <c r="N2771" t="n">
        <v>27.3</v>
      </c>
      <c r="O2771" t="s">
        <v>347</v>
      </c>
      <c r="P2771" t="s">
        <v>275</v>
      </c>
      <c r="Q2771" t="s">
        <v>275</v>
      </c>
      <c r="R2771" t="s">
        <v>255</v>
      </c>
      <c r="S2771" t="s">
        <v>251</v>
      </c>
      <c r="T2771" t="n">
        <v>5</v>
      </c>
    </row>
    <row r="2772" spans="1:20">
      <c r="A2772" s="1" t="n">
        <v>39782</v>
      </c>
      <c r="B2772" t="s">
        <v>347</v>
      </c>
      <c r="C2772" t="n">
        <v>3</v>
      </c>
      <c r="D2772" t="n">
        <v>20</v>
      </c>
      <c r="E2772" t="s">
        <v>249</v>
      </c>
      <c r="F2772" t="n">
        <v>3201</v>
      </c>
      <c r="G2772" t="s">
        <v>250</v>
      </c>
      <c r="H2772" t="s">
        <v>251</v>
      </c>
      <c r="I2772" t="n">
        <v>5</v>
      </c>
      <c r="J2772" t="n">
        <v>160</v>
      </c>
      <c r="K2772" t="s">
        <v>280</v>
      </c>
      <c r="L2772" t="n">
        <v>262</v>
      </c>
      <c r="M2772" t="n">
        <v>0.4</v>
      </c>
      <c r="N2772" t="n">
        <v>17.3</v>
      </c>
      <c r="O2772" t="s">
        <v>347</v>
      </c>
      <c r="P2772" t="s">
        <v>275</v>
      </c>
      <c r="Q2772" t="s">
        <v>275</v>
      </c>
      <c r="R2772" t="s">
        <v>255</v>
      </c>
      <c r="S2772" t="s">
        <v>251</v>
      </c>
      <c r="T2772" t="n">
        <v>5</v>
      </c>
    </row>
    <row r="2773" spans="1:20">
      <c r="A2773" s="1" t="n">
        <v>39782</v>
      </c>
      <c r="B2773" t="s">
        <v>347</v>
      </c>
      <c r="C2773" t="n">
        <v>4</v>
      </c>
      <c r="D2773" t="n">
        <v>20</v>
      </c>
      <c r="E2773" t="s">
        <v>249</v>
      </c>
      <c r="F2773" t="n">
        <v>3201</v>
      </c>
      <c r="G2773" t="s">
        <v>250</v>
      </c>
      <c r="H2773" t="s">
        <v>251</v>
      </c>
      <c r="I2773" t="n">
        <v>5</v>
      </c>
      <c r="J2773" t="n">
        <v>160</v>
      </c>
      <c r="K2773" t="s">
        <v>280</v>
      </c>
      <c r="L2773" t="n">
        <v>144</v>
      </c>
      <c r="M2773" t="n">
        <v>0.02</v>
      </c>
      <c r="N2773" t="n">
        <v>61</v>
      </c>
      <c r="O2773" t="s">
        <v>347</v>
      </c>
      <c r="P2773" t="s">
        <v>275</v>
      </c>
      <c r="Q2773" t="s">
        <v>275</v>
      </c>
      <c r="R2773" t="s">
        <v>255</v>
      </c>
      <c r="S2773" t="s">
        <v>251</v>
      </c>
      <c r="T2773" t="n">
        <v>5</v>
      </c>
    </row>
    <row r="2774" spans="1:20">
      <c r="A2774" s="1" t="n">
        <v>39782</v>
      </c>
      <c r="B2774" t="s">
        <v>347</v>
      </c>
      <c r="C2774" t="n">
        <v>5</v>
      </c>
      <c r="D2774" t="n">
        <v>20</v>
      </c>
      <c r="E2774" t="s">
        <v>249</v>
      </c>
      <c r="F2774" t="n">
        <v>3201</v>
      </c>
      <c r="G2774" t="s">
        <v>250</v>
      </c>
      <c r="H2774" t="s">
        <v>251</v>
      </c>
      <c r="I2774" t="n">
        <v>5</v>
      </c>
      <c r="J2774" t="n">
        <v>785</v>
      </c>
      <c r="K2774" t="s">
        <v>281</v>
      </c>
      <c r="L2774" t="n">
        <v>706</v>
      </c>
      <c r="M2774" t="n">
        <v>1.11</v>
      </c>
      <c r="N2774" t="n">
        <v>39.2</v>
      </c>
      <c r="O2774" t="s">
        <v>347</v>
      </c>
      <c r="P2774" t="s">
        <v>275</v>
      </c>
      <c r="Q2774" t="s">
        <v>275</v>
      </c>
      <c r="R2774" t="s">
        <v>255</v>
      </c>
      <c r="S2774" t="s">
        <v>251</v>
      </c>
      <c r="T2774" t="n">
        <v>5</v>
      </c>
    </row>
    <row r="2775" spans="1:20">
      <c r="A2775" s="1" t="n">
        <v>39782</v>
      </c>
      <c r="B2775" t="s">
        <v>347</v>
      </c>
      <c r="C2775" t="n">
        <v>6</v>
      </c>
      <c r="D2775" t="n">
        <v>20</v>
      </c>
      <c r="E2775" t="s">
        <v>249</v>
      </c>
      <c r="F2775" t="n">
        <v>3201</v>
      </c>
      <c r="G2775" t="s">
        <v>250</v>
      </c>
      <c r="H2775" t="s">
        <v>251</v>
      </c>
      <c r="I2775" t="n">
        <v>5</v>
      </c>
      <c r="J2775" t="n">
        <v>458</v>
      </c>
      <c r="K2775" t="s">
        <v>252</v>
      </c>
      <c r="L2775" t="n">
        <v>449</v>
      </c>
      <c r="M2775" t="n">
        <v>0.23</v>
      </c>
      <c r="N2775" t="n">
        <v>19.7</v>
      </c>
      <c r="O2775" t="s">
        <v>347</v>
      </c>
      <c r="P2775" t="s">
        <v>275</v>
      </c>
      <c r="Q2775" t="s">
        <v>275</v>
      </c>
      <c r="R2775" t="s">
        <v>255</v>
      </c>
      <c r="S2775" t="s">
        <v>251</v>
      </c>
      <c r="T2775" t="n">
        <v>5</v>
      </c>
    </row>
    <row r="2776" spans="1:20">
      <c r="A2776" s="1" t="n">
        <v>39782</v>
      </c>
      <c r="B2776" t="s">
        <v>347</v>
      </c>
      <c r="C2776" t="n">
        <v>7</v>
      </c>
      <c r="D2776" t="n">
        <v>20</v>
      </c>
      <c r="E2776" t="s">
        <v>249</v>
      </c>
      <c r="F2776" t="n">
        <v>3201</v>
      </c>
      <c r="G2776" t="s">
        <v>250</v>
      </c>
      <c r="H2776" t="s">
        <v>251</v>
      </c>
      <c r="I2776" t="n">
        <v>5</v>
      </c>
      <c r="J2776" t="n">
        <v>888</v>
      </c>
      <c r="K2776" t="s">
        <v>295</v>
      </c>
      <c r="L2776" t="n">
        <v>190</v>
      </c>
      <c r="M2776" t="n">
        <v>1.23</v>
      </c>
      <c r="N2776" t="n">
        <v>32</v>
      </c>
      <c r="O2776" t="s">
        <v>347</v>
      </c>
      <c r="P2776" t="s">
        <v>275</v>
      </c>
      <c r="Q2776" t="s">
        <v>275</v>
      </c>
      <c r="R2776" t="s">
        <v>255</v>
      </c>
      <c r="S2776" t="s">
        <v>251</v>
      </c>
      <c r="T2776" t="n">
        <v>5</v>
      </c>
    </row>
    <row r="2777" spans="1:20">
      <c r="A2777" s="1" t="n">
        <v>39813</v>
      </c>
      <c r="B2777" t="s">
        <v>345</v>
      </c>
      <c r="C2777" t="n">
        <v>19</v>
      </c>
      <c r="D2777" t="n">
        <v>20</v>
      </c>
      <c r="E2777" t="s">
        <v>249</v>
      </c>
      <c r="F2777" t="n">
        <v>3201</v>
      </c>
      <c r="G2777" t="s">
        <v>250</v>
      </c>
      <c r="H2777" t="s">
        <v>251</v>
      </c>
      <c r="I2777" t="n">
        <v>5</v>
      </c>
      <c r="J2777" t="n">
        <v>458</v>
      </c>
      <c r="K2777" t="s">
        <v>252</v>
      </c>
      <c r="L2777" t="n">
        <v>199</v>
      </c>
      <c r="M2777" t="n">
        <v>0.02</v>
      </c>
      <c r="N2777" t="n">
        <v>47.1</v>
      </c>
      <c r="O2777" t="s">
        <v>345</v>
      </c>
      <c r="P2777" t="s">
        <v>401</v>
      </c>
      <c r="Q2777" t="s">
        <v>401</v>
      </c>
      <c r="R2777" t="s">
        <v>321</v>
      </c>
      <c r="S2777" t="s">
        <v>322</v>
      </c>
      <c r="T2777" t="n">
        <v>5</v>
      </c>
    </row>
    <row r="2778" spans="1:20">
      <c r="A2778" s="1" t="n">
        <v>39813</v>
      </c>
      <c r="B2778" t="s">
        <v>345</v>
      </c>
      <c r="C2778" t="n">
        <v>20</v>
      </c>
      <c r="D2778" t="n">
        <v>20</v>
      </c>
      <c r="E2778" t="s">
        <v>249</v>
      </c>
      <c r="F2778" t="n">
        <v>3201</v>
      </c>
      <c r="G2778" t="s">
        <v>250</v>
      </c>
      <c r="H2778" t="s">
        <v>251</v>
      </c>
      <c r="I2778" t="n">
        <v>5</v>
      </c>
      <c r="J2778" t="n">
        <v>875</v>
      </c>
      <c r="K2778" t="s">
        <v>327</v>
      </c>
      <c r="L2778" t="n">
        <v>310</v>
      </c>
      <c r="M2778" t="n">
        <v>0.04</v>
      </c>
      <c r="N2778" t="n">
        <v>43.9</v>
      </c>
      <c r="O2778" t="s">
        <v>345</v>
      </c>
      <c r="P2778" t="s">
        <v>370</v>
      </c>
      <c r="Q2778" t="s">
        <v>370</v>
      </c>
      <c r="R2778" t="s">
        <v>255</v>
      </c>
      <c r="S2778" t="s">
        <v>251</v>
      </c>
      <c r="T2778" t="n">
        <v>5</v>
      </c>
    </row>
    <row r="2779" spans="1:20">
      <c r="A2779" s="1" t="n">
        <v>39813</v>
      </c>
      <c r="B2779" t="s">
        <v>345</v>
      </c>
      <c r="C2779" t="n">
        <v>21</v>
      </c>
      <c r="D2779" t="n">
        <v>20</v>
      </c>
      <c r="E2779" t="s">
        <v>249</v>
      </c>
      <c r="F2779" t="n">
        <v>3201</v>
      </c>
      <c r="G2779" t="s">
        <v>250</v>
      </c>
      <c r="H2779" t="s">
        <v>251</v>
      </c>
      <c r="I2779" t="n">
        <v>5</v>
      </c>
      <c r="J2779" t="n">
        <v>458</v>
      </c>
      <c r="K2779" t="s">
        <v>252</v>
      </c>
      <c r="L2779" t="n">
        <v>230</v>
      </c>
      <c r="M2779" t="n">
        <v>0.1</v>
      </c>
      <c r="N2779" t="n">
        <v>31.1</v>
      </c>
      <c r="O2779" t="s">
        <v>345</v>
      </c>
      <c r="P2779" t="s">
        <v>370</v>
      </c>
      <c r="Q2779" t="s">
        <v>370</v>
      </c>
      <c r="R2779" t="s">
        <v>255</v>
      </c>
      <c r="S2779" t="s">
        <v>251</v>
      </c>
      <c r="T2779" t="n">
        <v>5</v>
      </c>
    </row>
    <row r="2780" spans="1:20">
      <c r="A2780" s="1" t="n">
        <v>39813</v>
      </c>
      <c r="B2780" t="s">
        <v>345</v>
      </c>
      <c r="C2780" t="n">
        <v>22</v>
      </c>
      <c r="D2780" t="n">
        <v>20</v>
      </c>
      <c r="E2780" t="s">
        <v>249</v>
      </c>
      <c r="F2780" t="n">
        <v>3201</v>
      </c>
      <c r="G2780" t="s">
        <v>250</v>
      </c>
      <c r="H2780" t="s">
        <v>251</v>
      </c>
      <c r="I2780" t="n">
        <v>5</v>
      </c>
      <c r="J2780" t="n">
        <v>945</v>
      </c>
      <c r="K2780" t="s">
        <v>304</v>
      </c>
      <c r="L2780" t="n">
        <v>435</v>
      </c>
      <c r="M2780" t="n">
        <v>0.08</v>
      </c>
      <c r="N2780" t="n">
        <v>35.8</v>
      </c>
      <c r="O2780" t="s">
        <v>345</v>
      </c>
      <c r="P2780" t="s">
        <v>370</v>
      </c>
      <c r="Q2780" t="s">
        <v>370</v>
      </c>
      <c r="R2780" t="s">
        <v>255</v>
      </c>
      <c r="S2780" t="s">
        <v>251</v>
      </c>
      <c r="T2780" t="n">
        <v>5</v>
      </c>
    </row>
    <row r="2781" spans="1:20">
      <c r="A2781" s="1" t="n">
        <v>39813</v>
      </c>
      <c r="B2781" t="s">
        <v>345</v>
      </c>
      <c r="C2781" t="n">
        <v>23</v>
      </c>
      <c r="D2781" t="n">
        <v>20</v>
      </c>
      <c r="E2781" t="s">
        <v>249</v>
      </c>
      <c r="F2781" t="n">
        <v>3201</v>
      </c>
      <c r="G2781" t="s">
        <v>250</v>
      </c>
      <c r="H2781" t="s">
        <v>251</v>
      </c>
      <c r="I2781" t="n">
        <v>5</v>
      </c>
      <c r="J2781" t="n">
        <v>945</v>
      </c>
      <c r="K2781" t="s">
        <v>304</v>
      </c>
      <c r="L2781" t="n">
        <v>199</v>
      </c>
      <c r="M2781" t="n">
        <v>0.67</v>
      </c>
      <c r="N2781" t="n">
        <v>36.9</v>
      </c>
      <c r="O2781" t="s">
        <v>345</v>
      </c>
      <c r="P2781" t="s">
        <v>370</v>
      </c>
      <c r="Q2781" t="s">
        <v>370</v>
      </c>
      <c r="R2781" t="s">
        <v>255</v>
      </c>
      <c r="S2781" t="s">
        <v>251</v>
      </c>
      <c r="T2781" t="n">
        <v>5</v>
      </c>
    </row>
    <row r="2782" spans="1:20">
      <c r="A2782" s="1" t="n">
        <v>39813</v>
      </c>
      <c r="B2782" t="s">
        <v>345</v>
      </c>
      <c r="C2782" t="n">
        <v>24</v>
      </c>
      <c r="D2782" t="n">
        <v>20</v>
      </c>
      <c r="E2782" t="s">
        <v>249</v>
      </c>
      <c r="F2782" t="n">
        <v>3201</v>
      </c>
      <c r="G2782" t="s">
        <v>250</v>
      </c>
      <c r="H2782" t="s">
        <v>251</v>
      </c>
      <c r="I2782" t="n">
        <v>5</v>
      </c>
      <c r="J2782" t="n">
        <v>945</v>
      </c>
      <c r="K2782" t="s">
        <v>304</v>
      </c>
      <c r="L2782" t="n">
        <v>185</v>
      </c>
      <c r="M2782" t="n">
        <v>0.67</v>
      </c>
      <c r="N2782" t="n">
        <v>37.5</v>
      </c>
      <c r="O2782" t="s">
        <v>345</v>
      </c>
      <c r="P2782" t="s">
        <v>370</v>
      </c>
      <c r="Q2782" t="s">
        <v>370</v>
      </c>
      <c r="R2782" t="s">
        <v>255</v>
      </c>
      <c r="S2782" t="s">
        <v>251</v>
      </c>
      <c r="T2782" t="n">
        <v>5</v>
      </c>
    </row>
    <row r="2783" spans="1:20">
      <c r="A2783" s="1" t="n">
        <v>39813</v>
      </c>
      <c r="B2783" t="s">
        <v>345</v>
      </c>
      <c r="C2783" t="n">
        <v>25</v>
      </c>
      <c r="D2783" t="n">
        <v>20</v>
      </c>
      <c r="E2783" t="s">
        <v>249</v>
      </c>
      <c r="F2783" t="n">
        <v>3201</v>
      </c>
      <c r="G2783" t="s">
        <v>250</v>
      </c>
      <c r="H2783" t="s">
        <v>251</v>
      </c>
      <c r="I2783" t="n">
        <v>5</v>
      </c>
      <c r="J2783" t="n">
        <v>945</v>
      </c>
      <c r="K2783" t="s">
        <v>304</v>
      </c>
      <c r="L2783" t="n">
        <v>152</v>
      </c>
      <c r="M2783" t="n">
        <v>0.67</v>
      </c>
      <c r="N2783" t="n">
        <v>37.5</v>
      </c>
      <c r="O2783" t="s">
        <v>345</v>
      </c>
      <c r="P2783" t="s">
        <v>370</v>
      </c>
      <c r="Q2783" t="s">
        <v>370</v>
      </c>
      <c r="R2783" t="s">
        <v>255</v>
      </c>
      <c r="S2783" t="s">
        <v>251</v>
      </c>
      <c r="T2783" t="n">
        <v>5</v>
      </c>
    </row>
    <row r="2784" spans="1:20">
      <c r="A2784" s="1" t="n">
        <v>39813</v>
      </c>
      <c r="B2784" t="s">
        <v>400</v>
      </c>
      <c r="C2784" t="n">
        <v>1</v>
      </c>
      <c r="D2784" t="n">
        <v>231</v>
      </c>
      <c r="E2784" t="s">
        <v>365</v>
      </c>
      <c r="F2784" t="n">
        <v>3203</v>
      </c>
      <c r="G2784" t="s">
        <v>366</v>
      </c>
      <c r="H2784" t="s">
        <v>251</v>
      </c>
      <c r="I2784" t="n">
        <v>5</v>
      </c>
      <c r="J2784" t="n">
        <v>940</v>
      </c>
      <c r="K2784" t="s">
        <v>257</v>
      </c>
      <c r="L2784" t="n">
        <v>13</v>
      </c>
      <c r="M2784" t="n">
        <v>0</v>
      </c>
      <c r="N2784" t="n">
        <v>0</v>
      </c>
    </row>
    <row r="2785" spans="1:20">
      <c r="A2785" s="1" t="n">
        <v>39813</v>
      </c>
      <c r="B2785" t="s">
        <v>400</v>
      </c>
      <c r="C2785" t="n">
        <v>2</v>
      </c>
      <c r="D2785" t="n">
        <v>231</v>
      </c>
      <c r="E2785" t="s">
        <v>365</v>
      </c>
      <c r="F2785" t="n">
        <v>3204</v>
      </c>
      <c r="G2785" t="s">
        <v>367</v>
      </c>
      <c r="H2785" t="s">
        <v>251</v>
      </c>
      <c r="I2785" t="n">
        <v>5</v>
      </c>
      <c r="J2785" t="n">
        <v>940</v>
      </c>
      <c r="K2785" t="s">
        <v>257</v>
      </c>
      <c r="L2785" t="n">
        <v>11</v>
      </c>
      <c r="M2785" t="n">
        <v>0</v>
      </c>
      <c r="N2785" t="n">
        <v>0</v>
      </c>
    </row>
    <row r="2786" spans="1:20">
      <c r="A2786" s="1" t="n">
        <v>39813</v>
      </c>
      <c r="B2786" t="s">
        <v>348</v>
      </c>
      <c r="C2786" t="n">
        <v>1</v>
      </c>
      <c r="D2786" t="n">
        <v>215</v>
      </c>
      <c r="E2786" t="s">
        <v>256</v>
      </c>
      <c r="F2786" t="n">
        <v>3201</v>
      </c>
      <c r="G2786" t="s">
        <v>250</v>
      </c>
      <c r="H2786" t="s">
        <v>251</v>
      </c>
      <c r="I2786" t="n">
        <v>5</v>
      </c>
      <c r="J2786" t="n">
        <v>515</v>
      </c>
      <c r="K2786" t="s">
        <v>361</v>
      </c>
      <c r="L2786" t="n">
        <v>310</v>
      </c>
      <c r="M2786" t="n">
        <v>0</v>
      </c>
      <c r="N2786" t="n">
        <v>0</v>
      </c>
    </row>
    <row r="2787" spans="1:20">
      <c r="A2787" s="1" t="n">
        <v>39813</v>
      </c>
      <c r="B2787" t="s">
        <v>347</v>
      </c>
      <c r="C2787" t="n">
        <v>1</v>
      </c>
      <c r="D2787" t="n">
        <v>20</v>
      </c>
      <c r="E2787" t="s">
        <v>249</v>
      </c>
      <c r="F2787" t="n">
        <v>3201</v>
      </c>
      <c r="G2787" t="s">
        <v>250</v>
      </c>
      <c r="H2787" t="s">
        <v>251</v>
      </c>
      <c r="I2787" t="n">
        <v>5</v>
      </c>
      <c r="J2787" t="n">
        <v>785</v>
      </c>
      <c r="K2787" t="s">
        <v>281</v>
      </c>
      <c r="L2787" t="n">
        <v>849</v>
      </c>
      <c r="M2787" t="n">
        <v>1.11</v>
      </c>
      <c r="N2787" t="n">
        <v>39.6</v>
      </c>
      <c r="O2787" t="s">
        <v>347</v>
      </c>
      <c r="P2787" t="s">
        <v>275</v>
      </c>
      <c r="Q2787" t="s">
        <v>275</v>
      </c>
      <c r="R2787" t="s">
        <v>255</v>
      </c>
      <c r="S2787" t="s">
        <v>251</v>
      </c>
      <c r="T2787" t="n">
        <v>5</v>
      </c>
    </row>
    <row r="2788" spans="1:20">
      <c r="A2788" s="1" t="n">
        <v>39813</v>
      </c>
      <c r="B2788" t="s">
        <v>347</v>
      </c>
      <c r="C2788" t="n">
        <v>2</v>
      </c>
      <c r="D2788" t="n">
        <v>20</v>
      </c>
      <c r="E2788" t="s">
        <v>249</v>
      </c>
      <c r="F2788" t="n">
        <v>3201</v>
      </c>
      <c r="G2788" t="s">
        <v>250</v>
      </c>
      <c r="H2788" t="s">
        <v>251</v>
      </c>
      <c r="I2788" t="n">
        <v>5</v>
      </c>
      <c r="J2788" t="n">
        <v>785</v>
      </c>
      <c r="K2788" t="s">
        <v>281</v>
      </c>
      <c r="L2788" t="n">
        <v>162</v>
      </c>
      <c r="M2788" t="n">
        <v>3.16</v>
      </c>
      <c r="N2788" t="n">
        <v>26.8</v>
      </c>
      <c r="O2788" t="s">
        <v>347</v>
      </c>
      <c r="P2788" t="s">
        <v>275</v>
      </c>
      <c r="Q2788" t="s">
        <v>275</v>
      </c>
      <c r="R2788" t="s">
        <v>255</v>
      </c>
      <c r="S2788" t="s">
        <v>251</v>
      </c>
      <c r="T2788" t="n">
        <v>5</v>
      </c>
    </row>
    <row r="2789" spans="1:20">
      <c r="A2789" s="1" t="n">
        <v>39813</v>
      </c>
      <c r="B2789" t="s">
        <v>347</v>
      </c>
      <c r="C2789" t="n">
        <v>3</v>
      </c>
      <c r="D2789" t="n">
        <v>20</v>
      </c>
      <c r="E2789" t="s">
        <v>249</v>
      </c>
      <c r="F2789" t="n">
        <v>3201</v>
      </c>
      <c r="G2789" t="s">
        <v>250</v>
      </c>
      <c r="H2789" t="s">
        <v>251</v>
      </c>
      <c r="I2789" t="n">
        <v>5</v>
      </c>
      <c r="J2789" t="n">
        <v>875</v>
      </c>
      <c r="K2789" t="s">
        <v>327</v>
      </c>
      <c r="L2789" t="n">
        <v>280</v>
      </c>
      <c r="M2789" t="n">
        <v>2.01</v>
      </c>
      <c r="N2789" t="n">
        <v>26</v>
      </c>
      <c r="O2789" t="s">
        <v>347</v>
      </c>
      <c r="P2789" t="s">
        <v>275</v>
      </c>
      <c r="Q2789" t="s">
        <v>275</v>
      </c>
      <c r="R2789" t="s">
        <v>255</v>
      </c>
      <c r="S2789" t="s">
        <v>251</v>
      </c>
      <c r="T2789" t="n">
        <v>5</v>
      </c>
    </row>
    <row r="2790" spans="1:20">
      <c r="A2790" s="1" t="n">
        <v>39813</v>
      </c>
      <c r="B2790" t="s">
        <v>347</v>
      </c>
      <c r="C2790" t="n">
        <v>4</v>
      </c>
      <c r="D2790" t="n">
        <v>20</v>
      </c>
      <c r="E2790" t="s">
        <v>249</v>
      </c>
      <c r="F2790" t="n">
        <v>3201</v>
      </c>
      <c r="G2790" t="s">
        <v>250</v>
      </c>
      <c r="H2790" t="s">
        <v>251</v>
      </c>
      <c r="I2790" t="n">
        <v>5</v>
      </c>
      <c r="J2790" t="n">
        <v>458</v>
      </c>
      <c r="K2790" t="s">
        <v>252</v>
      </c>
      <c r="L2790" t="n">
        <v>399</v>
      </c>
      <c r="M2790" t="n">
        <v>0.23</v>
      </c>
      <c r="N2790" t="n">
        <v>20</v>
      </c>
      <c r="O2790" t="s">
        <v>347</v>
      </c>
      <c r="P2790" t="s">
        <v>275</v>
      </c>
      <c r="Q2790" t="s">
        <v>275</v>
      </c>
      <c r="R2790" t="s">
        <v>255</v>
      </c>
      <c r="S2790" t="s">
        <v>251</v>
      </c>
      <c r="T2790" t="n">
        <v>5</v>
      </c>
    </row>
    <row r="2791" spans="1:20">
      <c r="A2791" s="1" t="n">
        <v>39813</v>
      </c>
      <c r="B2791" t="s">
        <v>347</v>
      </c>
      <c r="C2791" t="n">
        <v>5</v>
      </c>
      <c r="D2791" t="n">
        <v>20</v>
      </c>
      <c r="E2791" t="s">
        <v>249</v>
      </c>
      <c r="F2791" t="n">
        <v>3201</v>
      </c>
      <c r="G2791" t="s">
        <v>250</v>
      </c>
      <c r="H2791" t="s">
        <v>251</v>
      </c>
      <c r="I2791" t="n">
        <v>5</v>
      </c>
      <c r="J2791" t="n">
        <v>160</v>
      </c>
      <c r="K2791" t="s">
        <v>280</v>
      </c>
      <c r="L2791" t="n">
        <v>262</v>
      </c>
      <c r="M2791" t="n">
        <v>0.39</v>
      </c>
      <c r="N2791" t="n">
        <v>17.4</v>
      </c>
      <c r="O2791" t="s">
        <v>347</v>
      </c>
      <c r="P2791" t="s">
        <v>275</v>
      </c>
      <c r="Q2791" t="s">
        <v>275</v>
      </c>
      <c r="R2791" t="s">
        <v>255</v>
      </c>
      <c r="S2791" t="s">
        <v>251</v>
      </c>
      <c r="T2791" t="n">
        <v>5</v>
      </c>
    </row>
    <row r="2792" spans="1:20">
      <c r="A2792" s="1" t="n">
        <v>39844</v>
      </c>
      <c r="B2792" t="s">
        <v>345</v>
      </c>
      <c r="C2792" t="n">
        <v>21</v>
      </c>
      <c r="D2792" t="n">
        <v>25</v>
      </c>
      <c r="E2792" t="s">
        <v>143</v>
      </c>
      <c r="F2792" t="n">
        <v>3201</v>
      </c>
      <c r="G2792" t="s">
        <v>250</v>
      </c>
      <c r="H2792" t="s">
        <v>251</v>
      </c>
      <c r="I2792" t="n">
        <v>5</v>
      </c>
      <c r="J2792" t="n">
        <v>945</v>
      </c>
      <c r="K2792" t="s">
        <v>304</v>
      </c>
      <c r="L2792" t="n">
        <v>443</v>
      </c>
      <c r="M2792" t="n">
        <v>0.07000000000000001</v>
      </c>
      <c r="N2792" t="n">
        <v>35.6</v>
      </c>
      <c r="O2792" t="s">
        <v>345</v>
      </c>
      <c r="P2792" t="n">
        <v>121</v>
      </c>
      <c r="Q2792" t="s">
        <v>251</v>
      </c>
      <c r="R2792" t="s">
        <v>255</v>
      </c>
      <c r="S2792" t="s">
        <v>251</v>
      </c>
      <c r="T2792" t="n">
        <v>5</v>
      </c>
    </row>
    <row r="2793" spans="1:20">
      <c r="A2793" s="1" t="n">
        <v>39844</v>
      </c>
      <c r="B2793" t="s">
        <v>345</v>
      </c>
      <c r="C2793" t="n">
        <v>22</v>
      </c>
      <c r="D2793" t="n">
        <v>25</v>
      </c>
      <c r="E2793" t="s">
        <v>143</v>
      </c>
      <c r="F2793" t="n">
        <v>3201</v>
      </c>
      <c r="G2793" t="s">
        <v>250</v>
      </c>
      <c r="H2793" t="s">
        <v>251</v>
      </c>
      <c r="I2793" t="n">
        <v>5</v>
      </c>
      <c r="J2793" t="n">
        <v>875</v>
      </c>
      <c r="K2793" t="s">
        <v>327</v>
      </c>
      <c r="L2793" t="n">
        <v>208</v>
      </c>
      <c r="M2793" t="n">
        <v>0.04</v>
      </c>
      <c r="N2793" t="n">
        <v>42.6</v>
      </c>
      <c r="O2793" t="s">
        <v>345</v>
      </c>
      <c r="P2793" t="n">
        <v>121</v>
      </c>
      <c r="Q2793" t="s">
        <v>251</v>
      </c>
      <c r="R2793" t="s">
        <v>255</v>
      </c>
      <c r="S2793" t="s">
        <v>251</v>
      </c>
      <c r="T2793" t="n">
        <v>5</v>
      </c>
    </row>
    <row r="2794" spans="1:20">
      <c r="A2794" s="1" t="n">
        <v>39844</v>
      </c>
      <c r="B2794" t="s">
        <v>345</v>
      </c>
      <c r="C2794" t="n">
        <v>23</v>
      </c>
      <c r="D2794" t="n">
        <v>25</v>
      </c>
      <c r="E2794" t="s">
        <v>143</v>
      </c>
      <c r="F2794" t="n">
        <v>3201</v>
      </c>
      <c r="G2794" t="s">
        <v>250</v>
      </c>
      <c r="H2794" t="s">
        <v>251</v>
      </c>
      <c r="I2794" t="n">
        <v>5</v>
      </c>
      <c r="J2794" t="n">
        <v>875</v>
      </c>
      <c r="K2794" t="s">
        <v>327</v>
      </c>
      <c r="L2794" t="n">
        <v>207</v>
      </c>
      <c r="M2794" t="n">
        <v>0.04</v>
      </c>
      <c r="N2794" t="n">
        <v>42.6</v>
      </c>
      <c r="O2794" t="s">
        <v>345</v>
      </c>
      <c r="P2794" t="n">
        <v>121</v>
      </c>
      <c r="Q2794" t="s">
        <v>251</v>
      </c>
      <c r="R2794" t="s">
        <v>255</v>
      </c>
      <c r="S2794" t="s">
        <v>251</v>
      </c>
      <c r="T2794" t="n">
        <v>5</v>
      </c>
    </row>
    <row r="2795" spans="1:20">
      <c r="A2795" s="1" t="n">
        <v>39844</v>
      </c>
      <c r="B2795" t="s">
        <v>345</v>
      </c>
      <c r="C2795" t="n">
        <v>24</v>
      </c>
      <c r="D2795" t="n">
        <v>25</v>
      </c>
      <c r="E2795" t="s">
        <v>143</v>
      </c>
      <c r="F2795" t="n">
        <v>3201</v>
      </c>
      <c r="G2795" t="s">
        <v>250</v>
      </c>
      <c r="H2795" t="s">
        <v>251</v>
      </c>
      <c r="I2795" t="n">
        <v>5</v>
      </c>
      <c r="J2795" t="n">
        <v>945</v>
      </c>
      <c r="K2795" t="s">
        <v>304</v>
      </c>
      <c r="L2795" t="n">
        <v>108</v>
      </c>
      <c r="M2795" t="n">
        <v>0.07000000000000001</v>
      </c>
      <c r="N2795" t="n">
        <v>35.6</v>
      </c>
      <c r="O2795" t="s">
        <v>345</v>
      </c>
      <c r="P2795" t="n">
        <v>121</v>
      </c>
      <c r="Q2795" t="s">
        <v>251</v>
      </c>
      <c r="R2795" t="s">
        <v>255</v>
      </c>
      <c r="S2795" t="s">
        <v>251</v>
      </c>
      <c r="T2795" t="n">
        <v>5</v>
      </c>
    </row>
    <row r="2796" spans="1:20">
      <c r="A2796" s="1" t="n">
        <v>39844</v>
      </c>
      <c r="B2796" t="s">
        <v>345</v>
      </c>
      <c r="C2796" t="n">
        <v>25</v>
      </c>
      <c r="D2796" t="n">
        <v>25</v>
      </c>
      <c r="E2796" t="s">
        <v>143</v>
      </c>
      <c r="F2796" t="n">
        <v>3201</v>
      </c>
      <c r="G2796" t="s">
        <v>250</v>
      </c>
      <c r="H2796" t="s">
        <v>251</v>
      </c>
      <c r="I2796" t="n">
        <v>5</v>
      </c>
      <c r="J2796" t="n">
        <v>945</v>
      </c>
      <c r="K2796" t="s">
        <v>304</v>
      </c>
      <c r="L2796" t="n">
        <v>253</v>
      </c>
      <c r="M2796" t="n">
        <v>0.07000000000000001</v>
      </c>
      <c r="N2796" t="n">
        <v>35.6</v>
      </c>
      <c r="O2796" t="s">
        <v>345</v>
      </c>
      <c r="P2796" t="n">
        <v>121</v>
      </c>
      <c r="Q2796" t="s">
        <v>251</v>
      </c>
      <c r="R2796" t="s">
        <v>255</v>
      </c>
      <c r="S2796" t="s">
        <v>251</v>
      </c>
      <c r="T2796" t="n">
        <v>5</v>
      </c>
    </row>
    <row r="2797" spans="1:20">
      <c r="A2797" s="1" t="n">
        <v>39844</v>
      </c>
      <c r="B2797" t="s">
        <v>345</v>
      </c>
      <c r="C2797" t="n">
        <v>26</v>
      </c>
      <c r="D2797" t="n">
        <v>25</v>
      </c>
      <c r="E2797" t="s">
        <v>143</v>
      </c>
      <c r="F2797" t="n">
        <v>3201</v>
      </c>
      <c r="G2797" t="s">
        <v>250</v>
      </c>
      <c r="H2797" t="s">
        <v>251</v>
      </c>
      <c r="I2797" t="n">
        <v>5</v>
      </c>
      <c r="J2797" t="n">
        <v>875</v>
      </c>
      <c r="K2797" t="s">
        <v>327</v>
      </c>
      <c r="L2797" t="n">
        <v>286</v>
      </c>
      <c r="M2797" t="n">
        <v>0.04</v>
      </c>
      <c r="N2797" t="n">
        <v>42.6</v>
      </c>
      <c r="O2797" t="s">
        <v>345</v>
      </c>
      <c r="P2797" t="n">
        <v>121</v>
      </c>
      <c r="Q2797" t="s">
        <v>251</v>
      </c>
      <c r="R2797" t="s">
        <v>255</v>
      </c>
      <c r="S2797" t="s">
        <v>251</v>
      </c>
      <c r="T2797" t="n">
        <v>5</v>
      </c>
    </row>
    <row r="2798" spans="1:20">
      <c r="A2798" s="1" t="n">
        <v>39844</v>
      </c>
      <c r="B2798" t="s">
        <v>345</v>
      </c>
      <c r="C2798" t="n">
        <v>27</v>
      </c>
      <c r="D2798" t="n">
        <v>25</v>
      </c>
      <c r="E2798" t="s">
        <v>143</v>
      </c>
      <c r="F2798" t="n">
        <v>3201</v>
      </c>
      <c r="G2798" t="s">
        <v>250</v>
      </c>
      <c r="H2798" t="s">
        <v>251</v>
      </c>
      <c r="I2798" t="n">
        <v>5</v>
      </c>
      <c r="J2798" t="n">
        <v>945</v>
      </c>
      <c r="K2798" t="s">
        <v>304</v>
      </c>
      <c r="L2798" t="n">
        <v>235</v>
      </c>
      <c r="M2798" t="n">
        <v>0.07000000000000001</v>
      </c>
      <c r="N2798" t="n">
        <v>35.6</v>
      </c>
      <c r="O2798" t="s">
        <v>345</v>
      </c>
      <c r="P2798" t="n">
        <v>121</v>
      </c>
      <c r="Q2798" t="s">
        <v>251</v>
      </c>
      <c r="R2798" t="s">
        <v>255</v>
      </c>
      <c r="S2798" t="s">
        <v>251</v>
      </c>
      <c r="T2798" t="n">
        <v>5</v>
      </c>
    </row>
    <row r="2799" spans="1:20">
      <c r="A2799" s="1" t="n">
        <v>39844</v>
      </c>
      <c r="B2799" t="s">
        <v>345</v>
      </c>
      <c r="C2799" t="n">
        <v>28</v>
      </c>
      <c r="D2799" t="n">
        <v>25</v>
      </c>
      <c r="E2799" t="s">
        <v>143</v>
      </c>
      <c r="F2799" t="n">
        <v>3201</v>
      </c>
      <c r="G2799" t="s">
        <v>250</v>
      </c>
      <c r="H2799" t="s">
        <v>251</v>
      </c>
      <c r="I2799" t="n">
        <v>5</v>
      </c>
      <c r="J2799" t="n">
        <v>280</v>
      </c>
      <c r="K2799" t="s">
        <v>273</v>
      </c>
      <c r="L2799" t="n">
        <v>245</v>
      </c>
      <c r="M2799" t="n">
        <v>0.26</v>
      </c>
      <c r="N2799" t="n">
        <v>16</v>
      </c>
      <c r="O2799" t="s">
        <v>345</v>
      </c>
      <c r="P2799" t="n">
        <v>121</v>
      </c>
      <c r="Q2799" t="s">
        <v>251</v>
      </c>
      <c r="R2799" t="s">
        <v>255</v>
      </c>
      <c r="S2799" t="s">
        <v>251</v>
      </c>
      <c r="T2799" t="n">
        <v>5</v>
      </c>
    </row>
    <row r="2800" spans="1:20">
      <c r="A2800" s="1" t="n">
        <v>39844</v>
      </c>
      <c r="B2800" t="s">
        <v>345</v>
      </c>
      <c r="C2800" t="n">
        <v>82</v>
      </c>
      <c r="D2800" t="n">
        <v>138</v>
      </c>
      <c r="E2800" t="s">
        <v>402</v>
      </c>
      <c r="F2800" t="n">
        <v>3201</v>
      </c>
      <c r="G2800" t="s">
        <v>250</v>
      </c>
      <c r="H2800" t="s">
        <v>251</v>
      </c>
      <c r="I2800" t="n">
        <v>5</v>
      </c>
      <c r="J2800" t="n">
        <v>260</v>
      </c>
      <c r="K2800" t="s">
        <v>272</v>
      </c>
      <c r="L2800" t="n">
        <v>27</v>
      </c>
      <c r="M2800" t="n">
        <v>0</v>
      </c>
      <c r="N2800" t="n">
        <v>0</v>
      </c>
      <c r="O2800" t="s">
        <v>345</v>
      </c>
      <c r="P2800" t="n">
        <v>2772</v>
      </c>
      <c r="Q2800" t="s">
        <v>403</v>
      </c>
      <c r="R2800" t="s">
        <v>321</v>
      </c>
      <c r="S2800" t="s">
        <v>322</v>
      </c>
      <c r="T2800" t="n">
        <v>5</v>
      </c>
    </row>
    <row r="2801" spans="1:20">
      <c r="A2801" s="1" t="n">
        <v>39844</v>
      </c>
      <c r="B2801" t="s">
        <v>345</v>
      </c>
      <c r="C2801" t="n">
        <v>86</v>
      </c>
      <c r="D2801" t="n">
        <v>509</v>
      </c>
      <c r="E2801" t="s">
        <v>404</v>
      </c>
      <c r="F2801" t="n">
        <v>3201</v>
      </c>
      <c r="G2801" t="s">
        <v>250</v>
      </c>
      <c r="H2801" t="s">
        <v>251</v>
      </c>
      <c r="I2801" t="n">
        <v>5</v>
      </c>
      <c r="J2801" t="n">
        <v>260</v>
      </c>
      <c r="K2801" t="s">
        <v>272</v>
      </c>
      <c r="L2801" t="n">
        <v>78</v>
      </c>
      <c r="M2801" t="n">
        <v>0.5</v>
      </c>
      <c r="N2801" t="n">
        <v>0</v>
      </c>
      <c r="S2801" t="s">
        <v>405</v>
      </c>
      <c r="T2801" t="s">
        <v>405</v>
      </c>
    </row>
    <row r="2802" spans="1:20">
      <c r="A2802" s="1" t="n">
        <v>39844</v>
      </c>
      <c r="B2802" t="s">
        <v>345</v>
      </c>
      <c r="C2802" t="n">
        <v>593</v>
      </c>
      <c r="D2802" t="n">
        <v>141</v>
      </c>
      <c r="E2802" t="s">
        <v>149</v>
      </c>
      <c r="F2802" t="n">
        <v>3201</v>
      </c>
      <c r="G2802" t="s">
        <v>250</v>
      </c>
      <c r="H2802" t="s">
        <v>251</v>
      </c>
      <c r="I2802" t="n">
        <v>5</v>
      </c>
      <c r="J2802" t="n">
        <v>330</v>
      </c>
      <c r="K2802" t="s">
        <v>374</v>
      </c>
      <c r="L2802" t="n">
        <v>44</v>
      </c>
      <c r="M2802" t="n">
        <v>0</v>
      </c>
      <c r="N2802" t="n">
        <v>0</v>
      </c>
      <c r="S2802" t="s">
        <v>405</v>
      </c>
      <c r="T2802" t="s">
        <v>405</v>
      </c>
    </row>
    <row r="2803" spans="1:20">
      <c r="A2803" s="1" t="n">
        <v>39844</v>
      </c>
      <c r="B2803" t="s">
        <v>345</v>
      </c>
      <c r="C2803" t="n">
        <v>596</v>
      </c>
      <c r="D2803" t="n">
        <v>141</v>
      </c>
      <c r="E2803" t="s">
        <v>149</v>
      </c>
      <c r="F2803" t="n">
        <v>3201</v>
      </c>
      <c r="G2803" t="s">
        <v>250</v>
      </c>
      <c r="H2803" t="s">
        <v>251</v>
      </c>
      <c r="I2803" t="n">
        <v>5</v>
      </c>
      <c r="J2803" t="n">
        <v>330</v>
      </c>
      <c r="K2803" t="s">
        <v>374</v>
      </c>
      <c r="L2803" t="n">
        <v>5</v>
      </c>
      <c r="M2803" t="n">
        <v>0</v>
      </c>
      <c r="N2803" t="n">
        <v>0</v>
      </c>
      <c r="S2803" t="s">
        <v>405</v>
      </c>
      <c r="T2803" t="s">
        <v>405</v>
      </c>
    </row>
    <row r="2804" spans="1:20">
      <c r="A2804" s="1" t="n">
        <v>39872</v>
      </c>
      <c r="B2804" t="s">
        <v>345</v>
      </c>
      <c r="C2804" t="n">
        <v>16</v>
      </c>
      <c r="D2804" t="n">
        <v>25</v>
      </c>
      <c r="E2804" t="s">
        <v>143</v>
      </c>
      <c r="F2804" t="n">
        <v>3201</v>
      </c>
      <c r="G2804" t="s">
        <v>250</v>
      </c>
      <c r="H2804" t="s">
        <v>251</v>
      </c>
      <c r="I2804" t="n">
        <v>5</v>
      </c>
      <c r="J2804" t="n">
        <v>875</v>
      </c>
      <c r="K2804" t="s">
        <v>327</v>
      </c>
      <c r="L2804" t="n">
        <v>285</v>
      </c>
      <c r="M2804" t="n">
        <v>0.04</v>
      </c>
      <c r="N2804" t="n">
        <v>42.6</v>
      </c>
      <c r="O2804" t="s">
        <v>345</v>
      </c>
      <c r="P2804" t="n">
        <v>121</v>
      </c>
      <c r="Q2804" t="s">
        <v>251</v>
      </c>
      <c r="R2804" t="s">
        <v>255</v>
      </c>
      <c r="S2804" t="s">
        <v>251</v>
      </c>
      <c r="T2804" t="n">
        <v>5</v>
      </c>
    </row>
    <row r="2805" spans="1:20">
      <c r="A2805" s="1" t="n">
        <v>39872</v>
      </c>
      <c r="B2805" t="s">
        <v>345</v>
      </c>
      <c r="C2805" t="n">
        <v>17</v>
      </c>
      <c r="D2805" t="n">
        <v>25</v>
      </c>
      <c r="E2805" t="s">
        <v>143</v>
      </c>
      <c r="F2805" t="n">
        <v>3201</v>
      </c>
      <c r="G2805" t="s">
        <v>250</v>
      </c>
      <c r="H2805" t="s">
        <v>251</v>
      </c>
      <c r="I2805" t="n">
        <v>5</v>
      </c>
      <c r="J2805" t="n">
        <v>875</v>
      </c>
      <c r="K2805" t="s">
        <v>327</v>
      </c>
      <c r="L2805" t="n">
        <v>183</v>
      </c>
      <c r="M2805" t="n">
        <v>0.04</v>
      </c>
      <c r="N2805" t="n">
        <v>42.9</v>
      </c>
      <c r="O2805" t="s">
        <v>345</v>
      </c>
      <c r="P2805" t="n">
        <v>121</v>
      </c>
      <c r="Q2805" t="s">
        <v>251</v>
      </c>
      <c r="R2805" t="s">
        <v>255</v>
      </c>
      <c r="S2805" t="s">
        <v>251</v>
      </c>
      <c r="T2805" t="n">
        <v>5</v>
      </c>
    </row>
    <row r="2806" spans="1:20">
      <c r="A2806" s="1" t="n">
        <v>39872</v>
      </c>
      <c r="B2806" t="s">
        <v>345</v>
      </c>
      <c r="C2806" t="n">
        <v>18</v>
      </c>
      <c r="D2806" t="n">
        <v>25</v>
      </c>
      <c r="E2806" t="s">
        <v>143</v>
      </c>
      <c r="F2806" t="n">
        <v>3201</v>
      </c>
      <c r="G2806" t="s">
        <v>250</v>
      </c>
      <c r="H2806" t="s">
        <v>251</v>
      </c>
      <c r="I2806" t="n">
        <v>5</v>
      </c>
      <c r="J2806" t="n">
        <v>945</v>
      </c>
      <c r="K2806" t="s">
        <v>304</v>
      </c>
      <c r="L2806" t="n">
        <v>334</v>
      </c>
      <c r="M2806" t="n">
        <v>0.07000000000000001</v>
      </c>
      <c r="N2806" t="n">
        <v>35.6</v>
      </c>
      <c r="O2806" t="s">
        <v>345</v>
      </c>
      <c r="P2806" t="n">
        <v>121</v>
      </c>
      <c r="Q2806" t="s">
        <v>251</v>
      </c>
      <c r="R2806" t="s">
        <v>255</v>
      </c>
      <c r="S2806" t="s">
        <v>251</v>
      </c>
      <c r="T2806" t="n">
        <v>5</v>
      </c>
    </row>
    <row r="2807" spans="1:20">
      <c r="A2807" s="1" t="n">
        <v>39872</v>
      </c>
      <c r="B2807" t="s">
        <v>345</v>
      </c>
      <c r="C2807" t="n">
        <v>19</v>
      </c>
      <c r="D2807" t="n">
        <v>25</v>
      </c>
      <c r="E2807" t="s">
        <v>143</v>
      </c>
      <c r="F2807" t="n">
        <v>3201</v>
      </c>
      <c r="G2807" t="s">
        <v>250</v>
      </c>
      <c r="H2807" t="s">
        <v>251</v>
      </c>
      <c r="I2807" t="n">
        <v>5</v>
      </c>
      <c r="J2807" t="n">
        <v>945</v>
      </c>
      <c r="K2807" t="s">
        <v>304</v>
      </c>
      <c r="L2807" t="n">
        <v>458</v>
      </c>
      <c r="M2807" t="n">
        <v>0.07000000000000001</v>
      </c>
      <c r="N2807" t="n">
        <v>35.6</v>
      </c>
      <c r="O2807" t="s">
        <v>345</v>
      </c>
      <c r="P2807" t="n">
        <v>121</v>
      </c>
      <c r="Q2807" t="s">
        <v>251</v>
      </c>
      <c r="R2807" t="s">
        <v>255</v>
      </c>
      <c r="S2807" t="s">
        <v>251</v>
      </c>
      <c r="T2807" t="n">
        <v>5</v>
      </c>
    </row>
    <row r="2808" spans="1:20">
      <c r="A2808" s="1" t="n">
        <v>39903</v>
      </c>
      <c r="B2808" t="s">
        <v>345</v>
      </c>
      <c r="C2808" t="n">
        <v>28</v>
      </c>
      <c r="D2808" t="n">
        <v>25</v>
      </c>
      <c r="E2808" t="s">
        <v>143</v>
      </c>
      <c r="F2808" t="n">
        <v>3201</v>
      </c>
      <c r="G2808" t="s">
        <v>250</v>
      </c>
      <c r="H2808" t="s">
        <v>251</v>
      </c>
      <c r="I2808" t="n">
        <v>5</v>
      </c>
      <c r="J2808" t="n">
        <v>875</v>
      </c>
      <c r="K2808" t="s">
        <v>327</v>
      </c>
      <c r="L2808" t="n">
        <v>206</v>
      </c>
      <c r="M2808" t="n">
        <v>0.04</v>
      </c>
      <c r="N2808" t="n">
        <v>42.6</v>
      </c>
      <c r="O2808" t="s">
        <v>345</v>
      </c>
      <c r="P2808" t="n">
        <v>121</v>
      </c>
      <c r="Q2808" t="s">
        <v>251</v>
      </c>
      <c r="R2808" t="s">
        <v>255</v>
      </c>
      <c r="S2808" t="s">
        <v>251</v>
      </c>
      <c r="T2808" t="n">
        <v>5</v>
      </c>
    </row>
    <row r="2809" spans="1:20">
      <c r="A2809" s="1" t="n">
        <v>39903</v>
      </c>
      <c r="B2809" t="s">
        <v>345</v>
      </c>
      <c r="C2809" t="n">
        <v>29</v>
      </c>
      <c r="D2809" t="n">
        <v>25</v>
      </c>
      <c r="E2809" t="s">
        <v>143</v>
      </c>
      <c r="F2809" t="n">
        <v>3201</v>
      </c>
      <c r="G2809" t="s">
        <v>250</v>
      </c>
      <c r="H2809" t="s">
        <v>251</v>
      </c>
      <c r="I2809" t="n">
        <v>5</v>
      </c>
      <c r="J2809" t="n">
        <v>280</v>
      </c>
      <c r="K2809" t="s">
        <v>273</v>
      </c>
      <c r="L2809" t="n">
        <v>242</v>
      </c>
      <c r="M2809" t="n">
        <v>0.26</v>
      </c>
      <c r="N2809" t="n">
        <v>16</v>
      </c>
      <c r="O2809" t="s">
        <v>345</v>
      </c>
      <c r="P2809" t="n">
        <v>121</v>
      </c>
      <c r="Q2809" t="s">
        <v>251</v>
      </c>
      <c r="R2809" t="s">
        <v>255</v>
      </c>
      <c r="S2809" t="s">
        <v>251</v>
      </c>
      <c r="T2809" t="n">
        <v>5</v>
      </c>
    </row>
    <row r="2810" spans="1:20">
      <c r="A2810" s="1" t="n">
        <v>39903</v>
      </c>
      <c r="B2810" t="s">
        <v>345</v>
      </c>
      <c r="C2810" t="n">
        <v>30</v>
      </c>
      <c r="D2810" t="n">
        <v>25</v>
      </c>
      <c r="E2810" t="s">
        <v>143</v>
      </c>
      <c r="F2810" t="n">
        <v>3201</v>
      </c>
      <c r="G2810" t="s">
        <v>250</v>
      </c>
      <c r="H2810" t="s">
        <v>251</v>
      </c>
      <c r="I2810" t="n">
        <v>5</v>
      </c>
      <c r="J2810" t="n">
        <v>875</v>
      </c>
      <c r="K2810" t="s">
        <v>327</v>
      </c>
      <c r="L2810" t="n">
        <v>198</v>
      </c>
      <c r="M2810" t="n">
        <v>0.04</v>
      </c>
      <c r="N2810" t="n">
        <v>42.6</v>
      </c>
      <c r="O2810" t="s">
        <v>345</v>
      </c>
      <c r="P2810" t="n">
        <v>121</v>
      </c>
      <c r="Q2810" t="s">
        <v>251</v>
      </c>
      <c r="R2810" t="s">
        <v>255</v>
      </c>
      <c r="S2810" t="s">
        <v>251</v>
      </c>
      <c r="T2810" t="n">
        <v>5</v>
      </c>
    </row>
    <row r="2811" spans="1:20">
      <c r="A2811" s="1" t="n">
        <v>39903</v>
      </c>
      <c r="B2811" t="s">
        <v>345</v>
      </c>
      <c r="C2811" t="n">
        <v>31</v>
      </c>
      <c r="D2811" t="n">
        <v>25</v>
      </c>
      <c r="E2811" t="s">
        <v>143</v>
      </c>
      <c r="F2811" t="n">
        <v>3201</v>
      </c>
      <c r="G2811" t="s">
        <v>250</v>
      </c>
      <c r="H2811" t="s">
        <v>251</v>
      </c>
      <c r="I2811" t="n">
        <v>5</v>
      </c>
      <c r="J2811" t="n">
        <v>458</v>
      </c>
      <c r="K2811" t="s">
        <v>252</v>
      </c>
      <c r="L2811" t="n">
        <v>467</v>
      </c>
      <c r="M2811" t="n">
        <v>0.08</v>
      </c>
      <c r="N2811" t="n">
        <v>33.8</v>
      </c>
      <c r="O2811" t="s">
        <v>345</v>
      </c>
      <c r="P2811" t="n">
        <v>121</v>
      </c>
      <c r="Q2811" t="s">
        <v>251</v>
      </c>
      <c r="R2811" t="s">
        <v>255</v>
      </c>
      <c r="S2811" t="s">
        <v>251</v>
      </c>
      <c r="T2811" t="n">
        <v>5</v>
      </c>
    </row>
    <row r="2812" spans="1:20">
      <c r="A2812" s="1" t="n">
        <v>39903</v>
      </c>
      <c r="B2812" t="s">
        <v>345</v>
      </c>
      <c r="C2812" t="n">
        <v>32</v>
      </c>
      <c r="D2812" t="n">
        <v>25</v>
      </c>
      <c r="E2812" t="s">
        <v>143</v>
      </c>
      <c r="F2812" t="n">
        <v>3201</v>
      </c>
      <c r="G2812" t="s">
        <v>250</v>
      </c>
      <c r="H2812" t="s">
        <v>251</v>
      </c>
      <c r="I2812" t="n">
        <v>5</v>
      </c>
      <c r="J2812" t="n">
        <v>945</v>
      </c>
      <c r="K2812" t="s">
        <v>304</v>
      </c>
      <c r="L2812" t="n">
        <v>245</v>
      </c>
      <c r="M2812" t="n">
        <v>0.04</v>
      </c>
      <c r="N2812" t="n">
        <v>37</v>
      </c>
      <c r="O2812" t="s">
        <v>345</v>
      </c>
      <c r="P2812" t="n">
        <v>121</v>
      </c>
      <c r="Q2812" t="s">
        <v>251</v>
      </c>
      <c r="R2812" t="s">
        <v>255</v>
      </c>
      <c r="S2812" t="s">
        <v>251</v>
      </c>
      <c r="T2812" t="n">
        <v>5</v>
      </c>
    </row>
    <row r="2813" spans="1:20">
      <c r="A2813" s="1" t="n">
        <v>39903</v>
      </c>
      <c r="B2813" t="s">
        <v>345</v>
      </c>
      <c r="C2813" t="n">
        <v>33</v>
      </c>
      <c r="D2813" t="n">
        <v>25</v>
      </c>
      <c r="E2813" t="s">
        <v>143</v>
      </c>
      <c r="F2813" t="n">
        <v>3201</v>
      </c>
      <c r="G2813" t="s">
        <v>250</v>
      </c>
      <c r="H2813" t="s">
        <v>251</v>
      </c>
      <c r="I2813" t="n">
        <v>5</v>
      </c>
      <c r="J2813" t="n">
        <v>945</v>
      </c>
      <c r="K2813" t="s">
        <v>304</v>
      </c>
      <c r="L2813" t="n">
        <v>201</v>
      </c>
      <c r="M2813" t="n">
        <v>0.04</v>
      </c>
      <c r="N2813" t="n">
        <v>37</v>
      </c>
      <c r="O2813" t="s">
        <v>345</v>
      </c>
      <c r="P2813" t="n">
        <v>121</v>
      </c>
      <c r="Q2813" t="s">
        <v>251</v>
      </c>
      <c r="R2813" t="s">
        <v>255</v>
      </c>
      <c r="S2813" t="s">
        <v>251</v>
      </c>
      <c r="T2813" t="n">
        <v>5</v>
      </c>
    </row>
    <row r="2814" spans="1:20">
      <c r="A2814" s="1" t="n">
        <v>39903</v>
      </c>
      <c r="B2814" t="s">
        <v>345</v>
      </c>
      <c r="C2814" t="n">
        <v>34</v>
      </c>
      <c r="D2814" t="n">
        <v>25</v>
      </c>
      <c r="E2814" t="s">
        <v>143</v>
      </c>
      <c r="F2814" t="n">
        <v>3201</v>
      </c>
      <c r="G2814" t="s">
        <v>250</v>
      </c>
      <c r="H2814" t="s">
        <v>251</v>
      </c>
      <c r="I2814" t="n">
        <v>5</v>
      </c>
      <c r="J2814" t="n">
        <v>945</v>
      </c>
      <c r="K2814" t="s">
        <v>304</v>
      </c>
      <c r="L2814" t="n">
        <v>442</v>
      </c>
      <c r="M2814" t="n">
        <v>0.04</v>
      </c>
      <c r="N2814" t="n">
        <v>37.6</v>
      </c>
      <c r="O2814" t="s">
        <v>345</v>
      </c>
      <c r="P2814" t="n">
        <v>121</v>
      </c>
      <c r="Q2814" t="s">
        <v>251</v>
      </c>
      <c r="R2814" t="s">
        <v>255</v>
      </c>
      <c r="S2814" t="s">
        <v>251</v>
      </c>
      <c r="T2814" t="n">
        <v>5</v>
      </c>
    </row>
    <row r="2815" spans="1:20">
      <c r="A2815" s="1" t="n">
        <v>39903</v>
      </c>
      <c r="B2815" t="s">
        <v>345</v>
      </c>
      <c r="C2815" t="n">
        <v>91</v>
      </c>
      <c r="D2815" t="n">
        <v>141</v>
      </c>
      <c r="E2815" t="s">
        <v>149</v>
      </c>
      <c r="F2815" t="n">
        <v>3201</v>
      </c>
      <c r="G2815" t="s">
        <v>250</v>
      </c>
      <c r="H2815" t="s">
        <v>251</v>
      </c>
      <c r="I2815" t="n">
        <v>5</v>
      </c>
      <c r="J2815" t="n">
        <v>330</v>
      </c>
      <c r="K2815" t="s">
        <v>374</v>
      </c>
      <c r="L2815" t="n">
        <v>47</v>
      </c>
      <c r="M2815" t="n">
        <v>0</v>
      </c>
      <c r="N2815" t="n">
        <v>0</v>
      </c>
      <c r="S2815" t="s">
        <v>405</v>
      </c>
      <c r="T2815" t="s">
        <v>405</v>
      </c>
    </row>
    <row r="2816" spans="1:20">
      <c r="A2816" s="1" t="n">
        <v>39903</v>
      </c>
      <c r="B2816" t="s">
        <v>406</v>
      </c>
      <c r="C2816" t="n">
        <v>1</v>
      </c>
      <c r="D2816" t="n">
        <v>931</v>
      </c>
      <c r="E2816" t="s">
        <v>407</v>
      </c>
      <c r="F2816" t="n">
        <v>3201</v>
      </c>
      <c r="G2816" t="s">
        <v>250</v>
      </c>
      <c r="H2816" t="s">
        <v>251</v>
      </c>
      <c r="I2816" t="n">
        <v>5</v>
      </c>
      <c r="J2816" t="n">
        <v>260</v>
      </c>
      <c r="K2816" t="s">
        <v>272</v>
      </c>
      <c r="L2816" t="n">
        <v>218</v>
      </c>
      <c r="M2816" t="n">
        <v>0</v>
      </c>
      <c r="N2816" t="n">
        <v>0</v>
      </c>
      <c r="S2816" t="s">
        <v>405</v>
      </c>
      <c r="T2816" t="s">
        <v>405</v>
      </c>
    </row>
    <row r="2817" spans="1:20">
      <c r="A2817" s="1" t="n">
        <v>39903</v>
      </c>
      <c r="B2817" t="s">
        <v>348</v>
      </c>
      <c r="C2817" t="n">
        <v>1</v>
      </c>
      <c r="D2817" t="n">
        <v>215</v>
      </c>
      <c r="E2817" t="s">
        <v>408</v>
      </c>
      <c r="F2817" t="n">
        <v>3201</v>
      </c>
      <c r="G2817" t="s">
        <v>250</v>
      </c>
      <c r="H2817" t="s">
        <v>251</v>
      </c>
      <c r="I2817" t="n">
        <v>5</v>
      </c>
      <c r="J2817" t="n">
        <v>862</v>
      </c>
      <c r="K2817" t="s">
        <v>342</v>
      </c>
      <c r="L2817" t="n">
        <v>312</v>
      </c>
      <c r="M2817" t="n">
        <v>0</v>
      </c>
      <c r="N2817" t="n">
        <v>0</v>
      </c>
      <c r="S2817" t="s">
        <v>405</v>
      </c>
      <c r="T2817" t="s">
        <v>405</v>
      </c>
    </row>
    <row r="2818" spans="1:20">
      <c r="A2818" s="1" t="n">
        <v>39903</v>
      </c>
      <c r="B2818" t="s">
        <v>348</v>
      </c>
      <c r="C2818" t="n">
        <v>2</v>
      </c>
      <c r="D2818" t="n">
        <v>215</v>
      </c>
      <c r="E2818" t="s">
        <v>408</v>
      </c>
      <c r="F2818" t="n">
        <v>3201</v>
      </c>
      <c r="G2818" t="s">
        <v>250</v>
      </c>
      <c r="H2818" t="s">
        <v>251</v>
      </c>
      <c r="I2818" t="n">
        <v>5</v>
      </c>
      <c r="J2818" t="n">
        <v>595</v>
      </c>
      <c r="K2818" t="s">
        <v>290</v>
      </c>
      <c r="L2818" t="n">
        <v>101</v>
      </c>
      <c r="M2818" t="n">
        <v>0</v>
      </c>
      <c r="N2818" t="n">
        <v>0</v>
      </c>
      <c r="S2818" t="s">
        <v>405</v>
      </c>
      <c r="T2818" t="s">
        <v>405</v>
      </c>
    </row>
    <row r="2819" spans="1:20">
      <c r="A2819" s="1" t="n">
        <v>39933</v>
      </c>
      <c r="B2819" t="s">
        <v>345</v>
      </c>
      <c r="C2819" t="n">
        <v>27</v>
      </c>
      <c r="D2819" t="n">
        <v>25</v>
      </c>
      <c r="E2819" t="s">
        <v>143</v>
      </c>
      <c r="F2819" t="n">
        <v>3201</v>
      </c>
      <c r="G2819" t="s">
        <v>250</v>
      </c>
      <c r="H2819" t="s">
        <v>251</v>
      </c>
      <c r="I2819" t="n">
        <v>5</v>
      </c>
      <c r="J2819" t="n">
        <v>875</v>
      </c>
      <c r="K2819" t="s">
        <v>327</v>
      </c>
      <c r="L2819" t="n">
        <v>149</v>
      </c>
      <c r="M2819" t="n">
        <v>0.04</v>
      </c>
      <c r="N2819" t="n">
        <v>43.1</v>
      </c>
      <c r="O2819" t="s">
        <v>345</v>
      </c>
      <c r="P2819" t="n">
        <v>121</v>
      </c>
      <c r="Q2819" t="s">
        <v>251</v>
      </c>
      <c r="R2819" t="s">
        <v>255</v>
      </c>
      <c r="S2819" t="s">
        <v>251</v>
      </c>
      <c r="T2819" t="n">
        <v>5</v>
      </c>
    </row>
    <row r="2820" spans="1:20">
      <c r="A2820" s="1" t="n">
        <v>39933</v>
      </c>
      <c r="B2820" t="s">
        <v>345</v>
      </c>
      <c r="C2820" t="n">
        <v>28</v>
      </c>
      <c r="D2820" t="n">
        <v>25</v>
      </c>
      <c r="E2820" t="s">
        <v>143</v>
      </c>
      <c r="F2820" t="n">
        <v>3201</v>
      </c>
      <c r="G2820" t="s">
        <v>250</v>
      </c>
      <c r="H2820" t="s">
        <v>251</v>
      </c>
      <c r="I2820" t="n">
        <v>5</v>
      </c>
      <c r="J2820" t="n">
        <v>875</v>
      </c>
      <c r="K2820" t="s">
        <v>327</v>
      </c>
      <c r="L2820" t="n">
        <v>225</v>
      </c>
      <c r="M2820" t="n">
        <v>0.04</v>
      </c>
      <c r="N2820" t="n">
        <v>42.5</v>
      </c>
      <c r="O2820" t="s">
        <v>345</v>
      </c>
      <c r="P2820" t="n">
        <v>121</v>
      </c>
      <c r="Q2820" t="s">
        <v>251</v>
      </c>
      <c r="R2820" t="s">
        <v>255</v>
      </c>
      <c r="S2820" t="s">
        <v>251</v>
      </c>
      <c r="T2820" t="n">
        <v>5</v>
      </c>
    </row>
    <row r="2821" spans="1:20">
      <c r="A2821" s="1" t="n">
        <v>39933</v>
      </c>
      <c r="B2821" t="s">
        <v>345</v>
      </c>
      <c r="C2821" t="n">
        <v>29</v>
      </c>
      <c r="D2821" t="n">
        <v>25</v>
      </c>
      <c r="E2821" t="s">
        <v>143</v>
      </c>
      <c r="F2821" t="n">
        <v>3201</v>
      </c>
      <c r="G2821" t="s">
        <v>250</v>
      </c>
      <c r="H2821" t="s">
        <v>251</v>
      </c>
      <c r="I2821" t="n">
        <v>5</v>
      </c>
      <c r="J2821" t="n">
        <v>458</v>
      </c>
      <c r="K2821" t="s">
        <v>252</v>
      </c>
      <c r="L2821" t="n">
        <v>436</v>
      </c>
      <c r="M2821" t="n">
        <v>0.08</v>
      </c>
      <c r="N2821" t="n">
        <v>33.9</v>
      </c>
      <c r="O2821" t="s">
        <v>345</v>
      </c>
      <c r="P2821" t="n">
        <v>121</v>
      </c>
      <c r="Q2821" t="s">
        <v>251</v>
      </c>
      <c r="R2821" t="s">
        <v>255</v>
      </c>
      <c r="S2821" t="s">
        <v>251</v>
      </c>
      <c r="T2821" t="n">
        <v>5</v>
      </c>
    </row>
    <row r="2822" spans="1:20">
      <c r="A2822" s="1" t="n">
        <v>39933</v>
      </c>
      <c r="B2822" t="s">
        <v>345</v>
      </c>
      <c r="C2822" t="n">
        <v>30</v>
      </c>
      <c r="D2822" t="n">
        <v>25</v>
      </c>
      <c r="E2822" t="s">
        <v>143</v>
      </c>
      <c r="F2822" t="n">
        <v>3201</v>
      </c>
      <c r="G2822" t="s">
        <v>250</v>
      </c>
      <c r="H2822" t="s">
        <v>251</v>
      </c>
      <c r="I2822" t="n">
        <v>5</v>
      </c>
      <c r="J2822" t="n">
        <v>945</v>
      </c>
      <c r="K2822" t="s">
        <v>304</v>
      </c>
      <c r="L2822" t="n">
        <v>371</v>
      </c>
      <c r="M2822" t="n">
        <v>0.06</v>
      </c>
      <c r="N2822" t="n">
        <v>37.5</v>
      </c>
      <c r="O2822" t="s">
        <v>345</v>
      </c>
      <c r="P2822" t="n">
        <v>121</v>
      </c>
      <c r="Q2822" t="s">
        <v>251</v>
      </c>
      <c r="R2822" t="s">
        <v>255</v>
      </c>
      <c r="S2822" t="s">
        <v>251</v>
      </c>
      <c r="T2822" t="n">
        <v>5</v>
      </c>
    </row>
    <row r="2823" spans="1:20">
      <c r="A2823" s="1" t="n">
        <v>39933</v>
      </c>
      <c r="B2823" t="s">
        <v>400</v>
      </c>
      <c r="C2823" t="n">
        <v>1</v>
      </c>
      <c r="D2823" t="n">
        <v>251</v>
      </c>
      <c r="E2823" t="s">
        <v>409</v>
      </c>
      <c r="F2823" t="n">
        <v>3202</v>
      </c>
      <c r="G2823" t="s">
        <v>297</v>
      </c>
      <c r="H2823" t="s">
        <v>251</v>
      </c>
      <c r="I2823" t="n">
        <v>5</v>
      </c>
      <c r="J2823" t="n">
        <v>887</v>
      </c>
      <c r="K2823" t="s">
        <v>294</v>
      </c>
      <c r="L2823" t="n">
        <v>17</v>
      </c>
      <c r="M2823" t="n">
        <v>0</v>
      </c>
      <c r="N2823" t="n">
        <v>0</v>
      </c>
      <c r="S2823" t="s">
        <v>405</v>
      </c>
      <c r="T2823" t="s">
        <v>405</v>
      </c>
    </row>
    <row r="2824" spans="1:20">
      <c r="A2824" s="1" t="n">
        <v>39933</v>
      </c>
      <c r="B2824" t="s">
        <v>400</v>
      </c>
      <c r="C2824" t="n">
        <v>2</v>
      </c>
      <c r="D2824" t="n">
        <v>251</v>
      </c>
      <c r="E2824" t="s">
        <v>409</v>
      </c>
      <c r="F2824" t="n">
        <v>3203</v>
      </c>
      <c r="G2824" t="s">
        <v>366</v>
      </c>
      <c r="H2824" t="s">
        <v>251</v>
      </c>
      <c r="I2824" t="n">
        <v>5</v>
      </c>
      <c r="J2824" t="n">
        <v>887</v>
      </c>
      <c r="K2824" t="s">
        <v>294</v>
      </c>
      <c r="L2824" t="n">
        <v>13</v>
      </c>
      <c r="M2824" t="n">
        <v>0</v>
      </c>
      <c r="N2824" t="n">
        <v>0</v>
      </c>
      <c r="S2824" t="s">
        <v>405</v>
      </c>
      <c r="T2824" t="s">
        <v>405</v>
      </c>
    </row>
    <row r="2825" spans="1:20">
      <c r="A2825" s="1" t="n">
        <v>39933</v>
      </c>
      <c r="B2825" t="s">
        <v>400</v>
      </c>
      <c r="C2825" t="n">
        <v>3</v>
      </c>
      <c r="D2825" t="n">
        <v>251</v>
      </c>
      <c r="E2825" t="s">
        <v>409</v>
      </c>
      <c r="F2825" t="n">
        <v>3204</v>
      </c>
      <c r="G2825" t="s">
        <v>367</v>
      </c>
      <c r="H2825" t="s">
        <v>251</v>
      </c>
      <c r="I2825" t="n">
        <v>5</v>
      </c>
      <c r="J2825" t="n">
        <v>887</v>
      </c>
      <c r="K2825" t="s">
        <v>294</v>
      </c>
      <c r="L2825" t="n">
        <v>10</v>
      </c>
      <c r="M2825" t="n">
        <v>0</v>
      </c>
      <c r="N2825" t="n">
        <v>0</v>
      </c>
      <c r="S2825" t="s">
        <v>405</v>
      </c>
      <c r="T2825" t="s">
        <v>405</v>
      </c>
    </row>
    <row r="2826" spans="1:20">
      <c r="A2826" s="1" t="n">
        <v>39964</v>
      </c>
      <c r="B2826" t="s">
        <v>345</v>
      </c>
      <c r="C2826" t="n">
        <v>28</v>
      </c>
      <c r="D2826" t="n">
        <v>25</v>
      </c>
      <c r="E2826" t="s">
        <v>143</v>
      </c>
      <c r="F2826" t="n">
        <v>3201</v>
      </c>
      <c r="G2826" t="s">
        <v>250</v>
      </c>
      <c r="H2826" t="s">
        <v>251</v>
      </c>
      <c r="I2826" t="n">
        <v>5</v>
      </c>
      <c r="J2826" t="n">
        <v>458</v>
      </c>
      <c r="K2826" t="s">
        <v>252</v>
      </c>
      <c r="L2826" t="n">
        <v>452</v>
      </c>
      <c r="M2826" t="n">
        <v>0.08</v>
      </c>
      <c r="N2826" t="n">
        <v>35.3</v>
      </c>
      <c r="O2826" t="s">
        <v>345</v>
      </c>
      <c r="P2826" t="n">
        <v>121</v>
      </c>
      <c r="Q2826" t="s">
        <v>251</v>
      </c>
      <c r="R2826" t="s">
        <v>255</v>
      </c>
      <c r="S2826" t="s">
        <v>251</v>
      </c>
      <c r="T2826" t="n">
        <v>5</v>
      </c>
    </row>
    <row r="2827" spans="1:20">
      <c r="A2827" s="1" t="n">
        <v>39964</v>
      </c>
      <c r="B2827" t="s">
        <v>345</v>
      </c>
      <c r="C2827" t="n">
        <v>29</v>
      </c>
      <c r="D2827" t="n">
        <v>25</v>
      </c>
      <c r="E2827" t="s">
        <v>143</v>
      </c>
      <c r="F2827" t="n">
        <v>3201</v>
      </c>
      <c r="G2827" t="s">
        <v>250</v>
      </c>
      <c r="H2827" t="s">
        <v>251</v>
      </c>
      <c r="I2827" t="n">
        <v>5</v>
      </c>
      <c r="J2827" t="n">
        <v>280</v>
      </c>
      <c r="K2827" t="s">
        <v>273</v>
      </c>
      <c r="L2827" t="n">
        <v>259</v>
      </c>
      <c r="M2827" t="n">
        <v>0.26</v>
      </c>
      <c r="N2827" t="n">
        <v>16</v>
      </c>
      <c r="O2827" t="s">
        <v>345</v>
      </c>
      <c r="P2827" t="n">
        <v>121</v>
      </c>
      <c r="Q2827" t="s">
        <v>251</v>
      </c>
      <c r="R2827" t="s">
        <v>255</v>
      </c>
      <c r="S2827" t="s">
        <v>251</v>
      </c>
      <c r="T2827" t="n">
        <v>5</v>
      </c>
    </row>
    <row r="2828" spans="1:20">
      <c r="A2828" s="1" t="n">
        <v>39964</v>
      </c>
      <c r="B2828" t="s">
        <v>345</v>
      </c>
      <c r="C2828" t="n">
        <v>30</v>
      </c>
      <c r="D2828" t="n">
        <v>25</v>
      </c>
      <c r="E2828" t="s">
        <v>143</v>
      </c>
      <c r="F2828" t="n">
        <v>3201</v>
      </c>
      <c r="G2828" t="s">
        <v>250</v>
      </c>
      <c r="H2828" t="s">
        <v>251</v>
      </c>
      <c r="I2828" t="n">
        <v>5</v>
      </c>
      <c r="J2828" t="n">
        <v>280</v>
      </c>
      <c r="K2828" t="s">
        <v>273</v>
      </c>
      <c r="L2828" t="n">
        <v>347</v>
      </c>
      <c r="M2828" t="n">
        <v>0.08</v>
      </c>
      <c r="N2828" t="n">
        <v>35.6</v>
      </c>
      <c r="O2828" t="s">
        <v>345</v>
      </c>
      <c r="P2828" t="n">
        <v>121</v>
      </c>
      <c r="Q2828" t="s">
        <v>251</v>
      </c>
      <c r="R2828" t="s">
        <v>255</v>
      </c>
      <c r="S2828" t="s">
        <v>251</v>
      </c>
      <c r="T2828" t="n">
        <v>5</v>
      </c>
    </row>
    <row r="2829" spans="1:20">
      <c r="A2829" s="1" t="n">
        <v>39964</v>
      </c>
      <c r="B2829" t="s">
        <v>345</v>
      </c>
      <c r="C2829" t="n">
        <v>31</v>
      </c>
      <c r="D2829" t="n">
        <v>25</v>
      </c>
      <c r="E2829" t="s">
        <v>143</v>
      </c>
      <c r="F2829" t="n">
        <v>3201</v>
      </c>
      <c r="G2829" t="s">
        <v>250</v>
      </c>
      <c r="H2829" t="s">
        <v>251</v>
      </c>
      <c r="I2829" t="n">
        <v>5</v>
      </c>
      <c r="J2829" t="n">
        <v>945</v>
      </c>
      <c r="K2829" t="s">
        <v>304</v>
      </c>
      <c r="L2829" t="n">
        <v>323</v>
      </c>
      <c r="M2829" t="n">
        <v>0.06</v>
      </c>
      <c r="N2829" t="n">
        <v>36.2</v>
      </c>
      <c r="O2829" t="s">
        <v>345</v>
      </c>
      <c r="P2829" t="n">
        <v>121</v>
      </c>
      <c r="Q2829" t="s">
        <v>251</v>
      </c>
      <c r="R2829" t="s">
        <v>255</v>
      </c>
      <c r="S2829" t="s">
        <v>251</v>
      </c>
      <c r="T2829" t="n">
        <v>5</v>
      </c>
    </row>
    <row r="2830" spans="1:20">
      <c r="A2830" s="1" t="n">
        <v>39964</v>
      </c>
      <c r="B2830" t="s">
        <v>345</v>
      </c>
      <c r="C2830" t="n">
        <v>32</v>
      </c>
      <c r="D2830" t="n">
        <v>25</v>
      </c>
      <c r="E2830" t="s">
        <v>143</v>
      </c>
      <c r="F2830" t="n">
        <v>3201</v>
      </c>
      <c r="G2830" t="s">
        <v>250</v>
      </c>
      <c r="H2830" t="s">
        <v>251</v>
      </c>
      <c r="I2830" t="n">
        <v>5</v>
      </c>
      <c r="J2830" t="n">
        <v>945</v>
      </c>
      <c r="K2830" t="s">
        <v>304</v>
      </c>
      <c r="L2830" t="n">
        <v>323</v>
      </c>
      <c r="M2830" t="n">
        <v>0.06</v>
      </c>
      <c r="N2830" t="n">
        <v>35.6</v>
      </c>
      <c r="O2830" t="s">
        <v>345</v>
      </c>
      <c r="P2830" t="n">
        <v>121</v>
      </c>
      <c r="Q2830" t="s">
        <v>251</v>
      </c>
      <c r="R2830" t="s">
        <v>255</v>
      </c>
      <c r="S2830" t="s">
        <v>251</v>
      </c>
      <c r="T2830" t="n">
        <v>5</v>
      </c>
    </row>
    <row r="2831" spans="1:20">
      <c r="A2831" s="1" t="n">
        <v>39964</v>
      </c>
      <c r="B2831" t="s">
        <v>345</v>
      </c>
      <c r="C2831" t="n">
        <v>33</v>
      </c>
      <c r="D2831" t="n">
        <v>25</v>
      </c>
      <c r="E2831" t="s">
        <v>143</v>
      </c>
      <c r="F2831" t="n">
        <v>3201</v>
      </c>
      <c r="G2831" t="s">
        <v>250</v>
      </c>
      <c r="H2831" t="s">
        <v>251</v>
      </c>
      <c r="I2831" t="n">
        <v>5</v>
      </c>
      <c r="J2831" t="n">
        <v>945</v>
      </c>
      <c r="K2831" t="s">
        <v>304</v>
      </c>
      <c r="L2831" t="n">
        <v>198</v>
      </c>
      <c r="M2831" t="n">
        <v>0.06</v>
      </c>
      <c r="N2831" t="n">
        <v>35.8</v>
      </c>
      <c r="O2831" t="s">
        <v>345</v>
      </c>
      <c r="P2831" t="n">
        <v>121</v>
      </c>
      <c r="Q2831" t="s">
        <v>251</v>
      </c>
      <c r="R2831" t="s">
        <v>255</v>
      </c>
      <c r="S2831" t="s">
        <v>251</v>
      </c>
      <c r="T2831" t="n">
        <v>5</v>
      </c>
    </row>
    <row r="2832" spans="1:20">
      <c r="A2832" s="1" t="n">
        <v>39964</v>
      </c>
      <c r="B2832" t="s">
        <v>410</v>
      </c>
      <c r="C2832" t="n">
        <v>1</v>
      </c>
      <c r="D2832" t="n">
        <v>141</v>
      </c>
      <c r="E2832" t="s">
        <v>149</v>
      </c>
      <c r="F2832" t="n">
        <v>3201</v>
      </c>
      <c r="G2832" t="s">
        <v>250</v>
      </c>
      <c r="H2832" t="s">
        <v>251</v>
      </c>
      <c r="I2832" t="n">
        <v>5</v>
      </c>
      <c r="J2832" t="n">
        <v>487</v>
      </c>
      <c r="K2832" t="s">
        <v>386</v>
      </c>
      <c r="L2832" t="n">
        <v>79</v>
      </c>
      <c r="M2832" t="n">
        <v>0</v>
      </c>
      <c r="N2832" t="n">
        <v>0</v>
      </c>
      <c r="S2832" t="s">
        <v>405</v>
      </c>
      <c r="T2832" t="s">
        <v>405</v>
      </c>
    </row>
    <row r="2833" spans="1:20">
      <c r="A2833" s="1" t="n">
        <v>39994</v>
      </c>
      <c r="B2833" t="s">
        <v>345</v>
      </c>
      <c r="C2833" t="n">
        <v>15</v>
      </c>
      <c r="D2833" t="n">
        <v>25</v>
      </c>
      <c r="E2833" t="s">
        <v>143</v>
      </c>
      <c r="F2833" t="n">
        <v>3201</v>
      </c>
      <c r="G2833" t="s">
        <v>250</v>
      </c>
      <c r="H2833" t="s">
        <v>251</v>
      </c>
      <c r="I2833" t="n">
        <v>5</v>
      </c>
      <c r="J2833" t="n">
        <v>875</v>
      </c>
      <c r="K2833" t="s">
        <v>327</v>
      </c>
      <c r="L2833" t="n">
        <v>299</v>
      </c>
      <c r="M2833" t="n">
        <v>0.04</v>
      </c>
      <c r="N2833" t="n">
        <v>42.6</v>
      </c>
      <c r="O2833" t="s">
        <v>345</v>
      </c>
      <c r="P2833" t="n">
        <v>121</v>
      </c>
      <c r="Q2833" t="s">
        <v>251</v>
      </c>
      <c r="R2833" t="s">
        <v>255</v>
      </c>
      <c r="S2833" t="s">
        <v>251</v>
      </c>
      <c r="T2833" t="n">
        <v>5</v>
      </c>
    </row>
    <row r="2834" spans="1:20">
      <c r="A2834" s="1" t="n">
        <v>39994</v>
      </c>
      <c r="B2834" t="s">
        <v>345</v>
      </c>
      <c r="C2834" t="n">
        <v>16</v>
      </c>
      <c r="D2834" t="n">
        <v>25</v>
      </c>
      <c r="E2834" t="s">
        <v>143</v>
      </c>
      <c r="F2834" t="n">
        <v>3201</v>
      </c>
      <c r="G2834" t="s">
        <v>250</v>
      </c>
      <c r="H2834" t="s">
        <v>251</v>
      </c>
      <c r="I2834" t="n">
        <v>5</v>
      </c>
      <c r="J2834" t="n">
        <v>875</v>
      </c>
      <c r="K2834" t="s">
        <v>327</v>
      </c>
      <c r="L2834" t="n">
        <v>305</v>
      </c>
      <c r="M2834" t="n">
        <v>0.04</v>
      </c>
      <c r="N2834" t="n">
        <v>42.8</v>
      </c>
      <c r="O2834" t="s">
        <v>345</v>
      </c>
      <c r="P2834" t="n">
        <v>121</v>
      </c>
      <c r="Q2834" t="s">
        <v>251</v>
      </c>
      <c r="R2834" t="s">
        <v>255</v>
      </c>
      <c r="S2834" t="s">
        <v>251</v>
      </c>
      <c r="T2834" t="n">
        <v>5</v>
      </c>
    </row>
    <row r="2835" spans="1:20">
      <c r="A2835" s="1" t="n">
        <v>39994</v>
      </c>
      <c r="B2835" t="s">
        <v>345</v>
      </c>
      <c r="C2835" t="n">
        <v>17</v>
      </c>
      <c r="D2835" t="n">
        <v>25</v>
      </c>
      <c r="E2835" t="s">
        <v>143</v>
      </c>
      <c r="F2835" t="n">
        <v>3201</v>
      </c>
      <c r="G2835" t="s">
        <v>250</v>
      </c>
      <c r="H2835" t="s">
        <v>251</v>
      </c>
      <c r="I2835" t="n">
        <v>5</v>
      </c>
      <c r="J2835" t="n">
        <v>945</v>
      </c>
      <c r="K2835" t="s">
        <v>304</v>
      </c>
      <c r="L2835" t="n">
        <v>195</v>
      </c>
      <c r="M2835" t="n">
        <v>0.59</v>
      </c>
      <c r="N2835" t="n">
        <v>38.2</v>
      </c>
      <c r="O2835" t="s">
        <v>345</v>
      </c>
      <c r="P2835" t="n">
        <v>121</v>
      </c>
      <c r="Q2835" t="s">
        <v>251</v>
      </c>
      <c r="R2835" t="s">
        <v>255</v>
      </c>
      <c r="S2835" t="s">
        <v>251</v>
      </c>
      <c r="T2835" t="n">
        <v>5</v>
      </c>
    </row>
    <row r="2836" spans="1:20">
      <c r="A2836" s="1" t="n">
        <v>39994</v>
      </c>
      <c r="B2836" t="s">
        <v>345</v>
      </c>
      <c r="C2836" t="n">
        <v>18</v>
      </c>
      <c r="D2836" t="n">
        <v>25</v>
      </c>
      <c r="E2836" t="s">
        <v>143</v>
      </c>
      <c r="F2836" t="n">
        <v>3201</v>
      </c>
      <c r="G2836" t="s">
        <v>250</v>
      </c>
      <c r="H2836" t="s">
        <v>251</v>
      </c>
      <c r="I2836" t="n">
        <v>5</v>
      </c>
      <c r="J2836" t="n">
        <v>945</v>
      </c>
      <c r="K2836" t="s">
        <v>304</v>
      </c>
      <c r="L2836" t="n">
        <v>160</v>
      </c>
      <c r="M2836" t="n">
        <v>0.59</v>
      </c>
      <c r="N2836" t="n">
        <v>38.2</v>
      </c>
      <c r="O2836" t="s">
        <v>345</v>
      </c>
      <c r="P2836" t="n">
        <v>121</v>
      </c>
      <c r="Q2836" t="s">
        <v>251</v>
      </c>
      <c r="R2836" t="s">
        <v>255</v>
      </c>
      <c r="S2836" t="s">
        <v>251</v>
      </c>
      <c r="T2836" t="n">
        <v>5</v>
      </c>
    </row>
    <row r="2837" spans="1:20">
      <c r="A2837" s="1" t="n">
        <v>39994</v>
      </c>
      <c r="B2837" t="s">
        <v>345</v>
      </c>
      <c r="C2837" t="n">
        <v>19</v>
      </c>
      <c r="D2837" t="n">
        <v>25</v>
      </c>
      <c r="E2837" t="s">
        <v>143</v>
      </c>
      <c r="F2837" t="n">
        <v>3201</v>
      </c>
      <c r="G2837" t="s">
        <v>250</v>
      </c>
      <c r="H2837" t="s">
        <v>251</v>
      </c>
      <c r="I2837" t="n">
        <v>5</v>
      </c>
      <c r="J2837" t="n">
        <v>945</v>
      </c>
      <c r="K2837" t="s">
        <v>304</v>
      </c>
      <c r="L2837" t="n">
        <v>359</v>
      </c>
      <c r="M2837" t="n">
        <v>0.59</v>
      </c>
      <c r="N2837" t="n">
        <v>37.8</v>
      </c>
      <c r="O2837" t="s">
        <v>345</v>
      </c>
      <c r="P2837" t="n">
        <v>121</v>
      </c>
      <c r="Q2837" t="s">
        <v>251</v>
      </c>
      <c r="R2837" t="s">
        <v>255</v>
      </c>
      <c r="S2837" t="s">
        <v>251</v>
      </c>
      <c r="T2837" t="n">
        <v>5</v>
      </c>
    </row>
    <row r="2838" spans="1:20">
      <c r="A2838" s="1" t="n">
        <v>39994</v>
      </c>
      <c r="B2838" t="s">
        <v>397</v>
      </c>
      <c r="C2838" t="n">
        <v>4</v>
      </c>
      <c r="D2838" t="n">
        <v>141</v>
      </c>
      <c r="E2838" t="s">
        <v>149</v>
      </c>
      <c r="F2838" t="n">
        <v>3201</v>
      </c>
      <c r="G2838" t="s">
        <v>250</v>
      </c>
      <c r="H2838" t="s">
        <v>251</v>
      </c>
      <c r="I2838" t="n">
        <v>5</v>
      </c>
      <c r="J2838" t="n">
        <v>887</v>
      </c>
      <c r="K2838" t="s">
        <v>294</v>
      </c>
      <c r="L2838" t="n">
        <v>63</v>
      </c>
      <c r="M2838" t="n">
        <v>0</v>
      </c>
      <c r="N2838" t="n">
        <v>0</v>
      </c>
      <c r="S2838" t="s">
        <v>405</v>
      </c>
      <c r="T2838" t="s">
        <v>405</v>
      </c>
    </row>
    <row r="2839" spans="1:20">
      <c r="A2839" s="1" t="n">
        <v>40025</v>
      </c>
      <c r="B2839" t="s">
        <v>345</v>
      </c>
      <c r="C2839" t="n">
        <v>19</v>
      </c>
      <c r="D2839" t="n">
        <v>25</v>
      </c>
      <c r="E2839" t="s">
        <v>143</v>
      </c>
      <c r="F2839" t="n">
        <v>3201</v>
      </c>
      <c r="G2839" t="s">
        <v>250</v>
      </c>
      <c r="H2839" t="s">
        <v>251</v>
      </c>
      <c r="I2839" t="n">
        <v>5</v>
      </c>
      <c r="J2839" t="n">
        <v>875</v>
      </c>
      <c r="K2839" t="s">
        <v>327</v>
      </c>
      <c r="L2839" t="n">
        <v>200</v>
      </c>
      <c r="M2839" t="n">
        <v>0.04</v>
      </c>
      <c r="N2839" t="n">
        <v>42.7</v>
      </c>
      <c r="O2839" t="s">
        <v>345</v>
      </c>
      <c r="P2839" t="n">
        <v>121</v>
      </c>
      <c r="Q2839" t="s">
        <v>251</v>
      </c>
      <c r="R2839" t="s">
        <v>255</v>
      </c>
      <c r="S2839" t="s">
        <v>251</v>
      </c>
      <c r="T2839" t="n">
        <v>5</v>
      </c>
    </row>
    <row r="2840" spans="1:20">
      <c r="A2840" s="1" t="n">
        <v>40025</v>
      </c>
      <c r="B2840" t="s">
        <v>345</v>
      </c>
      <c r="C2840" t="n">
        <v>20</v>
      </c>
      <c r="D2840" t="n">
        <v>25</v>
      </c>
      <c r="E2840" t="s">
        <v>143</v>
      </c>
      <c r="F2840" t="n">
        <v>3201</v>
      </c>
      <c r="G2840" t="s">
        <v>250</v>
      </c>
      <c r="H2840" t="s">
        <v>251</v>
      </c>
      <c r="I2840" t="n">
        <v>5</v>
      </c>
      <c r="J2840" t="n">
        <v>875</v>
      </c>
      <c r="K2840" t="s">
        <v>327</v>
      </c>
      <c r="L2840" t="n">
        <v>157</v>
      </c>
      <c r="M2840" t="n">
        <v>0.04</v>
      </c>
      <c r="N2840" t="n">
        <v>42.7</v>
      </c>
      <c r="O2840" t="s">
        <v>345</v>
      </c>
      <c r="P2840" t="n">
        <v>121</v>
      </c>
      <c r="Q2840" t="s">
        <v>251</v>
      </c>
      <c r="R2840" t="s">
        <v>255</v>
      </c>
      <c r="S2840" t="s">
        <v>251</v>
      </c>
      <c r="T2840" t="n">
        <v>5</v>
      </c>
    </row>
    <row r="2841" spans="1:20">
      <c r="A2841" s="1" t="n">
        <v>40025</v>
      </c>
      <c r="B2841" t="s">
        <v>345</v>
      </c>
      <c r="C2841" t="n">
        <v>21</v>
      </c>
      <c r="D2841" t="n">
        <v>25</v>
      </c>
      <c r="E2841" t="s">
        <v>143</v>
      </c>
      <c r="F2841" t="n">
        <v>3201</v>
      </c>
      <c r="G2841" t="s">
        <v>250</v>
      </c>
      <c r="H2841" t="s">
        <v>251</v>
      </c>
      <c r="I2841" t="n">
        <v>5</v>
      </c>
      <c r="J2841" t="n">
        <v>280</v>
      </c>
      <c r="K2841" t="s">
        <v>273</v>
      </c>
      <c r="L2841" t="n">
        <v>252</v>
      </c>
      <c r="M2841" t="n">
        <v>0.26</v>
      </c>
      <c r="N2841" t="n">
        <v>16</v>
      </c>
      <c r="O2841" t="s">
        <v>345</v>
      </c>
      <c r="P2841" t="n">
        <v>121</v>
      </c>
      <c r="Q2841" t="s">
        <v>251</v>
      </c>
      <c r="R2841" t="s">
        <v>255</v>
      </c>
      <c r="S2841" t="s">
        <v>251</v>
      </c>
      <c r="T2841" t="n">
        <v>5</v>
      </c>
    </row>
    <row r="2842" spans="1:20">
      <c r="A2842" s="1" t="n">
        <v>40025</v>
      </c>
      <c r="B2842" t="s">
        <v>345</v>
      </c>
      <c r="C2842" t="n">
        <v>22</v>
      </c>
      <c r="D2842" t="n">
        <v>25</v>
      </c>
      <c r="E2842" t="s">
        <v>143</v>
      </c>
      <c r="F2842" t="n">
        <v>3201</v>
      </c>
      <c r="G2842" t="s">
        <v>250</v>
      </c>
      <c r="H2842" t="s">
        <v>251</v>
      </c>
      <c r="I2842" t="n">
        <v>5</v>
      </c>
      <c r="J2842" t="n">
        <v>945</v>
      </c>
      <c r="K2842" t="s">
        <v>304</v>
      </c>
      <c r="L2842" t="n">
        <v>465</v>
      </c>
      <c r="M2842" t="n">
        <v>0.06</v>
      </c>
      <c r="N2842" t="n">
        <v>35.5</v>
      </c>
      <c r="O2842" t="s">
        <v>345</v>
      </c>
      <c r="P2842" t="n">
        <v>121</v>
      </c>
      <c r="Q2842" t="s">
        <v>251</v>
      </c>
      <c r="R2842" t="s">
        <v>255</v>
      </c>
      <c r="S2842" t="s">
        <v>251</v>
      </c>
      <c r="T2842" t="n">
        <v>5</v>
      </c>
    </row>
    <row r="2843" spans="1:20">
      <c r="A2843" s="1" t="n">
        <v>40025</v>
      </c>
      <c r="B2843" t="s">
        <v>345</v>
      </c>
      <c r="C2843" t="n">
        <v>23</v>
      </c>
      <c r="D2843" t="n">
        <v>25</v>
      </c>
      <c r="E2843" t="s">
        <v>143</v>
      </c>
      <c r="F2843" t="n">
        <v>3201</v>
      </c>
      <c r="G2843" t="s">
        <v>250</v>
      </c>
      <c r="H2843" t="s">
        <v>251</v>
      </c>
      <c r="I2843" t="n">
        <v>5</v>
      </c>
      <c r="J2843" t="n">
        <v>945</v>
      </c>
      <c r="K2843" t="s">
        <v>304</v>
      </c>
      <c r="L2843" t="n">
        <v>208</v>
      </c>
      <c r="M2843" t="n">
        <v>0.06</v>
      </c>
      <c r="N2843" t="n">
        <v>36.5</v>
      </c>
      <c r="O2843" t="s">
        <v>345</v>
      </c>
      <c r="P2843" t="n">
        <v>121</v>
      </c>
      <c r="Q2843" t="s">
        <v>251</v>
      </c>
      <c r="R2843" t="s">
        <v>255</v>
      </c>
      <c r="S2843" t="s">
        <v>251</v>
      </c>
      <c r="T2843" t="n">
        <v>5</v>
      </c>
    </row>
    <row r="2844" spans="1:20">
      <c r="A2844" s="1" t="n">
        <v>40025</v>
      </c>
      <c r="B2844" t="s">
        <v>345</v>
      </c>
      <c r="C2844" t="n">
        <v>24</v>
      </c>
      <c r="D2844" t="n">
        <v>25</v>
      </c>
      <c r="E2844" t="s">
        <v>143</v>
      </c>
      <c r="F2844" t="n">
        <v>3201</v>
      </c>
      <c r="G2844" t="s">
        <v>250</v>
      </c>
      <c r="H2844" t="s">
        <v>251</v>
      </c>
      <c r="I2844" t="n">
        <v>5</v>
      </c>
      <c r="J2844" t="n">
        <v>945</v>
      </c>
      <c r="K2844" t="s">
        <v>304</v>
      </c>
      <c r="L2844" t="n">
        <v>234</v>
      </c>
      <c r="M2844" t="n">
        <v>0.06</v>
      </c>
      <c r="N2844" t="n">
        <v>36.5</v>
      </c>
      <c r="O2844" t="s">
        <v>345</v>
      </c>
      <c r="P2844" t="n">
        <v>121</v>
      </c>
      <c r="Q2844" t="s">
        <v>251</v>
      </c>
      <c r="R2844" t="s">
        <v>255</v>
      </c>
      <c r="S2844" t="s">
        <v>251</v>
      </c>
      <c r="T2844" t="n">
        <v>5</v>
      </c>
    </row>
    <row r="2845" spans="1:20">
      <c r="A2845" s="1" t="n">
        <v>40025</v>
      </c>
      <c r="B2845" t="s">
        <v>345</v>
      </c>
      <c r="C2845" t="n">
        <v>25</v>
      </c>
      <c r="D2845" t="n">
        <v>25</v>
      </c>
      <c r="E2845" t="s">
        <v>143</v>
      </c>
      <c r="F2845" t="n">
        <v>3201</v>
      </c>
      <c r="G2845" t="s">
        <v>250</v>
      </c>
      <c r="H2845" t="s">
        <v>251</v>
      </c>
      <c r="I2845" t="n">
        <v>5</v>
      </c>
      <c r="J2845" t="n">
        <v>945</v>
      </c>
      <c r="K2845" t="s">
        <v>304</v>
      </c>
      <c r="L2845" t="n">
        <v>334</v>
      </c>
      <c r="M2845" t="n">
        <v>0.06</v>
      </c>
      <c r="N2845" t="n">
        <v>35.5</v>
      </c>
      <c r="O2845" t="s">
        <v>345</v>
      </c>
      <c r="P2845" t="n">
        <v>121</v>
      </c>
      <c r="Q2845" t="s">
        <v>251</v>
      </c>
      <c r="R2845" t="s">
        <v>255</v>
      </c>
      <c r="S2845" t="s">
        <v>251</v>
      </c>
      <c r="T2845" t="n">
        <v>5</v>
      </c>
    </row>
    <row r="2846" spans="1:20">
      <c r="A2846" s="1" t="n">
        <v>40025</v>
      </c>
      <c r="B2846" t="s">
        <v>345</v>
      </c>
      <c r="C2846" t="n">
        <v>26</v>
      </c>
      <c r="D2846" t="n">
        <v>25</v>
      </c>
      <c r="E2846" t="s">
        <v>143</v>
      </c>
      <c r="F2846" t="n">
        <v>3201</v>
      </c>
      <c r="G2846" t="s">
        <v>250</v>
      </c>
      <c r="H2846" t="s">
        <v>251</v>
      </c>
      <c r="I2846" t="n">
        <v>5</v>
      </c>
      <c r="J2846" t="n">
        <v>875</v>
      </c>
      <c r="K2846" t="s">
        <v>327</v>
      </c>
      <c r="L2846" t="n">
        <v>145</v>
      </c>
      <c r="M2846" t="n">
        <v>0.06</v>
      </c>
      <c r="N2846" t="n">
        <v>41.6</v>
      </c>
      <c r="O2846" t="s">
        <v>345</v>
      </c>
      <c r="P2846" t="n">
        <v>121</v>
      </c>
      <c r="Q2846" t="s">
        <v>251</v>
      </c>
      <c r="R2846" t="s">
        <v>255</v>
      </c>
      <c r="S2846" t="s">
        <v>251</v>
      </c>
      <c r="T2846" t="n">
        <v>5</v>
      </c>
    </row>
    <row r="2847" spans="1:20">
      <c r="A2847" s="1" t="n">
        <v>40025</v>
      </c>
      <c r="B2847" t="s">
        <v>348</v>
      </c>
      <c r="C2847" t="n">
        <v>1</v>
      </c>
      <c r="D2847" t="n">
        <v>215</v>
      </c>
      <c r="E2847" t="s">
        <v>408</v>
      </c>
      <c r="F2847" t="n">
        <v>3201</v>
      </c>
      <c r="G2847" t="s">
        <v>250</v>
      </c>
      <c r="H2847" t="s">
        <v>251</v>
      </c>
      <c r="I2847" t="n">
        <v>5</v>
      </c>
      <c r="J2847" t="n">
        <v>490</v>
      </c>
      <c r="K2847" t="s">
        <v>266</v>
      </c>
      <c r="L2847" t="n">
        <v>76</v>
      </c>
      <c r="M2847" t="n">
        <v>0</v>
      </c>
      <c r="N2847" t="n">
        <v>0</v>
      </c>
      <c r="S2847" t="s">
        <v>405</v>
      </c>
      <c r="T2847" t="s">
        <v>405</v>
      </c>
    </row>
    <row r="2848" spans="1:20">
      <c r="A2848" s="1" t="n">
        <v>40025</v>
      </c>
      <c r="B2848" t="s">
        <v>348</v>
      </c>
      <c r="C2848" t="n">
        <v>2</v>
      </c>
      <c r="D2848" t="n">
        <v>215</v>
      </c>
      <c r="E2848" t="s">
        <v>408</v>
      </c>
      <c r="F2848" t="n">
        <v>3201</v>
      </c>
      <c r="G2848" t="s">
        <v>250</v>
      </c>
      <c r="H2848" t="s">
        <v>251</v>
      </c>
      <c r="I2848" t="n">
        <v>5</v>
      </c>
      <c r="J2848" t="n">
        <v>490</v>
      </c>
      <c r="K2848" t="s">
        <v>266</v>
      </c>
      <c r="L2848" t="n">
        <v>301</v>
      </c>
      <c r="M2848" t="n">
        <v>0</v>
      </c>
      <c r="N2848" t="n">
        <v>0</v>
      </c>
      <c r="S2848" t="s">
        <v>405</v>
      </c>
      <c r="T2848" t="s">
        <v>405</v>
      </c>
    </row>
    <row r="2849" spans="1:20">
      <c r="A2849" s="1" t="n">
        <v>40025</v>
      </c>
      <c r="B2849" t="s">
        <v>348</v>
      </c>
      <c r="C2849" t="n">
        <v>3</v>
      </c>
      <c r="D2849" t="n">
        <v>215</v>
      </c>
      <c r="E2849" t="s">
        <v>408</v>
      </c>
      <c r="F2849" t="n">
        <v>3201</v>
      </c>
      <c r="G2849" t="s">
        <v>250</v>
      </c>
      <c r="H2849" t="s">
        <v>251</v>
      </c>
      <c r="I2849" t="n">
        <v>5</v>
      </c>
      <c r="J2849" t="n">
        <v>490</v>
      </c>
      <c r="K2849" t="s">
        <v>266</v>
      </c>
      <c r="L2849" t="n">
        <v>76</v>
      </c>
      <c r="M2849" t="n">
        <v>0</v>
      </c>
      <c r="N2849" t="n">
        <v>0</v>
      </c>
      <c r="S2849" t="s">
        <v>405</v>
      </c>
      <c r="T2849" t="s">
        <v>405</v>
      </c>
    </row>
    <row r="2850" spans="1:20">
      <c r="A2850" s="1" t="n">
        <v>40025</v>
      </c>
      <c r="B2850" t="s">
        <v>397</v>
      </c>
      <c r="C2850" t="n">
        <v>22</v>
      </c>
      <c r="D2850" t="n">
        <v>141</v>
      </c>
      <c r="E2850" t="s">
        <v>149</v>
      </c>
      <c r="F2850" t="n">
        <v>3201</v>
      </c>
      <c r="G2850" t="s">
        <v>250</v>
      </c>
      <c r="H2850" t="s">
        <v>251</v>
      </c>
      <c r="I2850" t="n">
        <v>5</v>
      </c>
      <c r="J2850" t="n">
        <v>487</v>
      </c>
      <c r="K2850" t="s">
        <v>386</v>
      </c>
      <c r="L2850" t="n">
        <v>86</v>
      </c>
      <c r="M2850" t="n">
        <v>0</v>
      </c>
      <c r="N2850" t="n">
        <v>0</v>
      </c>
      <c r="S2850" t="s">
        <v>405</v>
      </c>
      <c r="T2850" t="s">
        <v>405</v>
      </c>
    </row>
    <row r="2851" spans="1:20">
      <c r="A2851" s="1" t="n">
        <v>40056</v>
      </c>
      <c r="B2851" t="s">
        <v>345</v>
      </c>
      <c r="C2851" t="n">
        <v>17</v>
      </c>
      <c r="D2851" t="n">
        <v>25</v>
      </c>
      <c r="E2851" t="s">
        <v>143</v>
      </c>
      <c r="F2851" t="n">
        <v>3201</v>
      </c>
      <c r="G2851" t="s">
        <v>250</v>
      </c>
      <c r="H2851" t="s">
        <v>251</v>
      </c>
      <c r="I2851" t="n">
        <v>5</v>
      </c>
      <c r="J2851" t="n">
        <v>875</v>
      </c>
      <c r="K2851" t="s">
        <v>327</v>
      </c>
      <c r="L2851" t="n">
        <v>252</v>
      </c>
      <c r="M2851" t="n">
        <v>0.04</v>
      </c>
      <c r="N2851" t="n">
        <v>42.5</v>
      </c>
      <c r="O2851" t="s">
        <v>345</v>
      </c>
      <c r="P2851" t="n">
        <v>121</v>
      </c>
      <c r="Q2851" t="s">
        <v>251</v>
      </c>
      <c r="R2851" t="s">
        <v>255</v>
      </c>
      <c r="S2851" t="s">
        <v>251</v>
      </c>
      <c r="T2851" t="n">
        <v>5</v>
      </c>
    </row>
    <row r="2852" spans="1:20">
      <c r="A2852" s="1" t="n">
        <v>40056</v>
      </c>
      <c r="B2852" t="s">
        <v>345</v>
      </c>
      <c r="C2852" t="n">
        <v>18</v>
      </c>
      <c r="D2852" t="n">
        <v>25</v>
      </c>
      <c r="E2852" t="s">
        <v>143</v>
      </c>
      <c r="F2852" t="n">
        <v>3201</v>
      </c>
      <c r="G2852" t="s">
        <v>250</v>
      </c>
      <c r="H2852" t="s">
        <v>251</v>
      </c>
      <c r="I2852" t="n">
        <v>5</v>
      </c>
      <c r="J2852" t="n">
        <v>875</v>
      </c>
      <c r="K2852" t="s">
        <v>327</v>
      </c>
      <c r="L2852" t="n">
        <v>222</v>
      </c>
      <c r="M2852" t="n">
        <v>0.04</v>
      </c>
      <c r="N2852" t="n">
        <v>42.8</v>
      </c>
      <c r="O2852" t="s">
        <v>345</v>
      </c>
      <c r="P2852" t="n">
        <v>121</v>
      </c>
      <c r="Q2852" t="s">
        <v>251</v>
      </c>
      <c r="R2852" t="s">
        <v>255</v>
      </c>
      <c r="S2852" t="s">
        <v>251</v>
      </c>
      <c r="T2852" t="n">
        <v>5</v>
      </c>
    </row>
    <row r="2853" spans="1:20">
      <c r="A2853" s="1" t="n">
        <v>40056</v>
      </c>
      <c r="B2853" t="s">
        <v>345</v>
      </c>
      <c r="C2853" t="n">
        <v>19</v>
      </c>
      <c r="D2853" t="n">
        <v>25</v>
      </c>
      <c r="E2853" t="s">
        <v>143</v>
      </c>
      <c r="F2853" t="n">
        <v>3201</v>
      </c>
      <c r="G2853" t="s">
        <v>250</v>
      </c>
      <c r="H2853" t="s">
        <v>251</v>
      </c>
      <c r="I2853" t="n">
        <v>5</v>
      </c>
      <c r="J2853" t="n">
        <v>458</v>
      </c>
      <c r="K2853" t="s">
        <v>252</v>
      </c>
      <c r="L2853" t="n">
        <v>204</v>
      </c>
      <c r="M2853" t="n">
        <v>0.08</v>
      </c>
      <c r="N2853" t="n">
        <v>33.7</v>
      </c>
      <c r="O2853" t="s">
        <v>345</v>
      </c>
      <c r="P2853" t="n">
        <v>121</v>
      </c>
      <c r="Q2853" t="s">
        <v>251</v>
      </c>
      <c r="R2853" t="s">
        <v>255</v>
      </c>
      <c r="S2853" t="s">
        <v>251</v>
      </c>
      <c r="T2853" t="n">
        <v>5</v>
      </c>
    </row>
    <row r="2854" spans="1:20">
      <c r="A2854" s="1" t="n">
        <v>40056</v>
      </c>
      <c r="B2854" t="s">
        <v>345</v>
      </c>
      <c r="C2854" t="n">
        <v>20</v>
      </c>
      <c r="D2854" t="n">
        <v>25</v>
      </c>
      <c r="E2854" t="s">
        <v>143</v>
      </c>
      <c r="F2854" t="n">
        <v>3201</v>
      </c>
      <c r="G2854" t="s">
        <v>250</v>
      </c>
      <c r="H2854" t="s">
        <v>251</v>
      </c>
      <c r="I2854" t="n">
        <v>5</v>
      </c>
      <c r="J2854" t="n">
        <v>280</v>
      </c>
      <c r="K2854" t="s">
        <v>273</v>
      </c>
      <c r="L2854" t="n">
        <v>239</v>
      </c>
      <c r="M2854" t="n">
        <v>0.26</v>
      </c>
      <c r="N2854" t="n">
        <v>16.6</v>
      </c>
      <c r="O2854" t="s">
        <v>345</v>
      </c>
      <c r="P2854" t="n">
        <v>121</v>
      </c>
      <c r="Q2854" t="s">
        <v>251</v>
      </c>
      <c r="R2854" t="s">
        <v>255</v>
      </c>
      <c r="S2854" t="s">
        <v>251</v>
      </c>
      <c r="T2854" t="n">
        <v>5</v>
      </c>
    </row>
    <row r="2855" spans="1:20">
      <c r="A2855" s="1" t="n">
        <v>40056</v>
      </c>
      <c r="B2855" t="s">
        <v>345</v>
      </c>
      <c r="C2855" t="n">
        <v>21</v>
      </c>
      <c r="D2855" t="n">
        <v>25</v>
      </c>
      <c r="E2855" t="s">
        <v>143</v>
      </c>
      <c r="F2855" t="n">
        <v>3201</v>
      </c>
      <c r="G2855" t="s">
        <v>250</v>
      </c>
      <c r="H2855" t="s">
        <v>251</v>
      </c>
      <c r="I2855" t="n">
        <v>5</v>
      </c>
      <c r="J2855" t="n">
        <v>945</v>
      </c>
      <c r="K2855" t="s">
        <v>304</v>
      </c>
      <c r="L2855" t="n">
        <v>207</v>
      </c>
      <c r="M2855" t="n">
        <v>0.06</v>
      </c>
      <c r="N2855" t="n">
        <v>36.2</v>
      </c>
      <c r="O2855" t="s">
        <v>345</v>
      </c>
      <c r="P2855" t="n">
        <v>121</v>
      </c>
      <c r="Q2855" t="s">
        <v>251</v>
      </c>
      <c r="R2855" t="s">
        <v>255</v>
      </c>
      <c r="S2855" t="s">
        <v>251</v>
      </c>
      <c r="T2855" t="n">
        <v>5</v>
      </c>
    </row>
    <row r="2856" spans="1:20">
      <c r="A2856" s="1" t="n">
        <v>40056</v>
      </c>
      <c r="B2856" t="s">
        <v>345</v>
      </c>
      <c r="C2856" t="n">
        <v>22</v>
      </c>
      <c r="D2856" t="n">
        <v>25</v>
      </c>
      <c r="E2856" t="s">
        <v>143</v>
      </c>
      <c r="F2856" t="n">
        <v>3201</v>
      </c>
      <c r="G2856" t="s">
        <v>250</v>
      </c>
      <c r="H2856" t="s">
        <v>251</v>
      </c>
      <c r="I2856" t="n">
        <v>5</v>
      </c>
      <c r="J2856" t="n">
        <v>875</v>
      </c>
      <c r="K2856" t="s">
        <v>327</v>
      </c>
      <c r="L2856" t="n">
        <v>154</v>
      </c>
      <c r="M2856" t="n">
        <v>0.06</v>
      </c>
      <c r="N2856" t="n">
        <v>42.4</v>
      </c>
      <c r="O2856" t="s">
        <v>345</v>
      </c>
      <c r="P2856" t="n">
        <v>121</v>
      </c>
      <c r="Q2856" t="s">
        <v>251</v>
      </c>
      <c r="R2856" t="s">
        <v>255</v>
      </c>
      <c r="S2856" t="s">
        <v>251</v>
      </c>
      <c r="T2856" t="n">
        <v>5</v>
      </c>
    </row>
    <row r="2857" spans="1:20">
      <c r="A2857" s="1" t="n">
        <v>40056</v>
      </c>
      <c r="B2857" t="s">
        <v>400</v>
      </c>
      <c r="C2857" t="n">
        <v>1</v>
      </c>
      <c r="D2857" t="n">
        <v>251</v>
      </c>
      <c r="E2857" t="s">
        <v>409</v>
      </c>
      <c r="F2857" t="n">
        <v>3202</v>
      </c>
      <c r="G2857" t="s">
        <v>297</v>
      </c>
      <c r="H2857" t="s">
        <v>251</v>
      </c>
      <c r="I2857" t="n">
        <v>5</v>
      </c>
      <c r="J2857" t="n">
        <v>515</v>
      </c>
      <c r="K2857" t="s">
        <v>361</v>
      </c>
      <c r="L2857" t="n">
        <v>20</v>
      </c>
      <c r="M2857" t="n">
        <v>0</v>
      </c>
      <c r="N2857" t="n">
        <v>0</v>
      </c>
      <c r="S2857" t="s">
        <v>405</v>
      </c>
      <c r="T2857" t="s">
        <v>405</v>
      </c>
    </row>
    <row r="2858" spans="1:20">
      <c r="A2858" s="1" t="n">
        <v>40056</v>
      </c>
      <c r="B2858" t="s">
        <v>400</v>
      </c>
      <c r="C2858" t="n">
        <v>2</v>
      </c>
      <c r="D2858" t="n">
        <v>251</v>
      </c>
      <c r="E2858" t="s">
        <v>409</v>
      </c>
      <c r="F2858" t="n">
        <v>3203</v>
      </c>
      <c r="G2858" t="s">
        <v>366</v>
      </c>
      <c r="H2858" t="s">
        <v>251</v>
      </c>
      <c r="I2858" t="n">
        <v>5</v>
      </c>
      <c r="J2858" t="n">
        <v>515</v>
      </c>
      <c r="K2858" t="s">
        <v>361</v>
      </c>
      <c r="L2858" t="n">
        <v>14</v>
      </c>
      <c r="M2858" t="n">
        <v>0</v>
      </c>
      <c r="N2858" t="n">
        <v>0</v>
      </c>
      <c r="S2858" t="s">
        <v>405</v>
      </c>
      <c r="T2858" t="s">
        <v>405</v>
      </c>
    </row>
    <row r="2859" spans="1:20">
      <c r="A2859" s="1" t="n">
        <v>40056</v>
      </c>
      <c r="B2859" t="s">
        <v>400</v>
      </c>
      <c r="C2859" t="n">
        <v>3</v>
      </c>
      <c r="D2859" t="n">
        <v>251</v>
      </c>
      <c r="E2859" t="s">
        <v>409</v>
      </c>
      <c r="F2859" t="n">
        <v>3204</v>
      </c>
      <c r="G2859" t="s">
        <v>367</v>
      </c>
      <c r="H2859" t="s">
        <v>251</v>
      </c>
      <c r="I2859" t="n">
        <v>5</v>
      </c>
      <c r="J2859" t="n">
        <v>515</v>
      </c>
      <c r="K2859" t="s">
        <v>361</v>
      </c>
      <c r="L2859" t="n">
        <v>10</v>
      </c>
      <c r="M2859" t="n">
        <v>0</v>
      </c>
      <c r="N2859" t="n">
        <v>0</v>
      </c>
      <c r="S2859" t="s">
        <v>405</v>
      </c>
      <c r="T2859" t="s">
        <v>405</v>
      </c>
    </row>
    <row r="2860" spans="1:20">
      <c r="A2860" s="1" t="n">
        <v>40056</v>
      </c>
      <c r="B2860" t="s">
        <v>348</v>
      </c>
      <c r="C2860" t="n">
        <v>1</v>
      </c>
      <c r="D2860" t="n">
        <v>215</v>
      </c>
      <c r="E2860" t="s">
        <v>408</v>
      </c>
      <c r="F2860" t="n">
        <v>3201</v>
      </c>
      <c r="G2860" t="s">
        <v>250</v>
      </c>
      <c r="H2860" t="s">
        <v>251</v>
      </c>
      <c r="I2860" t="n">
        <v>5</v>
      </c>
      <c r="J2860" t="n">
        <v>490</v>
      </c>
      <c r="K2860" t="s">
        <v>266</v>
      </c>
      <c r="L2860" t="n">
        <v>76</v>
      </c>
      <c r="M2860" t="n">
        <v>0</v>
      </c>
      <c r="N2860" t="n">
        <v>0</v>
      </c>
      <c r="S2860" t="s">
        <v>405</v>
      </c>
      <c r="T2860" t="s">
        <v>405</v>
      </c>
    </row>
    <row r="2861" spans="1:20">
      <c r="A2861" s="1" t="n">
        <v>40056</v>
      </c>
      <c r="B2861" t="s">
        <v>397</v>
      </c>
      <c r="C2861" t="n">
        <v>30</v>
      </c>
      <c r="D2861" t="n">
        <v>141</v>
      </c>
      <c r="E2861" t="s">
        <v>149</v>
      </c>
      <c r="F2861" t="n">
        <v>3201</v>
      </c>
      <c r="G2861" t="s">
        <v>250</v>
      </c>
      <c r="H2861" t="s">
        <v>251</v>
      </c>
      <c r="I2861" t="n">
        <v>5</v>
      </c>
      <c r="J2861" t="n">
        <v>487</v>
      </c>
      <c r="K2861" t="s">
        <v>386</v>
      </c>
      <c r="L2861" t="n">
        <v>26</v>
      </c>
      <c r="M2861" t="n">
        <v>0</v>
      </c>
      <c r="N2861" t="n">
        <v>0</v>
      </c>
      <c r="S2861" t="s">
        <v>405</v>
      </c>
      <c r="T2861" t="s">
        <v>405</v>
      </c>
    </row>
    <row r="2862" spans="1:20">
      <c r="A2862" s="1" t="n">
        <v>40056</v>
      </c>
      <c r="B2862" t="s">
        <v>397</v>
      </c>
      <c r="C2862" t="n">
        <v>31</v>
      </c>
      <c r="D2862" t="n">
        <v>141</v>
      </c>
      <c r="E2862" t="s">
        <v>149</v>
      </c>
      <c r="F2862" t="n">
        <v>3201</v>
      </c>
      <c r="G2862" t="s">
        <v>250</v>
      </c>
      <c r="H2862" t="s">
        <v>251</v>
      </c>
      <c r="I2862" t="n">
        <v>5</v>
      </c>
      <c r="J2862" t="n">
        <v>487</v>
      </c>
      <c r="K2862" t="s">
        <v>386</v>
      </c>
      <c r="L2862" t="n">
        <v>65</v>
      </c>
      <c r="M2862" t="n">
        <v>0</v>
      </c>
      <c r="N2862" t="n">
        <v>0</v>
      </c>
      <c r="S2862" t="s">
        <v>405</v>
      </c>
      <c r="T2862" t="s">
        <v>405</v>
      </c>
    </row>
    <row r="2863" spans="1:20">
      <c r="A2863" s="1" t="n">
        <v>40086</v>
      </c>
      <c r="B2863" t="s">
        <v>345</v>
      </c>
      <c r="C2863" t="n">
        <v>21</v>
      </c>
      <c r="D2863" t="n">
        <v>25</v>
      </c>
      <c r="E2863" t="s">
        <v>143</v>
      </c>
      <c r="F2863" t="n">
        <v>3201</v>
      </c>
      <c r="G2863" t="s">
        <v>250</v>
      </c>
      <c r="H2863" t="s">
        <v>251</v>
      </c>
      <c r="I2863" t="n">
        <v>5</v>
      </c>
      <c r="J2863" t="n">
        <v>875</v>
      </c>
      <c r="K2863" t="s">
        <v>327</v>
      </c>
      <c r="L2863" t="n">
        <v>190</v>
      </c>
      <c r="M2863" t="n">
        <v>0.05</v>
      </c>
      <c r="N2863" t="n">
        <v>42.4</v>
      </c>
      <c r="O2863" t="s">
        <v>345</v>
      </c>
      <c r="P2863" t="n">
        <v>121</v>
      </c>
      <c r="Q2863" t="s">
        <v>251</v>
      </c>
      <c r="R2863" t="s">
        <v>255</v>
      </c>
      <c r="S2863" t="s">
        <v>251</v>
      </c>
      <c r="T2863" t="n">
        <v>5</v>
      </c>
    </row>
    <row r="2864" spans="1:20">
      <c r="A2864" s="1" t="n">
        <v>40086</v>
      </c>
      <c r="B2864" t="s">
        <v>345</v>
      </c>
      <c r="C2864" t="n">
        <v>22</v>
      </c>
      <c r="D2864" t="n">
        <v>25</v>
      </c>
      <c r="E2864" t="s">
        <v>143</v>
      </c>
      <c r="F2864" t="n">
        <v>3201</v>
      </c>
      <c r="G2864" t="s">
        <v>250</v>
      </c>
      <c r="H2864" t="s">
        <v>251</v>
      </c>
      <c r="I2864" t="n">
        <v>5</v>
      </c>
      <c r="J2864" t="n">
        <v>875</v>
      </c>
      <c r="K2864" t="s">
        <v>327</v>
      </c>
      <c r="L2864" t="n">
        <v>199</v>
      </c>
      <c r="M2864" t="n">
        <v>0.05</v>
      </c>
      <c r="N2864" t="n">
        <v>41.5</v>
      </c>
      <c r="O2864" t="s">
        <v>345</v>
      </c>
      <c r="P2864" t="n">
        <v>121</v>
      </c>
      <c r="Q2864" t="s">
        <v>251</v>
      </c>
      <c r="R2864" t="s">
        <v>255</v>
      </c>
      <c r="S2864" t="s">
        <v>251</v>
      </c>
      <c r="T2864" t="n">
        <v>5</v>
      </c>
    </row>
    <row r="2865" spans="1:20">
      <c r="A2865" s="1" t="n">
        <v>40086</v>
      </c>
      <c r="B2865" t="s">
        <v>345</v>
      </c>
      <c r="C2865" t="n">
        <v>23</v>
      </c>
      <c r="D2865" t="n">
        <v>25</v>
      </c>
      <c r="E2865" t="s">
        <v>143</v>
      </c>
      <c r="F2865" t="n">
        <v>3201</v>
      </c>
      <c r="G2865" t="s">
        <v>250</v>
      </c>
      <c r="H2865" t="s">
        <v>251</v>
      </c>
      <c r="I2865" t="n">
        <v>5</v>
      </c>
      <c r="J2865" t="n">
        <v>458</v>
      </c>
      <c r="K2865" t="s">
        <v>252</v>
      </c>
      <c r="L2865" t="n">
        <v>421</v>
      </c>
      <c r="M2865" t="n">
        <v>0.09</v>
      </c>
      <c r="N2865" t="n">
        <v>33.8</v>
      </c>
      <c r="O2865" t="s">
        <v>345</v>
      </c>
      <c r="P2865" t="n">
        <v>121</v>
      </c>
      <c r="Q2865" t="s">
        <v>251</v>
      </c>
      <c r="R2865" t="s">
        <v>255</v>
      </c>
      <c r="S2865" t="s">
        <v>251</v>
      </c>
      <c r="T2865" t="n">
        <v>5</v>
      </c>
    </row>
    <row r="2866" spans="1:20">
      <c r="A2866" s="1" t="n">
        <v>40086</v>
      </c>
      <c r="B2866" t="s">
        <v>345</v>
      </c>
      <c r="C2866" t="n">
        <v>24</v>
      </c>
      <c r="D2866" t="n">
        <v>25</v>
      </c>
      <c r="E2866" t="s">
        <v>143</v>
      </c>
      <c r="F2866" t="n">
        <v>3201</v>
      </c>
      <c r="G2866" t="s">
        <v>250</v>
      </c>
      <c r="H2866" t="s">
        <v>251</v>
      </c>
      <c r="I2866" t="n">
        <v>5</v>
      </c>
      <c r="J2866" t="n">
        <v>945</v>
      </c>
      <c r="K2866" t="s">
        <v>304</v>
      </c>
      <c r="L2866" t="n">
        <v>100</v>
      </c>
      <c r="M2866" t="n">
        <v>0.04</v>
      </c>
      <c r="N2866" t="n">
        <v>37.6</v>
      </c>
      <c r="O2866" t="s">
        <v>345</v>
      </c>
      <c r="P2866" t="n">
        <v>121</v>
      </c>
      <c r="Q2866" t="s">
        <v>251</v>
      </c>
      <c r="R2866" t="s">
        <v>255</v>
      </c>
      <c r="S2866" t="s">
        <v>251</v>
      </c>
      <c r="T2866" t="n">
        <v>5</v>
      </c>
    </row>
    <row r="2867" spans="1:20">
      <c r="A2867" s="1" t="n">
        <v>40086</v>
      </c>
      <c r="B2867" t="s">
        <v>345</v>
      </c>
      <c r="C2867" t="n">
        <v>25</v>
      </c>
      <c r="D2867" t="n">
        <v>25</v>
      </c>
      <c r="E2867" t="s">
        <v>143</v>
      </c>
      <c r="F2867" t="n">
        <v>3201</v>
      </c>
      <c r="G2867" t="s">
        <v>250</v>
      </c>
      <c r="H2867" t="s">
        <v>251</v>
      </c>
      <c r="I2867" t="n">
        <v>5</v>
      </c>
      <c r="J2867" t="n">
        <v>945</v>
      </c>
      <c r="K2867" t="s">
        <v>304</v>
      </c>
      <c r="L2867" t="n">
        <v>301</v>
      </c>
      <c r="M2867" t="n">
        <v>0.04</v>
      </c>
      <c r="N2867" t="n">
        <v>37.6</v>
      </c>
      <c r="O2867" t="s">
        <v>345</v>
      </c>
      <c r="P2867" t="n">
        <v>121</v>
      </c>
      <c r="Q2867" t="s">
        <v>251</v>
      </c>
      <c r="R2867" t="s">
        <v>255</v>
      </c>
      <c r="S2867" t="s">
        <v>251</v>
      </c>
      <c r="T2867" t="n">
        <v>5</v>
      </c>
    </row>
    <row r="2868" spans="1:20">
      <c r="A2868" s="1" t="n">
        <v>40086</v>
      </c>
      <c r="B2868" t="s">
        <v>348</v>
      </c>
      <c r="C2868" t="n">
        <v>1</v>
      </c>
      <c r="D2868" t="n">
        <v>215</v>
      </c>
      <c r="E2868" t="s">
        <v>408</v>
      </c>
      <c r="F2868" t="n">
        <v>3201</v>
      </c>
      <c r="G2868" t="s">
        <v>250</v>
      </c>
      <c r="H2868" t="s">
        <v>251</v>
      </c>
      <c r="I2868" t="n">
        <v>5</v>
      </c>
      <c r="J2868" t="n">
        <v>515</v>
      </c>
      <c r="K2868" t="s">
        <v>361</v>
      </c>
      <c r="L2868" t="n">
        <v>120</v>
      </c>
      <c r="M2868" t="n">
        <v>0</v>
      </c>
      <c r="N2868" t="n">
        <v>0</v>
      </c>
      <c r="S2868" t="s">
        <v>405</v>
      </c>
      <c r="T2868" t="s">
        <v>405</v>
      </c>
    </row>
    <row r="2869" spans="1:20">
      <c r="A2869" s="1" t="n">
        <v>40086</v>
      </c>
      <c r="B2869" t="s">
        <v>348</v>
      </c>
      <c r="C2869" t="n">
        <v>2</v>
      </c>
      <c r="D2869" t="n">
        <v>215</v>
      </c>
      <c r="E2869" t="s">
        <v>408</v>
      </c>
      <c r="F2869" t="n">
        <v>3201</v>
      </c>
      <c r="G2869" t="s">
        <v>250</v>
      </c>
      <c r="H2869" t="s">
        <v>251</v>
      </c>
      <c r="I2869" t="n">
        <v>5</v>
      </c>
      <c r="J2869" t="n">
        <v>490</v>
      </c>
      <c r="K2869" t="s">
        <v>266</v>
      </c>
      <c r="L2869" t="n">
        <v>76</v>
      </c>
      <c r="M2869" t="n">
        <v>0</v>
      </c>
      <c r="N2869" t="n">
        <v>0</v>
      </c>
      <c r="S2869" t="s">
        <v>405</v>
      </c>
      <c r="T2869" t="s">
        <v>405</v>
      </c>
    </row>
    <row r="2870" spans="1:20">
      <c r="A2870" s="1" t="n">
        <v>40086</v>
      </c>
      <c r="B2870" t="s">
        <v>397</v>
      </c>
      <c r="C2870" t="n">
        <v>14</v>
      </c>
      <c r="D2870" t="n">
        <v>141</v>
      </c>
      <c r="E2870" t="s">
        <v>149</v>
      </c>
      <c r="F2870" t="n">
        <v>3201</v>
      </c>
      <c r="G2870" t="s">
        <v>250</v>
      </c>
      <c r="H2870" t="s">
        <v>251</v>
      </c>
      <c r="I2870" t="n">
        <v>5</v>
      </c>
      <c r="J2870" t="n">
        <v>487</v>
      </c>
      <c r="K2870" t="s">
        <v>386</v>
      </c>
      <c r="L2870" t="n">
        <v>82</v>
      </c>
      <c r="M2870" t="n">
        <v>0</v>
      </c>
      <c r="N2870" t="n">
        <v>0</v>
      </c>
      <c r="S2870" t="s">
        <v>405</v>
      </c>
      <c r="T2870" t="s">
        <v>405</v>
      </c>
    </row>
    <row r="2871" spans="1:20">
      <c r="A2871" s="1" t="n">
        <v>40086</v>
      </c>
      <c r="B2871" t="s">
        <v>395</v>
      </c>
      <c r="C2871" t="n">
        <v>11</v>
      </c>
      <c r="D2871" t="n">
        <v>25</v>
      </c>
      <c r="E2871" t="s">
        <v>143</v>
      </c>
      <c r="F2871" t="n">
        <v>3201</v>
      </c>
      <c r="G2871" t="s">
        <v>250</v>
      </c>
      <c r="H2871" t="s">
        <v>251</v>
      </c>
      <c r="I2871" t="n">
        <v>5</v>
      </c>
      <c r="J2871" t="n">
        <v>458</v>
      </c>
      <c r="K2871" t="s">
        <v>252</v>
      </c>
      <c r="L2871" t="n">
        <v>900</v>
      </c>
      <c r="M2871" t="n">
        <v>0.02</v>
      </c>
      <c r="N2871" t="n">
        <v>21.1</v>
      </c>
      <c r="O2871" t="s">
        <v>395</v>
      </c>
      <c r="P2871" t="n">
        <v>363</v>
      </c>
      <c r="Q2871" t="s">
        <v>411</v>
      </c>
      <c r="R2871" t="s">
        <v>255</v>
      </c>
      <c r="S2871" t="s">
        <v>251</v>
      </c>
      <c r="T2871" t="n">
        <v>5</v>
      </c>
    </row>
    <row r="2872" spans="1:20">
      <c r="A2872" s="1" t="n">
        <v>40086</v>
      </c>
      <c r="B2872" t="s">
        <v>395</v>
      </c>
      <c r="C2872" t="n">
        <v>12</v>
      </c>
      <c r="D2872" t="n">
        <v>25</v>
      </c>
      <c r="E2872" t="s">
        <v>143</v>
      </c>
      <c r="F2872" t="n">
        <v>3201</v>
      </c>
      <c r="G2872" t="s">
        <v>250</v>
      </c>
      <c r="H2872" t="s">
        <v>251</v>
      </c>
      <c r="I2872" t="n">
        <v>5</v>
      </c>
      <c r="J2872" t="n">
        <v>160</v>
      </c>
      <c r="K2872" t="s">
        <v>280</v>
      </c>
      <c r="L2872" t="n">
        <v>313</v>
      </c>
      <c r="M2872" t="n">
        <v>0.1</v>
      </c>
      <c r="N2872" t="n">
        <v>18.72</v>
      </c>
      <c r="O2872" t="s">
        <v>395</v>
      </c>
      <c r="P2872" t="n">
        <v>363</v>
      </c>
      <c r="Q2872" t="s">
        <v>411</v>
      </c>
      <c r="R2872" t="s">
        <v>255</v>
      </c>
      <c r="S2872" t="s">
        <v>251</v>
      </c>
      <c r="T2872" t="n">
        <v>5</v>
      </c>
    </row>
    <row r="2873" spans="1:20">
      <c r="A2873" s="1" t="n">
        <v>40117</v>
      </c>
      <c r="B2873" t="s">
        <v>345</v>
      </c>
      <c r="C2873" t="n">
        <v>12</v>
      </c>
      <c r="D2873" t="n">
        <v>25</v>
      </c>
      <c r="E2873" t="s">
        <v>143</v>
      </c>
      <c r="F2873" t="n">
        <v>3201</v>
      </c>
      <c r="G2873" t="s">
        <v>250</v>
      </c>
      <c r="H2873" t="s">
        <v>251</v>
      </c>
      <c r="I2873" t="n">
        <v>5</v>
      </c>
      <c r="J2873" t="n">
        <v>875</v>
      </c>
      <c r="K2873" t="s">
        <v>327</v>
      </c>
      <c r="L2873" t="n">
        <v>209</v>
      </c>
      <c r="M2873" t="n">
        <v>0.05</v>
      </c>
      <c r="N2873" t="n">
        <v>42.8</v>
      </c>
      <c r="O2873" t="s">
        <v>345</v>
      </c>
      <c r="P2873" t="n">
        <v>121</v>
      </c>
      <c r="Q2873" t="s">
        <v>251</v>
      </c>
      <c r="R2873" t="s">
        <v>255</v>
      </c>
      <c r="S2873" t="s">
        <v>251</v>
      </c>
      <c r="T2873" t="n">
        <v>5</v>
      </c>
    </row>
    <row r="2874" spans="1:20">
      <c r="A2874" s="1" t="n">
        <v>40117</v>
      </c>
      <c r="B2874" t="s">
        <v>345</v>
      </c>
      <c r="C2874" t="n">
        <v>13</v>
      </c>
      <c r="D2874" t="n">
        <v>25</v>
      </c>
      <c r="E2874" t="s">
        <v>143</v>
      </c>
      <c r="F2874" t="n">
        <v>3201</v>
      </c>
      <c r="G2874" t="s">
        <v>250</v>
      </c>
      <c r="H2874" t="s">
        <v>251</v>
      </c>
      <c r="I2874" t="n">
        <v>5</v>
      </c>
      <c r="J2874" t="n">
        <v>875</v>
      </c>
      <c r="K2874" t="s">
        <v>327</v>
      </c>
      <c r="L2874" t="n">
        <v>198</v>
      </c>
      <c r="M2874" t="n">
        <v>0.05</v>
      </c>
      <c r="N2874" t="n">
        <v>42.3</v>
      </c>
      <c r="O2874" t="s">
        <v>345</v>
      </c>
      <c r="P2874" t="n">
        <v>121</v>
      </c>
      <c r="Q2874" t="s">
        <v>251</v>
      </c>
      <c r="R2874" t="s">
        <v>255</v>
      </c>
      <c r="S2874" t="s">
        <v>251</v>
      </c>
      <c r="T2874" t="n">
        <v>5</v>
      </c>
    </row>
    <row r="2875" spans="1:20">
      <c r="A2875" s="1" t="n">
        <v>40117</v>
      </c>
      <c r="B2875" t="s">
        <v>345</v>
      </c>
      <c r="C2875" t="n">
        <v>14</v>
      </c>
      <c r="D2875" t="n">
        <v>25</v>
      </c>
      <c r="E2875" t="s">
        <v>143</v>
      </c>
      <c r="F2875" t="n">
        <v>3201</v>
      </c>
      <c r="G2875" t="s">
        <v>250</v>
      </c>
      <c r="H2875" t="s">
        <v>251</v>
      </c>
      <c r="I2875" t="n">
        <v>5</v>
      </c>
      <c r="J2875" t="n">
        <v>280</v>
      </c>
      <c r="K2875" t="s">
        <v>273</v>
      </c>
      <c r="L2875" t="n">
        <v>237</v>
      </c>
      <c r="M2875" t="n">
        <v>0.28</v>
      </c>
      <c r="N2875" t="n">
        <v>16.2</v>
      </c>
      <c r="O2875" t="s">
        <v>345</v>
      </c>
      <c r="P2875" t="n">
        <v>121</v>
      </c>
      <c r="Q2875" t="s">
        <v>251</v>
      </c>
      <c r="R2875" t="s">
        <v>255</v>
      </c>
      <c r="S2875" t="s">
        <v>251</v>
      </c>
      <c r="T2875" t="n">
        <v>5</v>
      </c>
    </row>
    <row r="2876" spans="1:20">
      <c r="A2876" s="1" t="n">
        <v>40117</v>
      </c>
      <c r="B2876" t="s">
        <v>345</v>
      </c>
      <c r="C2876" t="n">
        <v>15</v>
      </c>
      <c r="D2876" t="n">
        <v>25</v>
      </c>
      <c r="E2876" t="s">
        <v>143</v>
      </c>
      <c r="F2876" t="n">
        <v>3201</v>
      </c>
      <c r="G2876" t="s">
        <v>250</v>
      </c>
      <c r="H2876" t="s">
        <v>251</v>
      </c>
      <c r="I2876" t="n">
        <v>5</v>
      </c>
      <c r="J2876" t="n">
        <v>945</v>
      </c>
      <c r="K2876" t="s">
        <v>304</v>
      </c>
      <c r="L2876" t="n">
        <v>250</v>
      </c>
      <c r="M2876" t="n">
        <v>0.08</v>
      </c>
      <c r="N2876" t="n">
        <v>35.7</v>
      </c>
      <c r="O2876" t="s">
        <v>345</v>
      </c>
      <c r="P2876" t="n">
        <v>121</v>
      </c>
      <c r="Q2876" t="s">
        <v>251</v>
      </c>
      <c r="R2876" t="s">
        <v>255</v>
      </c>
      <c r="S2876" t="s">
        <v>251</v>
      </c>
      <c r="T2876" t="n">
        <v>5</v>
      </c>
    </row>
    <row r="2877" spans="1:20">
      <c r="A2877" s="1" t="n">
        <v>40117</v>
      </c>
      <c r="B2877" t="s">
        <v>345</v>
      </c>
      <c r="C2877" t="n">
        <v>16</v>
      </c>
      <c r="D2877" t="n">
        <v>25</v>
      </c>
      <c r="E2877" t="s">
        <v>143</v>
      </c>
      <c r="F2877" t="n">
        <v>3201</v>
      </c>
      <c r="G2877" t="s">
        <v>250</v>
      </c>
      <c r="H2877" t="s">
        <v>251</v>
      </c>
      <c r="I2877" t="n">
        <v>5</v>
      </c>
      <c r="J2877" t="n">
        <v>458</v>
      </c>
      <c r="K2877" t="s">
        <v>252</v>
      </c>
      <c r="L2877" t="n">
        <v>246</v>
      </c>
      <c r="M2877" t="n">
        <v>0.09</v>
      </c>
      <c r="N2877" t="n">
        <v>33.7</v>
      </c>
      <c r="O2877" t="s">
        <v>345</v>
      </c>
      <c r="P2877" t="n">
        <v>121</v>
      </c>
      <c r="Q2877" t="s">
        <v>251</v>
      </c>
      <c r="R2877" t="s">
        <v>255</v>
      </c>
      <c r="S2877" t="s">
        <v>251</v>
      </c>
      <c r="T2877" t="n">
        <v>5</v>
      </c>
    </row>
    <row r="2878" spans="1:20">
      <c r="A2878" s="1" t="n">
        <v>40117</v>
      </c>
      <c r="B2878" t="s">
        <v>345</v>
      </c>
      <c r="C2878" t="n">
        <v>17</v>
      </c>
      <c r="D2878" t="n">
        <v>25</v>
      </c>
      <c r="E2878" t="s">
        <v>143</v>
      </c>
      <c r="F2878" t="n">
        <v>3201</v>
      </c>
      <c r="G2878" t="s">
        <v>250</v>
      </c>
      <c r="H2878" t="s">
        <v>251</v>
      </c>
      <c r="I2878" t="n">
        <v>5</v>
      </c>
      <c r="J2878" t="n">
        <v>945</v>
      </c>
      <c r="K2878" t="s">
        <v>304</v>
      </c>
      <c r="L2878" t="n">
        <v>464</v>
      </c>
      <c r="M2878" t="n">
        <v>0.04</v>
      </c>
      <c r="N2878" t="n">
        <v>38</v>
      </c>
      <c r="O2878" t="s">
        <v>345</v>
      </c>
      <c r="P2878" t="n">
        <v>121</v>
      </c>
      <c r="Q2878" t="s">
        <v>251</v>
      </c>
      <c r="R2878" t="s">
        <v>255</v>
      </c>
      <c r="S2878" t="s">
        <v>251</v>
      </c>
      <c r="T2878" t="n">
        <v>5</v>
      </c>
    </row>
    <row r="2879" spans="1:20">
      <c r="A2879" s="1" t="n">
        <v>40117</v>
      </c>
      <c r="B2879" t="s">
        <v>345</v>
      </c>
      <c r="C2879" t="n">
        <v>18</v>
      </c>
      <c r="D2879" t="n">
        <v>25</v>
      </c>
      <c r="E2879" t="s">
        <v>143</v>
      </c>
      <c r="F2879" t="n">
        <v>3201</v>
      </c>
      <c r="G2879" t="s">
        <v>250</v>
      </c>
      <c r="H2879" t="s">
        <v>251</v>
      </c>
      <c r="I2879" t="n">
        <v>5</v>
      </c>
      <c r="J2879" t="n">
        <v>945</v>
      </c>
      <c r="K2879" t="s">
        <v>304</v>
      </c>
      <c r="L2879" t="n">
        <v>420</v>
      </c>
      <c r="M2879" t="n">
        <v>0.04</v>
      </c>
      <c r="N2879" t="n">
        <v>37.8</v>
      </c>
      <c r="O2879" t="s">
        <v>345</v>
      </c>
      <c r="P2879" t="n">
        <v>121</v>
      </c>
      <c r="Q2879" t="s">
        <v>251</v>
      </c>
      <c r="R2879" t="s">
        <v>255</v>
      </c>
      <c r="S2879" t="s">
        <v>251</v>
      </c>
      <c r="T2879" t="n">
        <v>5</v>
      </c>
    </row>
    <row r="2880" spans="1:20">
      <c r="A2880" s="1" t="n">
        <v>40117</v>
      </c>
      <c r="B2880" t="s">
        <v>400</v>
      </c>
      <c r="C2880" t="n">
        <v>1</v>
      </c>
      <c r="D2880" t="n">
        <v>251</v>
      </c>
      <c r="E2880" t="s">
        <v>409</v>
      </c>
      <c r="F2880" t="n">
        <v>3202</v>
      </c>
      <c r="G2880" t="s">
        <v>297</v>
      </c>
      <c r="H2880" t="s">
        <v>251</v>
      </c>
      <c r="I2880" t="n">
        <v>5</v>
      </c>
      <c r="J2880" t="n">
        <v>515</v>
      </c>
      <c r="K2880" t="s">
        <v>361</v>
      </c>
      <c r="L2880" t="n">
        <v>19</v>
      </c>
      <c r="M2880" t="n">
        <v>0</v>
      </c>
      <c r="N2880" t="n">
        <v>0</v>
      </c>
      <c r="S2880" t="s">
        <v>405</v>
      </c>
      <c r="T2880" t="s">
        <v>405</v>
      </c>
    </row>
    <row r="2881" spans="1:20">
      <c r="A2881" s="1" t="n">
        <v>40117</v>
      </c>
      <c r="B2881" t="s">
        <v>400</v>
      </c>
      <c r="C2881" t="n">
        <v>2</v>
      </c>
      <c r="D2881" t="n">
        <v>251</v>
      </c>
      <c r="E2881" t="s">
        <v>409</v>
      </c>
      <c r="F2881" t="n">
        <v>3203</v>
      </c>
      <c r="G2881" t="s">
        <v>366</v>
      </c>
      <c r="H2881" t="s">
        <v>251</v>
      </c>
      <c r="I2881" t="n">
        <v>5</v>
      </c>
      <c r="J2881" t="n">
        <v>515</v>
      </c>
      <c r="K2881" t="s">
        <v>361</v>
      </c>
      <c r="L2881" t="n">
        <v>12</v>
      </c>
      <c r="M2881" t="n">
        <v>0</v>
      </c>
      <c r="N2881" t="n">
        <v>0</v>
      </c>
      <c r="S2881" t="s">
        <v>405</v>
      </c>
      <c r="T2881" t="s">
        <v>405</v>
      </c>
    </row>
    <row r="2882" spans="1:20">
      <c r="A2882" s="1" t="n">
        <v>40117</v>
      </c>
      <c r="B2882" t="s">
        <v>348</v>
      </c>
      <c r="C2882" t="n">
        <v>1</v>
      </c>
      <c r="D2882" t="n">
        <v>215</v>
      </c>
      <c r="E2882" t="s">
        <v>408</v>
      </c>
      <c r="F2882" t="n">
        <v>3201</v>
      </c>
      <c r="G2882" t="s">
        <v>250</v>
      </c>
      <c r="H2882" t="s">
        <v>251</v>
      </c>
      <c r="I2882" t="n">
        <v>5</v>
      </c>
      <c r="J2882" t="n">
        <v>795</v>
      </c>
      <c r="K2882" t="s">
        <v>262</v>
      </c>
      <c r="L2882" t="n">
        <v>318</v>
      </c>
      <c r="M2882" t="n">
        <v>0</v>
      </c>
      <c r="N2882" t="n">
        <v>0</v>
      </c>
      <c r="S2882" t="s">
        <v>405</v>
      </c>
      <c r="T2882" t="s">
        <v>405</v>
      </c>
    </row>
    <row r="2883" spans="1:20">
      <c r="A2883" s="1" t="n">
        <v>40117</v>
      </c>
      <c r="B2883" t="s">
        <v>397</v>
      </c>
      <c r="C2883" t="n">
        <v>15</v>
      </c>
      <c r="D2883" t="n">
        <v>141</v>
      </c>
      <c r="E2883" t="s">
        <v>149</v>
      </c>
      <c r="F2883" t="n">
        <v>3201</v>
      </c>
      <c r="G2883" t="s">
        <v>250</v>
      </c>
      <c r="H2883" t="s">
        <v>251</v>
      </c>
      <c r="I2883" t="n">
        <v>5</v>
      </c>
      <c r="J2883" t="n">
        <v>487</v>
      </c>
      <c r="K2883" t="s">
        <v>386</v>
      </c>
      <c r="L2883" t="n">
        <v>82</v>
      </c>
      <c r="M2883" t="n">
        <v>0</v>
      </c>
      <c r="N2883" t="n">
        <v>0</v>
      </c>
      <c r="S2883" t="s">
        <v>405</v>
      </c>
      <c r="T2883" t="s">
        <v>405</v>
      </c>
    </row>
    <row r="2884" spans="1:20">
      <c r="A2884" s="1" t="n">
        <v>40117</v>
      </c>
      <c r="B2884" t="s">
        <v>395</v>
      </c>
      <c r="C2884" t="n">
        <v>7</v>
      </c>
      <c r="D2884" t="n">
        <v>25</v>
      </c>
      <c r="E2884" t="s">
        <v>143</v>
      </c>
      <c r="F2884" t="n">
        <v>3201</v>
      </c>
      <c r="G2884" t="s">
        <v>250</v>
      </c>
      <c r="H2884" t="s">
        <v>251</v>
      </c>
      <c r="I2884" t="n">
        <v>5</v>
      </c>
      <c r="J2884" t="n">
        <v>458</v>
      </c>
      <c r="K2884" t="s">
        <v>252</v>
      </c>
      <c r="L2884" t="n">
        <v>300</v>
      </c>
      <c r="M2884" t="n">
        <v>0.02</v>
      </c>
      <c r="N2884" t="n">
        <v>21.1</v>
      </c>
      <c r="O2884" t="s">
        <v>395</v>
      </c>
      <c r="P2884" t="n">
        <v>363</v>
      </c>
      <c r="Q2884" t="s">
        <v>411</v>
      </c>
      <c r="R2884" t="s">
        <v>255</v>
      </c>
      <c r="S2884" t="s">
        <v>251</v>
      </c>
      <c r="T2884" t="n">
        <v>5</v>
      </c>
    </row>
    <row r="2885" spans="1:20">
      <c r="A2885" s="1" t="n">
        <v>40117</v>
      </c>
      <c r="B2885" t="s">
        <v>395</v>
      </c>
      <c r="C2885" t="n">
        <v>11</v>
      </c>
      <c r="D2885" t="n">
        <v>25</v>
      </c>
      <c r="E2885" t="s">
        <v>143</v>
      </c>
      <c r="F2885" t="n">
        <v>3201</v>
      </c>
      <c r="G2885" t="s">
        <v>250</v>
      </c>
      <c r="H2885" t="s">
        <v>251</v>
      </c>
      <c r="I2885" t="n">
        <v>5</v>
      </c>
      <c r="J2885" t="n">
        <v>785</v>
      </c>
      <c r="K2885" t="s">
        <v>281</v>
      </c>
      <c r="L2885" t="n">
        <v>1054</v>
      </c>
      <c r="M2885" t="n">
        <v>0.06</v>
      </c>
      <c r="N2885" t="n">
        <v>34</v>
      </c>
      <c r="O2885" t="s">
        <v>395</v>
      </c>
      <c r="P2885" t="n">
        <v>363</v>
      </c>
      <c r="Q2885" t="s">
        <v>411</v>
      </c>
      <c r="R2885" t="s">
        <v>255</v>
      </c>
      <c r="S2885" t="s">
        <v>251</v>
      </c>
      <c r="T2885" t="n">
        <v>5</v>
      </c>
    </row>
    <row r="2886" spans="1:20">
      <c r="A2886" s="1" t="n">
        <v>40117</v>
      </c>
      <c r="B2886" t="s">
        <v>395</v>
      </c>
      <c r="C2886" t="n">
        <v>12</v>
      </c>
      <c r="D2886" t="n">
        <v>25</v>
      </c>
      <c r="E2886" t="s">
        <v>143</v>
      </c>
      <c r="F2886" t="n">
        <v>3201</v>
      </c>
      <c r="G2886" t="s">
        <v>250</v>
      </c>
      <c r="H2886" t="s">
        <v>251</v>
      </c>
      <c r="I2886" t="n">
        <v>5</v>
      </c>
      <c r="J2886" t="n">
        <v>805</v>
      </c>
      <c r="K2886" t="s">
        <v>317</v>
      </c>
      <c r="L2886" t="n">
        <v>718</v>
      </c>
      <c r="M2886" t="n">
        <v>0.23</v>
      </c>
      <c r="N2886" t="n">
        <v>37.9</v>
      </c>
      <c r="O2886" t="s">
        <v>395</v>
      </c>
      <c r="P2886" t="n">
        <v>363</v>
      </c>
      <c r="Q2886" t="s">
        <v>411</v>
      </c>
      <c r="R2886" t="s">
        <v>255</v>
      </c>
      <c r="S2886" t="s">
        <v>251</v>
      </c>
      <c r="T2886" t="n">
        <v>5</v>
      </c>
    </row>
    <row r="2887" spans="1:20">
      <c r="A2887" s="1" t="n">
        <v>40117</v>
      </c>
      <c r="B2887" t="s">
        <v>395</v>
      </c>
      <c r="C2887" t="n">
        <v>16</v>
      </c>
      <c r="D2887" t="n">
        <v>25</v>
      </c>
      <c r="E2887" t="s">
        <v>143</v>
      </c>
      <c r="F2887" t="n">
        <v>3201</v>
      </c>
      <c r="G2887" t="s">
        <v>250</v>
      </c>
      <c r="H2887" t="s">
        <v>251</v>
      </c>
      <c r="I2887" t="n">
        <v>5</v>
      </c>
      <c r="J2887" t="n">
        <v>160</v>
      </c>
      <c r="K2887" t="s">
        <v>280</v>
      </c>
      <c r="L2887" t="n">
        <v>628</v>
      </c>
      <c r="M2887" t="n">
        <v>0.05</v>
      </c>
      <c r="N2887" t="n">
        <v>44</v>
      </c>
      <c r="O2887" t="s">
        <v>395</v>
      </c>
      <c r="P2887" t="n">
        <v>363</v>
      </c>
      <c r="Q2887" t="s">
        <v>411</v>
      </c>
      <c r="R2887" t="s">
        <v>255</v>
      </c>
      <c r="S2887" t="s">
        <v>251</v>
      </c>
      <c r="T2887" t="n">
        <v>5</v>
      </c>
    </row>
    <row r="2888" spans="1:20">
      <c r="A2888" s="1" t="n">
        <v>40117</v>
      </c>
      <c r="B2888" t="s">
        <v>395</v>
      </c>
      <c r="C2888" t="n">
        <v>17</v>
      </c>
      <c r="D2888" t="n">
        <v>25</v>
      </c>
      <c r="E2888" t="s">
        <v>143</v>
      </c>
      <c r="F2888" t="n">
        <v>3201</v>
      </c>
      <c r="G2888" t="s">
        <v>250</v>
      </c>
      <c r="H2888" t="s">
        <v>251</v>
      </c>
      <c r="I2888" t="n">
        <v>5</v>
      </c>
      <c r="J2888" t="n">
        <v>875</v>
      </c>
      <c r="K2888" t="s">
        <v>327</v>
      </c>
      <c r="L2888" t="n">
        <v>311</v>
      </c>
      <c r="M2888" t="n">
        <v>0.05</v>
      </c>
      <c r="N2888" t="n">
        <v>25.8</v>
      </c>
      <c r="O2888" t="s">
        <v>395</v>
      </c>
      <c r="P2888" t="n">
        <v>363</v>
      </c>
      <c r="Q2888" t="s">
        <v>411</v>
      </c>
      <c r="R2888" t="s">
        <v>255</v>
      </c>
      <c r="S2888" t="s">
        <v>251</v>
      </c>
      <c r="T2888" t="n">
        <v>5</v>
      </c>
    </row>
    <row r="2889" spans="1:20">
      <c r="A2889" s="1" t="n">
        <v>40147</v>
      </c>
      <c r="B2889" t="s">
        <v>345</v>
      </c>
      <c r="C2889" t="n">
        <v>12</v>
      </c>
      <c r="D2889" t="n">
        <v>25</v>
      </c>
      <c r="E2889" t="s">
        <v>143</v>
      </c>
      <c r="F2889" t="n">
        <v>3201</v>
      </c>
      <c r="G2889" t="s">
        <v>250</v>
      </c>
      <c r="H2889" t="s">
        <v>251</v>
      </c>
      <c r="I2889" t="n">
        <v>5</v>
      </c>
      <c r="J2889" t="n">
        <v>875</v>
      </c>
      <c r="K2889" t="s">
        <v>327</v>
      </c>
      <c r="L2889" t="n">
        <v>155</v>
      </c>
      <c r="M2889" t="n">
        <v>0.05</v>
      </c>
      <c r="N2889" t="n">
        <v>41.8</v>
      </c>
      <c r="O2889" t="s">
        <v>345</v>
      </c>
      <c r="P2889" t="n">
        <v>121</v>
      </c>
      <c r="Q2889" t="s">
        <v>251</v>
      </c>
      <c r="R2889" t="s">
        <v>255</v>
      </c>
      <c r="S2889" t="s">
        <v>251</v>
      </c>
      <c r="T2889" t="n">
        <v>5</v>
      </c>
    </row>
    <row r="2890" spans="1:20">
      <c r="A2890" s="1" t="n">
        <v>40147</v>
      </c>
      <c r="B2890" t="s">
        <v>345</v>
      </c>
      <c r="C2890" t="n">
        <v>13</v>
      </c>
      <c r="D2890" t="n">
        <v>25</v>
      </c>
      <c r="E2890" t="s">
        <v>143</v>
      </c>
      <c r="F2890" t="n">
        <v>3201</v>
      </c>
      <c r="G2890" t="s">
        <v>250</v>
      </c>
      <c r="H2890" t="s">
        <v>251</v>
      </c>
      <c r="I2890" t="n">
        <v>5</v>
      </c>
      <c r="J2890" t="n">
        <v>875</v>
      </c>
      <c r="K2890" t="s">
        <v>327</v>
      </c>
      <c r="L2890" t="n">
        <v>230</v>
      </c>
      <c r="M2890" t="n">
        <v>0.05</v>
      </c>
      <c r="N2890" t="n">
        <v>42.2</v>
      </c>
      <c r="O2890" t="s">
        <v>345</v>
      </c>
      <c r="P2890" t="n">
        <v>121</v>
      </c>
      <c r="Q2890" t="s">
        <v>251</v>
      </c>
      <c r="R2890" t="s">
        <v>255</v>
      </c>
      <c r="S2890" t="s">
        <v>251</v>
      </c>
      <c r="T2890" t="n">
        <v>5</v>
      </c>
    </row>
    <row r="2891" spans="1:20">
      <c r="A2891" s="1" t="n">
        <v>40147</v>
      </c>
      <c r="B2891" t="s">
        <v>345</v>
      </c>
      <c r="C2891" t="n">
        <v>14</v>
      </c>
      <c r="D2891" t="n">
        <v>25</v>
      </c>
      <c r="E2891" t="s">
        <v>143</v>
      </c>
      <c r="F2891" t="n">
        <v>3201</v>
      </c>
      <c r="G2891" t="s">
        <v>250</v>
      </c>
      <c r="H2891" t="s">
        <v>251</v>
      </c>
      <c r="I2891" t="n">
        <v>5</v>
      </c>
      <c r="J2891" t="n">
        <v>875</v>
      </c>
      <c r="K2891" t="s">
        <v>327</v>
      </c>
      <c r="L2891" t="n">
        <v>347</v>
      </c>
      <c r="M2891" t="n">
        <v>0.05</v>
      </c>
      <c r="N2891" t="n">
        <v>42.1</v>
      </c>
      <c r="O2891" t="s">
        <v>345</v>
      </c>
      <c r="P2891" t="n">
        <v>121</v>
      </c>
      <c r="Q2891" t="s">
        <v>251</v>
      </c>
      <c r="R2891" t="s">
        <v>255</v>
      </c>
      <c r="S2891" t="s">
        <v>251</v>
      </c>
      <c r="T2891" t="n">
        <v>5</v>
      </c>
    </row>
    <row r="2892" spans="1:20">
      <c r="A2892" s="1" t="n">
        <v>40147</v>
      </c>
      <c r="B2892" t="s">
        <v>345</v>
      </c>
      <c r="C2892" t="n">
        <v>15</v>
      </c>
      <c r="D2892" t="n">
        <v>25</v>
      </c>
      <c r="E2892" t="s">
        <v>143</v>
      </c>
      <c r="F2892" t="n">
        <v>3201</v>
      </c>
      <c r="G2892" t="s">
        <v>250</v>
      </c>
      <c r="H2892" t="s">
        <v>251</v>
      </c>
      <c r="I2892" t="n">
        <v>5</v>
      </c>
      <c r="J2892" t="n">
        <v>458</v>
      </c>
      <c r="K2892" t="s">
        <v>252</v>
      </c>
      <c r="L2892" t="n">
        <v>210</v>
      </c>
      <c r="M2892" t="n">
        <v>0.85</v>
      </c>
      <c r="N2892" t="n">
        <v>35</v>
      </c>
      <c r="O2892" t="s">
        <v>345</v>
      </c>
      <c r="P2892" t="n">
        <v>121</v>
      </c>
      <c r="Q2892" t="s">
        <v>251</v>
      </c>
      <c r="R2892" t="s">
        <v>255</v>
      </c>
      <c r="S2892" t="s">
        <v>251</v>
      </c>
      <c r="T2892" t="n">
        <v>5</v>
      </c>
    </row>
    <row r="2893" spans="1:20">
      <c r="A2893" s="1" t="n">
        <v>40147</v>
      </c>
      <c r="B2893" t="s">
        <v>345</v>
      </c>
      <c r="C2893" t="n">
        <v>16</v>
      </c>
      <c r="D2893" t="n">
        <v>25</v>
      </c>
      <c r="E2893" t="s">
        <v>143</v>
      </c>
      <c r="F2893" t="n">
        <v>3201</v>
      </c>
      <c r="G2893" t="s">
        <v>250</v>
      </c>
      <c r="H2893" t="s">
        <v>251</v>
      </c>
      <c r="I2893" t="n">
        <v>5</v>
      </c>
      <c r="J2893" t="n">
        <v>280</v>
      </c>
      <c r="K2893" t="s">
        <v>273</v>
      </c>
      <c r="L2893" t="n">
        <v>251</v>
      </c>
      <c r="M2893" t="n">
        <v>0.28</v>
      </c>
      <c r="N2893" t="n">
        <v>16.2</v>
      </c>
      <c r="O2893" t="s">
        <v>345</v>
      </c>
      <c r="P2893" t="n">
        <v>121</v>
      </c>
      <c r="Q2893" t="s">
        <v>251</v>
      </c>
      <c r="R2893" t="s">
        <v>255</v>
      </c>
      <c r="S2893" t="s">
        <v>251</v>
      </c>
      <c r="T2893" t="n">
        <v>5</v>
      </c>
    </row>
    <row r="2894" spans="1:20">
      <c r="A2894" s="1" t="n">
        <v>40147</v>
      </c>
      <c r="B2894" t="s">
        <v>345</v>
      </c>
      <c r="C2894" t="n">
        <v>17</v>
      </c>
      <c r="D2894" t="n">
        <v>25</v>
      </c>
      <c r="E2894" t="s">
        <v>143</v>
      </c>
      <c r="F2894" t="n">
        <v>3201</v>
      </c>
      <c r="G2894" t="s">
        <v>250</v>
      </c>
      <c r="H2894" t="s">
        <v>251</v>
      </c>
      <c r="I2894" t="n">
        <v>5</v>
      </c>
      <c r="J2894" t="n">
        <v>945</v>
      </c>
      <c r="K2894" t="s">
        <v>304</v>
      </c>
      <c r="L2894" t="n">
        <v>207</v>
      </c>
      <c r="M2894" t="n">
        <v>0.08</v>
      </c>
      <c r="N2894" t="n">
        <v>35.7</v>
      </c>
      <c r="O2894" t="s">
        <v>345</v>
      </c>
      <c r="P2894" t="n">
        <v>121</v>
      </c>
      <c r="Q2894" t="s">
        <v>251</v>
      </c>
      <c r="R2894" t="s">
        <v>255</v>
      </c>
      <c r="S2894" t="s">
        <v>251</v>
      </c>
      <c r="T2894" t="n">
        <v>5</v>
      </c>
    </row>
    <row r="2895" spans="1:20">
      <c r="A2895" s="1" t="n">
        <v>40147</v>
      </c>
      <c r="B2895" t="s">
        <v>345</v>
      </c>
      <c r="C2895" t="n">
        <v>18</v>
      </c>
      <c r="D2895" t="n">
        <v>25</v>
      </c>
      <c r="E2895" t="s">
        <v>143</v>
      </c>
      <c r="F2895" t="n">
        <v>3201</v>
      </c>
      <c r="G2895" t="s">
        <v>250</v>
      </c>
      <c r="H2895" t="s">
        <v>251</v>
      </c>
      <c r="I2895" t="n">
        <v>5</v>
      </c>
      <c r="J2895" t="n">
        <v>945</v>
      </c>
      <c r="K2895" t="s">
        <v>304</v>
      </c>
      <c r="L2895" t="n">
        <v>296</v>
      </c>
      <c r="M2895" t="n">
        <v>0.04</v>
      </c>
      <c r="N2895" t="n">
        <v>37.6</v>
      </c>
      <c r="O2895" t="s">
        <v>345</v>
      </c>
      <c r="P2895" t="n">
        <v>121</v>
      </c>
      <c r="Q2895" t="s">
        <v>251</v>
      </c>
      <c r="R2895" t="s">
        <v>255</v>
      </c>
      <c r="S2895" t="s">
        <v>251</v>
      </c>
      <c r="T2895" t="n">
        <v>5</v>
      </c>
    </row>
    <row r="2896" spans="1:20">
      <c r="A2896" s="1" t="n">
        <v>40147</v>
      </c>
      <c r="B2896" t="s">
        <v>345</v>
      </c>
      <c r="C2896" t="n">
        <v>19</v>
      </c>
      <c r="D2896" t="n">
        <v>25</v>
      </c>
      <c r="E2896" t="s">
        <v>143</v>
      </c>
      <c r="F2896" t="n">
        <v>3201</v>
      </c>
      <c r="G2896" t="s">
        <v>250</v>
      </c>
      <c r="H2896" t="s">
        <v>251</v>
      </c>
      <c r="I2896" t="n">
        <v>5</v>
      </c>
      <c r="J2896" t="n">
        <v>945</v>
      </c>
      <c r="K2896" t="s">
        <v>304</v>
      </c>
      <c r="L2896" t="n">
        <v>308</v>
      </c>
      <c r="M2896" t="n">
        <v>0.04</v>
      </c>
      <c r="N2896" t="n">
        <v>37.6</v>
      </c>
      <c r="O2896" t="s">
        <v>345</v>
      </c>
      <c r="P2896" t="n">
        <v>121</v>
      </c>
      <c r="Q2896" t="s">
        <v>251</v>
      </c>
      <c r="R2896" t="s">
        <v>255</v>
      </c>
      <c r="S2896" t="s">
        <v>251</v>
      </c>
      <c r="T2896" t="n">
        <v>5</v>
      </c>
    </row>
    <row r="2897" spans="1:20">
      <c r="A2897" s="1" t="n">
        <v>40147</v>
      </c>
      <c r="B2897" t="s">
        <v>400</v>
      </c>
      <c r="C2897" t="n">
        <v>1</v>
      </c>
      <c r="D2897" t="n">
        <v>251</v>
      </c>
      <c r="E2897" t="s">
        <v>409</v>
      </c>
      <c r="F2897" t="n">
        <v>3204</v>
      </c>
      <c r="G2897" t="s">
        <v>367</v>
      </c>
      <c r="H2897" t="s">
        <v>251</v>
      </c>
      <c r="I2897" t="n">
        <v>5</v>
      </c>
      <c r="J2897" t="n">
        <v>260</v>
      </c>
      <c r="K2897" t="s">
        <v>272</v>
      </c>
      <c r="L2897" t="n">
        <v>10</v>
      </c>
      <c r="M2897" t="n">
        <v>0</v>
      </c>
      <c r="N2897" t="n">
        <v>0</v>
      </c>
      <c r="S2897" t="s">
        <v>405</v>
      </c>
      <c r="T2897" t="s">
        <v>405</v>
      </c>
    </row>
    <row r="2898" spans="1:20">
      <c r="A2898" s="1" t="n">
        <v>40147</v>
      </c>
      <c r="B2898" t="s">
        <v>348</v>
      </c>
      <c r="C2898" t="n">
        <v>1</v>
      </c>
      <c r="D2898" t="n">
        <v>215</v>
      </c>
      <c r="E2898" t="s">
        <v>408</v>
      </c>
      <c r="F2898" t="n">
        <v>3201</v>
      </c>
      <c r="G2898" t="s">
        <v>250</v>
      </c>
      <c r="H2898" t="s">
        <v>251</v>
      </c>
      <c r="I2898" t="n">
        <v>5</v>
      </c>
      <c r="J2898" t="n">
        <v>515</v>
      </c>
      <c r="K2898" t="s">
        <v>361</v>
      </c>
      <c r="L2898" t="n">
        <v>152</v>
      </c>
      <c r="M2898" t="n">
        <v>0</v>
      </c>
      <c r="N2898" t="n">
        <v>0</v>
      </c>
      <c r="S2898" t="s">
        <v>405</v>
      </c>
      <c r="T2898" t="s">
        <v>405</v>
      </c>
    </row>
    <row r="2899" spans="1:20">
      <c r="A2899" s="1" t="n">
        <v>40147</v>
      </c>
      <c r="B2899" t="s">
        <v>395</v>
      </c>
      <c r="C2899" t="n">
        <v>11</v>
      </c>
      <c r="D2899" t="n">
        <v>25</v>
      </c>
      <c r="E2899" t="s">
        <v>143</v>
      </c>
      <c r="F2899" t="n">
        <v>3201</v>
      </c>
      <c r="G2899" t="s">
        <v>250</v>
      </c>
      <c r="H2899" t="s">
        <v>251</v>
      </c>
      <c r="I2899" t="n">
        <v>5</v>
      </c>
      <c r="J2899" t="n">
        <v>785</v>
      </c>
      <c r="K2899" t="s">
        <v>281</v>
      </c>
      <c r="L2899" t="n">
        <v>1079</v>
      </c>
      <c r="M2899" t="n">
        <v>0.06</v>
      </c>
      <c r="N2899" t="n">
        <v>34</v>
      </c>
      <c r="O2899" t="s">
        <v>395</v>
      </c>
      <c r="P2899" t="n">
        <v>363</v>
      </c>
      <c r="Q2899" t="s">
        <v>411</v>
      </c>
      <c r="R2899" t="s">
        <v>255</v>
      </c>
      <c r="S2899" t="s">
        <v>251</v>
      </c>
      <c r="T2899" t="n">
        <v>5</v>
      </c>
    </row>
    <row r="2900" spans="1:20">
      <c r="A2900" s="1" t="n">
        <v>40147</v>
      </c>
      <c r="B2900" t="s">
        <v>395</v>
      </c>
      <c r="C2900" t="n">
        <v>12</v>
      </c>
      <c r="D2900" t="n">
        <v>25</v>
      </c>
      <c r="E2900" t="s">
        <v>143</v>
      </c>
      <c r="F2900" t="n">
        <v>3201</v>
      </c>
      <c r="G2900" t="s">
        <v>250</v>
      </c>
      <c r="H2900" t="s">
        <v>251</v>
      </c>
      <c r="I2900" t="n">
        <v>5</v>
      </c>
      <c r="J2900" t="n">
        <v>805</v>
      </c>
      <c r="K2900" t="s">
        <v>317</v>
      </c>
      <c r="L2900" t="n">
        <v>715</v>
      </c>
      <c r="M2900" t="n">
        <v>0.23</v>
      </c>
      <c r="N2900" t="n">
        <v>37.9</v>
      </c>
      <c r="O2900" t="s">
        <v>395</v>
      </c>
      <c r="P2900" t="n">
        <v>363</v>
      </c>
      <c r="Q2900" t="s">
        <v>411</v>
      </c>
      <c r="R2900" t="s">
        <v>255</v>
      </c>
      <c r="S2900" t="s">
        <v>251</v>
      </c>
      <c r="T2900" t="n">
        <v>5</v>
      </c>
    </row>
    <row r="2901" spans="1:20">
      <c r="A2901" s="1" t="n">
        <v>40147</v>
      </c>
      <c r="B2901" t="s">
        <v>395</v>
      </c>
      <c r="C2901" t="n">
        <v>15</v>
      </c>
      <c r="D2901" t="n">
        <v>25</v>
      </c>
      <c r="E2901" t="s">
        <v>143</v>
      </c>
      <c r="F2901" t="n">
        <v>3201</v>
      </c>
      <c r="G2901" t="s">
        <v>250</v>
      </c>
      <c r="H2901" t="s">
        <v>251</v>
      </c>
      <c r="I2901" t="n">
        <v>5</v>
      </c>
      <c r="J2901" t="n">
        <v>875</v>
      </c>
      <c r="K2901" t="s">
        <v>327</v>
      </c>
      <c r="L2901" t="n">
        <v>324</v>
      </c>
      <c r="M2901" t="n">
        <v>0.05</v>
      </c>
      <c r="N2901" t="n">
        <v>25.8</v>
      </c>
      <c r="O2901" t="s">
        <v>395</v>
      </c>
      <c r="P2901" t="n">
        <v>363</v>
      </c>
      <c r="Q2901" t="s">
        <v>411</v>
      </c>
      <c r="R2901" t="s">
        <v>255</v>
      </c>
      <c r="S2901" t="s">
        <v>251</v>
      </c>
      <c r="T2901" t="n">
        <v>5</v>
      </c>
    </row>
    <row r="2902" spans="1:20">
      <c r="A2902" s="1" t="n">
        <v>40178</v>
      </c>
      <c r="B2902" t="s">
        <v>345</v>
      </c>
      <c r="C2902" t="n">
        <v>18</v>
      </c>
      <c r="D2902" t="n">
        <v>25</v>
      </c>
      <c r="E2902" t="s">
        <v>143</v>
      </c>
      <c r="F2902" t="n">
        <v>3201</v>
      </c>
      <c r="G2902" t="s">
        <v>250</v>
      </c>
      <c r="H2902" t="s">
        <v>251</v>
      </c>
      <c r="I2902" t="n">
        <v>5</v>
      </c>
      <c r="J2902" t="n">
        <v>280</v>
      </c>
      <c r="K2902" t="s">
        <v>273</v>
      </c>
      <c r="L2902" t="n">
        <v>237</v>
      </c>
      <c r="M2902" t="n">
        <v>0.28</v>
      </c>
      <c r="N2902" t="n">
        <v>16.2</v>
      </c>
      <c r="O2902" t="s">
        <v>345</v>
      </c>
      <c r="P2902" t="n">
        <v>121</v>
      </c>
      <c r="Q2902" t="s">
        <v>251</v>
      </c>
      <c r="R2902" t="s">
        <v>255</v>
      </c>
      <c r="S2902" t="s">
        <v>251</v>
      </c>
      <c r="T2902" t="n">
        <v>5</v>
      </c>
    </row>
    <row r="2903" spans="1:20">
      <c r="A2903" s="1" t="n">
        <v>40178</v>
      </c>
      <c r="B2903" t="s">
        <v>345</v>
      </c>
      <c r="C2903" t="n">
        <v>19</v>
      </c>
      <c r="D2903" t="n">
        <v>25</v>
      </c>
      <c r="E2903" t="s">
        <v>143</v>
      </c>
      <c r="F2903" t="n">
        <v>3201</v>
      </c>
      <c r="G2903" t="s">
        <v>250</v>
      </c>
      <c r="H2903" t="s">
        <v>251</v>
      </c>
      <c r="I2903" t="n">
        <v>5</v>
      </c>
      <c r="J2903" t="n">
        <v>458</v>
      </c>
      <c r="K2903" t="s">
        <v>252</v>
      </c>
      <c r="L2903" t="n">
        <v>112</v>
      </c>
      <c r="M2903" t="n">
        <v>0.09</v>
      </c>
      <c r="N2903" t="n">
        <v>33.9</v>
      </c>
      <c r="O2903" t="s">
        <v>345</v>
      </c>
      <c r="P2903" t="n">
        <v>121</v>
      </c>
      <c r="Q2903" t="s">
        <v>251</v>
      </c>
      <c r="R2903" t="s">
        <v>255</v>
      </c>
      <c r="S2903" t="s">
        <v>251</v>
      </c>
      <c r="T2903" t="n">
        <v>5</v>
      </c>
    </row>
    <row r="2904" spans="1:20">
      <c r="A2904" s="1" t="n">
        <v>40178</v>
      </c>
      <c r="B2904" t="s">
        <v>345</v>
      </c>
      <c r="C2904" t="n">
        <v>20</v>
      </c>
      <c r="D2904" t="n">
        <v>25</v>
      </c>
      <c r="E2904" t="s">
        <v>143</v>
      </c>
      <c r="F2904" t="n">
        <v>3201</v>
      </c>
      <c r="G2904" t="s">
        <v>250</v>
      </c>
      <c r="H2904" t="s">
        <v>251</v>
      </c>
      <c r="I2904" t="n">
        <v>5</v>
      </c>
      <c r="J2904" t="n">
        <v>945</v>
      </c>
      <c r="K2904" t="s">
        <v>304</v>
      </c>
      <c r="L2904" t="n">
        <v>351</v>
      </c>
      <c r="M2904" t="n">
        <v>0.04</v>
      </c>
      <c r="N2904" t="n">
        <v>37.6</v>
      </c>
      <c r="O2904" t="s">
        <v>345</v>
      </c>
      <c r="P2904" t="n">
        <v>121</v>
      </c>
      <c r="Q2904" t="s">
        <v>251</v>
      </c>
      <c r="R2904" t="s">
        <v>255</v>
      </c>
      <c r="S2904" t="s">
        <v>251</v>
      </c>
      <c r="T2904" t="n">
        <v>5</v>
      </c>
    </row>
    <row r="2905" spans="1:20">
      <c r="A2905" s="1" t="n">
        <v>40178</v>
      </c>
      <c r="B2905" t="s">
        <v>345</v>
      </c>
      <c r="C2905" t="n">
        <v>21</v>
      </c>
      <c r="D2905" t="n">
        <v>25</v>
      </c>
      <c r="E2905" t="s">
        <v>143</v>
      </c>
      <c r="F2905" t="n">
        <v>3201</v>
      </c>
      <c r="G2905" t="s">
        <v>250</v>
      </c>
      <c r="H2905" t="s">
        <v>251</v>
      </c>
      <c r="I2905" t="n">
        <v>5</v>
      </c>
      <c r="J2905" t="n">
        <v>945</v>
      </c>
      <c r="K2905" t="s">
        <v>304</v>
      </c>
      <c r="L2905" t="n">
        <v>208</v>
      </c>
      <c r="M2905" t="n">
        <v>0.08</v>
      </c>
      <c r="N2905" t="n">
        <v>35.8</v>
      </c>
      <c r="O2905" t="s">
        <v>345</v>
      </c>
      <c r="P2905" t="n">
        <v>121</v>
      </c>
      <c r="Q2905" t="s">
        <v>251</v>
      </c>
      <c r="R2905" t="s">
        <v>255</v>
      </c>
      <c r="S2905" t="s">
        <v>251</v>
      </c>
      <c r="T2905" t="n">
        <v>5</v>
      </c>
    </row>
    <row r="2906" spans="1:20">
      <c r="A2906" s="1" t="n">
        <v>40178</v>
      </c>
      <c r="B2906" t="s">
        <v>345</v>
      </c>
      <c r="C2906" t="n">
        <v>22</v>
      </c>
      <c r="D2906" t="n">
        <v>25</v>
      </c>
      <c r="E2906" t="s">
        <v>143</v>
      </c>
      <c r="F2906" t="n">
        <v>3201</v>
      </c>
      <c r="G2906" t="s">
        <v>250</v>
      </c>
      <c r="H2906" t="s">
        <v>251</v>
      </c>
      <c r="I2906" t="n">
        <v>5</v>
      </c>
      <c r="J2906" t="n">
        <v>458</v>
      </c>
      <c r="K2906" t="s">
        <v>252</v>
      </c>
      <c r="L2906" t="n">
        <v>274</v>
      </c>
      <c r="M2906" t="n">
        <v>0.09</v>
      </c>
      <c r="N2906" t="n">
        <v>33.9</v>
      </c>
      <c r="O2906" t="s">
        <v>345</v>
      </c>
      <c r="P2906" t="n">
        <v>121</v>
      </c>
      <c r="Q2906" t="s">
        <v>251</v>
      </c>
      <c r="R2906" t="s">
        <v>255</v>
      </c>
      <c r="S2906" t="s">
        <v>251</v>
      </c>
      <c r="T2906" t="n">
        <v>5</v>
      </c>
    </row>
    <row r="2907" spans="1:20">
      <c r="A2907" s="1" t="n">
        <v>40178</v>
      </c>
      <c r="B2907" t="s">
        <v>345</v>
      </c>
      <c r="C2907" t="n">
        <v>23</v>
      </c>
      <c r="D2907" t="n">
        <v>25</v>
      </c>
      <c r="E2907" t="s">
        <v>143</v>
      </c>
      <c r="F2907" t="n">
        <v>3201</v>
      </c>
      <c r="G2907" t="s">
        <v>250</v>
      </c>
      <c r="H2907" t="s">
        <v>251</v>
      </c>
      <c r="I2907" t="n">
        <v>5</v>
      </c>
      <c r="J2907" t="n">
        <v>875</v>
      </c>
      <c r="K2907" t="s">
        <v>327</v>
      </c>
      <c r="L2907" t="n">
        <v>164</v>
      </c>
      <c r="M2907" t="n">
        <v>0.06</v>
      </c>
      <c r="N2907" t="n">
        <v>42.2</v>
      </c>
      <c r="O2907" t="s">
        <v>345</v>
      </c>
      <c r="P2907" t="n">
        <v>121</v>
      </c>
      <c r="Q2907" t="s">
        <v>251</v>
      </c>
      <c r="R2907" t="s">
        <v>255</v>
      </c>
      <c r="S2907" t="s">
        <v>251</v>
      </c>
      <c r="T2907" t="n">
        <v>5</v>
      </c>
    </row>
    <row r="2908" spans="1:20">
      <c r="A2908" s="1" t="n">
        <v>40209</v>
      </c>
      <c r="B2908" t="s">
        <v>345</v>
      </c>
      <c r="C2908" t="n">
        <v>15</v>
      </c>
      <c r="D2908" t="n">
        <v>25</v>
      </c>
      <c r="E2908" t="s">
        <v>143</v>
      </c>
      <c r="F2908" t="n">
        <v>3201</v>
      </c>
      <c r="G2908" t="s">
        <v>250</v>
      </c>
      <c r="H2908" t="s">
        <v>251</v>
      </c>
      <c r="I2908" t="n">
        <v>5</v>
      </c>
      <c r="J2908" t="n">
        <v>875</v>
      </c>
      <c r="K2908" t="s">
        <v>327</v>
      </c>
      <c r="L2908" t="n">
        <v>156</v>
      </c>
      <c r="M2908" t="n">
        <v>0.04</v>
      </c>
      <c r="N2908" t="n">
        <v>42.3</v>
      </c>
      <c r="O2908" t="s">
        <v>345</v>
      </c>
      <c r="P2908" t="n">
        <v>121</v>
      </c>
      <c r="Q2908" t="s">
        <v>251</v>
      </c>
      <c r="R2908" t="s">
        <v>255</v>
      </c>
      <c r="S2908" t="s">
        <v>251</v>
      </c>
      <c r="T2908" t="n">
        <v>5</v>
      </c>
    </row>
    <row r="2909" spans="1:20">
      <c r="A2909" s="1" t="n">
        <v>40209</v>
      </c>
      <c r="B2909" t="s">
        <v>345</v>
      </c>
      <c r="C2909" t="n">
        <v>16</v>
      </c>
      <c r="D2909" t="n">
        <v>25</v>
      </c>
      <c r="E2909" t="s">
        <v>143</v>
      </c>
      <c r="F2909" t="n">
        <v>3201</v>
      </c>
      <c r="G2909" t="s">
        <v>250</v>
      </c>
      <c r="H2909" t="s">
        <v>251</v>
      </c>
      <c r="I2909" t="n">
        <v>5</v>
      </c>
      <c r="J2909" t="n">
        <v>875</v>
      </c>
      <c r="K2909" t="s">
        <v>327</v>
      </c>
      <c r="L2909" t="n">
        <v>448</v>
      </c>
      <c r="M2909" t="n">
        <v>0.04</v>
      </c>
      <c r="N2909" t="n">
        <v>42.6</v>
      </c>
      <c r="O2909" t="s">
        <v>345</v>
      </c>
      <c r="P2909" t="n">
        <v>121</v>
      </c>
      <c r="Q2909" t="s">
        <v>251</v>
      </c>
      <c r="R2909" t="s">
        <v>255</v>
      </c>
      <c r="S2909" t="s">
        <v>251</v>
      </c>
      <c r="T2909" t="n">
        <v>5</v>
      </c>
    </row>
    <row r="2910" spans="1:20">
      <c r="A2910" s="1" t="n">
        <v>40209</v>
      </c>
      <c r="B2910" t="s">
        <v>345</v>
      </c>
      <c r="C2910" t="n">
        <v>17</v>
      </c>
      <c r="D2910" t="n">
        <v>25</v>
      </c>
      <c r="E2910" t="s">
        <v>143</v>
      </c>
      <c r="F2910" t="n">
        <v>3201</v>
      </c>
      <c r="G2910" t="s">
        <v>250</v>
      </c>
      <c r="H2910" t="s">
        <v>251</v>
      </c>
      <c r="I2910" t="n">
        <v>5</v>
      </c>
      <c r="J2910" t="n">
        <v>875</v>
      </c>
      <c r="K2910" t="s">
        <v>327</v>
      </c>
      <c r="L2910" t="n">
        <v>258</v>
      </c>
      <c r="M2910" t="n">
        <v>0.04</v>
      </c>
      <c r="N2910" t="n">
        <v>42.8</v>
      </c>
      <c r="O2910" t="s">
        <v>345</v>
      </c>
      <c r="P2910" t="n">
        <v>121</v>
      </c>
      <c r="Q2910" t="s">
        <v>251</v>
      </c>
      <c r="R2910" t="s">
        <v>255</v>
      </c>
      <c r="S2910" t="s">
        <v>251</v>
      </c>
      <c r="T2910" t="n">
        <v>5</v>
      </c>
    </row>
    <row r="2911" spans="1:20">
      <c r="A2911" s="1" t="n">
        <v>40209</v>
      </c>
      <c r="B2911" t="s">
        <v>345</v>
      </c>
      <c r="C2911" t="n">
        <v>18</v>
      </c>
      <c r="D2911" t="n">
        <v>25</v>
      </c>
      <c r="E2911" t="s">
        <v>143</v>
      </c>
      <c r="F2911" t="n">
        <v>3201</v>
      </c>
      <c r="G2911" t="s">
        <v>250</v>
      </c>
      <c r="H2911" t="s">
        <v>251</v>
      </c>
      <c r="I2911" t="n">
        <v>5</v>
      </c>
      <c r="J2911" t="n">
        <v>945</v>
      </c>
      <c r="K2911" t="s">
        <v>304</v>
      </c>
      <c r="L2911" t="n">
        <v>199</v>
      </c>
      <c r="M2911" t="n">
        <v>0.03</v>
      </c>
      <c r="N2911" t="n">
        <v>35.7</v>
      </c>
      <c r="O2911" t="s">
        <v>345</v>
      </c>
      <c r="P2911" t="n">
        <v>121</v>
      </c>
      <c r="Q2911" t="s">
        <v>251</v>
      </c>
      <c r="R2911" t="s">
        <v>255</v>
      </c>
      <c r="S2911" t="s">
        <v>251</v>
      </c>
      <c r="T2911" t="n">
        <v>5</v>
      </c>
    </row>
    <row r="2912" spans="1:20">
      <c r="A2912" s="1" t="n">
        <v>40209</v>
      </c>
      <c r="B2912" t="s">
        <v>345</v>
      </c>
      <c r="C2912" t="n">
        <v>19</v>
      </c>
      <c r="D2912" t="n">
        <v>25</v>
      </c>
      <c r="E2912" t="s">
        <v>143</v>
      </c>
      <c r="F2912" t="n">
        <v>3201</v>
      </c>
      <c r="G2912" t="s">
        <v>250</v>
      </c>
      <c r="H2912" t="s">
        <v>251</v>
      </c>
      <c r="I2912" t="n">
        <v>5</v>
      </c>
      <c r="J2912" t="n">
        <v>945</v>
      </c>
      <c r="K2912" t="s">
        <v>304</v>
      </c>
      <c r="L2912" t="n">
        <v>208</v>
      </c>
      <c r="M2912" t="n">
        <v>0.03</v>
      </c>
      <c r="N2912" t="n">
        <v>35.8</v>
      </c>
      <c r="O2912" t="s">
        <v>345</v>
      </c>
      <c r="P2912" t="n">
        <v>121</v>
      </c>
      <c r="Q2912" t="s">
        <v>251</v>
      </c>
      <c r="R2912" t="s">
        <v>255</v>
      </c>
      <c r="S2912" t="s">
        <v>251</v>
      </c>
      <c r="T2912" t="n">
        <v>5</v>
      </c>
    </row>
    <row r="2913" spans="1:20">
      <c r="A2913" s="1" t="n">
        <v>40209</v>
      </c>
      <c r="B2913" t="s">
        <v>345</v>
      </c>
      <c r="C2913" t="n">
        <v>20</v>
      </c>
      <c r="D2913" t="n">
        <v>25</v>
      </c>
      <c r="E2913" t="s">
        <v>143</v>
      </c>
      <c r="F2913" t="n">
        <v>3201</v>
      </c>
      <c r="G2913" t="s">
        <v>250</v>
      </c>
      <c r="H2913" t="s">
        <v>251</v>
      </c>
      <c r="I2913" t="n">
        <v>5</v>
      </c>
      <c r="J2913" t="n">
        <v>945</v>
      </c>
      <c r="K2913" t="s">
        <v>304</v>
      </c>
      <c r="L2913" t="n">
        <v>411</v>
      </c>
      <c r="M2913" t="n">
        <v>0.03</v>
      </c>
      <c r="N2913" t="n">
        <v>35.7</v>
      </c>
      <c r="O2913" t="s">
        <v>345</v>
      </c>
      <c r="P2913" t="n">
        <v>121</v>
      </c>
      <c r="Q2913" t="s">
        <v>251</v>
      </c>
      <c r="R2913" t="s">
        <v>255</v>
      </c>
      <c r="S2913" t="s">
        <v>251</v>
      </c>
      <c r="T2913" t="n">
        <v>5</v>
      </c>
    </row>
    <row r="2914" spans="1:20">
      <c r="A2914" s="1" t="n">
        <v>40209</v>
      </c>
      <c r="B2914" t="s">
        <v>345</v>
      </c>
      <c r="C2914" t="n">
        <v>21</v>
      </c>
      <c r="D2914" t="n">
        <v>25</v>
      </c>
      <c r="E2914" t="s">
        <v>143</v>
      </c>
      <c r="F2914" t="n">
        <v>3201</v>
      </c>
      <c r="G2914" t="s">
        <v>250</v>
      </c>
      <c r="H2914" t="s">
        <v>251</v>
      </c>
      <c r="I2914" t="n">
        <v>5</v>
      </c>
      <c r="J2914" t="n">
        <v>945</v>
      </c>
      <c r="K2914" t="s">
        <v>304</v>
      </c>
      <c r="L2914" t="n">
        <v>311</v>
      </c>
      <c r="M2914" t="n">
        <v>0.03</v>
      </c>
      <c r="N2914" t="n">
        <v>35.9</v>
      </c>
      <c r="O2914" t="s">
        <v>345</v>
      </c>
      <c r="P2914" t="n">
        <v>121</v>
      </c>
      <c r="Q2914" t="s">
        <v>251</v>
      </c>
      <c r="R2914" t="s">
        <v>255</v>
      </c>
      <c r="S2914" t="s">
        <v>251</v>
      </c>
      <c r="T2914" t="n">
        <v>5</v>
      </c>
    </row>
    <row r="2915" spans="1:20">
      <c r="A2915" s="1" t="n">
        <v>40209</v>
      </c>
      <c r="B2915" t="s">
        <v>400</v>
      </c>
      <c r="C2915" t="n">
        <v>1</v>
      </c>
      <c r="D2915" t="n">
        <v>251</v>
      </c>
      <c r="E2915" t="s">
        <v>409</v>
      </c>
      <c r="F2915" t="n">
        <v>3202</v>
      </c>
      <c r="G2915" t="s">
        <v>297</v>
      </c>
      <c r="H2915" t="s">
        <v>251</v>
      </c>
      <c r="I2915" t="n">
        <v>5</v>
      </c>
      <c r="J2915" t="n">
        <v>320</v>
      </c>
      <c r="K2915" t="s">
        <v>412</v>
      </c>
      <c r="L2915" t="n">
        <v>21</v>
      </c>
      <c r="M2915" t="n">
        <v>0</v>
      </c>
      <c r="N2915" t="n">
        <v>0</v>
      </c>
      <c r="S2915" t="s">
        <v>405</v>
      </c>
      <c r="T2915" t="s">
        <v>405</v>
      </c>
    </row>
    <row r="2916" spans="1:20">
      <c r="A2916" s="1" t="n">
        <v>40209</v>
      </c>
      <c r="B2916" t="s">
        <v>400</v>
      </c>
      <c r="C2916" t="n">
        <v>2</v>
      </c>
      <c r="D2916" t="n">
        <v>251</v>
      </c>
      <c r="E2916" t="s">
        <v>409</v>
      </c>
      <c r="F2916" t="n">
        <v>3203</v>
      </c>
      <c r="G2916" t="s">
        <v>366</v>
      </c>
      <c r="H2916" t="s">
        <v>251</v>
      </c>
      <c r="I2916" t="n">
        <v>5</v>
      </c>
      <c r="J2916" t="n">
        <v>320</v>
      </c>
      <c r="K2916" t="s">
        <v>412</v>
      </c>
      <c r="L2916" t="n">
        <v>15</v>
      </c>
      <c r="M2916" t="n">
        <v>0</v>
      </c>
      <c r="N2916" t="n">
        <v>0</v>
      </c>
      <c r="S2916" t="s">
        <v>405</v>
      </c>
      <c r="T2916" t="s">
        <v>405</v>
      </c>
    </row>
    <row r="2917" spans="1:20">
      <c r="A2917" s="1" t="n">
        <v>40209</v>
      </c>
      <c r="B2917" t="s">
        <v>400</v>
      </c>
      <c r="C2917" t="n">
        <v>3</v>
      </c>
      <c r="D2917" t="n">
        <v>251</v>
      </c>
      <c r="E2917" t="s">
        <v>409</v>
      </c>
      <c r="F2917" t="n">
        <v>3204</v>
      </c>
      <c r="G2917" t="s">
        <v>367</v>
      </c>
      <c r="H2917" t="s">
        <v>251</v>
      </c>
      <c r="I2917" t="n">
        <v>5</v>
      </c>
      <c r="J2917" t="n">
        <v>320</v>
      </c>
      <c r="K2917" t="s">
        <v>412</v>
      </c>
      <c r="L2917" t="n">
        <v>22</v>
      </c>
      <c r="M2917" t="n">
        <v>0</v>
      </c>
      <c r="N2917" t="n">
        <v>0</v>
      </c>
      <c r="S2917" t="s">
        <v>405</v>
      </c>
      <c r="T2917" t="s">
        <v>405</v>
      </c>
    </row>
    <row r="2918" spans="1:20">
      <c r="A2918" s="1" t="n">
        <v>40209</v>
      </c>
      <c r="B2918" t="s">
        <v>348</v>
      </c>
      <c r="C2918" t="n">
        <v>1</v>
      </c>
      <c r="D2918" t="n">
        <v>215</v>
      </c>
      <c r="E2918" t="s">
        <v>408</v>
      </c>
      <c r="F2918" t="n">
        <v>3201</v>
      </c>
      <c r="G2918" t="s">
        <v>250</v>
      </c>
      <c r="H2918" t="s">
        <v>251</v>
      </c>
      <c r="I2918" t="n">
        <v>5</v>
      </c>
      <c r="J2918" t="n">
        <v>280</v>
      </c>
      <c r="K2918" t="s">
        <v>273</v>
      </c>
      <c r="L2918" t="n">
        <v>278</v>
      </c>
      <c r="M2918" t="n">
        <v>0</v>
      </c>
      <c r="N2918" t="n">
        <v>0</v>
      </c>
      <c r="S2918" t="s">
        <v>405</v>
      </c>
      <c r="T2918" t="s">
        <v>405</v>
      </c>
    </row>
    <row r="2919" spans="1:20">
      <c r="A2919" s="1" t="n">
        <v>40209</v>
      </c>
      <c r="B2919" t="s">
        <v>395</v>
      </c>
      <c r="C2919" t="n">
        <v>8</v>
      </c>
      <c r="D2919" t="n">
        <v>25</v>
      </c>
      <c r="E2919" t="s">
        <v>143</v>
      </c>
      <c r="F2919" t="n">
        <v>3201</v>
      </c>
      <c r="G2919" t="s">
        <v>250</v>
      </c>
      <c r="H2919" t="s">
        <v>251</v>
      </c>
      <c r="I2919" t="n">
        <v>5</v>
      </c>
      <c r="J2919" t="n">
        <v>458</v>
      </c>
      <c r="K2919" t="s">
        <v>252</v>
      </c>
      <c r="L2919" t="n">
        <v>916</v>
      </c>
      <c r="M2919" t="n">
        <v>0.02</v>
      </c>
      <c r="N2919" t="n">
        <v>21.1</v>
      </c>
      <c r="O2919" t="s">
        <v>395</v>
      </c>
      <c r="P2919" t="n">
        <v>363</v>
      </c>
      <c r="Q2919" t="s">
        <v>411</v>
      </c>
      <c r="R2919" t="s">
        <v>255</v>
      </c>
      <c r="S2919" t="s">
        <v>251</v>
      </c>
      <c r="T2919" t="n">
        <v>5</v>
      </c>
    </row>
    <row r="2920" spans="1:20">
      <c r="A2920" s="1" t="n">
        <v>40209</v>
      </c>
      <c r="B2920" t="s">
        <v>395</v>
      </c>
      <c r="C2920" t="n">
        <v>10</v>
      </c>
      <c r="D2920" t="n">
        <v>25</v>
      </c>
      <c r="E2920" t="s">
        <v>143</v>
      </c>
      <c r="F2920" t="n">
        <v>3201</v>
      </c>
      <c r="G2920" t="s">
        <v>250</v>
      </c>
      <c r="H2920" t="s">
        <v>251</v>
      </c>
      <c r="I2920" t="n">
        <v>5</v>
      </c>
      <c r="J2920" t="n">
        <v>785</v>
      </c>
      <c r="K2920" t="s">
        <v>281</v>
      </c>
      <c r="L2920" t="n">
        <v>1015</v>
      </c>
      <c r="M2920" t="n">
        <v>0.06</v>
      </c>
      <c r="N2920" t="n">
        <v>34</v>
      </c>
      <c r="O2920" t="s">
        <v>395</v>
      </c>
      <c r="P2920" t="n">
        <v>363</v>
      </c>
      <c r="Q2920" t="s">
        <v>411</v>
      </c>
      <c r="R2920" t="s">
        <v>255</v>
      </c>
      <c r="S2920" t="s">
        <v>251</v>
      </c>
      <c r="T2920" t="n">
        <v>5</v>
      </c>
    </row>
    <row r="2921" spans="1:20">
      <c r="A2921" s="1" t="n">
        <v>40209</v>
      </c>
      <c r="B2921" t="s">
        <v>395</v>
      </c>
      <c r="C2921" t="n">
        <v>13</v>
      </c>
      <c r="D2921" t="n">
        <v>25</v>
      </c>
      <c r="E2921" t="s">
        <v>143</v>
      </c>
      <c r="F2921" t="n">
        <v>3201</v>
      </c>
      <c r="G2921" t="s">
        <v>250</v>
      </c>
      <c r="H2921" t="s">
        <v>251</v>
      </c>
      <c r="I2921" t="n">
        <v>5</v>
      </c>
      <c r="J2921" t="n">
        <v>805</v>
      </c>
      <c r="K2921" t="s">
        <v>317</v>
      </c>
      <c r="L2921" t="n">
        <v>717</v>
      </c>
      <c r="M2921" t="n">
        <v>0.23</v>
      </c>
      <c r="N2921" t="n">
        <v>37.9</v>
      </c>
      <c r="O2921" t="s">
        <v>395</v>
      </c>
      <c r="P2921" t="n">
        <v>363</v>
      </c>
      <c r="Q2921" t="s">
        <v>411</v>
      </c>
      <c r="R2921" t="s">
        <v>255</v>
      </c>
      <c r="S2921" t="s">
        <v>251</v>
      </c>
      <c r="T2921" t="n">
        <v>5</v>
      </c>
    </row>
    <row r="2922" spans="1:20">
      <c r="A2922" s="1" t="n">
        <v>40209</v>
      </c>
      <c r="B2922" t="s">
        <v>395</v>
      </c>
      <c r="C2922" t="n">
        <v>14</v>
      </c>
      <c r="D2922" t="n">
        <v>25</v>
      </c>
      <c r="E2922" t="s">
        <v>143</v>
      </c>
      <c r="F2922" t="n">
        <v>3201</v>
      </c>
      <c r="G2922" t="s">
        <v>250</v>
      </c>
      <c r="H2922" t="s">
        <v>251</v>
      </c>
      <c r="I2922" t="n">
        <v>5</v>
      </c>
      <c r="J2922" t="n">
        <v>580</v>
      </c>
      <c r="K2922" t="s">
        <v>270</v>
      </c>
      <c r="L2922" t="n">
        <v>382</v>
      </c>
      <c r="M2922" t="n">
        <v>0.08</v>
      </c>
      <c r="N2922" t="n">
        <v>31.8</v>
      </c>
      <c r="O2922" t="s">
        <v>395</v>
      </c>
      <c r="P2922" t="n">
        <v>363</v>
      </c>
      <c r="Q2922" t="s">
        <v>411</v>
      </c>
      <c r="R2922" t="s">
        <v>255</v>
      </c>
      <c r="S2922" t="s">
        <v>251</v>
      </c>
      <c r="T2922" t="n">
        <v>5</v>
      </c>
    </row>
    <row r="2923" spans="1:20">
      <c r="A2923" s="1" t="n">
        <v>40237</v>
      </c>
      <c r="B2923" t="s">
        <v>345</v>
      </c>
      <c r="C2923" t="n">
        <v>16</v>
      </c>
      <c r="D2923" t="n">
        <v>25</v>
      </c>
      <c r="E2923" t="s">
        <v>143</v>
      </c>
      <c r="F2923" t="n">
        <v>3201</v>
      </c>
      <c r="G2923" t="s">
        <v>250</v>
      </c>
      <c r="H2923" t="s">
        <v>251</v>
      </c>
      <c r="I2923" t="n">
        <v>5</v>
      </c>
      <c r="J2923" t="n">
        <v>458</v>
      </c>
      <c r="K2923" t="s">
        <v>252</v>
      </c>
      <c r="L2923" t="n">
        <v>132</v>
      </c>
      <c r="M2923" t="n">
        <v>0.02</v>
      </c>
      <c r="N2923" t="n">
        <v>48.7</v>
      </c>
      <c r="O2923" t="s">
        <v>345</v>
      </c>
      <c r="P2923" t="n">
        <v>121</v>
      </c>
      <c r="Q2923" t="s">
        <v>251</v>
      </c>
      <c r="R2923" t="s">
        <v>255</v>
      </c>
      <c r="S2923" t="s">
        <v>251</v>
      </c>
      <c r="T2923" t="n">
        <v>5</v>
      </c>
    </row>
    <row r="2924" spans="1:20">
      <c r="A2924" s="1" t="n">
        <v>40237</v>
      </c>
      <c r="B2924" t="s">
        <v>345</v>
      </c>
      <c r="C2924" t="n">
        <v>17</v>
      </c>
      <c r="D2924" t="n">
        <v>25</v>
      </c>
      <c r="E2924" t="s">
        <v>143</v>
      </c>
      <c r="F2924" t="n">
        <v>3201</v>
      </c>
      <c r="G2924" t="s">
        <v>250</v>
      </c>
      <c r="H2924" t="s">
        <v>251</v>
      </c>
      <c r="I2924" t="n">
        <v>5</v>
      </c>
      <c r="J2924" t="n">
        <v>875</v>
      </c>
      <c r="K2924" t="s">
        <v>327</v>
      </c>
      <c r="L2924" t="n">
        <v>198</v>
      </c>
      <c r="M2924" t="n">
        <v>0.05</v>
      </c>
      <c r="N2924" t="n">
        <v>42.5</v>
      </c>
      <c r="O2924" t="s">
        <v>345</v>
      </c>
      <c r="P2924" t="n">
        <v>121</v>
      </c>
      <c r="Q2924" t="s">
        <v>251</v>
      </c>
      <c r="R2924" t="s">
        <v>255</v>
      </c>
      <c r="S2924" t="s">
        <v>251</v>
      </c>
      <c r="T2924" t="n">
        <v>5</v>
      </c>
    </row>
    <row r="2925" spans="1:20">
      <c r="A2925" s="1" t="n">
        <v>40237</v>
      </c>
      <c r="B2925" t="s">
        <v>345</v>
      </c>
      <c r="C2925" t="n">
        <v>18</v>
      </c>
      <c r="D2925" t="n">
        <v>25</v>
      </c>
      <c r="E2925" t="s">
        <v>143</v>
      </c>
      <c r="F2925" t="n">
        <v>3201</v>
      </c>
      <c r="G2925" t="s">
        <v>250</v>
      </c>
      <c r="H2925" t="s">
        <v>251</v>
      </c>
      <c r="I2925" t="n">
        <v>5</v>
      </c>
      <c r="J2925" t="n">
        <v>458</v>
      </c>
      <c r="K2925" t="s">
        <v>252</v>
      </c>
      <c r="L2925" t="n">
        <v>96</v>
      </c>
      <c r="M2925" t="n">
        <v>0.1</v>
      </c>
      <c r="N2925" t="n">
        <v>30.8</v>
      </c>
      <c r="O2925" t="s">
        <v>345</v>
      </c>
      <c r="P2925" t="n">
        <v>121</v>
      </c>
      <c r="Q2925" t="s">
        <v>251</v>
      </c>
      <c r="R2925" t="s">
        <v>255</v>
      </c>
      <c r="S2925" t="s">
        <v>251</v>
      </c>
      <c r="T2925" t="n">
        <v>5</v>
      </c>
    </row>
    <row r="2926" spans="1:20">
      <c r="A2926" s="1" t="n">
        <v>40237</v>
      </c>
      <c r="B2926" t="s">
        <v>345</v>
      </c>
      <c r="C2926" t="n">
        <v>19</v>
      </c>
      <c r="D2926" t="n">
        <v>25</v>
      </c>
      <c r="E2926" t="s">
        <v>143</v>
      </c>
      <c r="F2926" t="n">
        <v>3201</v>
      </c>
      <c r="G2926" t="s">
        <v>250</v>
      </c>
      <c r="H2926" t="s">
        <v>251</v>
      </c>
      <c r="I2926" t="n">
        <v>5</v>
      </c>
      <c r="J2926" t="n">
        <v>458</v>
      </c>
      <c r="K2926" t="s">
        <v>252</v>
      </c>
      <c r="L2926" t="n">
        <v>445</v>
      </c>
      <c r="M2926" t="n">
        <v>0.09</v>
      </c>
      <c r="N2926" t="n">
        <v>33.9</v>
      </c>
      <c r="O2926" t="s">
        <v>345</v>
      </c>
      <c r="P2926" t="n">
        <v>121</v>
      </c>
      <c r="Q2926" t="s">
        <v>251</v>
      </c>
      <c r="R2926" t="s">
        <v>255</v>
      </c>
      <c r="S2926" t="s">
        <v>251</v>
      </c>
      <c r="T2926" t="n">
        <v>5</v>
      </c>
    </row>
    <row r="2927" spans="1:20">
      <c r="A2927" s="1" t="n">
        <v>40237</v>
      </c>
      <c r="B2927" t="s">
        <v>345</v>
      </c>
      <c r="C2927" t="n">
        <v>21</v>
      </c>
      <c r="D2927" t="n">
        <v>25</v>
      </c>
      <c r="E2927" t="s">
        <v>143</v>
      </c>
      <c r="F2927" t="n">
        <v>3201</v>
      </c>
      <c r="G2927" t="s">
        <v>250</v>
      </c>
      <c r="H2927" t="s">
        <v>251</v>
      </c>
      <c r="I2927" t="n">
        <v>5</v>
      </c>
      <c r="J2927" t="n">
        <v>458</v>
      </c>
      <c r="K2927" t="s">
        <v>252</v>
      </c>
      <c r="L2927" t="n">
        <v>190</v>
      </c>
      <c r="M2927" t="n">
        <v>0.09</v>
      </c>
      <c r="N2927" t="n">
        <v>32.4</v>
      </c>
      <c r="O2927" t="s">
        <v>345</v>
      </c>
      <c r="P2927" t="n">
        <v>121</v>
      </c>
      <c r="Q2927" t="s">
        <v>251</v>
      </c>
      <c r="R2927" t="s">
        <v>255</v>
      </c>
      <c r="S2927" t="s">
        <v>251</v>
      </c>
      <c r="T2927" t="n">
        <v>5</v>
      </c>
    </row>
    <row r="2928" spans="1:20">
      <c r="A2928" s="1" t="n">
        <v>40237</v>
      </c>
      <c r="B2928" t="s">
        <v>406</v>
      </c>
      <c r="C2928" t="n">
        <v>1</v>
      </c>
      <c r="D2928" t="n">
        <v>931</v>
      </c>
      <c r="E2928" t="s">
        <v>407</v>
      </c>
      <c r="F2928" t="n">
        <v>3201</v>
      </c>
      <c r="G2928" t="s">
        <v>250</v>
      </c>
      <c r="H2928" t="s">
        <v>251</v>
      </c>
      <c r="I2928" t="n">
        <v>5</v>
      </c>
      <c r="J2928" t="n">
        <v>260</v>
      </c>
      <c r="K2928" t="s">
        <v>272</v>
      </c>
      <c r="L2928" t="n">
        <v>219</v>
      </c>
      <c r="M2928" t="n">
        <v>0</v>
      </c>
      <c r="N2928" t="n">
        <v>0</v>
      </c>
      <c r="S2928" t="s">
        <v>405</v>
      </c>
      <c r="T2928" t="s">
        <v>405</v>
      </c>
    </row>
    <row r="2929" spans="1:20">
      <c r="A2929" s="1" t="n">
        <v>40237</v>
      </c>
      <c r="B2929" t="s">
        <v>348</v>
      </c>
      <c r="C2929" t="n">
        <v>1</v>
      </c>
      <c r="D2929" t="n">
        <v>215</v>
      </c>
      <c r="E2929" t="s">
        <v>408</v>
      </c>
      <c r="F2929" t="n">
        <v>3201</v>
      </c>
      <c r="G2929" t="s">
        <v>250</v>
      </c>
      <c r="H2929" t="s">
        <v>251</v>
      </c>
      <c r="I2929" t="n">
        <v>5</v>
      </c>
      <c r="J2929" t="n">
        <v>458</v>
      </c>
      <c r="K2929" t="s">
        <v>252</v>
      </c>
      <c r="L2929" t="n">
        <v>323</v>
      </c>
      <c r="M2929" t="n">
        <v>0</v>
      </c>
      <c r="N2929" t="n">
        <v>0</v>
      </c>
      <c r="S2929" t="s">
        <v>405</v>
      </c>
      <c r="T2929" t="s">
        <v>405</v>
      </c>
    </row>
    <row r="2930" spans="1:20">
      <c r="A2930" s="1" t="n">
        <v>40237</v>
      </c>
      <c r="B2930" t="s">
        <v>348</v>
      </c>
      <c r="C2930" t="n">
        <v>2</v>
      </c>
      <c r="D2930" t="n">
        <v>215</v>
      </c>
      <c r="E2930" t="s">
        <v>408</v>
      </c>
      <c r="F2930" t="n">
        <v>3201</v>
      </c>
      <c r="G2930" t="s">
        <v>250</v>
      </c>
      <c r="H2930" t="s">
        <v>251</v>
      </c>
      <c r="I2930" t="n">
        <v>5</v>
      </c>
      <c r="J2930" t="n">
        <v>795</v>
      </c>
      <c r="K2930" t="s">
        <v>262</v>
      </c>
      <c r="L2930" t="n">
        <v>303</v>
      </c>
      <c r="M2930" t="n">
        <v>0</v>
      </c>
      <c r="N2930" t="n">
        <v>0</v>
      </c>
      <c r="S2930" t="s">
        <v>405</v>
      </c>
      <c r="T2930" t="s">
        <v>405</v>
      </c>
    </row>
    <row r="2931" spans="1:20">
      <c r="A2931" s="1" t="n">
        <v>40237</v>
      </c>
      <c r="B2931" t="s">
        <v>395</v>
      </c>
      <c r="C2931" t="n">
        <v>7</v>
      </c>
      <c r="D2931" t="n">
        <v>25</v>
      </c>
      <c r="E2931" t="s">
        <v>143</v>
      </c>
      <c r="F2931" t="n">
        <v>3201</v>
      </c>
      <c r="G2931" t="s">
        <v>250</v>
      </c>
      <c r="H2931" t="s">
        <v>251</v>
      </c>
      <c r="I2931" t="n">
        <v>5</v>
      </c>
      <c r="J2931" t="n">
        <v>458</v>
      </c>
      <c r="K2931" t="s">
        <v>252</v>
      </c>
      <c r="L2931" t="n">
        <v>600</v>
      </c>
      <c r="M2931" t="n">
        <v>0.02</v>
      </c>
      <c r="N2931" t="n">
        <v>21.1</v>
      </c>
      <c r="O2931" t="s">
        <v>395</v>
      </c>
      <c r="P2931" t="n">
        <v>363</v>
      </c>
      <c r="Q2931" t="s">
        <v>411</v>
      </c>
      <c r="R2931" t="s">
        <v>255</v>
      </c>
      <c r="S2931" t="s">
        <v>251</v>
      </c>
      <c r="T2931" t="n">
        <v>5</v>
      </c>
    </row>
    <row r="2932" spans="1:20">
      <c r="A2932" s="1" t="n">
        <v>40237</v>
      </c>
      <c r="B2932" t="s">
        <v>395</v>
      </c>
      <c r="C2932" t="n">
        <v>14</v>
      </c>
      <c r="D2932" t="n">
        <v>25</v>
      </c>
      <c r="E2932" t="s">
        <v>143</v>
      </c>
      <c r="F2932" t="n">
        <v>3201</v>
      </c>
      <c r="G2932" t="s">
        <v>250</v>
      </c>
      <c r="H2932" t="s">
        <v>251</v>
      </c>
      <c r="I2932" t="n">
        <v>5</v>
      </c>
      <c r="J2932" t="n">
        <v>805</v>
      </c>
      <c r="K2932" t="s">
        <v>317</v>
      </c>
      <c r="L2932" t="n">
        <v>718</v>
      </c>
      <c r="M2932" t="n">
        <v>0.23</v>
      </c>
      <c r="N2932" t="n">
        <v>37.9</v>
      </c>
      <c r="O2932" t="s">
        <v>395</v>
      </c>
      <c r="P2932" t="n">
        <v>363</v>
      </c>
      <c r="Q2932" t="s">
        <v>411</v>
      </c>
      <c r="R2932" t="s">
        <v>255</v>
      </c>
      <c r="S2932" t="s">
        <v>251</v>
      </c>
      <c r="T2932" t="n">
        <v>5</v>
      </c>
    </row>
    <row r="2933" spans="1:20">
      <c r="A2933" s="1" t="n">
        <v>40237</v>
      </c>
      <c r="B2933" t="s">
        <v>395</v>
      </c>
      <c r="C2933" t="n">
        <v>15</v>
      </c>
      <c r="D2933" t="n">
        <v>25</v>
      </c>
      <c r="E2933" t="s">
        <v>143</v>
      </c>
      <c r="F2933" t="n">
        <v>3201</v>
      </c>
      <c r="G2933" t="s">
        <v>250</v>
      </c>
      <c r="H2933" t="s">
        <v>251</v>
      </c>
      <c r="I2933" t="n">
        <v>5</v>
      </c>
      <c r="J2933" t="n">
        <v>150</v>
      </c>
      <c r="K2933" t="s">
        <v>291</v>
      </c>
      <c r="L2933" t="n">
        <v>996</v>
      </c>
      <c r="M2933" t="n">
        <v>0.19</v>
      </c>
      <c r="N2933" t="n">
        <v>24.1</v>
      </c>
      <c r="O2933" t="s">
        <v>395</v>
      </c>
      <c r="P2933" t="n">
        <v>363</v>
      </c>
      <c r="Q2933" t="s">
        <v>411</v>
      </c>
      <c r="R2933" t="s">
        <v>255</v>
      </c>
      <c r="S2933" t="s">
        <v>251</v>
      </c>
      <c r="T2933" t="n">
        <v>5</v>
      </c>
    </row>
    <row r="2934" spans="1:20">
      <c r="A2934" s="1" t="n">
        <v>40268</v>
      </c>
      <c r="B2934" t="s">
        <v>345</v>
      </c>
      <c r="C2934" t="n">
        <v>19</v>
      </c>
      <c r="D2934" t="n">
        <v>25</v>
      </c>
      <c r="E2934" t="s">
        <v>143</v>
      </c>
      <c r="F2934" t="n">
        <v>3201</v>
      </c>
      <c r="G2934" t="s">
        <v>250</v>
      </c>
      <c r="H2934" t="s">
        <v>251</v>
      </c>
      <c r="I2934" t="n">
        <v>5</v>
      </c>
      <c r="J2934" t="n">
        <v>458</v>
      </c>
      <c r="K2934" t="s">
        <v>252</v>
      </c>
      <c r="L2934" t="n">
        <v>207</v>
      </c>
      <c r="M2934" t="n">
        <v>0.02</v>
      </c>
      <c r="N2934" t="n">
        <v>48.7</v>
      </c>
      <c r="O2934" t="s">
        <v>345</v>
      </c>
      <c r="P2934" t="n">
        <v>119</v>
      </c>
      <c r="Q2934" t="s">
        <v>413</v>
      </c>
      <c r="R2934" t="s">
        <v>321</v>
      </c>
      <c r="S2934" t="s">
        <v>322</v>
      </c>
      <c r="T2934" t="n">
        <v>5</v>
      </c>
    </row>
    <row r="2935" spans="1:20">
      <c r="A2935" s="1" t="n">
        <v>40268</v>
      </c>
      <c r="B2935" t="s">
        <v>345</v>
      </c>
      <c r="C2935" t="n">
        <v>20</v>
      </c>
      <c r="D2935" t="n">
        <v>25</v>
      </c>
      <c r="E2935" t="s">
        <v>143</v>
      </c>
      <c r="F2935" t="n">
        <v>3201</v>
      </c>
      <c r="G2935" t="s">
        <v>250</v>
      </c>
      <c r="H2935" t="s">
        <v>251</v>
      </c>
      <c r="I2935" t="n">
        <v>5</v>
      </c>
      <c r="J2935" t="n">
        <v>875</v>
      </c>
      <c r="K2935" t="s">
        <v>327</v>
      </c>
      <c r="L2935" t="n">
        <v>230</v>
      </c>
      <c r="M2935" t="n">
        <v>0.05</v>
      </c>
      <c r="N2935" t="n">
        <v>42.4</v>
      </c>
      <c r="O2935" t="s">
        <v>345</v>
      </c>
      <c r="P2935" t="n">
        <v>121</v>
      </c>
      <c r="Q2935" t="s">
        <v>251</v>
      </c>
      <c r="R2935" t="s">
        <v>255</v>
      </c>
      <c r="S2935" t="s">
        <v>251</v>
      </c>
      <c r="T2935" t="n">
        <v>5</v>
      </c>
    </row>
    <row r="2936" spans="1:20">
      <c r="A2936" s="1" t="n">
        <v>40268</v>
      </c>
      <c r="B2936" t="s">
        <v>345</v>
      </c>
      <c r="C2936" t="n">
        <v>21</v>
      </c>
      <c r="D2936" t="n">
        <v>25</v>
      </c>
      <c r="E2936" t="s">
        <v>143</v>
      </c>
      <c r="F2936" t="n">
        <v>3201</v>
      </c>
      <c r="G2936" t="s">
        <v>250</v>
      </c>
      <c r="H2936" t="s">
        <v>251</v>
      </c>
      <c r="I2936" t="n">
        <v>5</v>
      </c>
      <c r="J2936" t="n">
        <v>458</v>
      </c>
      <c r="K2936" t="s">
        <v>252</v>
      </c>
      <c r="L2936" t="n">
        <v>246</v>
      </c>
      <c r="M2936" t="n">
        <v>0.1</v>
      </c>
      <c r="N2936" t="n">
        <v>30.8</v>
      </c>
      <c r="O2936" t="s">
        <v>345</v>
      </c>
      <c r="P2936" t="n">
        <v>121</v>
      </c>
      <c r="Q2936" t="s">
        <v>251</v>
      </c>
      <c r="R2936" t="s">
        <v>255</v>
      </c>
      <c r="S2936" t="s">
        <v>251</v>
      </c>
      <c r="T2936" t="n">
        <v>5</v>
      </c>
    </row>
    <row r="2937" spans="1:20">
      <c r="A2937" s="1" t="n">
        <v>40268</v>
      </c>
      <c r="B2937" t="s">
        <v>345</v>
      </c>
      <c r="C2937" t="n">
        <v>22</v>
      </c>
      <c r="D2937" t="n">
        <v>25</v>
      </c>
      <c r="E2937" t="s">
        <v>143</v>
      </c>
      <c r="F2937" t="n">
        <v>3201</v>
      </c>
      <c r="G2937" t="s">
        <v>250</v>
      </c>
      <c r="H2937" t="s">
        <v>251</v>
      </c>
      <c r="I2937" t="n">
        <v>5</v>
      </c>
      <c r="J2937" t="n">
        <v>280</v>
      </c>
      <c r="K2937" t="s">
        <v>273</v>
      </c>
      <c r="L2937" t="n">
        <v>246</v>
      </c>
      <c r="M2937" t="n">
        <v>0.28</v>
      </c>
      <c r="N2937" t="n">
        <v>16.2</v>
      </c>
      <c r="O2937" t="s">
        <v>345</v>
      </c>
      <c r="P2937" t="n">
        <v>121</v>
      </c>
      <c r="Q2937" t="s">
        <v>251</v>
      </c>
      <c r="R2937" t="s">
        <v>255</v>
      </c>
      <c r="S2937" t="s">
        <v>251</v>
      </c>
      <c r="T2937" t="n">
        <v>5</v>
      </c>
    </row>
    <row r="2938" spans="1:20">
      <c r="A2938" s="1" t="n">
        <v>40268</v>
      </c>
      <c r="B2938" t="s">
        <v>345</v>
      </c>
      <c r="C2938" t="n">
        <v>23</v>
      </c>
      <c r="D2938" t="n">
        <v>25</v>
      </c>
      <c r="E2938" t="s">
        <v>143</v>
      </c>
      <c r="F2938" t="n">
        <v>3201</v>
      </c>
      <c r="G2938" t="s">
        <v>250</v>
      </c>
      <c r="H2938" t="s">
        <v>251</v>
      </c>
      <c r="I2938" t="n">
        <v>5</v>
      </c>
      <c r="J2938" t="n">
        <v>945</v>
      </c>
      <c r="K2938" t="s">
        <v>304</v>
      </c>
      <c r="L2938" t="n">
        <v>207</v>
      </c>
      <c r="M2938" t="n">
        <v>0.08</v>
      </c>
      <c r="N2938" t="n">
        <v>35.7</v>
      </c>
      <c r="O2938" t="s">
        <v>345</v>
      </c>
      <c r="P2938" t="n">
        <v>121</v>
      </c>
      <c r="Q2938" t="s">
        <v>251</v>
      </c>
      <c r="R2938" t="s">
        <v>255</v>
      </c>
      <c r="S2938" t="s">
        <v>251</v>
      </c>
      <c r="T2938" t="n">
        <v>5</v>
      </c>
    </row>
    <row r="2939" spans="1:20">
      <c r="A2939" s="1" t="n">
        <v>40268</v>
      </c>
      <c r="B2939" t="s">
        <v>345</v>
      </c>
      <c r="C2939" t="n">
        <v>24</v>
      </c>
      <c r="D2939" t="n">
        <v>25</v>
      </c>
      <c r="E2939" t="s">
        <v>143</v>
      </c>
      <c r="F2939" t="n">
        <v>3201</v>
      </c>
      <c r="G2939" t="s">
        <v>250</v>
      </c>
      <c r="H2939" t="s">
        <v>251</v>
      </c>
      <c r="I2939" t="n">
        <v>5</v>
      </c>
      <c r="J2939" t="n">
        <v>458</v>
      </c>
      <c r="K2939" t="s">
        <v>252</v>
      </c>
      <c r="L2939" t="n">
        <v>184</v>
      </c>
      <c r="M2939" t="n">
        <v>0.09</v>
      </c>
      <c r="N2939" t="n">
        <v>32.4</v>
      </c>
      <c r="O2939" t="s">
        <v>345</v>
      </c>
      <c r="P2939" t="n">
        <v>121</v>
      </c>
      <c r="Q2939" t="s">
        <v>251</v>
      </c>
      <c r="R2939" t="s">
        <v>255</v>
      </c>
      <c r="S2939" t="s">
        <v>251</v>
      </c>
      <c r="T2939" t="n">
        <v>5</v>
      </c>
    </row>
    <row r="2940" spans="1:20">
      <c r="A2940" s="1" t="n">
        <v>40268</v>
      </c>
      <c r="B2940" t="s">
        <v>400</v>
      </c>
      <c r="C2940" t="n">
        <v>1</v>
      </c>
      <c r="D2940" t="n">
        <v>251</v>
      </c>
      <c r="E2940" t="s">
        <v>409</v>
      </c>
      <c r="F2940" t="n">
        <v>3202</v>
      </c>
      <c r="G2940" t="s">
        <v>297</v>
      </c>
      <c r="H2940" t="s">
        <v>251</v>
      </c>
      <c r="I2940" t="n">
        <v>5</v>
      </c>
      <c r="J2940" t="n">
        <v>515</v>
      </c>
      <c r="K2940" t="s">
        <v>361</v>
      </c>
      <c r="L2940" t="n">
        <v>20</v>
      </c>
      <c r="M2940" t="n">
        <v>0</v>
      </c>
      <c r="N2940" t="n">
        <v>0</v>
      </c>
      <c r="S2940" t="s">
        <v>405</v>
      </c>
      <c r="T2940" t="s">
        <v>405</v>
      </c>
    </row>
    <row r="2941" spans="1:20">
      <c r="A2941" s="1" t="n">
        <v>40268</v>
      </c>
      <c r="B2941" t="s">
        <v>400</v>
      </c>
      <c r="C2941" t="n">
        <v>2</v>
      </c>
      <c r="D2941" t="n">
        <v>251</v>
      </c>
      <c r="E2941" t="s">
        <v>409</v>
      </c>
      <c r="F2941" t="n">
        <v>3203</v>
      </c>
      <c r="G2941" t="s">
        <v>366</v>
      </c>
      <c r="H2941" t="s">
        <v>251</v>
      </c>
      <c r="I2941" t="n">
        <v>5</v>
      </c>
      <c r="J2941" t="n">
        <v>515</v>
      </c>
      <c r="K2941" t="s">
        <v>361</v>
      </c>
      <c r="L2941" t="n">
        <v>14</v>
      </c>
      <c r="M2941" t="n">
        <v>0</v>
      </c>
      <c r="N2941" t="n">
        <v>0</v>
      </c>
      <c r="S2941" t="s">
        <v>405</v>
      </c>
      <c r="T2941" t="s">
        <v>405</v>
      </c>
    </row>
    <row r="2942" spans="1:20">
      <c r="A2942" s="1" t="n">
        <v>40268</v>
      </c>
      <c r="B2942" t="s">
        <v>400</v>
      </c>
      <c r="C2942" t="n">
        <v>3</v>
      </c>
      <c r="D2942" t="n">
        <v>251</v>
      </c>
      <c r="E2942" t="s">
        <v>409</v>
      </c>
      <c r="F2942" t="n">
        <v>3204</v>
      </c>
      <c r="G2942" t="s">
        <v>367</v>
      </c>
      <c r="H2942" t="s">
        <v>251</v>
      </c>
      <c r="I2942" t="n">
        <v>5</v>
      </c>
      <c r="J2942" t="n">
        <v>515</v>
      </c>
      <c r="K2942" t="s">
        <v>361</v>
      </c>
      <c r="L2942" t="n">
        <v>11</v>
      </c>
      <c r="M2942" t="n">
        <v>0</v>
      </c>
      <c r="N2942" t="n">
        <v>0</v>
      </c>
      <c r="S2942" t="s">
        <v>405</v>
      </c>
      <c r="T2942" t="s">
        <v>405</v>
      </c>
    </row>
    <row r="2943" spans="1:20">
      <c r="A2943" s="1" t="n">
        <v>40268</v>
      </c>
      <c r="B2943" t="s">
        <v>395</v>
      </c>
      <c r="C2943" t="n">
        <v>8</v>
      </c>
      <c r="D2943" t="n">
        <v>25</v>
      </c>
      <c r="E2943" t="s">
        <v>143</v>
      </c>
      <c r="F2943" t="n">
        <v>3201</v>
      </c>
      <c r="G2943" t="s">
        <v>250</v>
      </c>
      <c r="H2943" t="s">
        <v>251</v>
      </c>
      <c r="I2943" t="n">
        <v>5</v>
      </c>
      <c r="J2943" t="n">
        <v>805</v>
      </c>
      <c r="K2943" t="s">
        <v>317</v>
      </c>
      <c r="L2943" t="n">
        <v>716</v>
      </c>
      <c r="M2943" t="n">
        <v>0.23</v>
      </c>
      <c r="N2943" t="n">
        <v>37.9</v>
      </c>
      <c r="O2943" t="s">
        <v>395</v>
      </c>
      <c r="P2943" t="n">
        <v>363</v>
      </c>
      <c r="Q2943" t="s">
        <v>411</v>
      </c>
      <c r="R2943" t="s">
        <v>255</v>
      </c>
      <c r="S2943" t="s">
        <v>251</v>
      </c>
      <c r="T2943" t="n">
        <v>5</v>
      </c>
    </row>
    <row r="2944" spans="1:20">
      <c r="A2944" s="1" t="n">
        <v>40268</v>
      </c>
      <c r="B2944" t="s">
        <v>395</v>
      </c>
      <c r="C2944" t="n">
        <v>10</v>
      </c>
      <c r="D2944" t="n">
        <v>25</v>
      </c>
      <c r="E2944" t="s">
        <v>143</v>
      </c>
      <c r="F2944" t="n">
        <v>3201</v>
      </c>
      <c r="G2944" t="s">
        <v>250</v>
      </c>
      <c r="H2944" t="s">
        <v>251</v>
      </c>
      <c r="I2944" t="n">
        <v>5</v>
      </c>
      <c r="J2944" t="n">
        <v>160</v>
      </c>
      <c r="K2944" t="s">
        <v>280</v>
      </c>
      <c r="L2944" t="n">
        <v>571</v>
      </c>
      <c r="M2944" t="n">
        <v>0.3</v>
      </c>
      <c r="N2944" t="n">
        <v>18</v>
      </c>
      <c r="O2944" t="s">
        <v>395</v>
      </c>
      <c r="P2944" t="n">
        <v>363</v>
      </c>
      <c r="Q2944" t="s">
        <v>411</v>
      </c>
      <c r="R2944" t="s">
        <v>255</v>
      </c>
      <c r="S2944" t="s">
        <v>251</v>
      </c>
      <c r="T2944" t="n">
        <v>5</v>
      </c>
    </row>
    <row r="2945" spans="1:20">
      <c r="A2945" s="1" t="n">
        <v>40298</v>
      </c>
      <c r="B2945" t="s">
        <v>345</v>
      </c>
      <c r="C2945" t="n">
        <v>20</v>
      </c>
      <c r="D2945" t="n">
        <v>25</v>
      </c>
      <c r="E2945" t="s">
        <v>143</v>
      </c>
      <c r="F2945" t="n">
        <v>3201</v>
      </c>
      <c r="G2945" t="s">
        <v>250</v>
      </c>
      <c r="H2945" t="s">
        <v>251</v>
      </c>
      <c r="I2945" t="n">
        <v>5</v>
      </c>
      <c r="J2945" t="n">
        <v>458</v>
      </c>
      <c r="K2945" t="s">
        <v>252</v>
      </c>
      <c r="L2945" t="n">
        <v>208</v>
      </c>
      <c r="M2945" t="n">
        <v>0.02</v>
      </c>
      <c r="N2945" t="n">
        <v>50.4</v>
      </c>
      <c r="O2945" t="s">
        <v>345</v>
      </c>
      <c r="P2945" t="n">
        <v>121</v>
      </c>
      <c r="Q2945" t="s">
        <v>251</v>
      </c>
      <c r="R2945" t="s">
        <v>255</v>
      </c>
      <c r="S2945" t="s">
        <v>251</v>
      </c>
      <c r="T2945" t="n">
        <v>5</v>
      </c>
    </row>
    <row r="2946" spans="1:20">
      <c r="A2946" s="1" t="n">
        <v>40298</v>
      </c>
      <c r="B2946" t="s">
        <v>345</v>
      </c>
      <c r="C2946" t="n">
        <v>21</v>
      </c>
      <c r="D2946" t="n">
        <v>25</v>
      </c>
      <c r="E2946" t="s">
        <v>143</v>
      </c>
      <c r="F2946" t="n">
        <v>3201</v>
      </c>
      <c r="G2946" t="s">
        <v>250</v>
      </c>
      <c r="H2946" t="s">
        <v>251</v>
      </c>
      <c r="I2946" t="n">
        <v>5</v>
      </c>
      <c r="J2946" t="n">
        <v>875</v>
      </c>
      <c r="K2946" t="s">
        <v>327</v>
      </c>
      <c r="L2946" t="n">
        <v>236</v>
      </c>
      <c r="M2946" t="n">
        <v>0.05</v>
      </c>
      <c r="N2946" t="n">
        <v>42.5</v>
      </c>
      <c r="O2946" t="s">
        <v>345</v>
      </c>
      <c r="P2946" t="n">
        <v>121</v>
      </c>
      <c r="Q2946" t="s">
        <v>251</v>
      </c>
      <c r="R2946" t="s">
        <v>255</v>
      </c>
      <c r="S2946" t="s">
        <v>251</v>
      </c>
      <c r="T2946" t="n">
        <v>5</v>
      </c>
    </row>
    <row r="2947" spans="1:20">
      <c r="A2947" s="1" t="n">
        <v>40298</v>
      </c>
      <c r="B2947" t="s">
        <v>345</v>
      </c>
      <c r="C2947" t="n">
        <v>22</v>
      </c>
      <c r="D2947" t="n">
        <v>25</v>
      </c>
      <c r="E2947" t="s">
        <v>143</v>
      </c>
      <c r="F2947" t="n">
        <v>3201</v>
      </c>
      <c r="G2947" t="s">
        <v>250</v>
      </c>
      <c r="H2947" t="s">
        <v>251</v>
      </c>
      <c r="I2947" t="n">
        <v>5</v>
      </c>
      <c r="J2947" t="n">
        <v>458</v>
      </c>
      <c r="K2947" t="s">
        <v>252</v>
      </c>
      <c r="L2947" t="n">
        <v>216</v>
      </c>
      <c r="M2947" t="n">
        <v>1</v>
      </c>
      <c r="N2947" t="n">
        <v>32.9</v>
      </c>
      <c r="O2947" t="s">
        <v>345</v>
      </c>
      <c r="P2947" t="n">
        <v>121</v>
      </c>
      <c r="Q2947" t="s">
        <v>251</v>
      </c>
      <c r="R2947" t="s">
        <v>255</v>
      </c>
      <c r="S2947" t="s">
        <v>251</v>
      </c>
      <c r="T2947" t="n">
        <v>5</v>
      </c>
    </row>
    <row r="2948" spans="1:20">
      <c r="A2948" s="1" t="n">
        <v>40298</v>
      </c>
      <c r="B2948" t="s">
        <v>345</v>
      </c>
      <c r="C2948" t="n">
        <v>23</v>
      </c>
      <c r="D2948" t="n">
        <v>25</v>
      </c>
      <c r="E2948" t="s">
        <v>143</v>
      </c>
      <c r="F2948" t="n">
        <v>3201</v>
      </c>
      <c r="G2948" t="s">
        <v>250</v>
      </c>
      <c r="H2948" t="s">
        <v>251</v>
      </c>
      <c r="I2948" t="n">
        <v>5</v>
      </c>
      <c r="J2948" t="n">
        <v>458</v>
      </c>
      <c r="K2948" t="s">
        <v>252</v>
      </c>
      <c r="L2948" t="n">
        <v>201</v>
      </c>
      <c r="M2948" t="n">
        <v>0.09</v>
      </c>
      <c r="N2948" t="n">
        <v>33.9</v>
      </c>
      <c r="O2948" t="s">
        <v>345</v>
      </c>
      <c r="P2948" t="n">
        <v>121</v>
      </c>
      <c r="Q2948" t="s">
        <v>251</v>
      </c>
      <c r="R2948" t="s">
        <v>255</v>
      </c>
      <c r="S2948" t="s">
        <v>251</v>
      </c>
      <c r="T2948" t="n">
        <v>5</v>
      </c>
    </row>
    <row r="2949" spans="1:20">
      <c r="A2949" s="1" t="n">
        <v>40298</v>
      </c>
      <c r="B2949" t="s">
        <v>345</v>
      </c>
      <c r="C2949" t="n">
        <v>24</v>
      </c>
      <c r="D2949" t="n">
        <v>25</v>
      </c>
      <c r="E2949" t="s">
        <v>143</v>
      </c>
      <c r="F2949" t="n">
        <v>3201</v>
      </c>
      <c r="G2949" t="s">
        <v>250</v>
      </c>
      <c r="H2949" t="s">
        <v>251</v>
      </c>
      <c r="I2949" t="n">
        <v>5</v>
      </c>
      <c r="J2949" t="n">
        <v>945</v>
      </c>
      <c r="K2949" t="s">
        <v>304</v>
      </c>
      <c r="L2949" t="n">
        <v>190</v>
      </c>
      <c r="M2949" t="n">
        <v>0.04</v>
      </c>
      <c r="N2949" t="n">
        <v>35.4</v>
      </c>
      <c r="O2949" t="s">
        <v>345</v>
      </c>
      <c r="P2949" t="n">
        <v>121</v>
      </c>
      <c r="Q2949" t="s">
        <v>251</v>
      </c>
      <c r="R2949" t="s">
        <v>255</v>
      </c>
      <c r="S2949" t="s">
        <v>251</v>
      </c>
      <c r="T2949" t="n">
        <v>5</v>
      </c>
    </row>
    <row r="2950" spans="1:20">
      <c r="A2950" s="1" t="n">
        <v>40298</v>
      </c>
      <c r="B2950" t="s">
        <v>345</v>
      </c>
      <c r="C2950" t="n">
        <v>25</v>
      </c>
      <c r="D2950" t="n">
        <v>25</v>
      </c>
      <c r="E2950" t="s">
        <v>143</v>
      </c>
      <c r="F2950" t="n">
        <v>3201</v>
      </c>
      <c r="G2950" t="s">
        <v>250</v>
      </c>
      <c r="H2950" t="s">
        <v>251</v>
      </c>
      <c r="I2950" t="n">
        <v>5</v>
      </c>
      <c r="J2950" t="n">
        <v>458</v>
      </c>
      <c r="K2950" t="s">
        <v>252</v>
      </c>
      <c r="L2950" t="n">
        <v>226</v>
      </c>
      <c r="M2950" t="n">
        <v>0.1</v>
      </c>
      <c r="N2950" t="n">
        <v>31.8</v>
      </c>
      <c r="O2950" t="s">
        <v>345</v>
      </c>
      <c r="P2950" t="n">
        <v>121</v>
      </c>
      <c r="Q2950" t="s">
        <v>251</v>
      </c>
      <c r="R2950" t="s">
        <v>255</v>
      </c>
      <c r="S2950" t="s">
        <v>251</v>
      </c>
      <c r="T2950" t="n">
        <v>5</v>
      </c>
    </row>
    <row r="2951" spans="1:20">
      <c r="A2951" s="1" t="n">
        <v>40298</v>
      </c>
      <c r="B2951" t="s">
        <v>400</v>
      </c>
      <c r="C2951" t="n">
        <v>1</v>
      </c>
      <c r="D2951" t="n">
        <v>251</v>
      </c>
      <c r="E2951" t="s">
        <v>409</v>
      </c>
      <c r="F2951" t="n">
        <v>3202</v>
      </c>
      <c r="G2951" t="s">
        <v>297</v>
      </c>
      <c r="H2951" t="s">
        <v>251</v>
      </c>
      <c r="I2951" t="n">
        <v>5</v>
      </c>
      <c r="J2951" t="n">
        <v>887</v>
      </c>
      <c r="K2951" t="s">
        <v>294</v>
      </c>
      <c r="L2951" t="n">
        <v>26</v>
      </c>
      <c r="M2951" t="n">
        <v>0</v>
      </c>
      <c r="N2951" t="n">
        <v>0</v>
      </c>
      <c r="S2951" t="s">
        <v>405</v>
      </c>
      <c r="T2951" t="s">
        <v>405</v>
      </c>
    </row>
    <row r="2952" spans="1:20">
      <c r="A2952" s="1" t="n">
        <v>40298</v>
      </c>
      <c r="B2952" t="s">
        <v>400</v>
      </c>
      <c r="C2952" t="n">
        <v>2</v>
      </c>
      <c r="D2952" t="n">
        <v>251</v>
      </c>
      <c r="E2952" t="s">
        <v>409</v>
      </c>
      <c r="F2952" t="n">
        <v>3203</v>
      </c>
      <c r="G2952" t="s">
        <v>366</v>
      </c>
      <c r="H2952" t="s">
        <v>251</v>
      </c>
      <c r="I2952" t="n">
        <v>5</v>
      </c>
      <c r="J2952" t="n">
        <v>887</v>
      </c>
      <c r="K2952" t="s">
        <v>294</v>
      </c>
      <c r="L2952" t="n">
        <v>18</v>
      </c>
      <c r="M2952" t="n">
        <v>0</v>
      </c>
      <c r="N2952" t="n">
        <v>0</v>
      </c>
      <c r="S2952" t="s">
        <v>405</v>
      </c>
      <c r="T2952" t="s">
        <v>405</v>
      </c>
    </row>
    <row r="2953" spans="1:20">
      <c r="A2953" s="1" t="n">
        <v>40298</v>
      </c>
      <c r="B2953" t="s">
        <v>400</v>
      </c>
      <c r="C2953" t="n">
        <v>3</v>
      </c>
      <c r="D2953" t="n">
        <v>251</v>
      </c>
      <c r="E2953" t="s">
        <v>409</v>
      </c>
      <c r="F2953" t="n">
        <v>3204</v>
      </c>
      <c r="G2953" t="s">
        <v>367</v>
      </c>
      <c r="H2953" t="s">
        <v>251</v>
      </c>
      <c r="I2953" t="n">
        <v>5</v>
      </c>
      <c r="J2953" t="n">
        <v>887</v>
      </c>
      <c r="K2953" t="s">
        <v>294</v>
      </c>
      <c r="L2953" t="n">
        <v>11</v>
      </c>
      <c r="M2953" t="n">
        <v>0</v>
      </c>
      <c r="N2953" t="n">
        <v>0</v>
      </c>
      <c r="S2953" t="s">
        <v>405</v>
      </c>
      <c r="T2953" t="s">
        <v>405</v>
      </c>
    </row>
    <row r="2954" spans="1:20">
      <c r="A2954" s="1" t="n">
        <v>40298</v>
      </c>
      <c r="B2954" t="s">
        <v>395</v>
      </c>
      <c r="C2954" t="n">
        <v>13</v>
      </c>
      <c r="D2954" t="n">
        <v>25</v>
      </c>
      <c r="E2954" t="s">
        <v>143</v>
      </c>
      <c r="F2954" t="n">
        <v>3201</v>
      </c>
      <c r="G2954" t="s">
        <v>250</v>
      </c>
      <c r="H2954" t="s">
        <v>251</v>
      </c>
      <c r="I2954" t="n">
        <v>5</v>
      </c>
      <c r="J2954" t="n">
        <v>785</v>
      </c>
      <c r="K2954" t="s">
        <v>281</v>
      </c>
      <c r="L2954" t="n">
        <v>1035</v>
      </c>
      <c r="M2954" t="n">
        <v>0.06</v>
      </c>
      <c r="N2954" t="n">
        <v>34</v>
      </c>
      <c r="O2954" t="s">
        <v>395</v>
      </c>
      <c r="P2954" t="n">
        <v>363</v>
      </c>
      <c r="Q2954" t="s">
        <v>411</v>
      </c>
      <c r="R2954" t="s">
        <v>255</v>
      </c>
      <c r="S2954" t="s">
        <v>251</v>
      </c>
      <c r="T2954" t="n">
        <v>5</v>
      </c>
    </row>
    <row r="2955" spans="1:20">
      <c r="A2955" s="1" t="n">
        <v>40298</v>
      </c>
      <c r="B2955" t="s">
        <v>395</v>
      </c>
      <c r="C2955" t="n">
        <v>15</v>
      </c>
      <c r="D2955" t="n">
        <v>25</v>
      </c>
      <c r="E2955" t="s">
        <v>143</v>
      </c>
      <c r="F2955" t="n">
        <v>3201</v>
      </c>
      <c r="G2955" t="s">
        <v>250</v>
      </c>
      <c r="H2955" t="s">
        <v>251</v>
      </c>
      <c r="I2955" t="n">
        <v>5</v>
      </c>
      <c r="J2955" t="n">
        <v>805</v>
      </c>
      <c r="K2955" t="s">
        <v>317</v>
      </c>
      <c r="L2955" t="n">
        <v>1002</v>
      </c>
      <c r="M2955" t="n">
        <v>0.6</v>
      </c>
      <c r="N2955" t="n">
        <v>34</v>
      </c>
      <c r="O2955" t="s">
        <v>395</v>
      </c>
      <c r="P2955" t="n">
        <v>363</v>
      </c>
      <c r="Q2955" t="s">
        <v>411</v>
      </c>
      <c r="R2955" t="s">
        <v>255</v>
      </c>
      <c r="S2955" t="s">
        <v>251</v>
      </c>
      <c r="T2955" t="n">
        <v>5</v>
      </c>
    </row>
    <row r="2956" spans="1:20">
      <c r="A2956" s="1" t="n">
        <v>40329</v>
      </c>
      <c r="B2956" t="s">
        <v>345</v>
      </c>
      <c r="C2956" t="n">
        <v>23</v>
      </c>
      <c r="D2956" t="n">
        <v>25</v>
      </c>
      <c r="E2956" t="s">
        <v>143</v>
      </c>
      <c r="F2956" t="n">
        <v>3201</v>
      </c>
      <c r="G2956" t="s">
        <v>250</v>
      </c>
      <c r="H2956" t="s">
        <v>251</v>
      </c>
      <c r="I2956" t="n">
        <v>5</v>
      </c>
      <c r="J2956" t="n">
        <v>458</v>
      </c>
      <c r="K2956" t="s">
        <v>252</v>
      </c>
      <c r="L2956" t="n">
        <v>188</v>
      </c>
      <c r="M2956" t="n">
        <v>0.02</v>
      </c>
      <c r="N2956" t="n">
        <v>52.4</v>
      </c>
      <c r="O2956" t="s">
        <v>345</v>
      </c>
      <c r="P2956" t="n">
        <v>121</v>
      </c>
      <c r="Q2956" t="s">
        <v>251</v>
      </c>
      <c r="R2956" t="s">
        <v>255</v>
      </c>
      <c r="S2956" t="s">
        <v>251</v>
      </c>
      <c r="T2956" t="n">
        <v>5</v>
      </c>
    </row>
    <row r="2957" spans="1:20">
      <c r="A2957" s="1" t="n">
        <v>40329</v>
      </c>
      <c r="B2957" t="s">
        <v>345</v>
      </c>
      <c r="C2957" t="n">
        <v>24</v>
      </c>
      <c r="D2957" t="n">
        <v>25</v>
      </c>
      <c r="E2957" t="s">
        <v>143</v>
      </c>
      <c r="F2957" t="n">
        <v>3201</v>
      </c>
      <c r="G2957" t="s">
        <v>250</v>
      </c>
      <c r="H2957" t="s">
        <v>251</v>
      </c>
      <c r="I2957" t="n">
        <v>5</v>
      </c>
      <c r="J2957" t="n">
        <v>458</v>
      </c>
      <c r="K2957" t="s">
        <v>252</v>
      </c>
      <c r="L2957" t="n">
        <v>250</v>
      </c>
      <c r="M2957" t="n">
        <v>0.09</v>
      </c>
      <c r="N2957" t="n">
        <v>34</v>
      </c>
      <c r="O2957" t="s">
        <v>345</v>
      </c>
      <c r="P2957" t="n">
        <v>121</v>
      </c>
      <c r="Q2957" t="s">
        <v>251</v>
      </c>
      <c r="R2957" t="s">
        <v>255</v>
      </c>
      <c r="S2957" t="s">
        <v>251</v>
      </c>
      <c r="T2957" t="n">
        <v>5</v>
      </c>
    </row>
    <row r="2958" spans="1:20">
      <c r="A2958" s="1" t="n">
        <v>40329</v>
      </c>
      <c r="B2958" t="s">
        <v>345</v>
      </c>
      <c r="C2958" t="n">
        <v>25</v>
      </c>
      <c r="D2958" t="n">
        <v>25</v>
      </c>
      <c r="E2958" t="s">
        <v>143</v>
      </c>
      <c r="F2958" t="n">
        <v>3201</v>
      </c>
      <c r="G2958" t="s">
        <v>250</v>
      </c>
      <c r="H2958" t="s">
        <v>251</v>
      </c>
      <c r="I2958" t="n">
        <v>5</v>
      </c>
      <c r="J2958" t="n">
        <v>945</v>
      </c>
      <c r="K2958" t="s">
        <v>304</v>
      </c>
      <c r="L2958" t="n">
        <v>188</v>
      </c>
      <c r="M2958" t="n">
        <v>0.04</v>
      </c>
      <c r="N2958" t="n">
        <v>41.2</v>
      </c>
      <c r="O2958" t="s">
        <v>345</v>
      </c>
      <c r="P2958" t="n">
        <v>121</v>
      </c>
      <c r="Q2958" t="s">
        <v>251</v>
      </c>
      <c r="R2958" t="s">
        <v>255</v>
      </c>
      <c r="S2958" t="s">
        <v>251</v>
      </c>
      <c r="T2958" t="n">
        <v>5</v>
      </c>
    </row>
    <row r="2959" spans="1:20">
      <c r="A2959" s="1" t="n">
        <v>40329</v>
      </c>
      <c r="B2959" t="s">
        <v>345</v>
      </c>
      <c r="C2959" t="n">
        <v>26</v>
      </c>
      <c r="D2959" t="n">
        <v>25</v>
      </c>
      <c r="E2959" t="s">
        <v>143</v>
      </c>
      <c r="F2959" t="n">
        <v>3201</v>
      </c>
      <c r="G2959" t="s">
        <v>250</v>
      </c>
      <c r="H2959" t="s">
        <v>251</v>
      </c>
      <c r="I2959" t="n">
        <v>5</v>
      </c>
      <c r="J2959" t="n">
        <v>875</v>
      </c>
      <c r="K2959" t="s">
        <v>327</v>
      </c>
      <c r="L2959" t="n">
        <v>248</v>
      </c>
      <c r="M2959" t="n">
        <v>0.05</v>
      </c>
      <c r="N2959" t="n">
        <v>43.1</v>
      </c>
      <c r="O2959" t="s">
        <v>345</v>
      </c>
      <c r="P2959" t="n">
        <v>121</v>
      </c>
      <c r="Q2959" t="s">
        <v>251</v>
      </c>
      <c r="R2959" t="s">
        <v>255</v>
      </c>
      <c r="S2959" t="s">
        <v>251</v>
      </c>
      <c r="T2959" t="n">
        <v>5</v>
      </c>
    </row>
    <row r="2960" spans="1:20">
      <c r="A2960" s="1" t="n">
        <v>40329</v>
      </c>
      <c r="B2960" t="s">
        <v>345</v>
      </c>
      <c r="C2960" t="n">
        <v>27</v>
      </c>
      <c r="D2960" t="n">
        <v>25</v>
      </c>
      <c r="E2960" t="s">
        <v>143</v>
      </c>
      <c r="F2960" t="n">
        <v>3201</v>
      </c>
      <c r="G2960" t="s">
        <v>250</v>
      </c>
      <c r="H2960" t="s">
        <v>251</v>
      </c>
      <c r="I2960" t="n">
        <v>5</v>
      </c>
      <c r="J2960" t="n">
        <v>875</v>
      </c>
      <c r="K2960" t="s">
        <v>327</v>
      </c>
      <c r="L2960" t="n">
        <v>238</v>
      </c>
      <c r="M2960" t="n">
        <v>0.05</v>
      </c>
      <c r="N2960" t="n">
        <v>42.9</v>
      </c>
      <c r="O2960" t="s">
        <v>345</v>
      </c>
      <c r="P2960" t="n">
        <v>121</v>
      </c>
      <c r="Q2960" t="s">
        <v>251</v>
      </c>
      <c r="R2960" t="s">
        <v>255</v>
      </c>
      <c r="S2960" t="s">
        <v>251</v>
      </c>
      <c r="T2960" t="n">
        <v>5</v>
      </c>
    </row>
    <row r="2961" spans="1:20">
      <c r="A2961" s="1" t="n">
        <v>40329</v>
      </c>
      <c r="B2961" t="s">
        <v>345</v>
      </c>
      <c r="C2961" t="n">
        <v>28</v>
      </c>
      <c r="D2961" t="n">
        <v>25</v>
      </c>
      <c r="E2961" t="s">
        <v>143</v>
      </c>
      <c r="F2961" t="n">
        <v>3201</v>
      </c>
      <c r="G2961" t="s">
        <v>250</v>
      </c>
      <c r="H2961" t="s">
        <v>251</v>
      </c>
      <c r="I2961" t="n">
        <v>5</v>
      </c>
      <c r="J2961" t="n">
        <v>458</v>
      </c>
      <c r="K2961" t="s">
        <v>252</v>
      </c>
      <c r="L2961" t="n">
        <v>402</v>
      </c>
      <c r="M2961" t="n">
        <v>0.09</v>
      </c>
      <c r="N2961" t="n">
        <v>33.9</v>
      </c>
      <c r="O2961" t="s">
        <v>345</v>
      </c>
      <c r="P2961" t="n">
        <v>121</v>
      </c>
      <c r="Q2961" t="s">
        <v>251</v>
      </c>
      <c r="R2961" t="s">
        <v>255</v>
      </c>
      <c r="S2961" t="s">
        <v>251</v>
      </c>
      <c r="T2961" t="n">
        <v>5</v>
      </c>
    </row>
    <row r="2962" spans="1:20">
      <c r="A2962" s="1" t="n">
        <v>40329</v>
      </c>
      <c r="B2962" t="s">
        <v>345</v>
      </c>
      <c r="C2962" t="n">
        <v>29</v>
      </c>
      <c r="D2962" t="n">
        <v>25</v>
      </c>
      <c r="E2962" t="s">
        <v>143</v>
      </c>
      <c r="F2962" t="n">
        <v>3201</v>
      </c>
      <c r="G2962" t="s">
        <v>250</v>
      </c>
      <c r="H2962" t="s">
        <v>251</v>
      </c>
      <c r="I2962" t="n">
        <v>5</v>
      </c>
      <c r="J2962" t="n">
        <v>280</v>
      </c>
      <c r="K2962" t="s">
        <v>273</v>
      </c>
      <c r="L2962" t="n">
        <v>246</v>
      </c>
      <c r="M2962" t="n">
        <v>0.28</v>
      </c>
      <c r="N2962" t="n">
        <v>16.2</v>
      </c>
      <c r="O2962" t="s">
        <v>345</v>
      </c>
      <c r="P2962" t="n">
        <v>121</v>
      </c>
      <c r="Q2962" t="s">
        <v>251</v>
      </c>
      <c r="R2962" t="s">
        <v>255</v>
      </c>
      <c r="S2962" t="s">
        <v>251</v>
      </c>
      <c r="T2962" t="n">
        <v>5</v>
      </c>
    </row>
    <row r="2963" spans="1:20">
      <c r="A2963" s="1" t="n">
        <v>40329</v>
      </c>
      <c r="B2963" t="s">
        <v>345</v>
      </c>
      <c r="C2963" t="n">
        <v>30</v>
      </c>
      <c r="D2963" t="n">
        <v>25</v>
      </c>
      <c r="E2963" t="s">
        <v>143</v>
      </c>
      <c r="F2963" t="n">
        <v>3201</v>
      </c>
      <c r="G2963" t="s">
        <v>250</v>
      </c>
      <c r="H2963" t="s">
        <v>251</v>
      </c>
      <c r="I2963" t="n">
        <v>5</v>
      </c>
      <c r="J2963" t="n">
        <v>945</v>
      </c>
      <c r="K2963" t="s">
        <v>304</v>
      </c>
      <c r="L2963" t="n">
        <v>219</v>
      </c>
      <c r="M2963" t="n">
        <v>0.04</v>
      </c>
      <c r="N2963" t="n">
        <v>41.4</v>
      </c>
      <c r="O2963" t="s">
        <v>345</v>
      </c>
      <c r="P2963" t="n">
        <v>121</v>
      </c>
      <c r="Q2963" t="s">
        <v>251</v>
      </c>
      <c r="R2963" t="s">
        <v>255</v>
      </c>
      <c r="S2963" t="s">
        <v>251</v>
      </c>
      <c r="T2963" t="n">
        <v>5</v>
      </c>
    </row>
    <row r="2964" spans="1:20">
      <c r="A2964" s="1" t="n">
        <v>40329</v>
      </c>
      <c r="B2964" t="s">
        <v>348</v>
      </c>
      <c r="C2964" t="n">
        <v>1</v>
      </c>
      <c r="D2964" t="n">
        <v>215</v>
      </c>
      <c r="E2964" t="s">
        <v>408</v>
      </c>
      <c r="F2964" t="n">
        <v>3201</v>
      </c>
      <c r="G2964" t="s">
        <v>250</v>
      </c>
      <c r="H2964" t="s">
        <v>251</v>
      </c>
      <c r="I2964" t="n">
        <v>5</v>
      </c>
      <c r="J2964" t="n">
        <v>515</v>
      </c>
      <c r="K2964" t="s">
        <v>361</v>
      </c>
      <c r="L2964" t="n">
        <v>325</v>
      </c>
      <c r="M2964" t="n">
        <v>0</v>
      </c>
      <c r="N2964" t="n">
        <v>0</v>
      </c>
      <c r="S2964" t="s">
        <v>405</v>
      </c>
      <c r="T2964" t="s">
        <v>405</v>
      </c>
    </row>
    <row r="2965" spans="1:20">
      <c r="A2965" s="1" t="n">
        <v>40329</v>
      </c>
      <c r="B2965" t="s">
        <v>348</v>
      </c>
      <c r="C2965" t="n">
        <v>2</v>
      </c>
      <c r="D2965" t="n">
        <v>215</v>
      </c>
      <c r="E2965" t="s">
        <v>408</v>
      </c>
      <c r="F2965" t="n">
        <v>3201</v>
      </c>
      <c r="G2965" t="s">
        <v>250</v>
      </c>
      <c r="H2965" t="s">
        <v>251</v>
      </c>
      <c r="I2965" t="n">
        <v>5</v>
      </c>
      <c r="J2965" t="n">
        <v>515</v>
      </c>
      <c r="K2965" t="s">
        <v>361</v>
      </c>
      <c r="L2965" t="n">
        <v>302</v>
      </c>
      <c r="M2965" t="n">
        <v>0</v>
      </c>
      <c r="N2965" t="n">
        <v>0</v>
      </c>
      <c r="S2965" t="s">
        <v>405</v>
      </c>
      <c r="T2965" t="s">
        <v>405</v>
      </c>
    </row>
    <row r="2966" spans="1:20">
      <c r="A2966" s="1" t="n">
        <v>40329</v>
      </c>
      <c r="B2966" t="s">
        <v>395</v>
      </c>
      <c r="C2966" t="n">
        <v>6</v>
      </c>
      <c r="D2966" t="n">
        <v>25</v>
      </c>
      <c r="E2966" t="s">
        <v>143</v>
      </c>
      <c r="F2966" t="n">
        <v>3201</v>
      </c>
      <c r="G2966" t="s">
        <v>250</v>
      </c>
      <c r="H2966" t="s">
        <v>251</v>
      </c>
      <c r="I2966" t="n">
        <v>5</v>
      </c>
      <c r="J2966" t="n">
        <v>458</v>
      </c>
      <c r="K2966" t="s">
        <v>252</v>
      </c>
      <c r="L2966" t="n">
        <v>600</v>
      </c>
      <c r="M2966" t="n">
        <v>0.02</v>
      </c>
      <c r="N2966" t="n">
        <v>21.1</v>
      </c>
      <c r="O2966" t="s">
        <v>395</v>
      </c>
      <c r="P2966" t="n">
        <v>363</v>
      </c>
      <c r="Q2966" t="s">
        <v>411</v>
      </c>
      <c r="R2966" t="s">
        <v>255</v>
      </c>
      <c r="S2966" t="s">
        <v>251</v>
      </c>
      <c r="T2966" t="n">
        <v>5</v>
      </c>
    </row>
    <row r="2967" spans="1:20">
      <c r="A2967" s="1" t="n">
        <v>40329</v>
      </c>
      <c r="B2967" t="s">
        <v>395</v>
      </c>
      <c r="C2967" t="n">
        <v>9</v>
      </c>
      <c r="D2967" t="n">
        <v>25</v>
      </c>
      <c r="E2967" t="s">
        <v>143</v>
      </c>
      <c r="F2967" t="n">
        <v>3201</v>
      </c>
      <c r="G2967" t="s">
        <v>250</v>
      </c>
      <c r="H2967" t="s">
        <v>251</v>
      </c>
      <c r="I2967" t="n">
        <v>5</v>
      </c>
      <c r="J2967" t="n">
        <v>805</v>
      </c>
      <c r="K2967" t="s">
        <v>317</v>
      </c>
      <c r="L2967" t="n">
        <v>1213</v>
      </c>
      <c r="M2967" t="n">
        <v>0.6</v>
      </c>
      <c r="N2967" t="n">
        <v>34</v>
      </c>
      <c r="O2967" t="s">
        <v>395</v>
      </c>
      <c r="P2967" t="n">
        <v>363</v>
      </c>
      <c r="Q2967" t="s">
        <v>411</v>
      </c>
      <c r="R2967" t="s">
        <v>255</v>
      </c>
      <c r="S2967" t="s">
        <v>251</v>
      </c>
      <c r="T2967" t="n">
        <v>5</v>
      </c>
    </row>
    <row r="2968" spans="1:20">
      <c r="A2968" s="1" t="n">
        <v>40359</v>
      </c>
      <c r="B2968" t="s">
        <v>345</v>
      </c>
      <c r="C2968" t="n">
        <v>21</v>
      </c>
      <c r="D2968" t="n">
        <v>25</v>
      </c>
      <c r="E2968" t="s">
        <v>143</v>
      </c>
      <c r="F2968" t="n">
        <v>3201</v>
      </c>
      <c r="G2968" t="s">
        <v>250</v>
      </c>
      <c r="H2968" t="s">
        <v>251</v>
      </c>
      <c r="I2968" t="n">
        <v>5</v>
      </c>
      <c r="J2968" t="n">
        <v>875</v>
      </c>
      <c r="K2968" t="s">
        <v>327</v>
      </c>
      <c r="L2968" t="n">
        <v>238</v>
      </c>
      <c r="M2968" t="n">
        <v>0.05</v>
      </c>
      <c r="N2968" t="n">
        <v>42.3</v>
      </c>
      <c r="O2968" t="s">
        <v>345</v>
      </c>
      <c r="P2968" t="n">
        <v>121</v>
      </c>
      <c r="Q2968" t="s">
        <v>251</v>
      </c>
      <c r="R2968" t="s">
        <v>255</v>
      </c>
      <c r="S2968" t="s">
        <v>251</v>
      </c>
      <c r="T2968" t="n">
        <v>5</v>
      </c>
    </row>
    <row r="2969" spans="1:20">
      <c r="A2969" s="1" t="n">
        <v>40359</v>
      </c>
      <c r="B2969" t="s">
        <v>345</v>
      </c>
      <c r="C2969" t="n">
        <v>22</v>
      </c>
      <c r="D2969" t="n">
        <v>25</v>
      </c>
      <c r="E2969" t="s">
        <v>143</v>
      </c>
      <c r="F2969" t="n">
        <v>3201</v>
      </c>
      <c r="G2969" t="s">
        <v>250</v>
      </c>
      <c r="H2969" t="s">
        <v>251</v>
      </c>
      <c r="I2969" t="n">
        <v>5</v>
      </c>
      <c r="J2969" t="n">
        <v>875</v>
      </c>
      <c r="K2969" t="s">
        <v>327</v>
      </c>
      <c r="L2969" t="n">
        <v>198</v>
      </c>
      <c r="M2969" t="n">
        <v>0.05</v>
      </c>
      <c r="N2969" t="n">
        <v>42.6</v>
      </c>
      <c r="O2969" t="s">
        <v>345</v>
      </c>
      <c r="P2969" t="n">
        <v>121</v>
      </c>
      <c r="Q2969" t="s">
        <v>251</v>
      </c>
      <c r="R2969" t="s">
        <v>255</v>
      </c>
      <c r="S2969" t="s">
        <v>251</v>
      </c>
      <c r="T2969" t="n">
        <v>5</v>
      </c>
    </row>
    <row r="2970" spans="1:20">
      <c r="A2970" s="1" t="n">
        <v>40359</v>
      </c>
      <c r="B2970" t="s">
        <v>345</v>
      </c>
      <c r="C2970" t="n">
        <v>23</v>
      </c>
      <c r="D2970" t="n">
        <v>25</v>
      </c>
      <c r="E2970" t="s">
        <v>143</v>
      </c>
      <c r="F2970" t="n">
        <v>3201</v>
      </c>
      <c r="G2970" t="s">
        <v>250</v>
      </c>
      <c r="H2970" t="s">
        <v>251</v>
      </c>
      <c r="I2970" t="n">
        <v>5</v>
      </c>
      <c r="J2970" t="n">
        <v>875</v>
      </c>
      <c r="K2970" t="s">
        <v>327</v>
      </c>
      <c r="L2970" t="n">
        <v>250</v>
      </c>
      <c r="M2970" t="n">
        <v>0.05</v>
      </c>
      <c r="N2970" t="n">
        <v>42.2</v>
      </c>
      <c r="O2970" t="s">
        <v>345</v>
      </c>
      <c r="P2970" t="n">
        <v>121</v>
      </c>
      <c r="Q2970" t="s">
        <v>251</v>
      </c>
      <c r="R2970" t="s">
        <v>255</v>
      </c>
      <c r="S2970" t="s">
        <v>251</v>
      </c>
      <c r="T2970" t="n">
        <v>5</v>
      </c>
    </row>
    <row r="2971" spans="1:20">
      <c r="A2971" s="1" t="n">
        <v>40359</v>
      </c>
      <c r="B2971" t="s">
        <v>345</v>
      </c>
      <c r="C2971" t="n">
        <v>24</v>
      </c>
      <c r="D2971" t="n">
        <v>25</v>
      </c>
      <c r="E2971" t="s">
        <v>143</v>
      </c>
      <c r="F2971" t="n">
        <v>3201</v>
      </c>
      <c r="G2971" t="s">
        <v>250</v>
      </c>
      <c r="H2971" t="s">
        <v>251</v>
      </c>
      <c r="I2971" t="n">
        <v>5</v>
      </c>
      <c r="J2971" t="n">
        <v>458</v>
      </c>
      <c r="K2971" t="s">
        <v>252</v>
      </c>
      <c r="L2971" t="n">
        <v>201</v>
      </c>
      <c r="M2971" t="n">
        <v>0.1</v>
      </c>
      <c r="N2971" t="n">
        <v>32.4</v>
      </c>
      <c r="O2971" t="s">
        <v>345</v>
      </c>
      <c r="P2971" t="n">
        <v>121</v>
      </c>
      <c r="Q2971" t="s">
        <v>251</v>
      </c>
      <c r="R2971" t="s">
        <v>255</v>
      </c>
      <c r="S2971" t="s">
        <v>251</v>
      </c>
      <c r="T2971" t="n">
        <v>5</v>
      </c>
    </row>
    <row r="2972" spans="1:20">
      <c r="A2972" s="1" t="n">
        <v>40359</v>
      </c>
      <c r="B2972" t="s">
        <v>345</v>
      </c>
      <c r="C2972" t="n">
        <v>25</v>
      </c>
      <c r="D2972" t="n">
        <v>25</v>
      </c>
      <c r="E2972" t="s">
        <v>143</v>
      </c>
      <c r="F2972" t="n">
        <v>3201</v>
      </c>
      <c r="G2972" t="s">
        <v>250</v>
      </c>
      <c r="H2972" t="s">
        <v>251</v>
      </c>
      <c r="I2972" t="n">
        <v>5</v>
      </c>
      <c r="J2972" t="n">
        <v>280</v>
      </c>
      <c r="K2972" t="s">
        <v>273</v>
      </c>
      <c r="L2972" t="n">
        <v>246</v>
      </c>
      <c r="M2972" t="n">
        <v>0.28</v>
      </c>
      <c r="N2972" t="n">
        <v>16.61</v>
      </c>
      <c r="O2972" t="s">
        <v>345</v>
      </c>
      <c r="P2972" t="n">
        <v>121</v>
      </c>
      <c r="Q2972" t="s">
        <v>251</v>
      </c>
      <c r="R2972" t="s">
        <v>255</v>
      </c>
      <c r="S2972" t="s">
        <v>251</v>
      </c>
      <c r="T2972" t="n">
        <v>5</v>
      </c>
    </row>
    <row r="2973" spans="1:20">
      <c r="A2973" s="1" t="n">
        <v>40359</v>
      </c>
      <c r="B2973" t="s">
        <v>345</v>
      </c>
      <c r="C2973" t="n">
        <v>26</v>
      </c>
      <c r="D2973" t="n">
        <v>25</v>
      </c>
      <c r="E2973" t="s">
        <v>143</v>
      </c>
      <c r="F2973" t="n">
        <v>3201</v>
      </c>
      <c r="G2973" t="s">
        <v>250</v>
      </c>
      <c r="H2973" t="s">
        <v>251</v>
      </c>
      <c r="I2973" t="n">
        <v>5</v>
      </c>
      <c r="J2973" t="n">
        <v>945</v>
      </c>
      <c r="K2973" t="s">
        <v>304</v>
      </c>
      <c r="L2973" t="n">
        <v>194</v>
      </c>
      <c r="M2973" t="n">
        <v>0.04</v>
      </c>
      <c r="N2973" t="n">
        <v>40.1</v>
      </c>
      <c r="O2973" t="s">
        <v>345</v>
      </c>
      <c r="P2973" t="n">
        <v>121</v>
      </c>
      <c r="Q2973" t="s">
        <v>251</v>
      </c>
      <c r="R2973" t="s">
        <v>255</v>
      </c>
      <c r="S2973" t="s">
        <v>251</v>
      </c>
      <c r="T2973" t="n">
        <v>5</v>
      </c>
    </row>
    <row r="2974" spans="1:20">
      <c r="A2974" s="1" t="n">
        <v>40359</v>
      </c>
      <c r="B2974" t="s">
        <v>345</v>
      </c>
      <c r="C2974" t="n">
        <v>27</v>
      </c>
      <c r="D2974" t="n">
        <v>25</v>
      </c>
      <c r="E2974" t="s">
        <v>143</v>
      </c>
      <c r="F2974" t="n">
        <v>3201</v>
      </c>
      <c r="G2974" t="s">
        <v>250</v>
      </c>
      <c r="H2974" t="s">
        <v>251</v>
      </c>
      <c r="I2974" t="n">
        <v>5</v>
      </c>
      <c r="J2974" t="n">
        <v>945</v>
      </c>
      <c r="K2974" t="s">
        <v>304</v>
      </c>
      <c r="L2974" t="n">
        <v>210</v>
      </c>
      <c r="M2974" t="n">
        <v>0.04</v>
      </c>
      <c r="N2974" t="n">
        <v>39.6</v>
      </c>
      <c r="O2974" t="s">
        <v>345</v>
      </c>
      <c r="P2974" t="n">
        <v>121</v>
      </c>
      <c r="Q2974" t="s">
        <v>251</v>
      </c>
      <c r="R2974" t="s">
        <v>255</v>
      </c>
      <c r="S2974" t="s">
        <v>251</v>
      </c>
      <c r="T2974" t="n">
        <v>5</v>
      </c>
    </row>
    <row r="2975" spans="1:20">
      <c r="A2975" s="1" t="n">
        <v>40359</v>
      </c>
      <c r="B2975" t="s">
        <v>345</v>
      </c>
      <c r="C2975" t="n">
        <v>28</v>
      </c>
      <c r="D2975" t="n">
        <v>25</v>
      </c>
      <c r="E2975" t="s">
        <v>143</v>
      </c>
      <c r="F2975" t="n">
        <v>3201</v>
      </c>
      <c r="G2975" t="s">
        <v>250</v>
      </c>
      <c r="H2975" t="s">
        <v>251</v>
      </c>
      <c r="I2975" t="n">
        <v>5</v>
      </c>
      <c r="J2975" t="n">
        <v>945</v>
      </c>
      <c r="K2975" t="s">
        <v>304</v>
      </c>
      <c r="L2975" t="n">
        <v>478</v>
      </c>
      <c r="M2975" t="n">
        <v>0.07000000000000001</v>
      </c>
      <c r="N2975" t="n">
        <v>36.6</v>
      </c>
      <c r="O2975" t="s">
        <v>345</v>
      </c>
      <c r="P2975" t="n">
        <v>121</v>
      </c>
      <c r="Q2975" t="s">
        <v>251</v>
      </c>
      <c r="R2975" t="s">
        <v>255</v>
      </c>
      <c r="S2975" t="s">
        <v>251</v>
      </c>
      <c r="T2975" t="n">
        <v>5</v>
      </c>
    </row>
    <row r="2976" spans="1:20">
      <c r="A2976" s="1" t="n">
        <v>40359</v>
      </c>
      <c r="B2976" t="s">
        <v>400</v>
      </c>
      <c r="C2976" t="n">
        <v>1</v>
      </c>
      <c r="D2976" t="n">
        <v>251</v>
      </c>
      <c r="E2976" t="s">
        <v>409</v>
      </c>
      <c r="F2976" t="n">
        <v>3202</v>
      </c>
      <c r="G2976" t="s">
        <v>297</v>
      </c>
      <c r="H2976" t="s">
        <v>251</v>
      </c>
      <c r="I2976" t="n">
        <v>5</v>
      </c>
      <c r="J2976" t="n">
        <v>580</v>
      </c>
      <c r="K2976" t="s">
        <v>270</v>
      </c>
      <c r="L2976" t="n">
        <v>20</v>
      </c>
      <c r="M2976" t="n">
        <v>0</v>
      </c>
      <c r="N2976" t="n">
        <v>0</v>
      </c>
      <c r="S2976" t="s">
        <v>405</v>
      </c>
      <c r="T2976" t="s">
        <v>405</v>
      </c>
    </row>
    <row r="2977" spans="1:20">
      <c r="A2977" s="1" t="n">
        <v>40359</v>
      </c>
      <c r="B2977" t="s">
        <v>400</v>
      </c>
      <c r="C2977" t="n">
        <v>2</v>
      </c>
      <c r="D2977" t="n">
        <v>251</v>
      </c>
      <c r="E2977" t="s">
        <v>409</v>
      </c>
      <c r="F2977" t="n">
        <v>3203</v>
      </c>
      <c r="G2977" t="s">
        <v>366</v>
      </c>
      <c r="H2977" t="s">
        <v>251</v>
      </c>
      <c r="I2977" t="n">
        <v>5</v>
      </c>
      <c r="J2977" t="n">
        <v>580</v>
      </c>
      <c r="K2977" t="s">
        <v>270</v>
      </c>
      <c r="L2977" t="n">
        <v>14</v>
      </c>
      <c r="M2977" t="n">
        <v>0</v>
      </c>
      <c r="N2977" t="n">
        <v>0</v>
      </c>
      <c r="S2977" t="s">
        <v>405</v>
      </c>
      <c r="T2977" t="s">
        <v>405</v>
      </c>
    </row>
    <row r="2978" spans="1:20">
      <c r="A2978" s="1" t="n">
        <v>40359</v>
      </c>
      <c r="B2978" t="s">
        <v>400</v>
      </c>
      <c r="C2978" t="n">
        <v>3</v>
      </c>
      <c r="D2978" t="n">
        <v>251</v>
      </c>
      <c r="E2978" t="s">
        <v>409</v>
      </c>
      <c r="F2978" t="n">
        <v>3204</v>
      </c>
      <c r="G2978" t="s">
        <v>367</v>
      </c>
      <c r="H2978" t="s">
        <v>251</v>
      </c>
      <c r="I2978" t="n">
        <v>5</v>
      </c>
      <c r="J2978" t="n">
        <v>580</v>
      </c>
      <c r="K2978" t="s">
        <v>270</v>
      </c>
      <c r="L2978" t="n">
        <v>11</v>
      </c>
      <c r="M2978" t="n">
        <v>0</v>
      </c>
      <c r="N2978" t="n">
        <v>0</v>
      </c>
      <c r="S2978" t="s">
        <v>405</v>
      </c>
      <c r="T2978" t="s">
        <v>405</v>
      </c>
    </row>
    <row r="2979" spans="1:20">
      <c r="A2979" s="1" t="n">
        <v>40359</v>
      </c>
      <c r="B2979" t="s">
        <v>348</v>
      </c>
      <c r="C2979" t="n">
        <v>1</v>
      </c>
      <c r="D2979" t="n">
        <v>215</v>
      </c>
      <c r="E2979" t="s">
        <v>408</v>
      </c>
      <c r="F2979" t="n">
        <v>3201</v>
      </c>
      <c r="G2979" t="s">
        <v>250</v>
      </c>
      <c r="H2979" t="s">
        <v>251</v>
      </c>
      <c r="I2979" t="n">
        <v>5</v>
      </c>
      <c r="J2979" t="n">
        <v>490</v>
      </c>
      <c r="K2979" t="s">
        <v>266</v>
      </c>
      <c r="L2979" t="n">
        <v>223</v>
      </c>
      <c r="M2979" t="n">
        <v>0</v>
      </c>
      <c r="N2979" t="n">
        <v>0</v>
      </c>
      <c r="S2979" t="s">
        <v>405</v>
      </c>
      <c r="T2979" t="s">
        <v>405</v>
      </c>
    </row>
    <row r="2980" spans="1:20">
      <c r="A2980" s="1" t="n">
        <v>40359</v>
      </c>
      <c r="B2980" t="s">
        <v>348</v>
      </c>
      <c r="C2980" t="n">
        <v>2</v>
      </c>
      <c r="D2980" t="n">
        <v>215</v>
      </c>
      <c r="E2980" t="s">
        <v>408</v>
      </c>
      <c r="F2980" t="n">
        <v>3201</v>
      </c>
      <c r="G2980" t="s">
        <v>250</v>
      </c>
      <c r="H2980" t="s">
        <v>251</v>
      </c>
      <c r="I2980" t="n">
        <v>5</v>
      </c>
      <c r="J2980" t="n">
        <v>515</v>
      </c>
      <c r="K2980" t="s">
        <v>361</v>
      </c>
      <c r="L2980" t="n">
        <v>303</v>
      </c>
      <c r="M2980" t="n">
        <v>0</v>
      </c>
      <c r="N2980" t="n">
        <v>0</v>
      </c>
      <c r="S2980" t="s">
        <v>405</v>
      </c>
      <c r="T2980" t="s">
        <v>405</v>
      </c>
    </row>
    <row r="2981" spans="1:20">
      <c r="A2981" s="1" t="n">
        <v>40359</v>
      </c>
      <c r="B2981" t="s">
        <v>348</v>
      </c>
      <c r="C2981" t="n">
        <v>3</v>
      </c>
      <c r="D2981" t="n">
        <v>215</v>
      </c>
      <c r="E2981" t="s">
        <v>408</v>
      </c>
      <c r="F2981" t="n">
        <v>3201</v>
      </c>
      <c r="G2981" t="s">
        <v>250</v>
      </c>
      <c r="H2981" t="s">
        <v>251</v>
      </c>
      <c r="I2981" t="n">
        <v>5</v>
      </c>
      <c r="J2981" t="n">
        <v>515</v>
      </c>
      <c r="K2981" t="s">
        <v>361</v>
      </c>
      <c r="L2981" t="n">
        <v>100</v>
      </c>
      <c r="M2981" t="n">
        <v>0</v>
      </c>
      <c r="N2981" t="n">
        <v>0</v>
      </c>
      <c r="S2981" t="s">
        <v>405</v>
      </c>
      <c r="T2981" t="s">
        <v>405</v>
      </c>
    </row>
    <row r="2982" spans="1:20">
      <c r="A2982" s="1" t="n">
        <v>40359</v>
      </c>
      <c r="B2982" t="s">
        <v>395</v>
      </c>
      <c r="C2982" t="n">
        <v>5</v>
      </c>
      <c r="D2982" t="n">
        <v>25</v>
      </c>
      <c r="E2982" t="s">
        <v>143</v>
      </c>
      <c r="F2982" t="n">
        <v>3201</v>
      </c>
      <c r="G2982" t="s">
        <v>250</v>
      </c>
      <c r="H2982" t="s">
        <v>251</v>
      </c>
      <c r="I2982" t="n">
        <v>5</v>
      </c>
      <c r="J2982" t="n">
        <v>458</v>
      </c>
      <c r="K2982" t="s">
        <v>252</v>
      </c>
      <c r="L2982" t="n">
        <v>566</v>
      </c>
      <c r="M2982" t="n">
        <v>0.02</v>
      </c>
      <c r="N2982" t="n">
        <v>21.1</v>
      </c>
      <c r="O2982" t="s">
        <v>395</v>
      </c>
      <c r="P2982" t="n">
        <v>363</v>
      </c>
      <c r="Q2982" t="s">
        <v>411</v>
      </c>
      <c r="R2982" t="s">
        <v>255</v>
      </c>
      <c r="S2982" t="s">
        <v>251</v>
      </c>
      <c r="T2982" t="n">
        <v>5</v>
      </c>
    </row>
    <row r="2983" spans="1:20">
      <c r="A2983" s="1" t="n">
        <v>40359</v>
      </c>
      <c r="B2983" t="s">
        <v>395</v>
      </c>
      <c r="C2983" t="n">
        <v>9</v>
      </c>
      <c r="D2983" t="n">
        <v>25</v>
      </c>
      <c r="E2983" t="s">
        <v>143</v>
      </c>
      <c r="F2983" t="n">
        <v>3201</v>
      </c>
      <c r="G2983" t="s">
        <v>250</v>
      </c>
      <c r="H2983" t="s">
        <v>251</v>
      </c>
      <c r="I2983" t="n">
        <v>5</v>
      </c>
      <c r="J2983" t="n">
        <v>805</v>
      </c>
      <c r="K2983" t="s">
        <v>317</v>
      </c>
      <c r="L2983" t="n">
        <v>230</v>
      </c>
      <c r="M2983" t="n">
        <v>0.23</v>
      </c>
      <c r="N2983" t="n">
        <v>37.9</v>
      </c>
      <c r="O2983" t="s">
        <v>395</v>
      </c>
      <c r="P2983" t="n">
        <v>363</v>
      </c>
      <c r="Q2983" t="s">
        <v>411</v>
      </c>
      <c r="R2983" t="s">
        <v>255</v>
      </c>
      <c r="S2983" t="s">
        <v>251</v>
      </c>
      <c r="T2983" t="n">
        <v>5</v>
      </c>
    </row>
    <row r="2984" spans="1:20">
      <c r="A2984" s="1" t="n">
        <v>40359</v>
      </c>
      <c r="B2984" t="s">
        <v>395</v>
      </c>
      <c r="C2984" t="n">
        <v>12</v>
      </c>
      <c r="D2984" t="n">
        <v>25</v>
      </c>
      <c r="E2984" t="s">
        <v>143</v>
      </c>
      <c r="F2984" t="n">
        <v>3201</v>
      </c>
      <c r="G2984" t="s">
        <v>250</v>
      </c>
      <c r="H2984" t="s">
        <v>251</v>
      </c>
      <c r="I2984" t="n">
        <v>5</v>
      </c>
      <c r="J2984" t="n">
        <v>805</v>
      </c>
      <c r="K2984" t="s">
        <v>317</v>
      </c>
      <c r="L2984" t="n">
        <v>425</v>
      </c>
      <c r="M2984" t="n">
        <v>0.6</v>
      </c>
      <c r="N2984" t="n">
        <v>34</v>
      </c>
      <c r="O2984" t="s">
        <v>395</v>
      </c>
      <c r="P2984" t="n">
        <v>363</v>
      </c>
      <c r="Q2984" t="s">
        <v>411</v>
      </c>
      <c r="R2984" t="s">
        <v>255</v>
      </c>
      <c r="S2984" t="s">
        <v>251</v>
      </c>
      <c r="T2984" t="n">
        <v>5</v>
      </c>
    </row>
    <row r="2985" spans="1:20">
      <c r="A2985" s="1" t="n">
        <v>40359</v>
      </c>
      <c r="B2985" t="s">
        <v>395</v>
      </c>
      <c r="C2985" t="n">
        <v>13</v>
      </c>
      <c r="D2985" t="n">
        <v>25</v>
      </c>
      <c r="E2985" t="s">
        <v>143</v>
      </c>
      <c r="F2985" t="n">
        <v>3201</v>
      </c>
      <c r="G2985" t="s">
        <v>250</v>
      </c>
      <c r="H2985" t="s">
        <v>251</v>
      </c>
      <c r="I2985" t="n">
        <v>5</v>
      </c>
      <c r="J2985" t="n">
        <v>805</v>
      </c>
      <c r="K2985" t="s">
        <v>317</v>
      </c>
      <c r="L2985" t="n">
        <v>695</v>
      </c>
      <c r="M2985" t="n">
        <v>0.24</v>
      </c>
      <c r="N2985" t="n">
        <v>33.6</v>
      </c>
      <c r="O2985" t="s">
        <v>395</v>
      </c>
      <c r="P2985" t="n">
        <v>363</v>
      </c>
      <c r="Q2985" t="s">
        <v>411</v>
      </c>
      <c r="R2985" t="s">
        <v>255</v>
      </c>
      <c r="S2985" t="s">
        <v>251</v>
      </c>
      <c r="T2985" t="n">
        <v>5</v>
      </c>
    </row>
    <row r="2986" spans="1:20">
      <c r="A2986" s="1" t="n">
        <v>40390</v>
      </c>
      <c r="B2986" t="s">
        <v>345</v>
      </c>
      <c r="C2986" t="n">
        <v>21</v>
      </c>
      <c r="D2986" t="n">
        <v>25</v>
      </c>
      <c r="E2986" t="s">
        <v>143</v>
      </c>
      <c r="F2986" t="n">
        <v>3201</v>
      </c>
      <c r="G2986" t="s">
        <v>250</v>
      </c>
      <c r="H2986" t="s">
        <v>251</v>
      </c>
      <c r="I2986" t="n">
        <v>5</v>
      </c>
      <c r="J2986" t="n">
        <v>875</v>
      </c>
      <c r="K2986" t="s">
        <v>327</v>
      </c>
      <c r="L2986" t="n">
        <v>260</v>
      </c>
      <c r="M2986" t="n">
        <v>0.05</v>
      </c>
      <c r="N2986" t="n">
        <v>42.7</v>
      </c>
      <c r="O2986" t="s">
        <v>345</v>
      </c>
      <c r="P2986" t="n">
        <v>121</v>
      </c>
      <c r="Q2986" t="s">
        <v>251</v>
      </c>
      <c r="R2986" t="s">
        <v>255</v>
      </c>
      <c r="S2986" t="s">
        <v>251</v>
      </c>
      <c r="T2986" t="n">
        <v>5</v>
      </c>
    </row>
    <row r="2987" spans="1:20">
      <c r="A2987" s="1" t="n">
        <v>40390</v>
      </c>
      <c r="B2987" t="s">
        <v>345</v>
      </c>
      <c r="C2987" t="n">
        <v>22</v>
      </c>
      <c r="D2987" t="n">
        <v>25</v>
      </c>
      <c r="E2987" t="s">
        <v>143</v>
      </c>
      <c r="F2987" t="n">
        <v>3201</v>
      </c>
      <c r="G2987" t="s">
        <v>250</v>
      </c>
      <c r="H2987" t="s">
        <v>251</v>
      </c>
      <c r="I2987" t="n">
        <v>5</v>
      </c>
      <c r="J2987" t="n">
        <v>280</v>
      </c>
      <c r="K2987" t="s">
        <v>273</v>
      </c>
      <c r="L2987" t="n">
        <v>235</v>
      </c>
      <c r="M2987" t="n">
        <v>0.28</v>
      </c>
      <c r="N2987" t="n">
        <v>16.38</v>
      </c>
      <c r="O2987" t="s">
        <v>345</v>
      </c>
      <c r="P2987" t="n">
        <v>121</v>
      </c>
      <c r="Q2987" t="s">
        <v>251</v>
      </c>
      <c r="R2987" t="s">
        <v>255</v>
      </c>
      <c r="S2987" t="s">
        <v>251</v>
      </c>
      <c r="T2987" t="n">
        <v>5</v>
      </c>
    </row>
    <row r="2988" spans="1:20">
      <c r="A2988" s="1" t="n">
        <v>40390</v>
      </c>
      <c r="B2988" t="s">
        <v>345</v>
      </c>
      <c r="C2988" t="n">
        <v>23</v>
      </c>
      <c r="D2988" t="n">
        <v>25</v>
      </c>
      <c r="E2988" t="s">
        <v>143</v>
      </c>
      <c r="F2988" t="n">
        <v>3201</v>
      </c>
      <c r="G2988" t="s">
        <v>250</v>
      </c>
      <c r="H2988" t="s">
        <v>251</v>
      </c>
      <c r="I2988" t="n">
        <v>5</v>
      </c>
      <c r="J2988" t="n">
        <v>945</v>
      </c>
      <c r="K2988" t="s">
        <v>304</v>
      </c>
      <c r="L2988" t="n">
        <v>207</v>
      </c>
      <c r="M2988" t="n">
        <v>0.07000000000000001</v>
      </c>
      <c r="N2988" t="n">
        <v>35.6</v>
      </c>
      <c r="O2988" t="s">
        <v>345</v>
      </c>
      <c r="P2988" t="n">
        <v>121</v>
      </c>
      <c r="Q2988" t="s">
        <v>251</v>
      </c>
      <c r="R2988" t="s">
        <v>255</v>
      </c>
      <c r="S2988" t="s">
        <v>251</v>
      </c>
      <c r="T2988" t="n">
        <v>5</v>
      </c>
    </row>
    <row r="2989" spans="1:20">
      <c r="A2989" s="1" t="n">
        <v>40390</v>
      </c>
      <c r="B2989" t="s">
        <v>345</v>
      </c>
      <c r="C2989" t="n">
        <v>74</v>
      </c>
      <c r="D2989" t="n">
        <v>509</v>
      </c>
      <c r="E2989" t="s">
        <v>404</v>
      </c>
      <c r="F2989" t="n">
        <v>3201</v>
      </c>
      <c r="G2989" t="s">
        <v>250</v>
      </c>
      <c r="H2989" t="s">
        <v>251</v>
      </c>
      <c r="I2989" t="n">
        <v>5</v>
      </c>
      <c r="J2989" t="n">
        <v>458</v>
      </c>
      <c r="K2989" t="s">
        <v>252</v>
      </c>
      <c r="L2989" t="n">
        <v>62</v>
      </c>
      <c r="M2989" t="n">
        <v>0.47</v>
      </c>
      <c r="N2989" t="n">
        <v>0</v>
      </c>
      <c r="S2989" t="s">
        <v>405</v>
      </c>
      <c r="T2989" t="s">
        <v>405</v>
      </c>
    </row>
    <row r="2990" spans="1:20">
      <c r="A2990" s="1" t="n">
        <v>40390</v>
      </c>
      <c r="B2990" t="s">
        <v>345</v>
      </c>
      <c r="C2990" t="n">
        <v>75</v>
      </c>
      <c r="D2990" t="n">
        <v>509</v>
      </c>
      <c r="E2990" t="s">
        <v>404</v>
      </c>
      <c r="F2990" t="n">
        <v>3201</v>
      </c>
      <c r="G2990" t="s">
        <v>250</v>
      </c>
      <c r="H2990" t="s">
        <v>251</v>
      </c>
      <c r="I2990" t="n">
        <v>5</v>
      </c>
      <c r="J2990" t="n">
        <v>862</v>
      </c>
      <c r="K2990" t="s">
        <v>342</v>
      </c>
      <c r="L2990" t="n">
        <v>235</v>
      </c>
      <c r="M2990" t="n">
        <v>0.47</v>
      </c>
      <c r="N2990" t="n">
        <v>0</v>
      </c>
      <c r="S2990" t="s">
        <v>405</v>
      </c>
      <c r="T2990" t="s">
        <v>405</v>
      </c>
    </row>
    <row r="2991" spans="1:20">
      <c r="A2991" s="1" t="n">
        <v>40390</v>
      </c>
      <c r="B2991" t="s">
        <v>400</v>
      </c>
      <c r="C2991" t="n">
        <v>1</v>
      </c>
      <c r="D2991" t="n">
        <v>251</v>
      </c>
      <c r="E2991" t="s">
        <v>409</v>
      </c>
      <c r="F2991" t="n">
        <v>3202</v>
      </c>
      <c r="G2991" t="s">
        <v>297</v>
      </c>
      <c r="H2991" t="s">
        <v>251</v>
      </c>
      <c r="I2991" t="n">
        <v>5</v>
      </c>
      <c r="J2991" t="n">
        <v>887</v>
      </c>
      <c r="K2991" t="s">
        <v>294</v>
      </c>
      <c r="L2991" t="n">
        <v>20</v>
      </c>
      <c r="M2991" t="n">
        <v>0</v>
      </c>
      <c r="N2991" t="n">
        <v>0</v>
      </c>
      <c r="S2991" t="s">
        <v>405</v>
      </c>
      <c r="T2991" t="s">
        <v>405</v>
      </c>
    </row>
    <row r="2992" spans="1:20">
      <c r="A2992" s="1" t="n">
        <v>40390</v>
      </c>
      <c r="B2992" t="s">
        <v>400</v>
      </c>
      <c r="C2992" t="n">
        <v>2</v>
      </c>
      <c r="D2992" t="n">
        <v>251</v>
      </c>
      <c r="E2992" t="s">
        <v>409</v>
      </c>
      <c r="F2992" t="n">
        <v>3203</v>
      </c>
      <c r="G2992" t="s">
        <v>366</v>
      </c>
      <c r="H2992" t="s">
        <v>251</v>
      </c>
      <c r="I2992" t="n">
        <v>5</v>
      </c>
      <c r="J2992" t="n">
        <v>887</v>
      </c>
      <c r="K2992" t="s">
        <v>294</v>
      </c>
      <c r="L2992" t="n">
        <v>14</v>
      </c>
      <c r="M2992" t="n">
        <v>0</v>
      </c>
      <c r="N2992" t="n">
        <v>0</v>
      </c>
      <c r="S2992" t="s">
        <v>405</v>
      </c>
      <c r="T2992" t="s">
        <v>405</v>
      </c>
    </row>
    <row r="2993" spans="1:20">
      <c r="A2993" s="1" t="n">
        <v>40390</v>
      </c>
      <c r="B2993" t="s">
        <v>400</v>
      </c>
      <c r="C2993" t="n">
        <v>3</v>
      </c>
      <c r="D2993" t="n">
        <v>251</v>
      </c>
      <c r="E2993" t="s">
        <v>409</v>
      </c>
      <c r="F2993" t="n">
        <v>3204</v>
      </c>
      <c r="G2993" t="s">
        <v>367</v>
      </c>
      <c r="H2993" t="s">
        <v>251</v>
      </c>
      <c r="I2993" t="n">
        <v>5</v>
      </c>
      <c r="J2993" t="n">
        <v>887</v>
      </c>
      <c r="K2993" t="s">
        <v>294</v>
      </c>
      <c r="L2993" t="n">
        <v>11</v>
      </c>
      <c r="M2993" t="n">
        <v>0</v>
      </c>
      <c r="N2993" t="n">
        <v>0</v>
      </c>
      <c r="S2993" t="s">
        <v>405</v>
      </c>
      <c r="T2993" t="s">
        <v>405</v>
      </c>
    </row>
    <row r="2994" spans="1:20">
      <c r="A2994" s="1" t="n">
        <v>40390</v>
      </c>
      <c r="B2994" t="s">
        <v>406</v>
      </c>
      <c r="C2994" t="n">
        <v>1</v>
      </c>
      <c r="D2994" t="n">
        <v>931</v>
      </c>
      <c r="E2994" t="s">
        <v>407</v>
      </c>
      <c r="F2994" t="n">
        <v>3201</v>
      </c>
      <c r="G2994" t="s">
        <v>250</v>
      </c>
      <c r="H2994" t="s">
        <v>251</v>
      </c>
      <c r="I2994" t="n">
        <v>5</v>
      </c>
      <c r="J2994" t="n">
        <v>260</v>
      </c>
      <c r="K2994" t="s">
        <v>272</v>
      </c>
      <c r="L2994" t="n">
        <v>118</v>
      </c>
      <c r="M2994" t="n">
        <v>0</v>
      </c>
      <c r="N2994" t="n">
        <v>0</v>
      </c>
      <c r="S2994" t="s">
        <v>405</v>
      </c>
      <c r="T2994" t="s">
        <v>405</v>
      </c>
    </row>
    <row r="2995" spans="1:20">
      <c r="A2995" s="1" t="n">
        <v>40390</v>
      </c>
      <c r="B2995" t="s">
        <v>348</v>
      </c>
      <c r="C2995" t="n">
        <v>1</v>
      </c>
      <c r="D2995" t="n">
        <v>215</v>
      </c>
      <c r="E2995" t="s">
        <v>408</v>
      </c>
      <c r="F2995" t="n">
        <v>3201</v>
      </c>
      <c r="G2995" t="s">
        <v>250</v>
      </c>
      <c r="H2995" t="s">
        <v>251</v>
      </c>
      <c r="I2995" t="n">
        <v>5</v>
      </c>
      <c r="J2995" t="n">
        <v>515</v>
      </c>
      <c r="K2995" t="s">
        <v>361</v>
      </c>
      <c r="L2995" t="n">
        <v>303</v>
      </c>
      <c r="M2995" t="n">
        <v>0</v>
      </c>
      <c r="N2995" t="n">
        <v>0</v>
      </c>
      <c r="S2995" t="s">
        <v>405</v>
      </c>
      <c r="T2995" t="s">
        <v>405</v>
      </c>
    </row>
    <row r="2996" spans="1:20">
      <c r="A2996" s="1" t="n">
        <v>40390</v>
      </c>
      <c r="B2996" t="s">
        <v>348</v>
      </c>
      <c r="C2996" t="n">
        <v>2</v>
      </c>
      <c r="D2996" t="n">
        <v>215</v>
      </c>
      <c r="E2996" t="s">
        <v>408</v>
      </c>
      <c r="F2996" t="n">
        <v>3201</v>
      </c>
      <c r="G2996" t="s">
        <v>250</v>
      </c>
      <c r="H2996" t="s">
        <v>251</v>
      </c>
      <c r="I2996" t="n">
        <v>5</v>
      </c>
      <c r="J2996" t="n">
        <v>515</v>
      </c>
      <c r="K2996" t="s">
        <v>361</v>
      </c>
      <c r="L2996" t="n">
        <v>203</v>
      </c>
      <c r="M2996" t="n">
        <v>0</v>
      </c>
      <c r="N2996" t="n">
        <v>0</v>
      </c>
      <c r="S2996" t="s">
        <v>405</v>
      </c>
      <c r="T2996" t="s">
        <v>405</v>
      </c>
    </row>
    <row r="2997" spans="1:20">
      <c r="A2997" s="1" t="n">
        <v>40390</v>
      </c>
      <c r="B2997" t="s">
        <v>395</v>
      </c>
      <c r="C2997" t="n">
        <v>8</v>
      </c>
      <c r="D2997" t="n">
        <v>25</v>
      </c>
      <c r="E2997" t="s">
        <v>143</v>
      </c>
      <c r="F2997" t="n">
        <v>3201</v>
      </c>
      <c r="G2997" t="s">
        <v>250</v>
      </c>
      <c r="H2997" t="s">
        <v>251</v>
      </c>
      <c r="I2997" t="n">
        <v>5</v>
      </c>
      <c r="J2997" t="n">
        <v>805</v>
      </c>
      <c r="K2997" t="s">
        <v>317</v>
      </c>
      <c r="L2997" t="n">
        <v>365</v>
      </c>
      <c r="M2997" t="n">
        <v>0.6</v>
      </c>
      <c r="N2997" t="n">
        <v>34</v>
      </c>
      <c r="O2997" t="s">
        <v>395</v>
      </c>
      <c r="P2997" t="n">
        <v>363</v>
      </c>
      <c r="Q2997" t="s">
        <v>411</v>
      </c>
      <c r="R2997" t="s">
        <v>255</v>
      </c>
      <c r="S2997" t="s">
        <v>251</v>
      </c>
      <c r="T2997" t="n">
        <v>5</v>
      </c>
    </row>
    <row r="2998" spans="1:20">
      <c r="A2998" s="1" t="n">
        <v>40390</v>
      </c>
      <c r="B2998" t="s">
        <v>395</v>
      </c>
      <c r="C2998" t="n">
        <v>11</v>
      </c>
      <c r="D2998" t="n">
        <v>25</v>
      </c>
      <c r="E2998" t="s">
        <v>143</v>
      </c>
      <c r="F2998" t="n">
        <v>3201</v>
      </c>
      <c r="G2998" t="s">
        <v>250</v>
      </c>
      <c r="H2998" t="s">
        <v>251</v>
      </c>
      <c r="I2998" t="n">
        <v>5</v>
      </c>
      <c r="J2998" t="n">
        <v>160</v>
      </c>
      <c r="K2998" t="s">
        <v>280</v>
      </c>
      <c r="L2998" t="n">
        <v>604</v>
      </c>
      <c r="M2998" t="n">
        <v>0.3</v>
      </c>
      <c r="N2998" t="n">
        <v>18</v>
      </c>
      <c r="O2998" t="s">
        <v>395</v>
      </c>
      <c r="P2998" t="n">
        <v>363</v>
      </c>
      <c r="Q2998" t="s">
        <v>411</v>
      </c>
      <c r="R2998" t="s">
        <v>255</v>
      </c>
      <c r="S2998" t="s">
        <v>251</v>
      </c>
      <c r="T2998" t="n">
        <v>5</v>
      </c>
    </row>
    <row r="2999" spans="1:20">
      <c r="A2999" s="1" t="n">
        <v>40390</v>
      </c>
      <c r="B2999" t="s">
        <v>395</v>
      </c>
      <c r="C2999" t="n">
        <v>12</v>
      </c>
      <c r="D2999" t="n">
        <v>25</v>
      </c>
      <c r="E2999" t="s">
        <v>143</v>
      </c>
      <c r="F2999" t="n">
        <v>3201</v>
      </c>
      <c r="G2999" t="s">
        <v>250</v>
      </c>
      <c r="H2999" t="s">
        <v>251</v>
      </c>
      <c r="I2999" t="n">
        <v>5</v>
      </c>
      <c r="J2999" t="n">
        <v>785</v>
      </c>
      <c r="K2999" t="s">
        <v>281</v>
      </c>
      <c r="L2999" t="n">
        <v>1024</v>
      </c>
      <c r="M2999" t="n">
        <v>0.06</v>
      </c>
      <c r="N2999" t="n">
        <v>34</v>
      </c>
      <c r="O2999" t="s">
        <v>395</v>
      </c>
      <c r="P2999" t="n">
        <v>363</v>
      </c>
      <c r="Q2999" t="s">
        <v>411</v>
      </c>
      <c r="R2999" t="s">
        <v>255</v>
      </c>
      <c r="S2999" t="s">
        <v>251</v>
      </c>
      <c r="T2999" t="n">
        <v>5</v>
      </c>
    </row>
    <row r="3000" spans="1:20">
      <c r="A3000" s="1" t="n">
        <v>40390</v>
      </c>
      <c r="B3000" t="s">
        <v>395</v>
      </c>
      <c r="C3000" t="n">
        <v>14</v>
      </c>
      <c r="D3000" t="n">
        <v>25</v>
      </c>
      <c r="E3000" t="s">
        <v>143</v>
      </c>
      <c r="F3000" t="n">
        <v>3201</v>
      </c>
      <c r="G3000" t="s">
        <v>250</v>
      </c>
      <c r="H3000" t="s">
        <v>251</v>
      </c>
      <c r="I3000" t="n">
        <v>5</v>
      </c>
      <c r="J3000" t="n">
        <v>805</v>
      </c>
      <c r="K3000" t="s">
        <v>317</v>
      </c>
      <c r="L3000" t="n">
        <v>205</v>
      </c>
      <c r="M3000" t="n">
        <v>0.23</v>
      </c>
      <c r="N3000" t="n">
        <v>37.9</v>
      </c>
      <c r="O3000" t="s">
        <v>395</v>
      </c>
      <c r="P3000" t="n">
        <v>363</v>
      </c>
      <c r="Q3000" t="s">
        <v>411</v>
      </c>
      <c r="R3000" t="s">
        <v>255</v>
      </c>
      <c r="S3000" t="s">
        <v>251</v>
      </c>
      <c r="T3000" t="n">
        <v>5</v>
      </c>
    </row>
    <row r="3001" spans="1:20">
      <c r="A3001" s="1" t="n">
        <v>40421</v>
      </c>
      <c r="B3001" t="s">
        <v>345</v>
      </c>
      <c r="C3001" t="n">
        <v>23</v>
      </c>
      <c r="D3001" t="n">
        <v>25</v>
      </c>
      <c r="E3001" t="s">
        <v>143</v>
      </c>
      <c r="F3001" t="n">
        <v>3201</v>
      </c>
      <c r="G3001" t="s">
        <v>250</v>
      </c>
      <c r="H3001" t="s">
        <v>251</v>
      </c>
      <c r="I3001" t="n">
        <v>5</v>
      </c>
      <c r="J3001" t="n">
        <v>875</v>
      </c>
      <c r="K3001" t="s">
        <v>327</v>
      </c>
      <c r="L3001" t="n">
        <v>239</v>
      </c>
      <c r="M3001" t="n">
        <v>0.05</v>
      </c>
      <c r="N3001" t="n">
        <v>42.2</v>
      </c>
      <c r="O3001" t="s">
        <v>345</v>
      </c>
      <c r="P3001" t="n">
        <v>121</v>
      </c>
      <c r="Q3001" t="s">
        <v>251</v>
      </c>
      <c r="R3001" t="s">
        <v>255</v>
      </c>
      <c r="S3001" t="s">
        <v>251</v>
      </c>
      <c r="T3001" t="n">
        <v>5</v>
      </c>
    </row>
    <row r="3002" spans="1:20">
      <c r="A3002" s="1" t="n">
        <v>40421</v>
      </c>
      <c r="B3002" t="s">
        <v>345</v>
      </c>
      <c r="C3002" t="n">
        <v>24</v>
      </c>
      <c r="D3002" t="n">
        <v>25</v>
      </c>
      <c r="E3002" t="s">
        <v>143</v>
      </c>
      <c r="F3002" t="n">
        <v>3201</v>
      </c>
      <c r="G3002" t="s">
        <v>250</v>
      </c>
      <c r="H3002" t="s">
        <v>251</v>
      </c>
      <c r="I3002" t="n">
        <v>5</v>
      </c>
      <c r="J3002" t="n">
        <v>875</v>
      </c>
      <c r="K3002" t="s">
        <v>327</v>
      </c>
      <c r="L3002" t="n">
        <v>249</v>
      </c>
      <c r="M3002" t="n">
        <v>0.05</v>
      </c>
      <c r="N3002" t="n">
        <v>42.5</v>
      </c>
      <c r="O3002" t="s">
        <v>345</v>
      </c>
      <c r="P3002" t="n">
        <v>121</v>
      </c>
      <c r="Q3002" t="s">
        <v>251</v>
      </c>
      <c r="R3002" t="s">
        <v>255</v>
      </c>
      <c r="S3002" t="s">
        <v>251</v>
      </c>
      <c r="T3002" t="n">
        <v>5</v>
      </c>
    </row>
    <row r="3003" spans="1:20">
      <c r="A3003" s="1" t="n">
        <v>40421</v>
      </c>
      <c r="B3003" t="s">
        <v>345</v>
      </c>
      <c r="C3003" t="n">
        <v>25</v>
      </c>
      <c r="D3003" t="n">
        <v>25</v>
      </c>
      <c r="E3003" t="s">
        <v>143</v>
      </c>
      <c r="F3003" t="n">
        <v>3201</v>
      </c>
      <c r="G3003" t="s">
        <v>250</v>
      </c>
      <c r="H3003" t="s">
        <v>251</v>
      </c>
      <c r="I3003" t="n">
        <v>5</v>
      </c>
      <c r="J3003" t="n">
        <v>458</v>
      </c>
      <c r="K3003" t="s">
        <v>252</v>
      </c>
      <c r="L3003" t="n">
        <v>247</v>
      </c>
      <c r="M3003" t="n">
        <v>0.09</v>
      </c>
      <c r="N3003" t="n">
        <v>32.1</v>
      </c>
      <c r="O3003" t="s">
        <v>345</v>
      </c>
      <c r="P3003" t="n">
        <v>121</v>
      </c>
      <c r="Q3003" t="s">
        <v>251</v>
      </c>
      <c r="R3003" t="s">
        <v>255</v>
      </c>
      <c r="S3003" t="s">
        <v>251</v>
      </c>
      <c r="T3003" t="n">
        <v>5</v>
      </c>
    </row>
    <row r="3004" spans="1:20">
      <c r="A3004" s="1" t="n">
        <v>40421</v>
      </c>
      <c r="B3004" t="s">
        <v>345</v>
      </c>
      <c r="C3004" t="n">
        <v>26</v>
      </c>
      <c r="D3004" t="n">
        <v>25</v>
      </c>
      <c r="E3004" t="s">
        <v>143</v>
      </c>
      <c r="F3004" t="n">
        <v>3201</v>
      </c>
      <c r="G3004" t="s">
        <v>250</v>
      </c>
      <c r="H3004" t="s">
        <v>251</v>
      </c>
      <c r="I3004" t="n">
        <v>5</v>
      </c>
      <c r="J3004" t="n">
        <v>945</v>
      </c>
      <c r="K3004" t="s">
        <v>304</v>
      </c>
      <c r="L3004" t="n">
        <v>185</v>
      </c>
      <c r="M3004" t="n">
        <v>0.04</v>
      </c>
      <c r="N3004" t="n">
        <v>40.2</v>
      </c>
      <c r="O3004" t="s">
        <v>345</v>
      </c>
      <c r="P3004" t="n">
        <v>121</v>
      </c>
      <c r="Q3004" t="s">
        <v>251</v>
      </c>
      <c r="R3004" t="s">
        <v>255</v>
      </c>
      <c r="S3004" t="s">
        <v>251</v>
      </c>
      <c r="T3004" t="n">
        <v>5</v>
      </c>
    </row>
    <row r="3005" spans="1:20">
      <c r="A3005" s="1" t="n">
        <v>40421</v>
      </c>
      <c r="B3005" t="s">
        <v>345</v>
      </c>
      <c r="C3005" t="n">
        <v>27</v>
      </c>
      <c r="D3005" t="n">
        <v>25</v>
      </c>
      <c r="E3005" t="s">
        <v>143</v>
      </c>
      <c r="F3005" t="n">
        <v>3201</v>
      </c>
      <c r="G3005" t="s">
        <v>250</v>
      </c>
      <c r="H3005" t="s">
        <v>251</v>
      </c>
      <c r="I3005" t="n">
        <v>5</v>
      </c>
      <c r="J3005" t="n">
        <v>945</v>
      </c>
      <c r="K3005" t="s">
        <v>304</v>
      </c>
      <c r="L3005" t="n">
        <v>205</v>
      </c>
      <c r="M3005" t="n">
        <v>0.04</v>
      </c>
      <c r="N3005" t="n">
        <v>40.5</v>
      </c>
      <c r="O3005" t="s">
        <v>345</v>
      </c>
      <c r="P3005" t="n">
        <v>121</v>
      </c>
      <c r="Q3005" t="s">
        <v>251</v>
      </c>
      <c r="R3005" t="s">
        <v>255</v>
      </c>
      <c r="S3005" t="s">
        <v>251</v>
      </c>
      <c r="T3005" t="n">
        <v>5</v>
      </c>
    </row>
    <row r="3006" spans="1:20">
      <c r="A3006" s="1" t="n">
        <v>40421</v>
      </c>
      <c r="B3006" t="s">
        <v>345</v>
      </c>
      <c r="C3006" t="n">
        <v>28</v>
      </c>
      <c r="D3006" t="n">
        <v>25</v>
      </c>
      <c r="E3006" t="s">
        <v>143</v>
      </c>
      <c r="F3006" t="n">
        <v>3201</v>
      </c>
      <c r="G3006" t="s">
        <v>250</v>
      </c>
      <c r="H3006" t="s">
        <v>251</v>
      </c>
      <c r="I3006" t="n">
        <v>5</v>
      </c>
      <c r="J3006" t="n">
        <v>458</v>
      </c>
      <c r="K3006" t="s">
        <v>252</v>
      </c>
      <c r="L3006" t="n">
        <v>199</v>
      </c>
      <c r="M3006" t="n">
        <v>0.09</v>
      </c>
      <c r="N3006" t="n">
        <v>31.8</v>
      </c>
      <c r="O3006" t="s">
        <v>345</v>
      </c>
      <c r="P3006" t="n">
        <v>121</v>
      </c>
      <c r="Q3006" t="s">
        <v>251</v>
      </c>
      <c r="R3006" t="s">
        <v>255</v>
      </c>
      <c r="S3006" t="s">
        <v>251</v>
      </c>
      <c r="T3006" t="n">
        <v>5</v>
      </c>
    </row>
    <row r="3007" spans="1:20">
      <c r="A3007" s="1" t="n">
        <v>40421</v>
      </c>
      <c r="B3007" t="s">
        <v>345</v>
      </c>
      <c r="C3007" t="n">
        <v>29</v>
      </c>
      <c r="D3007" t="n">
        <v>25</v>
      </c>
      <c r="E3007" t="s">
        <v>143</v>
      </c>
      <c r="F3007" t="n">
        <v>3201</v>
      </c>
      <c r="G3007" t="s">
        <v>250</v>
      </c>
      <c r="H3007" t="s">
        <v>251</v>
      </c>
      <c r="I3007" t="n">
        <v>5</v>
      </c>
      <c r="J3007" t="n">
        <v>458</v>
      </c>
      <c r="K3007" t="s">
        <v>252</v>
      </c>
      <c r="L3007" t="n">
        <v>207</v>
      </c>
      <c r="M3007" t="n">
        <v>0.04</v>
      </c>
      <c r="N3007" t="n">
        <v>40.2</v>
      </c>
      <c r="O3007" t="s">
        <v>345</v>
      </c>
      <c r="P3007" t="n">
        <v>121</v>
      </c>
      <c r="Q3007" t="s">
        <v>251</v>
      </c>
      <c r="R3007" t="s">
        <v>255</v>
      </c>
      <c r="S3007" t="s">
        <v>251</v>
      </c>
      <c r="T3007" t="n">
        <v>5</v>
      </c>
    </row>
    <row r="3008" spans="1:20">
      <c r="A3008" s="1" t="n">
        <v>40421</v>
      </c>
      <c r="B3008" t="s">
        <v>345</v>
      </c>
      <c r="C3008" t="n">
        <v>30</v>
      </c>
      <c r="D3008" t="n">
        <v>25</v>
      </c>
      <c r="E3008" t="s">
        <v>143</v>
      </c>
      <c r="F3008" t="n">
        <v>3201</v>
      </c>
      <c r="G3008" t="s">
        <v>250</v>
      </c>
      <c r="H3008" t="s">
        <v>251</v>
      </c>
      <c r="I3008" t="n">
        <v>5</v>
      </c>
      <c r="J3008" t="n">
        <v>458</v>
      </c>
      <c r="K3008" t="s">
        <v>252</v>
      </c>
      <c r="L3008" t="n">
        <v>452</v>
      </c>
      <c r="M3008" t="n">
        <v>0.09</v>
      </c>
      <c r="N3008" t="n">
        <v>33.9</v>
      </c>
      <c r="O3008" t="s">
        <v>345</v>
      </c>
      <c r="P3008" t="n">
        <v>121</v>
      </c>
      <c r="Q3008" t="s">
        <v>251</v>
      </c>
      <c r="R3008" t="s">
        <v>255</v>
      </c>
      <c r="S3008" t="s">
        <v>251</v>
      </c>
      <c r="T3008" t="n">
        <v>5</v>
      </c>
    </row>
    <row r="3009" spans="1:20">
      <c r="A3009" s="1" t="n">
        <v>40421</v>
      </c>
      <c r="B3009" t="s">
        <v>400</v>
      </c>
      <c r="C3009" t="n">
        <v>1</v>
      </c>
      <c r="D3009" t="n">
        <v>251</v>
      </c>
      <c r="E3009" t="s">
        <v>409</v>
      </c>
      <c r="F3009" t="n">
        <v>3202</v>
      </c>
      <c r="G3009" t="s">
        <v>297</v>
      </c>
      <c r="H3009" t="s">
        <v>251</v>
      </c>
      <c r="I3009" t="n">
        <v>5</v>
      </c>
      <c r="J3009" t="n">
        <v>515</v>
      </c>
      <c r="K3009" t="s">
        <v>361</v>
      </c>
      <c r="L3009" t="n">
        <v>20</v>
      </c>
      <c r="M3009" t="n">
        <v>0</v>
      </c>
      <c r="N3009" t="n">
        <v>0</v>
      </c>
      <c r="S3009" t="s">
        <v>405</v>
      </c>
      <c r="T3009" t="s">
        <v>405</v>
      </c>
    </row>
    <row r="3010" spans="1:20">
      <c r="A3010" s="1" t="n">
        <v>40421</v>
      </c>
      <c r="B3010" t="s">
        <v>400</v>
      </c>
      <c r="C3010" t="n">
        <v>2</v>
      </c>
      <c r="D3010" t="n">
        <v>251</v>
      </c>
      <c r="E3010" t="s">
        <v>409</v>
      </c>
      <c r="F3010" t="n">
        <v>3203</v>
      </c>
      <c r="G3010" t="s">
        <v>366</v>
      </c>
      <c r="H3010" t="s">
        <v>251</v>
      </c>
      <c r="I3010" t="n">
        <v>5</v>
      </c>
      <c r="J3010" t="n">
        <v>515</v>
      </c>
      <c r="K3010" t="s">
        <v>361</v>
      </c>
      <c r="L3010" t="n">
        <v>14</v>
      </c>
      <c r="M3010" t="n">
        <v>0</v>
      </c>
      <c r="N3010" t="n">
        <v>0</v>
      </c>
      <c r="S3010" t="s">
        <v>405</v>
      </c>
      <c r="T3010" t="s">
        <v>405</v>
      </c>
    </row>
    <row r="3011" spans="1:20">
      <c r="A3011" s="1" t="n">
        <v>40421</v>
      </c>
      <c r="B3011" t="s">
        <v>400</v>
      </c>
      <c r="C3011" t="n">
        <v>3</v>
      </c>
      <c r="D3011" t="n">
        <v>251</v>
      </c>
      <c r="E3011" t="s">
        <v>409</v>
      </c>
      <c r="F3011" t="n">
        <v>3204</v>
      </c>
      <c r="G3011" t="s">
        <v>367</v>
      </c>
      <c r="H3011" t="s">
        <v>251</v>
      </c>
      <c r="I3011" t="n">
        <v>5</v>
      </c>
      <c r="J3011" t="n">
        <v>515</v>
      </c>
      <c r="K3011" t="s">
        <v>361</v>
      </c>
      <c r="L3011" t="n">
        <v>11</v>
      </c>
      <c r="M3011" t="n">
        <v>0</v>
      </c>
      <c r="N3011" t="n">
        <v>0</v>
      </c>
      <c r="S3011" t="s">
        <v>405</v>
      </c>
      <c r="T3011" t="s">
        <v>405</v>
      </c>
    </row>
    <row r="3012" spans="1:20">
      <c r="A3012" s="1" t="n">
        <v>40421</v>
      </c>
      <c r="B3012" t="s">
        <v>395</v>
      </c>
      <c r="C3012" t="n">
        <v>7</v>
      </c>
      <c r="D3012" t="n">
        <v>25</v>
      </c>
      <c r="E3012" t="s">
        <v>143</v>
      </c>
      <c r="F3012" t="n">
        <v>3201</v>
      </c>
      <c r="G3012" t="s">
        <v>250</v>
      </c>
      <c r="H3012" t="s">
        <v>251</v>
      </c>
      <c r="I3012" t="n">
        <v>5</v>
      </c>
      <c r="J3012" t="n">
        <v>458</v>
      </c>
      <c r="K3012" t="s">
        <v>252</v>
      </c>
      <c r="L3012" t="n">
        <v>600</v>
      </c>
      <c r="M3012" t="n">
        <v>0.02</v>
      </c>
      <c r="N3012" t="n">
        <v>21.1</v>
      </c>
      <c r="O3012" t="s">
        <v>395</v>
      </c>
      <c r="P3012" t="n">
        <v>363</v>
      </c>
      <c r="Q3012" t="s">
        <v>411</v>
      </c>
      <c r="R3012" t="s">
        <v>255</v>
      </c>
      <c r="S3012" t="s">
        <v>251</v>
      </c>
      <c r="T3012" t="n">
        <v>5</v>
      </c>
    </row>
    <row r="3013" spans="1:20">
      <c r="A3013" s="1" t="n">
        <v>40421</v>
      </c>
      <c r="B3013" t="s">
        <v>395</v>
      </c>
      <c r="C3013" t="n">
        <v>8</v>
      </c>
      <c r="D3013" t="n">
        <v>25</v>
      </c>
      <c r="E3013" t="s">
        <v>143</v>
      </c>
      <c r="F3013" t="n">
        <v>3201</v>
      </c>
      <c r="G3013" t="s">
        <v>250</v>
      </c>
      <c r="H3013" t="s">
        <v>251</v>
      </c>
      <c r="I3013" t="n">
        <v>5</v>
      </c>
      <c r="J3013" t="n">
        <v>805</v>
      </c>
      <c r="K3013" t="s">
        <v>317</v>
      </c>
      <c r="L3013" t="n">
        <v>207</v>
      </c>
      <c r="M3013" t="n">
        <v>0.6</v>
      </c>
      <c r="N3013" t="n">
        <v>34</v>
      </c>
      <c r="O3013" t="s">
        <v>395</v>
      </c>
      <c r="P3013" t="n">
        <v>363</v>
      </c>
      <c r="Q3013" t="s">
        <v>411</v>
      </c>
      <c r="R3013" t="s">
        <v>255</v>
      </c>
      <c r="S3013" t="s">
        <v>251</v>
      </c>
      <c r="T3013" t="n">
        <v>5</v>
      </c>
    </row>
    <row r="3014" spans="1:20">
      <c r="A3014" s="1" t="n">
        <v>40421</v>
      </c>
      <c r="B3014" t="s">
        <v>395</v>
      </c>
      <c r="C3014" t="n">
        <v>11</v>
      </c>
      <c r="D3014" t="n">
        <v>25</v>
      </c>
      <c r="E3014" t="s">
        <v>143</v>
      </c>
      <c r="F3014" t="n">
        <v>3201</v>
      </c>
      <c r="G3014" t="s">
        <v>250</v>
      </c>
      <c r="H3014" t="s">
        <v>251</v>
      </c>
      <c r="I3014" t="n">
        <v>5</v>
      </c>
      <c r="J3014" t="n">
        <v>125</v>
      </c>
      <c r="K3014" t="s">
        <v>414</v>
      </c>
      <c r="L3014" t="n">
        <v>700</v>
      </c>
      <c r="M3014" t="n">
        <v>0.1</v>
      </c>
      <c r="N3014" t="n">
        <v>45.5</v>
      </c>
      <c r="O3014" t="s">
        <v>395</v>
      </c>
      <c r="P3014" t="n">
        <v>363</v>
      </c>
      <c r="Q3014" t="s">
        <v>411</v>
      </c>
      <c r="R3014" t="s">
        <v>255</v>
      </c>
      <c r="S3014" t="s">
        <v>251</v>
      </c>
      <c r="T3014" t="n">
        <v>5</v>
      </c>
    </row>
    <row r="3015" spans="1:20">
      <c r="A3015" s="1" t="n">
        <v>40421</v>
      </c>
      <c r="B3015" t="s">
        <v>395</v>
      </c>
      <c r="C3015" t="n">
        <v>13</v>
      </c>
      <c r="D3015" t="n">
        <v>25</v>
      </c>
      <c r="E3015" t="s">
        <v>143</v>
      </c>
      <c r="F3015" t="n">
        <v>3201</v>
      </c>
      <c r="G3015" t="s">
        <v>250</v>
      </c>
      <c r="H3015" t="s">
        <v>251</v>
      </c>
      <c r="I3015" t="n">
        <v>5</v>
      </c>
      <c r="J3015" t="n">
        <v>160</v>
      </c>
      <c r="K3015" t="s">
        <v>280</v>
      </c>
      <c r="L3015" t="n">
        <v>200</v>
      </c>
      <c r="M3015" t="n">
        <v>0.1</v>
      </c>
      <c r="N3015" t="n">
        <v>18.3</v>
      </c>
      <c r="O3015" t="s">
        <v>395</v>
      </c>
      <c r="P3015" t="n">
        <v>363</v>
      </c>
      <c r="Q3015" t="s">
        <v>411</v>
      </c>
      <c r="R3015" t="s">
        <v>255</v>
      </c>
      <c r="S3015" t="s">
        <v>251</v>
      </c>
      <c r="T3015" t="n">
        <v>5</v>
      </c>
    </row>
    <row r="3016" spans="1:20">
      <c r="A3016" s="1" t="n">
        <v>40451</v>
      </c>
      <c r="B3016" t="s">
        <v>345</v>
      </c>
      <c r="C3016" t="n">
        <v>20</v>
      </c>
      <c r="D3016" t="n">
        <v>25</v>
      </c>
      <c r="E3016" t="s">
        <v>143</v>
      </c>
      <c r="F3016" t="n">
        <v>3201</v>
      </c>
      <c r="G3016" t="s">
        <v>250</v>
      </c>
      <c r="H3016" t="s">
        <v>251</v>
      </c>
      <c r="I3016" t="n">
        <v>5</v>
      </c>
      <c r="J3016" t="n">
        <v>945</v>
      </c>
      <c r="K3016" t="s">
        <v>304</v>
      </c>
      <c r="L3016" t="n">
        <v>100</v>
      </c>
      <c r="M3016" t="n">
        <v>0.07000000000000001</v>
      </c>
      <c r="N3016" t="n">
        <v>35.6</v>
      </c>
      <c r="O3016" t="s">
        <v>345</v>
      </c>
      <c r="P3016" t="n">
        <v>121</v>
      </c>
      <c r="Q3016" t="s">
        <v>251</v>
      </c>
      <c r="R3016" t="s">
        <v>255</v>
      </c>
      <c r="S3016" t="s">
        <v>251</v>
      </c>
      <c r="T3016" t="n">
        <v>5</v>
      </c>
    </row>
    <row r="3017" spans="1:20">
      <c r="A3017" s="1" t="n">
        <v>40451</v>
      </c>
      <c r="B3017" t="s">
        <v>345</v>
      </c>
      <c r="C3017" t="n">
        <v>21</v>
      </c>
      <c r="D3017" t="n">
        <v>25</v>
      </c>
      <c r="E3017" t="s">
        <v>143</v>
      </c>
      <c r="F3017" t="n">
        <v>3201</v>
      </c>
      <c r="G3017" t="s">
        <v>250</v>
      </c>
      <c r="H3017" t="s">
        <v>251</v>
      </c>
      <c r="I3017" t="n">
        <v>5</v>
      </c>
      <c r="J3017" t="n">
        <v>875</v>
      </c>
      <c r="K3017" t="s">
        <v>327</v>
      </c>
      <c r="L3017" t="n">
        <v>399</v>
      </c>
      <c r="M3017" t="n">
        <v>0.05</v>
      </c>
      <c r="N3017" t="n">
        <v>42.1</v>
      </c>
      <c r="O3017" t="s">
        <v>345</v>
      </c>
      <c r="P3017" t="n">
        <v>121</v>
      </c>
      <c r="Q3017" t="s">
        <v>251</v>
      </c>
      <c r="R3017" t="s">
        <v>255</v>
      </c>
      <c r="S3017" t="s">
        <v>251</v>
      </c>
      <c r="T3017" t="n">
        <v>5</v>
      </c>
    </row>
    <row r="3018" spans="1:20">
      <c r="A3018" s="1" t="n">
        <v>40451</v>
      </c>
      <c r="B3018" t="s">
        <v>345</v>
      </c>
      <c r="C3018" t="n">
        <v>22</v>
      </c>
      <c r="D3018" t="n">
        <v>25</v>
      </c>
      <c r="E3018" t="s">
        <v>143</v>
      </c>
      <c r="F3018" t="n">
        <v>3201</v>
      </c>
      <c r="G3018" t="s">
        <v>250</v>
      </c>
      <c r="H3018" t="s">
        <v>251</v>
      </c>
      <c r="I3018" t="n">
        <v>5</v>
      </c>
      <c r="J3018" t="n">
        <v>945</v>
      </c>
      <c r="K3018" t="s">
        <v>304</v>
      </c>
      <c r="L3018" t="n">
        <v>162</v>
      </c>
      <c r="M3018" t="n">
        <v>0.07000000000000001</v>
      </c>
      <c r="N3018" t="n">
        <v>35.6</v>
      </c>
      <c r="O3018" t="s">
        <v>345</v>
      </c>
      <c r="P3018" t="n">
        <v>121</v>
      </c>
      <c r="Q3018" t="s">
        <v>251</v>
      </c>
      <c r="R3018" t="s">
        <v>255</v>
      </c>
      <c r="S3018" t="s">
        <v>251</v>
      </c>
      <c r="T3018" t="n">
        <v>5</v>
      </c>
    </row>
    <row r="3019" spans="1:20">
      <c r="A3019" s="1" t="n">
        <v>40451</v>
      </c>
      <c r="B3019" t="s">
        <v>348</v>
      </c>
      <c r="C3019" t="n">
        <v>1</v>
      </c>
      <c r="D3019" t="n">
        <v>215</v>
      </c>
      <c r="E3019" t="s">
        <v>408</v>
      </c>
      <c r="F3019" t="n">
        <v>3201</v>
      </c>
      <c r="G3019" t="s">
        <v>250</v>
      </c>
      <c r="H3019" t="s">
        <v>251</v>
      </c>
      <c r="I3019" t="n">
        <v>5</v>
      </c>
      <c r="J3019" t="n">
        <v>515</v>
      </c>
      <c r="K3019" t="s">
        <v>361</v>
      </c>
      <c r="L3019" t="n">
        <v>319</v>
      </c>
      <c r="M3019" t="n">
        <v>0</v>
      </c>
      <c r="N3019" t="n">
        <v>0</v>
      </c>
      <c r="S3019" t="s">
        <v>405</v>
      </c>
      <c r="T3019" t="s">
        <v>405</v>
      </c>
    </row>
    <row r="3020" spans="1:20">
      <c r="A3020" s="1" t="n">
        <v>40451</v>
      </c>
      <c r="B3020" t="s">
        <v>395</v>
      </c>
      <c r="C3020" t="n">
        <v>10</v>
      </c>
      <c r="D3020" t="n">
        <v>25</v>
      </c>
      <c r="E3020" t="s">
        <v>143</v>
      </c>
      <c r="F3020" t="n">
        <v>3201</v>
      </c>
      <c r="G3020" t="s">
        <v>250</v>
      </c>
      <c r="H3020" t="s">
        <v>251</v>
      </c>
      <c r="I3020" t="n">
        <v>5</v>
      </c>
      <c r="J3020" t="n">
        <v>785</v>
      </c>
      <c r="K3020" t="s">
        <v>281</v>
      </c>
      <c r="L3020" t="n">
        <v>1033</v>
      </c>
      <c r="M3020" t="n">
        <v>0.06</v>
      </c>
      <c r="N3020" t="n">
        <v>34</v>
      </c>
      <c r="O3020" t="s">
        <v>395</v>
      </c>
      <c r="P3020" t="n">
        <v>363</v>
      </c>
      <c r="Q3020" t="s">
        <v>411</v>
      </c>
      <c r="R3020" t="s">
        <v>255</v>
      </c>
      <c r="S3020" t="s">
        <v>251</v>
      </c>
      <c r="T3020" t="n">
        <v>5</v>
      </c>
    </row>
    <row r="3021" spans="1:20">
      <c r="A3021" s="1" t="n">
        <v>40482</v>
      </c>
      <c r="B3021" t="s">
        <v>345</v>
      </c>
      <c r="C3021" t="n">
        <v>25</v>
      </c>
      <c r="D3021" t="n">
        <v>25</v>
      </c>
      <c r="E3021" t="s">
        <v>143</v>
      </c>
      <c r="F3021" t="n">
        <v>3201</v>
      </c>
      <c r="G3021" t="s">
        <v>250</v>
      </c>
      <c r="H3021" t="s">
        <v>251</v>
      </c>
      <c r="I3021" t="n">
        <v>5</v>
      </c>
      <c r="J3021" t="n">
        <v>458</v>
      </c>
      <c r="K3021" t="s">
        <v>252</v>
      </c>
      <c r="L3021" t="n">
        <v>106</v>
      </c>
      <c r="M3021" t="n">
        <v>0.01</v>
      </c>
      <c r="N3021" t="n">
        <v>52.9</v>
      </c>
      <c r="O3021" t="s">
        <v>345</v>
      </c>
      <c r="P3021" t="n">
        <v>121</v>
      </c>
      <c r="Q3021" t="s">
        <v>251</v>
      </c>
      <c r="R3021" t="s">
        <v>255</v>
      </c>
      <c r="S3021" t="s">
        <v>251</v>
      </c>
      <c r="T3021" t="n">
        <v>5</v>
      </c>
    </row>
    <row r="3022" spans="1:20">
      <c r="A3022" s="1" t="n">
        <v>40482</v>
      </c>
      <c r="B3022" t="s">
        <v>345</v>
      </c>
      <c r="C3022" t="n">
        <v>26</v>
      </c>
      <c r="D3022" t="n">
        <v>25</v>
      </c>
      <c r="E3022" t="s">
        <v>143</v>
      </c>
      <c r="F3022" t="n">
        <v>3201</v>
      </c>
      <c r="G3022" t="s">
        <v>250</v>
      </c>
      <c r="H3022" t="s">
        <v>251</v>
      </c>
      <c r="I3022" t="n">
        <v>5</v>
      </c>
      <c r="J3022" t="n">
        <v>875</v>
      </c>
      <c r="K3022" t="s">
        <v>327</v>
      </c>
      <c r="L3022" t="n">
        <v>258</v>
      </c>
      <c r="M3022" t="n">
        <v>0.05</v>
      </c>
      <c r="N3022" t="n">
        <v>41.7</v>
      </c>
      <c r="O3022" t="s">
        <v>345</v>
      </c>
      <c r="P3022" t="n">
        <v>121</v>
      </c>
      <c r="Q3022" t="s">
        <v>251</v>
      </c>
      <c r="R3022" t="s">
        <v>255</v>
      </c>
      <c r="S3022" t="s">
        <v>251</v>
      </c>
      <c r="T3022" t="n">
        <v>5</v>
      </c>
    </row>
    <row r="3023" spans="1:20">
      <c r="A3023" s="1" t="n">
        <v>40482</v>
      </c>
      <c r="B3023" t="s">
        <v>345</v>
      </c>
      <c r="C3023" t="n">
        <v>27</v>
      </c>
      <c r="D3023" t="n">
        <v>25</v>
      </c>
      <c r="E3023" t="s">
        <v>143</v>
      </c>
      <c r="F3023" t="n">
        <v>3201</v>
      </c>
      <c r="G3023" t="s">
        <v>250</v>
      </c>
      <c r="H3023" t="s">
        <v>251</v>
      </c>
      <c r="I3023" t="n">
        <v>5</v>
      </c>
      <c r="J3023" t="n">
        <v>458</v>
      </c>
      <c r="K3023" t="s">
        <v>252</v>
      </c>
      <c r="L3023" t="n">
        <v>405</v>
      </c>
      <c r="M3023" t="n">
        <v>0.09</v>
      </c>
      <c r="N3023" t="n">
        <v>33.8</v>
      </c>
      <c r="O3023" t="s">
        <v>345</v>
      </c>
      <c r="P3023" t="n">
        <v>121</v>
      </c>
      <c r="Q3023" t="s">
        <v>251</v>
      </c>
      <c r="R3023" t="s">
        <v>255</v>
      </c>
      <c r="S3023" t="s">
        <v>251</v>
      </c>
      <c r="T3023" t="n">
        <v>5</v>
      </c>
    </row>
    <row r="3024" spans="1:20">
      <c r="A3024" s="1" t="n">
        <v>40482</v>
      </c>
      <c r="B3024" t="s">
        <v>345</v>
      </c>
      <c r="C3024" t="n">
        <v>28</v>
      </c>
      <c r="D3024" t="n">
        <v>25</v>
      </c>
      <c r="E3024" t="s">
        <v>143</v>
      </c>
      <c r="F3024" t="n">
        <v>3201</v>
      </c>
      <c r="G3024" t="s">
        <v>250</v>
      </c>
      <c r="H3024" t="s">
        <v>251</v>
      </c>
      <c r="I3024" t="n">
        <v>5</v>
      </c>
      <c r="J3024" t="n">
        <v>458</v>
      </c>
      <c r="K3024" t="s">
        <v>252</v>
      </c>
      <c r="L3024" t="n">
        <v>445</v>
      </c>
      <c r="M3024" t="n">
        <v>0.09</v>
      </c>
      <c r="N3024" t="n">
        <v>33.7</v>
      </c>
      <c r="O3024" t="s">
        <v>345</v>
      </c>
      <c r="P3024" t="n">
        <v>121</v>
      </c>
      <c r="Q3024" t="s">
        <v>251</v>
      </c>
      <c r="R3024" t="s">
        <v>255</v>
      </c>
      <c r="S3024" t="s">
        <v>251</v>
      </c>
      <c r="T3024" t="n">
        <v>5</v>
      </c>
    </row>
    <row r="3025" spans="1:20">
      <c r="A3025" s="1" t="n">
        <v>40482</v>
      </c>
      <c r="B3025" t="s">
        <v>345</v>
      </c>
      <c r="C3025" t="n">
        <v>29</v>
      </c>
      <c r="D3025" t="n">
        <v>25</v>
      </c>
      <c r="E3025" t="s">
        <v>143</v>
      </c>
      <c r="F3025" t="n">
        <v>3201</v>
      </c>
      <c r="G3025" t="s">
        <v>250</v>
      </c>
      <c r="H3025" t="s">
        <v>251</v>
      </c>
      <c r="I3025" t="n">
        <v>5</v>
      </c>
      <c r="J3025" t="n">
        <v>280</v>
      </c>
      <c r="K3025" t="s">
        <v>273</v>
      </c>
      <c r="L3025" t="n">
        <v>241</v>
      </c>
      <c r="M3025" t="n">
        <v>0.28</v>
      </c>
      <c r="N3025" t="n">
        <v>16.2</v>
      </c>
      <c r="O3025" t="s">
        <v>345</v>
      </c>
      <c r="P3025" t="n">
        <v>121</v>
      </c>
      <c r="Q3025" t="s">
        <v>251</v>
      </c>
      <c r="R3025" t="s">
        <v>255</v>
      </c>
      <c r="S3025" t="s">
        <v>251</v>
      </c>
      <c r="T3025" t="n">
        <v>5</v>
      </c>
    </row>
    <row r="3026" spans="1:20">
      <c r="A3026" s="1" t="n">
        <v>40482</v>
      </c>
      <c r="B3026" t="s">
        <v>345</v>
      </c>
      <c r="C3026" t="n">
        <v>30</v>
      </c>
      <c r="D3026" t="n">
        <v>25</v>
      </c>
      <c r="E3026" t="s">
        <v>143</v>
      </c>
      <c r="F3026" t="n">
        <v>3201</v>
      </c>
      <c r="G3026" t="s">
        <v>250</v>
      </c>
      <c r="H3026" t="s">
        <v>251</v>
      </c>
      <c r="I3026" t="n">
        <v>5</v>
      </c>
      <c r="J3026" t="n">
        <v>945</v>
      </c>
      <c r="K3026" t="s">
        <v>304</v>
      </c>
      <c r="L3026" t="n">
        <v>310</v>
      </c>
      <c r="M3026" t="n">
        <v>0.82</v>
      </c>
      <c r="N3026" t="n">
        <v>35.4</v>
      </c>
      <c r="O3026" t="s">
        <v>345</v>
      </c>
      <c r="P3026" t="n">
        <v>121</v>
      </c>
      <c r="Q3026" t="s">
        <v>251</v>
      </c>
      <c r="R3026" t="s">
        <v>255</v>
      </c>
      <c r="S3026" t="s">
        <v>251</v>
      </c>
      <c r="T3026" t="n">
        <v>5</v>
      </c>
    </row>
    <row r="3027" spans="1:20">
      <c r="A3027" s="1" t="n">
        <v>40482</v>
      </c>
      <c r="B3027" t="s">
        <v>345</v>
      </c>
      <c r="C3027" t="n">
        <v>31</v>
      </c>
      <c r="D3027" t="n">
        <v>25</v>
      </c>
      <c r="E3027" t="s">
        <v>143</v>
      </c>
      <c r="F3027" t="n">
        <v>3201</v>
      </c>
      <c r="G3027" t="s">
        <v>250</v>
      </c>
      <c r="H3027" t="s">
        <v>251</v>
      </c>
      <c r="I3027" t="n">
        <v>5</v>
      </c>
      <c r="J3027" t="n">
        <v>945</v>
      </c>
      <c r="K3027" t="s">
        <v>304</v>
      </c>
      <c r="L3027" t="n">
        <v>239</v>
      </c>
      <c r="M3027" t="n">
        <v>0.82</v>
      </c>
      <c r="N3027" t="n">
        <v>35</v>
      </c>
      <c r="O3027" t="s">
        <v>345</v>
      </c>
      <c r="P3027" t="n">
        <v>121</v>
      </c>
      <c r="Q3027" t="s">
        <v>251</v>
      </c>
      <c r="R3027" t="s">
        <v>255</v>
      </c>
      <c r="S3027" t="s">
        <v>251</v>
      </c>
      <c r="T3027" t="n">
        <v>5</v>
      </c>
    </row>
    <row r="3028" spans="1:20">
      <c r="A3028" s="1" t="n">
        <v>40482</v>
      </c>
      <c r="B3028" t="s">
        <v>348</v>
      </c>
      <c r="C3028" t="n">
        <v>1</v>
      </c>
      <c r="D3028" t="n">
        <v>215</v>
      </c>
      <c r="E3028" t="s">
        <v>408</v>
      </c>
      <c r="F3028" t="n">
        <v>3201</v>
      </c>
      <c r="G3028" t="s">
        <v>250</v>
      </c>
      <c r="H3028" t="s">
        <v>251</v>
      </c>
      <c r="I3028" t="n">
        <v>5</v>
      </c>
      <c r="J3028" t="n">
        <v>515</v>
      </c>
      <c r="K3028" t="s">
        <v>361</v>
      </c>
      <c r="L3028" t="n">
        <v>297</v>
      </c>
      <c r="M3028" t="n">
        <v>0</v>
      </c>
      <c r="N3028" t="n">
        <v>0</v>
      </c>
      <c r="S3028" t="s">
        <v>405</v>
      </c>
      <c r="T3028" t="s">
        <v>405</v>
      </c>
    </row>
    <row r="3029" spans="1:20">
      <c r="A3029" s="1" t="n">
        <v>40482</v>
      </c>
      <c r="B3029" t="s">
        <v>395</v>
      </c>
      <c r="C3029" t="n">
        <v>7</v>
      </c>
      <c r="D3029" t="n">
        <v>25</v>
      </c>
      <c r="E3029" t="s">
        <v>143</v>
      </c>
      <c r="F3029" t="n">
        <v>3201</v>
      </c>
      <c r="G3029" t="s">
        <v>250</v>
      </c>
      <c r="H3029" t="s">
        <v>251</v>
      </c>
      <c r="I3029" t="n">
        <v>5</v>
      </c>
      <c r="J3029" t="n">
        <v>458</v>
      </c>
      <c r="K3029" t="s">
        <v>252</v>
      </c>
      <c r="L3029" t="n">
        <v>570</v>
      </c>
      <c r="M3029" t="n">
        <v>0.02</v>
      </c>
      <c r="N3029" t="n">
        <v>21.1</v>
      </c>
      <c r="O3029" t="s">
        <v>395</v>
      </c>
      <c r="P3029" t="n">
        <v>363</v>
      </c>
      <c r="Q3029" t="s">
        <v>411</v>
      </c>
      <c r="R3029" t="s">
        <v>255</v>
      </c>
      <c r="S3029" t="s">
        <v>251</v>
      </c>
      <c r="T3029" t="n">
        <v>5</v>
      </c>
    </row>
    <row r="3030" spans="1:20">
      <c r="A3030" s="1" t="n">
        <v>40482</v>
      </c>
      <c r="B3030" t="s">
        <v>395</v>
      </c>
      <c r="C3030" t="n">
        <v>9</v>
      </c>
      <c r="D3030" t="n">
        <v>25</v>
      </c>
      <c r="E3030" t="s">
        <v>143</v>
      </c>
      <c r="F3030" t="n">
        <v>3201</v>
      </c>
      <c r="G3030" t="s">
        <v>250</v>
      </c>
      <c r="H3030" t="s">
        <v>251</v>
      </c>
      <c r="I3030" t="n">
        <v>5</v>
      </c>
      <c r="J3030" t="n">
        <v>805</v>
      </c>
      <c r="K3030" t="s">
        <v>317</v>
      </c>
      <c r="L3030" t="n">
        <v>1242</v>
      </c>
      <c r="M3030" t="n">
        <v>0.6</v>
      </c>
      <c r="N3030" t="n">
        <v>34</v>
      </c>
      <c r="O3030" t="s">
        <v>395</v>
      </c>
      <c r="P3030" t="n">
        <v>363</v>
      </c>
      <c r="Q3030" t="s">
        <v>411</v>
      </c>
      <c r="R3030" t="s">
        <v>255</v>
      </c>
      <c r="S3030" t="s">
        <v>251</v>
      </c>
      <c r="T3030" t="n">
        <v>5</v>
      </c>
    </row>
    <row r="3031" spans="1:20">
      <c r="A3031" s="1" t="n">
        <v>40482</v>
      </c>
      <c r="B3031" t="s">
        <v>395</v>
      </c>
      <c r="C3031" t="n">
        <v>12</v>
      </c>
      <c r="D3031" t="n">
        <v>25</v>
      </c>
      <c r="E3031" t="s">
        <v>143</v>
      </c>
      <c r="F3031" t="n">
        <v>3201</v>
      </c>
      <c r="G3031" t="s">
        <v>250</v>
      </c>
      <c r="H3031" t="s">
        <v>251</v>
      </c>
      <c r="I3031" t="n">
        <v>5</v>
      </c>
      <c r="J3031" t="n">
        <v>805</v>
      </c>
      <c r="K3031" t="s">
        <v>317</v>
      </c>
      <c r="L3031" t="n">
        <v>715</v>
      </c>
      <c r="M3031" t="n">
        <v>0.23</v>
      </c>
      <c r="N3031" t="n">
        <v>37.9</v>
      </c>
      <c r="O3031" t="s">
        <v>395</v>
      </c>
      <c r="P3031" t="n">
        <v>363</v>
      </c>
      <c r="Q3031" t="s">
        <v>411</v>
      </c>
      <c r="R3031" t="s">
        <v>255</v>
      </c>
      <c r="S3031" t="s">
        <v>251</v>
      </c>
      <c r="T3031" t="n">
        <v>5</v>
      </c>
    </row>
    <row r="3032" spans="1:20">
      <c r="A3032" s="1" t="n">
        <v>40512</v>
      </c>
      <c r="B3032" t="s">
        <v>345</v>
      </c>
      <c r="C3032" t="n">
        <v>21</v>
      </c>
      <c r="D3032" t="n">
        <v>25</v>
      </c>
      <c r="E3032" t="s">
        <v>143</v>
      </c>
      <c r="F3032" t="n">
        <v>3201</v>
      </c>
      <c r="G3032" t="s">
        <v>250</v>
      </c>
      <c r="H3032" t="s">
        <v>251</v>
      </c>
      <c r="I3032" t="n">
        <v>5</v>
      </c>
      <c r="J3032" t="n">
        <v>875</v>
      </c>
      <c r="K3032" t="s">
        <v>327</v>
      </c>
      <c r="L3032" t="n">
        <v>259</v>
      </c>
      <c r="M3032" t="n">
        <v>0.05</v>
      </c>
      <c r="N3032" t="n">
        <v>41.5</v>
      </c>
      <c r="O3032" t="s">
        <v>345</v>
      </c>
      <c r="P3032" t="n">
        <v>121</v>
      </c>
      <c r="Q3032" t="s">
        <v>251</v>
      </c>
      <c r="R3032" t="s">
        <v>255</v>
      </c>
      <c r="S3032" t="s">
        <v>251</v>
      </c>
      <c r="T3032" t="n">
        <v>5</v>
      </c>
    </row>
    <row r="3033" spans="1:20">
      <c r="A3033" s="1" t="n">
        <v>40512</v>
      </c>
      <c r="B3033" t="s">
        <v>345</v>
      </c>
      <c r="C3033" t="n">
        <v>22</v>
      </c>
      <c r="D3033" t="n">
        <v>25</v>
      </c>
      <c r="E3033" t="s">
        <v>143</v>
      </c>
      <c r="F3033" t="n">
        <v>3201</v>
      </c>
      <c r="G3033" t="s">
        <v>250</v>
      </c>
      <c r="H3033" t="s">
        <v>251</v>
      </c>
      <c r="I3033" t="n">
        <v>5</v>
      </c>
      <c r="J3033" t="n">
        <v>458</v>
      </c>
      <c r="K3033" t="s">
        <v>252</v>
      </c>
      <c r="L3033" t="n">
        <v>672</v>
      </c>
      <c r="M3033" t="n">
        <v>0.09</v>
      </c>
      <c r="N3033" t="n">
        <v>33.7</v>
      </c>
      <c r="O3033" t="s">
        <v>345</v>
      </c>
      <c r="P3033" t="n">
        <v>121</v>
      </c>
      <c r="Q3033" t="s">
        <v>251</v>
      </c>
      <c r="R3033" t="s">
        <v>255</v>
      </c>
      <c r="S3033" t="s">
        <v>251</v>
      </c>
      <c r="T3033" t="n">
        <v>5</v>
      </c>
    </row>
    <row r="3034" spans="1:20">
      <c r="A3034" s="1" t="n">
        <v>40512</v>
      </c>
      <c r="B3034" t="s">
        <v>345</v>
      </c>
      <c r="C3034" t="n">
        <v>23</v>
      </c>
      <c r="D3034" t="n">
        <v>25</v>
      </c>
      <c r="E3034" t="s">
        <v>143</v>
      </c>
      <c r="F3034" t="n">
        <v>3201</v>
      </c>
      <c r="G3034" t="s">
        <v>250</v>
      </c>
      <c r="H3034" t="s">
        <v>251</v>
      </c>
      <c r="I3034" t="n">
        <v>5</v>
      </c>
      <c r="J3034" t="n">
        <v>458</v>
      </c>
      <c r="K3034" t="s">
        <v>252</v>
      </c>
      <c r="L3034" t="n">
        <v>380</v>
      </c>
      <c r="M3034" t="n">
        <v>0.09</v>
      </c>
      <c r="N3034" t="n">
        <v>33.9</v>
      </c>
      <c r="O3034" t="s">
        <v>345</v>
      </c>
      <c r="P3034" t="n">
        <v>121</v>
      </c>
      <c r="Q3034" t="s">
        <v>251</v>
      </c>
      <c r="R3034" t="s">
        <v>255</v>
      </c>
      <c r="S3034" t="s">
        <v>251</v>
      </c>
      <c r="T3034" t="n">
        <v>5</v>
      </c>
    </row>
    <row r="3035" spans="1:20">
      <c r="A3035" s="1" t="n">
        <v>40512</v>
      </c>
      <c r="B3035" t="s">
        <v>348</v>
      </c>
      <c r="C3035" t="n">
        <v>1</v>
      </c>
      <c r="D3035" t="n">
        <v>215</v>
      </c>
      <c r="E3035" t="s">
        <v>408</v>
      </c>
      <c r="F3035" t="n">
        <v>3201</v>
      </c>
      <c r="G3035" t="s">
        <v>250</v>
      </c>
      <c r="H3035" t="s">
        <v>251</v>
      </c>
      <c r="I3035" t="n">
        <v>5</v>
      </c>
      <c r="J3035" t="n">
        <v>515</v>
      </c>
      <c r="K3035" t="s">
        <v>361</v>
      </c>
      <c r="L3035" t="n">
        <v>294</v>
      </c>
      <c r="M3035" t="n">
        <v>0</v>
      </c>
      <c r="N3035" t="n">
        <v>0</v>
      </c>
      <c r="S3035" t="s">
        <v>405</v>
      </c>
      <c r="T3035" t="s">
        <v>405</v>
      </c>
    </row>
    <row r="3036" spans="1:20">
      <c r="A3036" s="1" t="n">
        <v>40512</v>
      </c>
      <c r="B3036" t="s">
        <v>348</v>
      </c>
      <c r="C3036" t="n">
        <v>2</v>
      </c>
      <c r="D3036" t="n">
        <v>215</v>
      </c>
      <c r="E3036" t="s">
        <v>408</v>
      </c>
      <c r="F3036" t="n">
        <v>3201</v>
      </c>
      <c r="G3036" t="s">
        <v>250</v>
      </c>
      <c r="H3036" t="s">
        <v>251</v>
      </c>
      <c r="I3036" t="n">
        <v>5</v>
      </c>
      <c r="J3036" t="n">
        <v>515</v>
      </c>
      <c r="K3036" t="s">
        <v>361</v>
      </c>
      <c r="L3036" t="n">
        <v>300</v>
      </c>
      <c r="M3036" t="n">
        <v>0</v>
      </c>
      <c r="N3036" t="n">
        <v>0</v>
      </c>
      <c r="S3036" t="s">
        <v>405</v>
      </c>
      <c r="T3036" t="s">
        <v>405</v>
      </c>
    </row>
    <row r="3037" spans="1:20">
      <c r="A3037" s="1" t="n">
        <v>40512</v>
      </c>
      <c r="B3037" t="s">
        <v>395</v>
      </c>
      <c r="C3037" t="n">
        <v>9</v>
      </c>
      <c r="D3037" t="n">
        <v>25</v>
      </c>
      <c r="E3037" t="s">
        <v>143</v>
      </c>
      <c r="F3037" t="n">
        <v>3201</v>
      </c>
      <c r="G3037" t="s">
        <v>250</v>
      </c>
      <c r="H3037" t="s">
        <v>251</v>
      </c>
      <c r="I3037" t="n">
        <v>5</v>
      </c>
      <c r="J3037" t="n">
        <v>458</v>
      </c>
      <c r="K3037" t="s">
        <v>252</v>
      </c>
      <c r="L3037" t="n">
        <v>601</v>
      </c>
      <c r="M3037" t="n">
        <v>0.02</v>
      </c>
      <c r="N3037" t="n">
        <v>21.1</v>
      </c>
      <c r="O3037" t="s">
        <v>395</v>
      </c>
      <c r="P3037" t="n">
        <v>363</v>
      </c>
      <c r="Q3037" t="s">
        <v>411</v>
      </c>
      <c r="R3037" t="s">
        <v>255</v>
      </c>
      <c r="S3037" t="s">
        <v>251</v>
      </c>
      <c r="T3037" t="n">
        <v>5</v>
      </c>
    </row>
    <row r="3038" spans="1:20">
      <c r="A3038" s="1" t="n">
        <v>40512</v>
      </c>
      <c r="B3038" t="s">
        <v>395</v>
      </c>
      <c r="C3038" t="n">
        <v>12</v>
      </c>
      <c r="D3038" t="n">
        <v>25</v>
      </c>
      <c r="E3038" t="s">
        <v>143</v>
      </c>
      <c r="F3038" t="n">
        <v>3201</v>
      </c>
      <c r="G3038" t="s">
        <v>250</v>
      </c>
      <c r="H3038" t="s">
        <v>251</v>
      </c>
      <c r="I3038" t="n">
        <v>5</v>
      </c>
      <c r="J3038" t="n">
        <v>785</v>
      </c>
      <c r="K3038" t="s">
        <v>281</v>
      </c>
      <c r="L3038" t="n">
        <v>1014</v>
      </c>
      <c r="M3038" t="n">
        <v>0.06</v>
      </c>
      <c r="N3038" t="n">
        <v>34</v>
      </c>
      <c r="O3038" t="s">
        <v>395</v>
      </c>
      <c r="P3038" t="n">
        <v>363</v>
      </c>
      <c r="Q3038" t="s">
        <v>411</v>
      </c>
      <c r="R3038" t="s">
        <v>255</v>
      </c>
      <c r="S3038" t="s">
        <v>251</v>
      </c>
      <c r="T3038" t="n">
        <v>5</v>
      </c>
    </row>
    <row r="3039" spans="1:20">
      <c r="A3039" s="1" t="n">
        <v>40512</v>
      </c>
      <c r="B3039" t="s">
        <v>395</v>
      </c>
      <c r="C3039" t="n">
        <v>13</v>
      </c>
      <c r="D3039" t="n">
        <v>25</v>
      </c>
      <c r="E3039" t="s">
        <v>143</v>
      </c>
      <c r="F3039" t="n">
        <v>3201</v>
      </c>
      <c r="G3039" t="s">
        <v>250</v>
      </c>
      <c r="H3039" t="s">
        <v>251</v>
      </c>
      <c r="I3039" t="n">
        <v>5</v>
      </c>
      <c r="J3039" t="n">
        <v>805</v>
      </c>
      <c r="K3039" t="s">
        <v>317</v>
      </c>
      <c r="L3039" t="n">
        <v>708</v>
      </c>
      <c r="M3039" t="n">
        <v>0.23</v>
      </c>
      <c r="N3039" t="n">
        <v>37.9</v>
      </c>
      <c r="O3039" t="s">
        <v>395</v>
      </c>
      <c r="P3039" t="n">
        <v>363</v>
      </c>
      <c r="Q3039" t="s">
        <v>411</v>
      </c>
      <c r="R3039" t="s">
        <v>255</v>
      </c>
      <c r="S3039" t="s">
        <v>251</v>
      </c>
      <c r="T3039" t="n">
        <v>5</v>
      </c>
    </row>
    <row r="3040" spans="1:20">
      <c r="A3040" s="1" t="n">
        <v>40543</v>
      </c>
      <c r="B3040" t="s">
        <v>345</v>
      </c>
      <c r="C3040" t="n">
        <v>20</v>
      </c>
      <c r="D3040" t="n">
        <v>25</v>
      </c>
      <c r="E3040" t="s">
        <v>143</v>
      </c>
      <c r="F3040" t="n">
        <v>3201</v>
      </c>
      <c r="G3040" t="s">
        <v>250</v>
      </c>
      <c r="H3040" t="s">
        <v>251</v>
      </c>
      <c r="I3040" t="n">
        <v>5</v>
      </c>
      <c r="J3040" t="n">
        <v>945</v>
      </c>
      <c r="K3040" t="s">
        <v>304</v>
      </c>
      <c r="L3040" t="n">
        <v>248</v>
      </c>
      <c r="M3040" t="n">
        <v>0.08</v>
      </c>
      <c r="N3040" t="n">
        <v>35</v>
      </c>
      <c r="O3040" t="s">
        <v>345</v>
      </c>
      <c r="P3040" t="n">
        <v>121</v>
      </c>
      <c r="Q3040" t="s">
        <v>251</v>
      </c>
      <c r="R3040" t="s">
        <v>255</v>
      </c>
      <c r="S3040" t="s">
        <v>251</v>
      </c>
      <c r="T3040" t="n">
        <v>5</v>
      </c>
    </row>
    <row r="3041" spans="1:20">
      <c r="A3041" s="1" t="n">
        <v>40543</v>
      </c>
      <c r="B3041" t="s">
        <v>345</v>
      </c>
      <c r="C3041" t="n">
        <v>21</v>
      </c>
      <c r="D3041" t="n">
        <v>25</v>
      </c>
      <c r="E3041" t="s">
        <v>143</v>
      </c>
      <c r="F3041" t="n">
        <v>3201</v>
      </c>
      <c r="G3041" t="s">
        <v>250</v>
      </c>
      <c r="H3041" t="s">
        <v>251</v>
      </c>
      <c r="I3041" t="n">
        <v>5</v>
      </c>
      <c r="J3041" t="n">
        <v>458</v>
      </c>
      <c r="K3041" t="s">
        <v>252</v>
      </c>
      <c r="L3041" t="n">
        <v>187</v>
      </c>
      <c r="M3041" t="n">
        <v>0.09</v>
      </c>
      <c r="N3041" t="n">
        <v>33.7</v>
      </c>
      <c r="O3041" t="s">
        <v>345</v>
      </c>
      <c r="P3041" t="n">
        <v>121</v>
      </c>
      <c r="Q3041" t="s">
        <v>251</v>
      </c>
      <c r="R3041" t="s">
        <v>255</v>
      </c>
      <c r="S3041" t="s">
        <v>251</v>
      </c>
      <c r="T3041" t="n">
        <v>5</v>
      </c>
    </row>
    <row r="3042" spans="1:20">
      <c r="A3042" s="1" t="n">
        <v>40543</v>
      </c>
      <c r="B3042" t="s">
        <v>345</v>
      </c>
      <c r="C3042" t="n">
        <v>22</v>
      </c>
      <c r="D3042" t="n">
        <v>25</v>
      </c>
      <c r="E3042" t="s">
        <v>143</v>
      </c>
      <c r="F3042" t="n">
        <v>3201</v>
      </c>
      <c r="G3042" t="s">
        <v>250</v>
      </c>
      <c r="H3042" t="s">
        <v>251</v>
      </c>
      <c r="I3042" t="n">
        <v>5</v>
      </c>
      <c r="J3042" t="n">
        <v>458</v>
      </c>
      <c r="K3042" t="s">
        <v>252</v>
      </c>
      <c r="L3042" t="n">
        <v>457</v>
      </c>
      <c r="M3042" t="n">
        <v>0.09</v>
      </c>
      <c r="N3042" t="n">
        <v>33.8</v>
      </c>
      <c r="O3042" t="s">
        <v>345</v>
      </c>
      <c r="P3042" t="n">
        <v>121</v>
      </c>
      <c r="Q3042" t="s">
        <v>251</v>
      </c>
      <c r="R3042" t="s">
        <v>255</v>
      </c>
      <c r="S3042" t="s">
        <v>251</v>
      </c>
      <c r="T3042" t="n">
        <v>5</v>
      </c>
    </row>
    <row r="3043" spans="1:20">
      <c r="A3043" s="1" t="n">
        <v>40543</v>
      </c>
      <c r="B3043" t="s">
        <v>345</v>
      </c>
      <c r="C3043" t="n">
        <v>23</v>
      </c>
      <c r="D3043" t="n">
        <v>25</v>
      </c>
      <c r="E3043" t="s">
        <v>143</v>
      </c>
      <c r="F3043" t="n">
        <v>3201</v>
      </c>
      <c r="G3043" t="s">
        <v>250</v>
      </c>
      <c r="H3043" t="s">
        <v>251</v>
      </c>
      <c r="I3043" t="n">
        <v>5</v>
      </c>
      <c r="J3043" t="n">
        <v>280</v>
      </c>
      <c r="K3043" t="s">
        <v>273</v>
      </c>
      <c r="L3043" t="n">
        <v>241</v>
      </c>
      <c r="M3043" t="n">
        <v>0.28</v>
      </c>
      <c r="N3043" t="n">
        <v>16.2</v>
      </c>
      <c r="O3043" t="s">
        <v>345</v>
      </c>
      <c r="P3043" t="n">
        <v>121</v>
      </c>
      <c r="Q3043" t="s">
        <v>251</v>
      </c>
      <c r="R3043" t="s">
        <v>255</v>
      </c>
      <c r="S3043" t="s">
        <v>251</v>
      </c>
      <c r="T3043" t="n">
        <v>5</v>
      </c>
    </row>
    <row r="3044" spans="1:20">
      <c r="A3044" s="1" t="n">
        <v>40543</v>
      </c>
      <c r="B3044" t="s">
        <v>345</v>
      </c>
      <c r="C3044" t="n">
        <v>24</v>
      </c>
      <c r="D3044" t="n">
        <v>25</v>
      </c>
      <c r="E3044" t="s">
        <v>143</v>
      </c>
      <c r="F3044" t="n">
        <v>3201</v>
      </c>
      <c r="G3044" t="s">
        <v>250</v>
      </c>
      <c r="H3044" t="s">
        <v>251</v>
      </c>
      <c r="I3044" t="n">
        <v>5</v>
      </c>
      <c r="J3044" t="n">
        <v>875</v>
      </c>
      <c r="K3044" t="s">
        <v>327</v>
      </c>
      <c r="L3044" t="n">
        <v>214</v>
      </c>
      <c r="M3044" t="n">
        <v>0.05</v>
      </c>
      <c r="N3044" t="n">
        <v>42.1</v>
      </c>
      <c r="O3044" t="s">
        <v>345</v>
      </c>
      <c r="P3044" t="n">
        <v>121</v>
      </c>
      <c r="Q3044" t="s">
        <v>251</v>
      </c>
      <c r="R3044" t="s">
        <v>255</v>
      </c>
      <c r="S3044" t="s">
        <v>251</v>
      </c>
      <c r="T3044" t="n">
        <v>5</v>
      </c>
    </row>
    <row r="3045" spans="1:20">
      <c r="A3045" s="1" t="n">
        <v>40543</v>
      </c>
      <c r="B3045" t="s">
        <v>400</v>
      </c>
      <c r="C3045" t="n">
        <v>1</v>
      </c>
      <c r="D3045" t="n">
        <v>251</v>
      </c>
      <c r="E3045" t="s">
        <v>409</v>
      </c>
      <c r="F3045" t="n">
        <v>3202</v>
      </c>
      <c r="G3045" t="s">
        <v>297</v>
      </c>
      <c r="H3045" t="s">
        <v>251</v>
      </c>
      <c r="I3045" t="n">
        <v>5</v>
      </c>
      <c r="J3045" t="n">
        <v>320</v>
      </c>
      <c r="K3045" t="s">
        <v>412</v>
      </c>
      <c r="L3045" t="n">
        <v>20</v>
      </c>
      <c r="M3045" t="n">
        <v>0</v>
      </c>
      <c r="N3045" t="n">
        <v>0</v>
      </c>
      <c r="S3045" t="s">
        <v>405</v>
      </c>
      <c r="T3045" t="s">
        <v>405</v>
      </c>
    </row>
    <row r="3046" spans="1:20">
      <c r="A3046" s="1" t="n">
        <v>40543</v>
      </c>
      <c r="B3046" t="s">
        <v>400</v>
      </c>
      <c r="C3046" t="n">
        <v>2</v>
      </c>
      <c r="D3046" t="n">
        <v>251</v>
      </c>
      <c r="E3046" t="s">
        <v>409</v>
      </c>
      <c r="F3046" t="n">
        <v>3203</v>
      </c>
      <c r="G3046" t="s">
        <v>366</v>
      </c>
      <c r="H3046" t="s">
        <v>251</v>
      </c>
      <c r="I3046" t="n">
        <v>5</v>
      </c>
      <c r="J3046" t="n">
        <v>320</v>
      </c>
      <c r="K3046" t="s">
        <v>412</v>
      </c>
      <c r="L3046" t="n">
        <v>14</v>
      </c>
      <c r="M3046" t="n">
        <v>0</v>
      </c>
      <c r="N3046" t="n">
        <v>0</v>
      </c>
      <c r="S3046" t="s">
        <v>405</v>
      </c>
      <c r="T3046" t="s">
        <v>405</v>
      </c>
    </row>
    <row r="3047" spans="1:20">
      <c r="A3047" s="1" t="n">
        <v>40543</v>
      </c>
      <c r="B3047" t="s">
        <v>400</v>
      </c>
      <c r="C3047" t="n">
        <v>3</v>
      </c>
      <c r="D3047" t="n">
        <v>251</v>
      </c>
      <c r="E3047" t="s">
        <v>409</v>
      </c>
      <c r="F3047" t="n">
        <v>3204</v>
      </c>
      <c r="G3047" t="s">
        <v>367</v>
      </c>
      <c r="H3047" t="s">
        <v>251</v>
      </c>
      <c r="I3047" t="n">
        <v>5</v>
      </c>
      <c r="J3047" t="n">
        <v>320</v>
      </c>
      <c r="K3047" t="s">
        <v>412</v>
      </c>
      <c r="L3047" t="n">
        <v>11</v>
      </c>
      <c r="M3047" t="n">
        <v>0</v>
      </c>
      <c r="N3047" t="n">
        <v>0</v>
      </c>
      <c r="S3047" t="s">
        <v>405</v>
      </c>
      <c r="T3047" t="s">
        <v>405</v>
      </c>
    </row>
    <row r="3048" spans="1:20">
      <c r="A3048" s="1" t="n">
        <v>40543</v>
      </c>
      <c r="B3048" t="s">
        <v>395</v>
      </c>
      <c r="C3048" t="n">
        <v>8</v>
      </c>
      <c r="D3048" t="n">
        <v>25</v>
      </c>
      <c r="E3048" t="s">
        <v>143</v>
      </c>
      <c r="F3048" t="n">
        <v>3201</v>
      </c>
      <c r="G3048" t="s">
        <v>250</v>
      </c>
      <c r="H3048" t="s">
        <v>251</v>
      </c>
      <c r="I3048" t="n">
        <v>5</v>
      </c>
      <c r="J3048" t="n">
        <v>805</v>
      </c>
      <c r="K3048" t="s">
        <v>317</v>
      </c>
      <c r="L3048" t="n">
        <v>749</v>
      </c>
      <c r="M3048" t="n">
        <v>0.6</v>
      </c>
      <c r="N3048" t="n">
        <v>34</v>
      </c>
      <c r="O3048" t="s">
        <v>395</v>
      </c>
      <c r="P3048" t="n">
        <v>363</v>
      </c>
      <c r="Q3048" t="s">
        <v>411</v>
      </c>
      <c r="R3048" t="s">
        <v>255</v>
      </c>
      <c r="S3048" t="s">
        <v>251</v>
      </c>
      <c r="T3048" t="n">
        <v>5</v>
      </c>
    </row>
    <row r="3049" spans="1:20">
      <c r="A3049" s="1" t="n">
        <v>40543</v>
      </c>
      <c r="B3049" t="s">
        <v>395</v>
      </c>
      <c r="C3049" t="n">
        <v>11</v>
      </c>
      <c r="D3049" t="n">
        <v>25</v>
      </c>
      <c r="E3049" t="s">
        <v>143</v>
      </c>
      <c r="F3049" t="n">
        <v>3201</v>
      </c>
      <c r="G3049" t="s">
        <v>250</v>
      </c>
      <c r="H3049" t="s">
        <v>251</v>
      </c>
      <c r="I3049" t="n">
        <v>5</v>
      </c>
      <c r="J3049" t="n">
        <v>785</v>
      </c>
      <c r="K3049" t="s">
        <v>281</v>
      </c>
      <c r="L3049" t="n">
        <v>1040</v>
      </c>
      <c r="M3049" t="n">
        <v>0.06</v>
      </c>
      <c r="N3049" t="n">
        <v>34</v>
      </c>
      <c r="O3049" t="s">
        <v>395</v>
      </c>
      <c r="P3049" t="n">
        <v>363</v>
      </c>
      <c r="Q3049" t="s">
        <v>411</v>
      </c>
      <c r="R3049" t="s">
        <v>255</v>
      </c>
      <c r="S3049" t="s">
        <v>251</v>
      </c>
      <c r="T3049" t="n">
        <v>5</v>
      </c>
    </row>
    <row r="3050" spans="1:20">
      <c r="A3050" s="1" t="n">
        <v>40543</v>
      </c>
      <c r="B3050" t="s">
        <v>395</v>
      </c>
      <c r="C3050" t="n">
        <v>12</v>
      </c>
      <c r="D3050" t="n">
        <v>25</v>
      </c>
      <c r="E3050" t="s">
        <v>143</v>
      </c>
      <c r="F3050" t="n">
        <v>3201</v>
      </c>
      <c r="G3050" t="s">
        <v>250</v>
      </c>
      <c r="H3050" t="s">
        <v>251</v>
      </c>
      <c r="I3050" t="n">
        <v>5</v>
      </c>
      <c r="J3050" t="n">
        <v>805</v>
      </c>
      <c r="K3050" t="s">
        <v>317</v>
      </c>
      <c r="L3050" t="n">
        <v>706</v>
      </c>
      <c r="M3050" t="n">
        <v>0.23</v>
      </c>
      <c r="N3050" t="n">
        <v>37.9</v>
      </c>
      <c r="O3050" t="s">
        <v>395</v>
      </c>
      <c r="P3050" t="n">
        <v>363</v>
      </c>
      <c r="Q3050" t="s">
        <v>411</v>
      </c>
      <c r="R3050" t="s">
        <v>255</v>
      </c>
      <c r="S3050" t="s">
        <v>251</v>
      </c>
      <c r="T3050" t="n">
        <v>5</v>
      </c>
    </row>
    <row r="3051" spans="1:20">
      <c r="A3051" s="1" t="n">
        <v>40574</v>
      </c>
      <c r="B3051" t="s">
        <v>345</v>
      </c>
      <c r="C3051" t="n">
        <v>20</v>
      </c>
      <c r="D3051" t="n">
        <v>25</v>
      </c>
      <c r="E3051" t="s">
        <v>143</v>
      </c>
      <c r="F3051" t="n">
        <v>3201</v>
      </c>
      <c r="G3051" t="s">
        <v>250</v>
      </c>
      <c r="H3051" t="s">
        <v>251</v>
      </c>
      <c r="I3051" t="n">
        <v>5</v>
      </c>
      <c r="J3051" t="n">
        <v>945</v>
      </c>
      <c r="K3051" t="s">
        <v>304</v>
      </c>
      <c r="L3051" t="n">
        <v>285</v>
      </c>
      <c r="M3051" t="n">
        <v>0.08</v>
      </c>
      <c r="N3051" t="n">
        <v>35.7</v>
      </c>
      <c r="O3051" t="s">
        <v>345</v>
      </c>
      <c r="P3051" t="n">
        <v>121</v>
      </c>
      <c r="Q3051" t="s">
        <v>251</v>
      </c>
      <c r="R3051" t="s">
        <v>255</v>
      </c>
      <c r="S3051" t="s">
        <v>251</v>
      </c>
      <c r="T3051" t="n">
        <v>5</v>
      </c>
    </row>
    <row r="3052" spans="1:20">
      <c r="A3052" s="1" t="n">
        <v>40574</v>
      </c>
      <c r="B3052" t="s">
        <v>345</v>
      </c>
      <c r="C3052" t="n">
        <v>21</v>
      </c>
      <c r="D3052" t="n">
        <v>25</v>
      </c>
      <c r="E3052" t="s">
        <v>143</v>
      </c>
      <c r="F3052" t="n">
        <v>3201</v>
      </c>
      <c r="G3052" t="s">
        <v>250</v>
      </c>
      <c r="H3052" t="s">
        <v>251</v>
      </c>
      <c r="I3052" t="n">
        <v>5</v>
      </c>
      <c r="J3052" t="n">
        <v>875</v>
      </c>
      <c r="K3052" t="s">
        <v>327</v>
      </c>
      <c r="L3052" t="n">
        <v>285</v>
      </c>
      <c r="M3052" t="n">
        <v>0.05</v>
      </c>
      <c r="N3052" t="n">
        <v>42.2</v>
      </c>
      <c r="O3052" t="s">
        <v>345</v>
      </c>
      <c r="P3052" t="n">
        <v>121</v>
      </c>
      <c r="Q3052" t="s">
        <v>251</v>
      </c>
      <c r="R3052" t="s">
        <v>255</v>
      </c>
      <c r="S3052" t="s">
        <v>251</v>
      </c>
      <c r="T3052" t="n">
        <v>5</v>
      </c>
    </row>
    <row r="3053" spans="1:20">
      <c r="A3053" s="1" t="n">
        <v>40574</v>
      </c>
      <c r="B3053" t="s">
        <v>345</v>
      </c>
      <c r="C3053" t="n">
        <v>22</v>
      </c>
      <c r="D3053" t="n">
        <v>25</v>
      </c>
      <c r="E3053" t="s">
        <v>143</v>
      </c>
      <c r="F3053" t="n">
        <v>3201</v>
      </c>
      <c r="G3053" t="s">
        <v>250</v>
      </c>
      <c r="H3053" t="s">
        <v>251</v>
      </c>
      <c r="I3053" t="n">
        <v>5</v>
      </c>
      <c r="J3053" t="n">
        <v>458</v>
      </c>
      <c r="K3053" t="s">
        <v>252</v>
      </c>
      <c r="L3053" t="n">
        <v>683</v>
      </c>
      <c r="M3053" t="n">
        <v>0.09</v>
      </c>
      <c r="N3053" t="n">
        <v>33.6</v>
      </c>
      <c r="O3053" t="s">
        <v>345</v>
      </c>
      <c r="P3053" t="n">
        <v>121</v>
      </c>
      <c r="Q3053" t="s">
        <v>251</v>
      </c>
      <c r="R3053" t="s">
        <v>255</v>
      </c>
      <c r="S3053" t="s">
        <v>251</v>
      </c>
      <c r="T3053" t="n">
        <v>5</v>
      </c>
    </row>
    <row r="3054" spans="1:20">
      <c r="A3054" s="1" t="n">
        <v>40574</v>
      </c>
      <c r="B3054" t="s">
        <v>345</v>
      </c>
      <c r="C3054" t="n">
        <v>23</v>
      </c>
      <c r="D3054" t="n">
        <v>25</v>
      </c>
      <c r="E3054" t="s">
        <v>143</v>
      </c>
      <c r="F3054" t="n">
        <v>3201</v>
      </c>
      <c r="G3054" t="s">
        <v>250</v>
      </c>
      <c r="H3054" t="s">
        <v>251</v>
      </c>
      <c r="I3054" t="n">
        <v>5</v>
      </c>
      <c r="J3054" t="n">
        <v>458</v>
      </c>
      <c r="K3054" t="s">
        <v>252</v>
      </c>
      <c r="L3054" t="n">
        <v>352</v>
      </c>
      <c r="M3054" t="n">
        <v>0.09</v>
      </c>
      <c r="N3054" t="n">
        <v>34</v>
      </c>
      <c r="O3054" t="s">
        <v>345</v>
      </c>
      <c r="P3054" t="n">
        <v>121</v>
      </c>
      <c r="Q3054" t="s">
        <v>251</v>
      </c>
      <c r="R3054" t="s">
        <v>255</v>
      </c>
      <c r="S3054" t="s">
        <v>251</v>
      </c>
      <c r="T3054" t="n">
        <v>5</v>
      </c>
    </row>
    <row r="3055" spans="1:20">
      <c r="A3055" s="1" t="n">
        <v>40574</v>
      </c>
      <c r="B3055" t="s">
        <v>345</v>
      </c>
      <c r="C3055" t="n">
        <v>24</v>
      </c>
      <c r="D3055" t="n">
        <v>25</v>
      </c>
      <c r="E3055" t="s">
        <v>143</v>
      </c>
      <c r="F3055" t="n">
        <v>3201</v>
      </c>
      <c r="G3055" t="s">
        <v>250</v>
      </c>
      <c r="H3055" t="s">
        <v>251</v>
      </c>
      <c r="I3055" t="n">
        <v>5</v>
      </c>
      <c r="J3055" t="n">
        <v>458</v>
      </c>
      <c r="K3055" t="s">
        <v>252</v>
      </c>
      <c r="L3055" t="n">
        <v>347</v>
      </c>
      <c r="M3055" t="n">
        <v>0.09</v>
      </c>
      <c r="N3055" t="n">
        <v>34</v>
      </c>
      <c r="O3055" t="s">
        <v>345</v>
      </c>
      <c r="P3055" t="n">
        <v>121</v>
      </c>
      <c r="Q3055" t="s">
        <v>251</v>
      </c>
      <c r="R3055" t="s">
        <v>255</v>
      </c>
      <c r="S3055" t="s">
        <v>251</v>
      </c>
      <c r="T3055" t="n">
        <v>5</v>
      </c>
    </row>
    <row r="3056" spans="1:20">
      <c r="A3056" s="1" t="n">
        <v>40574</v>
      </c>
      <c r="B3056" t="s">
        <v>400</v>
      </c>
      <c r="C3056" t="n">
        <v>1</v>
      </c>
      <c r="D3056" t="n">
        <v>251</v>
      </c>
      <c r="E3056" t="s">
        <v>409</v>
      </c>
      <c r="F3056" t="n">
        <v>3202</v>
      </c>
      <c r="G3056" t="s">
        <v>297</v>
      </c>
      <c r="H3056" t="s">
        <v>251</v>
      </c>
      <c r="I3056" t="n">
        <v>5</v>
      </c>
      <c r="J3056" t="n">
        <v>515</v>
      </c>
      <c r="K3056" t="s">
        <v>361</v>
      </c>
      <c r="L3056" t="n">
        <v>20</v>
      </c>
      <c r="M3056" t="n">
        <v>0</v>
      </c>
      <c r="N3056" t="n">
        <v>0</v>
      </c>
      <c r="S3056" t="s">
        <v>405</v>
      </c>
      <c r="T3056" t="s">
        <v>405</v>
      </c>
    </row>
    <row r="3057" spans="1:20">
      <c r="A3057" s="1" t="n">
        <v>40574</v>
      </c>
      <c r="B3057" t="s">
        <v>400</v>
      </c>
      <c r="C3057" t="n">
        <v>2</v>
      </c>
      <c r="D3057" t="n">
        <v>251</v>
      </c>
      <c r="E3057" t="s">
        <v>409</v>
      </c>
      <c r="F3057" t="n">
        <v>3203</v>
      </c>
      <c r="G3057" t="s">
        <v>366</v>
      </c>
      <c r="H3057" t="s">
        <v>251</v>
      </c>
      <c r="I3057" t="n">
        <v>5</v>
      </c>
      <c r="J3057" t="n">
        <v>515</v>
      </c>
      <c r="K3057" t="s">
        <v>361</v>
      </c>
      <c r="L3057" t="n">
        <v>13</v>
      </c>
      <c r="M3057" t="n">
        <v>0</v>
      </c>
      <c r="N3057" t="n">
        <v>0</v>
      </c>
      <c r="S3057" t="s">
        <v>405</v>
      </c>
      <c r="T3057" t="s">
        <v>405</v>
      </c>
    </row>
    <row r="3058" spans="1:20">
      <c r="A3058" s="1" t="n">
        <v>40574</v>
      </c>
      <c r="B3058" t="s">
        <v>400</v>
      </c>
      <c r="C3058" t="n">
        <v>3</v>
      </c>
      <c r="D3058" t="n">
        <v>251</v>
      </c>
      <c r="E3058" t="s">
        <v>409</v>
      </c>
      <c r="F3058" t="n">
        <v>3204</v>
      </c>
      <c r="G3058" t="s">
        <v>367</v>
      </c>
      <c r="H3058" t="s">
        <v>251</v>
      </c>
      <c r="I3058" t="n">
        <v>5</v>
      </c>
      <c r="J3058" t="n">
        <v>515</v>
      </c>
      <c r="K3058" t="s">
        <v>361</v>
      </c>
      <c r="L3058" t="n">
        <v>10</v>
      </c>
      <c r="M3058" t="n">
        <v>0</v>
      </c>
      <c r="N3058" t="n">
        <v>0</v>
      </c>
      <c r="S3058" t="s">
        <v>405</v>
      </c>
      <c r="T3058" t="s">
        <v>405</v>
      </c>
    </row>
    <row r="3059" spans="1:20">
      <c r="A3059" s="1" t="n">
        <v>40574</v>
      </c>
      <c r="B3059" t="s">
        <v>400</v>
      </c>
      <c r="C3059" t="n">
        <v>4</v>
      </c>
      <c r="D3059" t="n">
        <v>251</v>
      </c>
      <c r="E3059" t="s">
        <v>409</v>
      </c>
      <c r="F3059" t="n">
        <v>3201</v>
      </c>
      <c r="G3059" t="s">
        <v>250</v>
      </c>
      <c r="H3059" t="s">
        <v>251</v>
      </c>
      <c r="I3059" t="n">
        <v>5</v>
      </c>
      <c r="J3059" t="n">
        <v>515</v>
      </c>
      <c r="K3059" t="s">
        <v>361</v>
      </c>
      <c r="L3059" t="n">
        <v>9</v>
      </c>
      <c r="M3059" t="n">
        <v>0</v>
      </c>
      <c r="N3059" t="n">
        <v>0</v>
      </c>
      <c r="S3059" t="s">
        <v>405</v>
      </c>
      <c r="T3059" t="s">
        <v>405</v>
      </c>
    </row>
    <row r="3060" spans="1:20">
      <c r="A3060" s="1" t="n">
        <v>40574</v>
      </c>
      <c r="B3060" t="s">
        <v>348</v>
      </c>
      <c r="C3060" t="n">
        <v>1</v>
      </c>
      <c r="D3060" t="n">
        <v>215</v>
      </c>
      <c r="E3060" t="s">
        <v>408</v>
      </c>
      <c r="F3060" t="n">
        <v>3201</v>
      </c>
      <c r="G3060" t="s">
        <v>250</v>
      </c>
      <c r="H3060" t="s">
        <v>251</v>
      </c>
      <c r="I3060" t="n">
        <v>5</v>
      </c>
      <c r="J3060" t="n">
        <v>515</v>
      </c>
      <c r="K3060" t="s">
        <v>361</v>
      </c>
      <c r="L3060" t="n">
        <v>315</v>
      </c>
      <c r="M3060" t="n">
        <v>0</v>
      </c>
      <c r="N3060" t="n">
        <v>0</v>
      </c>
      <c r="S3060" t="s">
        <v>405</v>
      </c>
      <c r="T3060" t="s">
        <v>405</v>
      </c>
    </row>
    <row r="3061" spans="1:20">
      <c r="A3061" s="1" t="n">
        <v>40574</v>
      </c>
      <c r="B3061" t="s">
        <v>395</v>
      </c>
      <c r="C3061" t="n">
        <v>8</v>
      </c>
      <c r="D3061" t="n">
        <v>25</v>
      </c>
      <c r="E3061" t="s">
        <v>143</v>
      </c>
      <c r="F3061" t="n">
        <v>3201</v>
      </c>
      <c r="G3061" t="s">
        <v>250</v>
      </c>
      <c r="H3061" t="s">
        <v>251</v>
      </c>
      <c r="I3061" t="n">
        <v>5</v>
      </c>
      <c r="J3061" t="n">
        <v>150</v>
      </c>
      <c r="K3061" t="s">
        <v>291</v>
      </c>
      <c r="L3061" t="n">
        <v>886</v>
      </c>
      <c r="M3061" t="n">
        <v>0.19</v>
      </c>
      <c r="N3061" t="n">
        <v>24.1</v>
      </c>
      <c r="O3061" t="s">
        <v>395</v>
      </c>
      <c r="P3061" t="n">
        <v>363</v>
      </c>
      <c r="Q3061" t="s">
        <v>411</v>
      </c>
      <c r="R3061" t="s">
        <v>255</v>
      </c>
      <c r="S3061" t="s">
        <v>251</v>
      </c>
      <c r="T3061" t="n">
        <v>5</v>
      </c>
    </row>
    <row r="3062" spans="1:20">
      <c r="A3062" s="1" t="n">
        <v>40574</v>
      </c>
      <c r="B3062" t="s">
        <v>395</v>
      </c>
      <c r="C3062" t="n">
        <v>12</v>
      </c>
      <c r="D3062" t="n">
        <v>25</v>
      </c>
      <c r="E3062" t="s">
        <v>143</v>
      </c>
      <c r="F3062" t="n">
        <v>3201</v>
      </c>
      <c r="G3062" t="s">
        <v>250</v>
      </c>
      <c r="H3062" t="s">
        <v>251</v>
      </c>
      <c r="I3062" t="n">
        <v>5</v>
      </c>
      <c r="J3062" t="n">
        <v>785</v>
      </c>
      <c r="K3062" t="s">
        <v>281</v>
      </c>
      <c r="L3062" t="n">
        <v>1086</v>
      </c>
      <c r="M3062" t="n">
        <v>0.06</v>
      </c>
      <c r="N3062" t="n">
        <v>34</v>
      </c>
      <c r="O3062" t="s">
        <v>395</v>
      </c>
      <c r="P3062" t="n">
        <v>363</v>
      </c>
      <c r="Q3062" t="s">
        <v>411</v>
      </c>
      <c r="R3062" t="s">
        <v>255</v>
      </c>
      <c r="S3062" t="s">
        <v>251</v>
      </c>
      <c r="T3062" t="n">
        <v>5</v>
      </c>
    </row>
    <row r="3063" spans="1:20">
      <c r="A3063" s="1" t="n">
        <v>40602</v>
      </c>
      <c r="B3063" t="s">
        <v>345</v>
      </c>
      <c r="C3063" t="n">
        <v>18</v>
      </c>
      <c r="D3063" t="n">
        <v>25</v>
      </c>
      <c r="E3063" t="s">
        <v>143</v>
      </c>
      <c r="F3063" t="n">
        <v>3201</v>
      </c>
      <c r="G3063" t="s">
        <v>250</v>
      </c>
      <c r="H3063" t="s">
        <v>251</v>
      </c>
      <c r="I3063" t="n">
        <v>5</v>
      </c>
      <c r="J3063" t="n">
        <v>458</v>
      </c>
      <c r="K3063" t="s">
        <v>252</v>
      </c>
      <c r="L3063" t="n">
        <v>185</v>
      </c>
      <c r="M3063" t="n">
        <v>0.09</v>
      </c>
      <c r="N3063" t="n">
        <v>34</v>
      </c>
      <c r="O3063" t="s">
        <v>345</v>
      </c>
      <c r="P3063" t="n">
        <v>121</v>
      </c>
      <c r="Q3063" t="s">
        <v>251</v>
      </c>
      <c r="R3063" t="s">
        <v>255</v>
      </c>
      <c r="S3063" t="s">
        <v>251</v>
      </c>
      <c r="T3063" t="n">
        <v>5</v>
      </c>
    </row>
    <row r="3064" spans="1:20">
      <c r="A3064" s="1" t="n">
        <v>40602</v>
      </c>
      <c r="B3064" t="s">
        <v>345</v>
      </c>
      <c r="C3064" t="n">
        <v>19</v>
      </c>
      <c r="D3064" t="n">
        <v>25</v>
      </c>
      <c r="E3064" t="s">
        <v>143</v>
      </c>
      <c r="F3064" t="n">
        <v>3201</v>
      </c>
      <c r="G3064" t="s">
        <v>250</v>
      </c>
      <c r="H3064" t="s">
        <v>251</v>
      </c>
      <c r="I3064" t="n">
        <v>5</v>
      </c>
      <c r="J3064" t="n">
        <v>875</v>
      </c>
      <c r="K3064" t="s">
        <v>327</v>
      </c>
      <c r="L3064" t="n">
        <v>443</v>
      </c>
      <c r="M3064" t="n">
        <v>0.05</v>
      </c>
      <c r="N3064" t="n">
        <v>42.1</v>
      </c>
      <c r="O3064" t="s">
        <v>345</v>
      </c>
      <c r="P3064" t="n">
        <v>121</v>
      </c>
      <c r="Q3064" t="s">
        <v>251</v>
      </c>
      <c r="R3064" t="s">
        <v>255</v>
      </c>
      <c r="S3064" t="s">
        <v>251</v>
      </c>
      <c r="T3064" t="n">
        <v>5</v>
      </c>
    </row>
    <row r="3065" spans="1:20">
      <c r="A3065" s="1" t="n">
        <v>40602</v>
      </c>
      <c r="B3065" t="s">
        <v>345</v>
      </c>
      <c r="C3065" t="n">
        <v>56</v>
      </c>
      <c r="D3065" t="n">
        <v>25</v>
      </c>
      <c r="E3065" t="s">
        <v>143</v>
      </c>
      <c r="F3065" t="n">
        <v>3201</v>
      </c>
      <c r="G3065" t="s">
        <v>250</v>
      </c>
      <c r="H3065" t="s">
        <v>251</v>
      </c>
      <c r="I3065" t="n">
        <v>5</v>
      </c>
      <c r="J3065" t="n">
        <v>875</v>
      </c>
      <c r="K3065" t="s">
        <v>327</v>
      </c>
      <c r="L3065" t="n">
        <v>191</v>
      </c>
      <c r="M3065" t="n">
        <v>0.05</v>
      </c>
      <c r="N3065" t="n">
        <v>42.1</v>
      </c>
      <c r="O3065" t="s">
        <v>345</v>
      </c>
      <c r="P3065" t="n">
        <v>121</v>
      </c>
      <c r="Q3065" t="s">
        <v>251</v>
      </c>
      <c r="R3065" t="s">
        <v>255</v>
      </c>
      <c r="S3065" t="s">
        <v>251</v>
      </c>
      <c r="T3065" t="n">
        <v>5</v>
      </c>
    </row>
    <row r="3066" spans="1:20">
      <c r="A3066" s="1" t="n">
        <v>40602</v>
      </c>
      <c r="B3066" t="s">
        <v>345</v>
      </c>
      <c r="C3066" t="n">
        <v>57</v>
      </c>
      <c r="D3066" t="n">
        <v>25</v>
      </c>
      <c r="E3066" t="s">
        <v>143</v>
      </c>
      <c r="F3066" t="n">
        <v>3201</v>
      </c>
      <c r="G3066" t="s">
        <v>250</v>
      </c>
      <c r="H3066" t="s">
        <v>251</v>
      </c>
      <c r="I3066" t="n">
        <v>5</v>
      </c>
      <c r="J3066" t="n">
        <v>458</v>
      </c>
      <c r="K3066" t="s">
        <v>252</v>
      </c>
      <c r="L3066" t="n">
        <v>150</v>
      </c>
      <c r="M3066" t="n">
        <v>0.09</v>
      </c>
      <c r="N3066" t="n">
        <v>34</v>
      </c>
      <c r="O3066" t="s">
        <v>345</v>
      </c>
      <c r="P3066" t="n">
        <v>121</v>
      </c>
      <c r="Q3066" t="s">
        <v>251</v>
      </c>
      <c r="R3066" t="s">
        <v>255</v>
      </c>
      <c r="S3066" t="s">
        <v>251</v>
      </c>
      <c r="T3066" t="n">
        <v>5</v>
      </c>
    </row>
    <row r="3067" spans="1:20">
      <c r="A3067" s="1" t="n">
        <v>40602</v>
      </c>
      <c r="B3067" t="s">
        <v>345</v>
      </c>
      <c r="C3067" t="n">
        <v>58</v>
      </c>
      <c r="D3067" t="n">
        <v>25</v>
      </c>
      <c r="E3067" t="s">
        <v>143</v>
      </c>
      <c r="F3067" t="n">
        <v>3201</v>
      </c>
      <c r="G3067" t="s">
        <v>250</v>
      </c>
      <c r="H3067" t="s">
        <v>251</v>
      </c>
      <c r="I3067" t="n">
        <v>5</v>
      </c>
      <c r="J3067" t="n">
        <v>280</v>
      </c>
      <c r="K3067" t="s">
        <v>273</v>
      </c>
      <c r="L3067" t="n">
        <v>300</v>
      </c>
      <c r="M3067" t="n">
        <v>0.06</v>
      </c>
      <c r="N3067" t="n">
        <v>39.5</v>
      </c>
      <c r="O3067" t="s">
        <v>345</v>
      </c>
      <c r="P3067" t="n">
        <v>121</v>
      </c>
      <c r="Q3067" t="s">
        <v>251</v>
      </c>
      <c r="R3067" t="s">
        <v>255</v>
      </c>
      <c r="S3067" t="s">
        <v>251</v>
      </c>
      <c r="T3067" t="n">
        <v>5</v>
      </c>
    </row>
    <row r="3068" spans="1:20">
      <c r="A3068" s="1" t="n">
        <v>40602</v>
      </c>
      <c r="B3068" t="s">
        <v>400</v>
      </c>
      <c r="C3068" t="n">
        <v>1</v>
      </c>
      <c r="D3068" t="n">
        <v>251</v>
      </c>
      <c r="E3068" t="s">
        <v>409</v>
      </c>
      <c r="F3068" t="n">
        <v>3202</v>
      </c>
      <c r="G3068" t="s">
        <v>297</v>
      </c>
      <c r="H3068" t="s">
        <v>251</v>
      </c>
      <c r="I3068" t="n">
        <v>5</v>
      </c>
      <c r="J3068" t="n">
        <v>515</v>
      </c>
      <c r="K3068" t="s">
        <v>361</v>
      </c>
      <c r="L3068" t="n">
        <v>20</v>
      </c>
      <c r="M3068" t="n">
        <v>0</v>
      </c>
      <c r="N3068" t="n">
        <v>0</v>
      </c>
      <c r="S3068" t="s">
        <v>405</v>
      </c>
      <c r="T3068" t="s">
        <v>405</v>
      </c>
    </row>
    <row r="3069" spans="1:20">
      <c r="A3069" s="1" t="n">
        <v>40602</v>
      </c>
      <c r="B3069" t="s">
        <v>400</v>
      </c>
      <c r="C3069" t="n">
        <v>2</v>
      </c>
      <c r="D3069" t="n">
        <v>251</v>
      </c>
      <c r="E3069" t="s">
        <v>409</v>
      </c>
      <c r="F3069" t="n">
        <v>3203</v>
      </c>
      <c r="G3069" t="s">
        <v>366</v>
      </c>
      <c r="H3069" t="s">
        <v>251</v>
      </c>
      <c r="I3069" t="n">
        <v>5</v>
      </c>
      <c r="J3069" t="n">
        <v>515</v>
      </c>
      <c r="K3069" t="s">
        <v>361</v>
      </c>
      <c r="L3069" t="n">
        <v>15</v>
      </c>
      <c r="M3069" t="n">
        <v>0</v>
      </c>
      <c r="N3069" t="n">
        <v>0</v>
      </c>
      <c r="S3069" t="s">
        <v>405</v>
      </c>
      <c r="T3069" t="s">
        <v>405</v>
      </c>
    </row>
    <row r="3070" spans="1:20">
      <c r="A3070" s="1" t="n">
        <v>40602</v>
      </c>
      <c r="B3070" t="s">
        <v>400</v>
      </c>
      <c r="C3070" t="n">
        <v>3</v>
      </c>
      <c r="D3070" t="n">
        <v>251</v>
      </c>
      <c r="E3070" t="s">
        <v>409</v>
      </c>
      <c r="F3070" t="n">
        <v>3204</v>
      </c>
      <c r="G3070" t="s">
        <v>367</v>
      </c>
      <c r="H3070" t="s">
        <v>251</v>
      </c>
      <c r="I3070" t="n">
        <v>5</v>
      </c>
      <c r="J3070" t="n">
        <v>515</v>
      </c>
      <c r="K3070" t="s">
        <v>361</v>
      </c>
      <c r="L3070" t="n">
        <v>11</v>
      </c>
      <c r="M3070" t="n">
        <v>0</v>
      </c>
      <c r="N3070" t="n">
        <v>0</v>
      </c>
      <c r="S3070" t="s">
        <v>405</v>
      </c>
      <c r="T3070" t="s">
        <v>405</v>
      </c>
    </row>
    <row r="3071" spans="1:20">
      <c r="A3071" s="1" t="n">
        <v>40602</v>
      </c>
      <c r="B3071" t="s">
        <v>400</v>
      </c>
      <c r="C3071" t="n">
        <v>4</v>
      </c>
      <c r="D3071" t="n">
        <v>251</v>
      </c>
      <c r="E3071" t="s">
        <v>409</v>
      </c>
      <c r="F3071" t="n">
        <v>3201</v>
      </c>
      <c r="G3071" t="s">
        <v>250</v>
      </c>
      <c r="H3071" t="s">
        <v>251</v>
      </c>
      <c r="I3071" t="n">
        <v>5</v>
      </c>
      <c r="J3071" t="n">
        <v>515</v>
      </c>
      <c r="K3071" t="s">
        <v>361</v>
      </c>
      <c r="L3071" t="n">
        <v>8</v>
      </c>
      <c r="M3071" t="n">
        <v>0</v>
      </c>
      <c r="N3071" t="n">
        <v>0</v>
      </c>
      <c r="S3071" t="s">
        <v>405</v>
      </c>
      <c r="T3071" t="s">
        <v>405</v>
      </c>
    </row>
    <row r="3072" spans="1:20">
      <c r="A3072" s="1" t="n">
        <v>40602</v>
      </c>
      <c r="B3072" t="s">
        <v>348</v>
      </c>
      <c r="C3072" t="n">
        <v>1</v>
      </c>
      <c r="D3072" t="n">
        <v>215</v>
      </c>
      <c r="E3072" t="s">
        <v>408</v>
      </c>
      <c r="F3072" t="n">
        <v>3201</v>
      </c>
      <c r="G3072" t="s">
        <v>250</v>
      </c>
      <c r="H3072" t="s">
        <v>251</v>
      </c>
      <c r="I3072" t="n">
        <v>5</v>
      </c>
      <c r="J3072" t="n">
        <v>490</v>
      </c>
      <c r="K3072" t="s">
        <v>266</v>
      </c>
      <c r="L3072" t="n">
        <v>311</v>
      </c>
      <c r="M3072" t="n">
        <v>0</v>
      </c>
      <c r="N3072" t="n">
        <v>0</v>
      </c>
      <c r="S3072" t="s">
        <v>405</v>
      </c>
      <c r="T3072" t="s">
        <v>405</v>
      </c>
    </row>
    <row r="3073" spans="1:20">
      <c r="A3073" s="1" t="n">
        <v>40602</v>
      </c>
      <c r="B3073" t="s">
        <v>395</v>
      </c>
      <c r="C3073" t="n">
        <v>8</v>
      </c>
      <c r="D3073" t="n">
        <v>25</v>
      </c>
      <c r="E3073" t="s">
        <v>143</v>
      </c>
      <c r="F3073" t="n">
        <v>3201</v>
      </c>
      <c r="G3073" t="s">
        <v>250</v>
      </c>
      <c r="H3073" t="s">
        <v>251</v>
      </c>
      <c r="I3073" t="n">
        <v>5</v>
      </c>
      <c r="J3073" t="n">
        <v>458</v>
      </c>
      <c r="K3073" t="s">
        <v>252</v>
      </c>
      <c r="L3073" t="n">
        <v>601</v>
      </c>
      <c r="M3073" t="n">
        <v>0.02</v>
      </c>
      <c r="N3073" t="n">
        <v>21.1</v>
      </c>
      <c r="O3073" t="s">
        <v>395</v>
      </c>
      <c r="P3073" t="n">
        <v>363</v>
      </c>
      <c r="Q3073" t="s">
        <v>411</v>
      </c>
      <c r="R3073" t="s">
        <v>255</v>
      </c>
      <c r="S3073" t="s">
        <v>251</v>
      </c>
      <c r="T3073" t="n">
        <v>5</v>
      </c>
    </row>
    <row r="3074" spans="1:20">
      <c r="A3074" s="1" t="n">
        <v>40602</v>
      </c>
      <c r="B3074" t="s">
        <v>395</v>
      </c>
      <c r="C3074" t="n">
        <v>13</v>
      </c>
      <c r="D3074" t="n">
        <v>25</v>
      </c>
      <c r="E3074" t="s">
        <v>143</v>
      </c>
      <c r="F3074" t="n">
        <v>3201</v>
      </c>
      <c r="G3074" t="s">
        <v>250</v>
      </c>
      <c r="H3074" t="s">
        <v>251</v>
      </c>
      <c r="I3074" t="n">
        <v>5</v>
      </c>
      <c r="J3074" t="n">
        <v>785</v>
      </c>
      <c r="K3074" t="s">
        <v>281</v>
      </c>
      <c r="L3074" t="n">
        <v>1040</v>
      </c>
      <c r="M3074" t="n">
        <v>0.06</v>
      </c>
      <c r="N3074" t="n">
        <v>34</v>
      </c>
      <c r="O3074" t="s">
        <v>395</v>
      </c>
      <c r="P3074" t="n">
        <v>363</v>
      </c>
      <c r="Q3074" t="s">
        <v>411</v>
      </c>
      <c r="R3074" t="s">
        <v>255</v>
      </c>
      <c r="S3074" t="s">
        <v>251</v>
      </c>
      <c r="T3074" t="n">
        <v>5</v>
      </c>
    </row>
    <row r="3075" spans="1:20">
      <c r="A3075" s="1" t="n">
        <v>40633</v>
      </c>
      <c r="B3075" t="s">
        <v>345</v>
      </c>
      <c r="C3075" t="n">
        <v>28</v>
      </c>
      <c r="D3075" t="n">
        <v>25</v>
      </c>
      <c r="E3075" t="s">
        <v>143</v>
      </c>
      <c r="F3075" t="n">
        <v>3201</v>
      </c>
      <c r="G3075" t="s">
        <v>250</v>
      </c>
      <c r="H3075" t="s">
        <v>251</v>
      </c>
      <c r="I3075" t="n">
        <v>5</v>
      </c>
      <c r="J3075" t="n">
        <v>875</v>
      </c>
      <c r="K3075" t="s">
        <v>327</v>
      </c>
      <c r="L3075" t="n">
        <v>211</v>
      </c>
      <c r="M3075" t="n">
        <v>0.05</v>
      </c>
      <c r="N3075" t="n">
        <v>41.7</v>
      </c>
      <c r="O3075" t="s">
        <v>345</v>
      </c>
      <c r="P3075" t="n">
        <v>121</v>
      </c>
      <c r="Q3075" t="s">
        <v>251</v>
      </c>
      <c r="R3075" t="s">
        <v>255</v>
      </c>
      <c r="S3075" t="s">
        <v>251</v>
      </c>
      <c r="T3075" t="n">
        <v>5</v>
      </c>
    </row>
    <row r="3076" spans="1:20">
      <c r="A3076" s="1" t="n">
        <v>40633</v>
      </c>
      <c r="B3076" t="s">
        <v>345</v>
      </c>
      <c r="C3076" t="n">
        <v>29</v>
      </c>
      <c r="D3076" t="n">
        <v>25</v>
      </c>
      <c r="E3076" t="s">
        <v>143</v>
      </c>
      <c r="F3076" t="n">
        <v>3201</v>
      </c>
      <c r="G3076" t="s">
        <v>250</v>
      </c>
      <c r="H3076" t="s">
        <v>251</v>
      </c>
      <c r="I3076" t="n">
        <v>5</v>
      </c>
      <c r="J3076" t="n">
        <v>458</v>
      </c>
      <c r="K3076" t="s">
        <v>252</v>
      </c>
      <c r="L3076" t="n">
        <v>191</v>
      </c>
      <c r="M3076" t="n">
        <v>0.09</v>
      </c>
      <c r="N3076" t="n">
        <v>33.9</v>
      </c>
      <c r="O3076" t="s">
        <v>345</v>
      </c>
      <c r="P3076" t="n">
        <v>121</v>
      </c>
      <c r="Q3076" t="s">
        <v>251</v>
      </c>
      <c r="R3076" t="s">
        <v>255</v>
      </c>
      <c r="S3076" t="s">
        <v>251</v>
      </c>
      <c r="T3076" t="n">
        <v>5</v>
      </c>
    </row>
    <row r="3077" spans="1:20">
      <c r="A3077" s="1" t="n">
        <v>40633</v>
      </c>
      <c r="B3077" t="s">
        <v>345</v>
      </c>
      <c r="C3077" t="n">
        <v>30</v>
      </c>
      <c r="D3077" t="n">
        <v>25</v>
      </c>
      <c r="E3077" t="s">
        <v>143</v>
      </c>
      <c r="F3077" t="n">
        <v>3201</v>
      </c>
      <c r="G3077" t="s">
        <v>250</v>
      </c>
      <c r="H3077" t="s">
        <v>251</v>
      </c>
      <c r="I3077" t="n">
        <v>5</v>
      </c>
      <c r="J3077" t="n">
        <v>458</v>
      </c>
      <c r="K3077" t="s">
        <v>252</v>
      </c>
      <c r="L3077" t="n">
        <v>221</v>
      </c>
      <c r="M3077" t="n">
        <v>0.09</v>
      </c>
      <c r="N3077" t="n">
        <v>33.7</v>
      </c>
      <c r="O3077" t="s">
        <v>345</v>
      </c>
      <c r="P3077" t="n">
        <v>121</v>
      </c>
      <c r="Q3077" t="s">
        <v>251</v>
      </c>
      <c r="R3077" t="s">
        <v>255</v>
      </c>
      <c r="S3077" t="s">
        <v>251</v>
      </c>
      <c r="T3077" t="n">
        <v>5</v>
      </c>
    </row>
    <row r="3078" spans="1:20">
      <c r="A3078" s="1" t="n">
        <v>40633</v>
      </c>
      <c r="B3078" t="s">
        <v>345</v>
      </c>
      <c r="C3078" t="n">
        <v>31</v>
      </c>
      <c r="D3078" t="n">
        <v>25</v>
      </c>
      <c r="E3078" t="s">
        <v>143</v>
      </c>
      <c r="F3078" t="n">
        <v>3201</v>
      </c>
      <c r="G3078" t="s">
        <v>250</v>
      </c>
      <c r="H3078" t="s">
        <v>251</v>
      </c>
      <c r="I3078" t="n">
        <v>5</v>
      </c>
      <c r="J3078" t="n">
        <v>458</v>
      </c>
      <c r="K3078" t="s">
        <v>252</v>
      </c>
      <c r="L3078" t="n">
        <v>428</v>
      </c>
      <c r="M3078" t="n">
        <v>0.09</v>
      </c>
      <c r="N3078" t="n">
        <v>33.7</v>
      </c>
      <c r="O3078" t="s">
        <v>345</v>
      </c>
      <c r="P3078" t="n">
        <v>121</v>
      </c>
      <c r="Q3078" t="s">
        <v>251</v>
      </c>
      <c r="R3078" t="s">
        <v>255</v>
      </c>
      <c r="S3078" t="s">
        <v>251</v>
      </c>
      <c r="T3078" t="n">
        <v>5</v>
      </c>
    </row>
    <row r="3079" spans="1:20">
      <c r="A3079" s="1" t="n">
        <v>40633</v>
      </c>
      <c r="B3079" t="s">
        <v>345</v>
      </c>
      <c r="C3079" t="n">
        <v>32</v>
      </c>
      <c r="D3079" t="n">
        <v>25</v>
      </c>
      <c r="E3079" t="s">
        <v>143</v>
      </c>
      <c r="F3079" t="n">
        <v>3201</v>
      </c>
      <c r="G3079" t="s">
        <v>250</v>
      </c>
      <c r="H3079" t="s">
        <v>251</v>
      </c>
      <c r="I3079" t="n">
        <v>5</v>
      </c>
      <c r="J3079" t="n">
        <v>280</v>
      </c>
      <c r="K3079" t="s">
        <v>273</v>
      </c>
      <c r="L3079" t="n">
        <v>75</v>
      </c>
      <c r="M3079" t="n">
        <v>0.25</v>
      </c>
      <c r="N3079" t="n">
        <v>16.5</v>
      </c>
      <c r="O3079" t="s">
        <v>345</v>
      </c>
      <c r="P3079" t="n">
        <v>121</v>
      </c>
      <c r="Q3079" t="s">
        <v>251</v>
      </c>
      <c r="R3079" t="s">
        <v>255</v>
      </c>
      <c r="S3079" t="s">
        <v>251</v>
      </c>
      <c r="T3079" t="n">
        <v>5</v>
      </c>
    </row>
    <row r="3080" spans="1:20">
      <c r="A3080" s="1" t="n">
        <v>40633</v>
      </c>
      <c r="B3080" t="s">
        <v>348</v>
      </c>
      <c r="C3080" t="n">
        <v>1</v>
      </c>
      <c r="D3080" t="n">
        <v>215</v>
      </c>
      <c r="E3080" t="s">
        <v>408</v>
      </c>
      <c r="F3080" t="n">
        <v>3201</v>
      </c>
      <c r="G3080" t="s">
        <v>250</v>
      </c>
      <c r="H3080" t="s">
        <v>251</v>
      </c>
      <c r="I3080" t="n">
        <v>5</v>
      </c>
      <c r="J3080" t="n">
        <v>515</v>
      </c>
      <c r="K3080" t="s">
        <v>361</v>
      </c>
      <c r="L3080" t="n">
        <v>300</v>
      </c>
      <c r="M3080" t="n">
        <v>0</v>
      </c>
      <c r="N3080" t="n">
        <v>0</v>
      </c>
      <c r="S3080" t="s">
        <v>405</v>
      </c>
      <c r="T3080" t="s">
        <v>405</v>
      </c>
    </row>
    <row r="3081" spans="1:20">
      <c r="A3081" s="1" t="n">
        <v>40633</v>
      </c>
      <c r="B3081" t="s">
        <v>395</v>
      </c>
      <c r="C3081" t="n">
        <v>8</v>
      </c>
      <c r="D3081" t="n">
        <v>25</v>
      </c>
      <c r="E3081" t="s">
        <v>143</v>
      </c>
      <c r="F3081" t="n">
        <v>3201</v>
      </c>
      <c r="G3081" t="s">
        <v>250</v>
      </c>
      <c r="H3081" t="s">
        <v>251</v>
      </c>
      <c r="I3081" t="n">
        <v>5</v>
      </c>
      <c r="J3081" t="n">
        <v>458</v>
      </c>
      <c r="K3081" t="s">
        <v>252</v>
      </c>
      <c r="L3081" t="n">
        <v>599</v>
      </c>
      <c r="M3081" t="n">
        <v>0.02</v>
      </c>
      <c r="N3081" t="n">
        <v>21.1</v>
      </c>
      <c r="O3081" t="s">
        <v>395</v>
      </c>
      <c r="P3081" t="n">
        <v>363</v>
      </c>
      <c r="Q3081" t="s">
        <v>411</v>
      </c>
      <c r="R3081" t="s">
        <v>255</v>
      </c>
      <c r="S3081" t="s">
        <v>251</v>
      </c>
      <c r="T3081" t="n">
        <v>5</v>
      </c>
    </row>
    <row r="3082" spans="1:20">
      <c r="A3082" s="1" t="n">
        <v>40633</v>
      </c>
      <c r="B3082" t="s">
        <v>395</v>
      </c>
      <c r="C3082" t="n">
        <v>9</v>
      </c>
      <c r="D3082" t="n">
        <v>25</v>
      </c>
      <c r="E3082" t="s">
        <v>143</v>
      </c>
      <c r="F3082" t="n">
        <v>3201</v>
      </c>
      <c r="G3082" t="s">
        <v>250</v>
      </c>
      <c r="H3082" t="s">
        <v>251</v>
      </c>
      <c r="I3082" t="n">
        <v>5</v>
      </c>
      <c r="J3082" t="n">
        <v>805</v>
      </c>
      <c r="K3082" t="s">
        <v>317</v>
      </c>
      <c r="L3082" t="n">
        <v>740</v>
      </c>
      <c r="M3082" t="n">
        <v>0.6</v>
      </c>
      <c r="N3082" t="n">
        <v>34</v>
      </c>
      <c r="O3082" t="s">
        <v>395</v>
      </c>
      <c r="P3082" t="n">
        <v>363</v>
      </c>
      <c r="Q3082" t="s">
        <v>411</v>
      </c>
      <c r="R3082" t="s">
        <v>255</v>
      </c>
      <c r="S3082" t="s">
        <v>251</v>
      </c>
      <c r="T3082" t="n">
        <v>5</v>
      </c>
    </row>
    <row r="3083" spans="1:20">
      <c r="A3083" s="1" t="n">
        <v>40633</v>
      </c>
      <c r="B3083" t="s">
        <v>395</v>
      </c>
      <c r="C3083" t="n">
        <v>11</v>
      </c>
      <c r="D3083" t="n">
        <v>25</v>
      </c>
      <c r="E3083" t="s">
        <v>143</v>
      </c>
      <c r="F3083" t="n">
        <v>3201</v>
      </c>
      <c r="G3083" t="s">
        <v>250</v>
      </c>
      <c r="H3083" t="s">
        <v>251</v>
      </c>
      <c r="I3083" t="n">
        <v>5</v>
      </c>
      <c r="J3083" t="n">
        <v>805</v>
      </c>
      <c r="K3083" t="s">
        <v>317</v>
      </c>
      <c r="L3083" t="n">
        <v>708</v>
      </c>
      <c r="M3083" t="n">
        <v>0.23</v>
      </c>
      <c r="N3083" t="n">
        <v>37.9</v>
      </c>
      <c r="O3083" t="s">
        <v>395</v>
      </c>
      <c r="P3083" t="n">
        <v>363</v>
      </c>
      <c r="Q3083" t="s">
        <v>411</v>
      </c>
      <c r="R3083" t="s">
        <v>255</v>
      </c>
      <c r="S3083" t="s">
        <v>251</v>
      </c>
      <c r="T3083" t="n">
        <v>5</v>
      </c>
    </row>
    <row r="3084" spans="1:20">
      <c r="A3084" s="1" t="n">
        <v>40633</v>
      </c>
      <c r="B3084" t="s">
        <v>395</v>
      </c>
      <c r="C3084" t="n">
        <v>13</v>
      </c>
      <c r="D3084" t="n">
        <v>25</v>
      </c>
      <c r="E3084" t="s">
        <v>143</v>
      </c>
      <c r="F3084" t="n">
        <v>3201</v>
      </c>
      <c r="G3084" t="s">
        <v>250</v>
      </c>
      <c r="H3084" t="s">
        <v>251</v>
      </c>
      <c r="I3084" t="n">
        <v>5</v>
      </c>
      <c r="J3084" t="n">
        <v>785</v>
      </c>
      <c r="K3084" t="s">
        <v>281</v>
      </c>
      <c r="L3084" t="n">
        <v>726</v>
      </c>
      <c r="M3084" t="n">
        <v>0.06</v>
      </c>
      <c r="N3084" t="n">
        <v>34</v>
      </c>
      <c r="O3084" t="s">
        <v>395</v>
      </c>
      <c r="P3084" t="n">
        <v>363</v>
      </c>
      <c r="Q3084" t="s">
        <v>411</v>
      </c>
      <c r="R3084" t="s">
        <v>255</v>
      </c>
      <c r="S3084" t="s">
        <v>251</v>
      </c>
      <c r="T3084" t="n">
        <v>5</v>
      </c>
    </row>
    <row r="3085" spans="1:20">
      <c r="A3085" s="1" t="n">
        <v>40663</v>
      </c>
      <c r="B3085" t="s">
        <v>345</v>
      </c>
      <c r="C3085" t="n">
        <v>16</v>
      </c>
      <c r="D3085" t="n">
        <v>25</v>
      </c>
      <c r="E3085" t="s">
        <v>143</v>
      </c>
      <c r="F3085" t="n">
        <v>3201</v>
      </c>
      <c r="G3085" t="s">
        <v>250</v>
      </c>
      <c r="H3085" t="s">
        <v>251</v>
      </c>
      <c r="I3085" t="n">
        <v>5</v>
      </c>
      <c r="J3085" t="n">
        <v>875</v>
      </c>
      <c r="K3085" t="s">
        <v>327</v>
      </c>
      <c r="L3085" t="n">
        <v>251</v>
      </c>
      <c r="M3085" t="n">
        <v>0.05</v>
      </c>
      <c r="N3085" t="n">
        <v>42.1</v>
      </c>
      <c r="O3085" t="s">
        <v>345</v>
      </c>
      <c r="P3085" t="n">
        <v>121</v>
      </c>
      <c r="Q3085" t="s">
        <v>251</v>
      </c>
      <c r="R3085" t="s">
        <v>255</v>
      </c>
      <c r="S3085" t="s">
        <v>251</v>
      </c>
      <c r="T3085" t="n">
        <v>5</v>
      </c>
    </row>
    <row r="3086" spans="1:20">
      <c r="A3086" s="1" t="n">
        <v>40663</v>
      </c>
      <c r="B3086" t="s">
        <v>345</v>
      </c>
      <c r="C3086" t="n">
        <v>17</v>
      </c>
      <c r="D3086" t="n">
        <v>25</v>
      </c>
      <c r="E3086" t="s">
        <v>143</v>
      </c>
      <c r="F3086" t="n">
        <v>3201</v>
      </c>
      <c r="G3086" t="s">
        <v>250</v>
      </c>
      <c r="H3086" t="s">
        <v>251</v>
      </c>
      <c r="I3086" t="n">
        <v>5</v>
      </c>
      <c r="J3086" t="n">
        <v>875</v>
      </c>
      <c r="K3086" t="s">
        <v>327</v>
      </c>
      <c r="L3086" t="n">
        <v>224</v>
      </c>
      <c r="M3086" t="n">
        <v>0.05</v>
      </c>
      <c r="N3086" t="n">
        <v>41.8</v>
      </c>
      <c r="O3086" t="s">
        <v>345</v>
      </c>
      <c r="P3086" t="n">
        <v>121</v>
      </c>
      <c r="Q3086" t="s">
        <v>251</v>
      </c>
      <c r="R3086" t="s">
        <v>255</v>
      </c>
      <c r="S3086" t="s">
        <v>251</v>
      </c>
      <c r="T3086" t="n">
        <v>5</v>
      </c>
    </row>
    <row r="3087" spans="1:20">
      <c r="A3087" s="1" t="n">
        <v>40663</v>
      </c>
      <c r="B3087" t="s">
        <v>345</v>
      </c>
      <c r="C3087" t="n">
        <v>18</v>
      </c>
      <c r="D3087" t="n">
        <v>25</v>
      </c>
      <c r="E3087" t="s">
        <v>143</v>
      </c>
      <c r="F3087" t="n">
        <v>3201</v>
      </c>
      <c r="G3087" t="s">
        <v>250</v>
      </c>
      <c r="H3087" t="s">
        <v>251</v>
      </c>
      <c r="I3087" t="n">
        <v>5</v>
      </c>
      <c r="J3087" t="n">
        <v>458</v>
      </c>
      <c r="K3087" t="s">
        <v>252</v>
      </c>
      <c r="L3087" t="n">
        <v>124</v>
      </c>
      <c r="M3087" t="n">
        <v>0.09</v>
      </c>
      <c r="N3087" t="n">
        <v>33.7</v>
      </c>
      <c r="O3087" t="s">
        <v>345</v>
      </c>
      <c r="P3087" t="n">
        <v>121</v>
      </c>
      <c r="Q3087" t="s">
        <v>251</v>
      </c>
      <c r="R3087" t="s">
        <v>255</v>
      </c>
      <c r="S3087" t="s">
        <v>251</v>
      </c>
      <c r="T3087" t="n">
        <v>5</v>
      </c>
    </row>
    <row r="3088" spans="1:20">
      <c r="A3088" s="1" t="n">
        <v>40663</v>
      </c>
      <c r="B3088" t="s">
        <v>345</v>
      </c>
      <c r="C3088" t="n">
        <v>19</v>
      </c>
      <c r="D3088" t="n">
        <v>25</v>
      </c>
      <c r="E3088" t="s">
        <v>143</v>
      </c>
      <c r="F3088" t="n">
        <v>3201</v>
      </c>
      <c r="G3088" t="s">
        <v>250</v>
      </c>
      <c r="H3088" t="s">
        <v>251</v>
      </c>
      <c r="I3088" t="n">
        <v>5</v>
      </c>
      <c r="J3088" t="n">
        <v>945</v>
      </c>
      <c r="K3088" t="s">
        <v>304</v>
      </c>
      <c r="L3088" t="n">
        <v>250</v>
      </c>
      <c r="M3088" t="n">
        <v>0.08</v>
      </c>
      <c r="N3088" t="n">
        <v>34.5</v>
      </c>
      <c r="O3088" t="s">
        <v>345</v>
      </c>
      <c r="P3088" t="n">
        <v>121</v>
      </c>
      <c r="Q3088" t="s">
        <v>251</v>
      </c>
      <c r="R3088" t="s">
        <v>255</v>
      </c>
      <c r="S3088" t="s">
        <v>251</v>
      </c>
      <c r="T3088" t="n">
        <v>5</v>
      </c>
    </row>
    <row r="3089" spans="1:20">
      <c r="A3089" s="1" t="n">
        <v>40663</v>
      </c>
      <c r="B3089" t="s">
        <v>345</v>
      </c>
      <c r="C3089" t="n">
        <v>20</v>
      </c>
      <c r="D3089" t="n">
        <v>25</v>
      </c>
      <c r="E3089" t="s">
        <v>143</v>
      </c>
      <c r="F3089" t="n">
        <v>3201</v>
      </c>
      <c r="G3089" t="s">
        <v>250</v>
      </c>
      <c r="H3089" t="s">
        <v>251</v>
      </c>
      <c r="I3089" t="n">
        <v>5</v>
      </c>
      <c r="J3089" t="n">
        <v>945</v>
      </c>
      <c r="K3089" t="s">
        <v>304</v>
      </c>
      <c r="L3089" t="n">
        <v>151</v>
      </c>
      <c r="M3089" t="n">
        <v>0.08</v>
      </c>
      <c r="N3089" t="n">
        <v>34.4</v>
      </c>
      <c r="O3089" t="s">
        <v>345</v>
      </c>
      <c r="P3089" t="n">
        <v>121</v>
      </c>
      <c r="Q3089" t="s">
        <v>251</v>
      </c>
      <c r="R3089" t="s">
        <v>255</v>
      </c>
      <c r="S3089" t="s">
        <v>251</v>
      </c>
      <c r="T3089" t="n">
        <v>5</v>
      </c>
    </row>
    <row r="3090" spans="1:20">
      <c r="A3090" s="1" t="n">
        <v>40663</v>
      </c>
      <c r="B3090" t="s">
        <v>345</v>
      </c>
      <c r="C3090" t="n">
        <v>21</v>
      </c>
      <c r="D3090" t="n">
        <v>25</v>
      </c>
      <c r="E3090" t="s">
        <v>143</v>
      </c>
      <c r="F3090" t="n">
        <v>3201</v>
      </c>
      <c r="G3090" t="s">
        <v>250</v>
      </c>
      <c r="H3090" t="s">
        <v>251</v>
      </c>
      <c r="I3090" t="n">
        <v>5</v>
      </c>
      <c r="J3090" t="n">
        <v>945</v>
      </c>
      <c r="K3090" t="s">
        <v>304</v>
      </c>
      <c r="L3090" t="n">
        <v>167</v>
      </c>
      <c r="M3090" t="n">
        <v>0.08</v>
      </c>
      <c r="N3090" t="n">
        <v>34.5</v>
      </c>
      <c r="O3090" t="s">
        <v>345</v>
      </c>
      <c r="P3090" t="n">
        <v>121</v>
      </c>
      <c r="Q3090" t="s">
        <v>251</v>
      </c>
      <c r="R3090" t="s">
        <v>255</v>
      </c>
      <c r="S3090" t="s">
        <v>251</v>
      </c>
      <c r="T3090" t="n">
        <v>5</v>
      </c>
    </row>
    <row r="3091" spans="1:20">
      <c r="A3091" s="1" t="n">
        <v>40663</v>
      </c>
      <c r="B3091" t="s">
        <v>345</v>
      </c>
      <c r="C3091" t="n">
        <v>22</v>
      </c>
      <c r="D3091" t="n">
        <v>25</v>
      </c>
      <c r="E3091" t="s">
        <v>143</v>
      </c>
      <c r="F3091" t="n">
        <v>3201</v>
      </c>
      <c r="G3091" t="s">
        <v>250</v>
      </c>
      <c r="H3091" t="s">
        <v>251</v>
      </c>
      <c r="I3091" t="n">
        <v>5</v>
      </c>
      <c r="J3091" t="n">
        <v>945</v>
      </c>
      <c r="K3091" t="s">
        <v>304</v>
      </c>
      <c r="L3091" t="n">
        <v>151</v>
      </c>
      <c r="M3091" t="n">
        <v>0.08</v>
      </c>
      <c r="N3091" t="n">
        <v>34.4</v>
      </c>
      <c r="O3091" t="s">
        <v>345</v>
      </c>
      <c r="P3091" t="n">
        <v>121</v>
      </c>
      <c r="Q3091" t="s">
        <v>251</v>
      </c>
      <c r="R3091" t="s">
        <v>255</v>
      </c>
      <c r="S3091" t="s">
        <v>251</v>
      </c>
      <c r="T3091" t="n">
        <v>5</v>
      </c>
    </row>
    <row r="3092" spans="1:20">
      <c r="A3092" s="1" t="n">
        <v>40663</v>
      </c>
      <c r="B3092" t="s">
        <v>400</v>
      </c>
      <c r="C3092" t="n">
        <v>1</v>
      </c>
      <c r="D3092" t="n">
        <v>251</v>
      </c>
      <c r="E3092" t="s">
        <v>409</v>
      </c>
      <c r="F3092" t="n">
        <v>3202</v>
      </c>
      <c r="G3092" t="s">
        <v>297</v>
      </c>
      <c r="H3092" t="s">
        <v>251</v>
      </c>
      <c r="I3092" t="n">
        <v>5</v>
      </c>
      <c r="J3092" t="n">
        <v>320</v>
      </c>
      <c r="K3092" t="s">
        <v>412</v>
      </c>
      <c r="L3092" t="n">
        <v>20</v>
      </c>
      <c r="M3092" t="n">
        <v>0</v>
      </c>
      <c r="N3092" t="n">
        <v>0</v>
      </c>
      <c r="S3092" t="s">
        <v>405</v>
      </c>
      <c r="T3092" t="s">
        <v>405</v>
      </c>
    </row>
    <row r="3093" spans="1:20">
      <c r="A3093" s="1" t="n">
        <v>40663</v>
      </c>
      <c r="B3093" t="s">
        <v>400</v>
      </c>
      <c r="C3093" t="n">
        <v>2</v>
      </c>
      <c r="D3093" t="n">
        <v>251</v>
      </c>
      <c r="E3093" t="s">
        <v>409</v>
      </c>
      <c r="F3093" t="n">
        <v>3203</v>
      </c>
      <c r="G3093" t="s">
        <v>366</v>
      </c>
      <c r="H3093" t="s">
        <v>251</v>
      </c>
      <c r="I3093" t="n">
        <v>5</v>
      </c>
      <c r="J3093" t="n">
        <v>320</v>
      </c>
      <c r="K3093" t="s">
        <v>412</v>
      </c>
      <c r="L3093" t="n">
        <v>14</v>
      </c>
      <c r="M3093" t="n">
        <v>0</v>
      </c>
      <c r="N3093" t="n">
        <v>0</v>
      </c>
      <c r="S3093" t="s">
        <v>405</v>
      </c>
      <c r="T3093" t="s">
        <v>405</v>
      </c>
    </row>
    <row r="3094" spans="1:20">
      <c r="A3094" s="1" t="n">
        <v>40663</v>
      </c>
      <c r="B3094" t="s">
        <v>400</v>
      </c>
      <c r="C3094" t="n">
        <v>3</v>
      </c>
      <c r="D3094" t="n">
        <v>251</v>
      </c>
      <c r="E3094" t="s">
        <v>409</v>
      </c>
      <c r="F3094" t="n">
        <v>3204</v>
      </c>
      <c r="G3094" t="s">
        <v>367</v>
      </c>
      <c r="H3094" t="s">
        <v>251</v>
      </c>
      <c r="I3094" t="n">
        <v>5</v>
      </c>
      <c r="J3094" t="n">
        <v>320</v>
      </c>
      <c r="K3094" t="s">
        <v>412</v>
      </c>
      <c r="L3094" t="n">
        <v>11</v>
      </c>
      <c r="M3094" t="n">
        <v>0</v>
      </c>
      <c r="N3094" t="n">
        <v>0</v>
      </c>
      <c r="S3094" t="s">
        <v>405</v>
      </c>
      <c r="T3094" t="s">
        <v>405</v>
      </c>
    </row>
    <row r="3095" spans="1:20">
      <c r="A3095" s="1" t="n">
        <v>40663</v>
      </c>
      <c r="B3095" t="s">
        <v>400</v>
      </c>
      <c r="C3095" t="n">
        <v>4</v>
      </c>
      <c r="D3095" t="n">
        <v>251</v>
      </c>
      <c r="E3095" t="s">
        <v>409</v>
      </c>
      <c r="F3095" t="n">
        <v>3201</v>
      </c>
      <c r="G3095" t="s">
        <v>250</v>
      </c>
      <c r="H3095" t="s">
        <v>251</v>
      </c>
      <c r="I3095" t="n">
        <v>5</v>
      </c>
      <c r="J3095" t="n">
        <v>320</v>
      </c>
      <c r="K3095" t="s">
        <v>412</v>
      </c>
      <c r="L3095" t="n">
        <v>9</v>
      </c>
      <c r="M3095" t="n">
        <v>0</v>
      </c>
      <c r="N3095" t="n">
        <v>0</v>
      </c>
      <c r="S3095" t="s">
        <v>405</v>
      </c>
      <c r="T3095" t="s">
        <v>405</v>
      </c>
    </row>
    <row r="3096" spans="1:20">
      <c r="A3096" s="1" t="n">
        <v>40663</v>
      </c>
      <c r="B3096" t="s">
        <v>406</v>
      </c>
      <c r="C3096" t="n">
        <v>1</v>
      </c>
      <c r="D3096" t="n">
        <v>931</v>
      </c>
      <c r="E3096" t="s">
        <v>407</v>
      </c>
      <c r="F3096" t="n">
        <v>3201</v>
      </c>
      <c r="G3096" t="s">
        <v>250</v>
      </c>
      <c r="H3096" t="s">
        <v>251</v>
      </c>
      <c r="I3096" t="n">
        <v>5</v>
      </c>
      <c r="J3096" t="n">
        <v>260</v>
      </c>
      <c r="K3096" t="s">
        <v>272</v>
      </c>
      <c r="L3096" t="n">
        <v>159</v>
      </c>
      <c r="M3096" t="n">
        <v>0</v>
      </c>
      <c r="N3096" t="n">
        <v>0</v>
      </c>
      <c r="S3096" t="s">
        <v>405</v>
      </c>
      <c r="T3096" t="s">
        <v>405</v>
      </c>
    </row>
    <row r="3097" spans="1:20">
      <c r="A3097" s="1" t="n">
        <v>40663</v>
      </c>
      <c r="B3097" t="s">
        <v>348</v>
      </c>
      <c r="C3097" t="n">
        <v>1</v>
      </c>
      <c r="D3097" t="n">
        <v>215</v>
      </c>
      <c r="E3097" t="s">
        <v>408</v>
      </c>
      <c r="F3097" t="n">
        <v>3201</v>
      </c>
      <c r="G3097" t="s">
        <v>250</v>
      </c>
      <c r="H3097" t="s">
        <v>251</v>
      </c>
      <c r="I3097" t="n">
        <v>5</v>
      </c>
      <c r="J3097" t="n">
        <v>515</v>
      </c>
      <c r="K3097" t="s">
        <v>361</v>
      </c>
      <c r="L3097" t="n">
        <v>298</v>
      </c>
      <c r="M3097" t="n">
        <v>0</v>
      </c>
      <c r="N3097" t="n">
        <v>0</v>
      </c>
      <c r="S3097" t="s">
        <v>405</v>
      </c>
      <c r="T3097" t="s">
        <v>405</v>
      </c>
    </row>
    <row r="3098" spans="1:20">
      <c r="A3098" s="1" t="n">
        <v>40663</v>
      </c>
      <c r="B3098" t="s">
        <v>395</v>
      </c>
      <c r="C3098" t="n">
        <v>8</v>
      </c>
      <c r="D3098" t="n">
        <v>25</v>
      </c>
      <c r="E3098" t="s">
        <v>143</v>
      </c>
      <c r="F3098" t="n">
        <v>3201</v>
      </c>
      <c r="G3098" t="s">
        <v>250</v>
      </c>
      <c r="H3098" t="s">
        <v>251</v>
      </c>
      <c r="I3098" t="n">
        <v>5</v>
      </c>
      <c r="J3098" t="n">
        <v>458</v>
      </c>
      <c r="K3098" t="s">
        <v>252</v>
      </c>
      <c r="L3098" t="n">
        <v>301</v>
      </c>
      <c r="M3098" t="n">
        <v>0.02</v>
      </c>
      <c r="N3098" t="n">
        <v>21.1</v>
      </c>
      <c r="O3098" t="s">
        <v>395</v>
      </c>
      <c r="P3098" t="n">
        <v>363</v>
      </c>
      <c r="Q3098" t="s">
        <v>411</v>
      </c>
      <c r="R3098" t="s">
        <v>255</v>
      </c>
      <c r="S3098" t="s">
        <v>251</v>
      </c>
      <c r="T3098" t="n">
        <v>5</v>
      </c>
    </row>
    <row r="3099" spans="1:20">
      <c r="A3099" s="1" t="n">
        <v>40663</v>
      </c>
      <c r="B3099" t="s">
        <v>395</v>
      </c>
      <c r="C3099" t="n">
        <v>12</v>
      </c>
      <c r="D3099" t="n">
        <v>25</v>
      </c>
      <c r="E3099" t="s">
        <v>143</v>
      </c>
      <c r="F3099" t="n">
        <v>3201</v>
      </c>
      <c r="G3099" t="s">
        <v>250</v>
      </c>
      <c r="H3099" t="s">
        <v>251</v>
      </c>
      <c r="I3099" t="n">
        <v>5</v>
      </c>
      <c r="J3099" t="n">
        <v>273</v>
      </c>
      <c r="K3099" t="s">
        <v>415</v>
      </c>
      <c r="L3099" t="n">
        <v>264</v>
      </c>
      <c r="M3099" t="n">
        <v>0.1</v>
      </c>
      <c r="N3099" t="n">
        <v>21.1</v>
      </c>
      <c r="O3099" t="s">
        <v>395</v>
      </c>
      <c r="P3099" t="n">
        <v>363</v>
      </c>
      <c r="Q3099" t="s">
        <v>411</v>
      </c>
      <c r="R3099" t="s">
        <v>255</v>
      </c>
      <c r="S3099" t="s">
        <v>251</v>
      </c>
      <c r="T3099" t="n">
        <v>5</v>
      </c>
    </row>
    <row r="3100" spans="1:20">
      <c r="A3100" s="1" t="n">
        <v>40694</v>
      </c>
      <c r="B3100" t="s">
        <v>345</v>
      </c>
      <c r="C3100" t="n">
        <v>14</v>
      </c>
      <c r="D3100" t="n">
        <v>25</v>
      </c>
      <c r="E3100" t="s">
        <v>143</v>
      </c>
      <c r="F3100" t="n">
        <v>3201</v>
      </c>
      <c r="G3100" t="s">
        <v>250</v>
      </c>
      <c r="H3100" t="s">
        <v>251</v>
      </c>
      <c r="I3100" t="n">
        <v>5</v>
      </c>
      <c r="J3100" t="n">
        <v>145</v>
      </c>
      <c r="K3100" t="s">
        <v>323</v>
      </c>
      <c r="L3100" t="n">
        <v>414</v>
      </c>
      <c r="M3100" t="n">
        <v>0.12</v>
      </c>
      <c r="N3100" t="n">
        <v>32</v>
      </c>
      <c r="O3100" t="s">
        <v>345</v>
      </c>
      <c r="P3100" t="n">
        <v>121</v>
      </c>
      <c r="Q3100" t="s">
        <v>251</v>
      </c>
      <c r="R3100" t="s">
        <v>255</v>
      </c>
      <c r="S3100" t="s">
        <v>251</v>
      </c>
      <c r="T3100" t="n">
        <v>5</v>
      </c>
    </row>
    <row r="3101" spans="1:20">
      <c r="A3101" s="1" t="n">
        <v>40694</v>
      </c>
      <c r="B3101" t="s">
        <v>345</v>
      </c>
      <c r="C3101" t="n">
        <v>15</v>
      </c>
      <c r="D3101" t="n">
        <v>25</v>
      </c>
      <c r="E3101" t="s">
        <v>143</v>
      </c>
      <c r="F3101" t="n">
        <v>3201</v>
      </c>
      <c r="G3101" t="s">
        <v>250</v>
      </c>
      <c r="H3101" t="s">
        <v>251</v>
      </c>
      <c r="I3101" t="n">
        <v>5</v>
      </c>
      <c r="J3101" t="n">
        <v>458</v>
      </c>
      <c r="K3101" t="s">
        <v>252</v>
      </c>
      <c r="L3101" t="n">
        <v>258</v>
      </c>
      <c r="M3101" t="n">
        <v>0.09</v>
      </c>
      <c r="N3101" t="n">
        <v>31.6</v>
      </c>
      <c r="O3101" t="s">
        <v>345</v>
      </c>
      <c r="P3101" t="n">
        <v>121</v>
      </c>
      <c r="Q3101" t="s">
        <v>251</v>
      </c>
      <c r="R3101" t="s">
        <v>255</v>
      </c>
      <c r="S3101" t="s">
        <v>251</v>
      </c>
      <c r="T3101" t="n">
        <v>5</v>
      </c>
    </row>
    <row r="3102" spans="1:20">
      <c r="A3102" s="1" t="n">
        <v>40694</v>
      </c>
      <c r="B3102" t="s">
        <v>345</v>
      </c>
      <c r="C3102" t="n">
        <v>16</v>
      </c>
      <c r="D3102" t="n">
        <v>25</v>
      </c>
      <c r="E3102" t="s">
        <v>143</v>
      </c>
      <c r="F3102" t="n">
        <v>3201</v>
      </c>
      <c r="G3102" t="s">
        <v>250</v>
      </c>
      <c r="H3102" t="s">
        <v>251</v>
      </c>
      <c r="I3102" t="n">
        <v>5</v>
      </c>
      <c r="J3102" t="n">
        <v>458</v>
      </c>
      <c r="K3102" t="s">
        <v>252</v>
      </c>
      <c r="L3102" t="n">
        <v>200</v>
      </c>
      <c r="M3102" t="n">
        <v>0.09</v>
      </c>
      <c r="N3102" t="n">
        <v>33.8</v>
      </c>
      <c r="O3102" t="s">
        <v>345</v>
      </c>
      <c r="P3102" t="n">
        <v>121</v>
      </c>
      <c r="Q3102" t="s">
        <v>251</v>
      </c>
      <c r="R3102" t="s">
        <v>255</v>
      </c>
      <c r="S3102" t="s">
        <v>251</v>
      </c>
      <c r="T3102" t="n">
        <v>5</v>
      </c>
    </row>
    <row r="3103" spans="1:20">
      <c r="A3103" s="1" t="n">
        <v>40694</v>
      </c>
      <c r="B3103" t="s">
        <v>345</v>
      </c>
      <c r="C3103" t="n">
        <v>17</v>
      </c>
      <c r="D3103" t="n">
        <v>25</v>
      </c>
      <c r="E3103" t="s">
        <v>143</v>
      </c>
      <c r="F3103" t="n">
        <v>3201</v>
      </c>
      <c r="G3103" t="s">
        <v>250</v>
      </c>
      <c r="H3103" t="s">
        <v>251</v>
      </c>
      <c r="I3103" t="n">
        <v>5</v>
      </c>
      <c r="J3103" t="n">
        <v>875</v>
      </c>
      <c r="K3103" t="s">
        <v>327</v>
      </c>
      <c r="L3103" t="n">
        <v>348</v>
      </c>
      <c r="M3103" t="n">
        <v>0.05</v>
      </c>
      <c r="N3103" t="n">
        <v>42.2</v>
      </c>
      <c r="O3103" t="s">
        <v>345</v>
      </c>
      <c r="P3103" t="n">
        <v>121</v>
      </c>
      <c r="Q3103" t="s">
        <v>251</v>
      </c>
      <c r="R3103" t="s">
        <v>255</v>
      </c>
      <c r="S3103" t="s">
        <v>251</v>
      </c>
      <c r="T3103" t="n">
        <v>5</v>
      </c>
    </row>
    <row r="3104" spans="1:20">
      <c r="A3104" s="1" t="n">
        <v>40694</v>
      </c>
      <c r="B3104" t="s">
        <v>345</v>
      </c>
      <c r="C3104" t="n">
        <v>18</v>
      </c>
      <c r="D3104" t="n">
        <v>25</v>
      </c>
      <c r="E3104" t="s">
        <v>143</v>
      </c>
      <c r="F3104" t="n">
        <v>3201</v>
      </c>
      <c r="G3104" t="s">
        <v>250</v>
      </c>
      <c r="H3104" t="s">
        <v>251</v>
      </c>
      <c r="I3104" t="n">
        <v>5</v>
      </c>
      <c r="J3104" t="n">
        <v>875</v>
      </c>
      <c r="K3104" t="s">
        <v>327</v>
      </c>
      <c r="L3104" t="n">
        <v>238</v>
      </c>
      <c r="M3104" t="n">
        <v>0.05</v>
      </c>
      <c r="N3104" t="n">
        <v>42.2</v>
      </c>
      <c r="O3104" t="s">
        <v>345</v>
      </c>
      <c r="P3104" t="n">
        <v>121</v>
      </c>
      <c r="Q3104" t="s">
        <v>251</v>
      </c>
      <c r="R3104" t="s">
        <v>255</v>
      </c>
      <c r="S3104" t="s">
        <v>251</v>
      </c>
      <c r="T3104" t="n">
        <v>5</v>
      </c>
    </row>
    <row r="3105" spans="1:20">
      <c r="A3105" s="1" t="n">
        <v>40694</v>
      </c>
      <c r="B3105" t="s">
        <v>345</v>
      </c>
      <c r="C3105" t="n">
        <v>19</v>
      </c>
      <c r="D3105" t="n">
        <v>25</v>
      </c>
      <c r="E3105" t="s">
        <v>143</v>
      </c>
      <c r="F3105" t="n">
        <v>3201</v>
      </c>
      <c r="G3105" t="s">
        <v>250</v>
      </c>
      <c r="H3105" t="s">
        <v>251</v>
      </c>
      <c r="I3105" t="n">
        <v>5</v>
      </c>
      <c r="J3105" t="n">
        <v>875</v>
      </c>
      <c r="K3105" t="s">
        <v>327</v>
      </c>
      <c r="L3105" t="n">
        <v>196</v>
      </c>
      <c r="M3105" t="n">
        <v>0.05</v>
      </c>
      <c r="N3105" t="n">
        <v>41.9</v>
      </c>
      <c r="O3105" t="s">
        <v>345</v>
      </c>
      <c r="P3105" t="n">
        <v>121</v>
      </c>
      <c r="Q3105" t="s">
        <v>251</v>
      </c>
      <c r="R3105" t="s">
        <v>255</v>
      </c>
      <c r="S3105" t="s">
        <v>251</v>
      </c>
      <c r="T3105" t="n">
        <v>5</v>
      </c>
    </row>
    <row r="3106" spans="1:20">
      <c r="A3106" s="1" t="n">
        <v>40694</v>
      </c>
      <c r="B3106" t="s">
        <v>345</v>
      </c>
      <c r="C3106" t="n">
        <v>20</v>
      </c>
      <c r="D3106" t="n">
        <v>25</v>
      </c>
      <c r="E3106" t="s">
        <v>143</v>
      </c>
      <c r="F3106" t="n">
        <v>3201</v>
      </c>
      <c r="G3106" t="s">
        <v>250</v>
      </c>
      <c r="H3106" t="s">
        <v>251</v>
      </c>
      <c r="I3106" t="n">
        <v>5</v>
      </c>
      <c r="J3106" t="n">
        <v>145</v>
      </c>
      <c r="K3106" t="s">
        <v>323</v>
      </c>
      <c r="L3106" t="n">
        <v>297</v>
      </c>
      <c r="M3106" t="n">
        <v>0.12</v>
      </c>
      <c r="N3106" t="n">
        <v>32</v>
      </c>
      <c r="O3106" t="s">
        <v>345</v>
      </c>
      <c r="P3106" t="n">
        <v>121</v>
      </c>
      <c r="Q3106" t="s">
        <v>251</v>
      </c>
      <c r="R3106" t="s">
        <v>255</v>
      </c>
      <c r="S3106" t="s">
        <v>251</v>
      </c>
      <c r="T3106" t="n">
        <v>5</v>
      </c>
    </row>
    <row r="3107" spans="1:20">
      <c r="A3107" s="1" t="n">
        <v>40694</v>
      </c>
      <c r="B3107" t="s">
        <v>348</v>
      </c>
      <c r="C3107" t="n">
        <v>1</v>
      </c>
      <c r="D3107" t="n">
        <v>215</v>
      </c>
      <c r="E3107" t="s">
        <v>408</v>
      </c>
      <c r="F3107" t="n">
        <v>3201</v>
      </c>
      <c r="G3107" t="s">
        <v>250</v>
      </c>
      <c r="H3107" t="s">
        <v>251</v>
      </c>
      <c r="I3107" t="n">
        <v>5</v>
      </c>
      <c r="J3107" t="n">
        <v>515</v>
      </c>
      <c r="K3107" t="s">
        <v>361</v>
      </c>
      <c r="L3107" t="n">
        <v>300</v>
      </c>
      <c r="M3107" t="n">
        <v>0</v>
      </c>
      <c r="N3107" t="n">
        <v>0</v>
      </c>
      <c r="S3107" t="s">
        <v>405</v>
      </c>
      <c r="T3107" t="s">
        <v>405</v>
      </c>
    </row>
    <row r="3108" spans="1:20">
      <c r="A3108" s="1" t="n">
        <v>40694</v>
      </c>
      <c r="B3108" t="s">
        <v>395</v>
      </c>
      <c r="C3108" t="n">
        <v>11</v>
      </c>
      <c r="D3108" t="n">
        <v>25</v>
      </c>
      <c r="E3108" t="s">
        <v>143</v>
      </c>
      <c r="F3108" t="n">
        <v>3201</v>
      </c>
      <c r="G3108" t="s">
        <v>250</v>
      </c>
      <c r="H3108" t="s">
        <v>251</v>
      </c>
      <c r="I3108" t="n">
        <v>5</v>
      </c>
      <c r="J3108" t="n">
        <v>785</v>
      </c>
      <c r="K3108" t="s">
        <v>281</v>
      </c>
      <c r="L3108" t="n">
        <v>631</v>
      </c>
      <c r="M3108" t="n">
        <v>0.09</v>
      </c>
      <c r="N3108" t="n">
        <v>34</v>
      </c>
      <c r="O3108" t="s">
        <v>395</v>
      </c>
      <c r="P3108" t="n">
        <v>363</v>
      </c>
      <c r="Q3108" t="s">
        <v>411</v>
      </c>
      <c r="R3108" t="s">
        <v>255</v>
      </c>
      <c r="S3108" t="s">
        <v>251</v>
      </c>
      <c r="T3108" t="n">
        <v>5</v>
      </c>
    </row>
    <row r="3109" spans="1:20">
      <c r="A3109" s="1" t="n">
        <v>40694</v>
      </c>
      <c r="B3109" t="s">
        <v>395</v>
      </c>
      <c r="C3109" t="n">
        <v>13</v>
      </c>
      <c r="D3109" t="n">
        <v>25</v>
      </c>
      <c r="E3109" t="s">
        <v>143</v>
      </c>
      <c r="F3109" t="n">
        <v>3201</v>
      </c>
      <c r="G3109" t="s">
        <v>250</v>
      </c>
      <c r="H3109" t="s">
        <v>251</v>
      </c>
      <c r="I3109" t="n">
        <v>5</v>
      </c>
      <c r="J3109" t="n">
        <v>805</v>
      </c>
      <c r="K3109" t="s">
        <v>317</v>
      </c>
      <c r="L3109" t="n">
        <v>456</v>
      </c>
      <c r="M3109" t="n">
        <v>0.23</v>
      </c>
      <c r="N3109" t="n">
        <v>37.9</v>
      </c>
      <c r="O3109" t="s">
        <v>395</v>
      </c>
      <c r="P3109" t="n">
        <v>363</v>
      </c>
      <c r="Q3109" t="s">
        <v>411</v>
      </c>
      <c r="R3109" t="s">
        <v>255</v>
      </c>
      <c r="S3109" t="s">
        <v>251</v>
      </c>
      <c r="T3109" t="n">
        <v>5</v>
      </c>
    </row>
    <row r="3110" spans="1:20">
      <c r="A3110" s="1" t="n">
        <v>40694</v>
      </c>
      <c r="B3110" t="s">
        <v>395</v>
      </c>
      <c r="C3110" t="n">
        <v>15</v>
      </c>
      <c r="D3110" t="n">
        <v>25</v>
      </c>
      <c r="E3110" t="s">
        <v>143</v>
      </c>
      <c r="F3110" t="n">
        <v>3201</v>
      </c>
      <c r="G3110" t="s">
        <v>250</v>
      </c>
      <c r="H3110" t="s">
        <v>251</v>
      </c>
      <c r="I3110" t="n">
        <v>5</v>
      </c>
      <c r="J3110" t="n">
        <v>965</v>
      </c>
      <c r="K3110" t="s">
        <v>358</v>
      </c>
      <c r="L3110" t="n">
        <v>691</v>
      </c>
      <c r="M3110" t="n">
        <v>0.62</v>
      </c>
      <c r="N3110" t="n">
        <v>30.5</v>
      </c>
      <c r="O3110" t="s">
        <v>395</v>
      </c>
      <c r="P3110" t="n">
        <v>363</v>
      </c>
      <c r="Q3110" t="s">
        <v>411</v>
      </c>
      <c r="R3110" t="s">
        <v>255</v>
      </c>
      <c r="S3110" t="s">
        <v>251</v>
      </c>
      <c r="T3110" t="n">
        <v>5</v>
      </c>
    </row>
    <row r="3111" spans="1:20">
      <c r="A3111" s="1" t="n">
        <v>40694</v>
      </c>
      <c r="B3111" t="s">
        <v>395</v>
      </c>
      <c r="C3111" t="n">
        <v>18</v>
      </c>
      <c r="D3111" t="n">
        <v>25</v>
      </c>
      <c r="E3111" t="s">
        <v>143</v>
      </c>
      <c r="F3111" t="n">
        <v>3201</v>
      </c>
      <c r="G3111" t="s">
        <v>250</v>
      </c>
      <c r="H3111" t="s">
        <v>251</v>
      </c>
      <c r="I3111" t="n">
        <v>5</v>
      </c>
      <c r="J3111" t="n">
        <v>785</v>
      </c>
      <c r="K3111" t="s">
        <v>281</v>
      </c>
      <c r="L3111" t="n">
        <v>92</v>
      </c>
      <c r="M3111" t="n">
        <v>2.79</v>
      </c>
      <c r="N3111" t="n">
        <v>28.7</v>
      </c>
      <c r="O3111" t="s">
        <v>395</v>
      </c>
      <c r="P3111" t="n">
        <v>363</v>
      </c>
      <c r="Q3111" t="s">
        <v>411</v>
      </c>
      <c r="R3111" t="s">
        <v>255</v>
      </c>
      <c r="S3111" t="s">
        <v>251</v>
      </c>
      <c r="T3111" t="n">
        <v>5</v>
      </c>
    </row>
    <row r="3112" spans="1:20">
      <c r="A3112" s="1" t="n">
        <v>40724</v>
      </c>
      <c r="B3112" t="s">
        <v>345</v>
      </c>
      <c r="C3112" t="n">
        <v>17</v>
      </c>
      <c r="D3112" t="n">
        <v>25</v>
      </c>
      <c r="E3112" t="s">
        <v>143</v>
      </c>
      <c r="F3112" t="n">
        <v>3201</v>
      </c>
      <c r="G3112" t="s">
        <v>250</v>
      </c>
      <c r="H3112" t="s">
        <v>251</v>
      </c>
      <c r="I3112" t="n">
        <v>5</v>
      </c>
      <c r="J3112" t="n">
        <v>875</v>
      </c>
      <c r="K3112" t="s">
        <v>327</v>
      </c>
      <c r="L3112" t="n">
        <v>199</v>
      </c>
      <c r="M3112" t="n">
        <v>0.05</v>
      </c>
      <c r="N3112" t="n">
        <v>42.5</v>
      </c>
      <c r="O3112" t="s">
        <v>345</v>
      </c>
      <c r="P3112" t="n">
        <v>121</v>
      </c>
      <c r="Q3112" t="s">
        <v>251</v>
      </c>
      <c r="R3112" t="s">
        <v>255</v>
      </c>
      <c r="S3112" t="s">
        <v>251</v>
      </c>
      <c r="T3112" t="n">
        <v>5</v>
      </c>
    </row>
    <row r="3113" spans="1:20">
      <c r="A3113" s="1" t="n">
        <v>40724</v>
      </c>
      <c r="B3113" t="s">
        <v>345</v>
      </c>
      <c r="C3113" t="n">
        <v>18</v>
      </c>
      <c r="D3113" t="n">
        <v>25</v>
      </c>
      <c r="E3113" t="s">
        <v>143</v>
      </c>
      <c r="F3113" t="n">
        <v>3201</v>
      </c>
      <c r="G3113" t="s">
        <v>250</v>
      </c>
      <c r="H3113" t="s">
        <v>251</v>
      </c>
      <c r="I3113" t="n">
        <v>5</v>
      </c>
      <c r="J3113" t="n">
        <v>875</v>
      </c>
      <c r="K3113" t="s">
        <v>327</v>
      </c>
      <c r="L3113" t="n">
        <v>191</v>
      </c>
      <c r="M3113" t="n">
        <v>0.05</v>
      </c>
      <c r="N3113" t="n">
        <v>42.2</v>
      </c>
      <c r="O3113" t="s">
        <v>345</v>
      </c>
      <c r="P3113" t="n">
        <v>121</v>
      </c>
      <c r="Q3113" t="s">
        <v>251</v>
      </c>
      <c r="R3113" t="s">
        <v>255</v>
      </c>
      <c r="S3113" t="s">
        <v>251</v>
      </c>
      <c r="T3113" t="n">
        <v>5</v>
      </c>
    </row>
    <row r="3114" spans="1:20">
      <c r="A3114" s="1" t="n">
        <v>40724</v>
      </c>
      <c r="B3114" t="s">
        <v>345</v>
      </c>
      <c r="C3114" t="n">
        <v>19</v>
      </c>
      <c r="D3114" t="n">
        <v>25</v>
      </c>
      <c r="E3114" t="s">
        <v>143</v>
      </c>
      <c r="F3114" t="n">
        <v>3201</v>
      </c>
      <c r="G3114" t="s">
        <v>250</v>
      </c>
      <c r="H3114" t="s">
        <v>251</v>
      </c>
      <c r="I3114" t="n">
        <v>5</v>
      </c>
      <c r="J3114" t="n">
        <v>458</v>
      </c>
      <c r="K3114" t="s">
        <v>252</v>
      </c>
      <c r="L3114" t="n">
        <v>255</v>
      </c>
      <c r="M3114" t="n">
        <v>0.1</v>
      </c>
      <c r="N3114" t="n">
        <v>31.7</v>
      </c>
      <c r="O3114" t="s">
        <v>345</v>
      </c>
      <c r="P3114" t="n">
        <v>121</v>
      </c>
      <c r="Q3114" t="s">
        <v>251</v>
      </c>
      <c r="R3114" t="s">
        <v>255</v>
      </c>
      <c r="S3114" t="s">
        <v>251</v>
      </c>
      <c r="T3114" t="n">
        <v>5</v>
      </c>
    </row>
    <row r="3115" spans="1:20">
      <c r="A3115" s="1" t="n">
        <v>40724</v>
      </c>
      <c r="B3115" t="s">
        <v>345</v>
      </c>
      <c r="C3115" t="n">
        <v>20</v>
      </c>
      <c r="D3115" t="n">
        <v>25</v>
      </c>
      <c r="E3115" t="s">
        <v>143</v>
      </c>
      <c r="F3115" t="n">
        <v>3201</v>
      </c>
      <c r="G3115" t="s">
        <v>250</v>
      </c>
      <c r="H3115" t="s">
        <v>251</v>
      </c>
      <c r="I3115" t="n">
        <v>5</v>
      </c>
      <c r="J3115" t="n">
        <v>875</v>
      </c>
      <c r="K3115" t="s">
        <v>327</v>
      </c>
      <c r="L3115" t="n">
        <v>238</v>
      </c>
      <c r="M3115" t="n">
        <v>0.05</v>
      </c>
      <c r="N3115" t="n">
        <v>38</v>
      </c>
      <c r="O3115" t="s">
        <v>345</v>
      </c>
      <c r="P3115" t="n">
        <v>121</v>
      </c>
      <c r="Q3115" t="s">
        <v>251</v>
      </c>
      <c r="R3115" t="s">
        <v>255</v>
      </c>
      <c r="S3115" t="s">
        <v>251</v>
      </c>
      <c r="T3115" t="n">
        <v>5</v>
      </c>
    </row>
    <row r="3116" spans="1:20">
      <c r="A3116" s="1" t="n">
        <v>40724</v>
      </c>
      <c r="B3116" t="s">
        <v>345</v>
      </c>
      <c r="C3116" t="n">
        <v>21</v>
      </c>
      <c r="D3116" t="n">
        <v>25</v>
      </c>
      <c r="E3116" t="s">
        <v>143</v>
      </c>
      <c r="F3116" t="n">
        <v>3201</v>
      </c>
      <c r="G3116" t="s">
        <v>250</v>
      </c>
      <c r="H3116" t="s">
        <v>251</v>
      </c>
      <c r="I3116" t="n">
        <v>5</v>
      </c>
      <c r="J3116" t="n">
        <v>945</v>
      </c>
      <c r="K3116" t="s">
        <v>304</v>
      </c>
      <c r="L3116" t="n">
        <v>207</v>
      </c>
      <c r="M3116" t="n">
        <v>0.08</v>
      </c>
      <c r="N3116" t="n">
        <v>34.6</v>
      </c>
      <c r="O3116" t="s">
        <v>345</v>
      </c>
      <c r="P3116" t="n">
        <v>121</v>
      </c>
      <c r="Q3116" t="s">
        <v>251</v>
      </c>
      <c r="R3116" t="s">
        <v>255</v>
      </c>
      <c r="S3116" t="s">
        <v>251</v>
      </c>
      <c r="T3116" t="n">
        <v>5</v>
      </c>
    </row>
    <row r="3117" spans="1:20">
      <c r="A3117" s="1" t="n">
        <v>40724</v>
      </c>
      <c r="B3117" t="s">
        <v>345</v>
      </c>
      <c r="C3117" t="n">
        <v>22</v>
      </c>
      <c r="D3117" t="n">
        <v>25</v>
      </c>
      <c r="E3117" t="s">
        <v>143</v>
      </c>
      <c r="F3117" t="n">
        <v>3201</v>
      </c>
      <c r="G3117" t="s">
        <v>250</v>
      </c>
      <c r="H3117" t="s">
        <v>251</v>
      </c>
      <c r="I3117" t="n">
        <v>5</v>
      </c>
      <c r="J3117" t="n">
        <v>945</v>
      </c>
      <c r="K3117" t="s">
        <v>304</v>
      </c>
      <c r="L3117" t="n">
        <v>254</v>
      </c>
      <c r="M3117" t="n">
        <v>0.08</v>
      </c>
      <c r="N3117" t="n">
        <v>34.3</v>
      </c>
      <c r="O3117" t="s">
        <v>345</v>
      </c>
      <c r="P3117" t="n">
        <v>121</v>
      </c>
      <c r="Q3117" t="s">
        <v>251</v>
      </c>
      <c r="R3117" t="s">
        <v>255</v>
      </c>
      <c r="S3117" t="s">
        <v>251</v>
      </c>
      <c r="T3117" t="n">
        <v>5</v>
      </c>
    </row>
    <row r="3118" spans="1:20">
      <c r="A3118" s="1" t="n">
        <v>40724</v>
      </c>
      <c r="B3118" t="s">
        <v>400</v>
      </c>
      <c r="C3118" t="n">
        <v>1</v>
      </c>
      <c r="D3118" t="n">
        <v>251</v>
      </c>
      <c r="E3118" t="s">
        <v>409</v>
      </c>
      <c r="F3118" t="n">
        <v>3202</v>
      </c>
      <c r="G3118" t="s">
        <v>297</v>
      </c>
      <c r="H3118" t="s">
        <v>251</v>
      </c>
      <c r="I3118" t="n">
        <v>5</v>
      </c>
      <c r="J3118" t="n">
        <v>320</v>
      </c>
      <c r="K3118" t="s">
        <v>412</v>
      </c>
      <c r="L3118" t="n">
        <v>18</v>
      </c>
      <c r="M3118" t="n">
        <v>0</v>
      </c>
      <c r="N3118" t="n">
        <v>0</v>
      </c>
      <c r="S3118" t="s">
        <v>405</v>
      </c>
      <c r="T3118" t="s">
        <v>405</v>
      </c>
    </row>
    <row r="3119" spans="1:20">
      <c r="A3119" s="1" t="n">
        <v>40724</v>
      </c>
      <c r="B3119" t="s">
        <v>400</v>
      </c>
      <c r="C3119" t="n">
        <v>2</v>
      </c>
      <c r="D3119" t="n">
        <v>251</v>
      </c>
      <c r="E3119" t="s">
        <v>409</v>
      </c>
      <c r="F3119" t="n">
        <v>3203</v>
      </c>
      <c r="G3119" t="s">
        <v>366</v>
      </c>
      <c r="H3119" t="s">
        <v>251</v>
      </c>
      <c r="I3119" t="n">
        <v>5</v>
      </c>
      <c r="J3119" t="n">
        <v>320</v>
      </c>
      <c r="K3119" t="s">
        <v>412</v>
      </c>
      <c r="L3119" t="n">
        <v>15</v>
      </c>
      <c r="M3119" t="n">
        <v>0</v>
      </c>
      <c r="N3119" t="n">
        <v>0</v>
      </c>
      <c r="S3119" t="s">
        <v>405</v>
      </c>
      <c r="T3119" t="s">
        <v>405</v>
      </c>
    </row>
    <row r="3120" spans="1:20">
      <c r="A3120" s="1" t="n">
        <v>40724</v>
      </c>
      <c r="B3120" t="s">
        <v>400</v>
      </c>
      <c r="C3120" t="n">
        <v>3</v>
      </c>
      <c r="D3120" t="n">
        <v>251</v>
      </c>
      <c r="E3120" t="s">
        <v>409</v>
      </c>
      <c r="F3120" t="n">
        <v>3204</v>
      </c>
      <c r="G3120" t="s">
        <v>367</v>
      </c>
      <c r="H3120" t="s">
        <v>251</v>
      </c>
      <c r="I3120" t="n">
        <v>5</v>
      </c>
      <c r="J3120" t="n">
        <v>320</v>
      </c>
      <c r="K3120" t="s">
        <v>412</v>
      </c>
      <c r="L3120" t="n">
        <v>11</v>
      </c>
      <c r="M3120" t="n">
        <v>0</v>
      </c>
      <c r="N3120" t="n">
        <v>0</v>
      </c>
      <c r="S3120" t="s">
        <v>405</v>
      </c>
      <c r="T3120" t="s">
        <v>405</v>
      </c>
    </row>
    <row r="3121" spans="1:20">
      <c r="A3121" s="1" t="n">
        <v>40724</v>
      </c>
      <c r="B3121" t="s">
        <v>400</v>
      </c>
      <c r="C3121" t="n">
        <v>4</v>
      </c>
      <c r="D3121" t="n">
        <v>251</v>
      </c>
      <c r="E3121" t="s">
        <v>409</v>
      </c>
      <c r="F3121" t="n">
        <v>3203</v>
      </c>
      <c r="G3121" t="s">
        <v>366</v>
      </c>
      <c r="H3121" t="s">
        <v>251</v>
      </c>
      <c r="I3121" t="n">
        <v>5</v>
      </c>
      <c r="J3121" t="n">
        <v>320</v>
      </c>
      <c r="K3121" t="s">
        <v>412</v>
      </c>
      <c r="L3121" t="n">
        <v>9</v>
      </c>
      <c r="M3121" t="n">
        <v>0</v>
      </c>
      <c r="N3121" t="n">
        <v>0</v>
      </c>
      <c r="S3121" t="s">
        <v>405</v>
      </c>
      <c r="T3121" t="s">
        <v>405</v>
      </c>
    </row>
    <row r="3122" spans="1:20">
      <c r="A3122" s="1" t="n">
        <v>40724</v>
      </c>
      <c r="B3122" t="s">
        <v>348</v>
      </c>
      <c r="C3122" t="n">
        <v>1</v>
      </c>
      <c r="D3122" t="n">
        <v>215</v>
      </c>
      <c r="E3122" t="s">
        <v>408</v>
      </c>
      <c r="F3122" t="n">
        <v>3201</v>
      </c>
      <c r="G3122" t="s">
        <v>250</v>
      </c>
      <c r="H3122" t="s">
        <v>251</v>
      </c>
      <c r="I3122" t="n">
        <v>5</v>
      </c>
      <c r="J3122" t="n">
        <v>515</v>
      </c>
      <c r="K3122" t="s">
        <v>361</v>
      </c>
      <c r="L3122" t="n">
        <v>325</v>
      </c>
      <c r="M3122" t="n">
        <v>0</v>
      </c>
      <c r="N3122" t="n">
        <v>0</v>
      </c>
      <c r="S3122" t="s">
        <v>405</v>
      </c>
      <c r="T3122" t="s">
        <v>405</v>
      </c>
    </row>
    <row r="3123" spans="1:20">
      <c r="A3123" s="1" t="n">
        <v>40724</v>
      </c>
      <c r="B3123" t="s">
        <v>395</v>
      </c>
      <c r="C3123" t="n">
        <v>6</v>
      </c>
      <c r="D3123" t="n">
        <v>25</v>
      </c>
      <c r="E3123" t="s">
        <v>143</v>
      </c>
      <c r="F3123" t="n">
        <v>3201</v>
      </c>
      <c r="G3123" t="s">
        <v>250</v>
      </c>
      <c r="H3123" t="s">
        <v>251</v>
      </c>
      <c r="I3123" t="n">
        <v>5</v>
      </c>
      <c r="J3123" t="n">
        <v>805</v>
      </c>
      <c r="K3123" t="s">
        <v>317</v>
      </c>
      <c r="L3123" t="n">
        <v>350</v>
      </c>
      <c r="M3123" t="n">
        <v>0.6</v>
      </c>
      <c r="N3123" t="n">
        <v>34</v>
      </c>
      <c r="O3123" t="s">
        <v>395</v>
      </c>
      <c r="P3123" t="n">
        <v>363</v>
      </c>
      <c r="Q3123" t="s">
        <v>411</v>
      </c>
      <c r="R3123" t="s">
        <v>255</v>
      </c>
      <c r="S3123" t="s">
        <v>251</v>
      </c>
      <c r="T3123" t="n">
        <v>5</v>
      </c>
    </row>
    <row r="3124" spans="1:20">
      <c r="A3124" s="1" t="n">
        <v>40724</v>
      </c>
      <c r="B3124" t="s">
        <v>395</v>
      </c>
      <c r="C3124" t="n">
        <v>9</v>
      </c>
      <c r="D3124" t="n">
        <v>25</v>
      </c>
      <c r="E3124" t="s">
        <v>143</v>
      </c>
      <c r="F3124" t="n">
        <v>3201</v>
      </c>
      <c r="G3124" t="s">
        <v>250</v>
      </c>
      <c r="H3124" t="s">
        <v>251</v>
      </c>
      <c r="I3124" t="n">
        <v>5</v>
      </c>
      <c r="J3124" t="n">
        <v>785</v>
      </c>
      <c r="K3124" t="s">
        <v>281</v>
      </c>
      <c r="L3124" t="n">
        <v>767</v>
      </c>
      <c r="M3124" t="n">
        <v>0.09</v>
      </c>
      <c r="N3124" t="n">
        <v>34</v>
      </c>
      <c r="O3124" t="s">
        <v>395</v>
      </c>
      <c r="P3124" t="n">
        <v>363</v>
      </c>
      <c r="Q3124" t="s">
        <v>411</v>
      </c>
      <c r="R3124" t="s">
        <v>255</v>
      </c>
      <c r="S3124" t="s">
        <v>251</v>
      </c>
      <c r="T3124" t="n">
        <v>5</v>
      </c>
    </row>
    <row r="3125" spans="1:20">
      <c r="A3125" s="1" t="n">
        <v>40724</v>
      </c>
      <c r="B3125" t="s">
        <v>395</v>
      </c>
      <c r="C3125" t="n">
        <v>10</v>
      </c>
      <c r="D3125" t="n">
        <v>25</v>
      </c>
      <c r="E3125" t="s">
        <v>143</v>
      </c>
      <c r="F3125" t="n">
        <v>3201</v>
      </c>
      <c r="G3125" t="s">
        <v>250</v>
      </c>
      <c r="H3125" t="s">
        <v>251</v>
      </c>
      <c r="I3125" t="n">
        <v>5</v>
      </c>
      <c r="J3125" t="n">
        <v>805</v>
      </c>
      <c r="K3125" t="s">
        <v>317</v>
      </c>
      <c r="L3125" t="n">
        <v>713</v>
      </c>
      <c r="M3125" t="n">
        <v>0.23</v>
      </c>
      <c r="N3125" t="n">
        <v>37.9</v>
      </c>
      <c r="O3125" t="s">
        <v>395</v>
      </c>
      <c r="P3125" t="n">
        <v>363</v>
      </c>
      <c r="Q3125" t="s">
        <v>411</v>
      </c>
      <c r="R3125" t="s">
        <v>255</v>
      </c>
      <c r="S3125" t="s">
        <v>251</v>
      </c>
      <c r="T3125" t="n">
        <v>5</v>
      </c>
    </row>
    <row r="3126" spans="1:20">
      <c r="A3126" s="1" t="n">
        <v>40724</v>
      </c>
      <c r="B3126" t="s">
        <v>395</v>
      </c>
      <c r="C3126" t="n">
        <v>12</v>
      </c>
      <c r="D3126" t="n">
        <v>25</v>
      </c>
      <c r="E3126" t="s">
        <v>143</v>
      </c>
      <c r="F3126" t="n">
        <v>3201</v>
      </c>
      <c r="G3126" t="s">
        <v>250</v>
      </c>
      <c r="H3126" t="s">
        <v>251</v>
      </c>
      <c r="I3126" t="n">
        <v>5</v>
      </c>
      <c r="J3126" t="n">
        <v>550</v>
      </c>
      <c r="K3126" t="s">
        <v>369</v>
      </c>
      <c r="L3126" t="n">
        <v>1034</v>
      </c>
      <c r="M3126" t="n">
        <v>0.16</v>
      </c>
      <c r="N3126" t="n">
        <v>37.1</v>
      </c>
      <c r="O3126" t="s">
        <v>395</v>
      </c>
      <c r="P3126" t="n">
        <v>363</v>
      </c>
      <c r="Q3126" t="s">
        <v>411</v>
      </c>
      <c r="R3126" t="s">
        <v>255</v>
      </c>
      <c r="S3126" t="s">
        <v>251</v>
      </c>
      <c r="T3126" t="n">
        <v>5</v>
      </c>
    </row>
    <row r="3127" spans="1:20">
      <c r="A3127" s="1" t="n">
        <v>40724</v>
      </c>
      <c r="B3127" t="s">
        <v>395</v>
      </c>
      <c r="C3127" t="n">
        <v>13</v>
      </c>
      <c r="D3127" t="n">
        <v>25</v>
      </c>
      <c r="E3127" t="s">
        <v>143</v>
      </c>
      <c r="F3127" t="n">
        <v>3201</v>
      </c>
      <c r="G3127" t="s">
        <v>250</v>
      </c>
      <c r="H3127" t="s">
        <v>251</v>
      </c>
      <c r="I3127" t="n">
        <v>5</v>
      </c>
      <c r="J3127" t="n">
        <v>145</v>
      </c>
      <c r="K3127" t="s">
        <v>323</v>
      </c>
      <c r="L3127" t="n">
        <v>938</v>
      </c>
      <c r="M3127" t="n">
        <v>0.12</v>
      </c>
      <c r="N3127" t="n">
        <v>32.5</v>
      </c>
      <c r="O3127" t="s">
        <v>395</v>
      </c>
      <c r="P3127" t="n">
        <v>363</v>
      </c>
      <c r="Q3127" t="s">
        <v>411</v>
      </c>
      <c r="R3127" t="s">
        <v>255</v>
      </c>
      <c r="S3127" t="s">
        <v>251</v>
      </c>
      <c r="T3127" t="n">
        <v>5</v>
      </c>
    </row>
    <row r="3128" spans="1:20">
      <c r="A3128" s="1" t="n">
        <v>40755</v>
      </c>
      <c r="B3128" t="s">
        <v>345</v>
      </c>
      <c r="C3128" t="n">
        <v>13</v>
      </c>
      <c r="D3128" t="n">
        <v>25</v>
      </c>
      <c r="E3128" t="s">
        <v>143</v>
      </c>
      <c r="F3128" t="n">
        <v>3201</v>
      </c>
      <c r="G3128" t="s">
        <v>250</v>
      </c>
      <c r="H3128" t="s">
        <v>251</v>
      </c>
      <c r="I3128" t="n">
        <v>5</v>
      </c>
      <c r="J3128" t="n">
        <v>875</v>
      </c>
      <c r="K3128" t="s">
        <v>327</v>
      </c>
      <c r="L3128" t="n">
        <v>263</v>
      </c>
      <c r="M3128" t="n">
        <v>0.05</v>
      </c>
      <c r="N3128" t="n">
        <v>42.5</v>
      </c>
      <c r="O3128" t="s">
        <v>345</v>
      </c>
      <c r="P3128" t="n">
        <v>121</v>
      </c>
      <c r="Q3128" t="s">
        <v>251</v>
      </c>
      <c r="R3128" t="s">
        <v>255</v>
      </c>
      <c r="S3128" t="s">
        <v>251</v>
      </c>
      <c r="T3128" t="n">
        <v>5</v>
      </c>
    </row>
    <row r="3129" spans="1:20">
      <c r="A3129" s="1" t="n">
        <v>40755</v>
      </c>
      <c r="B3129" t="s">
        <v>345</v>
      </c>
      <c r="C3129" t="n">
        <v>14</v>
      </c>
      <c r="D3129" t="n">
        <v>25</v>
      </c>
      <c r="E3129" t="s">
        <v>143</v>
      </c>
      <c r="F3129" t="n">
        <v>3201</v>
      </c>
      <c r="G3129" t="s">
        <v>250</v>
      </c>
      <c r="H3129" t="s">
        <v>251</v>
      </c>
      <c r="I3129" t="n">
        <v>5</v>
      </c>
      <c r="J3129" t="n">
        <v>458</v>
      </c>
      <c r="K3129" t="s">
        <v>252</v>
      </c>
      <c r="L3129" t="n">
        <v>241</v>
      </c>
      <c r="M3129" t="n">
        <v>0.09</v>
      </c>
      <c r="N3129" t="n">
        <v>33.8</v>
      </c>
      <c r="O3129" t="s">
        <v>345</v>
      </c>
      <c r="P3129" t="n">
        <v>121</v>
      </c>
      <c r="Q3129" t="s">
        <v>251</v>
      </c>
      <c r="R3129" t="s">
        <v>255</v>
      </c>
      <c r="S3129" t="s">
        <v>251</v>
      </c>
      <c r="T3129" t="n">
        <v>5</v>
      </c>
    </row>
    <row r="3130" spans="1:20">
      <c r="A3130" s="1" t="n">
        <v>40755</v>
      </c>
      <c r="B3130" t="s">
        <v>345</v>
      </c>
      <c r="C3130" t="n">
        <v>15</v>
      </c>
      <c r="D3130" t="n">
        <v>25</v>
      </c>
      <c r="E3130" t="s">
        <v>143</v>
      </c>
      <c r="F3130" t="n">
        <v>3201</v>
      </c>
      <c r="G3130" t="s">
        <v>250</v>
      </c>
      <c r="H3130" t="s">
        <v>251</v>
      </c>
      <c r="I3130" t="n">
        <v>5</v>
      </c>
      <c r="J3130" t="n">
        <v>458</v>
      </c>
      <c r="K3130" t="s">
        <v>252</v>
      </c>
      <c r="L3130" t="n">
        <v>126</v>
      </c>
      <c r="M3130" t="n">
        <v>0.09</v>
      </c>
      <c r="N3130" t="n">
        <v>33.9</v>
      </c>
      <c r="O3130" t="s">
        <v>345</v>
      </c>
      <c r="P3130" t="n">
        <v>121</v>
      </c>
      <c r="Q3130" t="s">
        <v>251</v>
      </c>
      <c r="R3130" t="s">
        <v>255</v>
      </c>
      <c r="S3130" t="s">
        <v>251</v>
      </c>
      <c r="T3130" t="n">
        <v>5</v>
      </c>
    </row>
    <row r="3131" spans="1:20">
      <c r="A3131" s="1" t="n">
        <v>40755</v>
      </c>
      <c r="B3131" t="s">
        <v>345</v>
      </c>
      <c r="C3131" t="n">
        <v>16</v>
      </c>
      <c r="D3131" t="n">
        <v>25</v>
      </c>
      <c r="E3131" t="s">
        <v>143</v>
      </c>
      <c r="F3131" t="n">
        <v>3201</v>
      </c>
      <c r="G3131" t="s">
        <v>250</v>
      </c>
      <c r="H3131" t="s">
        <v>251</v>
      </c>
      <c r="I3131" t="n">
        <v>5</v>
      </c>
      <c r="J3131" t="n">
        <v>875</v>
      </c>
      <c r="K3131" t="s">
        <v>327</v>
      </c>
      <c r="L3131" t="n">
        <v>219</v>
      </c>
      <c r="M3131" t="n">
        <v>0.05</v>
      </c>
      <c r="N3131" t="n">
        <v>37.5</v>
      </c>
      <c r="O3131" t="s">
        <v>345</v>
      </c>
      <c r="P3131" t="n">
        <v>121</v>
      </c>
      <c r="Q3131" t="s">
        <v>251</v>
      </c>
      <c r="R3131" t="s">
        <v>255</v>
      </c>
      <c r="S3131" t="s">
        <v>251</v>
      </c>
      <c r="T3131" t="n">
        <v>5</v>
      </c>
    </row>
    <row r="3132" spans="1:20">
      <c r="A3132" s="1" t="n">
        <v>40755</v>
      </c>
      <c r="B3132" t="s">
        <v>345</v>
      </c>
      <c r="C3132" t="n">
        <v>17</v>
      </c>
      <c r="D3132" t="n">
        <v>25</v>
      </c>
      <c r="E3132" t="s">
        <v>143</v>
      </c>
      <c r="F3132" t="n">
        <v>3201</v>
      </c>
      <c r="G3132" t="s">
        <v>250</v>
      </c>
      <c r="H3132" t="s">
        <v>251</v>
      </c>
      <c r="I3132" t="n">
        <v>5</v>
      </c>
      <c r="J3132" t="n">
        <v>945</v>
      </c>
      <c r="K3132" t="s">
        <v>304</v>
      </c>
      <c r="L3132" t="n">
        <v>154</v>
      </c>
      <c r="M3132" t="n">
        <v>0.08</v>
      </c>
      <c r="N3132" t="n">
        <v>34.3</v>
      </c>
      <c r="O3132" t="s">
        <v>345</v>
      </c>
      <c r="P3132" t="n">
        <v>121</v>
      </c>
      <c r="Q3132" t="s">
        <v>251</v>
      </c>
      <c r="R3132" t="s">
        <v>255</v>
      </c>
      <c r="S3132" t="s">
        <v>251</v>
      </c>
      <c r="T3132" t="n">
        <v>5</v>
      </c>
    </row>
    <row r="3133" spans="1:20">
      <c r="A3133" s="1" t="n">
        <v>40755</v>
      </c>
      <c r="B3133" t="s">
        <v>345</v>
      </c>
      <c r="C3133" t="n">
        <v>18</v>
      </c>
      <c r="D3133" t="n">
        <v>25</v>
      </c>
      <c r="E3133" t="s">
        <v>143</v>
      </c>
      <c r="F3133" t="n">
        <v>3201</v>
      </c>
      <c r="G3133" t="s">
        <v>250</v>
      </c>
      <c r="H3133" t="s">
        <v>251</v>
      </c>
      <c r="I3133" t="n">
        <v>5</v>
      </c>
      <c r="J3133" t="n">
        <v>945</v>
      </c>
      <c r="K3133" t="s">
        <v>304</v>
      </c>
      <c r="L3133" t="n">
        <v>102</v>
      </c>
      <c r="M3133" t="n">
        <v>0.08</v>
      </c>
      <c r="N3133" t="n">
        <v>34.3</v>
      </c>
      <c r="O3133" t="s">
        <v>345</v>
      </c>
      <c r="P3133" t="n">
        <v>121</v>
      </c>
      <c r="Q3133" t="s">
        <v>251</v>
      </c>
      <c r="R3133" t="s">
        <v>255</v>
      </c>
      <c r="S3133" t="s">
        <v>251</v>
      </c>
      <c r="T3133" t="n">
        <v>5</v>
      </c>
    </row>
    <row r="3134" spans="1:20">
      <c r="A3134" s="1" t="n">
        <v>40755</v>
      </c>
      <c r="B3134" t="s">
        <v>345</v>
      </c>
      <c r="C3134" t="n">
        <v>19</v>
      </c>
      <c r="D3134" t="n">
        <v>25</v>
      </c>
      <c r="E3134" t="s">
        <v>143</v>
      </c>
      <c r="F3134" t="n">
        <v>3201</v>
      </c>
      <c r="G3134" t="s">
        <v>250</v>
      </c>
      <c r="H3134" t="s">
        <v>251</v>
      </c>
      <c r="I3134" t="n">
        <v>5</v>
      </c>
      <c r="J3134" t="n">
        <v>945</v>
      </c>
      <c r="K3134" t="s">
        <v>304</v>
      </c>
      <c r="L3134" t="n">
        <v>244</v>
      </c>
      <c r="M3134" t="n">
        <v>0.08</v>
      </c>
      <c r="N3134" t="n">
        <v>34.2</v>
      </c>
      <c r="O3134" t="s">
        <v>345</v>
      </c>
      <c r="P3134" t="n">
        <v>121</v>
      </c>
      <c r="Q3134" t="s">
        <v>251</v>
      </c>
      <c r="R3134" t="s">
        <v>255</v>
      </c>
      <c r="S3134" t="s">
        <v>251</v>
      </c>
      <c r="T3134" t="n">
        <v>5</v>
      </c>
    </row>
    <row r="3135" spans="1:20">
      <c r="A3135" s="1" t="n">
        <v>40755</v>
      </c>
      <c r="B3135" t="s">
        <v>345</v>
      </c>
      <c r="C3135" t="n">
        <v>20</v>
      </c>
      <c r="D3135" t="n">
        <v>25</v>
      </c>
      <c r="E3135" t="s">
        <v>143</v>
      </c>
      <c r="F3135" t="n">
        <v>3201</v>
      </c>
      <c r="G3135" t="s">
        <v>250</v>
      </c>
      <c r="H3135" t="s">
        <v>251</v>
      </c>
      <c r="I3135" t="n">
        <v>5</v>
      </c>
      <c r="J3135" t="n">
        <v>945</v>
      </c>
      <c r="K3135" t="s">
        <v>304</v>
      </c>
      <c r="L3135" t="n">
        <v>297</v>
      </c>
      <c r="M3135" t="n">
        <v>0.08</v>
      </c>
      <c r="N3135" t="n">
        <v>34.2</v>
      </c>
      <c r="O3135" t="s">
        <v>345</v>
      </c>
      <c r="P3135" t="n">
        <v>121</v>
      </c>
      <c r="Q3135" t="s">
        <v>251</v>
      </c>
      <c r="R3135" t="s">
        <v>255</v>
      </c>
      <c r="S3135" t="s">
        <v>251</v>
      </c>
      <c r="T3135" t="n">
        <v>5</v>
      </c>
    </row>
    <row r="3136" spans="1:20">
      <c r="A3136" s="1" t="n">
        <v>40755</v>
      </c>
      <c r="B3136" t="s">
        <v>345</v>
      </c>
      <c r="C3136" t="n">
        <v>21</v>
      </c>
      <c r="D3136" t="n">
        <v>25</v>
      </c>
      <c r="E3136" t="s">
        <v>143</v>
      </c>
      <c r="F3136" t="n">
        <v>3201</v>
      </c>
      <c r="G3136" t="s">
        <v>250</v>
      </c>
      <c r="H3136" t="s">
        <v>251</v>
      </c>
      <c r="I3136" t="n">
        <v>5</v>
      </c>
      <c r="J3136" t="n">
        <v>945</v>
      </c>
      <c r="K3136" t="s">
        <v>304</v>
      </c>
      <c r="L3136" t="n">
        <v>391</v>
      </c>
      <c r="M3136" t="n">
        <v>0.07000000000000001</v>
      </c>
      <c r="N3136" t="n">
        <v>35.8</v>
      </c>
      <c r="O3136" t="s">
        <v>345</v>
      </c>
      <c r="P3136" t="n">
        <v>121</v>
      </c>
      <c r="Q3136" t="s">
        <v>251</v>
      </c>
      <c r="R3136" t="s">
        <v>255</v>
      </c>
      <c r="S3136" t="s">
        <v>251</v>
      </c>
      <c r="T3136" t="n">
        <v>5</v>
      </c>
    </row>
    <row r="3137" spans="1:20">
      <c r="A3137" s="1" t="n">
        <v>40755</v>
      </c>
      <c r="B3137" t="s">
        <v>400</v>
      </c>
      <c r="C3137" t="n">
        <v>1</v>
      </c>
      <c r="D3137" t="n">
        <v>251</v>
      </c>
      <c r="E3137" t="s">
        <v>409</v>
      </c>
      <c r="F3137" t="n">
        <v>3202</v>
      </c>
      <c r="G3137" t="s">
        <v>297</v>
      </c>
      <c r="H3137" t="s">
        <v>251</v>
      </c>
      <c r="I3137" t="n">
        <v>5</v>
      </c>
      <c r="J3137" t="n">
        <v>320</v>
      </c>
      <c r="K3137" t="s">
        <v>412</v>
      </c>
      <c r="L3137" t="n">
        <v>20</v>
      </c>
      <c r="M3137" t="n">
        <v>0</v>
      </c>
      <c r="N3137" t="n">
        <v>0</v>
      </c>
      <c r="S3137" t="s">
        <v>405</v>
      </c>
      <c r="T3137" t="s">
        <v>405</v>
      </c>
    </row>
    <row r="3138" spans="1:20">
      <c r="A3138" s="1" t="n">
        <v>40755</v>
      </c>
      <c r="B3138" t="s">
        <v>400</v>
      </c>
      <c r="C3138" t="n">
        <v>2</v>
      </c>
      <c r="D3138" t="n">
        <v>251</v>
      </c>
      <c r="E3138" t="s">
        <v>409</v>
      </c>
      <c r="F3138" t="n">
        <v>3203</v>
      </c>
      <c r="G3138" t="s">
        <v>366</v>
      </c>
      <c r="H3138" t="s">
        <v>251</v>
      </c>
      <c r="I3138" t="n">
        <v>5</v>
      </c>
      <c r="J3138" t="n">
        <v>320</v>
      </c>
      <c r="K3138" t="s">
        <v>412</v>
      </c>
      <c r="L3138" t="n">
        <v>14</v>
      </c>
      <c r="M3138" t="n">
        <v>0</v>
      </c>
      <c r="N3138" t="n">
        <v>0</v>
      </c>
      <c r="S3138" t="s">
        <v>405</v>
      </c>
      <c r="T3138" t="s">
        <v>405</v>
      </c>
    </row>
    <row r="3139" spans="1:20">
      <c r="A3139" s="1" t="n">
        <v>40755</v>
      </c>
      <c r="B3139" t="s">
        <v>400</v>
      </c>
      <c r="C3139" t="n">
        <v>3</v>
      </c>
      <c r="D3139" t="n">
        <v>251</v>
      </c>
      <c r="E3139" t="s">
        <v>409</v>
      </c>
      <c r="F3139" t="n">
        <v>3204</v>
      </c>
      <c r="G3139" t="s">
        <v>367</v>
      </c>
      <c r="H3139" t="s">
        <v>251</v>
      </c>
      <c r="I3139" t="n">
        <v>5</v>
      </c>
      <c r="J3139" t="n">
        <v>320</v>
      </c>
      <c r="K3139" t="s">
        <v>412</v>
      </c>
      <c r="L3139" t="n">
        <v>12</v>
      </c>
      <c r="M3139" t="n">
        <v>0</v>
      </c>
      <c r="N3139" t="n">
        <v>0</v>
      </c>
      <c r="S3139" t="s">
        <v>405</v>
      </c>
      <c r="T3139" t="s">
        <v>405</v>
      </c>
    </row>
    <row r="3140" spans="1:20">
      <c r="A3140" s="1" t="n">
        <v>40755</v>
      </c>
      <c r="B3140" t="s">
        <v>400</v>
      </c>
      <c r="C3140" t="n">
        <v>4</v>
      </c>
      <c r="D3140" t="n">
        <v>251</v>
      </c>
      <c r="E3140" t="s">
        <v>409</v>
      </c>
      <c r="F3140" t="n">
        <v>3204</v>
      </c>
      <c r="G3140" t="s">
        <v>367</v>
      </c>
      <c r="H3140" t="s">
        <v>251</v>
      </c>
      <c r="I3140" t="n">
        <v>5</v>
      </c>
      <c r="J3140" t="n">
        <v>320</v>
      </c>
      <c r="K3140" t="s">
        <v>412</v>
      </c>
      <c r="L3140" t="n">
        <v>9</v>
      </c>
      <c r="M3140" t="n">
        <v>0</v>
      </c>
      <c r="N3140" t="n">
        <v>0</v>
      </c>
      <c r="S3140" t="s">
        <v>405</v>
      </c>
      <c r="T3140" t="s">
        <v>405</v>
      </c>
    </row>
    <row r="3141" spans="1:20">
      <c r="A3141" s="1" t="n">
        <v>40755</v>
      </c>
      <c r="B3141" t="s">
        <v>348</v>
      </c>
      <c r="C3141" t="n">
        <v>1</v>
      </c>
      <c r="D3141" t="n">
        <v>215</v>
      </c>
      <c r="E3141" t="s">
        <v>408</v>
      </c>
      <c r="F3141" t="n">
        <v>3201</v>
      </c>
      <c r="G3141" t="s">
        <v>250</v>
      </c>
      <c r="H3141" t="s">
        <v>251</v>
      </c>
      <c r="I3141" t="n">
        <v>5</v>
      </c>
      <c r="J3141" t="n">
        <v>490</v>
      </c>
      <c r="K3141" t="s">
        <v>266</v>
      </c>
      <c r="L3141" t="n">
        <v>310</v>
      </c>
      <c r="M3141" t="n">
        <v>0</v>
      </c>
      <c r="N3141" t="n">
        <v>0</v>
      </c>
      <c r="S3141" t="s">
        <v>405</v>
      </c>
      <c r="T3141" t="s">
        <v>405</v>
      </c>
    </row>
    <row r="3142" spans="1:20">
      <c r="A3142" s="1" t="n">
        <v>40755</v>
      </c>
      <c r="B3142" t="s">
        <v>348</v>
      </c>
      <c r="C3142" t="n">
        <v>2</v>
      </c>
      <c r="D3142" t="n">
        <v>215</v>
      </c>
      <c r="E3142" t="s">
        <v>408</v>
      </c>
      <c r="F3142" t="n">
        <v>3201</v>
      </c>
      <c r="G3142" t="s">
        <v>250</v>
      </c>
      <c r="H3142" t="s">
        <v>251</v>
      </c>
      <c r="I3142" t="n">
        <v>5</v>
      </c>
      <c r="J3142" t="n">
        <v>515</v>
      </c>
      <c r="K3142" t="s">
        <v>361</v>
      </c>
      <c r="L3142" t="n">
        <v>290</v>
      </c>
      <c r="M3142" t="n">
        <v>0</v>
      </c>
      <c r="N3142" t="n">
        <v>0</v>
      </c>
      <c r="S3142" t="s">
        <v>405</v>
      </c>
      <c r="T3142" t="s">
        <v>405</v>
      </c>
    </row>
    <row r="3143" spans="1:20">
      <c r="A3143" s="1" t="n">
        <v>40755</v>
      </c>
      <c r="B3143" t="s">
        <v>395</v>
      </c>
      <c r="C3143" t="n">
        <v>8</v>
      </c>
      <c r="D3143" t="n">
        <v>25</v>
      </c>
      <c r="E3143" t="s">
        <v>143</v>
      </c>
      <c r="F3143" t="n">
        <v>3201</v>
      </c>
      <c r="G3143" t="s">
        <v>250</v>
      </c>
      <c r="H3143" t="s">
        <v>251</v>
      </c>
      <c r="I3143" t="n">
        <v>5</v>
      </c>
      <c r="J3143" t="n">
        <v>805</v>
      </c>
      <c r="K3143" t="s">
        <v>317</v>
      </c>
      <c r="L3143" t="n">
        <v>401</v>
      </c>
      <c r="M3143" t="n">
        <v>0.6</v>
      </c>
      <c r="N3143" t="n">
        <v>34</v>
      </c>
      <c r="O3143" t="s">
        <v>395</v>
      </c>
      <c r="P3143" t="n">
        <v>363</v>
      </c>
      <c r="Q3143" t="s">
        <v>411</v>
      </c>
      <c r="R3143" t="s">
        <v>255</v>
      </c>
      <c r="S3143" t="s">
        <v>251</v>
      </c>
      <c r="T3143" t="n">
        <v>5</v>
      </c>
    </row>
    <row r="3144" spans="1:20">
      <c r="A3144" s="1" t="n">
        <v>40755</v>
      </c>
      <c r="B3144" t="s">
        <v>395</v>
      </c>
      <c r="C3144" t="n">
        <v>13</v>
      </c>
      <c r="D3144" t="n">
        <v>25</v>
      </c>
      <c r="E3144" t="s">
        <v>143</v>
      </c>
      <c r="F3144" t="n">
        <v>3201</v>
      </c>
      <c r="G3144" t="s">
        <v>250</v>
      </c>
      <c r="H3144" t="s">
        <v>251</v>
      </c>
      <c r="I3144" t="n">
        <v>5</v>
      </c>
      <c r="J3144" t="n">
        <v>145</v>
      </c>
      <c r="K3144" t="s">
        <v>323</v>
      </c>
      <c r="L3144" t="n">
        <v>904</v>
      </c>
      <c r="M3144" t="n">
        <v>0.12</v>
      </c>
      <c r="N3144" t="n">
        <v>32.5</v>
      </c>
      <c r="O3144" t="s">
        <v>395</v>
      </c>
      <c r="P3144" t="n">
        <v>363</v>
      </c>
      <c r="Q3144" t="s">
        <v>411</v>
      </c>
      <c r="R3144" t="s">
        <v>255</v>
      </c>
      <c r="S3144" t="s">
        <v>251</v>
      </c>
      <c r="T3144" t="n">
        <v>5</v>
      </c>
    </row>
    <row r="3145" spans="1:20">
      <c r="A3145" s="1" t="n">
        <v>40755</v>
      </c>
      <c r="B3145" t="s">
        <v>395</v>
      </c>
      <c r="C3145" t="n">
        <v>14</v>
      </c>
      <c r="D3145" t="n">
        <v>216</v>
      </c>
      <c r="E3145" t="s">
        <v>416</v>
      </c>
      <c r="F3145" t="n">
        <v>3201</v>
      </c>
      <c r="G3145" t="s">
        <v>250</v>
      </c>
      <c r="H3145" t="s">
        <v>251</v>
      </c>
      <c r="I3145" t="n">
        <v>5</v>
      </c>
      <c r="J3145" t="n">
        <v>515</v>
      </c>
      <c r="K3145" t="s">
        <v>361</v>
      </c>
      <c r="L3145" t="n">
        <v>290</v>
      </c>
      <c r="M3145" t="n">
        <v>0</v>
      </c>
      <c r="N3145" t="n">
        <v>0</v>
      </c>
      <c r="S3145" t="s">
        <v>405</v>
      </c>
      <c r="T3145" t="s">
        <v>405</v>
      </c>
    </row>
    <row r="3146" spans="1:20">
      <c r="A3146" s="1" t="n">
        <v>40786</v>
      </c>
      <c r="B3146" t="s">
        <v>345</v>
      </c>
      <c r="C3146" t="n">
        <v>13</v>
      </c>
      <c r="D3146" t="n">
        <v>25</v>
      </c>
      <c r="E3146" t="s">
        <v>143</v>
      </c>
      <c r="F3146" t="n">
        <v>3201</v>
      </c>
      <c r="G3146" t="s">
        <v>250</v>
      </c>
      <c r="H3146" t="s">
        <v>251</v>
      </c>
      <c r="I3146" t="n">
        <v>5</v>
      </c>
      <c r="J3146" t="n">
        <v>145</v>
      </c>
      <c r="K3146" t="s">
        <v>323</v>
      </c>
      <c r="L3146" t="n">
        <v>224</v>
      </c>
      <c r="M3146" t="n">
        <v>0.12</v>
      </c>
      <c r="N3146" t="n">
        <v>32.5</v>
      </c>
      <c r="O3146" t="s">
        <v>345</v>
      </c>
      <c r="P3146" t="n">
        <v>121</v>
      </c>
      <c r="Q3146" t="s">
        <v>251</v>
      </c>
      <c r="R3146" t="s">
        <v>255</v>
      </c>
      <c r="S3146" t="s">
        <v>251</v>
      </c>
      <c r="T3146" t="n">
        <v>5</v>
      </c>
    </row>
    <row r="3147" spans="1:20">
      <c r="A3147" s="1" t="n">
        <v>40786</v>
      </c>
      <c r="B3147" t="s">
        <v>345</v>
      </c>
      <c r="C3147" t="n">
        <v>14</v>
      </c>
      <c r="D3147" t="n">
        <v>25</v>
      </c>
      <c r="E3147" t="s">
        <v>143</v>
      </c>
      <c r="F3147" t="n">
        <v>3201</v>
      </c>
      <c r="G3147" t="s">
        <v>250</v>
      </c>
      <c r="H3147" t="s">
        <v>251</v>
      </c>
      <c r="I3147" t="n">
        <v>5</v>
      </c>
      <c r="J3147" t="n">
        <v>150</v>
      </c>
      <c r="K3147" t="s">
        <v>291</v>
      </c>
      <c r="L3147" t="n">
        <v>287</v>
      </c>
      <c r="M3147" t="n">
        <v>0.18</v>
      </c>
      <c r="N3147" t="n">
        <v>24.4</v>
      </c>
      <c r="O3147" t="s">
        <v>345</v>
      </c>
      <c r="P3147" t="n">
        <v>121</v>
      </c>
      <c r="Q3147" t="s">
        <v>251</v>
      </c>
      <c r="R3147" t="s">
        <v>255</v>
      </c>
      <c r="S3147" t="s">
        <v>251</v>
      </c>
      <c r="T3147" t="n">
        <v>5</v>
      </c>
    </row>
    <row r="3148" spans="1:20">
      <c r="A3148" s="1" t="n">
        <v>40786</v>
      </c>
      <c r="B3148" t="s">
        <v>345</v>
      </c>
      <c r="C3148" t="n">
        <v>15</v>
      </c>
      <c r="D3148" t="n">
        <v>25</v>
      </c>
      <c r="E3148" t="s">
        <v>143</v>
      </c>
      <c r="F3148" t="n">
        <v>3201</v>
      </c>
      <c r="G3148" t="s">
        <v>250</v>
      </c>
      <c r="H3148" t="s">
        <v>251</v>
      </c>
      <c r="I3148" t="n">
        <v>5</v>
      </c>
      <c r="J3148" t="n">
        <v>875</v>
      </c>
      <c r="K3148" t="s">
        <v>327</v>
      </c>
      <c r="L3148" t="n">
        <v>482</v>
      </c>
      <c r="M3148" t="n">
        <v>0.05</v>
      </c>
      <c r="N3148" t="n">
        <v>42.2</v>
      </c>
      <c r="O3148" t="s">
        <v>345</v>
      </c>
      <c r="P3148" t="n">
        <v>121</v>
      </c>
      <c r="Q3148" t="s">
        <v>251</v>
      </c>
      <c r="R3148" t="s">
        <v>255</v>
      </c>
      <c r="S3148" t="s">
        <v>251</v>
      </c>
      <c r="T3148" t="n">
        <v>5</v>
      </c>
    </row>
    <row r="3149" spans="1:20">
      <c r="A3149" s="1" t="n">
        <v>40786</v>
      </c>
      <c r="B3149" t="s">
        <v>348</v>
      </c>
      <c r="C3149" t="n">
        <v>1</v>
      </c>
      <c r="D3149" t="n">
        <v>215</v>
      </c>
      <c r="E3149" t="s">
        <v>408</v>
      </c>
      <c r="F3149" t="n">
        <v>3201</v>
      </c>
      <c r="G3149" t="s">
        <v>250</v>
      </c>
      <c r="H3149" t="s">
        <v>251</v>
      </c>
      <c r="I3149" t="n">
        <v>5</v>
      </c>
      <c r="J3149" t="n">
        <v>490</v>
      </c>
      <c r="K3149" t="s">
        <v>266</v>
      </c>
      <c r="L3149" t="n">
        <v>315</v>
      </c>
      <c r="M3149" t="n">
        <v>0</v>
      </c>
      <c r="N3149" t="n">
        <v>0</v>
      </c>
      <c r="S3149" t="s">
        <v>405</v>
      </c>
      <c r="T3149" t="s">
        <v>405</v>
      </c>
    </row>
    <row r="3150" spans="1:20">
      <c r="A3150" s="1" t="n">
        <v>40786</v>
      </c>
      <c r="B3150" t="s">
        <v>348</v>
      </c>
      <c r="C3150" t="n">
        <v>2</v>
      </c>
      <c r="D3150" t="n">
        <v>215</v>
      </c>
      <c r="E3150" t="s">
        <v>408</v>
      </c>
      <c r="F3150" t="n">
        <v>3201</v>
      </c>
      <c r="G3150" t="s">
        <v>250</v>
      </c>
      <c r="H3150" t="s">
        <v>251</v>
      </c>
      <c r="I3150" t="n">
        <v>5</v>
      </c>
      <c r="J3150" t="n">
        <v>515</v>
      </c>
      <c r="K3150" t="s">
        <v>361</v>
      </c>
      <c r="L3150" t="n">
        <v>286</v>
      </c>
      <c r="M3150" t="n">
        <v>0</v>
      </c>
      <c r="N3150" t="n">
        <v>0</v>
      </c>
      <c r="S3150" t="s">
        <v>405</v>
      </c>
      <c r="T3150" t="s">
        <v>405</v>
      </c>
    </row>
    <row r="3151" spans="1:20">
      <c r="A3151" s="1" t="n">
        <v>40786</v>
      </c>
      <c r="B3151" t="s">
        <v>395</v>
      </c>
      <c r="C3151" t="n">
        <v>5</v>
      </c>
      <c r="D3151" t="n">
        <v>25</v>
      </c>
      <c r="E3151" t="s">
        <v>143</v>
      </c>
      <c r="F3151" t="n">
        <v>3201</v>
      </c>
      <c r="G3151" t="s">
        <v>250</v>
      </c>
      <c r="H3151" t="s">
        <v>251</v>
      </c>
      <c r="I3151" t="n">
        <v>5</v>
      </c>
      <c r="J3151" t="n">
        <v>150</v>
      </c>
      <c r="K3151" t="s">
        <v>291</v>
      </c>
      <c r="L3151" t="n">
        <v>703</v>
      </c>
      <c r="M3151" t="n">
        <v>0.19</v>
      </c>
      <c r="N3151" t="n">
        <v>24.1</v>
      </c>
      <c r="O3151" t="s">
        <v>395</v>
      </c>
      <c r="P3151" t="n">
        <v>363</v>
      </c>
      <c r="Q3151" t="s">
        <v>411</v>
      </c>
      <c r="R3151" t="s">
        <v>255</v>
      </c>
      <c r="S3151" t="s">
        <v>251</v>
      </c>
      <c r="T3151" t="n">
        <v>5</v>
      </c>
    </row>
    <row r="3152" spans="1:20">
      <c r="A3152" s="1" t="n">
        <v>40786</v>
      </c>
      <c r="B3152" t="s">
        <v>395</v>
      </c>
      <c r="C3152" t="n">
        <v>6</v>
      </c>
      <c r="D3152" t="n">
        <v>25</v>
      </c>
      <c r="E3152" t="s">
        <v>143</v>
      </c>
      <c r="F3152" t="n">
        <v>3201</v>
      </c>
      <c r="G3152" t="s">
        <v>250</v>
      </c>
      <c r="H3152" t="s">
        <v>251</v>
      </c>
      <c r="I3152" t="n">
        <v>5</v>
      </c>
      <c r="J3152" t="n">
        <v>805</v>
      </c>
      <c r="K3152" t="s">
        <v>317</v>
      </c>
      <c r="L3152" t="n">
        <v>357</v>
      </c>
      <c r="M3152" t="n">
        <v>0.6</v>
      </c>
      <c r="N3152" t="n">
        <v>34</v>
      </c>
      <c r="O3152" t="s">
        <v>395</v>
      </c>
      <c r="P3152" t="n">
        <v>363</v>
      </c>
      <c r="Q3152" t="s">
        <v>411</v>
      </c>
      <c r="R3152" t="s">
        <v>255</v>
      </c>
      <c r="S3152" t="s">
        <v>251</v>
      </c>
      <c r="T3152" t="n">
        <v>5</v>
      </c>
    </row>
    <row r="3153" spans="1:20">
      <c r="A3153" s="1" t="n">
        <v>40786</v>
      </c>
      <c r="B3153" t="s">
        <v>395</v>
      </c>
      <c r="C3153" t="n">
        <v>11</v>
      </c>
      <c r="D3153" t="n">
        <v>25</v>
      </c>
      <c r="E3153" t="s">
        <v>143</v>
      </c>
      <c r="F3153" t="n">
        <v>3201</v>
      </c>
      <c r="G3153" t="s">
        <v>250</v>
      </c>
      <c r="H3153" t="s">
        <v>251</v>
      </c>
      <c r="I3153" t="n">
        <v>5</v>
      </c>
      <c r="J3153" t="n">
        <v>785</v>
      </c>
      <c r="K3153" t="s">
        <v>281</v>
      </c>
      <c r="L3153" t="n">
        <v>418</v>
      </c>
      <c r="M3153" t="n">
        <v>0.06</v>
      </c>
      <c r="N3153" t="n">
        <v>34</v>
      </c>
      <c r="O3153" t="s">
        <v>395</v>
      </c>
      <c r="P3153" t="n">
        <v>363</v>
      </c>
      <c r="Q3153" t="s">
        <v>411</v>
      </c>
      <c r="R3153" t="s">
        <v>255</v>
      </c>
      <c r="S3153" t="s">
        <v>251</v>
      </c>
      <c r="T3153" t="n">
        <v>5</v>
      </c>
    </row>
    <row r="3154" spans="1:20">
      <c r="A3154" s="1" t="n">
        <v>40786</v>
      </c>
      <c r="B3154" t="s">
        <v>395</v>
      </c>
      <c r="C3154" t="n">
        <v>13</v>
      </c>
      <c r="D3154" t="n">
        <v>25</v>
      </c>
      <c r="E3154" t="s">
        <v>143</v>
      </c>
      <c r="F3154" t="n">
        <v>3201</v>
      </c>
      <c r="G3154" t="s">
        <v>250</v>
      </c>
      <c r="H3154" t="s">
        <v>251</v>
      </c>
      <c r="I3154" t="n">
        <v>5</v>
      </c>
      <c r="J3154" t="n">
        <v>805</v>
      </c>
      <c r="K3154" t="s">
        <v>317</v>
      </c>
      <c r="L3154" t="n">
        <v>714</v>
      </c>
      <c r="M3154" t="n">
        <v>0.23</v>
      </c>
      <c r="N3154" t="n">
        <v>37.9</v>
      </c>
      <c r="O3154" t="s">
        <v>395</v>
      </c>
      <c r="P3154" t="n">
        <v>363</v>
      </c>
      <c r="Q3154" t="s">
        <v>411</v>
      </c>
      <c r="R3154" t="s">
        <v>255</v>
      </c>
      <c r="S3154" t="s">
        <v>251</v>
      </c>
      <c r="T3154" t="n">
        <v>5</v>
      </c>
    </row>
    <row r="3155" spans="1:20">
      <c r="A3155" s="1" t="n">
        <v>40816</v>
      </c>
      <c r="B3155" t="s">
        <v>345</v>
      </c>
      <c r="C3155" t="n">
        <v>26</v>
      </c>
      <c r="D3155" t="n">
        <v>25</v>
      </c>
      <c r="E3155" t="s">
        <v>143</v>
      </c>
      <c r="F3155" t="n">
        <v>3201</v>
      </c>
      <c r="G3155" t="s">
        <v>250</v>
      </c>
      <c r="H3155" t="s">
        <v>251</v>
      </c>
      <c r="I3155" t="n">
        <v>5</v>
      </c>
      <c r="J3155" t="n">
        <v>875</v>
      </c>
      <c r="K3155" t="s">
        <v>327</v>
      </c>
      <c r="L3155" t="n">
        <v>199</v>
      </c>
      <c r="M3155" t="n">
        <v>0.05</v>
      </c>
      <c r="N3155" t="n">
        <v>42.3</v>
      </c>
      <c r="O3155" t="s">
        <v>345</v>
      </c>
      <c r="P3155" t="n">
        <v>121</v>
      </c>
      <c r="Q3155" t="s">
        <v>251</v>
      </c>
      <c r="R3155" t="s">
        <v>255</v>
      </c>
      <c r="S3155" t="s">
        <v>251</v>
      </c>
      <c r="T3155" t="n">
        <v>5</v>
      </c>
    </row>
    <row r="3156" spans="1:20">
      <c r="A3156" s="1" t="n">
        <v>40816</v>
      </c>
      <c r="B3156" t="s">
        <v>345</v>
      </c>
      <c r="C3156" t="n">
        <v>27</v>
      </c>
      <c r="D3156" t="n">
        <v>25</v>
      </c>
      <c r="E3156" t="s">
        <v>143</v>
      </c>
      <c r="F3156" t="n">
        <v>3201</v>
      </c>
      <c r="G3156" t="s">
        <v>250</v>
      </c>
      <c r="H3156" t="s">
        <v>251</v>
      </c>
      <c r="I3156" t="n">
        <v>5</v>
      </c>
      <c r="J3156" t="n">
        <v>875</v>
      </c>
      <c r="K3156" t="s">
        <v>327</v>
      </c>
      <c r="L3156" t="n">
        <v>467</v>
      </c>
      <c r="M3156" t="n">
        <v>0.05</v>
      </c>
      <c r="N3156" t="n">
        <v>42.4</v>
      </c>
      <c r="O3156" t="s">
        <v>345</v>
      </c>
      <c r="P3156" t="n">
        <v>121</v>
      </c>
      <c r="Q3156" t="s">
        <v>251</v>
      </c>
      <c r="R3156" t="s">
        <v>255</v>
      </c>
      <c r="S3156" t="s">
        <v>251</v>
      </c>
      <c r="T3156" t="n">
        <v>5</v>
      </c>
    </row>
    <row r="3157" spans="1:20">
      <c r="A3157" s="1" t="n">
        <v>40816</v>
      </c>
      <c r="B3157" t="s">
        <v>345</v>
      </c>
      <c r="C3157" t="n">
        <v>28</v>
      </c>
      <c r="D3157" t="n">
        <v>25</v>
      </c>
      <c r="E3157" t="s">
        <v>143</v>
      </c>
      <c r="F3157" t="n">
        <v>3201</v>
      </c>
      <c r="G3157" t="s">
        <v>250</v>
      </c>
      <c r="H3157" t="s">
        <v>251</v>
      </c>
      <c r="I3157" t="n">
        <v>5</v>
      </c>
      <c r="J3157" t="n">
        <v>145</v>
      </c>
      <c r="K3157" t="s">
        <v>323</v>
      </c>
      <c r="L3157" t="n">
        <v>226</v>
      </c>
      <c r="M3157" t="n">
        <v>0.12</v>
      </c>
      <c r="N3157" t="n">
        <v>32.4</v>
      </c>
      <c r="O3157" t="s">
        <v>345</v>
      </c>
      <c r="P3157" t="n">
        <v>121</v>
      </c>
      <c r="Q3157" t="s">
        <v>251</v>
      </c>
      <c r="R3157" t="s">
        <v>255</v>
      </c>
      <c r="S3157" t="s">
        <v>251</v>
      </c>
      <c r="T3157" t="n">
        <v>5</v>
      </c>
    </row>
    <row r="3158" spans="1:20">
      <c r="A3158" s="1" t="n">
        <v>40816</v>
      </c>
      <c r="B3158" t="s">
        <v>345</v>
      </c>
      <c r="C3158" t="n">
        <v>29</v>
      </c>
      <c r="D3158" t="n">
        <v>25</v>
      </c>
      <c r="E3158" t="s">
        <v>143</v>
      </c>
      <c r="F3158" t="n">
        <v>3201</v>
      </c>
      <c r="G3158" t="s">
        <v>250</v>
      </c>
      <c r="H3158" t="s">
        <v>251</v>
      </c>
      <c r="I3158" t="n">
        <v>5</v>
      </c>
      <c r="J3158" t="n">
        <v>458</v>
      </c>
      <c r="K3158" t="s">
        <v>252</v>
      </c>
      <c r="L3158" t="n">
        <v>100</v>
      </c>
      <c r="M3158" t="n">
        <v>0.2</v>
      </c>
      <c r="N3158" t="n">
        <v>20.1</v>
      </c>
      <c r="O3158" t="s">
        <v>345</v>
      </c>
      <c r="P3158" t="n">
        <v>121</v>
      </c>
      <c r="Q3158" t="s">
        <v>251</v>
      </c>
      <c r="R3158" t="s">
        <v>255</v>
      </c>
      <c r="S3158" t="s">
        <v>251</v>
      </c>
      <c r="T3158" t="n">
        <v>5</v>
      </c>
    </row>
    <row r="3159" spans="1:20">
      <c r="A3159" s="1" t="n">
        <v>40816</v>
      </c>
      <c r="B3159" t="s">
        <v>345</v>
      </c>
      <c r="C3159" t="n">
        <v>30</v>
      </c>
      <c r="D3159" t="n">
        <v>25</v>
      </c>
      <c r="E3159" t="s">
        <v>143</v>
      </c>
      <c r="F3159" t="n">
        <v>3201</v>
      </c>
      <c r="G3159" t="s">
        <v>250</v>
      </c>
      <c r="H3159" t="s">
        <v>251</v>
      </c>
      <c r="I3159" t="n">
        <v>5</v>
      </c>
      <c r="J3159" t="n">
        <v>458</v>
      </c>
      <c r="K3159" t="s">
        <v>252</v>
      </c>
      <c r="L3159" t="n">
        <v>122</v>
      </c>
      <c r="M3159" t="n">
        <v>0.06</v>
      </c>
      <c r="N3159" t="n">
        <v>35.5</v>
      </c>
      <c r="O3159" t="s">
        <v>345</v>
      </c>
      <c r="P3159" t="n">
        <v>121</v>
      </c>
      <c r="Q3159" t="s">
        <v>251</v>
      </c>
      <c r="R3159" t="s">
        <v>255</v>
      </c>
      <c r="S3159" t="s">
        <v>251</v>
      </c>
      <c r="T3159" t="n">
        <v>5</v>
      </c>
    </row>
    <row r="3160" spans="1:20">
      <c r="A3160" s="1" t="n">
        <v>40816</v>
      </c>
      <c r="B3160" t="s">
        <v>345</v>
      </c>
      <c r="C3160" t="n">
        <v>31</v>
      </c>
      <c r="D3160" t="n">
        <v>25</v>
      </c>
      <c r="E3160" t="s">
        <v>143</v>
      </c>
      <c r="F3160" t="n">
        <v>3201</v>
      </c>
      <c r="G3160" t="s">
        <v>250</v>
      </c>
      <c r="H3160" t="s">
        <v>251</v>
      </c>
      <c r="I3160" t="n">
        <v>5</v>
      </c>
      <c r="J3160" t="n">
        <v>458</v>
      </c>
      <c r="K3160" t="s">
        <v>252</v>
      </c>
      <c r="L3160" t="n">
        <v>122</v>
      </c>
      <c r="M3160" t="n">
        <v>0.06</v>
      </c>
      <c r="N3160" t="n">
        <v>35.5</v>
      </c>
      <c r="O3160" t="s">
        <v>345</v>
      </c>
      <c r="P3160" t="n">
        <v>121</v>
      </c>
      <c r="Q3160" t="s">
        <v>251</v>
      </c>
      <c r="R3160" t="s">
        <v>255</v>
      </c>
      <c r="S3160" t="s">
        <v>251</v>
      </c>
      <c r="T3160" t="n">
        <v>5</v>
      </c>
    </row>
    <row r="3161" spans="1:20">
      <c r="A3161" s="1" t="n">
        <v>40816</v>
      </c>
      <c r="B3161" t="s">
        <v>345</v>
      </c>
      <c r="C3161" t="n">
        <v>32</v>
      </c>
      <c r="D3161" t="n">
        <v>25</v>
      </c>
      <c r="E3161" t="s">
        <v>143</v>
      </c>
      <c r="F3161" t="n">
        <v>3201</v>
      </c>
      <c r="G3161" t="s">
        <v>250</v>
      </c>
      <c r="H3161" t="s">
        <v>251</v>
      </c>
      <c r="I3161" t="n">
        <v>5</v>
      </c>
      <c r="J3161" t="n">
        <v>458</v>
      </c>
      <c r="K3161" t="s">
        <v>252</v>
      </c>
      <c r="L3161" t="n">
        <v>100</v>
      </c>
      <c r="M3161" t="n">
        <v>0.09</v>
      </c>
      <c r="N3161" t="n">
        <v>33.8</v>
      </c>
      <c r="O3161" t="s">
        <v>345</v>
      </c>
      <c r="P3161" t="n">
        <v>121</v>
      </c>
      <c r="Q3161" t="s">
        <v>251</v>
      </c>
      <c r="R3161" t="s">
        <v>255</v>
      </c>
      <c r="S3161" t="s">
        <v>251</v>
      </c>
      <c r="T3161" t="n">
        <v>5</v>
      </c>
    </row>
    <row r="3162" spans="1:20">
      <c r="A3162" s="1" t="n">
        <v>40816</v>
      </c>
      <c r="B3162" t="s">
        <v>417</v>
      </c>
      <c r="C3162" t="n">
        <v>4</v>
      </c>
      <c r="D3162" t="n">
        <v>251</v>
      </c>
      <c r="E3162" t="s">
        <v>409</v>
      </c>
      <c r="F3162" t="n">
        <v>3202</v>
      </c>
      <c r="G3162" t="s">
        <v>297</v>
      </c>
      <c r="H3162" t="s">
        <v>251</v>
      </c>
      <c r="I3162" t="n">
        <v>5</v>
      </c>
      <c r="J3162" t="n">
        <v>260</v>
      </c>
      <c r="K3162" t="s">
        <v>272</v>
      </c>
      <c r="L3162" t="n">
        <v>2</v>
      </c>
      <c r="M3162" t="n">
        <v>0</v>
      </c>
      <c r="N3162" t="n">
        <v>0</v>
      </c>
      <c r="S3162" t="s">
        <v>405</v>
      </c>
      <c r="T3162" t="s">
        <v>405</v>
      </c>
    </row>
    <row r="3163" spans="1:20">
      <c r="A3163" s="1" t="n">
        <v>40816</v>
      </c>
      <c r="B3163" t="s">
        <v>395</v>
      </c>
      <c r="C3163" t="n">
        <v>4</v>
      </c>
      <c r="D3163" t="n">
        <v>25</v>
      </c>
      <c r="E3163" t="s">
        <v>143</v>
      </c>
      <c r="F3163" t="n">
        <v>3201</v>
      </c>
      <c r="G3163" t="s">
        <v>250</v>
      </c>
      <c r="H3163" t="s">
        <v>251</v>
      </c>
      <c r="I3163" t="n">
        <v>5</v>
      </c>
      <c r="J3163" t="n">
        <v>458</v>
      </c>
      <c r="K3163" t="s">
        <v>252</v>
      </c>
      <c r="L3163" t="n">
        <v>300</v>
      </c>
      <c r="M3163" t="n">
        <v>0.02</v>
      </c>
      <c r="N3163" t="n">
        <v>21.1</v>
      </c>
      <c r="O3163" t="s">
        <v>395</v>
      </c>
      <c r="P3163" t="n">
        <v>363</v>
      </c>
      <c r="Q3163" t="s">
        <v>411</v>
      </c>
      <c r="R3163" t="s">
        <v>255</v>
      </c>
      <c r="S3163" t="s">
        <v>251</v>
      </c>
      <c r="T3163" t="n">
        <v>5</v>
      </c>
    </row>
    <row r="3164" spans="1:20">
      <c r="A3164" s="1" t="n">
        <v>40816</v>
      </c>
      <c r="B3164" t="s">
        <v>395</v>
      </c>
      <c r="C3164" t="n">
        <v>11</v>
      </c>
      <c r="D3164" t="n">
        <v>25</v>
      </c>
      <c r="E3164" t="s">
        <v>143</v>
      </c>
      <c r="F3164" t="n">
        <v>3201</v>
      </c>
      <c r="G3164" t="s">
        <v>250</v>
      </c>
      <c r="H3164" t="s">
        <v>251</v>
      </c>
      <c r="I3164" t="n">
        <v>5</v>
      </c>
      <c r="J3164" t="n">
        <v>785</v>
      </c>
      <c r="K3164" t="s">
        <v>281</v>
      </c>
      <c r="L3164" t="n">
        <v>974</v>
      </c>
      <c r="M3164" t="n">
        <v>0.06</v>
      </c>
      <c r="N3164" t="n">
        <v>34</v>
      </c>
      <c r="O3164" t="s">
        <v>395</v>
      </c>
      <c r="P3164" t="n">
        <v>363</v>
      </c>
      <c r="Q3164" t="s">
        <v>411</v>
      </c>
      <c r="R3164" t="s">
        <v>255</v>
      </c>
      <c r="S3164" t="s">
        <v>251</v>
      </c>
      <c r="T3164" t="n">
        <v>5</v>
      </c>
    </row>
    <row r="3165" spans="1:20">
      <c r="A3165" s="1" t="n">
        <v>40816</v>
      </c>
      <c r="B3165" t="s">
        <v>395</v>
      </c>
      <c r="C3165" t="n">
        <v>12</v>
      </c>
      <c r="D3165" t="n">
        <v>25</v>
      </c>
      <c r="E3165" t="s">
        <v>143</v>
      </c>
      <c r="F3165" t="n">
        <v>3201</v>
      </c>
      <c r="G3165" t="s">
        <v>250</v>
      </c>
      <c r="H3165" t="s">
        <v>251</v>
      </c>
      <c r="I3165" t="n">
        <v>5</v>
      </c>
      <c r="J3165" t="n">
        <v>273</v>
      </c>
      <c r="K3165" t="s">
        <v>415</v>
      </c>
      <c r="L3165" t="n">
        <v>288</v>
      </c>
      <c r="M3165" t="n">
        <v>0.1</v>
      </c>
      <c r="N3165" t="n">
        <v>21.1</v>
      </c>
      <c r="O3165" t="s">
        <v>395</v>
      </c>
      <c r="P3165" t="n">
        <v>363</v>
      </c>
      <c r="Q3165" t="s">
        <v>411</v>
      </c>
      <c r="R3165" t="s">
        <v>255</v>
      </c>
      <c r="S3165" t="s">
        <v>251</v>
      </c>
      <c r="T3165" t="n">
        <v>5</v>
      </c>
    </row>
    <row r="3166" spans="1:20">
      <c r="A3166" s="1" t="n">
        <v>40816</v>
      </c>
      <c r="B3166" t="s">
        <v>395</v>
      </c>
      <c r="C3166" t="n">
        <v>13</v>
      </c>
      <c r="D3166" t="n">
        <v>25</v>
      </c>
      <c r="E3166" t="s">
        <v>143</v>
      </c>
      <c r="F3166" t="n">
        <v>3201</v>
      </c>
      <c r="G3166" t="s">
        <v>250</v>
      </c>
      <c r="H3166" t="s">
        <v>251</v>
      </c>
      <c r="I3166" t="n">
        <v>5</v>
      </c>
      <c r="J3166" t="n">
        <v>785</v>
      </c>
      <c r="K3166" t="s">
        <v>281</v>
      </c>
      <c r="L3166" t="n">
        <v>78</v>
      </c>
      <c r="M3166" t="n">
        <v>2.79</v>
      </c>
      <c r="N3166" t="n">
        <v>28.7</v>
      </c>
      <c r="O3166" t="s">
        <v>395</v>
      </c>
      <c r="P3166" t="n">
        <v>363</v>
      </c>
      <c r="Q3166" t="s">
        <v>411</v>
      </c>
      <c r="R3166" t="s">
        <v>255</v>
      </c>
      <c r="S3166" t="s">
        <v>251</v>
      </c>
      <c r="T3166" t="n">
        <v>5</v>
      </c>
    </row>
    <row r="3167" spans="1:20">
      <c r="A3167" s="1" t="n">
        <v>40847</v>
      </c>
      <c r="B3167" t="s">
        <v>345</v>
      </c>
      <c r="C3167" t="n">
        <v>16</v>
      </c>
      <c r="D3167" t="n">
        <v>25</v>
      </c>
      <c r="E3167" t="s">
        <v>143</v>
      </c>
      <c r="F3167" t="n">
        <v>3201</v>
      </c>
      <c r="G3167" t="s">
        <v>250</v>
      </c>
      <c r="H3167" t="s">
        <v>251</v>
      </c>
      <c r="I3167" t="n">
        <v>5</v>
      </c>
      <c r="J3167" t="n">
        <v>875</v>
      </c>
      <c r="K3167" t="s">
        <v>327</v>
      </c>
      <c r="L3167" t="n">
        <v>465</v>
      </c>
      <c r="M3167" t="n">
        <v>0.05</v>
      </c>
      <c r="N3167" t="n">
        <v>42.7</v>
      </c>
      <c r="O3167" t="s">
        <v>345</v>
      </c>
      <c r="P3167" t="n">
        <v>121</v>
      </c>
      <c r="Q3167" t="s">
        <v>251</v>
      </c>
      <c r="R3167" t="s">
        <v>255</v>
      </c>
      <c r="S3167" t="s">
        <v>251</v>
      </c>
      <c r="T3167" t="n">
        <v>5</v>
      </c>
    </row>
    <row r="3168" spans="1:20">
      <c r="A3168" s="1" t="n">
        <v>40847</v>
      </c>
      <c r="B3168" t="s">
        <v>345</v>
      </c>
      <c r="C3168" t="n">
        <v>17</v>
      </c>
      <c r="D3168" t="n">
        <v>25</v>
      </c>
      <c r="E3168" t="s">
        <v>143</v>
      </c>
      <c r="F3168" t="n">
        <v>3201</v>
      </c>
      <c r="G3168" t="s">
        <v>250</v>
      </c>
      <c r="H3168" t="s">
        <v>251</v>
      </c>
      <c r="I3168" t="n">
        <v>5</v>
      </c>
      <c r="J3168" t="n">
        <v>145</v>
      </c>
      <c r="K3168" t="s">
        <v>323</v>
      </c>
      <c r="L3168" t="n">
        <v>231</v>
      </c>
      <c r="M3168" t="n">
        <v>0.12</v>
      </c>
      <c r="N3168" t="n">
        <v>32.2</v>
      </c>
      <c r="O3168" t="s">
        <v>345</v>
      </c>
      <c r="P3168" t="n">
        <v>121</v>
      </c>
      <c r="Q3168" t="s">
        <v>251</v>
      </c>
      <c r="R3168" t="s">
        <v>255</v>
      </c>
      <c r="S3168" t="s">
        <v>251</v>
      </c>
      <c r="T3168" t="n">
        <v>5</v>
      </c>
    </row>
    <row r="3169" spans="1:20">
      <c r="A3169" s="1" t="n">
        <v>40847</v>
      </c>
      <c r="B3169" t="s">
        <v>345</v>
      </c>
      <c r="C3169" t="n">
        <v>18</v>
      </c>
      <c r="D3169" t="n">
        <v>25</v>
      </c>
      <c r="E3169" t="s">
        <v>143</v>
      </c>
      <c r="F3169" t="n">
        <v>3201</v>
      </c>
      <c r="G3169" t="s">
        <v>250</v>
      </c>
      <c r="H3169" t="s">
        <v>251</v>
      </c>
      <c r="I3169" t="n">
        <v>5</v>
      </c>
      <c r="J3169" t="n">
        <v>458</v>
      </c>
      <c r="K3169" t="s">
        <v>252</v>
      </c>
      <c r="L3169" t="n">
        <v>118</v>
      </c>
      <c r="M3169" t="n">
        <v>0.09</v>
      </c>
      <c r="N3169" t="n">
        <v>32.3</v>
      </c>
      <c r="O3169" t="s">
        <v>345</v>
      </c>
      <c r="P3169" t="n">
        <v>121</v>
      </c>
      <c r="Q3169" t="s">
        <v>251</v>
      </c>
      <c r="R3169" t="s">
        <v>255</v>
      </c>
      <c r="S3169" t="s">
        <v>251</v>
      </c>
      <c r="T3169" t="n">
        <v>5</v>
      </c>
    </row>
    <row r="3170" spans="1:20">
      <c r="A3170" s="1" t="n">
        <v>40847</v>
      </c>
      <c r="B3170" t="s">
        <v>345</v>
      </c>
      <c r="C3170" t="n">
        <v>19</v>
      </c>
      <c r="D3170" t="n">
        <v>25</v>
      </c>
      <c r="E3170" t="s">
        <v>143</v>
      </c>
      <c r="F3170" t="n">
        <v>3201</v>
      </c>
      <c r="G3170" t="s">
        <v>250</v>
      </c>
      <c r="H3170" t="s">
        <v>251</v>
      </c>
      <c r="I3170" t="n">
        <v>5</v>
      </c>
      <c r="J3170" t="n">
        <v>458</v>
      </c>
      <c r="K3170" t="s">
        <v>252</v>
      </c>
      <c r="L3170" t="n">
        <v>121</v>
      </c>
      <c r="M3170" t="n">
        <v>0.06</v>
      </c>
      <c r="N3170" t="n">
        <v>35.7</v>
      </c>
      <c r="O3170" t="s">
        <v>345</v>
      </c>
      <c r="P3170" t="n">
        <v>121</v>
      </c>
      <c r="Q3170" t="s">
        <v>251</v>
      </c>
      <c r="R3170" t="s">
        <v>255</v>
      </c>
      <c r="S3170" t="s">
        <v>251</v>
      </c>
      <c r="T3170" t="n">
        <v>5</v>
      </c>
    </row>
    <row r="3171" spans="1:20">
      <c r="A3171" s="1" t="n">
        <v>40847</v>
      </c>
      <c r="B3171" t="s">
        <v>345</v>
      </c>
      <c r="C3171" t="n">
        <v>20</v>
      </c>
      <c r="D3171" t="n">
        <v>25</v>
      </c>
      <c r="E3171" t="s">
        <v>143</v>
      </c>
      <c r="F3171" t="n">
        <v>3201</v>
      </c>
      <c r="G3171" t="s">
        <v>250</v>
      </c>
      <c r="H3171" t="s">
        <v>251</v>
      </c>
      <c r="I3171" t="n">
        <v>5</v>
      </c>
      <c r="J3171" t="n">
        <v>458</v>
      </c>
      <c r="K3171" t="s">
        <v>252</v>
      </c>
      <c r="L3171" t="n">
        <v>247</v>
      </c>
      <c r="M3171" t="n">
        <v>0.09</v>
      </c>
      <c r="N3171" t="n">
        <v>33.7</v>
      </c>
      <c r="O3171" t="s">
        <v>345</v>
      </c>
      <c r="P3171" t="n">
        <v>121</v>
      </c>
      <c r="Q3171" t="s">
        <v>251</v>
      </c>
      <c r="R3171" t="s">
        <v>255</v>
      </c>
      <c r="S3171" t="s">
        <v>251</v>
      </c>
      <c r="T3171" t="n">
        <v>5</v>
      </c>
    </row>
    <row r="3172" spans="1:20">
      <c r="A3172" s="1" t="n">
        <v>40847</v>
      </c>
      <c r="B3172" t="s">
        <v>345</v>
      </c>
      <c r="C3172" t="n">
        <v>21</v>
      </c>
      <c r="D3172" t="n">
        <v>25</v>
      </c>
      <c r="E3172" t="s">
        <v>143</v>
      </c>
      <c r="F3172" t="n">
        <v>3201</v>
      </c>
      <c r="G3172" t="s">
        <v>250</v>
      </c>
      <c r="H3172" t="s">
        <v>251</v>
      </c>
      <c r="I3172" t="n">
        <v>5</v>
      </c>
      <c r="J3172" t="n">
        <v>458</v>
      </c>
      <c r="K3172" t="s">
        <v>252</v>
      </c>
      <c r="L3172" t="n">
        <v>237</v>
      </c>
      <c r="M3172" t="n">
        <v>0.09</v>
      </c>
      <c r="N3172" t="n">
        <v>33.9</v>
      </c>
      <c r="O3172" t="s">
        <v>345</v>
      </c>
      <c r="P3172" t="n">
        <v>121</v>
      </c>
      <c r="Q3172" t="s">
        <v>251</v>
      </c>
      <c r="R3172" t="s">
        <v>255</v>
      </c>
      <c r="S3172" t="s">
        <v>251</v>
      </c>
      <c r="T3172" t="n">
        <v>5</v>
      </c>
    </row>
    <row r="3173" spans="1:20">
      <c r="A3173" s="1" t="n">
        <v>40847</v>
      </c>
      <c r="B3173" t="s">
        <v>345</v>
      </c>
      <c r="C3173" t="n">
        <v>22</v>
      </c>
      <c r="D3173" t="n">
        <v>25</v>
      </c>
      <c r="E3173" t="s">
        <v>143</v>
      </c>
      <c r="F3173" t="n">
        <v>3201</v>
      </c>
      <c r="G3173" t="s">
        <v>250</v>
      </c>
      <c r="H3173" t="s">
        <v>251</v>
      </c>
      <c r="I3173" t="n">
        <v>5</v>
      </c>
      <c r="J3173" t="n">
        <v>280</v>
      </c>
      <c r="K3173" t="s">
        <v>273</v>
      </c>
      <c r="L3173" t="n">
        <v>240</v>
      </c>
      <c r="M3173" t="n">
        <v>0.25</v>
      </c>
      <c r="N3173" t="n">
        <v>16.5</v>
      </c>
      <c r="O3173" t="s">
        <v>345</v>
      </c>
      <c r="P3173" t="n">
        <v>121</v>
      </c>
      <c r="Q3173" t="s">
        <v>251</v>
      </c>
      <c r="R3173" t="s">
        <v>255</v>
      </c>
      <c r="S3173" t="s">
        <v>251</v>
      </c>
      <c r="T3173" t="n">
        <v>5</v>
      </c>
    </row>
    <row r="3174" spans="1:20">
      <c r="A3174" s="1" t="n">
        <v>40847</v>
      </c>
      <c r="B3174" t="s">
        <v>345</v>
      </c>
      <c r="C3174" t="n">
        <v>23</v>
      </c>
      <c r="D3174" t="n">
        <v>25</v>
      </c>
      <c r="E3174" t="s">
        <v>143</v>
      </c>
      <c r="F3174" t="n">
        <v>3201</v>
      </c>
      <c r="G3174" t="s">
        <v>250</v>
      </c>
      <c r="H3174" t="s">
        <v>251</v>
      </c>
      <c r="I3174" t="n">
        <v>5</v>
      </c>
      <c r="J3174" t="n">
        <v>945</v>
      </c>
      <c r="K3174" t="s">
        <v>304</v>
      </c>
      <c r="L3174" t="n">
        <v>202</v>
      </c>
      <c r="M3174" t="n">
        <v>0.08</v>
      </c>
      <c r="N3174" t="n">
        <v>34.1</v>
      </c>
      <c r="O3174" t="s">
        <v>345</v>
      </c>
      <c r="P3174" t="n">
        <v>121</v>
      </c>
      <c r="Q3174" t="s">
        <v>251</v>
      </c>
      <c r="R3174" t="s">
        <v>255</v>
      </c>
      <c r="S3174" t="s">
        <v>251</v>
      </c>
      <c r="T3174" t="n">
        <v>5</v>
      </c>
    </row>
    <row r="3175" spans="1:20">
      <c r="A3175" s="1" t="n">
        <v>40847</v>
      </c>
      <c r="B3175" t="s">
        <v>345</v>
      </c>
      <c r="C3175" t="n">
        <v>24</v>
      </c>
      <c r="D3175" t="n">
        <v>25</v>
      </c>
      <c r="E3175" t="s">
        <v>143</v>
      </c>
      <c r="F3175" t="n">
        <v>3201</v>
      </c>
      <c r="G3175" t="s">
        <v>250</v>
      </c>
      <c r="H3175" t="s">
        <v>251</v>
      </c>
      <c r="I3175" t="n">
        <v>5</v>
      </c>
      <c r="J3175" t="n">
        <v>945</v>
      </c>
      <c r="K3175" t="s">
        <v>304</v>
      </c>
      <c r="L3175" t="n">
        <v>207</v>
      </c>
      <c r="M3175" t="n">
        <v>0.08</v>
      </c>
      <c r="N3175" t="n">
        <v>35.7</v>
      </c>
      <c r="O3175" t="s">
        <v>345</v>
      </c>
      <c r="P3175" t="n">
        <v>121</v>
      </c>
      <c r="Q3175" t="s">
        <v>251</v>
      </c>
      <c r="R3175" t="s">
        <v>255</v>
      </c>
      <c r="S3175" t="s">
        <v>251</v>
      </c>
      <c r="T3175" t="n">
        <v>5</v>
      </c>
    </row>
    <row r="3176" spans="1:20">
      <c r="A3176" s="1" t="n">
        <v>40847</v>
      </c>
      <c r="B3176" t="s">
        <v>400</v>
      </c>
      <c r="C3176" t="n">
        <v>1</v>
      </c>
      <c r="D3176" t="n">
        <v>251</v>
      </c>
      <c r="E3176" t="s">
        <v>409</v>
      </c>
      <c r="F3176" t="n">
        <v>3202</v>
      </c>
      <c r="G3176" t="s">
        <v>297</v>
      </c>
      <c r="H3176" t="s">
        <v>251</v>
      </c>
      <c r="I3176" t="n">
        <v>5</v>
      </c>
      <c r="J3176" t="n">
        <v>320</v>
      </c>
      <c r="K3176" t="s">
        <v>412</v>
      </c>
      <c r="L3176" t="n">
        <v>20</v>
      </c>
      <c r="M3176" t="n">
        <v>0</v>
      </c>
      <c r="N3176" t="n">
        <v>0</v>
      </c>
      <c r="S3176" t="s">
        <v>405</v>
      </c>
      <c r="T3176" t="s">
        <v>405</v>
      </c>
    </row>
    <row r="3177" spans="1:20">
      <c r="A3177" s="1" t="n">
        <v>40847</v>
      </c>
      <c r="B3177" t="s">
        <v>400</v>
      </c>
      <c r="C3177" t="n">
        <v>2</v>
      </c>
      <c r="D3177" t="n">
        <v>251</v>
      </c>
      <c r="E3177" t="s">
        <v>409</v>
      </c>
      <c r="F3177" t="n">
        <v>3203</v>
      </c>
      <c r="G3177" t="s">
        <v>366</v>
      </c>
      <c r="H3177" t="s">
        <v>251</v>
      </c>
      <c r="I3177" t="n">
        <v>5</v>
      </c>
      <c r="J3177" t="n">
        <v>320</v>
      </c>
      <c r="K3177" t="s">
        <v>412</v>
      </c>
      <c r="L3177" t="n">
        <v>14</v>
      </c>
      <c r="M3177" t="n">
        <v>0</v>
      </c>
      <c r="N3177" t="n">
        <v>0</v>
      </c>
      <c r="S3177" t="s">
        <v>405</v>
      </c>
      <c r="T3177" t="s">
        <v>405</v>
      </c>
    </row>
    <row r="3178" spans="1:20">
      <c r="A3178" s="1" t="n">
        <v>40847</v>
      </c>
      <c r="B3178" t="s">
        <v>400</v>
      </c>
      <c r="C3178" t="n">
        <v>3</v>
      </c>
      <c r="D3178" t="n">
        <v>251</v>
      </c>
      <c r="E3178" t="s">
        <v>409</v>
      </c>
      <c r="F3178" t="n">
        <v>3204</v>
      </c>
      <c r="G3178" t="s">
        <v>367</v>
      </c>
      <c r="H3178" t="s">
        <v>251</v>
      </c>
      <c r="I3178" t="n">
        <v>5</v>
      </c>
      <c r="J3178" t="n">
        <v>320</v>
      </c>
      <c r="K3178" t="s">
        <v>412</v>
      </c>
      <c r="L3178" t="n">
        <v>12</v>
      </c>
      <c r="M3178" t="n">
        <v>0</v>
      </c>
      <c r="N3178" t="n">
        <v>0</v>
      </c>
      <c r="S3178" t="s">
        <v>405</v>
      </c>
      <c r="T3178" t="s">
        <v>405</v>
      </c>
    </row>
    <row r="3179" spans="1:20">
      <c r="A3179" s="1" t="n">
        <v>40847</v>
      </c>
      <c r="B3179" t="s">
        <v>400</v>
      </c>
      <c r="C3179" t="n">
        <v>4</v>
      </c>
      <c r="D3179" t="n">
        <v>251</v>
      </c>
      <c r="E3179" t="s">
        <v>409</v>
      </c>
      <c r="F3179" t="n">
        <v>3204</v>
      </c>
      <c r="G3179" t="s">
        <v>367</v>
      </c>
      <c r="H3179" t="s">
        <v>251</v>
      </c>
      <c r="I3179" t="n">
        <v>5</v>
      </c>
      <c r="J3179" t="n">
        <v>320</v>
      </c>
      <c r="K3179" t="s">
        <v>412</v>
      </c>
      <c r="L3179" t="n">
        <v>9</v>
      </c>
      <c r="M3179" t="n">
        <v>0</v>
      </c>
      <c r="N3179" t="n">
        <v>0</v>
      </c>
      <c r="S3179" t="s">
        <v>405</v>
      </c>
      <c r="T3179" t="s">
        <v>405</v>
      </c>
    </row>
    <row r="3180" spans="1:20">
      <c r="A3180" s="1" t="n">
        <v>40847</v>
      </c>
      <c r="B3180" t="s">
        <v>348</v>
      </c>
      <c r="C3180" t="n">
        <v>1</v>
      </c>
      <c r="D3180" t="n">
        <v>215</v>
      </c>
      <c r="E3180" t="s">
        <v>408</v>
      </c>
      <c r="F3180" t="n">
        <v>3201</v>
      </c>
      <c r="G3180" t="s">
        <v>250</v>
      </c>
      <c r="H3180" t="s">
        <v>251</v>
      </c>
      <c r="I3180" t="n">
        <v>5</v>
      </c>
      <c r="J3180" t="n">
        <v>490</v>
      </c>
      <c r="K3180" t="s">
        <v>266</v>
      </c>
      <c r="L3180" t="n">
        <v>300</v>
      </c>
      <c r="M3180" t="n">
        <v>0</v>
      </c>
      <c r="N3180" t="n">
        <v>0</v>
      </c>
      <c r="S3180" t="s">
        <v>405</v>
      </c>
      <c r="T3180" t="s">
        <v>405</v>
      </c>
    </row>
    <row r="3181" spans="1:20">
      <c r="A3181" s="1" t="n">
        <v>40847</v>
      </c>
      <c r="B3181" t="s">
        <v>395</v>
      </c>
      <c r="C3181" t="n">
        <v>6</v>
      </c>
      <c r="D3181" t="n">
        <v>25</v>
      </c>
      <c r="E3181" t="s">
        <v>143</v>
      </c>
      <c r="F3181" t="n">
        <v>3201</v>
      </c>
      <c r="G3181" t="s">
        <v>250</v>
      </c>
      <c r="H3181" t="s">
        <v>251</v>
      </c>
      <c r="I3181" t="n">
        <v>5</v>
      </c>
      <c r="J3181" t="n">
        <v>458</v>
      </c>
      <c r="K3181" t="s">
        <v>252</v>
      </c>
      <c r="L3181" t="n">
        <v>250</v>
      </c>
      <c r="M3181" t="n">
        <v>0.02</v>
      </c>
      <c r="N3181" t="n">
        <v>21.1</v>
      </c>
      <c r="O3181" t="s">
        <v>395</v>
      </c>
      <c r="P3181" t="n">
        <v>363</v>
      </c>
      <c r="Q3181" t="s">
        <v>411</v>
      </c>
      <c r="R3181" t="s">
        <v>255</v>
      </c>
      <c r="S3181" t="s">
        <v>251</v>
      </c>
      <c r="T3181" t="n">
        <v>5</v>
      </c>
    </row>
    <row r="3182" spans="1:20">
      <c r="A3182" s="1" t="n">
        <v>40847</v>
      </c>
      <c r="B3182" t="s">
        <v>395</v>
      </c>
      <c r="C3182" t="n">
        <v>9</v>
      </c>
      <c r="D3182" t="n">
        <v>25</v>
      </c>
      <c r="E3182" t="s">
        <v>143</v>
      </c>
      <c r="F3182" t="n">
        <v>3201</v>
      </c>
      <c r="G3182" t="s">
        <v>250</v>
      </c>
      <c r="H3182" t="s">
        <v>251</v>
      </c>
      <c r="I3182" t="n">
        <v>5</v>
      </c>
      <c r="J3182" t="n">
        <v>805</v>
      </c>
      <c r="K3182" t="s">
        <v>317</v>
      </c>
      <c r="L3182" t="n">
        <v>1047</v>
      </c>
      <c r="M3182" t="n">
        <v>0.6</v>
      </c>
      <c r="N3182" t="n">
        <v>34</v>
      </c>
      <c r="O3182" t="s">
        <v>395</v>
      </c>
      <c r="P3182" t="n">
        <v>363</v>
      </c>
      <c r="Q3182" t="s">
        <v>411</v>
      </c>
      <c r="R3182" t="s">
        <v>255</v>
      </c>
      <c r="S3182" t="s">
        <v>251</v>
      </c>
      <c r="T3182" t="n">
        <v>5</v>
      </c>
    </row>
    <row r="3183" spans="1:20">
      <c r="A3183" s="1" t="n">
        <v>40847</v>
      </c>
      <c r="B3183" t="s">
        <v>395</v>
      </c>
      <c r="C3183" t="n">
        <v>12</v>
      </c>
      <c r="D3183" t="n">
        <v>25</v>
      </c>
      <c r="E3183" t="s">
        <v>143</v>
      </c>
      <c r="F3183" t="n">
        <v>3201</v>
      </c>
      <c r="G3183" t="s">
        <v>250</v>
      </c>
      <c r="H3183" t="s">
        <v>251</v>
      </c>
      <c r="I3183" t="n">
        <v>5</v>
      </c>
      <c r="J3183" t="n">
        <v>785</v>
      </c>
      <c r="K3183" t="s">
        <v>281</v>
      </c>
      <c r="L3183" t="n">
        <v>1031</v>
      </c>
      <c r="M3183" t="n">
        <v>0.06</v>
      </c>
      <c r="N3183" t="n">
        <v>34</v>
      </c>
      <c r="O3183" t="s">
        <v>395</v>
      </c>
      <c r="P3183" t="n">
        <v>363</v>
      </c>
      <c r="Q3183" t="s">
        <v>411</v>
      </c>
      <c r="R3183" t="s">
        <v>255</v>
      </c>
      <c r="S3183" t="s">
        <v>251</v>
      </c>
      <c r="T3183" t="n">
        <v>5</v>
      </c>
    </row>
    <row r="3184" spans="1:20">
      <c r="A3184" s="1" t="n">
        <v>40847</v>
      </c>
      <c r="B3184" t="s">
        <v>395</v>
      </c>
      <c r="C3184" t="n">
        <v>14</v>
      </c>
      <c r="D3184" t="n">
        <v>25</v>
      </c>
      <c r="E3184" t="s">
        <v>143</v>
      </c>
      <c r="F3184" t="n">
        <v>3201</v>
      </c>
      <c r="G3184" t="s">
        <v>250</v>
      </c>
      <c r="H3184" t="s">
        <v>251</v>
      </c>
      <c r="I3184" t="n">
        <v>5</v>
      </c>
      <c r="J3184" t="n">
        <v>290</v>
      </c>
      <c r="K3184" t="s">
        <v>418</v>
      </c>
      <c r="L3184" t="n">
        <v>890</v>
      </c>
      <c r="M3184" t="n">
        <v>0.15</v>
      </c>
      <c r="N3184" t="n">
        <v>30.4</v>
      </c>
      <c r="O3184" t="s">
        <v>395</v>
      </c>
      <c r="P3184" t="n">
        <v>332</v>
      </c>
      <c r="Q3184" t="s">
        <v>419</v>
      </c>
      <c r="R3184" t="s">
        <v>321</v>
      </c>
      <c r="S3184" t="s">
        <v>322</v>
      </c>
      <c r="T3184" t="n">
        <v>5</v>
      </c>
    </row>
    <row r="3185" spans="1:20">
      <c r="A3185" s="1" t="n">
        <v>40877</v>
      </c>
      <c r="B3185" t="s">
        <v>345</v>
      </c>
      <c r="C3185" t="n">
        <v>22</v>
      </c>
      <c r="D3185" t="n">
        <v>25</v>
      </c>
      <c r="E3185" t="s">
        <v>143</v>
      </c>
      <c r="F3185" t="n">
        <v>3201</v>
      </c>
      <c r="G3185" t="s">
        <v>250</v>
      </c>
      <c r="H3185" t="s">
        <v>251</v>
      </c>
      <c r="I3185" t="n">
        <v>5</v>
      </c>
      <c r="J3185" t="n">
        <v>875</v>
      </c>
      <c r="K3185" t="s">
        <v>327</v>
      </c>
      <c r="L3185" t="n">
        <v>448</v>
      </c>
      <c r="M3185" t="n">
        <v>0.04</v>
      </c>
      <c r="N3185" t="n">
        <v>42.2</v>
      </c>
      <c r="O3185" t="s">
        <v>345</v>
      </c>
      <c r="P3185" t="n">
        <v>121</v>
      </c>
      <c r="Q3185" t="s">
        <v>251</v>
      </c>
      <c r="R3185" t="s">
        <v>255</v>
      </c>
      <c r="S3185" t="s">
        <v>251</v>
      </c>
      <c r="T3185" t="n">
        <v>5</v>
      </c>
    </row>
    <row r="3186" spans="1:20">
      <c r="A3186" s="1" t="n">
        <v>40877</v>
      </c>
      <c r="B3186" t="s">
        <v>345</v>
      </c>
      <c r="C3186" t="n">
        <v>23</v>
      </c>
      <c r="D3186" t="n">
        <v>25</v>
      </c>
      <c r="E3186" t="s">
        <v>143</v>
      </c>
      <c r="F3186" t="n">
        <v>3201</v>
      </c>
      <c r="G3186" t="s">
        <v>250</v>
      </c>
      <c r="H3186" t="s">
        <v>251</v>
      </c>
      <c r="I3186" t="n">
        <v>5</v>
      </c>
      <c r="J3186" t="n">
        <v>150</v>
      </c>
      <c r="K3186" t="s">
        <v>291</v>
      </c>
      <c r="L3186" t="n">
        <v>293</v>
      </c>
      <c r="M3186" t="n">
        <v>0.18</v>
      </c>
      <c r="N3186" t="n">
        <v>24.1</v>
      </c>
      <c r="O3186" t="s">
        <v>345</v>
      </c>
      <c r="P3186" t="n">
        <v>121</v>
      </c>
      <c r="Q3186" t="s">
        <v>251</v>
      </c>
      <c r="R3186" t="s">
        <v>255</v>
      </c>
      <c r="S3186" t="s">
        <v>251</v>
      </c>
      <c r="T3186" t="n">
        <v>5</v>
      </c>
    </row>
    <row r="3187" spans="1:20">
      <c r="A3187" s="1" t="n">
        <v>40877</v>
      </c>
      <c r="B3187" t="s">
        <v>345</v>
      </c>
      <c r="C3187" t="n">
        <v>24</v>
      </c>
      <c r="D3187" t="n">
        <v>25</v>
      </c>
      <c r="E3187" t="s">
        <v>143</v>
      </c>
      <c r="F3187" t="n">
        <v>3201</v>
      </c>
      <c r="G3187" t="s">
        <v>250</v>
      </c>
      <c r="H3187" t="s">
        <v>251</v>
      </c>
      <c r="I3187" t="n">
        <v>5</v>
      </c>
      <c r="J3187" t="n">
        <v>945</v>
      </c>
      <c r="K3187" t="s">
        <v>304</v>
      </c>
      <c r="L3187" t="n">
        <v>207</v>
      </c>
      <c r="M3187" t="n">
        <v>0.08</v>
      </c>
      <c r="N3187" t="n">
        <v>35.7</v>
      </c>
      <c r="O3187" t="s">
        <v>345</v>
      </c>
      <c r="P3187" t="n">
        <v>121</v>
      </c>
      <c r="Q3187" t="s">
        <v>251</v>
      </c>
      <c r="R3187" t="s">
        <v>255</v>
      </c>
      <c r="S3187" t="s">
        <v>251</v>
      </c>
      <c r="T3187" t="n">
        <v>5</v>
      </c>
    </row>
    <row r="3188" spans="1:20">
      <c r="A3188" s="1" t="n">
        <v>40877</v>
      </c>
      <c r="B3188" t="s">
        <v>400</v>
      </c>
      <c r="C3188" t="n">
        <v>1</v>
      </c>
      <c r="D3188" t="n">
        <v>251</v>
      </c>
      <c r="E3188" t="s">
        <v>409</v>
      </c>
      <c r="F3188" t="n">
        <v>3202</v>
      </c>
      <c r="G3188" t="s">
        <v>297</v>
      </c>
      <c r="H3188" t="s">
        <v>251</v>
      </c>
      <c r="I3188" t="n">
        <v>5</v>
      </c>
      <c r="J3188" t="n">
        <v>320</v>
      </c>
      <c r="K3188" t="s">
        <v>412</v>
      </c>
      <c r="L3188" t="n">
        <v>21</v>
      </c>
      <c r="M3188" t="n">
        <v>0</v>
      </c>
      <c r="N3188" t="n">
        <v>0</v>
      </c>
      <c r="S3188" t="s">
        <v>405</v>
      </c>
      <c r="T3188" t="s">
        <v>405</v>
      </c>
    </row>
    <row r="3189" spans="1:20">
      <c r="A3189" s="1" t="n">
        <v>40877</v>
      </c>
      <c r="B3189" t="s">
        <v>400</v>
      </c>
      <c r="C3189" t="n">
        <v>2</v>
      </c>
      <c r="D3189" t="n">
        <v>251</v>
      </c>
      <c r="E3189" t="s">
        <v>409</v>
      </c>
      <c r="F3189" t="n">
        <v>3203</v>
      </c>
      <c r="G3189" t="s">
        <v>366</v>
      </c>
      <c r="H3189" t="s">
        <v>251</v>
      </c>
      <c r="I3189" t="n">
        <v>5</v>
      </c>
      <c r="J3189" t="n">
        <v>320</v>
      </c>
      <c r="K3189" t="s">
        <v>412</v>
      </c>
      <c r="L3189" t="n">
        <v>14</v>
      </c>
      <c r="M3189" t="n">
        <v>0</v>
      </c>
      <c r="N3189" t="n">
        <v>0</v>
      </c>
      <c r="S3189" t="s">
        <v>405</v>
      </c>
      <c r="T3189" t="s">
        <v>405</v>
      </c>
    </row>
    <row r="3190" spans="1:20">
      <c r="A3190" s="1" t="n">
        <v>40877</v>
      </c>
      <c r="B3190" t="s">
        <v>400</v>
      </c>
      <c r="C3190" t="n">
        <v>3</v>
      </c>
      <c r="D3190" t="n">
        <v>251</v>
      </c>
      <c r="E3190" t="s">
        <v>409</v>
      </c>
      <c r="F3190" t="n">
        <v>3204</v>
      </c>
      <c r="G3190" t="s">
        <v>367</v>
      </c>
      <c r="H3190" t="s">
        <v>251</v>
      </c>
      <c r="I3190" t="n">
        <v>5</v>
      </c>
      <c r="J3190" t="n">
        <v>320</v>
      </c>
      <c r="K3190" t="s">
        <v>412</v>
      </c>
      <c r="L3190" t="n">
        <v>12</v>
      </c>
      <c r="M3190" t="n">
        <v>0</v>
      </c>
      <c r="N3190" t="n">
        <v>0</v>
      </c>
      <c r="S3190" t="s">
        <v>405</v>
      </c>
      <c r="T3190" t="s">
        <v>405</v>
      </c>
    </row>
    <row r="3191" spans="1:20">
      <c r="A3191" s="1" t="n">
        <v>40877</v>
      </c>
      <c r="B3191" t="s">
        <v>400</v>
      </c>
      <c r="C3191" t="n">
        <v>4</v>
      </c>
      <c r="D3191" t="n">
        <v>251</v>
      </c>
      <c r="E3191" t="s">
        <v>409</v>
      </c>
      <c r="F3191" t="n">
        <v>3204</v>
      </c>
      <c r="G3191" t="s">
        <v>367</v>
      </c>
      <c r="H3191" t="s">
        <v>251</v>
      </c>
      <c r="I3191" t="n">
        <v>5</v>
      </c>
      <c r="J3191" t="n">
        <v>320</v>
      </c>
      <c r="K3191" t="s">
        <v>412</v>
      </c>
      <c r="L3191" t="n">
        <v>9</v>
      </c>
      <c r="M3191" t="n">
        <v>0</v>
      </c>
      <c r="N3191" t="n">
        <v>0</v>
      </c>
      <c r="S3191" t="s">
        <v>405</v>
      </c>
      <c r="T3191" t="s">
        <v>405</v>
      </c>
    </row>
    <row r="3192" spans="1:20">
      <c r="A3192" s="1" t="n">
        <v>40877</v>
      </c>
      <c r="B3192" t="s">
        <v>348</v>
      </c>
      <c r="C3192" t="n">
        <v>1</v>
      </c>
      <c r="D3192" t="n">
        <v>215</v>
      </c>
      <c r="E3192" t="s">
        <v>408</v>
      </c>
      <c r="F3192" t="n">
        <v>3201</v>
      </c>
      <c r="G3192" t="s">
        <v>250</v>
      </c>
      <c r="H3192" t="s">
        <v>251</v>
      </c>
      <c r="I3192" t="n">
        <v>5</v>
      </c>
      <c r="J3192" t="n">
        <v>515</v>
      </c>
      <c r="K3192" t="s">
        <v>361</v>
      </c>
      <c r="L3192" t="n">
        <v>301</v>
      </c>
      <c r="M3192" t="n">
        <v>0</v>
      </c>
      <c r="N3192" t="n">
        <v>0</v>
      </c>
      <c r="S3192" t="s">
        <v>405</v>
      </c>
      <c r="T3192" t="s">
        <v>405</v>
      </c>
    </row>
    <row r="3193" spans="1:20">
      <c r="A3193" s="1" t="n">
        <v>40877</v>
      </c>
      <c r="B3193" t="s">
        <v>395</v>
      </c>
      <c r="C3193" t="n">
        <v>12</v>
      </c>
      <c r="D3193" t="n">
        <v>25</v>
      </c>
      <c r="E3193" t="s">
        <v>143</v>
      </c>
      <c r="F3193" t="n">
        <v>3201</v>
      </c>
      <c r="G3193" t="s">
        <v>250</v>
      </c>
      <c r="H3193" t="s">
        <v>251</v>
      </c>
      <c r="I3193" t="n">
        <v>5</v>
      </c>
      <c r="J3193" t="n">
        <v>785</v>
      </c>
      <c r="K3193" t="s">
        <v>281</v>
      </c>
      <c r="L3193" t="n">
        <v>700</v>
      </c>
      <c r="M3193" t="n">
        <v>0.06</v>
      </c>
      <c r="N3193" t="n">
        <v>34</v>
      </c>
      <c r="O3193" t="s">
        <v>395</v>
      </c>
      <c r="P3193" t="n">
        <v>363</v>
      </c>
      <c r="Q3193" t="s">
        <v>411</v>
      </c>
      <c r="R3193" t="s">
        <v>255</v>
      </c>
      <c r="S3193" t="s">
        <v>251</v>
      </c>
      <c r="T3193" t="n">
        <v>5</v>
      </c>
    </row>
    <row r="3194" spans="1:20">
      <c r="A3194" s="1" t="n">
        <v>40877</v>
      </c>
      <c r="B3194" t="s">
        <v>395</v>
      </c>
      <c r="C3194" t="n">
        <v>13</v>
      </c>
      <c r="D3194" t="n">
        <v>25</v>
      </c>
      <c r="E3194" t="s">
        <v>143</v>
      </c>
      <c r="F3194" t="n">
        <v>3201</v>
      </c>
      <c r="G3194" t="s">
        <v>250</v>
      </c>
      <c r="H3194" t="s">
        <v>251</v>
      </c>
      <c r="I3194" t="n">
        <v>5</v>
      </c>
      <c r="J3194" t="n">
        <v>805</v>
      </c>
      <c r="K3194" t="s">
        <v>317</v>
      </c>
      <c r="L3194" t="n">
        <v>710</v>
      </c>
      <c r="M3194" t="n">
        <v>0.23</v>
      </c>
      <c r="N3194" t="n">
        <v>37.9</v>
      </c>
      <c r="O3194" t="s">
        <v>395</v>
      </c>
      <c r="P3194" t="n">
        <v>363</v>
      </c>
      <c r="Q3194" t="s">
        <v>411</v>
      </c>
      <c r="R3194" t="s">
        <v>255</v>
      </c>
      <c r="S3194" t="s">
        <v>251</v>
      </c>
      <c r="T3194" t="n">
        <v>5</v>
      </c>
    </row>
    <row r="3195" spans="1:20">
      <c r="A3195" s="1" t="n">
        <v>40877</v>
      </c>
      <c r="B3195" t="s">
        <v>395</v>
      </c>
      <c r="C3195" t="n">
        <v>14</v>
      </c>
      <c r="D3195" t="n">
        <v>25</v>
      </c>
      <c r="E3195" t="s">
        <v>143</v>
      </c>
      <c r="F3195" t="n">
        <v>3201</v>
      </c>
      <c r="G3195" t="s">
        <v>250</v>
      </c>
      <c r="H3195" t="s">
        <v>251</v>
      </c>
      <c r="I3195" t="n">
        <v>5</v>
      </c>
      <c r="J3195" t="n">
        <v>465</v>
      </c>
      <c r="K3195" t="s">
        <v>420</v>
      </c>
      <c r="L3195" t="n">
        <v>449</v>
      </c>
      <c r="M3195" t="n">
        <v>2</v>
      </c>
      <c r="N3195" t="n">
        <v>33.7</v>
      </c>
      <c r="O3195" t="s">
        <v>395</v>
      </c>
      <c r="P3195" t="n">
        <v>363</v>
      </c>
      <c r="Q3195" t="s">
        <v>411</v>
      </c>
      <c r="R3195" t="s">
        <v>255</v>
      </c>
      <c r="S3195" t="s">
        <v>251</v>
      </c>
      <c r="T3195" t="n">
        <v>5</v>
      </c>
    </row>
    <row r="3196" spans="1:20">
      <c r="A3196" s="1" t="n">
        <v>40908</v>
      </c>
      <c r="B3196" t="s">
        <v>345</v>
      </c>
      <c r="C3196" t="n">
        <v>18</v>
      </c>
      <c r="D3196" t="n">
        <v>25</v>
      </c>
      <c r="E3196" t="s">
        <v>143</v>
      </c>
      <c r="F3196" t="n">
        <v>3201</v>
      </c>
      <c r="G3196" t="s">
        <v>250</v>
      </c>
      <c r="H3196" t="s">
        <v>251</v>
      </c>
      <c r="I3196" t="n">
        <v>5</v>
      </c>
      <c r="J3196" t="n">
        <v>458</v>
      </c>
      <c r="K3196" t="s">
        <v>252</v>
      </c>
      <c r="L3196" t="n">
        <v>189</v>
      </c>
      <c r="M3196" t="n">
        <v>0.1</v>
      </c>
      <c r="N3196" t="n">
        <v>31.5</v>
      </c>
      <c r="O3196" t="s">
        <v>345</v>
      </c>
      <c r="P3196" t="n">
        <v>121</v>
      </c>
      <c r="Q3196" t="s">
        <v>251</v>
      </c>
      <c r="R3196" t="s">
        <v>255</v>
      </c>
      <c r="S3196" t="s">
        <v>251</v>
      </c>
      <c r="T3196" t="n">
        <v>5</v>
      </c>
    </row>
    <row r="3197" spans="1:20">
      <c r="A3197" s="1" t="n">
        <v>40908</v>
      </c>
      <c r="B3197" t="s">
        <v>345</v>
      </c>
      <c r="C3197" t="n">
        <v>19</v>
      </c>
      <c r="D3197" t="n">
        <v>25</v>
      </c>
      <c r="E3197" t="s">
        <v>143</v>
      </c>
      <c r="F3197" t="n">
        <v>3201</v>
      </c>
      <c r="G3197" t="s">
        <v>250</v>
      </c>
      <c r="H3197" t="s">
        <v>251</v>
      </c>
      <c r="I3197" t="n">
        <v>5</v>
      </c>
      <c r="J3197" t="n">
        <v>875</v>
      </c>
      <c r="K3197" t="s">
        <v>327</v>
      </c>
      <c r="L3197" t="n">
        <v>199</v>
      </c>
      <c r="M3197" t="n">
        <v>0.04</v>
      </c>
      <c r="N3197" t="n">
        <v>42.4</v>
      </c>
      <c r="O3197" t="s">
        <v>345</v>
      </c>
      <c r="P3197" t="n">
        <v>121</v>
      </c>
      <c r="Q3197" t="s">
        <v>251</v>
      </c>
      <c r="R3197" t="s">
        <v>255</v>
      </c>
      <c r="S3197" t="s">
        <v>251</v>
      </c>
      <c r="T3197" t="n">
        <v>5</v>
      </c>
    </row>
    <row r="3198" spans="1:20">
      <c r="A3198" s="1" t="n">
        <v>40908</v>
      </c>
      <c r="B3198" t="s">
        <v>345</v>
      </c>
      <c r="C3198" t="n">
        <v>20</v>
      </c>
      <c r="D3198" t="n">
        <v>25</v>
      </c>
      <c r="E3198" t="s">
        <v>143</v>
      </c>
      <c r="F3198" t="n">
        <v>3201</v>
      </c>
      <c r="G3198" t="s">
        <v>250</v>
      </c>
      <c r="H3198" t="s">
        <v>251</v>
      </c>
      <c r="I3198" t="n">
        <v>5</v>
      </c>
      <c r="J3198" t="n">
        <v>875</v>
      </c>
      <c r="K3198" t="s">
        <v>327</v>
      </c>
      <c r="L3198" t="n">
        <v>346</v>
      </c>
      <c r="M3198" t="n">
        <v>0.04</v>
      </c>
      <c r="N3198" t="n">
        <v>42.4</v>
      </c>
      <c r="O3198" t="s">
        <v>345</v>
      </c>
      <c r="P3198" t="n">
        <v>121</v>
      </c>
      <c r="Q3198" t="s">
        <v>251</v>
      </c>
      <c r="R3198" t="s">
        <v>255</v>
      </c>
      <c r="S3198" t="s">
        <v>251</v>
      </c>
      <c r="T3198" t="n">
        <v>5</v>
      </c>
    </row>
    <row r="3199" spans="1:20">
      <c r="A3199" s="1" t="n">
        <v>40908</v>
      </c>
      <c r="B3199" t="s">
        <v>345</v>
      </c>
      <c r="C3199" t="n">
        <v>21</v>
      </c>
      <c r="D3199" t="n">
        <v>25</v>
      </c>
      <c r="E3199" t="s">
        <v>143</v>
      </c>
      <c r="F3199" t="n">
        <v>3201</v>
      </c>
      <c r="G3199" t="s">
        <v>250</v>
      </c>
      <c r="H3199" t="s">
        <v>251</v>
      </c>
      <c r="I3199" t="n">
        <v>5</v>
      </c>
      <c r="J3199" t="n">
        <v>875</v>
      </c>
      <c r="K3199" t="s">
        <v>327</v>
      </c>
      <c r="L3199" t="n">
        <v>123</v>
      </c>
      <c r="M3199" t="n">
        <v>0.06</v>
      </c>
      <c r="N3199" t="n">
        <v>38.9</v>
      </c>
      <c r="O3199" t="s">
        <v>345</v>
      </c>
      <c r="P3199" t="n">
        <v>121</v>
      </c>
      <c r="Q3199" t="s">
        <v>251</v>
      </c>
      <c r="R3199" t="s">
        <v>255</v>
      </c>
      <c r="S3199" t="s">
        <v>251</v>
      </c>
      <c r="T3199" t="n">
        <v>5</v>
      </c>
    </row>
    <row r="3200" spans="1:20">
      <c r="A3200" s="1" t="n">
        <v>40908</v>
      </c>
      <c r="B3200" t="s">
        <v>345</v>
      </c>
      <c r="C3200" t="n">
        <v>22</v>
      </c>
      <c r="D3200" t="n">
        <v>25</v>
      </c>
      <c r="E3200" t="s">
        <v>143</v>
      </c>
      <c r="F3200" t="n">
        <v>3201</v>
      </c>
      <c r="G3200" t="s">
        <v>250</v>
      </c>
      <c r="H3200" t="s">
        <v>251</v>
      </c>
      <c r="I3200" t="n">
        <v>5</v>
      </c>
      <c r="J3200" t="n">
        <v>875</v>
      </c>
      <c r="K3200" t="s">
        <v>327</v>
      </c>
      <c r="L3200" t="n">
        <v>101</v>
      </c>
      <c r="M3200" t="n">
        <v>0.06</v>
      </c>
      <c r="N3200" t="n">
        <v>38.9</v>
      </c>
      <c r="O3200" t="s">
        <v>345</v>
      </c>
      <c r="P3200" t="n">
        <v>121</v>
      </c>
      <c r="Q3200" t="s">
        <v>251</v>
      </c>
      <c r="R3200" t="s">
        <v>255</v>
      </c>
      <c r="S3200" t="s">
        <v>251</v>
      </c>
      <c r="T3200" t="n">
        <v>5</v>
      </c>
    </row>
    <row r="3201" spans="1:20">
      <c r="A3201" s="1" t="n">
        <v>40908</v>
      </c>
      <c r="B3201" t="s">
        <v>345</v>
      </c>
      <c r="C3201" t="n">
        <v>23</v>
      </c>
      <c r="D3201" t="n">
        <v>25</v>
      </c>
      <c r="E3201" t="s">
        <v>143</v>
      </c>
      <c r="F3201" t="n">
        <v>3201</v>
      </c>
      <c r="G3201" t="s">
        <v>250</v>
      </c>
      <c r="H3201" t="s">
        <v>251</v>
      </c>
      <c r="I3201" t="n">
        <v>5</v>
      </c>
      <c r="J3201" t="n">
        <v>945</v>
      </c>
      <c r="K3201" t="s">
        <v>304</v>
      </c>
      <c r="L3201" t="n">
        <v>314</v>
      </c>
      <c r="M3201" t="n">
        <v>0.06</v>
      </c>
      <c r="N3201" t="n">
        <v>40</v>
      </c>
      <c r="O3201" t="s">
        <v>345</v>
      </c>
      <c r="P3201" t="n">
        <v>121</v>
      </c>
      <c r="Q3201" t="s">
        <v>251</v>
      </c>
      <c r="R3201" t="s">
        <v>255</v>
      </c>
      <c r="S3201" t="s">
        <v>251</v>
      </c>
      <c r="T3201" t="n">
        <v>5</v>
      </c>
    </row>
    <row r="3202" spans="1:20">
      <c r="A3202" s="1" t="n">
        <v>40908</v>
      </c>
      <c r="B3202" t="s">
        <v>395</v>
      </c>
      <c r="C3202" t="n">
        <v>12</v>
      </c>
      <c r="D3202" t="n">
        <v>25</v>
      </c>
      <c r="E3202" t="s">
        <v>143</v>
      </c>
      <c r="F3202" t="n">
        <v>3201</v>
      </c>
      <c r="G3202" t="s">
        <v>250</v>
      </c>
      <c r="H3202" t="s">
        <v>251</v>
      </c>
      <c r="I3202" t="n">
        <v>5</v>
      </c>
      <c r="J3202" t="n">
        <v>785</v>
      </c>
      <c r="K3202" t="s">
        <v>281</v>
      </c>
      <c r="L3202" t="n">
        <v>652</v>
      </c>
      <c r="M3202" t="n">
        <v>0.06</v>
      </c>
      <c r="N3202" t="n">
        <v>34</v>
      </c>
      <c r="O3202" t="s">
        <v>395</v>
      </c>
      <c r="P3202" t="n">
        <v>363</v>
      </c>
      <c r="Q3202" t="s">
        <v>411</v>
      </c>
      <c r="R3202" t="s">
        <v>255</v>
      </c>
      <c r="S3202" t="s">
        <v>251</v>
      </c>
      <c r="T3202" t="n">
        <v>5</v>
      </c>
    </row>
    <row r="3203" spans="1:20">
      <c r="A3203" s="1" t="n">
        <v>40908</v>
      </c>
      <c r="B3203" t="s">
        <v>395</v>
      </c>
      <c r="C3203" t="n">
        <v>13</v>
      </c>
      <c r="D3203" t="n">
        <v>25</v>
      </c>
      <c r="E3203" t="s">
        <v>143</v>
      </c>
      <c r="F3203" t="n">
        <v>3201</v>
      </c>
      <c r="G3203" t="s">
        <v>250</v>
      </c>
      <c r="H3203" t="s">
        <v>251</v>
      </c>
      <c r="I3203" t="n">
        <v>5</v>
      </c>
      <c r="J3203" t="n">
        <v>805</v>
      </c>
      <c r="K3203" t="s">
        <v>317</v>
      </c>
      <c r="L3203" t="n">
        <v>230</v>
      </c>
      <c r="M3203" t="n">
        <v>0.23</v>
      </c>
      <c r="N3203" t="n">
        <v>37.9</v>
      </c>
      <c r="O3203" t="s">
        <v>395</v>
      </c>
      <c r="P3203" t="n">
        <v>363</v>
      </c>
      <c r="Q3203" t="s">
        <v>411</v>
      </c>
      <c r="R3203" t="s">
        <v>255</v>
      </c>
      <c r="S3203" t="s">
        <v>251</v>
      </c>
      <c r="T3203" t="n">
        <v>5</v>
      </c>
    </row>
    <row r="3204" spans="1:20">
      <c r="A3204" s="1" t="n">
        <v>40908</v>
      </c>
      <c r="B3204" t="s">
        <v>395</v>
      </c>
      <c r="C3204" t="n">
        <v>15</v>
      </c>
      <c r="D3204" t="n">
        <v>25</v>
      </c>
      <c r="E3204" t="s">
        <v>143</v>
      </c>
      <c r="F3204" t="n">
        <v>3201</v>
      </c>
      <c r="G3204" t="s">
        <v>250</v>
      </c>
      <c r="H3204" t="s">
        <v>251</v>
      </c>
      <c r="I3204" t="n">
        <v>5</v>
      </c>
      <c r="J3204" t="n">
        <v>785</v>
      </c>
      <c r="K3204" t="s">
        <v>281</v>
      </c>
      <c r="L3204" t="n">
        <v>80</v>
      </c>
      <c r="M3204" t="n">
        <v>2.79</v>
      </c>
      <c r="N3204" t="n">
        <v>28.7</v>
      </c>
      <c r="O3204" t="s">
        <v>395</v>
      </c>
      <c r="P3204" t="n">
        <v>363</v>
      </c>
      <c r="Q3204" t="s">
        <v>411</v>
      </c>
      <c r="R3204" t="s">
        <v>255</v>
      </c>
      <c r="S3204" t="s">
        <v>251</v>
      </c>
      <c r="T3204" t="n">
        <v>5</v>
      </c>
    </row>
    <row r="3205" spans="1:20">
      <c r="A3205" s="1" t="n">
        <v>40908</v>
      </c>
      <c r="B3205" t="s">
        <v>395</v>
      </c>
      <c r="C3205" t="n">
        <v>16</v>
      </c>
      <c r="D3205" t="n">
        <v>25</v>
      </c>
      <c r="E3205" t="s">
        <v>143</v>
      </c>
      <c r="F3205" t="n">
        <v>3201</v>
      </c>
      <c r="G3205" t="s">
        <v>250</v>
      </c>
      <c r="H3205" t="s">
        <v>251</v>
      </c>
      <c r="I3205" t="n">
        <v>5</v>
      </c>
      <c r="J3205" t="n">
        <v>145</v>
      </c>
      <c r="K3205" t="s">
        <v>323</v>
      </c>
      <c r="L3205" t="n">
        <v>903</v>
      </c>
      <c r="M3205" t="n">
        <v>0.02</v>
      </c>
      <c r="N3205" t="n">
        <v>31.7</v>
      </c>
      <c r="O3205" t="s">
        <v>395</v>
      </c>
      <c r="P3205" t="n">
        <v>363</v>
      </c>
      <c r="Q3205" t="s">
        <v>411</v>
      </c>
      <c r="R3205" t="s">
        <v>255</v>
      </c>
      <c r="S3205" t="s">
        <v>251</v>
      </c>
      <c r="T3205" t="n">
        <v>5</v>
      </c>
    </row>
    <row r="3206" spans="1:20">
      <c r="A3206" s="1" t="n">
        <v>40939</v>
      </c>
      <c r="B3206" t="s">
        <v>345</v>
      </c>
      <c r="C3206" t="n">
        <v>25</v>
      </c>
      <c r="D3206" t="n">
        <v>25</v>
      </c>
      <c r="E3206" t="s">
        <v>143</v>
      </c>
      <c r="F3206" t="n">
        <v>3201</v>
      </c>
      <c r="G3206" t="s">
        <v>250</v>
      </c>
      <c r="H3206" t="s">
        <v>251</v>
      </c>
      <c r="I3206" t="n">
        <v>5</v>
      </c>
      <c r="J3206" t="n">
        <v>875</v>
      </c>
      <c r="K3206" t="s">
        <v>327</v>
      </c>
      <c r="L3206" t="n">
        <v>353</v>
      </c>
      <c r="M3206" t="n">
        <v>0.04</v>
      </c>
      <c r="N3206" t="n">
        <v>42.5</v>
      </c>
      <c r="O3206" t="s">
        <v>345</v>
      </c>
      <c r="P3206" t="n">
        <v>121</v>
      </c>
      <c r="Q3206" t="s">
        <v>251</v>
      </c>
      <c r="R3206" t="s">
        <v>255</v>
      </c>
      <c r="S3206" t="s">
        <v>251</v>
      </c>
      <c r="T3206" t="n">
        <v>5</v>
      </c>
    </row>
    <row r="3207" spans="1:20">
      <c r="A3207" s="1" t="n">
        <v>40939</v>
      </c>
      <c r="B3207" t="s">
        <v>345</v>
      </c>
      <c r="C3207" t="n">
        <v>26</v>
      </c>
      <c r="D3207" t="n">
        <v>25</v>
      </c>
      <c r="E3207" t="s">
        <v>143</v>
      </c>
      <c r="F3207" t="n">
        <v>3201</v>
      </c>
      <c r="G3207" t="s">
        <v>250</v>
      </c>
      <c r="H3207" t="s">
        <v>251</v>
      </c>
      <c r="I3207" t="n">
        <v>5</v>
      </c>
      <c r="J3207" t="n">
        <v>875</v>
      </c>
      <c r="K3207" t="s">
        <v>327</v>
      </c>
      <c r="L3207" t="n">
        <v>107</v>
      </c>
      <c r="M3207" t="n">
        <v>0.04</v>
      </c>
      <c r="N3207" t="n">
        <v>41.7</v>
      </c>
      <c r="O3207" t="s">
        <v>345</v>
      </c>
      <c r="P3207" t="n">
        <v>121</v>
      </c>
      <c r="Q3207" t="s">
        <v>251</v>
      </c>
      <c r="R3207" t="s">
        <v>255</v>
      </c>
      <c r="S3207" t="s">
        <v>251</v>
      </c>
      <c r="T3207" t="n">
        <v>5</v>
      </c>
    </row>
    <row r="3208" spans="1:20">
      <c r="A3208" s="1" t="n">
        <v>40939</v>
      </c>
      <c r="B3208" t="s">
        <v>345</v>
      </c>
      <c r="C3208" t="n">
        <v>27</v>
      </c>
      <c r="D3208" t="n">
        <v>25</v>
      </c>
      <c r="E3208" t="s">
        <v>143</v>
      </c>
      <c r="F3208" t="n">
        <v>3201</v>
      </c>
      <c r="G3208" t="s">
        <v>250</v>
      </c>
      <c r="H3208" t="s">
        <v>251</v>
      </c>
      <c r="I3208" t="n">
        <v>5</v>
      </c>
      <c r="J3208" t="n">
        <v>875</v>
      </c>
      <c r="K3208" t="s">
        <v>327</v>
      </c>
      <c r="L3208" t="n">
        <v>321</v>
      </c>
      <c r="M3208" t="n">
        <v>0.04</v>
      </c>
      <c r="N3208" t="n">
        <v>41.7</v>
      </c>
      <c r="O3208" t="s">
        <v>345</v>
      </c>
      <c r="P3208" t="n">
        <v>121</v>
      </c>
      <c r="Q3208" t="s">
        <v>251</v>
      </c>
      <c r="R3208" t="s">
        <v>255</v>
      </c>
      <c r="S3208" t="s">
        <v>251</v>
      </c>
      <c r="T3208" t="n">
        <v>5</v>
      </c>
    </row>
    <row r="3209" spans="1:20">
      <c r="A3209" s="1" t="n">
        <v>40939</v>
      </c>
      <c r="B3209" t="s">
        <v>345</v>
      </c>
      <c r="C3209" t="n">
        <v>28</v>
      </c>
      <c r="D3209" t="n">
        <v>25</v>
      </c>
      <c r="E3209" t="s">
        <v>143</v>
      </c>
      <c r="F3209" t="n">
        <v>3201</v>
      </c>
      <c r="G3209" t="s">
        <v>250</v>
      </c>
      <c r="H3209" t="s">
        <v>251</v>
      </c>
      <c r="I3209" t="n">
        <v>5</v>
      </c>
      <c r="J3209" t="n">
        <v>458</v>
      </c>
      <c r="K3209" t="s">
        <v>252</v>
      </c>
      <c r="L3209" t="n">
        <v>189</v>
      </c>
      <c r="M3209" t="n">
        <v>0.09</v>
      </c>
      <c r="N3209" t="n">
        <v>31.4</v>
      </c>
      <c r="O3209" t="s">
        <v>345</v>
      </c>
      <c r="P3209" t="n">
        <v>121</v>
      </c>
      <c r="Q3209" t="s">
        <v>251</v>
      </c>
      <c r="R3209" t="s">
        <v>255</v>
      </c>
      <c r="S3209" t="s">
        <v>251</v>
      </c>
      <c r="T3209" t="n">
        <v>5</v>
      </c>
    </row>
    <row r="3210" spans="1:20">
      <c r="A3210" s="1" t="n">
        <v>40939</v>
      </c>
      <c r="B3210" t="s">
        <v>345</v>
      </c>
      <c r="C3210" t="n">
        <v>29</v>
      </c>
      <c r="D3210" t="n">
        <v>25</v>
      </c>
      <c r="E3210" t="s">
        <v>143</v>
      </c>
      <c r="F3210" t="n">
        <v>3201</v>
      </c>
      <c r="G3210" t="s">
        <v>250</v>
      </c>
      <c r="H3210" t="s">
        <v>251</v>
      </c>
      <c r="I3210" t="n">
        <v>5</v>
      </c>
      <c r="J3210" t="n">
        <v>945</v>
      </c>
      <c r="K3210" t="s">
        <v>304</v>
      </c>
      <c r="L3210" t="n">
        <v>308</v>
      </c>
      <c r="M3210" t="n">
        <v>0.08</v>
      </c>
      <c r="N3210" t="n">
        <v>33.9</v>
      </c>
      <c r="O3210" t="s">
        <v>345</v>
      </c>
      <c r="P3210" t="n">
        <v>121</v>
      </c>
      <c r="Q3210" t="s">
        <v>251</v>
      </c>
      <c r="R3210" t="s">
        <v>255</v>
      </c>
      <c r="S3210" t="s">
        <v>251</v>
      </c>
      <c r="T3210" t="n">
        <v>5</v>
      </c>
    </row>
    <row r="3211" spans="1:20">
      <c r="A3211" s="1" t="n">
        <v>40939</v>
      </c>
      <c r="B3211" t="s">
        <v>345</v>
      </c>
      <c r="C3211" t="n">
        <v>30</v>
      </c>
      <c r="D3211" t="n">
        <v>25</v>
      </c>
      <c r="E3211" t="s">
        <v>143</v>
      </c>
      <c r="F3211" t="n">
        <v>3201</v>
      </c>
      <c r="G3211" t="s">
        <v>250</v>
      </c>
      <c r="H3211" t="s">
        <v>251</v>
      </c>
      <c r="I3211" t="n">
        <v>5</v>
      </c>
      <c r="J3211" t="n">
        <v>150</v>
      </c>
      <c r="K3211" t="s">
        <v>291</v>
      </c>
      <c r="L3211" t="n">
        <v>418</v>
      </c>
      <c r="M3211" t="n">
        <v>0.17</v>
      </c>
      <c r="N3211" t="n">
        <v>24.9</v>
      </c>
      <c r="O3211" t="s">
        <v>345</v>
      </c>
      <c r="P3211" t="n">
        <v>121</v>
      </c>
      <c r="Q3211" t="s">
        <v>251</v>
      </c>
      <c r="R3211" t="s">
        <v>255</v>
      </c>
      <c r="S3211" t="s">
        <v>251</v>
      </c>
      <c r="T3211" t="n">
        <v>5</v>
      </c>
    </row>
    <row r="3212" spans="1:20">
      <c r="A3212" s="1" t="n">
        <v>40939</v>
      </c>
      <c r="B3212" t="s">
        <v>406</v>
      </c>
      <c r="C3212" t="n">
        <v>1</v>
      </c>
      <c r="D3212" t="n">
        <v>931</v>
      </c>
      <c r="E3212" t="s">
        <v>407</v>
      </c>
      <c r="F3212" t="n">
        <v>3201</v>
      </c>
      <c r="G3212" t="s">
        <v>250</v>
      </c>
      <c r="H3212" t="s">
        <v>251</v>
      </c>
      <c r="I3212" t="n">
        <v>5</v>
      </c>
      <c r="J3212" t="n">
        <v>260</v>
      </c>
      <c r="K3212" t="s">
        <v>272</v>
      </c>
      <c r="L3212" t="n">
        <v>207</v>
      </c>
      <c r="M3212" t="n">
        <v>0</v>
      </c>
      <c r="N3212" t="n">
        <v>0</v>
      </c>
      <c r="S3212" t="s">
        <v>405</v>
      </c>
      <c r="T3212" t="s">
        <v>405</v>
      </c>
    </row>
    <row r="3213" spans="1:20">
      <c r="A3213" s="1" t="n">
        <v>40939</v>
      </c>
      <c r="B3213" t="s">
        <v>395</v>
      </c>
      <c r="C3213" t="n">
        <v>8</v>
      </c>
      <c r="D3213" t="n">
        <v>25</v>
      </c>
      <c r="E3213" t="s">
        <v>143</v>
      </c>
      <c r="F3213" t="n">
        <v>3201</v>
      </c>
      <c r="G3213" t="s">
        <v>250</v>
      </c>
      <c r="H3213" t="s">
        <v>251</v>
      </c>
      <c r="I3213" t="n">
        <v>5</v>
      </c>
      <c r="J3213" t="n">
        <v>805</v>
      </c>
      <c r="K3213" t="s">
        <v>317</v>
      </c>
      <c r="L3213" t="n">
        <v>1100</v>
      </c>
      <c r="M3213" t="n">
        <v>0.6</v>
      </c>
      <c r="N3213" t="n">
        <v>34</v>
      </c>
      <c r="O3213" t="s">
        <v>395</v>
      </c>
      <c r="P3213" t="n">
        <v>363</v>
      </c>
      <c r="Q3213" t="s">
        <v>411</v>
      </c>
      <c r="R3213" t="s">
        <v>255</v>
      </c>
      <c r="S3213" t="s">
        <v>251</v>
      </c>
      <c r="T3213" t="n">
        <v>5</v>
      </c>
    </row>
    <row r="3214" spans="1:20">
      <c r="A3214" s="1" t="n">
        <v>40939</v>
      </c>
      <c r="B3214" t="s">
        <v>395</v>
      </c>
      <c r="C3214" t="n">
        <v>10</v>
      </c>
      <c r="D3214" t="n">
        <v>25</v>
      </c>
      <c r="E3214" t="s">
        <v>143</v>
      </c>
      <c r="F3214" t="n">
        <v>3201</v>
      </c>
      <c r="G3214" t="s">
        <v>250</v>
      </c>
      <c r="H3214" t="s">
        <v>251</v>
      </c>
      <c r="I3214" t="n">
        <v>5</v>
      </c>
      <c r="J3214" t="n">
        <v>325</v>
      </c>
      <c r="K3214" t="s">
        <v>287</v>
      </c>
      <c r="L3214" t="n">
        <v>96</v>
      </c>
      <c r="M3214" t="n">
        <v>1.5</v>
      </c>
      <c r="N3214" t="n">
        <v>21.1</v>
      </c>
      <c r="O3214" t="s">
        <v>395</v>
      </c>
      <c r="P3214" t="n">
        <v>363</v>
      </c>
      <c r="Q3214" t="s">
        <v>411</v>
      </c>
      <c r="R3214" t="s">
        <v>255</v>
      </c>
      <c r="S3214" t="s">
        <v>251</v>
      </c>
      <c r="T3214" t="n">
        <v>5</v>
      </c>
    </row>
    <row r="3215" spans="1:20">
      <c r="A3215" s="1" t="n">
        <v>40939</v>
      </c>
      <c r="B3215" t="s">
        <v>395</v>
      </c>
      <c r="C3215" t="n">
        <v>13</v>
      </c>
      <c r="D3215" t="n">
        <v>25</v>
      </c>
      <c r="E3215" t="s">
        <v>143</v>
      </c>
      <c r="F3215" t="n">
        <v>3201</v>
      </c>
      <c r="G3215" t="s">
        <v>250</v>
      </c>
      <c r="H3215" t="s">
        <v>251</v>
      </c>
      <c r="I3215" t="n">
        <v>5</v>
      </c>
      <c r="J3215" t="n">
        <v>785</v>
      </c>
      <c r="K3215" t="s">
        <v>281</v>
      </c>
      <c r="L3215" t="n">
        <v>724</v>
      </c>
      <c r="M3215" t="n">
        <v>0.06</v>
      </c>
      <c r="N3215" t="n">
        <v>34</v>
      </c>
      <c r="O3215" t="s">
        <v>395</v>
      </c>
      <c r="P3215" t="n">
        <v>363</v>
      </c>
      <c r="Q3215" t="s">
        <v>411</v>
      </c>
      <c r="R3215" t="s">
        <v>255</v>
      </c>
      <c r="S3215" t="s">
        <v>251</v>
      </c>
      <c r="T3215" t="n">
        <v>5</v>
      </c>
    </row>
    <row r="3216" spans="1:20">
      <c r="A3216" s="1" t="n">
        <v>40939</v>
      </c>
      <c r="B3216" t="s">
        <v>395</v>
      </c>
      <c r="C3216" t="n">
        <v>14</v>
      </c>
      <c r="D3216" t="n">
        <v>25</v>
      </c>
      <c r="E3216" t="s">
        <v>143</v>
      </c>
      <c r="F3216" t="n">
        <v>3201</v>
      </c>
      <c r="G3216" t="s">
        <v>250</v>
      </c>
      <c r="H3216" t="s">
        <v>251</v>
      </c>
      <c r="I3216" t="n">
        <v>5</v>
      </c>
      <c r="J3216" t="n">
        <v>145</v>
      </c>
      <c r="K3216" t="s">
        <v>323</v>
      </c>
      <c r="L3216" t="n">
        <v>903</v>
      </c>
      <c r="M3216" t="n">
        <v>0.02</v>
      </c>
      <c r="N3216" t="n">
        <v>31.7</v>
      </c>
      <c r="O3216" t="s">
        <v>395</v>
      </c>
      <c r="P3216" t="n">
        <v>363</v>
      </c>
      <c r="Q3216" t="s">
        <v>411</v>
      </c>
      <c r="R3216" t="s">
        <v>255</v>
      </c>
      <c r="S3216" t="s">
        <v>251</v>
      </c>
      <c r="T3216" t="n">
        <v>5</v>
      </c>
    </row>
    <row r="3217" spans="1:20">
      <c r="A3217" s="1" t="n">
        <v>40968</v>
      </c>
      <c r="B3217" t="s">
        <v>345</v>
      </c>
      <c r="C3217" t="n">
        <v>21</v>
      </c>
      <c r="D3217" t="n">
        <v>25</v>
      </c>
      <c r="E3217" t="s">
        <v>143</v>
      </c>
      <c r="F3217" t="n">
        <v>3201</v>
      </c>
      <c r="G3217" t="s">
        <v>250</v>
      </c>
      <c r="H3217" t="s">
        <v>251</v>
      </c>
      <c r="I3217" t="n">
        <v>5</v>
      </c>
      <c r="J3217" t="n">
        <v>875</v>
      </c>
      <c r="K3217" t="s">
        <v>327</v>
      </c>
      <c r="L3217" t="n">
        <v>555</v>
      </c>
      <c r="M3217" t="n">
        <v>0.04</v>
      </c>
      <c r="N3217" t="n">
        <v>41.4</v>
      </c>
      <c r="O3217" t="s">
        <v>345</v>
      </c>
      <c r="P3217" t="n">
        <v>121</v>
      </c>
      <c r="Q3217" t="s">
        <v>251</v>
      </c>
      <c r="R3217" t="s">
        <v>255</v>
      </c>
      <c r="S3217" t="s">
        <v>251</v>
      </c>
      <c r="T3217" t="n">
        <v>5</v>
      </c>
    </row>
    <row r="3218" spans="1:20">
      <c r="A3218" s="1" t="n">
        <v>40968</v>
      </c>
      <c r="B3218" t="s">
        <v>345</v>
      </c>
      <c r="C3218" t="n">
        <v>22</v>
      </c>
      <c r="D3218" t="n">
        <v>25</v>
      </c>
      <c r="E3218" t="s">
        <v>143</v>
      </c>
      <c r="F3218" t="n">
        <v>3201</v>
      </c>
      <c r="G3218" t="s">
        <v>250</v>
      </c>
      <c r="H3218" t="s">
        <v>251</v>
      </c>
      <c r="I3218" t="n">
        <v>5</v>
      </c>
      <c r="J3218" t="n">
        <v>875</v>
      </c>
      <c r="K3218" t="s">
        <v>327</v>
      </c>
      <c r="L3218" t="n">
        <v>209</v>
      </c>
      <c r="M3218" t="n">
        <v>0.04</v>
      </c>
      <c r="N3218" t="n">
        <v>41.3</v>
      </c>
      <c r="O3218" t="s">
        <v>345</v>
      </c>
      <c r="P3218" t="n">
        <v>121</v>
      </c>
      <c r="Q3218" t="s">
        <v>251</v>
      </c>
      <c r="R3218" t="s">
        <v>255</v>
      </c>
      <c r="S3218" t="s">
        <v>251</v>
      </c>
      <c r="T3218" t="n">
        <v>5</v>
      </c>
    </row>
    <row r="3219" spans="1:20">
      <c r="A3219" s="1" t="n">
        <v>40968</v>
      </c>
      <c r="B3219" t="s">
        <v>345</v>
      </c>
      <c r="C3219" t="n">
        <v>23</v>
      </c>
      <c r="D3219" t="n">
        <v>25</v>
      </c>
      <c r="E3219" t="s">
        <v>143</v>
      </c>
      <c r="F3219" t="n">
        <v>3201</v>
      </c>
      <c r="G3219" t="s">
        <v>250</v>
      </c>
      <c r="H3219" t="s">
        <v>251</v>
      </c>
      <c r="I3219" t="n">
        <v>5</v>
      </c>
      <c r="J3219" t="n">
        <v>458</v>
      </c>
      <c r="K3219" t="s">
        <v>252</v>
      </c>
      <c r="L3219" t="n">
        <v>102</v>
      </c>
      <c r="M3219" t="n">
        <v>0.2</v>
      </c>
      <c r="N3219" t="n">
        <v>20.8</v>
      </c>
      <c r="O3219" t="s">
        <v>345</v>
      </c>
      <c r="P3219" t="n">
        <v>121</v>
      </c>
      <c r="Q3219" t="s">
        <v>251</v>
      </c>
      <c r="R3219" t="s">
        <v>255</v>
      </c>
      <c r="S3219" t="s">
        <v>251</v>
      </c>
      <c r="T3219" t="n">
        <v>5</v>
      </c>
    </row>
    <row r="3220" spans="1:20">
      <c r="A3220" s="1" t="n">
        <v>40968</v>
      </c>
      <c r="B3220" t="s">
        <v>345</v>
      </c>
      <c r="C3220" t="n">
        <v>24</v>
      </c>
      <c r="D3220" t="n">
        <v>25</v>
      </c>
      <c r="E3220" t="s">
        <v>143</v>
      </c>
      <c r="F3220" t="n">
        <v>3201</v>
      </c>
      <c r="G3220" t="s">
        <v>250</v>
      </c>
      <c r="H3220" t="s">
        <v>251</v>
      </c>
      <c r="I3220" t="n">
        <v>5</v>
      </c>
      <c r="J3220" t="n">
        <v>388</v>
      </c>
      <c r="K3220" t="s">
        <v>346</v>
      </c>
      <c r="L3220" t="n">
        <v>472</v>
      </c>
      <c r="M3220" t="n">
        <v>0.07000000000000001</v>
      </c>
      <c r="N3220" t="n">
        <v>35.3</v>
      </c>
      <c r="O3220" t="s">
        <v>345</v>
      </c>
      <c r="P3220" t="n">
        <v>121</v>
      </c>
      <c r="Q3220" t="s">
        <v>251</v>
      </c>
      <c r="R3220" t="s">
        <v>255</v>
      </c>
      <c r="S3220" t="s">
        <v>251</v>
      </c>
      <c r="T3220" t="n">
        <v>5</v>
      </c>
    </row>
    <row r="3221" spans="1:20">
      <c r="A3221" s="1" t="n">
        <v>40968</v>
      </c>
      <c r="B3221" t="s">
        <v>400</v>
      </c>
      <c r="C3221" t="n">
        <v>1</v>
      </c>
      <c r="D3221" t="n">
        <v>251</v>
      </c>
      <c r="E3221" t="s">
        <v>409</v>
      </c>
      <c r="F3221" t="n">
        <v>3202</v>
      </c>
      <c r="G3221" t="s">
        <v>297</v>
      </c>
      <c r="H3221" t="s">
        <v>251</v>
      </c>
      <c r="I3221" t="n">
        <v>5</v>
      </c>
      <c r="J3221" t="n">
        <v>515</v>
      </c>
      <c r="K3221" t="s">
        <v>361</v>
      </c>
      <c r="L3221" t="n">
        <v>20</v>
      </c>
      <c r="M3221" t="n">
        <v>0</v>
      </c>
      <c r="N3221" t="n">
        <v>0</v>
      </c>
      <c r="S3221" t="s">
        <v>405</v>
      </c>
      <c r="T3221" t="s">
        <v>405</v>
      </c>
    </row>
    <row r="3222" spans="1:20">
      <c r="A3222" s="1" t="n">
        <v>40968</v>
      </c>
      <c r="B3222" t="s">
        <v>400</v>
      </c>
      <c r="C3222" t="n">
        <v>2</v>
      </c>
      <c r="D3222" t="n">
        <v>251</v>
      </c>
      <c r="E3222" t="s">
        <v>409</v>
      </c>
      <c r="F3222" t="n">
        <v>3203</v>
      </c>
      <c r="G3222" t="s">
        <v>366</v>
      </c>
      <c r="H3222" t="s">
        <v>251</v>
      </c>
      <c r="I3222" t="n">
        <v>5</v>
      </c>
      <c r="J3222" t="n">
        <v>515</v>
      </c>
      <c r="K3222" t="s">
        <v>361</v>
      </c>
      <c r="L3222" t="n">
        <v>14</v>
      </c>
      <c r="M3222" t="n">
        <v>0</v>
      </c>
      <c r="N3222" t="n">
        <v>0</v>
      </c>
      <c r="S3222" t="s">
        <v>405</v>
      </c>
      <c r="T3222" t="s">
        <v>405</v>
      </c>
    </row>
    <row r="3223" spans="1:20">
      <c r="A3223" s="1" t="n">
        <v>40968</v>
      </c>
      <c r="B3223" t="s">
        <v>400</v>
      </c>
      <c r="C3223" t="n">
        <v>3</v>
      </c>
      <c r="D3223" t="n">
        <v>251</v>
      </c>
      <c r="E3223" t="s">
        <v>409</v>
      </c>
      <c r="F3223" t="n">
        <v>3204</v>
      </c>
      <c r="G3223" t="s">
        <v>367</v>
      </c>
      <c r="H3223" t="s">
        <v>251</v>
      </c>
      <c r="I3223" t="n">
        <v>5</v>
      </c>
      <c r="J3223" t="n">
        <v>515</v>
      </c>
      <c r="K3223" t="s">
        <v>361</v>
      </c>
      <c r="L3223" t="n">
        <v>11</v>
      </c>
      <c r="M3223" t="n">
        <v>0</v>
      </c>
      <c r="N3223" t="n">
        <v>0</v>
      </c>
      <c r="S3223" t="s">
        <v>405</v>
      </c>
      <c r="T3223" t="s">
        <v>405</v>
      </c>
    </row>
    <row r="3224" spans="1:20">
      <c r="A3224" s="1" t="n">
        <v>40968</v>
      </c>
      <c r="B3224" t="s">
        <v>400</v>
      </c>
      <c r="C3224" t="n">
        <v>4</v>
      </c>
      <c r="D3224" t="n">
        <v>251</v>
      </c>
      <c r="E3224" t="s">
        <v>409</v>
      </c>
      <c r="F3224" t="n">
        <v>3204</v>
      </c>
      <c r="G3224" t="s">
        <v>367</v>
      </c>
      <c r="H3224" t="s">
        <v>251</v>
      </c>
      <c r="I3224" t="n">
        <v>5</v>
      </c>
      <c r="J3224" t="n">
        <v>515</v>
      </c>
      <c r="K3224" t="s">
        <v>361</v>
      </c>
      <c r="L3224" t="n">
        <v>9</v>
      </c>
      <c r="M3224" t="n">
        <v>0</v>
      </c>
      <c r="N3224" t="n">
        <v>0</v>
      </c>
      <c r="S3224" t="s">
        <v>405</v>
      </c>
      <c r="T3224" t="s">
        <v>405</v>
      </c>
    </row>
    <row r="3225" spans="1:20">
      <c r="A3225" s="1" t="n">
        <v>40968</v>
      </c>
      <c r="B3225" t="s">
        <v>348</v>
      </c>
      <c r="C3225" t="n">
        <v>1</v>
      </c>
      <c r="D3225" t="n">
        <v>216</v>
      </c>
      <c r="E3225" t="s">
        <v>416</v>
      </c>
      <c r="F3225" t="n">
        <v>3201</v>
      </c>
      <c r="G3225" t="s">
        <v>250</v>
      </c>
      <c r="H3225" t="s">
        <v>251</v>
      </c>
      <c r="I3225" t="n">
        <v>5</v>
      </c>
      <c r="J3225" t="n">
        <v>580</v>
      </c>
      <c r="K3225" t="s">
        <v>270</v>
      </c>
      <c r="L3225" t="n">
        <v>310</v>
      </c>
      <c r="M3225" t="n">
        <v>0</v>
      </c>
      <c r="N3225" t="n">
        <v>0</v>
      </c>
      <c r="S3225" t="s">
        <v>405</v>
      </c>
      <c r="T3225" t="s">
        <v>405</v>
      </c>
    </row>
    <row r="3226" spans="1:20">
      <c r="A3226" s="1" t="n">
        <v>40968</v>
      </c>
      <c r="B3226" t="s">
        <v>395</v>
      </c>
      <c r="C3226" t="n">
        <v>10</v>
      </c>
      <c r="D3226" t="n">
        <v>25</v>
      </c>
      <c r="E3226" t="s">
        <v>143</v>
      </c>
      <c r="F3226" t="n">
        <v>3201</v>
      </c>
      <c r="G3226" t="s">
        <v>250</v>
      </c>
      <c r="H3226" t="s">
        <v>251</v>
      </c>
      <c r="I3226" t="n">
        <v>5</v>
      </c>
      <c r="J3226" t="n">
        <v>150</v>
      </c>
      <c r="K3226" t="s">
        <v>291</v>
      </c>
      <c r="L3226" t="n">
        <v>984</v>
      </c>
      <c r="M3226" t="n">
        <v>0.19</v>
      </c>
      <c r="N3226" t="n">
        <v>24.1</v>
      </c>
      <c r="O3226" t="s">
        <v>395</v>
      </c>
      <c r="P3226" t="n">
        <v>363</v>
      </c>
      <c r="Q3226" t="s">
        <v>411</v>
      </c>
      <c r="R3226" t="s">
        <v>255</v>
      </c>
      <c r="S3226" t="s">
        <v>251</v>
      </c>
      <c r="T3226" t="n">
        <v>5</v>
      </c>
    </row>
    <row r="3227" spans="1:20">
      <c r="A3227" s="1" t="n">
        <v>40999</v>
      </c>
      <c r="B3227" t="s">
        <v>345</v>
      </c>
      <c r="C3227" t="n">
        <v>21</v>
      </c>
      <c r="D3227" t="n">
        <v>25</v>
      </c>
      <c r="E3227" t="s">
        <v>143</v>
      </c>
      <c r="F3227" t="n">
        <v>3201</v>
      </c>
      <c r="G3227" t="s">
        <v>250</v>
      </c>
      <c r="H3227" t="s">
        <v>251</v>
      </c>
      <c r="I3227" t="n">
        <v>5</v>
      </c>
      <c r="J3227" t="n">
        <v>875</v>
      </c>
      <c r="K3227" t="s">
        <v>327</v>
      </c>
      <c r="L3227" t="n">
        <v>191</v>
      </c>
      <c r="M3227" t="n">
        <v>0.04</v>
      </c>
      <c r="N3227" t="n">
        <v>41.9</v>
      </c>
      <c r="O3227" t="s">
        <v>345</v>
      </c>
      <c r="P3227" t="n">
        <v>121</v>
      </c>
      <c r="Q3227" t="s">
        <v>251</v>
      </c>
      <c r="R3227" t="s">
        <v>255</v>
      </c>
      <c r="S3227" t="s">
        <v>251</v>
      </c>
      <c r="T3227" t="n">
        <v>5</v>
      </c>
    </row>
    <row r="3228" spans="1:20">
      <c r="A3228" s="1" t="n">
        <v>40999</v>
      </c>
      <c r="B3228" t="s">
        <v>345</v>
      </c>
      <c r="C3228" t="n">
        <v>22</v>
      </c>
      <c r="D3228" t="n">
        <v>25</v>
      </c>
      <c r="E3228" t="s">
        <v>143</v>
      </c>
      <c r="F3228" t="n">
        <v>3201</v>
      </c>
      <c r="G3228" t="s">
        <v>250</v>
      </c>
      <c r="H3228" t="s">
        <v>251</v>
      </c>
      <c r="I3228" t="n">
        <v>5</v>
      </c>
      <c r="J3228" t="n">
        <v>875</v>
      </c>
      <c r="K3228" t="s">
        <v>327</v>
      </c>
      <c r="L3228" t="n">
        <v>191</v>
      </c>
      <c r="M3228" t="n">
        <v>0.04</v>
      </c>
      <c r="N3228" t="n">
        <v>41.9</v>
      </c>
      <c r="O3228" t="s">
        <v>345</v>
      </c>
      <c r="P3228" t="n">
        <v>121</v>
      </c>
      <c r="Q3228" t="s">
        <v>251</v>
      </c>
      <c r="R3228" t="s">
        <v>255</v>
      </c>
      <c r="S3228" t="s">
        <v>251</v>
      </c>
      <c r="T3228" t="n">
        <v>5</v>
      </c>
    </row>
    <row r="3229" spans="1:20">
      <c r="A3229" s="1" t="n">
        <v>40999</v>
      </c>
      <c r="B3229" t="s">
        <v>345</v>
      </c>
      <c r="C3229" t="n">
        <v>23</v>
      </c>
      <c r="D3229" t="n">
        <v>25</v>
      </c>
      <c r="E3229" t="s">
        <v>143</v>
      </c>
      <c r="F3229" t="n">
        <v>3201</v>
      </c>
      <c r="G3229" t="s">
        <v>250</v>
      </c>
      <c r="H3229" t="s">
        <v>251</v>
      </c>
      <c r="I3229" t="n">
        <v>5</v>
      </c>
      <c r="J3229" t="n">
        <v>875</v>
      </c>
      <c r="K3229" t="s">
        <v>327</v>
      </c>
      <c r="L3229" t="n">
        <v>209</v>
      </c>
      <c r="M3229" t="n">
        <v>0.04</v>
      </c>
      <c r="N3229" t="n">
        <v>41.6</v>
      </c>
      <c r="O3229" t="s">
        <v>345</v>
      </c>
      <c r="P3229" t="n">
        <v>121</v>
      </c>
      <c r="Q3229" t="s">
        <v>251</v>
      </c>
      <c r="R3229" t="s">
        <v>255</v>
      </c>
      <c r="S3229" t="s">
        <v>251</v>
      </c>
      <c r="T3229" t="n">
        <v>5</v>
      </c>
    </row>
    <row r="3230" spans="1:20">
      <c r="A3230" s="1" t="n">
        <v>40999</v>
      </c>
      <c r="B3230" t="s">
        <v>345</v>
      </c>
      <c r="C3230" t="n">
        <v>24</v>
      </c>
      <c r="D3230" t="n">
        <v>25</v>
      </c>
      <c r="E3230" t="s">
        <v>143</v>
      </c>
      <c r="F3230" t="n">
        <v>3201</v>
      </c>
      <c r="G3230" t="s">
        <v>250</v>
      </c>
      <c r="H3230" t="s">
        <v>251</v>
      </c>
      <c r="I3230" t="n">
        <v>5</v>
      </c>
      <c r="J3230" t="n">
        <v>458</v>
      </c>
      <c r="K3230" t="s">
        <v>252</v>
      </c>
      <c r="L3230" t="n">
        <v>232</v>
      </c>
      <c r="M3230" t="n">
        <v>0.09</v>
      </c>
      <c r="N3230" t="n">
        <v>34</v>
      </c>
      <c r="O3230" t="s">
        <v>345</v>
      </c>
      <c r="P3230" t="n">
        <v>121</v>
      </c>
      <c r="Q3230" t="s">
        <v>251</v>
      </c>
      <c r="R3230" t="s">
        <v>255</v>
      </c>
      <c r="S3230" t="s">
        <v>251</v>
      </c>
      <c r="T3230" t="n">
        <v>5</v>
      </c>
    </row>
    <row r="3231" spans="1:20">
      <c r="A3231" s="1" t="n">
        <v>40999</v>
      </c>
      <c r="B3231" t="s">
        <v>345</v>
      </c>
      <c r="C3231" t="n">
        <v>25</v>
      </c>
      <c r="D3231" t="n">
        <v>25</v>
      </c>
      <c r="E3231" t="s">
        <v>143</v>
      </c>
      <c r="F3231" t="n">
        <v>3201</v>
      </c>
      <c r="G3231" t="s">
        <v>250</v>
      </c>
      <c r="H3231" t="s">
        <v>251</v>
      </c>
      <c r="I3231" t="n">
        <v>5</v>
      </c>
      <c r="J3231" t="n">
        <v>945</v>
      </c>
      <c r="K3231" t="s">
        <v>304</v>
      </c>
      <c r="L3231" t="n">
        <v>309</v>
      </c>
      <c r="M3231" t="n">
        <v>0.06</v>
      </c>
      <c r="N3231" t="n">
        <v>39.6</v>
      </c>
      <c r="O3231" t="s">
        <v>345</v>
      </c>
      <c r="P3231" t="n">
        <v>121</v>
      </c>
      <c r="Q3231" t="s">
        <v>251</v>
      </c>
      <c r="R3231" t="s">
        <v>255</v>
      </c>
      <c r="S3231" t="s">
        <v>251</v>
      </c>
      <c r="T3231" t="n">
        <v>5</v>
      </c>
    </row>
    <row r="3232" spans="1:20">
      <c r="A3232" s="1" t="n">
        <v>40999</v>
      </c>
      <c r="B3232" t="s">
        <v>400</v>
      </c>
      <c r="C3232" t="n">
        <v>1</v>
      </c>
      <c r="D3232" t="n">
        <v>251</v>
      </c>
      <c r="E3232" t="s">
        <v>409</v>
      </c>
      <c r="F3232" t="n">
        <v>3202</v>
      </c>
      <c r="G3232" t="s">
        <v>297</v>
      </c>
      <c r="H3232" t="s">
        <v>251</v>
      </c>
      <c r="I3232" t="n">
        <v>5</v>
      </c>
      <c r="J3232" t="n">
        <v>285</v>
      </c>
      <c r="K3232" t="s">
        <v>306</v>
      </c>
      <c r="L3232" t="n">
        <v>10</v>
      </c>
      <c r="M3232" t="n">
        <v>0</v>
      </c>
      <c r="N3232" t="n">
        <v>0</v>
      </c>
      <c r="S3232" t="s">
        <v>405</v>
      </c>
      <c r="T3232" t="s">
        <v>405</v>
      </c>
    </row>
    <row r="3233" spans="1:20">
      <c r="A3233" s="1" t="n">
        <v>40999</v>
      </c>
      <c r="B3233" t="s">
        <v>400</v>
      </c>
      <c r="C3233" t="n">
        <v>2</v>
      </c>
      <c r="D3233" t="n">
        <v>251</v>
      </c>
      <c r="E3233" t="s">
        <v>409</v>
      </c>
      <c r="F3233" t="n">
        <v>3203</v>
      </c>
      <c r="G3233" t="s">
        <v>366</v>
      </c>
      <c r="H3233" t="s">
        <v>251</v>
      </c>
      <c r="I3233" t="n">
        <v>5</v>
      </c>
      <c r="J3233" t="n">
        <v>320</v>
      </c>
      <c r="K3233" t="s">
        <v>412</v>
      </c>
      <c r="L3233" t="n">
        <v>18</v>
      </c>
      <c r="M3233" t="n">
        <v>0</v>
      </c>
      <c r="N3233" t="n">
        <v>0</v>
      </c>
      <c r="S3233" t="s">
        <v>405</v>
      </c>
      <c r="T3233" t="s">
        <v>405</v>
      </c>
    </row>
    <row r="3234" spans="1:20">
      <c r="A3234" s="1" t="n">
        <v>40999</v>
      </c>
      <c r="B3234" t="s">
        <v>400</v>
      </c>
      <c r="C3234" t="n">
        <v>3</v>
      </c>
      <c r="D3234" t="n">
        <v>251</v>
      </c>
      <c r="E3234" t="s">
        <v>409</v>
      </c>
      <c r="F3234" t="n">
        <v>3202</v>
      </c>
      <c r="G3234" t="s">
        <v>297</v>
      </c>
      <c r="H3234" t="s">
        <v>251</v>
      </c>
      <c r="I3234" t="n">
        <v>5</v>
      </c>
      <c r="J3234" t="n">
        <v>320</v>
      </c>
      <c r="K3234" t="s">
        <v>412</v>
      </c>
      <c r="L3234" t="n">
        <v>11</v>
      </c>
      <c r="M3234" t="n">
        <v>0</v>
      </c>
      <c r="N3234" t="n">
        <v>0</v>
      </c>
      <c r="S3234" t="s">
        <v>405</v>
      </c>
      <c r="T3234" t="s">
        <v>405</v>
      </c>
    </row>
    <row r="3235" spans="1:20">
      <c r="A3235" s="1" t="n">
        <v>40999</v>
      </c>
      <c r="B3235" t="s">
        <v>395</v>
      </c>
      <c r="C3235" t="n">
        <v>15</v>
      </c>
      <c r="D3235" t="n">
        <v>25</v>
      </c>
      <c r="E3235" t="s">
        <v>143</v>
      </c>
      <c r="F3235" t="n">
        <v>3201</v>
      </c>
      <c r="G3235" t="s">
        <v>250</v>
      </c>
      <c r="H3235" t="s">
        <v>251</v>
      </c>
      <c r="I3235" t="n">
        <v>5</v>
      </c>
      <c r="J3235" t="n">
        <v>785</v>
      </c>
      <c r="K3235" t="s">
        <v>281</v>
      </c>
      <c r="L3235" t="n">
        <v>700</v>
      </c>
      <c r="M3235" t="n">
        <v>0.06</v>
      </c>
      <c r="N3235" t="n">
        <v>34</v>
      </c>
      <c r="O3235" t="s">
        <v>395</v>
      </c>
      <c r="P3235" t="n">
        <v>363</v>
      </c>
      <c r="Q3235" t="s">
        <v>411</v>
      </c>
      <c r="R3235" t="s">
        <v>255</v>
      </c>
      <c r="S3235" t="s">
        <v>251</v>
      </c>
      <c r="T3235" t="n">
        <v>5</v>
      </c>
    </row>
    <row r="3236" spans="1:20">
      <c r="A3236" s="1" t="n">
        <v>40999</v>
      </c>
      <c r="B3236" t="s">
        <v>395</v>
      </c>
      <c r="C3236" t="n">
        <v>16</v>
      </c>
      <c r="D3236" t="n">
        <v>25</v>
      </c>
      <c r="E3236" t="s">
        <v>143</v>
      </c>
      <c r="F3236" t="n">
        <v>3201</v>
      </c>
      <c r="G3236" t="s">
        <v>250</v>
      </c>
      <c r="H3236" t="s">
        <v>251</v>
      </c>
      <c r="I3236" t="n">
        <v>5</v>
      </c>
      <c r="J3236" t="n">
        <v>805</v>
      </c>
      <c r="K3236" t="s">
        <v>317</v>
      </c>
      <c r="L3236" t="n">
        <v>713</v>
      </c>
      <c r="M3236" t="n">
        <v>0.23</v>
      </c>
      <c r="N3236" t="n">
        <v>37.9</v>
      </c>
      <c r="O3236" t="s">
        <v>395</v>
      </c>
      <c r="P3236" t="n">
        <v>363</v>
      </c>
      <c r="Q3236" t="s">
        <v>411</v>
      </c>
      <c r="R3236" t="s">
        <v>255</v>
      </c>
      <c r="S3236" t="s">
        <v>251</v>
      </c>
      <c r="T3236" t="n">
        <v>5</v>
      </c>
    </row>
    <row r="3237" spans="1:20">
      <c r="A3237" s="1" t="n">
        <v>41029</v>
      </c>
      <c r="B3237" t="s">
        <v>345</v>
      </c>
      <c r="C3237" t="n">
        <v>23</v>
      </c>
      <c r="D3237" t="n">
        <v>25</v>
      </c>
      <c r="E3237" t="s">
        <v>143</v>
      </c>
      <c r="F3237" t="n">
        <v>3201</v>
      </c>
      <c r="G3237" t="s">
        <v>250</v>
      </c>
      <c r="H3237" t="s">
        <v>251</v>
      </c>
      <c r="I3237" t="n">
        <v>5</v>
      </c>
      <c r="J3237" t="n">
        <v>632</v>
      </c>
      <c r="K3237" t="s">
        <v>421</v>
      </c>
      <c r="L3237" t="n">
        <v>263</v>
      </c>
      <c r="M3237" t="n">
        <v>0.15</v>
      </c>
      <c r="N3237" t="n">
        <v>36.5</v>
      </c>
      <c r="O3237" t="s">
        <v>345</v>
      </c>
      <c r="P3237" t="n">
        <v>121</v>
      </c>
      <c r="Q3237" t="s">
        <v>251</v>
      </c>
      <c r="R3237" t="s">
        <v>255</v>
      </c>
      <c r="S3237" t="s">
        <v>251</v>
      </c>
      <c r="T3237" t="n">
        <v>5</v>
      </c>
    </row>
    <row r="3238" spans="1:20">
      <c r="A3238" s="1" t="n">
        <v>41029</v>
      </c>
      <c r="B3238" t="s">
        <v>345</v>
      </c>
      <c r="C3238" t="n">
        <v>24</v>
      </c>
      <c r="D3238" t="n">
        <v>25</v>
      </c>
      <c r="E3238" t="s">
        <v>143</v>
      </c>
      <c r="F3238" t="n">
        <v>3201</v>
      </c>
      <c r="G3238" t="s">
        <v>250</v>
      </c>
      <c r="H3238" t="s">
        <v>251</v>
      </c>
      <c r="I3238" t="n">
        <v>5</v>
      </c>
      <c r="J3238" t="n">
        <v>875</v>
      </c>
      <c r="K3238" t="s">
        <v>327</v>
      </c>
      <c r="L3238" t="n">
        <v>383</v>
      </c>
      <c r="M3238" t="n">
        <v>0.04</v>
      </c>
      <c r="N3238" t="n">
        <v>41.6</v>
      </c>
      <c r="O3238" t="s">
        <v>345</v>
      </c>
      <c r="P3238" t="n">
        <v>121</v>
      </c>
      <c r="Q3238" t="s">
        <v>251</v>
      </c>
      <c r="R3238" t="s">
        <v>255</v>
      </c>
      <c r="S3238" t="s">
        <v>251</v>
      </c>
      <c r="T3238" t="n">
        <v>5</v>
      </c>
    </row>
    <row r="3239" spans="1:20">
      <c r="A3239" s="1" t="n">
        <v>41029</v>
      </c>
      <c r="B3239" t="s">
        <v>345</v>
      </c>
      <c r="C3239" t="n">
        <v>25</v>
      </c>
      <c r="D3239" t="n">
        <v>25</v>
      </c>
      <c r="E3239" t="s">
        <v>143</v>
      </c>
      <c r="F3239" t="n">
        <v>3201</v>
      </c>
      <c r="G3239" t="s">
        <v>250</v>
      </c>
      <c r="H3239" t="s">
        <v>251</v>
      </c>
      <c r="I3239" t="n">
        <v>5</v>
      </c>
      <c r="J3239" t="n">
        <v>875</v>
      </c>
      <c r="K3239" t="s">
        <v>327</v>
      </c>
      <c r="L3239" t="n">
        <v>397</v>
      </c>
      <c r="M3239" t="n">
        <v>0.04</v>
      </c>
      <c r="N3239" t="n">
        <v>41.8</v>
      </c>
      <c r="O3239" t="s">
        <v>345</v>
      </c>
      <c r="P3239" t="n">
        <v>121</v>
      </c>
      <c r="Q3239" t="s">
        <v>251</v>
      </c>
      <c r="R3239" t="s">
        <v>255</v>
      </c>
      <c r="S3239" t="s">
        <v>251</v>
      </c>
      <c r="T3239" t="n">
        <v>5</v>
      </c>
    </row>
    <row r="3240" spans="1:20">
      <c r="A3240" s="1" t="n">
        <v>41029</v>
      </c>
      <c r="B3240" t="s">
        <v>345</v>
      </c>
      <c r="C3240" t="n">
        <v>26</v>
      </c>
      <c r="D3240" t="n">
        <v>25</v>
      </c>
      <c r="E3240" t="s">
        <v>143</v>
      </c>
      <c r="F3240" t="n">
        <v>3201</v>
      </c>
      <c r="G3240" t="s">
        <v>250</v>
      </c>
      <c r="H3240" t="s">
        <v>251</v>
      </c>
      <c r="I3240" t="n">
        <v>5</v>
      </c>
      <c r="J3240" t="n">
        <v>875</v>
      </c>
      <c r="K3240" t="s">
        <v>327</v>
      </c>
      <c r="L3240" t="n">
        <v>239</v>
      </c>
      <c r="M3240" t="n">
        <v>0.06</v>
      </c>
      <c r="N3240" t="n">
        <v>36.3</v>
      </c>
      <c r="O3240" t="s">
        <v>345</v>
      </c>
      <c r="P3240" t="n">
        <v>121</v>
      </c>
      <c r="Q3240" t="s">
        <v>251</v>
      </c>
      <c r="R3240" t="s">
        <v>255</v>
      </c>
      <c r="S3240" t="s">
        <v>251</v>
      </c>
      <c r="T3240" t="n">
        <v>5</v>
      </c>
    </row>
    <row r="3241" spans="1:20">
      <c r="A3241" s="1" t="n">
        <v>41029</v>
      </c>
      <c r="B3241" t="s">
        <v>345</v>
      </c>
      <c r="C3241" t="n">
        <v>27</v>
      </c>
      <c r="D3241" t="n">
        <v>25</v>
      </c>
      <c r="E3241" t="s">
        <v>143</v>
      </c>
      <c r="F3241" t="n">
        <v>3201</v>
      </c>
      <c r="G3241" t="s">
        <v>250</v>
      </c>
      <c r="H3241" t="s">
        <v>251</v>
      </c>
      <c r="I3241" t="n">
        <v>5</v>
      </c>
      <c r="J3241" t="n">
        <v>945</v>
      </c>
      <c r="K3241" t="s">
        <v>304</v>
      </c>
      <c r="L3241" t="n">
        <v>241</v>
      </c>
      <c r="M3241" t="n">
        <v>0.08</v>
      </c>
      <c r="N3241" t="n">
        <v>34.5</v>
      </c>
      <c r="O3241" t="s">
        <v>345</v>
      </c>
      <c r="P3241" t="n">
        <v>121</v>
      </c>
      <c r="Q3241" t="s">
        <v>251</v>
      </c>
      <c r="R3241" t="s">
        <v>255</v>
      </c>
      <c r="S3241" t="s">
        <v>251</v>
      </c>
      <c r="T3241" t="n">
        <v>5</v>
      </c>
    </row>
    <row r="3242" spans="1:20">
      <c r="A3242" s="1" t="n">
        <v>41029</v>
      </c>
      <c r="B3242" t="s">
        <v>400</v>
      </c>
      <c r="C3242" t="n">
        <v>1</v>
      </c>
      <c r="D3242" t="n">
        <v>251</v>
      </c>
      <c r="E3242" t="s">
        <v>409</v>
      </c>
      <c r="F3242" t="n">
        <v>3204</v>
      </c>
      <c r="G3242" t="s">
        <v>367</v>
      </c>
      <c r="H3242" t="s">
        <v>251</v>
      </c>
      <c r="I3242" t="n">
        <v>5</v>
      </c>
      <c r="J3242" t="n">
        <v>320</v>
      </c>
      <c r="K3242" t="s">
        <v>412</v>
      </c>
      <c r="L3242" t="n">
        <v>11</v>
      </c>
      <c r="M3242" t="n">
        <v>0</v>
      </c>
      <c r="N3242" t="n">
        <v>0</v>
      </c>
      <c r="S3242" t="s">
        <v>405</v>
      </c>
      <c r="T3242" t="s">
        <v>405</v>
      </c>
    </row>
    <row r="3243" spans="1:20">
      <c r="A3243" s="1" t="n">
        <v>41029</v>
      </c>
      <c r="B3243" t="s">
        <v>400</v>
      </c>
      <c r="C3243" t="n">
        <v>2</v>
      </c>
      <c r="D3243" t="n">
        <v>251</v>
      </c>
      <c r="E3243" t="s">
        <v>409</v>
      </c>
      <c r="F3243" t="n">
        <v>3201</v>
      </c>
      <c r="G3243" t="s">
        <v>250</v>
      </c>
      <c r="H3243" t="s">
        <v>251</v>
      </c>
      <c r="I3243" t="n">
        <v>5</v>
      </c>
      <c r="J3243" t="n">
        <v>320</v>
      </c>
      <c r="K3243" t="s">
        <v>412</v>
      </c>
      <c r="L3243" t="n">
        <v>5</v>
      </c>
      <c r="M3243" t="n">
        <v>0</v>
      </c>
      <c r="N3243" t="n">
        <v>0</v>
      </c>
      <c r="S3243" t="s">
        <v>405</v>
      </c>
      <c r="T3243" t="s">
        <v>405</v>
      </c>
    </row>
    <row r="3244" spans="1:20">
      <c r="A3244" s="1" t="n">
        <v>41029</v>
      </c>
      <c r="B3244" t="s">
        <v>395</v>
      </c>
      <c r="C3244" t="n">
        <v>9</v>
      </c>
      <c r="D3244" t="n">
        <v>25</v>
      </c>
      <c r="E3244" t="s">
        <v>143</v>
      </c>
      <c r="F3244" t="n">
        <v>3201</v>
      </c>
      <c r="G3244" t="s">
        <v>250</v>
      </c>
      <c r="H3244" t="s">
        <v>251</v>
      </c>
      <c r="I3244" t="n">
        <v>5</v>
      </c>
      <c r="J3244" t="n">
        <v>150</v>
      </c>
      <c r="K3244" t="s">
        <v>291</v>
      </c>
      <c r="L3244" t="n">
        <v>624</v>
      </c>
      <c r="M3244" t="n">
        <v>0.19</v>
      </c>
      <c r="N3244" t="n">
        <v>24.1</v>
      </c>
      <c r="O3244" t="s">
        <v>395</v>
      </c>
      <c r="P3244" t="n">
        <v>363</v>
      </c>
      <c r="Q3244" t="s">
        <v>411</v>
      </c>
      <c r="R3244" t="s">
        <v>255</v>
      </c>
      <c r="S3244" t="s">
        <v>251</v>
      </c>
      <c r="T3244" t="n">
        <v>5</v>
      </c>
    </row>
    <row r="3245" spans="1:20">
      <c r="A3245" s="1" t="n">
        <v>41029</v>
      </c>
      <c r="B3245" t="s">
        <v>395</v>
      </c>
      <c r="C3245" t="n">
        <v>15</v>
      </c>
      <c r="D3245" t="n">
        <v>25</v>
      </c>
      <c r="E3245" t="s">
        <v>143</v>
      </c>
      <c r="F3245" t="n">
        <v>3201</v>
      </c>
      <c r="G3245" t="s">
        <v>250</v>
      </c>
      <c r="H3245" t="s">
        <v>251</v>
      </c>
      <c r="I3245" t="n">
        <v>5</v>
      </c>
      <c r="J3245" t="n">
        <v>785</v>
      </c>
      <c r="K3245" t="s">
        <v>281</v>
      </c>
      <c r="L3245" t="n">
        <v>392</v>
      </c>
      <c r="M3245" t="n">
        <v>0.91</v>
      </c>
      <c r="N3245" t="n">
        <v>39.8</v>
      </c>
      <c r="O3245" t="s">
        <v>395</v>
      </c>
      <c r="P3245" t="n">
        <v>363</v>
      </c>
      <c r="Q3245" t="s">
        <v>411</v>
      </c>
      <c r="R3245" t="s">
        <v>255</v>
      </c>
      <c r="S3245" t="s">
        <v>251</v>
      </c>
      <c r="T3245" t="n">
        <v>5</v>
      </c>
    </row>
    <row r="3246" spans="1:20">
      <c r="A3246" s="1" t="n">
        <v>41029</v>
      </c>
      <c r="B3246" t="s">
        <v>395</v>
      </c>
      <c r="C3246" t="n">
        <v>17</v>
      </c>
      <c r="D3246" t="n">
        <v>25</v>
      </c>
      <c r="E3246" t="s">
        <v>143</v>
      </c>
      <c r="F3246" t="n">
        <v>3201</v>
      </c>
      <c r="G3246" t="s">
        <v>250</v>
      </c>
      <c r="H3246" t="s">
        <v>251</v>
      </c>
      <c r="I3246" t="n">
        <v>5</v>
      </c>
      <c r="J3246" t="n">
        <v>805</v>
      </c>
      <c r="K3246" t="s">
        <v>317</v>
      </c>
      <c r="L3246" t="n">
        <v>321</v>
      </c>
      <c r="M3246" t="n">
        <v>0.27</v>
      </c>
      <c r="N3246" t="n">
        <v>36.2</v>
      </c>
      <c r="O3246" t="s">
        <v>395</v>
      </c>
      <c r="P3246" t="n">
        <v>363</v>
      </c>
      <c r="Q3246" t="s">
        <v>411</v>
      </c>
      <c r="R3246" t="s">
        <v>255</v>
      </c>
      <c r="S3246" t="s">
        <v>251</v>
      </c>
      <c r="T3246" t="n">
        <v>5</v>
      </c>
    </row>
    <row r="3247" spans="1:20">
      <c r="A3247" s="1" t="n">
        <v>41029</v>
      </c>
      <c r="B3247" t="s">
        <v>395</v>
      </c>
      <c r="C3247" t="n">
        <v>18</v>
      </c>
      <c r="D3247" t="n">
        <v>25</v>
      </c>
      <c r="E3247" t="s">
        <v>143</v>
      </c>
      <c r="F3247" t="n">
        <v>3201</v>
      </c>
      <c r="G3247" t="s">
        <v>250</v>
      </c>
      <c r="H3247" t="s">
        <v>251</v>
      </c>
      <c r="I3247" t="n">
        <v>5</v>
      </c>
      <c r="J3247" t="n">
        <v>785</v>
      </c>
      <c r="K3247" t="s">
        <v>281</v>
      </c>
      <c r="L3247" t="n">
        <v>109</v>
      </c>
      <c r="M3247" t="n">
        <v>2.8</v>
      </c>
      <c r="N3247" t="n">
        <v>27.9</v>
      </c>
      <c r="O3247" t="s">
        <v>395</v>
      </c>
      <c r="P3247" t="n">
        <v>363</v>
      </c>
      <c r="Q3247" t="s">
        <v>411</v>
      </c>
      <c r="R3247" t="s">
        <v>255</v>
      </c>
      <c r="S3247" t="s">
        <v>251</v>
      </c>
      <c r="T3247" t="n">
        <v>5</v>
      </c>
    </row>
    <row r="3248" spans="1:20">
      <c r="A3248" s="1" t="n">
        <v>41029</v>
      </c>
      <c r="B3248" t="s">
        <v>395</v>
      </c>
      <c r="C3248" t="n">
        <v>19</v>
      </c>
      <c r="D3248" t="n">
        <v>25</v>
      </c>
      <c r="E3248" t="s">
        <v>143</v>
      </c>
      <c r="F3248" t="n">
        <v>3201</v>
      </c>
      <c r="G3248" t="s">
        <v>250</v>
      </c>
      <c r="H3248" t="s">
        <v>251</v>
      </c>
      <c r="I3248" t="n">
        <v>5</v>
      </c>
      <c r="J3248" t="n">
        <v>550</v>
      </c>
      <c r="K3248" t="s">
        <v>369</v>
      </c>
      <c r="L3248" t="n">
        <v>1050</v>
      </c>
      <c r="M3248" t="n">
        <v>0.84</v>
      </c>
      <c r="N3248" t="n">
        <v>37.8</v>
      </c>
      <c r="O3248" t="s">
        <v>395</v>
      </c>
      <c r="P3248" t="n">
        <v>363</v>
      </c>
      <c r="Q3248" t="s">
        <v>411</v>
      </c>
      <c r="R3248" t="s">
        <v>255</v>
      </c>
      <c r="S3248" t="s">
        <v>251</v>
      </c>
      <c r="T3248" t="n">
        <v>5</v>
      </c>
    </row>
    <row r="3249" spans="1:20">
      <c r="A3249" s="1" t="n">
        <v>41060</v>
      </c>
      <c r="B3249" t="s">
        <v>345</v>
      </c>
      <c r="C3249" t="n">
        <v>21</v>
      </c>
      <c r="D3249" t="n">
        <v>25</v>
      </c>
      <c r="E3249" t="s">
        <v>143</v>
      </c>
      <c r="F3249" t="n">
        <v>3201</v>
      </c>
      <c r="G3249" t="s">
        <v>250</v>
      </c>
      <c r="H3249" t="s">
        <v>251</v>
      </c>
      <c r="I3249" t="n">
        <v>5</v>
      </c>
      <c r="J3249" t="n">
        <v>875</v>
      </c>
      <c r="K3249" t="s">
        <v>327</v>
      </c>
      <c r="L3249" t="n">
        <v>310</v>
      </c>
      <c r="M3249" t="n">
        <v>0.04</v>
      </c>
      <c r="N3249" t="n">
        <v>42.1</v>
      </c>
      <c r="O3249" t="s">
        <v>345</v>
      </c>
      <c r="P3249" t="n">
        <v>121</v>
      </c>
      <c r="Q3249" t="s">
        <v>251</v>
      </c>
      <c r="R3249" t="s">
        <v>255</v>
      </c>
      <c r="S3249" t="s">
        <v>251</v>
      </c>
      <c r="T3249" t="n">
        <v>5</v>
      </c>
    </row>
    <row r="3250" spans="1:20">
      <c r="A3250" s="1" t="n">
        <v>41060</v>
      </c>
      <c r="B3250" t="s">
        <v>345</v>
      </c>
      <c r="C3250" t="n">
        <v>22</v>
      </c>
      <c r="D3250" t="n">
        <v>25</v>
      </c>
      <c r="E3250" t="s">
        <v>143</v>
      </c>
      <c r="F3250" t="n">
        <v>3201</v>
      </c>
      <c r="G3250" t="s">
        <v>250</v>
      </c>
      <c r="H3250" t="s">
        <v>251</v>
      </c>
      <c r="I3250" t="n">
        <v>5</v>
      </c>
      <c r="J3250" t="n">
        <v>875</v>
      </c>
      <c r="K3250" t="s">
        <v>327</v>
      </c>
      <c r="L3250" t="n">
        <v>297</v>
      </c>
      <c r="M3250" t="n">
        <v>0.04</v>
      </c>
      <c r="N3250" t="n">
        <v>41.8</v>
      </c>
      <c r="O3250" t="s">
        <v>345</v>
      </c>
      <c r="P3250" t="n">
        <v>121</v>
      </c>
      <c r="Q3250" t="s">
        <v>251</v>
      </c>
      <c r="R3250" t="s">
        <v>255</v>
      </c>
      <c r="S3250" t="s">
        <v>251</v>
      </c>
      <c r="T3250" t="n">
        <v>5</v>
      </c>
    </row>
    <row r="3251" spans="1:20">
      <c r="A3251" s="1" t="n">
        <v>41060</v>
      </c>
      <c r="B3251" t="s">
        <v>345</v>
      </c>
      <c r="C3251" t="n">
        <v>23</v>
      </c>
      <c r="D3251" t="n">
        <v>25</v>
      </c>
      <c r="E3251" t="s">
        <v>143</v>
      </c>
      <c r="F3251" t="n">
        <v>3201</v>
      </c>
      <c r="G3251" t="s">
        <v>250</v>
      </c>
      <c r="H3251" t="s">
        <v>251</v>
      </c>
      <c r="I3251" t="n">
        <v>5</v>
      </c>
      <c r="J3251" t="n">
        <v>150</v>
      </c>
      <c r="K3251" t="s">
        <v>291</v>
      </c>
      <c r="L3251" t="n">
        <v>694</v>
      </c>
      <c r="M3251" t="n">
        <v>0.02</v>
      </c>
      <c r="N3251" t="n">
        <v>24.1</v>
      </c>
      <c r="O3251" t="s">
        <v>345</v>
      </c>
      <c r="P3251" t="n">
        <v>121</v>
      </c>
      <c r="Q3251" t="s">
        <v>251</v>
      </c>
      <c r="R3251" t="s">
        <v>255</v>
      </c>
      <c r="S3251" t="s">
        <v>251</v>
      </c>
      <c r="T3251" t="n">
        <v>5</v>
      </c>
    </row>
    <row r="3252" spans="1:20">
      <c r="A3252" s="1" t="n">
        <v>41060</v>
      </c>
      <c r="B3252" t="s">
        <v>345</v>
      </c>
      <c r="C3252" t="n">
        <v>24</v>
      </c>
      <c r="D3252" t="n">
        <v>25</v>
      </c>
      <c r="E3252" t="s">
        <v>143</v>
      </c>
      <c r="F3252" t="n">
        <v>3201</v>
      </c>
      <c r="G3252" t="s">
        <v>250</v>
      </c>
      <c r="H3252" t="s">
        <v>251</v>
      </c>
      <c r="I3252" t="n">
        <v>5</v>
      </c>
      <c r="J3252" t="n">
        <v>388</v>
      </c>
      <c r="K3252" t="s">
        <v>346</v>
      </c>
      <c r="L3252" t="n">
        <v>342</v>
      </c>
      <c r="M3252" t="n">
        <v>0.07000000000000001</v>
      </c>
      <c r="N3252" t="n">
        <v>35.5</v>
      </c>
      <c r="O3252" t="s">
        <v>345</v>
      </c>
      <c r="P3252" t="n">
        <v>121</v>
      </c>
      <c r="Q3252" t="s">
        <v>251</v>
      </c>
      <c r="R3252" t="s">
        <v>255</v>
      </c>
      <c r="S3252" t="s">
        <v>251</v>
      </c>
      <c r="T3252" t="n">
        <v>5</v>
      </c>
    </row>
    <row r="3253" spans="1:20">
      <c r="A3253" s="1" t="n">
        <v>41060</v>
      </c>
      <c r="B3253" t="s">
        <v>345</v>
      </c>
      <c r="C3253" t="n">
        <v>25</v>
      </c>
      <c r="D3253" t="n">
        <v>25</v>
      </c>
      <c r="E3253" t="s">
        <v>143</v>
      </c>
      <c r="F3253" t="n">
        <v>3201</v>
      </c>
      <c r="G3253" t="s">
        <v>250</v>
      </c>
      <c r="H3253" t="s">
        <v>251</v>
      </c>
      <c r="I3253" t="n">
        <v>5</v>
      </c>
      <c r="J3253" t="n">
        <v>945</v>
      </c>
      <c r="K3253" t="s">
        <v>304</v>
      </c>
      <c r="L3253" t="n">
        <v>289</v>
      </c>
      <c r="M3253" t="n">
        <v>0.08</v>
      </c>
      <c r="N3253" t="n">
        <v>34.5</v>
      </c>
      <c r="O3253" t="s">
        <v>345</v>
      </c>
      <c r="P3253" t="n">
        <v>121</v>
      </c>
      <c r="Q3253" t="s">
        <v>251</v>
      </c>
      <c r="R3253" t="s">
        <v>255</v>
      </c>
      <c r="S3253" t="s">
        <v>251</v>
      </c>
      <c r="T3253" t="n">
        <v>5</v>
      </c>
    </row>
    <row r="3254" spans="1:20">
      <c r="A3254" s="1" t="n">
        <v>41060</v>
      </c>
      <c r="B3254" t="s">
        <v>345</v>
      </c>
      <c r="C3254" t="n">
        <v>81</v>
      </c>
      <c r="D3254" t="n">
        <v>510</v>
      </c>
      <c r="E3254" t="s">
        <v>422</v>
      </c>
      <c r="F3254" t="n">
        <v>3201</v>
      </c>
      <c r="G3254" t="s">
        <v>250</v>
      </c>
      <c r="H3254" t="s">
        <v>251</v>
      </c>
      <c r="I3254" t="n">
        <v>5</v>
      </c>
      <c r="J3254" t="n">
        <v>260</v>
      </c>
      <c r="K3254" t="s">
        <v>272</v>
      </c>
      <c r="L3254" t="n">
        <v>10</v>
      </c>
      <c r="M3254" t="n">
        <v>1.43</v>
      </c>
      <c r="N3254" t="n">
        <v>0</v>
      </c>
      <c r="S3254" t="s">
        <v>405</v>
      </c>
      <c r="T3254" t="s">
        <v>405</v>
      </c>
    </row>
    <row r="3255" spans="1:20">
      <c r="A3255" s="1" t="n">
        <v>41060</v>
      </c>
      <c r="B3255" t="s">
        <v>345</v>
      </c>
      <c r="C3255" t="n">
        <v>82</v>
      </c>
      <c r="D3255" t="n">
        <v>510</v>
      </c>
      <c r="E3255" t="s">
        <v>422</v>
      </c>
      <c r="F3255" t="n">
        <v>3201</v>
      </c>
      <c r="G3255" t="s">
        <v>250</v>
      </c>
      <c r="H3255" t="s">
        <v>251</v>
      </c>
      <c r="I3255" t="n">
        <v>5</v>
      </c>
      <c r="J3255" t="n">
        <v>260</v>
      </c>
      <c r="K3255" t="s">
        <v>272</v>
      </c>
      <c r="L3255" t="n">
        <v>58</v>
      </c>
      <c r="M3255" t="n">
        <v>1.43</v>
      </c>
      <c r="N3255" t="n">
        <v>0</v>
      </c>
      <c r="S3255" t="s">
        <v>405</v>
      </c>
      <c r="T3255" t="s">
        <v>405</v>
      </c>
    </row>
    <row r="3256" spans="1:20">
      <c r="A3256" s="1" t="n">
        <v>41060</v>
      </c>
      <c r="B3256" t="s">
        <v>400</v>
      </c>
      <c r="C3256" t="n">
        <v>1</v>
      </c>
      <c r="D3256" t="n">
        <v>251</v>
      </c>
      <c r="E3256" t="s">
        <v>409</v>
      </c>
      <c r="F3256" t="n">
        <v>3202</v>
      </c>
      <c r="G3256" t="s">
        <v>297</v>
      </c>
      <c r="H3256" t="s">
        <v>251</v>
      </c>
      <c r="I3256" t="n">
        <v>5</v>
      </c>
      <c r="J3256" t="n">
        <v>887</v>
      </c>
      <c r="K3256" t="s">
        <v>294</v>
      </c>
      <c r="L3256" t="n">
        <v>19</v>
      </c>
      <c r="M3256" t="n">
        <v>0</v>
      </c>
      <c r="N3256" t="n">
        <v>0</v>
      </c>
      <c r="S3256" t="s">
        <v>405</v>
      </c>
      <c r="T3256" t="s">
        <v>405</v>
      </c>
    </row>
    <row r="3257" spans="1:20">
      <c r="A3257" s="1" t="n">
        <v>41060</v>
      </c>
      <c r="B3257" t="s">
        <v>400</v>
      </c>
      <c r="C3257" t="n">
        <v>2</v>
      </c>
      <c r="D3257" t="n">
        <v>251</v>
      </c>
      <c r="E3257" t="s">
        <v>409</v>
      </c>
      <c r="F3257" t="n">
        <v>3203</v>
      </c>
      <c r="G3257" t="s">
        <v>366</v>
      </c>
      <c r="H3257" t="s">
        <v>251</v>
      </c>
      <c r="I3257" t="n">
        <v>5</v>
      </c>
      <c r="J3257" t="n">
        <v>887</v>
      </c>
      <c r="K3257" t="s">
        <v>294</v>
      </c>
      <c r="L3257" t="n">
        <v>18</v>
      </c>
      <c r="M3257" t="n">
        <v>0</v>
      </c>
      <c r="N3257" t="n">
        <v>0</v>
      </c>
      <c r="S3257" t="s">
        <v>405</v>
      </c>
      <c r="T3257" t="s">
        <v>405</v>
      </c>
    </row>
    <row r="3258" spans="1:20">
      <c r="A3258" s="1" t="n">
        <v>41060</v>
      </c>
      <c r="B3258" t="s">
        <v>400</v>
      </c>
      <c r="C3258" t="n">
        <v>3</v>
      </c>
      <c r="D3258" t="n">
        <v>251</v>
      </c>
      <c r="E3258" t="s">
        <v>409</v>
      </c>
      <c r="F3258" t="n">
        <v>3204</v>
      </c>
      <c r="G3258" t="s">
        <v>367</v>
      </c>
      <c r="H3258" t="s">
        <v>251</v>
      </c>
      <c r="I3258" t="n">
        <v>5</v>
      </c>
      <c r="J3258" t="n">
        <v>887</v>
      </c>
      <c r="K3258" t="s">
        <v>294</v>
      </c>
      <c r="L3258" t="n">
        <v>18</v>
      </c>
      <c r="M3258" t="n">
        <v>0</v>
      </c>
      <c r="N3258" t="n">
        <v>0</v>
      </c>
      <c r="S3258" t="s">
        <v>405</v>
      </c>
      <c r="T3258" t="s">
        <v>405</v>
      </c>
    </row>
    <row r="3259" spans="1:20">
      <c r="A3259" s="1" t="n">
        <v>41060</v>
      </c>
      <c r="B3259" t="s">
        <v>400</v>
      </c>
      <c r="C3259" t="n">
        <v>4</v>
      </c>
      <c r="D3259" t="n">
        <v>251</v>
      </c>
      <c r="E3259" t="s">
        <v>409</v>
      </c>
      <c r="F3259" t="n">
        <v>3204</v>
      </c>
      <c r="G3259" t="s">
        <v>367</v>
      </c>
      <c r="H3259" t="s">
        <v>251</v>
      </c>
      <c r="I3259" t="n">
        <v>5</v>
      </c>
      <c r="J3259" t="n">
        <v>887</v>
      </c>
      <c r="K3259" t="s">
        <v>294</v>
      </c>
      <c r="L3259" t="n">
        <v>2</v>
      </c>
      <c r="M3259" t="n">
        <v>0</v>
      </c>
      <c r="N3259" t="n">
        <v>0</v>
      </c>
      <c r="S3259" t="s">
        <v>405</v>
      </c>
      <c r="T3259" t="s">
        <v>405</v>
      </c>
    </row>
    <row r="3260" spans="1:20">
      <c r="A3260" s="1" t="n">
        <v>41060</v>
      </c>
      <c r="B3260" t="s">
        <v>348</v>
      </c>
      <c r="C3260" t="n">
        <v>1</v>
      </c>
      <c r="D3260" t="n">
        <v>216</v>
      </c>
      <c r="E3260" t="s">
        <v>416</v>
      </c>
      <c r="F3260" t="n">
        <v>3201</v>
      </c>
      <c r="G3260" t="s">
        <v>250</v>
      </c>
      <c r="H3260" t="s">
        <v>251</v>
      </c>
      <c r="I3260" t="n">
        <v>5</v>
      </c>
      <c r="J3260" t="n">
        <v>515</v>
      </c>
      <c r="K3260" t="s">
        <v>361</v>
      </c>
      <c r="L3260" t="n">
        <v>310</v>
      </c>
      <c r="M3260" t="n">
        <v>0</v>
      </c>
      <c r="N3260" t="n">
        <v>0</v>
      </c>
      <c r="S3260" t="s">
        <v>405</v>
      </c>
      <c r="T3260" t="s">
        <v>405</v>
      </c>
    </row>
    <row r="3261" spans="1:20">
      <c r="A3261" s="1" t="n">
        <v>41060</v>
      </c>
      <c r="B3261" t="s">
        <v>395</v>
      </c>
      <c r="C3261" t="n">
        <v>15</v>
      </c>
      <c r="D3261" t="n">
        <v>25</v>
      </c>
      <c r="E3261" t="s">
        <v>143</v>
      </c>
      <c r="F3261" t="n">
        <v>3201</v>
      </c>
      <c r="G3261" t="s">
        <v>250</v>
      </c>
      <c r="H3261" t="s">
        <v>251</v>
      </c>
      <c r="I3261" t="n">
        <v>5</v>
      </c>
      <c r="J3261" t="n">
        <v>785</v>
      </c>
      <c r="K3261" t="s">
        <v>281</v>
      </c>
      <c r="L3261" t="n">
        <v>700</v>
      </c>
      <c r="M3261" t="n">
        <v>1.04</v>
      </c>
      <c r="N3261" t="n">
        <v>40.5</v>
      </c>
      <c r="O3261" t="s">
        <v>395</v>
      </c>
      <c r="P3261" t="n">
        <v>363</v>
      </c>
      <c r="Q3261" t="s">
        <v>411</v>
      </c>
      <c r="R3261" t="s">
        <v>255</v>
      </c>
      <c r="S3261" t="s">
        <v>251</v>
      </c>
      <c r="T3261" t="n">
        <v>5</v>
      </c>
    </row>
    <row r="3262" spans="1:20">
      <c r="A3262" s="1" t="n">
        <v>41060</v>
      </c>
      <c r="B3262" t="s">
        <v>395</v>
      </c>
      <c r="C3262" t="n">
        <v>17</v>
      </c>
      <c r="D3262" t="n">
        <v>25</v>
      </c>
      <c r="E3262" t="s">
        <v>143</v>
      </c>
      <c r="F3262" t="n">
        <v>3201</v>
      </c>
      <c r="G3262" t="s">
        <v>250</v>
      </c>
      <c r="H3262" t="s">
        <v>251</v>
      </c>
      <c r="I3262" t="n">
        <v>5</v>
      </c>
      <c r="J3262" t="n">
        <v>805</v>
      </c>
      <c r="K3262" t="s">
        <v>317</v>
      </c>
      <c r="L3262" t="n">
        <v>228</v>
      </c>
      <c r="M3262" t="n">
        <v>0.27</v>
      </c>
      <c r="N3262" t="n">
        <v>36.2</v>
      </c>
      <c r="O3262" t="s">
        <v>395</v>
      </c>
      <c r="P3262" t="n">
        <v>363</v>
      </c>
      <c r="Q3262" t="s">
        <v>411</v>
      </c>
      <c r="R3262" t="s">
        <v>255</v>
      </c>
      <c r="S3262" t="s">
        <v>251</v>
      </c>
      <c r="T3262" t="n">
        <v>5</v>
      </c>
    </row>
    <row r="3263" spans="1:20">
      <c r="A3263" s="1" t="n">
        <v>41060</v>
      </c>
      <c r="B3263" t="s">
        <v>395</v>
      </c>
      <c r="C3263" t="n">
        <v>19</v>
      </c>
      <c r="D3263" t="n">
        <v>216</v>
      </c>
      <c r="E3263" t="s">
        <v>416</v>
      </c>
      <c r="F3263" t="n">
        <v>3201</v>
      </c>
      <c r="G3263" t="s">
        <v>250</v>
      </c>
      <c r="H3263" t="s">
        <v>251</v>
      </c>
      <c r="I3263" t="n">
        <v>5</v>
      </c>
      <c r="J3263" t="n">
        <v>515</v>
      </c>
      <c r="K3263" t="s">
        <v>361</v>
      </c>
      <c r="L3263" t="n">
        <v>315</v>
      </c>
      <c r="M3263" t="n">
        <v>0</v>
      </c>
      <c r="N3263" t="n">
        <v>0</v>
      </c>
      <c r="S3263" t="s">
        <v>405</v>
      </c>
      <c r="T3263" t="s">
        <v>405</v>
      </c>
    </row>
    <row r="3264" spans="1:20">
      <c r="A3264" s="1" t="n">
        <v>41090</v>
      </c>
      <c r="B3264" t="s">
        <v>345</v>
      </c>
      <c r="C3264" t="n">
        <v>18</v>
      </c>
      <c r="D3264" t="n">
        <v>25</v>
      </c>
      <c r="E3264" t="s">
        <v>143</v>
      </c>
      <c r="F3264" t="n">
        <v>3201</v>
      </c>
      <c r="G3264" t="s">
        <v>250</v>
      </c>
      <c r="H3264" t="s">
        <v>251</v>
      </c>
      <c r="I3264" t="n">
        <v>5</v>
      </c>
      <c r="J3264" t="n">
        <v>875</v>
      </c>
      <c r="K3264" t="s">
        <v>327</v>
      </c>
      <c r="L3264" t="n">
        <v>290</v>
      </c>
      <c r="M3264" t="n">
        <v>0.04</v>
      </c>
      <c r="N3264" t="n">
        <v>41.5</v>
      </c>
      <c r="O3264" t="s">
        <v>345</v>
      </c>
      <c r="P3264" t="n">
        <v>121</v>
      </c>
      <c r="Q3264" t="s">
        <v>251</v>
      </c>
      <c r="R3264" t="s">
        <v>255</v>
      </c>
      <c r="S3264" t="s">
        <v>251</v>
      </c>
      <c r="T3264" t="n">
        <v>5</v>
      </c>
    </row>
    <row r="3265" spans="1:20">
      <c r="A3265" s="1" t="n">
        <v>41090</v>
      </c>
      <c r="B3265" t="s">
        <v>345</v>
      </c>
      <c r="C3265" t="n">
        <v>19</v>
      </c>
      <c r="D3265" t="n">
        <v>25</v>
      </c>
      <c r="E3265" t="s">
        <v>143</v>
      </c>
      <c r="F3265" t="n">
        <v>3201</v>
      </c>
      <c r="G3265" t="s">
        <v>250</v>
      </c>
      <c r="H3265" t="s">
        <v>251</v>
      </c>
      <c r="I3265" t="n">
        <v>5</v>
      </c>
      <c r="J3265" t="n">
        <v>875</v>
      </c>
      <c r="K3265" t="s">
        <v>327</v>
      </c>
      <c r="L3265" t="n">
        <v>299</v>
      </c>
      <c r="M3265" t="n">
        <v>0.04</v>
      </c>
      <c r="N3265" t="n">
        <v>41.7</v>
      </c>
      <c r="O3265" t="s">
        <v>345</v>
      </c>
      <c r="P3265" t="n">
        <v>121</v>
      </c>
      <c r="Q3265" t="s">
        <v>251</v>
      </c>
      <c r="R3265" t="s">
        <v>255</v>
      </c>
      <c r="S3265" t="s">
        <v>251</v>
      </c>
      <c r="T3265" t="n">
        <v>5</v>
      </c>
    </row>
    <row r="3266" spans="1:20">
      <c r="A3266" s="1" t="n">
        <v>41090</v>
      </c>
      <c r="B3266" t="s">
        <v>345</v>
      </c>
      <c r="C3266" t="n">
        <v>20</v>
      </c>
      <c r="D3266" t="n">
        <v>25</v>
      </c>
      <c r="E3266" t="s">
        <v>143</v>
      </c>
      <c r="F3266" t="n">
        <v>3201</v>
      </c>
      <c r="G3266" t="s">
        <v>250</v>
      </c>
      <c r="H3266" t="s">
        <v>251</v>
      </c>
      <c r="I3266" t="n">
        <v>5</v>
      </c>
      <c r="J3266" t="n">
        <v>280</v>
      </c>
      <c r="K3266" t="s">
        <v>273</v>
      </c>
      <c r="L3266" t="n">
        <v>251</v>
      </c>
      <c r="M3266" t="n">
        <v>0.28</v>
      </c>
      <c r="N3266" t="n">
        <v>16.2</v>
      </c>
      <c r="O3266" t="s">
        <v>345</v>
      </c>
      <c r="P3266" t="n">
        <v>121</v>
      </c>
      <c r="Q3266" t="s">
        <v>251</v>
      </c>
      <c r="R3266" t="s">
        <v>255</v>
      </c>
      <c r="S3266" t="s">
        <v>251</v>
      </c>
      <c r="T3266" t="n">
        <v>5</v>
      </c>
    </row>
    <row r="3267" spans="1:20">
      <c r="A3267" s="1" t="n">
        <v>41090</v>
      </c>
      <c r="B3267" t="s">
        <v>345</v>
      </c>
      <c r="C3267" t="n">
        <v>21</v>
      </c>
      <c r="D3267" t="n">
        <v>25</v>
      </c>
      <c r="E3267" t="s">
        <v>143</v>
      </c>
      <c r="F3267" t="n">
        <v>3201</v>
      </c>
      <c r="G3267" t="s">
        <v>250</v>
      </c>
      <c r="H3267" t="s">
        <v>251</v>
      </c>
      <c r="I3267" t="n">
        <v>5</v>
      </c>
      <c r="J3267" t="n">
        <v>458</v>
      </c>
      <c r="K3267" t="s">
        <v>252</v>
      </c>
      <c r="L3267" t="n">
        <v>294</v>
      </c>
      <c r="M3267" t="n">
        <v>0.04</v>
      </c>
      <c r="N3267" t="n">
        <v>37</v>
      </c>
      <c r="O3267" t="s">
        <v>345</v>
      </c>
      <c r="P3267" t="n">
        <v>121</v>
      </c>
      <c r="Q3267" t="s">
        <v>251</v>
      </c>
      <c r="R3267" t="s">
        <v>255</v>
      </c>
      <c r="S3267" t="s">
        <v>251</v>
      </c>
      <c r="T3267" t="n">
        <v>5</v>
      </c>
    </row>
    <row r="3268" spans="1:20">
      <c r="A3268" s="1" t="n">
        <v>41090</v>
      </c>
      <c r="B3268" t="s">
        <v>345</v>
      </c>
      <c r="C3268" t="n">
        <v>22</v>
      </c>
      <c r="D3268" t="n">
        <v>25</v>
      </c>
      <c r="E3268" t="s">
        <v>143</v>
      </c>
      <c r="F3268" t="n">
        <v>3201</v>
      </c>
      <c r="G3268" t="s">
        <v>250</v>
      </c>
      <c r="H3268" t="s">
        <v>251</v>
      </c>
      <c r="I3268" t="n">
        <v>5</v>
      </c>
      <c r="J3268" t="n">
        <v>388</v>
      </c>
      <c r="K3268" t="s">
        <v>346</v>
      </c>
      <c r="L3268" t="n">
        <v>343</v>
      </c>
      <c r="M3268" t="n">
        <v>0.08</v>
      </c>
      <c r="N3268" t="n">
        <v>35.6</v>
      </c>
      <c r="O3268" t="s">
        <v>345</v>
      </c>
      <c r="P3268" t="n">
        <v>121</v>
      </c>
      <c r="Q3268" t="s">
        <v>251</v>
      </c>
      <c r="R3268" t="s">
        <v>255</v>
      </c>
      <c r="S3268" t="s">
        <v>251</v>
      </c>
      <c r="T3268" t="n">
        <v>5</v>
      </c>
    </row>
    <row r="3269" spans="1:20">
      <c r="A3269" s="1" t="n">
        <v>41090</v>
      </c>
      <c r="B3269" t="s">
        <v>400</v>
      </c>
      <c r="C3269" t="n">
        <v>1</v>
      </c>
      <c r="D3269" t="n">
        <v>251</v>
      </c>
      <c r="E3269" t="s">
        <v>409</v>
      </c>
      <c r="F3269" t="n">
        <v>3202</v>
      </c>
      <c r="G3269" t="s">
        <v>297</v>
      </c>
      <c r="H3269" t="s">
        <v>251</v>
      </c>
      <c r="I3269" t="n">
        <v>5</v>
      </c>
      <c r="J3269" t="n">
        <v>320</v>
      </c>
      <c r="K3269" t="s">
        <v>412</v>
      </c>
      <c r="L3269" t="n">
        <v>20</v>
      </c>
      <c r="M3269" t="n">
        <v>0</v>
      </c>
      <c r="N3269" t="n">
        <v>0</v>
      </c>
      <c r="S3269" t="s">
        <v>405</v>
      </c>
      <c r="T3269" t="s">
        <v>405</v>
      </c>
    </row>
    <row r="3270" spans="1:20">
      <c r="A3270" s="1" t="n">
        <v>41090</v>
      </c>
      <c r="B3270" t="s">
        <v>400</v>
      </c>
      <c r="C3270" t="n">
        <v>2</v>
      </c>
      <c r="D3270" t="n">
        <v>251</v>
      </c>
      <c r="E3270" t="s">
        <v>409</v>
      </c>
      <c r="F3270" t="n">
        <v>3203</v>
      </c>
      <c r="G3270" t="s">
        <v>366</v>
      </c>
      <c r="H3270" t="s">
        <v>251</v>
      </c>
      <c r="I3270" t="n">
        <v>5</v>
      </c>
      <c r="J3270" t="n">
        <v>320</v>
      </c>
      <c r="K3270" t="s">
        <v>412</v>
      </c>
      <c r="L3270" t="n">
        <v>18</v>
      </c>
      <c r="M3270" t="n">
        <v>0</v>
      </c>
      <c r="N3270" t="n">
        <v>0</v>
      </c>
      <c r="S3270" t="s">
        <v>405</v>
      </c>
      <c r="T3270" t="s">
        <v>405</v>
      </c>
    </row>
    <row r="3271" spans="1:20">
      <c r="A3271" s="1" t="n">
        <v>41090</v>
      </c>
      <c r="B3271" t="s">
        <v>400</v>
      </c>
      <c r="C3271" t="n">
        <v>3</v>
      </c>
      <c r="D3271" t="n">
        <v>251</v>
      </c>
      <c r="E3271" t="s">
        <v>409</v>
      </c>
      <c r="F3271" t="n">
        <v>3204</v>
      </c>
      <c r="G3271" t="s">
        <v>367</v>
      </c>
      <c r="H3271" t="s">
        <v>251</v>
      </c>
      <c r="I3271" t="n">
        <v>5</v>
      </c>
      <c r="J3271" t="n">
        <v>320</v>
      </c>
      <c r="K3271" t="s">
        <v>412</v>
      </c>
      <c r="L3271" t="n">
        <v>12</v>
      </c>
      <c r="M3271" t="n">
        <v>0</v>
      </c>
      <c r="N3271" t="n">
        <v>0</v>
      </c>
      <c r="S3271" t="s">
        <v>405</v>
      </c>
      <c r="T3271" t="s">
        <v>405</v>
      </c>
    </row>
    <row r="3272" spans="1:20">
      <c r="A3272" s="1" t="n">
        <v>41090</v>
      </c>
      <c r="B3272" t="s">
        <v>400</v>
      </c>
      <c r="C3272" t="n">
        <v>4</v>
      </c>
      <c r="D3272" t="n">
        <v>251</v>
      </c>
      <c r="E3272" t="s">
        <v>409</v>
      </c>
      <c r="F3272" t="n">
        <v>3204</v>
      </c>
      <c r="G3272" t="s">
        <v>367</v>
      </c>
      <c r="H3272" t="s">
        <v>251</v>
      </c>
      <c r="I3272" t="n">
        <v>5</v>
      </c>
      <c r="J3272" t="n">
        <v>320</v>
      </c>
      <c r="K3272" t="s">
        <v>412</v>
      </c>
      <c r="L3272" t="n">
        <v>5</v>
      </c>
      <c r="M3272" t="n">
        <v>0</v>
      </c>
      <c r="N3272" t="n">
        <v>0</v>
      </c>
      <c r="S3272" t="s">
        <v>405</v>
      </c>
      <c r="T3272" t="s">
        <v>405</v>
      </c>
    </row>
    <row r="3273" spans="1:20">
      <c r="A3273" s="1" t="n">
        <v>41090</v>
      </c>
      <c r="B3273" t="s">
        <v>406</v>
      </c>
      <c r="C3273" t="n">
        <v>1</v>
      </c>
      <c r="D3273" t="n">
        <v>931</v>
      </c>
      <c r="E3273" t="s">
        <v>407</v>
      </c>
      <c r="F3273" t="n">
        <v>3201</v>
      </c>
      <c r="G3273" t="s">
        <v>250</v>
      </c>
      <c r="H3273" t="s">
        <v>251</v>
      </c>
      <c r="I3273" t="n">
        <v>5</v>
      </c>
      <c r="J3273" t="n">
        <v>940</v>
      </c>
      <c r="K3273" t="s">
        <v>257</v>
      </c>
      <c r="L3273" t="n">
        <v>32</v>
      </c>
      <c r="M3273" t="n">
        <v>0</v>
      </c>
      <c r="N3273" t="n">
        <v>0</v>
      </c>
      <c r="S3273" t="s">
        <v>405</v>
      </c>
      <c r="T3273" t="s">
        <v>405</v>
      </c>
    </row>
    <row r="3274" spans="1:20">
      <c r="A3274" s="1" t="n">
        <v>41090</v>
      </c>
      <c r="B3274" t="s">
        <v>395</v>
      </c>
      <c r="C3274" t="n">
        <v>15</v>
      </c>
      <c r="D3274" t="n">
        <v>25</v>
      </c>
      <c r="E3274" t="s">
        <v>143</v>
      </c>
      <c r="F3274" t="n">
        <v>3201</v>
      </c>
      <c r="G3274" t="s">
        <v>250</v>
      </c>
      <c r="H3274" t="s">
        <v>251</v>
      </c>
      <c r="I3274" t="n">
        <v>5</v>
      </c>
      <c r="J3274" t="n">
        <v>785</v>
      </c>
      <c r="K3274" t="s">
        <v>281</v>
      </c>
      <c r="L3274" t="n">
        <v>530</v>
      </c>
      <c r="M3274" t="n">
        <v>1</v>
      </c>
      <c r="N3274" t="n">
        <v>39.9</v>
      </c>
      <c r="O3274" t="s">
        <v>395</v>
      </c>
      <c r="P3274" t="n">
        <v>363</v>
      </c>
      <c r="Q3274" t="s">
        <v>411</v>
      </c>
      <c r="R3274" t="s">
        <v>255</v>
      </c>
      <c r="S3274" t="s">
        <v>251</v>
      </c>
      <c r="T3274" t="n">
        <v>5</v>
      </c>
    </row>
    <row r="3275" spans="1:20">
      <c r="A3275" s="1" t="n">
        <v>41090</v>
      </c>
      <c r="B3275" t="s">
        <v>395</v>
      </c>
      <c r="C3275" t="n">
        <v>17</v>
      </c>
      <c r="D3275" t="n">
        <v>25</v>
      </c>
      <c r="E3275" t="s">
        <v>143</v>
      </c>
      <c r="F3275" t="n">
        <v>3201</v>
      </c>
      <c r="G3275" t="s">
        <v>250</v>
      </c>
      <c r="H3275" t="s">
        <v>251</v>
      </c>
      <c r="I3275" t="n">
        <v>5</v>
      </c>
      <c r="J3275" t="n">
        <v>805</v>
      </c>
      <c r="K3275" t="s">
        <v>317</v>
      </c>
      <c r="L3275" t="n">
        <v>948</v>
      </c>
      <c r="M3275" t="n">
        <v>0.29</v>
      </c>
      <c r="N3275" t="n">
        <v>35.8</v>
      </c>
      <c r="O3275" t="s">
        <v>395</v>
      </c>
      <c r="P3275" t="n">
        <v>363</v>
      </c>
      <c r="Q3275" t="s">
        <v>411</v>
      </c>
      <c r="R3275" t="s">
        <v>255</v>
      </c>
      <c r="S3275" t="s">
        <v>251</v>
      </c>
      <c r="T3275" t="n">
        <v>5</v>
      </c>
    </row>
    <row r="3276" spans="1:20">
      <c r="A3276" s="1" t="n">
        <v>41090</v>
      </c>
      <c r="B3276" t="s">
        <v>395</v>
      </c>
      <c r="C3276" t="n">
        <v>18</v>
      </c>
      <c r="D3276" t="n">
        <v>25</v>
      </c>
      <c r="E3276" t="s">
        <v>143</v>
      </c>
      <c r="F3276" t="n">
        <v>3201</v>
      </c>
      <c r="G3276" t="s">
        <v>250</v>
      </c>
      <c r="H3276" t="s">
        <v>251</v>
      </c>
      <c r="I3276" t="n">
        <v>5</v>
      </c>
      <c r="J3276" t="n">
        <v>785</v>
      </c>
      <c r="K3276" t="s">
        <v>281</v>
      </c>
      <c r="L3276" t="n">
        <v>115</v>
      </c>
      <c r="M3276" t="n">
        <v>2.8</v>
      </c>
      <c r="N3276" t="n">
        <v>27.9</v>
      </c>
      <c r="O3276" t="s">
        <v>395</v>
      </c>
      <c r="P3276" t="n">
        <v>363</v>
      </c>
      <c r="Q3276" t="s">
        <v>411</v>
      </c>
      <c r="R3276" t="s">
        <v>255</v>
      </c>
      <c r="S3276" t="s">
        <v>251</v>
      </c>
      <c r="T3276" t="n">
        <v>5</v>
      </c>
    </row>
    <row r="3277" spans="1:20">
      <c r="A3277" s="1" t="n">
        <v>41121</v>
      </c>
      <c r="B3277" t="s">
        <v>345</v>
      </c>
      <c r="C3277" t="n">
        <v>28</v>
      </c>
      <c r="D3277" t="n">
        <v>25</v>
      </c>
      <c r="E3277" t="s">
        <v>143</v>
      </c>
      <c r="F3277" t="n">
        <v>3201</v>
      </c>
      <c r="G3277" t="s">
        <v>250</v>
      </c>
      <c r="H3277" t="s">
        <v>251</v>
      </c>
      <c r="I3277" t="n">
        <v>5</v>
      </c>
      <c r="J3277" t="n">
        <v>875</v>
      </c>
      <c r="K3277" t="s">
        <v>327</v>
      </c>
      <c r="L3277" t="n">
        <v>301</v>
      </c>
      <c r="M3277" t="n">
        <v>0.04</v>
      </c>
      <c r="N3277" t="n">
        <v>41.7</v>
      </c>
      <c r="O3277" t="s">
        <v>345</v>
      </c>
      <c r="P3277" t="n">
        <v>121</v>
      </c>
      <c r="Q3277" t="s">
        <v>251</v>
      </c>
      <c r="R3277" t="s">
        <v>255</v>
      </c>
      <c r="S3277" t="s">
        <v>251</v>
      </c>
      <c r="T3277" t="n">
        <v>5</v>
      </c>
    </row>
    <row r="3278" spans="1:20">
      <c r="A3278" s="1" t="n">
        <v>41121</v>
      </c>
      <c r="B3278" t="s">
        <v>345</v>
      </c>
      <c r="C3278" t="n">
        <v>29</v>
      </c>
      <c r="D3278" t="n">
        <v>25</v>
      </c>
      <c r="E3278" t="s">
        <v>143</v>
      </c>
      <c r="F3278" t="n">
        <v>3201</v>
      </c>
      <c r="G3278" t="s">
        <v>250</v>
      </c>
      <c r="H3278" t="s">
        <v>251</v>
      </c>
      <c r="I3278" t="n">
        <v>5</v>
      </c>
      <c r="J3278" t="n">
        <v>150</v>
      </c>
      <c r="K3278" t="s">
        <v>291</v>
      </c>
      <c r="L3278" t="n">
        <v>650</v>
      </c>
      <c r="M3278" t="n">
        <v>0.19</v>
      </c>
      <c r="N3278" t="n">
        <v>24.1</v>
      </c>
      <c r="O3278" t="s">
        <v>345</v>
      </c>
      <c r="P3278" t="n">
        <v>121</v>
      </c>
      <c r="Q3278" t="s">
        <v>251</v>
      </c>
      <c r="R3278" t="s">
        <v>255</v>
      </c>
      <c r="S3278" t="s">
        <v>251</v>
      </c>
      <c r="T3278" t="n">
        <v>5</v>
      </c>
    </row>
    <row r="3279" spans="1:20">
      <c r="A3279" s="1" t="n">
        <v>41121</v>
      </c>
      <c r="B3279" t="s">
        <v>345</v>
      </c>
      <c r="C3279" t="n">
        <v>30</v>
      </c>
      <c r="D3279" t="n">
        <v>25</v>
      </c>
      <c r="E3279" t="s">
        <v>143</v>
      </c>
      <c r="F3279" t="n">
        <v>3201</v>
      </c>
      <c r="G3279" t="s">
        <v>250</v>
      </c>
      <c r="H3279" t="s">
        <v>251</v>
      </c>
      <c r="I3279" t="n">
        <v>5</v>
      </c>
      <c r="J3279" t="n">
        <v>388</v>
      </c>
      <c r="K3279" t="s">
        <v>346</v>
      </c>
      <c r="L3279" t="n">
        <v>366</v>
      </c>
      <c r="M3279" t="n">
        <v>0.6</v>
      </c>
      <c r="N3279" t="n">
        <v>35.2</v>
      </c>
      <c r="O3279" t="s">
        <v>345</v>
      </c>
      <c r="P3279" t="n">
        <v>121</v>
      </c>
      <c r="Q3279" t="s">
        <v>251</v>
      </c>
      <c r="R3279" t="s">
        <v>255</v>
      </c>
      <c r="S3279" t="s">
        <v>251</v>
      </c>
      <c r="T3279" t="n">
        <v>5</v>
      </c>
    </row>
    <row r="3280" spans="1:20">
      <c r="A3280" s="1" t="n">
        <v>41121</v>
      </c>
      <c r="B3280" t="s">
        <v>400</v>
      </c>
      <c r="C3280" t="n">
        <v>1</v>
      </c>
      <c r="D3280" t="n">
        <v>251</v>
      </c>
      <c r="E3280" t="s">
        <v>409</v>
      </c>
      <c r="F3280" t="n">
        <v>3202</v>
      </c>
      <c r="G3280" t="s">
        <v>297</v>
      </c>
      <c r="H3280" t="s">
        <v>251</v>
      </c>
      <c r="I3280" t="n">
        <v>5</v>
      </c>
      <c r="J3280" t="n">
        <v>887</v>
      </c>
      <c r="K3280" t="s">
        <v>294</v>
      </c>
      <c r="L3280" t="n">
        <v>21</v>
      </c>
      <c r="M3280" t="n">
        <v>0</v>
      </c>
      <c r="N3280" t="n">
        <v>0</v>
      </c>
      <c r="S3280" t="s">
        <v>405</v>
      </c>
      <c r="T3280" t="s">
        <v>405</v>
      </c>
    </row>
    <row r="3281" spans="1:20">
      <c r="A3281" s="1" t="n">
        <v>41121</v>
      </c>
      <c r="B3281" t="s">
        <v>400</v>
      </c>
      <c r="C3281" t="n">
        <v>2</v>
      </c>
      <c r="D3281" t="n">
        <v>251</v>
      </c>
      <c r="E3281" t="s">
        <v>409</v>
      </c>
      <c r="F3281" t="n">
        <v>3203</v>
      </c>
      <c r="G3281" t="s">
        <v>366</v>
      </c>
      <c r="H3281" t="s">
        <v>251</v>
      </c>
      <c r="I3281" t="n">
        <v>5</v>
      </c>
      <c r="J3281" t="n">
        <v>887</v>
      </c>
      <c r="K3281" t="s">
        <v>294</v>
      </c>
      <c r="L3281" t="n">
        <v>16</v>
      </c>
      <c r="M3281" t="n">
        <v>0</v>
      </c>
      <c r="N3281" t="n">
        <v>0</v>
      </c>
      <c r="S3281" t="s">
        <v>405</v>
      </c>
      <c r="T3281" t="s">
        <v>405</v>
      </c>
    </row>
    <row r="3282" spans="1:20">
      <c r="A3282" s="1" t="n">
        <v>41121</v>
      </c>
      <c r="B3282" t="s">
        <v>348</v>
      </c>
      <c r="C3282" t="n">
        <v>1</v>
      </c>
      <c r="D3282" t="n">
        <v>216</v>
      </c>
      <c r="E3282" t="s">
        <v>416</v>
      </c>
      <c r="F3282" t="n">
        <v>3201</v>
      </c>
      <c r="G3282" t="s">
        <v>250</v>
      </c>
      <c r="H3282" t="s">
        <v>251</v>
      </c>
      <c r="I3282" t="n">
        <v>5</v>
      </c>
      <c r="J3282" t="n">
        <v>515</v>
      </c>
      <c r="K3282" t="s">
        <v>361</v>
      </c>
      <c r="L3282" t="n">
        <v>315</v>
      </c>
      <c r="M3282" t="n">
        <v>0</v>
      </c>
      <c r="N3282" t="n">
        <v>0</v>
      </c>
      <c r="S3282" t="s">
        <v>405</v>
      </c>
      <c r="T3282" t="s">
        <v>405</v>
      </c>
    </row>
    <row r="3283" spans="1:20">
      <c r="A3283" s="1" t="n">
        <v>41121</v>
      </c>
      <c r="B3283" t="s">
        <v>395</v>
      </c>
      <c r="C3283" t="n">
        <v>18</v>
      </c>
      <c r="D3283" t="n">
        <v>25</v>
      </c>
      <c r="E3283" t="s">
        <v>143</v>
      </c>
      <c r="F3283" t="n">
        <v>3201</v>
      </c>
      <c r="G3283" t="s">
        <v>250</v>
      </c>
      <c r="H3283" t="s">
        <v>251</v>
      </c>
      <c r="I3283" t="n">
        <v>5</v>
      </c>
      <c r="J3283" t="n">
        <v>785</v>
      </c>
      <c r="K3283" t="s">
        <v>281</v>
      </c>
      <c r="L3283" t="n">
        <v>600</v>
      </c>
      <c r="M3283" t="n">
        <v>0.96</v>
      </c>
      <c r="N3283" t="n">
        <v>39.8</v>
      </c>
      <c r="O3283" t="s">
        <v>395</v>
      </c>
      <c r="P3283" t="n">
        <v>363</v>
      </c>
      <c r="Q3283" t="s">
        <v>411</v>
      </c>
      <c r="R3283" t="s">
        <v>255</v>
      </c>
      <c r="S3283" t="s">
        <v>251</v>
      </c>
      <c r="T3283" t="n">
        <v>5</v>
      </c>
    </row>
    <row r="3284" spans="1:20">
      <c r="A3284" s="1" t="n">
        <v>41121</v>
      </c>
      <c r="B3284" t="s">
        <v>395</v>
      </c>
      <c r="C3284" t="n">
        <v>19</v>
      </c>
      <c r="D3284" t="n">
        <v>25</v>
      </c>
      <c r="E3284" t="s">
        <v>143</v>
      </c>
      <c r="F3284" t="n">
        <v>3201</v>
      </c>
      <c r="G3284" t="s">
        <v>250</v>
      </c>
      <c r="H3284" t="s">
        <v>251</v>
      </c>
      <c r="I3284" t="n">
        <v>5</v>
      </c>
      <c r="J3284" t="n">
        <v>805</v>
      </c>
      <c r="K3284" t="s">
        <v>317</v>
      </c>
      <c r="L3284" t="n">
        <v>717</v>
      </c>
      <c r="M3284" t="n">
        <v>0.28</v>
      </c>
      <c r="N3284" t="n">
        <v>35.9</v>
      </c>
      <c r="O3284" t="s">
        <v>395</v>
      </c>
      <c r="P3284" t="n">
        <v>363</v>
      </c>
      <c r="Q3284" t="s">
        <v>411</v>
      </c>
      <c r="R3284" t="s">
        <v>255</v>
      </c>
      <c r="S3284" t="s">
        <v>251</v>
      </c>
      <c r="T3284" t="n">
        <v>5</v>
      </c>
    </row>
    <row r="3285" spans="1:20">
      <c r="A3285" s="1" t="n">
        <v>41121</v>
      </c>
      <c r="B3285" t="s">
        <v>395</v>
      </c>
      <c r="C3285" t="n">
        <v>23</v>
      </c>
      <c r="D3285" t="n">
        <v>25</v>
      </c>
      <c r="E3285" t="s">
        <v>143</v>
      </c>
      <c r="F3285" t="n">
        <v>3201</v>
      </c>
      <c r="G3285" t="s">
        <v>250</v>
      </c>
      <c r="H3285" t="s">
        <v>251</v>
      </c>
      <c r="I3285" t="n">
        <v>5</v>
      </c>
      <c r="J3285" t="n">
        <v>550</v>
      </c>
      <c r="K3285" t="s">
        <v>369</v>
      </c>
      <c r="L3285" t="n">
        <v>986</v>
      </c>
      <c r="M3285" t="n">
        <v>0.16</v>
      </c>
      <c r="N3285" t="n">
        <v>36</v>
      </c>
      <c r="O3285" t="s">
        <v>395</v>
      </c>
      <c r="P3285" t="n">
        <v>363</v>
      </c>
      <c r="Q3285" t="s">
        <v>411</v>
      </c>
      <c r="R3285" t="s">
        <v>255</v>
      </c>
      <c r="S3285" t="s">
        <v>251</v>
      </c>
      <c r="T3285" t="n">
        <v>5</v>
      </c>
    </row>
    <row r="3286" spans="1:20">
      <c r="A3286" s="1" t="n">
        <v>41152</v>
      </c>
      <c r="B3286" t="s">
        <v>345</v>
      </c>
      <c r="C3286" t="n">
        <v>28</v>
      </c>
      <c r="D3286" t="n">
        <v>25</v>
      </c>
      <c r="E3286" t="s">
        <v>143</v>
      </c>
      <c r="F3286" t="n">
        <v>3201</v>
      </c>
      <c r="G3286" t="s">
        <v>250</v>
      </c>
      <c r="H3286" t="s">
        <v>251</v>
      </c>
      <c r="I3286" t="n">
        <v>5</v>
      </c>
      <c r="J3286" t="n">
        <v>875</v>
      </c>
      <c r="K3286" t="s">
        <v>327</v>
      </c>
      <c r="L3286" t="n">
        <v>320</v>
      </c>
      <c r="M3286" t="n">
        <v>0.04</v>
      </c>
      <c r="N3286" t="n">
        <v>41.7</v>
      </c>
      <c r="O3286" t="s">
        <v>345</v>
      </c>
      <c r="P3286" t="n">
        <v>121</v>
      </c>
      <c r="Q3286" t="s">
        <v>251</v>
      </c>
      <c r="R3286" t="s">
        <v>255</v>
      </c>
      <c r="S3286" t="s">
        <v>251</v>
      </c>
      <c r="T3286" t="n">
        <v>5</v>
      </c>
    </row>
    <row r="3287" spans="1:20">
      <c r="A3287" s="1" t="n">
        <v>41152</v>
      </c>
      <c r="B3287" t="s">
        <v>345</v>
      </c>
      <c r="C3287" t="n">
        <v>29</v>
      </c>
      <c r="D3287" t="n">
        <v>25</v>
      </c>
      <c r="E3287" t="s">
        <v>143</v>
      </c>
      <c r="F3287" t="n">
        <v>3201</v>
      </c>
      <c r="G3287" t="s">
        <v>250</v>
      </c>
      <c r="H3287" t="s">
        <v>251</v>
      </c>
      <c r="I3287" t="n">
        <v>5</v>
      </c>
      <c r="J3287" t="n">
        <v>550</v>
      </c>
      <c r="K3287" t="s">
        <v>369</v>
      </c>
      <c r="L3287" t="n">
        <v>187</v>
      </c>
      <c r="M3287" t="n">
        <v>0.02</v>
      </c>
      <c r="N3287" t="n">
        <v>42.7</v>
      </c>
      <c r="O3287" t="s">
        <v>345</v>
      </c>
      <c r="P3287" t="n">
        <v>121</v>
      </c>
      <c r="Q3287" t="s">
        <v>251</v>
      </c>
      <c r="R3287" t="s">
        <v>255</v>
      </c>
      <c r="S3287" t="s">
        <v>251</v>
      </c>
      <c r="T3287" t="n">
        <v>5</v>
      </c>
    </row>
    <row r="3288" spans="1:20">
      <c r="A3288" s="1" t="n">
        <v>41152</v>
      </c>
      <c r="B3288" t="s">
        <v>345</v>
      </c>
      <c r="C3288" t="n">
        <v>30</v>
      </c>
      <c r="D3288" t="n">
        <v>25</v>
      </c>
      <c r="E3288" t="s">
        <v>143</v>
      </c>
      <c r="F3288" t="n">
        <v>3201</v>
      </c>
      <c r="G3288" t="s">
        <v>250</v>
      </c>
      <c r="H3288" t="s">
        <v>251</v>
      </c>
      <c r="I3288" t="n">
        <v>5</v>
      </c>
      <c r="J3288" t="n">
        <v>550</v>
      </c>
      <c r="K3288" t="s">
        <v>369</v>
      </c>
      <c r="L3288" t="n">
        <v>134</v>
      </c>
      <c r="M3288" t="n">
        <v>0.02</v>
      </c>
      <c r="N3288" t="n">
        <v>42.7</v>
      </c>
      <c r="O3288" t="s">
        <v>345</v>
      </c>
      <c r="P3288" t="n">
        <v>121</v>
      </c>
      <c r="Q3288" t="s">
        <v>251</v>
      </c>
      <c r="R3288" t="s">
        <v>255</v>
      </c>
      <c r="S3288" t="s">
        <v>251</v>
      </c>
      <c r="T3288" t="n">
        <v>5</v>
      </c>
    </row>
    <row r="3289" spans="1:20">
      <c r="A3289" s="1" t="n">
        <v>41152</v>
      </c>
      <c r="B3289" t="s">
        <v>345</v>
      </c>
      <c r="C3289" t="n">
        <v>31</v>
      </c>
      <c r="D3289" t="n">
        <v>25</v>
      </c>
      <c r="E3289" t="s">
        <v>143</v>
      </c>
      <c r="F3289" t="n">
        <v>3201</v>
      </c>
      <c r="G3289" t="s">
        <v>250</v>
      </c>
      <c r="H3289" t="s">
        <v>251</v>
      </c>
      <c r="I3289" t="n">
        <v>5</v>
      </c>
      <c r="J3289" t="n">
        <v>150</v>
      </c>
      <c r="K3289" t="s">
        <v>291</v>
      </c>
      <c r="L3289" t="n">
        <v>338</v>
      </c>
      <c r="M3289" t="n">
        <v>0.19</v>
      </c>
      <c r="N3289" t="n">
        <v>24.1</v>
      </c>
      <c r="O3289" t="s">
        <v>345</v>
      </c>
      <c r="P3289" t="n">
        <v>121</v>
      </c>
      <c r="Q3289" t="s">
        <v>251</v>
      </c>
      <c r="R3289" t="s">
        <v>255</v>
      </c>
      <c r="S3289" t="s">
        <v>251</v>
      </c>
      <c r="T3289" t="n">
        <v>5</v>
      </c>
    </row>
    <row r="3290" spans="1:20">
      <c r="A3290" s="1" t="n">
        <v>41152</v>
      </c>
      <c r="B3290" t="s">
        <v>345</v>
      </c>
      <c r="C3290" t="n">
        <v>32</v>
      </c>
      <c r="D3290" t="n">
        <v>25</v>
      </c>
      <c r="E3290" t="s">
        <v>143</v>
      </c>
      <c r="F3290" t="n">
        <v>3201</v>
      </c>
      <c r="G3290" t="s">
        <v>250</v>
      </c>
      <c r="H3290" t="s">
        <v>251</v>
      </c>
      <c r="I3290" t="n">
        <v>5</v>
      </c>
      <c r="J3290" t="n">
        <v>280</v>
      </c>
      <c r="K3290" t="s">
        <v>273</v>
      </c>
      <c r="L3290" t="n">
        <v>207</v>
      </c>
      <c r="M3290" t="n">
        <v>0.28</v>
      </c>
      <c r="N3290" t="n">
        <v>16.2</v>
      </c>
      <c r="O3290" t="s">
        <v>345</v>
      </c>
      <c r="P3290" t="n">
        <v>121</v>
      </c>
      <c r="Q3290" t="s">
        <v>251</v>
      </c>
      <c r="R3290" t="s">
        <v>255</v>
      </c>
      <c r="S3290" t="s">
        <v>251</v>
      </c>
      <c r="T3290" t="n">
        <v>5</v>
      </c>
    </row>
    <row r="3291" spans="1:20">
      <c r="A3291" s="1" t="n">
        <v>41152</v>
      </c>
      <c r="B3291" t="s">
        <v>345</v>
      </c>
      <c r="C3291" t="n">
        <v>33</v>
      </c>
      <c r="D3291" t="n">
        <v>25</v>
      </c>
      <c r="E3291" t="s">
        <v>143</v>
      </c>
      <c r="F3291" t="n">
        <v>3201</v>
      </c>
      <c r="G3291" t="s">
        <v>250</v>
      </c>
      <c r="H3291" t="s">
        <v>251</v>
      </c>
      <c r="I3291" t="n">
        <v>5</v>
      </c>
      <c r="J3291" t="n">
        <v>945</v>
      </c>
      <c r="K3291" t="s">
        <v>304</v>
      </c>
      <c r="L3291" t="n">
        <v>352</v>
      </c>
      <c r="M3291" t="n">
        <v>0.08</v>
      </c>
      <c r="N3291" t="n">
        <v>34.4</v>
      </c>
      <c r="O3291" t="s">
        <v>345</v>
      </c>
      <c r="P3291" t="n">
        <v>121</v>
      </c>
      <c r="Q3291" t="s">
        <v>251</v>
      </c>
      <c r="R3291" t="s">
        <v>255</v>
      </c>
      <c r="S3291" t="s">
        <v>251</v>
      </c>
      <c r="T3291" t="n">
        <v>5</v>
      </c>
    </row>
    <row r="3292" spans="1:20">
      <c r="A3292" s="1" t="n">
        <v>41152</v>
      </c>
      <c r="B3292" t="s">
        <v>345</v>
      </c>
      <c r="C3292" t="n">
        <v>34</v>
      </c>
      <c r="D3292" t="n">
        <v>25</v>
      </c>
      <c r="E3292" t="s">
        <v>143</v>
      </c>
      <c r="F3292" t="n">
        <v>3201</v>
      </c>
      <c r="G3292" t="s">
        <v>250</v>
      </c>
      <c r="H3292" t="s">
        <v>251</v>
      </c>
      <c r="I3292" t="n">
        <v>5</v>
      </c>
      <c r="J3292" t="n">
        <v>945</v>
      </c>
      <c r="K3292" t="s">
        <v>304</v>
      </c>
      <c r="L3292" t="n">
        <v>240</v>
      </c>
      <c r="M3292" t="n">
        <v>0.08</v>
      </c>
      <c r="N3292" t="n">
        <v>34.8</v>
      </c>
      <c r="O3292" t="s">
        <v>345</v>
      </c>
      <c r="P3292" t="n">
        <v>121</v>
      </c>
      <c r="Q3292" t="s">
        <v>251</v>
      </c>
      <c r="R3292" t="s">
        <v>255</v>
      </c>
      <c r="S3292" t="s">
        <v>251</v>
      </c>
      <c r="T3292" t="n">
        <v>5</v>
      </c>
    </row>
    <row r="3293" spans="1:20">
      <c r="A3293" s="1" t="n">
        <v>41152</v>
      </c>
      <c r="B3293" t="s">
        <v>400</v>
      </c>
      <c r="C3293" t="n">
        <v>1</v>
      </c>
      <c r="D3293" t="n">
        <v>251</v>
      </c>
      <c r="E3293" t="s">
        <v>409</v>
      </c>
      <c r="F3293" t="n">
        <v>3204</v>
      </c>
      <c r="G3293" t="s">
        <v>367</v>
      </c>
      <c r="H3293" t="s">
        <v>251</v>
      </c>
      <c r="I3293" t="n">
        <v>5</v>
      </c>
      <c r="J3293" t="n">
        <v>887</v>
      </c>
      <c r="K3293" t="s">
        <v>294</v>
      </c>
      <c r="L3293" t="n">
        <v>12</v>
      </c>
      <c r="M3293" t="n">
        <v>0</v>
      </c>
      <c r="N3293" t="n">
        <v>0</v>
      </c>
      <c r="S3293" t="s">
        <v>405</v>
      </c>
      <c r="T3293" t="s">
        <v>405</v>
      </c>
    </row>
    <row r="3294" spans="1:20">
      <c r="A3294" s="1" t="n">
        <v>41152</v>
      </c>
      <c r="B3294" t="s">
        <v>400</v>
      </c>
      <c r="C3294" t="n">
        <v>2</v>
      </c>
      <c r="D3294" t="n">
        <v>251</v>
      </c>
      <c r="E3294" t="s">
        <v>409</v>
      </c>
      <c r="F3294" t="n">
        <v>3204</v>
      </c>
      <c r="G3294" t="s">
        <v>367</v>
      </c>
      <c r="H3294" t="s">
        <v>251</v>
      </c>
      <c r="I3294" t="n">
        <v>5</v>
      </c>
      <c r="J3294" t="n">
        <v>887</v>
      </c>
      <c r="K3294" t="s">
        <v>294</v>
      </c>
      <c r="L3294" t="n">
        <v>6</v>
      </c>
      <c r="M3294" t="n">
        <v>0</v>
      </c>
      <c r="N3294" t="n">
        <v>0</v>
      </c>
      <c r="S3294" t="s">
        <v>405</v>
      </c>
      <c r="T3294" t="s">
        <v>405</v>
      </c>
    </row>
    <row r="3295" spans="1:20">
      <c r="A3295" s="1" t="n">
        <v>41152</v>
      </c>
      <c r="B3295" t="s">
        <v>348</v>
      </c>
      <c r="C3295" t="n">
        <v>1</v>
      </c>
      <c r="D3295" t="n">
        <v>216</v>
      </c>
      <c r="E3295" t="s">
        <v>416</v>
      </c>
      <c r="F3295" t="n">
        <v>3201</v>
      </c>
      <c r="G3295" t="s">
        <v>250</v>
      </c>
      <c r="H3295" t="s">
        <v>251</v>
      </c>
      <c r="I3295" t="n">
        <v>5</v>
      </c>
      <c r="J3295" t="n">
        <v>515</v>
      </c>
      <c r="K3295" t="s">
        <v>361</v>
      </c>
      <c r="L3295" t="n">
        <v>330</v>
      </c>
      <c r="M3295" t="n">
        <v>0</v>
      </c>
      <c r="N3295" t="n">
        <v>0</v>
      </c>
      <c r="S3295" t="s">
        <v>405</v>
      </c>
      <c r="T3295" t="s">
        <v>405</v>
      </c>
    </row>
    <row r="3296" spans="1:20">
      <c r="A3296" s="1" t="n">
        <v>41152</v>
      </c>
      <c r="B3296" t="s">
        <v>348</v>
      </c>
      <c r="C3296" t="n">
        <v>2</v>
      </c>
      <c r="D3296" t="n">
        <v>216</v>
      </c>
      <c r="E3296" t="s">
        <v>416</v>
      </c>
      <c r="F3296" t="n">
        <v>3201</v>
      </c>
      <c r="G3296" t="s">
        <v>250</v>
      </c>
      <c r="H3296" t="s">
        <v>251</v>
      </c>
      <c r="I3296" t="n">
        <v>5</v>
      </c>
      <c r="J3296" t="n">
        <v>862</v>
      </c>
      <c r="K3296" t="s">
        <v>342</v>
      </c>
      <c r="L3296" t="n">
        <v>315</v>
      </c>
      <c r="M3296" t="n">
        <v>0</v>
      </c>
      <c r="N3296" t="n">
        <v>0</v>
      </c>
      <c r="S3296" t="s">
        <v>405</v>
      </c>
      <c r="T3296" t="s">
        <v>405</v>
      </c>
    </row>
    <row r="3297" spans="1:20">
      <c r="A3297" s="1" t="n">
        <v>41152</v>
      </c>
      <c r="B3297" t="s">
        <v>395</v>
      </c>
      <c r="C3297" t="n">
        <v>10</v>
      </c>
      <c r="D3297" t="n">
        <v>25</v>
      </c>
      <c r="E3297" t="s">
        <v>143</v>
      </c>
      <c r="F3297" t="n">
        <v>3201</v>
      </c>
      <c r="G3297" t="s">
        <v>250</v>
      </c>
      <c r="H3297" t="s">
        <v>251</v>
      </c>
      <c r="I3297" t="n">
        <v>5</v>
      </c>
      <c r="J3297" t="n">
        <v>805</v>
      </c>
      <c r="K3297" t="s">
        <v>317</v>
      </c>
      <c r="L3297" t="n">
        <v>424</v>
      </c>
      <c r="M3297" t="n">
        <v>0.54</v>
      </c>
      <c r="N3297" t="n">
        <v>35</v>
      </c>
      <c r="O3297" t="s">
        <v>395</v>
      </c>
      <c r="P3297" t="n">
        <v>363</v>
      </c>
      <c r="Q3297" t="s">
        <v>411</v>
      </c>
      <c r="R3297" t="s">
        <v>255</v>
      </c>
      <c r="S3297" t="s">
        <v>251</v>
      </c>
      <c r="T3297" t="n">
        <v>5</v>
      </c>
    </row>
    <row r="3298" spans="1:20">
      <c r="A3298" s="1" t="n">
        <v>41152</v>
      </c>
      <c r="B3298" t="s">
        <v>395</v>
      </c>
      <c r="C3298" t="n">
        <v>11</v>
      </c>
      <c r="D3298" t="n">
        <v>25</v>
      </c>
      <c r="E3298" t="s">
        <v>143</v>
      </c>
      <c r="F3298" t="n">
        <v>3201</v>
      </c>
      <c r="G3298" t="s">
        <v>250</v>
      </c>
      <c r="H3298" t="s">
        <v>251</v>
      </c>
      <c r="I3298" t="n">
        <v>5</v>
      </c>
      <c r="J3298" t="n">
        <v>805</v>
      </c>
      <c r="K3298" t="s">
        <v>317</v>
      </c>
      <c r="L3298" t="n">
        <v>302</v>
      </c>
      <c r="M3298" t="n">
        <v>0.54</v>
      </c>
      <c r="N3298" t="n">
        <v>35.1</v>
      </c>
      <c r="O3298" t="s">
        <v>395</v>
      </c>
      <c r="P3298" t="n">
        <v>363</v>
      </c>
      <c r="Q3298" t="s">
        <v>411</v>
      </c>
      <c r="R3298" t="s">
        <v>255</v>
      </c>
      <c r="S3298" t="s">
        <v>251</v>
      </c>
      <c r="T3298" t="n">
        <v>5</v>
      </c>
    </row>
    <row r="3299" spans="1:20">
      <c r="A3299" s="1" t="n">
        <v>41182</v>
      </c>
      <c r="B3299" t="s">
        <v>345</v>
      </c>
      <c r="C3299" t="n">
        <v>20</v>
      </c>
      <c r="D3299" t="n">
        <v>25</v>
      </c>
      <c r="E3299" t="s">
        <v>143</v>
      </c>
      <c r="F3299" t="n">
        <v>3201</v>
      </c>
      <c r="G3299" t="s">
        <v>250</v>
      </c>
      <c r="H3299" t="s">
        <v>251</v>
      </c>
      <c r="I3299" t="n">
        <v>5</v>
      </c>
      <c r="J3299" t="n">
        <v>150</v>
      </c>
      <c r="K3299" t="s">
        <v>291</v>
      </c>
      <c r="L3299" t="n">
        <v>475</v>
      </c>
      <c r="M3299" t="n">
        <v>0.19</v>
      </c>
      <c r="N3299" t="n">
        <v>24.2</v>
      </c>
      <c r="O3299" t="s">
        <v>345</v>
      </c>
      <c r="P3299" t="n">
        <v>121</v>
      </c>
      <c r="Q3299" t="s">
        <v>251</v>
      </c>
      <c r="R3299" t="s">
        <v>255</v>
      </c>
      <c r="S3299" t="s">
        <v>251</v>
      </c>
      <c r="T3299" t="n">
        <v>5</v>
      </c>
    </row>
    <row r="3300" spans="1:20">
      <c r="A3300" s="1" t="n">
        <v>41182</v>
      </c>
      <c r="B3300" t="s">
        <v>345</v>
      </c>
      <c r="C3300" t="n">
        <v>21</v>
      </c>
      <c r="D3300" t="n">
        <v>25</v>
      </c>
      <c r="E3300" t="s">
        <v>143</v>
      </c>
      <c r="F3300" t="n">
        <v>3201</v>
      </c>
      <c r="G3300" t="s">
        <v>250</v>
      </c>
      <c r="H3300" t="s">
        <v>251</v>
      </c>
      <c r="I3300" t="n">
        <v>5</v>
      </c>
      <c r="J3300" t="n">
        <v>458</v>
      </c>
      <c r="K3300" t="s">
        <v>252</v>
      </c>
      <c r="L3300" t="n">
        <v>400</v>
      </c>
      <c r="M3300" t="n">
        <v>0.09</v>
      </c>
      <c r="N3300" t="n">
        <v>34</v>
      </c>
      <c r="O3300" t="s">
        <v>345</v>
      </c>
      <c r="P3300" t="n">
        <v>121</v>
      </c>
      <c r="Q3300" t="s">
        <v>251</v>
      </c>
      <c r="R3300" t="s">
        <v>255</v>
      </c>
      <c r="S3300" t="s">
        <v>251</v>
      </c>
      <c r="T3300" t="n">
        <v>5</v>
      </c>
    </row>
    <row r="3301" spans="1:20">
      <c r="A3301" s="1" t="n">
        <v>41182</v>
      </c>
      <c r="B3301" t="s">
        <v>345</v>
      </c>
      <c r="C3301" t="n">
        <v>22</v>
      </c>
      <c r="D3301" t="n">
        <v>25</v>
      </c>
      <c r="E3301" t="s">
        <v>143</v>
      </c>
      <c r="F3301" t="n">
        <v>3201</v>
      </c>
      <c r="G3301" t="s">
        <v>250</v>
      </c>
      <c r="H3301" t="s">
        <v>251</v>
      </c>
      <c r="I3301" t="n">
        <v>5</v>
      </c>
      <c r="J3301" t="n">
        <v>875</v>
      </c>
      <c r="K3301" t="s">
        <v>327</v>
      </c>
      <c r="L3301" t="n">
        <v>241</v>
      </c>
      <c r="M3301" t="n">
        <v>0.06</v>
      </c>
      <c r="N3301" t="n">
        <v>36.4</v>
      </c>
      <c r="O3301" t="s">
        <v>345</v>
      </c>
      <c r="P3301" t="n">
        <v>121</v>
      </c>
      <c r="Q3301" t="s">
        <v>251</v>
      </c>
      <c r="R3301" t="s">
        <v>255</v>
      </c>
      <c r="S3301" t="s">
        <v>251</v>
      </c>
      <c r="T3301" t="n">
        <v>5</v>
      </c>
    </row>
    <row r="3302" spans="1:20">
      <c r="A3302" s="1" t="n">
        <v>41182</v>
      </c>
      <c r="B3302" t="s">
        <v>400</v>
      </c>
      <c r="C3302" t="n">
        <v>1</v>
      </c>
      <c r="D3302" t="n">
        <v>251</v>
      </c>
      <c r="E3302" t="s">
        <v>409</v>
      </c>
      <c r="F3302" t="n">
        <v>3202</v>
      </c>
      <c r="G3302" t="s">
        <v>297</v>
      </c>
      <c r="H3302" t="s">
        <v>251</v>
      </c>
      <c r="I3302" t="n">
        <v>5</v>
      </c>
      <c r="J3302" t="n">
        <v>320</v>
      </c>
      <c r="K3302" t="s">
        <v>412</v>
      </c>
      <c r="L3302" t="n">
        <v>21</v>
      </c>
      <c r="M3302" t="n">
        <v>0</v>
      </c>
      <c r="N3302" t="n">
        <v>0</v>
      </c>
      <c r="S3302" t="s">
        <v>405</v>
      </c>
      <c r="T3302" t="s">
        <v>405</v>
      </c>
    </row>
    <row r="3303" spans="1:20">
      <c r="A3303" s="1" t="n">
        <v>41182</v>
      </c>
      <c r="B3303" t="s">
        <v>400</v>
      </c>
      <c r="C3303" t="n">
        <v>2</v>
      </c>
      <c r="D3303" t="n">
        <v>251</v>
      </c>
      <c r="E3303" t="s">
        <v>409</v>
      </c>
      <c r="F3303" t="n">
        <v>3203</v>
      </c>
      <c r="G3303" t="s">
        <v>366</v>
      </c>
      <c r="H3303" t="s">
        <v>251</v>
      </c>
      <c r="I3303" t="n">
        <v>5</v>
      </c>
      <c r="J3303" t="n">
        <v>320</v>
      </c>
      <c r="K3303" t="s">
        <v>412</v>
      </c>
      <c r="L3303" t="n">
        <v>18</v>
      </c>
      <c r="M3303" t="n">
        <v>0</v>
      </c>
      <c r="N3303" t="n">
        <v>0</v>
      </c>
      <c r="S3303" t="s">
        <v>405</v>
      </c>
      <c r="T3303" t="s">
        <v>405</v>
      </c>
    </row>
    <row r="3304" spans="1:20">
      <c r="A3304" s="1" t="n">
        <v>41182</v>
      </c>
      <c r="B3304" t="s">
        <v>400</v>
      </c>
      <c r="C3304" t="n">
        <v>3</v>
      </c>
      <c r="D3304" t="n">
        <v>251</v>
      </c>
      <c r="E3304" t="s">
        <v>409</v>
      </c>
      <c r="F3304" t="n">
        <v>3204</v>
      </c>
      <c r="G3304" t="s">
        <v>367</v>
      </c>
      <c r="H3304" t="s">
        <v>251</v>
      </c>
      <c r="I3304" t="n">
        <v>5</v>
      </c>
      <c r="J3304" t="n">
        <v>320</v>
      </c>
      <c r="K3304" t="s">
        <v>412</v>
      </c>
      <c r="L3304" t="n">
        <v>10</v>
      </c>
      <c r="M3304" t="n">
        <v>0</v>
      </c>
      <c r="N3304" t="n">
        <v>0</v>
      </c>
      <c r="S3304" t="s">
        <v>405</v>
      </c>
      <c r="T3304" t="s">
        <v>405</v>
      </c>
    </row>
    <row r="3305" spans="1:20">
      <c r="A3305" s="1" t="n">
        <v>41182</v>
      </c>
      <c r="B3305" t="s">
        <v>400</v>
      </c>
      <c r="C3305" t="n">
        <v>4</v>
      </c>
      <c r="D3305" t="n">
        <v>251</v>
      </c>
      <c r="E3305" t="s">
        <v>409</v>
      </c>
      <c r="F3305" t="n">
        <v>3204</v>
      </c>
      <c r="G3305" t="s">
        <v>367</v>
      </c>
      <c r="H3305" t="s">
        <v>251</v>
      </c>
      <c r="I3305" t="n">
        <v>5</v>
      </c>
      <c r="J3305" t="n">
        <v>320</v>
      </c>
      <c r="K3305" t="s">
        <v>412</v>
      </c>
      <c r="L3305" t="n">
        <v>6</v>
      </c>
      <c r="M3305" t="n">
        <v>0</v>
      </c>
      <c r="N3305" t="n">
        <v>0</v>
      </c>
      <c r="S3305" t="s">
        <v>405</v>
      </c>
      <c r="T3305" t="s">
        <v>405</v>
      </c>
    </row>
    <row r="3306" spans="1:20">
      <c r="A3306" s="1" t="n">
        <v>41182</v>
      </c>
      <c r="B3306" t="s">
        <v>348</v>
      </c>
      <c r="C3306" t="n">
        <v>1</v>
      </c>
      <c r="D3306" t="n">
        <v>216</v>
      </c>
      <c r="E3306" t="s">
        <v>416</v>
      </c>
      <c r="F3306" t="n">
        <v>3201</v>
      </c>
      <c r="G3306" t="s">
        <v>250</v>
      </c>
      <c r="H3306" t="s">
        <v>251</v>
      </c>
      <c r="I3306" t="n">
        <v>5</v>
      </c>
      <c r="J3306" t="n">
        <v>515</v>
      </c>
      <c r="K3306" t="s">
        <v>361</v>
      </c>
      <c r="L3306" t="n">
        <v>328</v>
      </c>
      <c r="M3306" t="n">
        <v>0</v>
      </c>
      <c r="N3306" t="n">
        <v>0</v>
      </c>
      <c r="S3306" t="s">
        <v>405</v>
      </c>
      <c r="T3306" t="s">
        <v>405</v>
      </c>
    </row>
    <row r="3307" spans="1:20">
      <c r="A3307" s="1" t="n">
        <v>41182</v>
      </c>
      <c r="B3307" t="s">
        <v>395</v>
      </c>
      <c r="C3307" t="n">
        <v>7</v>
      </c>
      <c r="D3307" t="n">
        <v>25</v>
      </c>
      <c r="E3307" t="s">
        <v>143</v>
      </c>
      <c r="F3307" t="n">
        <v>3201</v>
      </c>
      <c r="G3307" t="s">
        <v>250</v>
      </c>
      <c r="H3307" t="s">
        <v>251</v>
      </c>
      <c r="I3307" t="n">
        <v>5</v>
      </c>
      <c r="J3307" t="n">
        <v>550</v>
      </c>
      <c r="K3307" t="s">
        <v>369</v>
      </c>
      <c r="L3307" t="n">
        <v>420</v>
      </c>
      <c r="M3307" t="n">
        <v>0.12</v>
      </c>
      <c r="N3307" t="n">
        <v>37.1</v>
      </c>
      <c r="O3307" t="s">
        <v>395</v>
      </c>
      <c r="P3307" t="n">
        <v>363</v>
      </c>
      <c r="Q3307" t="s">
        <v>411</v>
      </c>
      <c r="R3307" t="s">
        <v>255</v>
      </c>
      <c r="S3307" t="s">
        <v>251</v>
      </c>
      <c r="T3307" t="n">
        <v>5</v>
      </c>
    </row>
    <row r="3308" spans="1:20">
      <c r="A3308" s="1" t="n">
        <v>41182</v>
      </c>
      <c r="B3308" t="s">
        <v>395</v>
      </c>
      <c r="C3308" t="n">
        <v>9</v>
      </c>
      <c r="D3308" t="n">
        <v>25</v>
      </c>
      <c r="E3308" t="s">
        <v>143</v>
      </c>
      <c r="F3308" t="n">
        <v>3201</v>
      </c>
      <c r="G3308" t="s">
        <v>250</v>
      </c>
      <c r="H3308" t="s">
        <v>251</v>
      </c>
      <c r="I3308" t="n">
        <v>5</v>
      </c>
      <c r="J3308" t="n">
        <v>785</v>
      </c>
      <c r="K3308" t="s">
        <v>281</v>
      </c>
      <c r="L3308" t="n">
        <v>646</v>
      </c>
      <c r="M3308" t="n">
        <v>1.01</v>
      </c>
      <c r="N3308" t="n">
        <v>39.9</v>
      </c>
      <c r="O3308" t="s">
        <v>395</v>
      </c>
      <c r="P3308" t="n">
        <v>363</v>
      </c>
      <c r="Q3308" t="s">
        <v>411</v>
      </c>
      <c r="R3308" t="s">
        <v>255</v>
      </c>
      <c r="S3308" t="s">
        <v>251</v>
      </c>
      <c r="T3308" t="n">
        <v>5</v>
      </c>
    </row>
    <row r="3309" spans="1:20">
      <c r="A3309" s="1" t="n">
        <v>41182</v>
      </c>
      <c r="B3309" t="s">
        <v>395</v>
      </c>
      <c r="C3309" t="n">
        <v>10</v>
      </c>
      <c r="D3309" t="n">
        <v>25</v>
      </c>
      <c r="E3309" t="s">
        <v>143</v>
      </c>
      <c r="F3309" t="n">
        <v>3201</v>
      </c>
      <c r="G3309" t="s">
        <v>250</v>
      </c>
      <c r="H3309" t="s">
        <v>251</v>
      </c>
      <c r="I3309" t="n">
        <v>5</v>
      </c>
      <c r="J3309" t="n">
        <v>785</v>
      </c>
      <c r="K3309" t="s">
        <v>281</v>
      </c>
      <c r="L3309" t="n">
        <v>492</v>
      </c>
      <c r="M3309" t="n">
        <v>0.98</v>
      </c>
      <c r="N3309" t="n">
        <v>39.6</v>
      </c>
      <c r="O3309" t="s">
        <v>395</v>
      </c>
      <c r="P3309" t="n">
        <v>363</v>
      </c>
      <c r="Q3309" t="s">
        <v>411</v>
      </c>
      <c r="R3309" t="s">
        <v>255</v>
      </c>
      <c r="S3309" t="s">
        <v>251</v>
      </c>
      <c r="T3309" t="n">
        <v>5</v>
      </c>
    </row>
    <row r="3310" spans="1:20">
      <c r="A3310" s="1" t="n">
        <v>41182</v>
      </c>
      <c r="B3310" t="s">
        <v>395</v>
      </c>
      <c r="C3310" t="n">
        <v>15</v>
      </c>
      <c r="D3310" t="n">
        <v>25</v>
      </c>
      <c r="E3310" t="s">
        <v>143</v>
      </c>
      <c r="F3310" t="n">
        <v>3201</v>
      </c>
      <c r="G3310" t="s">
        <v>250</v>
      </c>
      <c r="H3310" t="s">
        <v>251</v>
      </c>
      <c r="I3310" t="n">
        <v>5</v>
      </c>
      <c r="J3310" t="n">
        <v>805</v>
      </c>
      <c r="K3310" t="s">
        <v>317</v>
      </c>
      <c r="L3310" t="n">
        <v>373</v>
      </c>
      <c r="M3310" t="n">
        <v>0.54</v>
      </c>
      <c r="N3310" t="n">
        <v>34.5</v>
      </c>
      <c r="O3310" t="s">
        <v>395</v>
      </c>
      <c r="P3310" t="n">
        <v>363</v>
      </c>
      <c r="Q3310" t="s">
        <v>411</v>
      </c>
      <c r="R3310" t="s">
        <v>255</v>
      </c>
      <c r="S3310" t="s">
        <v>251</v>
      </c>
      <c r="T3310" t="n">
        <v>5</v>
      </c>
    </row>
    <row r="3311" spans="1:20">
      <c r="A3311" s="1" t="n">
        <v>41182</v>
      </c>
      <c r="B3311" t="s">
        <v>395</v>
      </c>
      <c r="C3311" t="n">
        <v>24</v>
      </c>
      <c r="D3311" t="n">
        <v>25</v>
      </c>
      <c r="E3311" t="s">
        <v>143</v>
      </c>
      <c r="F3311" t="n">
        <v>3201</v>
      </c>
      <c r="G3311" t="s">
        <v>250</v>
      </c>
      <c r="H3311" t="s">
        <v>251</v>
      </c>
      <c r="I3311" t="n">
        <v>5</v>
      </c>
      <c r="J3311" t="n">
        <v>550</v>
      </c>
      <c r="K3311" t="s">
        <v>369</v>
      </c>
      <c r="L3311" t="n">
        <v>628</v>
      </c>
      <c r="M3311" t="n">
        <v>0.16</v>
      </c>
      <c r="N3311" t="n">
        <v>36.8</v>
      </c>
      <c r="O3311" t="s">
        <v>395</v>
      </c>
      <c r="P3311" t="n">
        <v>363</v>
      </c>
      <c r="Q3311" t="s">
        <v>411</v>
      </c>
      <c r="R3311" t="s">
        <v>255</v>
      </c>
      <c r="S3311" t="s">
        <v>251</v>
      </c>
      <c r="T3311" t="n">
        <v>5</v>
      </c>
    </row>
    <row r="3312" spans="1:20">
      <c r="A3312" s="1" t="n">
        <v>41213</v>
      </c>
      <c r="B3312" t="s">
        <v>345</v>
      </c>
      <c r="C3312" t="n">
        <v>22</v>
      </c>
      <c r="D3312" t="n">
        <v>25</v>
      </c>
      <c r="E3312" t="s">
        <v>143</v>
      </c>
      <c r="F3312" t="n">
        <v>3201</v>
      </c>
      <c r="G3312" t="s">
        <v>250</v>
      </c>
      <c r="H3312" t="s">
        <v>251</v>
      </c>
      <c r="I3312" t="n">
        <v>5</v>
      </c>
      <c r="J3312" t="n">
        <v>945</v>
      </c>
      <c r="K3312" t="s">
        <v>304</v>
      </c>
      <c r="L3312" t="n">
        <v>310</v>
      </c>
      <c r="M3312" t="n">
        <v>0.07000000000000001</v>
      </c>
      <c r="N3312" t="n">
        <v>35.7</v>
      </c>
      <c r="O3312" t="s">
        <v>345</v>
      </c>
      <c r="P3312" t="n">
        <v>121</v>
      </c>
      <c r="Q3312" t="s">
        <v>251</v>
      </c>
      <c r="R3312" t="s">
        <v>255</v>
      </c>
      <c r="S3312" t="s">
        <v>251</v>
      </c>
      <c r="T3312" t="n">
        <v>5</v>
      </c>
    </row>
    <row r="3313" spans="1:20">
      <c r="A3313" s="1" t="n">
        <v>41213</v>
      </c>
      <c r="B3313" t="s">
        <v>345</v>
      </c>
      <c r="C3313" t="n">
        <v>23</v>
      </c>
      <c r="D3313" t="n">
        <v>25</v>
      </c>
      <c r="E3313" t="s">
        <v>143</v>
      </c>
      <c r="F3313" t="n">
        <v>3201</v>
      </c>
      <c r="G3313" t="s">
        <v>250</v>
      </c>
      <c r="H3313" t="s">
        <v>251</v>
      </c>
      <c r="I3313" t="n">
        <v>5</v>
      </c>
      <c r="J3313" t="n">
        <v>875</v>
      </c>
      <c r="K3313" t="s">
        <v>327</v>
      </c>
      <c r="L3313" t="n">
        <v>310</v>
      </c>
      <c r="M3313" t="n">
        <v>0.04</v>
      </c>
      <c r="N3313" t="n">
        <v>41.7</v>
      </c>
      <c r="O3313" t="s">
        <v>345</v>
      </c>
      <c r="P3313" t="n">
        <v>121</v>
      </c>
      <c r="Q3313" t="s">
        <v>251</v>
      </c>
      <c r="R3313" t="s">
        <v>255</v>
      </c>
      <c r="S3313" t="s">
        <v>251</v>
      </c>
      <c r="T3313" t="n">
        <v>5</v>
      </c>
    </row>
    <row r="3314" spans="1:20">
      <c r="A3314" s="1" t="n">
        <v>41213</v>
      </c>
      <c r="B3314" t="s">
        <v>345</v>
      </c>
      <c r="C3314" t="n">
        <v>24</v>
      </c>
      <c r="D3314" t="n">
        <v>25</v>
      </c>
      <c r="E3314" t="s">
        <v>143</v>
      </c>
      <c r="F3314" t="n">
        <v>3201</v>
      </c>
      <c r="G3314" t="s">
        <v>250</v>
      </c>
      <c r="H3314" t="s">
        <v>251</v>
      </c>
      <c r="I3314" t="n">
        <v>5</v>
      </c>
      <c r="J3314" t="n">
        <v>875</v>
      </c>
      <c r="K3314" t="s">
        <v>327</v>
      </c>
      <c r="L3314" t="n">
        <v>322</v>
      </c>
      <c r="M3314" t="n">
        <v>0.04</v>
      </c>
      <c r="N3314" t="n">
        <v>41.5</v>
      </c>
      <c r="O3314" t="s">
        <v>345</v>
      </c>
      <c r="P3314" t="n">
        <v>121</v>
      </c>
      <c r="Q3314" t="s">
        <v>251</v>
      </c>
      <c r="R3314" t="s">
        <v>255</v>
      </c>
      <c r="S3314" t="s">
        <v>251</v>
      </c>
      <c r="T3314" t="n">
        <v>5</v>
      </c>
    </row>
    <row r="3315" spans="1:20">
      <c r="A3315" s="1" t="n">
        <v>41213</v>
      </c>
      <c r="B3315" t="s">
        <v>345</v>
      </c>
      <c r="C3315" t="n">
        <v>25</v>
      </c>
      <c r="D3315" t="n">
        <v>25</v>
      </c>
      <c r="E3315" t="s">
        <v>143</v>
      </c>
      <c r="F3315" t="n">
        <v>3201</v>
      </c>
      <c r="G3315" t="s">
        <v>250</v>
      </c>
      <c r="H3315" t="s">
        <v>251</v>
      </c>
      <c r="I3315" t="n">
        <v>5</v>
      </c>
      <c r="J3315" t="n">
        <v>458</v>
      </c>
      <c r="K3315" t="s">
        <v>252</v>
      </c>
      <c r="L3315" t="n">
        <v>368</v>
      </c>
      <c r="M3315" t="n">
        <v>0.09</v>
      </c>
      <c r="N3315" t="n">
        <v>33.8</v>
      </c>
      <c r="O3315" t="s">
        <v>345</v>
      </c>
      <c r="P3315" t="n">
        <v>121</v>
      </c>
      <c r="Q3315" t="s">
        <v>251</v>
      </c>
      <c r="R3315" t="s">
        <v>255</v>
      </c>
      <c r="S3315" t="s">
        <v>251</v>
      </c>
      <c r="T3315" t="n">
        <v>5</v>
      </c>
    </row>
    <row r="3316" spans="1:20">
      <c r="A3316" s="1" t="n">
        <v>41213</v>
      </c>
      <c r="B3316" t="s">
        <v>348</v>
      </c>
      <c r="C3316" t="n">
        <v>1</v>
      </c>
      <c r="D3316" t="n">
        <v>216</v>
      </c>
      <c r="E3316" t="s">
        <v>416</v>
      </c>
      <c r="F3316" t="n">
        <v>3201</v>
      </c>
      <c r="G3316" t="s">
        <v>250</v>
      </c>
      <c r="H3316" t="s">
        <v>251</v>
      </c>
      <c r="I3316" t="n">
        <v>5</v>
      </c>
      <c r="J3316" t="n">
        <v>515</v>
      </c>
      <c r="K3316" t="s">
        <v>361</v>
      </c>
      <c r="L3316" t="n">
        <v>315</v>
      </c>
      <c r="M3316" t="n">
        <v>0</v>
      </c>
      <c r="N3316" t="n">
        <v>0</v>
      </c>
      <c r="S3316" t="s">
        <v>405</v>
      </c>
      <c r="T3316" t="s">
        <v>405</v>
      </c>
    </row>
    <row r="3317" spans="1:20">
      <c r="A3317" s="1" t="n">
        <v>41213</v>
      </c>
      <c r="B3317" t="s">
        <v>397</v>
      </c>
      <c r="C3317" t="n">
        <v>1</v>
      </c>
      <c r="D3317" t="n">
        <v>141</v>
      </c>
      <c r="E3317" t="s">
        <v>149</v>
      </c>
      <c r="F3317" t="n">
        <v>3201</v>
      </c>
      <c r="G3317" t="s">
        <v>250</v>
      </c>
      <c r="H3317" t="s">
        <v>251</v>
      </c>
      <c r="I3317" t="n">
        <v>5</v>
      </c>
      <c r="J3317" t="n">
        <v>220</v>
      </c>
      <c r="K3317" t="s">
        <v>399</v>
      </c>
      <c r="L3317" t="n">
        <v>2</v>
      </c>
      <c r="M3317" t="n">
        <v>0</v>
      </c>
      <c r="N3317" t="n">
        <v>0</v>
      </c>
      <c r="S3317" t="s">
        <v>405</v>
      </c>
      <c r="T3317" t="s">
        <v>405</v>
      </c>
    </row>
    <row r="3318" spans="1:20">
      <c r="A3318" s="1" t="n">
        <v>41213</v>
      </c>
      <c r="B3318" t="s">
        <v>397</v>
      </c>
      <c r="C3318" t="n">
        <v>2</v>
      </c>
      <c r="D3318" t="n">
        <v>141</v>
      </c>
      <c r="E3318" t="s">
        <v>149</v>
      </c>
      <c r="F3318" t="n">
        <v>3201</v>
      </c>
      <c r="G3318" t="s">
        <v>250</v>
      </c>
      <c r="H3318" t="s">
        <v>251</v>
      </c>
      <c r="I3318" t="n">
        <v>5</v>
      </c>
      <c r="J3318" t="n">
        <v>220</v>
      </c>
      <c r="K3318" t="s">
        <v>399</v>
      </c>
      <c r="L3318" t="n">
        <v>83</v>
      </c>
      <c r="M3318" t="n">
        <v>0</v>
      </c>
      <c r="N3318" t="n">
        <v>0</v>
      </c>
      <c r="S3318" t="s">
        <v>405</v>
      </c>
      <c r="T3318" t="s">
        <v>405</v>
      </c>
    </row>
    <row r="3319" spans="1:20">
      <c r="A3319" s="1" t="n">
        <v>41213</v>
      </c>
      <c r="B3319" t="s">
        <v>397</v>
      </c>
      <c r="C3319" t="n">
        <v>3</v>
      </c>
      <c r="D3319" t="n">
        <v>141</v>
      </c>
      <c r="E3319" t="s">
        <v>149</v>
      </c>
      <c r="F3319" t="n">
        <v>3201</v>
      </c>
      <c r="G3319" t="s">
        <v>250</v>
      </c>
      <c r="H3319" t="s">
        <v>251</v>
      </c>
      <c r="I3319" t="n">
        <v>5</v>
      </c>
      <c r="J3319" t="n">
        <v>220</v>
      </c>
      <c r="K3319" t="s">
        <v>399</v>
      </c>
      <c r="L3319" t="n">
        <v>1</v>
      </c>
      <c r="M3319" t="n">
        <v>0</v>
      </c>
      <c r="N3319" t="n">
        <v>0</v>
      </c>
      <c r="S3319" t="s">
        <v>405</v>
      </c>
      <c r="T3319" t="s">
        <v>405</v>
      </c>
    </row>
    <row r="3320" spans="1:20">
      <c r="A3320" s="1" t="n">
        <v>41213</v>
      </c>
      <c r="B3320" t="s">
        <v>397</v>
      </c>
      <c r="C3320" t="n">
        <v>4</v>
      </c>
      <c r="D3320" t="n">
        <v>141</v>
      </c>
      <c r="E3320" t="s">
        <v>149</v>
      </c>
      <c r="F3320" t="n">
        <v>3201</v>
      </c>
      <c r="G3320" t="s">
        <v>250</v>
      </c>
      <c r="H3320" t="s">
        <v>251</v>
      </c>
      <c r="I3320" t="n">
        <v>5</v>
      </c>
      <c r="J3320" t="n">
        <v>220</v>
      </c>
      <c r="K3320" t="s">
        <v>399</v>
      </c>
      <c r="L3320" t="n">
        <v>42</v>
      </c>
      <c r="M3320" t="n">
        <v>0</v>
      </c>
      <c r="N3320" t="n">
        <v>0</v>
      </c>
      <c r="S3320" t="s">
        <v>405</v>
      </c>
      <c r="T3320" t="s">
        <v>405</v>
      </c>
    </row>
    <row r="3321" spans="1:20">
      <c r="A3321" s="1" t="n">
        <v>41213</v>
      </c>
      <c r="B3321" t="s">
        <v>395</v>
      </c>
      <c r="C3321" t="n">
        <v>8</v>
      </c>
      <c r="D3321" t="n">
        <v>25</v>
      </c>
      <c r="E3321" t="s">
        <v>143</v>
      </c>
      <c r="F3321" t="n">
        <v>3201</v>
      </c>
      <c r="G3321" t="s">
        <v>250</v>
      </c>
      <c r="H3321" t="s">
        <v>251</v>
      </c>
      <c r="I3321" t="n">
        <v>5</v>
      </c>
      <c r="J3321" t="n">
        <v>785</v>
      </c>
      <c r="K3321" t="s">
        <v>281</v>
      </c>
      <c r="L3321" t="n">
        <v>176</v>
      </c>
      <c r="M3321" t="n">
        <v>1</v>
      </c>
      <c r="N3321" t="n">
        <v>40</v>
      </c>
      <c r="O3321" t="s">
        <v>395</v>
      </c>
      <c r="P3321" t="n">
        <v>363</v>
      </c>
      <c r="Q3321" t="s">
        <v>411</v>
      </c>
      <c r="R3321" t="s">
        <v>255</v>
      </c>
      <c r="S3321" t="s">
        <v>251</v>
      </c>
      <c r="T3321" t="n">
        <v>5</v>
      </c>
    </row>
    <row r="3322" spans="1:20">
      <c r="A3322" s="1" t="n">
        <v>41213</v>
      </c>
      <c r="B3322" t="s">
        <v>395</v>
      </c>
      <c r="C3322" t="n">
        <v>10</v>
      </c>
      <c r="D3322" t="n">
        <v>25</v>
      </c>
      <c r="E3322" t="s">
        <v>143</v>
      </c>
      <c r="F3322" t="n">
        <v>3201</v>
      </c>
      <c r="G3322" t="s">
        <v>250</v>
      </c>
      <c r="H3322" t="s">
        <v>251</v>
      </c>
      <c r="I3322" t="n">
        <v>5</v>
      </c>
      <c r="J3322" t="n">
        <v>785</v>
      </c>
      <c r="K3322" t="s">
        <v>281</v>
      </c>
      <c r="L3322" t="n">
        <v>316</v>
      </c>
      <c r="M3322" t="n">
        <v>1</v>
      </c>
      <c r="N3322" t="n">
        <v>40</v>
      </c>
      <c r="O3322" t="s">
        <v>395</v>
      </c>
      <c r="P3322" t="n">
        <v>363</v>
      </c>
      <c r="Q3322" t="s">
        <v>411</v>
      </c>
      <c r="R3322" t="s">
        <v>255</v>
      </c>
      <c r="S3322" t="s">
        <v>251</v>
      </c>
      <c r="T3322" t="n">
        <v>5</v>
      </c>
    </row>
    <row r="3323" spans="1:20">
      <c r="A3323" s="1" t="n">
        <v>41213</v>
      </c>
      <c r="B3323" t="s">
        <v>395</v>
      </c>
      <c r="C3323" t="n">
        <v>11</v>
      </c>
      <c r="D3323" t="n">
        <v>25</v>
      </c>
      <c r="E3323" t="s">
        <v>143</v>
      </c>
      <c r="F3323" t="n">
        <v>3201</v>
      </c>
      <c r="G3323" t="s">
        <v>250</v>
      </c>
      <c r="H3323" t="s">
        <v>251</v>
      </c>
      <c r="I3323" t="n">
        <v>5</v>
      </c>
      <c r="J3323" t="n">
        <v>232</v>
      </c>
      <c r="K3323" t="s">
        <v>288</v>
      </c>
      <c r="L3323" t="n">
        <v>618</v>
      </c>
      <c r="M3323" t="n">
        <v>0.1</v>
      </c>
      <c r="N3323" t="n">
        <v>33.3</v>
      </c>
      <c r="O3323" t="s">
        <v>395</v>
      </c>
      <c r="P3323" t="n">
        <v>363</v>
      </c>
      <c r="Q3323" t="s">
        <v>411</v>
      </c>
      <c r="R3323" t="s">
        <v>255</v>
      </c>
      <c r="S3323" t="s">
        <v>251</v>
      </c>
      <c r="T3323" t="n">
        <v>5</v>
      </c>
    </row>
    <row r="3324" spans="1:20">
      <c r="A3324" s="1" t="n">
        <v>41213</v>
      </c>
      <c r="B3324" t="s">
        <v>395</v>
      </c>
      <c r="C3324" t="n">
        <v>24</v>
      </c>
      <c r="D3324" t="n">
        <v>25</v>
      </c>
      <c r="E3324" t="s">
        <v>143</v>
      </c>
      <c r="F3324" t="n">
        <v>3201</v>
      </c>
      <c r="G3324" t="s">
        <v>250</v>
      </c>
      <c r="H3324" t="s">
        <v>251</v>
      </c>
      <c r="I3324" t="n">
        <v>5</v>
      </c>
      <c r="J3324" t="n">
        <v>550</v>
      </c>
      <c r="K3324" t="s">
        <v>369</v>
      </c>
      <c r="L3324" t="n">
        <v>1057</v>
      </c>
      <c r="M3324" t="n">
        <v>0.13</v>
      </c>
      <c r="N3324" t="n">
        <v>36.57</v>
      </c>
      <c r="O3324" t="s">
        <v>395</v>
      </c>
      <c r="P3324" t="n">
        <v>363</v>
      </c>
      <c r="Q3324" t="s">
        <v>411</v>
      </c>
      <c r="R3324" t="s">
        <v>255</v>
      </c>
      <c r="S3324" t="s">
        <v>251</v>
      </c>
      <c r="T3324" t="n">
        <v>5</v>
      </c>
    </row>
    <row r="3325" spans="1:20">
      <c r="A3325" s="1" t="n">
        <v>41213</v>
      </c>
      <c r="B3325" t="s">
        <v>395</v>
      </c>
      <c r="C3325" t="n">
        <v>25</v>
      </c>
      <c r="D3325" t="n">
        <v>25</v>
      </c>
      <c r="E3325" t="s">
        <v>143</v>
      </c>
      <c r="F3325" t="n">
        <v>3201</v>
      </c>
      <c r="G3325" t="s">
        <v>250</v>
      </c>
      <c r="H3325" t="s">
        <v>251</v>
      </c>
      <c r="I3325" t="n">
        <v>5</v>
      </c>
      <c r="J3325" t="n">
        <v>805</v>
      </c>
      <c r="K3325" t="s">
        <v>317</v>
      </c>
      <c r="L3325" t="n">
        <v>717</v>
      </c>
      <c r="M3325" t="n">
        <v>0.25</v>
      </c>
      <c r="N3325" t="n">
        <v>35</v>
      </c>
      <c r="O3325" t="s">
        <v>395</v>
      </c>
      <c r="P3325" t="n">
        <v>363</v>
      </c>
      <c r="Q3325" t="s">
        <v>411</v>
      </c>
      <c r="R3325" t="s">
        <v>255</v>
      </c>
      <c r="S3325" t="s">
        <v>251</v>
      </c>
      <c r="T3325" t="n">
        <v>5</v>
      </c>
    </row>
    <row r="3326" spans="1:20">
      <c r="A3326" s="1" t="n">
        <v>41243</v>
      </c>
      <c r="B3326" t="s">
        <v>345</v>
      </c>
      <c r="C3326" t="n">
        <v>23</v>
      </c>
      <c r="D3326" t="n">
        <v>25</v>
      </c>
      <c r="E3326" t="s">
        <v>143</v>
      </c>
      <c r="F3326" t="n">
        <v>3201</v>
      </c>
      <c r="G3326" t="s">
        <v>250</v>
      </c>
      <c r="H3326" t="s">
        <v>251</v>
      </c>
      <c r="I3326" t="n">
        <v>5</v>
      </c>
      <c r="J3326" t="n">
        <v>458</v>
      </c>
      <c r="K3326" t="s">
        <v>252</v>
      </c>
      <c r="L3326" t="n">
        <v>143</v>
      </c>
      <c r="M3326" t="n">
        <v>0.1</v>
      </c>
      <c r="N3326" t="n">
        <v>31.8</v>
      </c>
      <c r="O3326" t="s">
        <v>345</v>
      </c>
      <c r="P3326" t="n">
        <v>121</v>
      </c>
      <c r="Q3326" t="s">
        <v>251</v>
      </c>
      <c r="R3326" t="s">
        <v>255</v>
      </c>
      <c r="S3326" t="s">
        <v>251</v>
      </c>
      <c r="T3326" t="n">
        <v>5</v>
      </c>
    </row>
    <row r="3327" spans="1:20">
      <c r="A3327" s="1" t="n">
        <v>41243</v>
      </c>
      <c r="B3327" t="s">
        <v>345</v>
      </c>
      <c r="C3327" t="n">
        <v>24</v>
      </c>
      <c r="D3327" t="n">
        <v>25</v>
      </c>
      <c r="E3327" t="s">
        <v>143</v>
      </c>
      <c r="F3327" t="n">
        <v>3201</v>
      </c>
      <c r="G3327" t="s">
        <v>250</v>
      </c>
      <c r="H3327" t="s">
        <v>251</v>
      </c>
      <c r="I3327" t="n">
        <v>5</v>
      </c>
      <c r="J3327" t="n">
        <v>458</v>
      </c>
      <c r="K3327" t="s">
        <v>252</v>
      </c>
      <c r="L3327" t="n">
        <v>150</v>
      </c>
      <c r="M3327" t="n">
        <v>0.7</v>
      </c>
      <c r="N3327" t="n">
        <v>36.1</v>
      </c>
      <c r="O3327" t="s">
        <v>345</v>
      </c>
      <c r="P3327" t="n">
        <v>121</v>
      </c>
      <c r="Q3327" t="s">
        <v>251</v>
      </c>
      <c r="R3327" t="s">
        <v>255</v>
      </c>
      <c r="S3327" t="s">
        <v>251</v>
      </c>
      <c r="T3327" t="n">
        <v>5</v>
      </c>
    </row>
    <row r="3328" spans="1:20">
      <c r="A3328" s="1" t="n">
        <v>41243</v>
      </c>
      <c r="B3328" t="s">
        <v>345</v>
      </c>
      <c r="C3328" t="n">
        <v>25</v>
      </c>
      <c r="D3328" t="n">
        <v>25</v>
      </c>
      <c r="E3328" t="s">
        <v>143</v>
      </c>
      <c r="F3328" t="n">
        <v>3201</v>
      </c>
      <c r="G3328" t="s">
        <v>250</v>
      </c>
      <c r="H3328" t="s">
        <v>251</v>
      </c>
      <c r="I3328" t="n">
        <v>5</v>
      </c>
      <c r="J3328" t="n">
        <v>945</v>
      </c>
      <c r="K3328" t="s">
        <v>304</v>
      </c>
      <c r="L3328" t="n">
        <v>388</v>
      </c>
      <c r="M3328" t="n">
        <v>0.05</v>
      </c>
      <c r="N3328" t="n">
        <v>39.9</v>
      </c>
      <c r="O3328" t="s">
        <v>345</v>
      </c>
      <c r="P3328" t="n">
        <v>121</v>
      </c>
      <c r="Q3328" t="s">
        <v>251</v>
      </c>
      <c r="R3328" t="s">
        <v>255</v>
      </c>
      <c r="S3328" t="s">
        <v>251</v>
      </c>
      <c r="T3328" t="n">
        <v>5</v>
      </c>
    </row>
    <row r="3329" spans="1:20">
      <c r="A3329" s="1" t="n">
        <v>41243</v>
      </c>
      <c r="B3329" t="s">
        <v>345</v>
      </c>
      <c r="C3329" t="n">
        <v>26</v>
      </c>
      <c r="D3329" t="n">
        <v>25</v>
      </c>
      <c r="E3329" t="s">
        <v>143</v>
      </c>
      <c r="F3329" t="n">
        <v>3201</v>
      </c>
      <c r="G3329" t="s">
        <v>250</v>
      </c>
      <c r="H3329" t="s">
        <v>251</v>
      </c>
      <c r="I3329" t="n">
        <v>5</v>
      </c>
      <c r="J3329" t="n">
        <v>945</v>
      </c>
      <c r="K3329" t="s">
        <v>304</v>
      </c>
      <c r="L3329" t="n">
        <v>256</v>
      </c>
      <c r="M3329" t="n">
        <v>0.05</v>
      </c>
      <c r="N3329" t="n">
        <v>38.3</v>
      </c>
      <c r="O3329" t="s">
        <v>345</v>
      </c>
      <c r="P3329" t="n">
        <v>121</v>
      </c>
      <c r="Q3329" t="s">
        <v>251</v>
      </c>
      <c r="R3329" t="s">
        <v>255</v>
      </c>
      <c r="S3329" t="s">
        <v>251</v>
      </c>
      <c r="T3329" t="n">
        <v>5</v>
      </c>
    </row>
    <row r="3330" spans="1:20">
      <c r="A3330" s="1" t="n">
        <v>41243</v>
      </c>
      <c r="B3330" t="s">
        <v>345</v>
      </c>
      <c r="C3330" t="n">
        <v>27</v>
      </c>
      <c r="D3330" t="n">
        <v>25</v>
      </c>
      <c r="E3330" t="s">
        <v>143</v>
      </c>
      <c r="F3330" t="n">
        <v>3201</v>
      </c>
      <c r="G3330" t="s">
        <v>250</v>
      </c>
      <c r="H3330" t="s">
        <v>251</v>
      </c>
      <c r="I3330" t="n">
        <v>5</v>
      </c>
      <c r="J3330" t="n">
        <v>875</v>
      </c>
      <c r="K3330" t="s">
        <v>327</v>
      </c>
      <c r="L3330" t="n">
        <v>448</v>
      </c>
      <c r="M3330" t="n">
        <v>0.04</v>
      </c>
      <c r="N3330" t="n">
        <v>41.7</v>
      </c>
      <c r="O3330" t="s">
        <v>345</v>
      </c>
      <c r="P3330" t="n">
        <v>121</v>
      </c>
      <c r="Q3330" t="s">
        <v>251</v>
      </c>
      <c r="R3330" t="s">
        <v>255</v>
      </c>
      <c r="S3330" t="s">
        <v>251</v>
      </c>
      <c r="T3330" t="n">
        <v>5</v>
      </c>
    </row>
    <row r="3331" spans="1:20">
      <c r="A3331" s="1" t="n">
        <v>41243</v>
      </c>
      <c r="B3331" t="s">
        <v>345</v>
      </c>
      <c r="C3331" t="n">
        <v>28</v>
      </c>
      <c r="D3331" t="n">
        <v>25</v>
      </c>
      <c r="E3331" t="s">
        <v>143</v>
      </c>
      <c r="F3331" t="n">
        <v>3201</v>
      </c>
      <c r="G3331" t="s">
        <v>250</v>
      </c>
      <c r="H3331" t="s">
        <v>251</v>
      </c>
      <c r="I3331" t="n">
        <v>5</v>
      </c>
      <c r="J3331" t="n">
        <v>458</v>
      </c>
      <c r="K3331" t="s">
        <v>252</v>
      </c>
      <c r="L3331" t="n">
        <v>144</v>
      </c>
      <c r="M3331" t="n">
        <v>0.04</v>
      </c>
      <c r="N3331" t="n">
        <v>37.2</v>
      </c>
      <c r="O3331" t="s">
        <v>345</v>
      </c>
      <c r="P3331" t="n">
        <v>121</v>
      </c>
      <c r="Q3331" t="s">
        <v>251</v>
      </c>
      <c r="R3331" t="s">
        <v>255</v>
      </c>
      <c r="S3331" t="s">
        <v>251</v>
      </c>
      <c r="T3331" t="n">
        <v>5</v>
      </c>
    </row>
    <row r="3332" spans="1:20">
      <c r="A3332" s="1" t="n">
        <v>41243</v>
      </c>
      <c r="B3332" t="s">
        <v>400</v>
      </c>
      <c r="C3332" t="n">
        <v>1</v>
      </c>
      <c r="D3332" t="n">
        <v>251</v>
      </c>
      <c r="E3332" t="s">
        <v>409</v>
      </c>
      <c r="F3332" t="n">
        <v>3202</v>
      </c>
      <c r="G3332" t="s">
        <v>297</v>
      </c>
      <c r="H3332" t="s">
        <v>251</v>
      </c>
      <c r="I3332" t="n">
        <v>5</v>
      </c>
      <c r="J3332" t="n">
        <v>320</v>
      </c>
      <c r="K3332" t="s">
        <v>412</v>
      </c>
      <c r="L3332" t="n">
        <v>22</v>
      </c>
      <c r="M3332" t="n">
        <v>0</v>
      </c>
      <c r="N3332" t="n">
        <v>0</v>
      </c>
      <c r="S3332" t="s">
        <v>405</v>
      </c>
      <c r="T3332" t="s">
        <v>405</v>
      </c>
    </row>
    <row r="3333" spans="1:20">
      <c r="A3333" s="1" t="n">
        <v>41243</v>
      </c>
      <c r="B3333" t="s">
        <v>400</v>
      </c>
      <c r="C3333" t="n">
        <v>2</v>
      </c>
      <c r="D3333" t="n">
        <v>251</v>
      </c>
      <c r="E3333" t="s">
        <v>409</v>
      </c>
      <c r="F3333" t="n">
        <v>3203</v>
      </c>
      <c r="G3333" t="s">
        <v>366</v>
      </c>
      <c r="H3333" t="s">
        <v>251</v>
      </c>
      <c r="I3333" t="n">
        <v>5</v>
      </c>
      <c r="J3333" t="n">
        <v>320</v>
      </c>
      <c r="K3333" t="s">
        <v>412</v>
      </c>
      <c r="L3333" t="n">
        <v>19</v>
      </c>
      <c r="M3333" t="n">
        <v>0</v>
      </c>
      <c r="N3333" t="n">
        <v>0</v>
      </c>
      <c r="S3333" t="s">
        <v>405</v>
      </c>
      <c r="T3333" t="s">
        <v>405</v>
      </c>
    </row>
    <row r="3334" spans="1:20">
      <c r="A3334" s="1" t="n">
        <v>41243</v>
      </c>
      <c r="B3334" t="s">
        <v>400</v>
      </c>
      <c r="C3334" t="n">
        <v>3</v>
      </c>
      <c r="D3334" t="n">
        <v>251</v>
      </c>
      <c r="E3334" t="s">
        <v>409</v>
      </c>
      <c r="F3334" t="n">
        <v>3204</v>
      </c>
      <c r="G3334" t="s">
        <v>367</v>
      </c>
      <c r="H3334" t="s">
        <v>251</v>
      </c>
      <c r="I3334" t="n">
        <v>5</v>
      </c>
      <c r="J3334" t="n">
        <v>320</v>
      </c>
      <c r="K3334" t="s">
        <v>412</v>
      </c>
      <c r="L3334" t="n">
        <v>12</v>
      </c>
      <c r="M3334" t="n">
        <v>0</v>
      </c>
      <c r="N3334" t="n">
        <v>0</v>
      </c>
      <c r="S3334" t="s">
        <v>405</v>
      </c>
      <c r="T3334" t="s">
        <v>405</v>
      </c>
    </row>
    <row r="3335" spans="1:20">
      <c r="A3335" s="1" t="n">
        <v>41243</v>
      </c>
      <c r="B3335" t="s">
        <v>400</v>
      </c>
      <c r="C3335" t="n">
        <v>4</v>
      </c>
      <c r="D3335" t="n">
        <v>251</v>
      </c>
      <c r="E3335" t="s">
        <v>409</v>
      </c>
      <c r="F3335" t="n">
        <v>3204</v>
      </c>
      <c r="G3335" t="s">
        <v>367</v>
      </c>
      <c r="H3335" t="s">
        <v>251</v>
      </c>
      <c r="I3335" t="n">
        <v>5</v>
      </c>
      <c r="J3335" t="n">
        <v>320</v>
      </c>
      <c r="K3335" t="s">
        <v>412</v>
      </c>
      <c r="L3335" t="n">
        <v>2</v>
      </c>
      <c r="M3335" t="n">
        <v>0</v>
      </c>
      <c r="N3335" t="n">
        <v>0</v>
      </c>
      <c r="S3335" t="s">
        <v>405</v>
      </c>
      <c r="T3335" t="s">
        <v>405</v>
      </c>
    </row>
    <row r="3336" spans="1:20">
      <c r="A3336" s="1" t="n">
        <v>41243</v>
      </c>
      <c r="B3336" t="s">
        <v>395</v>
      </c>
      <c r="C3336" t="n">
        <v>7</v>
      </c>
      <c r="D3336" t="n">
        <v>25</v>
      </c>
      <c r="E3336" t="s">
        <v>143</v>
      </c>
      <c r="F3336" t="n">
        <v>3201</v>
      </c>
      <c r="G3336" t="s">
        <v>250</v>
      </c>
      <c r="H3336" t="s">
        <v>251</v>
      </c>
      <c r="I3336" t="n">
        <v>5</v>
      </c>
      <c r="J3336" t="n">
        <v>785</v>
      </c>
      <c r="K3336" t="s">
        <v>281</v>
      </c>
      <c r="L3336" t="n">
        <v>248</v>
      </c>
      <c r="M3336" t="n">
        <v>1.03</v>
      </c>
      <c r="N3336" t="n">
        <v>39.7</v>
      </c>
      <c r="O3336" t="s">
        <v>395</v>
      </c>
      <c r="P3336" t="n">
        <v>363</v>
      </c>
      <c r="Q3336" t="s">
        <v>411</v>
      </c>
      <c r="R3336" t="s">
        <v>255</v>
      </c>
      <c r="S3336" t="s">
        <v>251</v>
      </c>
      <c r="T3336" t="n">
        <v>5</v>
      </c>
    </row>
    <row r="3337" spans="1:20">
      <c r="A3337" s="1" t="n">
        <v>41243</v>
      </c>
      <c r="B3337" t="s">
        <v>395</v>
      </c>
      <c r="C3337" t="n">
        <v>8</v>
      </c>
      <c r="D3337" t="n">
        <v>25</v>
      </c>
      <c r="E3337" t="s">
        <v>143</v>
      </c>
      <c r="F3337" t="n">
        <v>3201</v>
      </c>
      <c r="G3337" t="s">
        <v>250</v>
      </c>
      <c r="H3337" t="s">
        <v>251</v>
      </c>
      <c r="I3337" t="n">
        <v>5</v>
      </c>
      <c r="J3337" t="n">
        <v>785</v>
      </c>
      <c r="K3337" t="s">
        <v>281</v>
      </c>
      <c r="L3337" t="n">
        <v>300</v>
      </c>
      <c r="M3337" t="n">
        <v>1.03</v>
      </c>
      <c r="N3337" t="n">
        <v>39.7</v>
      </c>
      <c r="O3337" t="s">
        <v>395</v>
      </c>
      <c r="P3337" t="n">
        <v>363</v>
      </c>
      <c r="Q3337" t="s">
        <v>411</v>
      </c>
      <c r="R3337" t="s">
        <v>255</v>
      </c>
      <c r="S3337" t="s">
        <v>251</v>
      </c>
      <c r="T3337" t="n">
        <v>5</v>
      </c>
    </row>
    <row r="3338" spans="1:20">
      <c r="A3338" s="1" t="n">
        <v>41243</v>
      </c>
      <c r="B3338" t="s">
        <v>395</v>
      </c>
      <c r="C3338" t="n">
        <v>9</v>
      </c>
      <c r="D3338" t="n">
        <v>25</v>
      </c>
      <c r="E3338" t="s">
        <v>143</v>
      </c>
      <c r="F3338" t="n">
        <v>3201</v>
      </c>
      <c r="G3338" t="s">
        <v>250</v>
      </c>
      <c r="H3338" t="s">
        <v>251</v>
      </c>
      <c r="I3338" t="n">
        <v>5</v>
      </c>
      <c r="J3338" t="n">
        <v>805</v>
      </c>
      <c r="K3338" t="s">
        <v>317</v>
      </c>
      <c r="L3338" t="n">
        <v>651</v>
      </c>
      <c r="M3338" t="n">
        <v>0.19</v>
      </c>
      <c r="N3338" t="n">
        <v>24.3</v>
      </c>
      <c r="O3338" t="s">
        <v>395</v>
      </c>
      <c r="P3338" t="n">
        <v>363</v>
      </c>
      <c r="Q3338" t="s">
        <v>411</v>
      </c>
      <c r="R3338" t="s">
        <v>255</v>
      </c>
      <c r="S3338" t="s">
        <v>251</v>
      </c>
      <c r="T3338" t="n">
        <v>5</v>
      </c>
    </row>
    <row r="3339" spans="1:20">
      <c r="A3339" s="1" t="n">
        <v>41243</v>
      </c>
      <c r="B3339" t="s">
        <v>395</v>
      </c>
      <c r="C3339" t="n">
        <v>12</v>
      </c>
      <c r="D3339" t="n">
        <v>25</v>
      </c>
      <c r="E3339" t="s">
        <v>143</v>
      </c>
      <c r="F3339" t="n">
        <v>3201</v>
      </c>
      <c r="G3339" t="s">
        <v>250</v>
      </c>
      <c r="H3339" t="s">
        <v>251</v>
      </c>
      <c r="I3339" t="n">
        <v>5</v>
      </c>
      <c r="J3339" t="n">
        <v>325</v>
      </c>
      <c r="K3339" t="s">
        <v>287</v>
      </c>
      <c r="L3339" t="n">
        <v>100</v>
      </c>
      <c r="M3339" t="n">
        <v>2.04</v>
      </c>
      <c r="N3339" t="n">
        <v>19.3</v>
      </c>
      <c r="O3339" t="s">
        <v>395</v>
      </c>
      <c r="P3339" t="n">
        <v>363</v>
      </c>
      <c r="Q3339" t="s">
        <v>411</v>
      </c>
      <c r="R3339" t="s">
        <v>255</v>
      </c>
      <c r="S3339" t="s">
        <v>251</v>
      </c>
      <c r="T3339" t="n">
        <v>5</v>
      </c>
    </row>
    <row r="3340" spans="1:20">
      <c r="A3340" s="1" t="n">
        <v>41243</v>
      </c>
      <c r="B3340" t="s">
        <v>395</v>
      </c>
      <c r="C3340" t="n">
        <v>15</v>
      </c>
      <c r="D3340" t="n">
        <v>25</v>
      </c>
      <c r="E3340" t="s">
        <v>143</v>
      </c>
      <c r="F3340" t="n">
        <v>3201</v>
      </c>
      <c r="G3340" t="s">
        <v>250</v>
      </c>
      <c r="H3340" t="s">
        <v>251</v>
      </c>
      <c r="I3340" t="n">
        <v>5</v>
      </c>
      <c r="J3340" t="n">
        <v>805</v>
      </c>
      <c r="K3340" t="s">
        <v>317</v>
      </c>
      <c r="L3340" t="n">
        <v>707</v>
      </c>
      <c r="M3340" t="n">
        <v>0.27</v>
      </c>
      <c r="N3340" t="n">
        <v>35.9</v>
      </c>
      <c r="O3340" t="s">
        <v>395</v>
      </c>
      <c r="P3340" t="n">
        <v>363</v>
      </c>
      <c r="Q3340" t="s">
        <v>411</v>
      </c>
      <c r="R3340" t="s">
        <v>255</v>
      </c>
      <c r="S3340" t="s">
        <v>251</v>
      </c>
      <c r="T3340" t="n">
        <v>5</v>
      </c>
    </row>
    <row r="3341" spans="1:20">
      <c r="A3341" s="1" t="n">
        <v>41274</v>
      </c>
      <c r="B3341" t="s">
        <v>345</v>
      </c>
      <c r="C3341" t="n">
        <v>17</v>
      </c>
      <c r="D3341" t="n">
        <v>25</v>
      </c>
      <c r="E3341" t="s">
        <v>143</v>
      </c>
      <c r="F3341" t="n">
        <v>3201</v>
      </c>
      <c r="G3341" t="s">
        <v>250</v>
      </c>
      <c r="H3341" t="s">
        <v>251</v>
      </c>
      <c r="I3341" t="n">
        <v>5</v>
      </c>
      <c r="J3341" t="n">
        <v>875</v>
      </c>
      <c r="K3341" t="s">
        <v>327</v>
      </c>
      <c r="L3341" t="n">
        <v>310</v>
      </c>
      <c r="M3341" t="n">
        <v>0.04</v>
      </c>
      <c r="N3341" t="n">
        <v>41.7</v>
      </c>
      <c r="O3341" t="s">
        <v>345</v>
      </c>
      <c r="P3341" t="n">
        <v>121</v>
      </c>
      <c r="Q3341" t="s">
        <v>251</v>
      </c>
      <c r="R3341" t="s">
        <v>255</v>
      </c>
      <c r="S3341" t="s">
        <v>251</v>
      </c>
      <c r="T3341" t="n">
        <v>5</v>
      </c>
    </row>
    <row r="3342" spans="1:20">
      <c r="A3342" s="1" t="n">
        <v>41274</v>
      </c>
      <c r="B3342" t="s">
        <v>345</v>
      </c>
      <c r="C3342" t="n">
        <v>18</v>
      </c>
      <c r="D3342" t="n">
        <v>25</v>
      </c>
      <c r="E3342" t="s">
        <v>143</v>
      </c>
      <c r="F3342" t="n">
        <v>3201</v>
      </c>
      <c r="G3342" t="s">
        <v>250</v>
      </c>
      <c r="H3342" t="s">
        <v>251</v>
      </c>
      <c r="I3342" t="n">
        <v>5</v>
      </c>
      <c r="J3342" t="n">
        <v>875</v>
      </c>
      <c r="K3342" t="s">
        <v>327</v>
      </c>
      <c r="L3342" t="n">
        <v>312</v>
      </c>
      <c r="M3342" t="n">
        <v>0.04</v>
      </c>
      <c r="N3342" t="n">
        <v>41.8</v>
      </c>
      <c r="O3342" t="s">
        <v>345</v>
      </c>
      <c r="P3342" t="n">
        <v>121</v>
      </c>
      <c r="Q3342" t="s">
        <v>251</v>
      </c>
      <c r="R3342" t="s">
        <v>255</v>
      </c>
      <c r="S3342" t="s">
        <v>251</v>
      </c>
      <c r="T3342" t="n">
        <v>5</v>
      </c>
    </row>
    <row r="3343" spans="1:20">
      <c r="A3343" s="1" t="n">
        <v>41274</v>
      </c>
      <c r="B3343" t="s">
        <v>345</v>
      </c>
      <c r="C3343" t="n">
        <v>19</v>
      </c>
      <c r="D3343" t="n">
        <v>25</v>
      </c>
      <c r="E3343" t="s">
        <v>143</v>
      </c>
      <c r="F3343" t="n">
        <v>3201</v>
      </c>
      <c r="G3343" t="s">
        <v>250</v>
      </c>
      <c r="H3343" t="s">
        <v>251</v>
      </c>
      <c r="I3343" t="n">
        <v>5</v>
      </c>
      <c r="J3343" t="n">
        <v>875</v>
      </c>
      <c r="K3343" t="s">
        <v>327</v>
      </c>
      <c r="L3343" t="n">
        <v>198</v>
      </c>
      <c r="M3343" t="n">
        <v>0.06</v>
      </c>
      <c r="N3343" t="n">
        <v>37.6</v>
      </c>
      <c r="O3343" t="s">
        <v>345</v>
      </c>
      <c r="P3343" t="n">
        <v>121</v>
      </c>
      <c r="Q3343" t="s">
        <v>251</v>
      </c>
      <c r="R3343" t="s">
        <v>255</v>
      </c>
      <c r="S3343" t="s">
        <v>251</v>
      </c>
      <c r="T3343" t="n">
        <v>5</v>
      </c>
    </row>
    <row r="3344" spans="1:20">
      <c r="A3344" s="1" t="n">
        <v>41274</v>
      </c>
      <c r="B3344" t="s">
        <v>345</v>
      </c>
      <c r="C3344" t="n">
        <v>20</v>
      </c>
      <c r="D3344" t="n">
        <v>25</v>
      </c>
      <c r="E3344" t="s">
        <v>143</v>
      </c>
      <c r="F3344" t="n">
        <v>3201</v>
      </c>
      <c r="G3344" t="s">
        <v>250</v>
      </c>
      <c r="H3344" t="s">
        <v>251</v>
      </c>
      <c r="I3344" t="n">
        <v>5</v>
      </c>
      <c r="J3344" t="n">
        <v>945</v>
      </c>
      <c r="K3344" t="s">
        <v>304</v>
      </c>
      <c r="L3344" t="n">
        <v>164</v>
      </c>
      <c r="M3344" t="n">
        <v>0.05</v>
      </c>
      <c r="N3344" t="n">
        <v>40.2</v>
      </c>
      <c r="O3344" t="s">
        <v>345</v>
      </c>
      <c r="P3344" t="n">
        <v>121</v>
      </c>
      <c r="Q3344" t="s">
        <v>251</v>
      </c>
      <c r="R3344" t="s">
        <v>255</v>
      </c>
      <c r="S3344" t="s">
        <v>251</v>
      </c>
      <c r="T3344" t="n">
        <v>5</v>
      </c>
    </row>
    <row r="3345" spans="1:20">
      <c r="A3345" s="1" t="n">
        <v>41274</v>
      </c>
      <c r="B3345" t="s">
        <v>345</v>
      </c>
      <c r="C3345" t="n">
        <v>21</v>
      </c>
      <c r="D3345" t="n">
        <v>25</v>
      </c>
      <c r="E3345" t="s">
        <v>143</v>
      </c>
      <c r="F3345" t="n">
        <v>3201</v>
      </c>
      <c r="G3345" t="s">
        <v>250</v>
      </c>
      <c r="H3345" t="s">
        <v>251</v>
      </c>
      <c r="I3345" t="n">
        <v>5</v>
      </c>
      <c r="J3345" t="n">
        <v>945</v>
      </c>
      <c r="K3345" t="s">
        <v>304</v>
      </c>
      <c r="L3345" t="n">
        <v>299</v>
      </c>
      <c r="M3345" t="n">
        <v>0.06</v>
      </c>
      <c r="N3345" t="n">
        <v>38.3</v>
      </c>
      <c r="O3345" t="s">
        <v>345</v>
      </c>
      <c r="P3345" t="n">
        <v>121</v>
      </c>
      <c r="Q3345" t="s">
        <v>251</v>
      </c>
      <c r="R3345" t="s">
        <v>255</v>
      </c>
      <c r="S3345" t="s">
        <v>251</v>
      </c>
      <c r="T3345" t="n">
        <v>5</v>
      </c>
    </row>
    <row r="3346" spans="1:20">
      <c r="A3346" s="1" t="n">
        <v>41274</v>
      </c>
      <c r="B3346" t="s">
        <v>406</v>
      </c>
      <c r="C3346" t="n">
        <v>1</v>
      </c>
      <c r="D3346" t="n">
        <v>931</v>
      </c>
      <c r="E3346" t="s">
        <v>407</v>
      </c>
      <c r="F3346" t="n">
        <v>3201</v>
      </c>
      <c r="G3346" t="s">
        <v>250</v>
      </c>
      <c r="H3346" t="s">
        <v>251</v>
      </c>
      <c r="I3346" t="n">
        <v>5</v>
      </c>
      <c r="J3346" t="n">
        <v>260</v>
      </c>
      <c r="K3346" t="s">
        <v>272</v>
      </c>
      <c r="L3346" t="n">
        <v>207</v>
      </c>
      <c r="M3346" t="n">
        <v>0</v>
      </c>
      <c r="N3346" t="n">
        <v>0</v>
      </c>
      <c r="S3346" t="s">
        <v>405</v>
      </c>
      <c r="T3346" t="s">
        <v>405</v>
      </c>
    </row>
    <row r="3347" spans="1:20">
      <c r="A3347" s="1" t="n">
        <v>41274</v>
      </c>
      <c r="B3347" t="s">
        <v>348</v>
      </c>
      <c r="C3347" t="n">
        <v>1</v>
      </c>
      <c r="D3347" t="n">
        <v>216</v>
      </c>
      <c r="E3347" t="s">
        <v>416</v>
      </c>
      <c r="F3347" t="n">
        <v>3201</v>
      </c>
      <c r="G3347" t="s">
        <v>250</v>
      </c>
      <c r="H3347" t="s">
        <v>251</v>
      </c>
      <c r="I3347" t="n">
        <v>5</v>
      </c>
      <c r="J3347" t="n">
        <v>515</v>
      </c>
      <c r="K3347" t="s">
        <v>361</v>
      </c>
      <c r="L3347" t="n">
        <v>320</v>
      </c>
      <c r="M3347" t="n">
        <v>0</v>
      </c>
      <c r="N3347" t="n">
        <v>0</v>
      </c>
      <c r="S3347" t="s">
        <v>405</v>
      </c>
      <c r="T3347" t="s">
        <v>405</v>
      </c>
    </row>
    <row r="3348" spans="1:20">
      <c r="A3348" s="1" t="n">
        <v>41274</v>
      </c>
      <c r="B3348" t="s">
        <v>397</v>
      </c>
      <c r="C3348" t="n">
        <v>59</v>
      </c>
      <c r="D3348" t="n">
        <v>141</v>
      </c>
      <c r="E3348" t="s">
        <v>149</v>
      </c>
      <c r="F3348" t="n">
        <v>3201</v>
      </c>
      <c r="G3348" t="s">
        <v>250</v>
      </c>
      <c r="H3348" t="s">
        <v>251</v>
      </c>
      <c r="I3348" t="n">
        <v>5</v>
      </c>
      <c r="J3348" t="n">
        <v>220</v>
      </c>
      <c r="K3348" t="s">
        <v>399</v>
      </c>
      <c r="L3348" t="n">
        <v>1</v>
      </c>
      <c r="M3348" t="n">
        <v>0</v>
      </c>
      <c r="N3348" t="n">
        <v>0</v>
      </c>
      <c r="S3348" t="s">
        <v>405</v>
      </c>
      <c r="T3348" t="s">
        <v>405</v>
      </c>
    </row>
    <row r="3349" spans="1:20">
      <c r="A3349" s="1" t="n">
        <v>41274</v>
      </c>
      <c r="B3349" t="s">
        <v>397</v>
      </c>
      <c r="C3349" t="n">
        <v>60</v>
      </c>
      <c r="D3349" t="n">
        <v>141</v>
      </c>
      <c r="E3349" t="s">
        <v>149</v>
      </c>
      <c r="F3349" t="n">
        <v>3201</v>
      </c>
      <c r="G3349" t="s">
        <v>250</v>
      </c>
      <c r="H3349" t="s">
        <v>251</v>
      </c>
      <c r="I3349" t="n">
        <v>5</v>
      </c>
      <c r="J3349" t="n">
        <v>220</v>
      </c>
      <c r="K3349" t="s">
        <v>399</v>
      </c>
      <c r="L3349" t="n">
        <v>67</v>
      </c>
      <c r="M3349" t="n">
        <v>0</v>
      </c>
      <c r="N3349" t="n">
        <v>0</v>
      </c>
      <c r="S3349" t="s">
        <v>405</v>
      </c>
      <c r="T3349" t="s">
        <v>405</v>
      </c>
    </row>
    <row r="3350" spans="1:20">
      <c r="A3350" s="1" t="n">
        <v>41274</v>
      </c>
      <c r="B3350" t="s">
        <v>397</v>
      </c>
      <c r="C3350" t="n">
        <v>61</v>
      </c>
      <c r="D3350" t="n">
        <v>141</v>
      </c>
      <c r="E3350" t="s">
        <v>149</v>
      </c>
      <c r="F3350" t="n">
        <v>3201</v>
      </c>
      <c r="G3350" t="s">
        <v>250</v>
      </c>
      <c r="H3350" t="s">
        <v>251</v>
      </c>
      <c r="I3350" t="n">
        <v>5</v>
      </c>
      <c r="J3350" t="n">
        <v>220</v>
      </c>
      <c r="K3350" t="s">
        <v>399</v>
      </c>
      <c r="L3350" t="n">
        <v>1</v>
      </c>
      <c r="M3350" t="n">
        <v>0</v>
      </c>
      <c r="N3350" t="n">
        <v>0</v>
      </c>
      <c r="S3350" t="s">
        <v>405</v>
      </c>
      <c r="T3350" t="s">
        <v>405</v>
      </c>
    </row>
    <row r="3351" spans="1:20">
      <c r="A3351" s="1" t="n">
        <v>41274</v>
      </c>
      <c r="B3351" t="s">
        <v>397</v>
      </c>
      <c r="C3351" t="n">
        <v>62</v>
      </c>
      <c r="D3351" t="n">
        <v>141</v>
      </c>
      <c r="E3351" t="s">
        <v>149</v>
      </c>
      <c r="F3351" t="n">
        <v>3201</v>
      </c>
      <c r="G3351" t="s">
        <v>250</v>
      </c>
      <c r="H3351" t="s">
        <v>251</v>
      </c>
      <c r="I3351" t="n">
        <v>5</v>
      </c>
      <c r="J3351" t="n">
        <v>220</v>
      </c>
      <c r="K3351" t="s">
        <v>399</v>
      </c>
      <c r="L3351" t="n">
        <v>64</v>
      </c>
      <c r="M3351" t="n">
        <v>0</v>
      </c>
      <c r="N3351" t="n">
        <v>0</v>
      </c>
      <c r="S3351" t="s">
        <v>405</v>
      </c>
      <c r="T3351" t="s">
        <v>405</v>
      </c>
    </row>
    <row r="3352" spans="1:20">
      <c r="A3352" s="1" t="n">
        <v>41274</v>
      </c>
      <c r="B3352" t="s">
        <v>395</v>
      </c>
      <c r="C3352" t="n">
        <v>8</v>
      </c>
      <c r="D3352" t="n">
        <v>25</v>
      </c>
      <c r="E3352" t="s">
        <v>143</v>
      </c>
      <c r="F3352" t="n">
        <v>3201</v>
      </c>
      <c r="G3352" t="s">
        <v>250</v>
      </c>
      <c r="H3352" t="s">
        <v>251</v>
      </c>
      <c r="I3352" t="n">
        <v>5</v>
      </c>
      <c r="J3352" t="n">
        <v>785</v>
      </c>
      <c r="K3352" t="s">
        <v>281</v>
      </c>
      <c r="L3352" t="n">
        <v>677</v>
      </c>
      <c r="M3352" t="n">
        <v>1.03</v>
      </c>
      <c r="N3352" t="n">
        <v>39.8</v>
      </c>
      <c r="O3352" t="s">
        <v>395</v>
      </c>
      <c r="P3352" t="n">
        <v>363</v>
      </c>
      <c r="Q3352" t="s">
        <v>411</v>
      </c>
      <c r="R3352" t="s">
        <v>255</v>
      </c>
      <c r="S3352" t="s">
        <v>251</v>
      </c>
      <c r="T3352" t="n">
        <v>5</v>
      </c>
    </row>
    <row r="3353" spans="1:20">
      <c r="A3353" s="1" t="n">
        <v>41274</v>
      </c>
      <c r="B3353" t="s">
        <v>395</v>
      </c>
      <c r="C3353" t="n">
        <v>9</v>
      </c>
      <c r="D3353" t="n">
        <v>25</v>
      </c>
      <c r="E3353" t="s">
        <v>143</v>
      </c>
      <c r="F3353" t="n">
        <v>3201</v>
      </c>
      <c r="G3353" t="s">
        <v>250</v>
      </c>
      <c r="H3353" t="s">
        <v>251</v>
      </c>
      <c r="I3353" t="n">
        <v>5</v>
      </c>
      <c r="J3353" t="n">
        <v>805</v>
      </c>
      <c r="K3353" t="s">
        <v>317</v>
      </c>
      <c r="L3353" t="n">
        <v>745</v>
      </c>
      <c r="M3353" t="n">
        <v>0.49</v>
      </c>
      <c r="N3353" t="n">
        <v>35.1</v>
      </c>
      <c r="O3353" t="s">
        <v>395</v>
      </c>
      <c r="P3353" t="n">
        <v>363</v>
      </c>
      <c r="Q3353" t="s">
        <v>411</v>
      </c>
      <c r="R3353" t="s">
        <v>255</v>
      </c>
      <c r="S3353" t="s">
        <v>251</v>
      </c>
      <c r="T3353" t="n">
        <v>5</v>
      </c>
    </row>
    <row r="3354" spans="1:20">
      <c r="A3354" s="1" t="n">
        <v>41305</v>
      </c>
      <c r="B3354" t="s">
        <v>345</v>
      </c>
      <c r="C3354" t="n">
        <v>20</v>
      </c>
      <c r="D3354" t="n">
        <v>25</v>
      </c>
      <c r="E3354" t="s">
        <v>143</v>
      </c>
      <c r="F3354" t="n">
        <v>3201</v>
      </c>
      <c r="G3354" t="s">
        <v>250</v>
      </c>
      <c r="H3354" t="s">
        <v>251</v>
      </c>
      <c r="I3354" t="n">
        <v>5</v>
      </c>
      <c r="J3354" t="n">
        <v>875</v>
      </c>
      <c r="K3354" t="s">
        <v>327</v>
      </c>
      <c r="L3354" t="n">
        <v>298</v>
      </c>
      <c r="M3354" t="n">
        <v>0.04</v>
      </c>
      <c r="N3354" t="n">
        <v>41.8</v>
      </c>
      <c r="O3354" t="s">
        <v>345</v>
      </c>
      <c r="P3354" t="n">
        <v>121</v>
      </c>
      <c r="Q3354" t="s">
        <v>251</v>
      </c>
      <c r="R3354" t="s">
        <v>255</v>
      </c>
      <c r="S3354" t="s">
        <v>251</v>
      </c>
      <c r="T3354" t="n">
        <v>5</v>
      </c>
    </row>
    <row r="3355" spans="1:20">
      <c r="A3355" s="1" t="n">
        <v>41305</v>
      </c>
      <c r="B3355" t="s">
        <v>345</v>
      </c>
      <c r="C3355" t="n">
        <v>21</v>
      </c>
      <c r="D3355" t="n">
        <v>25</v>
      </c>
      <c r="E3355" t="s">
        <v>143</v>
      </c>
      <c r="F3355" t="n">
        <v>3201</v>
      </c>
      <c r="G3355" t="s">
        <v>250</v>
      </c>
      <c r="H3355" t="s">
        <v>251</v>
      </c>
      <c r="I3355" t="n">
        <v>5</v>
      </c>
      <c r="J3355" t="n">
        <v>150</v>
      </c>
      <c r="K3355" t="s">
        <v>291</v>
      </c>
      <c r="L3355" t="n">
        <v>388</v>
      </c>
      <c r="M3355" t="n">
        <v>0.19</v>
      </c>
      <c r="N3355" t="n">
        <v>23.6</v>
      </c>
      <c r="O3355" t="s">
        <v>345</v>
      </c>
      <c r="P3355" t="n">
        <v>121</v>
      </c>
      <c r="Q3355" t="s">
        <v>251</v>
      </c>
      <c r="R3355" t="s">
        <v>255</v>
      </c>
      <c r="S3355" t="s">
        <v>251</v>
      </c>
      <c r="T3355" t="n">
        <v>5</v>
      </c>
    </row>
    <row r="3356" spans="1:20">
      <c r="A3356" s="1" t="n">
        <v>41305</v>
      </c>
      <c r="B3356" t="s">
        <v>345</v>
      </c>
      <c r="C3356" t="n">
        <v>22</v>
      </c>
      <c r="D3356" t="n">
        <v>25</v>
      </c>
      <c r="E3356" t="s">
        <v>143</v>
      </c>
      <c r="F3356" t="n">
        <v>3201</v>
      </c>
      <c r="G3356" t="s">
        <v>250</v>
      </c>
      <c r="H3356" t="s">
        <v>251</v>
      </c>
      <c r="I3356" t="n">
        <v>5</v>
      </c>
      <c r="J3356" t="n">
        <v>945</v>
      </c>
      <c r="K3356" t="s">
        <v>304</v>
      </c>
      <c r="L3356" t="n">
        <v>209</v>
      </c>
      <c r="M3356" t="n">
        <v>0.05</v>
      </c>
      <c r="N3356" t="n">
        <v>39.8</v>
      </c>
      <c r="O3356" t="s">
        <v>345</v>
      </c>
      <c r="P3356" t="n">
        <v>121</v>
      </c>
      <c r="Q3356" t="s">
        <v>251</v>
      </c>
      <c r="R3356" t="s">
        <v>255</v>
      </c>
      <c r="S3356" t="s">
        <v>251</v>
      </c>
      <c r="T3356" t="n">
        <v>5</v>
      </c>
    </row>
    <row r="3357" spans="1:20">
      <c r="A3357" s="1" t="n">
        <v>41305</v>
      </c>
      <c r="B3357" t="s">
        <v>345</v>
      </c>
      <c r="C3357" t="n">
        <v>23</v>
      </c>
      <c r="D3357" t="n">
        <v>25</v>
      </c>
      <c r="E3357" t="s">
        <v>143</v>
      </c>
      <c r="F3357" t="n">
        <v>3201</v>
      </c>
      <c r="G3357" t="s">
        <v>250</v>
      </c>
      <c r="H3357" t="s">
        <v>251</v>
      </c>
      <c r="I3357" t="n">
        <v>5</v>
      </c>
      <c r="J3357" t="n">
        <v>945</v>
      </c>
      <c r="K3357" t="s">
        <v>304</v>
      </c>
      <c r="L3357" t="n">
        <v>302</v>
      </c>
      <c r="M3357" t="n">
        <v>0.08</v>
      </c>
      <c r="N3357" t="n">
        <v>34.6</v>
      </c>
      <c r="O3357" t="s">
        <v>345</v>
      </c>
      <c r="P3357" t="n">
        <v>121</v>
      </c>
      <c r="Q3357" t="s">
        <v>251</v>
      </c>
      <c r="R3357" t="s">
        <v>255</v>
      </c>
      <c r="S3357" t="s">
        <v>251</v>
      </c>
      <c r="T3357" t="n">
        <v>5</v>
      </c>
    </row>
    <row r="3358" spans="1:20">
      <c r="A3358" s="1" t="n">
        <v>41305</v>
      </c>
      <c r="B3358" t="s">
        <v>345</v>
      </c>
      <c r="C3358" t="n">
        <v>24</v>
      </c>
      <c r="D3358" t="n">
        <v>25</v>
      </c>
      <c r="E3358" t="s">
        <v>143</v>
      </c>
      <c r="F3358" t="n">
        <v>3201</v>
      </c>
      <c r="G3358" t="s">
        <v>250</v>
      </c>
      <c r="H3358" t="s">
        <v>251</v>
      </c>
      <c r="I3358" t="n">
        <v>5</v>
      </c>
      <c r="J3358" t="n">
        <v>945</v>
      </c>
      <c r="K3358" t="s">
        <v>304</v>
      </c>
      <c r="L3358" t="n">
        <v>291</v>
      </c>
      <c r="M3358" t="n">
        <v>0.08</v>
      </c>
      <c r="N3358" t="n">
        <v>34.4</v>
      </c>
      <c r="O3358" t="s">
        <v>345</v>
      </c>
      <c r="P3358" t="n">
        <v>121</v>
      </c>
      <c r="Q3358" t="s">
        <v>251</v>
      </c>
      <c r="R3358" t="s">
        <v>255</v>
      </c>
      <c r="S3358" t="s">
        <v>251</v>
      </c>
      <c r="T3358" t="n">
        <v>5</v>
      </c>
    </row>
    <row r="3359" spans="1:20">
      <c r="A3359" s="1" t="n">
        <v>41305</v>
      </c>
      <c r="B3359" t="s">
        <v>345</v>
      </c>
      <c r="C3359" t="n">
        <v>25</v>
      </c>
      <c r="D3359" t="n">
        <v>25</v>
      </c>
      <c r="E3359" t="s">
        <v>143</v>
      </c>
      <c r="F3359" t="n">
        <v>3201</v>
      </c>
      <c r="G3359" t="s">
        <v>250</v>
      </c>
      <c r="H3359" t="s">
        <v>251</v>
      </c>
      <c r="I3359" t="n">
        <v>5</v>
      </c>
      <c r="J3359" t="n">
        <v>458</v>
      </c>
      <c r="K3359" t="s">
        <v>252</v>
      </c>
      <c r="L3359" t="n">
        <v>172</v>
      </c>
      <c r="M3359" t="n">
        <v>0.04</v>
      </c>
      <c r="N3359" t="n">
        <v>37.1</v>
      </c>
      <c r="O3359" t="s">
        <v>345</v>
      </c>
      <c r="P3359" t="n">
        <v>121</v>
      </c>
      <c r="Q3359" t="s">
        <v>251</v>
      </c>
      <c r="R3359" t="s">
        <v>255</v>
      </c>
      <c r="S3359" t="s">
        <v>251</v>
      </c>
      <c r="T3359" t="n">
        <v>5</v>
      </c>
    </row>
    <row r="3360" spans="1:20">
      <c r="A3360" s="1" t="n">
        <v>41305</v>
      </c>
      <c r="B3360" t="s">
        <v>400</v>
      </c>
      <c r="C3360" t="n">
        <v>1</v>
      </c>
      <c r="D3360" t="n">
        <v>251</v>
      </c>
      <c r="E3360" t="s">
        <v>409</v>
      </c>
      <c r="F3360" t="n">
        <v>3202</v>
      </c>
      <c r="G3360" t="s">
        <v>297</v>
      </c>
      <c r="H3360" t="s">
        <v>251</v>
      </c>
      <c r="I3360" t="n">
        <v>5</v>
      </c>
      <c r="J3360" t="n">
        <v>320</v>
      </c>
      <c r="K3360" t="s">
        <v>412</v>
      </c>
      <c r="L3360" t="n">
        <v>38</v>
      </c>
      <c r="M3360" t="n">
        <v>0</v>
      </c>
      <c r="N3360" t="n">
        <v>0</v>
      </c>
      <c r="T3360" t="s">
        <v>405</v>
      </c>
    </row>
    <row r="3361" spans="1:20">
      <c r="A3361" s="1" t="n">
        <v>41305</v>
      </c>
      <c r="B3361" t="s">
        <v>400</v>
      </c>
      <c r="C3361" t="n">
        <v>2</v>
      </c>
      <c r="D3361" t="n">
        <v>251</v>
      </c>
      <c r="E3361" t="s">
        <v>409</v>
      </c>
      <c r="F3361" t="n">
        <v>3203</v>
      </c>
      <c r="G3361" t="s">
        <v>366</v>
      </c>
      <c r="H3361" t="s">
        <v>251</v>
      </c>
      <c r="I3361" t="n">
        <v>5</v>
      </c>
      <c r="J3361" t="n">
        <v>320</v>
      </c>
      <c r="K3361" t="s">
        <v>412</v>
      </c>
      <c r="L3361" t="n">
        <v>33</v>
      </c>
      <c r="M3361" t="n">
        <v>0</v>
      </c>
      <c r="N3361" t="n">
        <v>0</v>
      </c>
      <c r="T3361" t="s">
        <v>405</v>
      </c>
    </row>
    <row r="3362" spans="1:20">
      <c r="A3362" s="1" t="n">
        <v>41305</v>
      </c>
      <c r="B3362" t="s">
        <v>400</v>
      </c>
      <c r="C3362" t="n">
        <v>3</v>
      </c>
      <c r="D3362" t="n">
        <v>251</v>
      </c>
      <c r="E3362" t="s">
        <v>409</v>
      </c>
      <c r="F3362" t="n">
        <v>3204</v>
      </c>
      <c r="G3362" t="s">
        <v>367</v>
      </c>
      <c r="H3362" t="s">
        <v>251</v>
      </c>
      <c r="I3362" t="n">
        <v>5</v>
      </c>
      <c r="J3362" t="n">
        <v>320</v>
      </c>
      <c r="K3362" t="s">
        <v>412</v>
      </c>
      <c r="L3362" t="n">
        <v>22</v>
      </c>
      <c r="M3362" t="n">
        <v>0</v>
      </c>
      <c r="N3362" t="n">
        <v>0</v>
      </c>
      <c r="T3362" t="s">
        <v>405</v>
      </c>
    </row>
    <row r="3363" spans="1:20">
      <c r="A3363" s="1" t="n">
        <v>41305</v>
      </c>
      <c r="B3363" t="s">
        <v>400</v>
      </c>
      <c r="C3363" t="n">
        <v>4</v>
      </c>
      <c r="D3363" t="n">
        <v>251</v>
      </c>
      <c r="E3363" t="s">
        <v>409</v>
      </c>
      <c r="F3363" t="n">
        <v>3204</v>
      </c>
      <c r="G3363" t="s">
        <v>367</v>
      </c>
      <c r="H3363" t="s">
        <v>251</v>
      </c>
      <c r="I3363" t="n">
        <v>5</v>
      </c>
      <c r="J3363" t="n">
        <v>320</v>
      </c>
      <c r="K3363" t="s">
        <v>412</v>
      </c>
      <c r="L3363" t="n">
        <v>2</v>
      </c>
      <c r="M3363" t="n">
        <v>0</v>
      </c>
      <c r="N3363" t="n">
        <v>0</v>
      </c>
      <c r="T3363" t="s">
        <v>405</v>
      </c>
    </row>
    <row r="3364" spans="1:20">
      <c r="A3364" s="1" t="n">
        <v>41305</v>
      </c>
      <c r="B3364" t="s">
        <v>348</v>
      </c>
      <c r="C3364" t="n">
        <v>1</v>
      </c>
      <c r="D3364" t="n">
        <v>216</v>
      </c>
      <c r="E3364" t="s">
        <v>416</v>
      </c>
      <c r="F3364" t="n">
        <v>3201</v>
      </c>
      <c r="G3364" t="s">
        <v>250</v>
      </c>
      <c r="H3364" t="s">
        <v>251</v>
      </c>
      <c r="I3364" t="n">
        <v>5</v>
      </c>
      <c r="J3364" t="n">
        <v>515</v>
      </c>
      <c r="K3364" t="s">
        <v>361</v>
      </c>
      <c r="L3364" t="n">
        <v>314</v>
      </c>
      <c r="M3364" t="n">
        <v>0</v>
      </c>
      <c r="N3364" t="n">
        <v>0</v>
      </c>
      <c r="T3364" t="s">
        <v>405</v>
      </c>
    </row>
    <row r="3365" spans="1:20">
      <c r="A3365" s="1" t="n">
        <v>41305</v>
      </c>
      <c r="B3365" t="s">
        <v>395</v>
      </c>
      <c r="C3365" t="n">
        <v>8</v>
      </c>
      <c r="D3365" t="n">
        <v>25</v>
      </c>
      <c r="E3365" t="s">
        <v>143</v>
      </c>
      <c r="F3365" t="n">
        <v>3201</v>
      </c>
      <c r="G3365" t="s">
        <v>250</v>
      </c>
      <c r="H3365" t="s">
        <v>251</v>
      </c>
      <c r="I3365" t="n">
        <v>5</v>
      </c>
      <c r="J3365" t="n">
        <v>785</v>
      </c>
      <c r="K3365" t="s">
        <v>281</v>
      </c>
      <c r="L3365" t="n">
        <v>690</v>
      </c>
      <c r="M3365" t="n">
        <v>1.02</v>
      </c>
      <c r="N3365" t="n">
        <v>40</v>
      </c>
      <c r="O3365" t="s">
        <v>395</v>
      </c>
      <c r="P3365" t="n">
        <v>363</v>
      </c>
      <c r="Q3365" t="s">
        <v>411</v>
      </c>
      <c r="R3365" t="s">
        <v>255</v>
      </c>
      <c r="S3365" t="s">
        <v>251</v>
      </c>
      <c r="T3365" t="n">
        <v>5</v>
      </c>
    </row>
    <row r="3366" spans="1:20">
      <c r="A3366" s="1" t="n">
        <v>41305</v>
      </c>
      <c r="B3366" t="s">
        <v>395</v>
      </c>
      <c r="C3366" t="n">
        <v>9</v>
      </c>
      <c r="D3366" t="n">
        <v>25</v>
      </c>
      <c r="E3366" t="s">
        <v>143</v>
      </c>
      <c r="F3366" t="n">
        <v>3201</v>
      </c>
      <c r="G3366" t="s">
        <v>250</v>
      </c>
      <c r="H3366" t="s">
        <v>251</v>
      </c>
      <c r="I3366" t="n">
        <v>5</v>
      </c>
      <c r="J3366" t="n">
        <v>458</v>
      </c>
      <c r="K3366" t="s">
        <v>252</v>
      </c>
      <c r="L3366" t="n">
        <v>688</v>
      </c>
      <c r="M3366" t="n">
        <v>0.23</v>
      </c>
      <c r="N3366" t="n">
        <v>19.5</v>
      </c>
      <c r="O3366" t="s">
        <v>395</v>
      </c>
      <c r="P3366" t="n">
        <v>363</v>
      </c>
      <c r="Q3366" t="s">
        <v>411</v>
      </c>
      <c r="R3366" t="s">
        <v>255</v>
      </c>
      <c r="S3366" t="s">
        <v>251</v>
      </c>
      <c r="T3366" t="n">
        <v>5</v>
      </c>
    </row>
    <row r="3367" spans="1:20">
      <c r="A3367" s="1" t="n">
        <v>41305</v>
      </c>
      <c r="B3367" t="s">
        <v>395</v>
      </c>
      <c r="C3367" t="n">
        <v>18</v>
      </c>
      <c r="D3367" t="n">
        <v>25</v>
      </c>
      <c r="E3367" t="s">
        <v>143</v>
      </c>
      <c r="F3367" t="n">
        <v>3201</v>
      </c>
      <c r="G3367" t="s">
        <v>250</v>
      </c>
      <c r="H3367" t="s">
        <v>251</v>
      </c>
      <c r="I3367" t="n">
        <v>5</v>
      </c>
      <c r="J3367" t="n">
        <v>125</v>
      </c>
      <c r="K3367" t="s">
        <v>414</v>
      </c>
      <c r="L3367" t="n">
        <v>959</v>
      </c>
      <c r="M3367" t="n">
        <v>0.12</v>
      </c>
      <c r="N3367" t="n">
        <v>44.1</v>
      </c>
      <c r="O3367" t="s">
        <v>395</v>
      </c>
      <c r="P3367" t="n">
        <v>363</v>
      </c>
      <c r="Q3367" t="s">
        <v>411</v>
      </c>
      <c r="R3367" t="s">
        <v>255</v>
      </c>
      <c r="S3367" t="s">
        <v>251</v>
      </c>
      <c r="T3367" t="n">
        <v>5</v>
      </c>
    </row>
    <row r="3368" spans="1:20">
      <c r="A3368" s="1" t="n">
        <v>41333</v>
      </c>
      <c r="B3368" t="s">
        <v>345</v>
      </c>
      <c r="C3368" t="n">
        <v>13</v>
      </c>
      <c r="D3368" t="n">
        <v>25</v>
      </c>
      <c r="E3368" t="s">
        <v>143</v>
      </c>
      <c r="F3368" t="n">
        <v>3201</v>
      </c>
      <c r="G3368" t="s">
        <v>250</v>
      </c>
      <c r="H3368" t="s">
        <v>251</v>
      </c>
      <c r="I3368" t="n">
        <v>5</v>
      </c>
      <c r="J3368" t="n">
        <v>875</v>
      </c>
      <c r="K3368" t="s">
        <v>327</v>
      </c>
      <c r="L3368" t="n">
        <v>285</v>
      </c>
      <c r="M3368" t="n">
        <v>0.04</v>
      </c>
      <c r="N3368" t="n">
        <v>41.8</v>
      </c>
      <c r="O3368" t="s">
        <v>345</v>
      </c>
      <c r="P3368" t="n">
        <v>121</v>
      </c>
      <c r="Q3368" t="s">
        <v>251</v>
      </c>
      <c r="R3368" t="s">
        <v>255</v>
      </c>
      <c r="S3368" t="s">
        <v>251</v>
      </c>
      <c r="T3368" t="n">
        <v>5</v>
      </c>
    </row>
    <row r="3369" spans="1:20">
      <c r="A3369" s="1" t="n">
        <v>41333</v>
      </c>
      <c r="B3369" t="s">
        <v>345</v>
      </c>
      <c r="C3369" t="n">
        <v>14</v>
      </c>
      <c r="D3369" t="n">
        <v>25</v>
      </c>
      <c r="E3369" t="s">
        <v>143</v>
      </c>
      <c r="F3369" t="n">
        <v>3201</v>
      </c>
      <c r="G3369" t="s">
        <v>250</v>
      </c>
      <c r="H3369" t="s">
        <v>251</v>
      </c>
      <c r="I3369" t="n">
        <v>5</v>
      </c>
      <c r="J3369" t="n">
        <v>458</v>
      </c>
      <c r="K3369" t="s">
        <v>252</v>
      </c>
      <c r="L3369" t="n">
        <v>350</v>
      </c>
      <c r="M3369" t="n">
        <v>0.1</v>
      </c>
      <c r="N3369" t="n">
        <v>33.9</v>
      </c>
      <c r="O3369" t="s">
        <v>345</v>
      </c>
      <c r="P3369" t="n">
        <v>121</v>
      </c>
      <c r="Q3369" t="s">
        <v>251</v>
      </c>
      <c r="R3369" t="s">
        <v>255</v>
      </c>
      <c r="S3369" t="s">
        <v>251</v>
      </c>
      <c r="T3369" t="n">
        <v>5</v>
      </c>
    </row>
    <row r="3370" spans="1:20">
      <c r="A3370" s="1" t="n">
        <v>41333</v>
      </c>
      <c r="B3370" t="s">
        <v>345</v>
      </c>
      <c r="C3370" t="n">
        <v>15</v>
      </c>
      <c r="D3370" t="n">
        <v>25</v>
      </c>
      <c r="E3370" t="s">
        <v>143</v>
      </c>
      <c r="F3370" t="n">
        <v>3201</v>
      </c>
      <c r="G3370" t="s">
        <v>250</v>
      </c>
      <c r="H3370" t="s">
        <v>251</v>
      </c>
      <c r="I3370" t="n">
        <v>5</v>
      </c>
      <c r="J3370" t="n">
        <v>458</v>
      </c>
      <c r="K3370" t="s">
        <v>252</v>
      </c>
      <c r="L3370" t="n">
        <v>150</v>
      </c>
      <c r="M3370" t="n">
        <v>0.09</v>
      </c>
      <c r="N3370" t="n">
        <v>33.9</v>
      </c>
      <c r="O3370" t="s">
        <v>345</v>
      </c>
      <c r="P3370" t="n">
        <v>121</v>
      </c>
      <c r="Q3370" t="s">
        <v>251</v>
      </c>
      <c r="R3370" t="s">
        <v>255</v>
      </c>
      <c r="S3370" t="s">
        <v>251</v>
      </c>
      <c r="T3370" t="n">
        <v>5</v>
      </c>
    </row>
    <row r="3371" spans="1:20">
      <c r="A3371" s="1" t="n">
        <v>41333</v>
      </c>
      <c r="B3371" t="s">
        <v>345</v>
      </c>
      <c r="C3371" t="n">
        <v>16</v>
      </c>
      <c r="D3371" t="n">
        <v>25</v>
      </c>
      <c r="E3371" t="s">
        <v>143</v>
      </c>
      <c r="F3371" t="n">
        <v>3201</v>
      </c>
      <c r="G3371" t="s">
        <v>250</v>
      </c>
      <c r="H3371" t="s">
        <v>251</v>
      </c>
      <c r="I3371" t="n">
        <v>5</v>
      </c>
      <c r="J3371" t="n">
        <v>945</v>
      </c>
      <c r="K3371" t="s">
        <v>304</v>
      </c>
      <c r="L3371" t="n">
        <v>221</v>
      </c>
      <c r="M3371" t="n">
        <v>0.06</v>
      </c>
      <c r="N3371" t="n">
        <v>39.7</v>
      </c>
      <c r="O3371" t="s">
        <v>345</v>
      </c>
      <c r="P3371" t="n">
        <v>121</v>
      </c>
      <c r="Q3371" t="s">
        <v>251</v>
      </c>
      <c r="R3371" t="s">
        <v>255</v>
      </c>
      <c r="S3371" t="s">
        <v>251</v>
      </c>
      <c r="T3371" t="n">
        <v>5</v>
      </c>
    </row>
    <row r="3372" spans="1:20">
      <c r="A3372" s="1" t="n">
        <v>41333</v>
      </c>
      <c r="B3372" t="s">
        <v>345</v>
      </c>
      <c r="C3372" t="n">
        <v>17</v>
      </c>
      <c r="D3372" t="n">
        <v>25</v>
      </c>
      <c r="E3372" t="s">
        <v>143</v>
      </c>
      <c r="F3372" t="n">
        <v>3201</v>
      </c>
      <c r="G3372" t="s">
        <v>250</v>
      </c>
      <c r="H3372" t="s">
        <v>251</v>
      </c>
      <c r="I3372" t="n">
        <v>5</v>
      </c>
      <c r="J3372" t="n">
        <v>875</v>
      </c>
      <c r="K3372" t="s">
        <v>327</v>
      </c>
      <c r="L3372" t="n">
        <v>265</v>
      </c>
      <c r="M3372" t="n">
        <v>0.05</v>
      </c>
      <c r="N3372" t="n">
        <v>42</v>
      </c>
      <c r="O3372" t="s">
        <v>345</v>
      </c>
      <c r="P3372" t="n">
        <v>121</v>
      </c>
      <c r="Q3372" t="s">
        <v>251</v>
      </c>
      <c r="R3372" t="s">
        <v>255</v>
      </c>
      <c r="S3372" t="s">
        <v>251</v>
      </c>
      <c r="T3372" t="n">
        <v>5</v>
      </c>
    </row>
    <row r="3373" spans="1:20">
      <c r="A3373" s="1" t="n">
        <v>41333</v>
      </c>
      <c r="B3373" t="s">
        <v>406</v>
      </c>
      <c r="C3373" t="n">
        <v>1</v>
      </c>
      <c r="D3373" t="n">
        <v>931</v>
      </c>
      <c r="E3373" t="s">
        <v>407</v>
      </c>
      <c r="F3373" t="n">
        <v>3201</v>
      </c>
      <c r="G3373" t="s">
        <v>250</v>
      </c>
      <c r="H3373" t="s">
        <v>251</v>
      </c>
      <c r="I3373" t="n">
        <v>5</v>
      </c>
      <c r="J3373" t="n">
        <v>260</v>
      </c>
      <c r="K3373" t="s">
        <v>272</v>
      </c>
      <c r="L3373" t="n">
        <v>32</v>
      </c>
      <c r="M3373" t="n">
        <v>0</v>
      </c>
      <c r="N3373" t="n">
        <v>0</v>
      </c>
      <c r="T3373" t="s">
        <v>405</v>
      </c>
    </row>
    <row r="3374" spans="1:20">
      <c r="A3374" s="1" t="n">
        <v>41333</v>
      </c>
      <c r="B3374" t="s">
        <v>348</v>
      </c>
      <c r="C3374" t="n">
        <v>1</v>
      </c>
      <c r="D3374" t="n">
        <v>216</v>
      </c>
      <c r="E3374" t="s">
        <v>416</v>
      </c>
      <c r="F3374" t="n">
        <v>3201</v>
      </c>
      <c r="G3374" t="s">
        <v>250</v>
      </c>
      <c r="H3374" t="s">
        <v>251</v>
      </c>
      <c r="I3374" t="n">
        <v>5</v>
      </c>
      <c r="J3374" t="n">
        <v>515</v>
      </c>
      <c r="K3374" t="s">
        <v>361</v>
      </c>
      <c r="L3374" t="n">
        <v>315</v>
      </c>
      <c r="M3374" t="n">
        <v>0</v>
      </c>
      <c r="N3374" t="n">
        <v>0</v>
      </c>
      <c r="T3374" t="s">
        <v>405</v>
      </c>
    </row>
    <row r="3375" spans="1:20">
      <c r="A3375" s="1" t="n">
        <v>41333</v>
      </c>
      <c r="B3375" t="s">
        <v>395</v>
      </c>
      <c r="C3375" t="n">
        <v>8</v>
      </c>
      <c r="D3375" t="n">
        <v>25</v>
      </c>
      <c r="E3375" t="s">
        <v>143</v>
      </c>
      <c r="F3375" t="n">
        <v>3201</v>
      </c>
      <c r="G3375" t="s">
        <v>250</v>
      </c>
      <c r="H3375" t="s">
        <v>251</v>
      </c>
      <c r="I3375" t="n">
        <v>5</v>
      </c>
      <c r="J3375" t="n">
        <v>785</v>
      </c>
      <c r="K3375" t="s">
        <v>281</v>
      </c>
      <c r="L3375" t="n">
        <v>693</v>
      </c>
      <c r="M3375" t="n">
        <v>1.02</v>
      </c>
      <c r="N3375" t="n">
        <v>39.9</v>
      </c>
      <c r="O3375" t="s">
        <v>395</v>
      </c>
      <c r="P3375" t="n">
        <v>363</v>
      </c>
      <c r="Q3375" t="s">
        <v>411</v>
      </c>
      <c r="R3375" t="s">
        <v>255</v>
      </c>
      <c r="S3375" t="s">
        <v>251</v>
      </c>
      <c r="T3375" t="n">
        <v>5</v>
      </c>
    </row>
    <row r="3376" spans="1:20">
      <c r="A3376" s="1" t="n">
        <v>41333</v>
      </c>
      <c r="B3376" t="s">
        <v>395</v>
      </c>
      <c r="C3376" t="n">
        <v>9</v>
      </c>
      <c r="D3376" t="n">
        <v>25</v>
      </c>
      <c r="E3376" t="s">
        <v>143</v>
      </c>
      <c r="F3376" t="n">
        <v>3201</v>
      </c>
      <c r="G3376" t="s">
        <v>250</v>
      </c>
      <c r="H3376" t="s">
        <v>251</v>
      </c>
      <c r="I3376" t="n">
        <v>5</v>
      </c>
      <c r="J3376" t="n">
        <v>150</v>
      </c>
      <c r="K3376" t="s">
        <v>291</v>
      </c>
      <c r="L3376" t="n">
        <v>1001</v>
      </c>
      <c r="M3376" t="n">
        <v>0.19</v>
      </c>
      <c r="N3376" t="n">
        <v>24.3</v>
      </c>
      <c r="O3376" t="s">
        <v>395</v>
      </c>
      <c r="P3376" t="n">
        <v>363</v>
      </c>
      <c r="Q3376" t="s">
        <v>411</v>
      </c>
      <c r="R3376" t="s">
        <v>255</v>
      </c>
      <c r="S3376" t="s">
        <v>251</v>
      </c>
      <c r="T3376" t="n">
        <v>5</v>
      </c>
    </row>
    <row r="3377" spans="1:20">
      <c r="A3377" s="1" t="n">
        <v>41333</v>
      </c>
      <c r="B3377" t="s">
        <v>395</v>
      </c>
      <c r="C3377" t="n">
        <v>10</v>
      </c>
      <c r="D3377" t="n">
        <v>25</v>
      </c>
      <c r="E3377" t="s">
        <v>143</v>
      </c>
      <c r="F3377" t="n">
        <v>3201</v>
      </c>
      <c r="G3377" t="s">
        <v>250</v>
      </c>
      <c r="H3377" t="s">
        <v>251</v>
      </c>
      <c r="I3377" t="n">
        <v>5</v>
      </c>
      <c r="J3377" t="n">
        <v>145</v>
      </c>
      <c r="K3377" t="s">
        <v>323</v>
      </c>
      <c r="L3377" t="n">
        <v>453</v>
      </c>
      <c r="M3377" t="n">
        <v>0.43</v>
      </c>
      <c r="N3377" t="n">
        <v>30.8</v>
      </c>
      <c r="O3377" t="s">
        <v>395</v>
      </c>
      <c r="P3377" t="n">
        <v>363</v>
      </c>
      <c r="Q3377" t="s">
        <v>411</v>
      </c>
      <c r="R3377" t="s">
        <v>255</v>
      </c>
      <c r="S3377" t="s">
        <v>251</v>
      </c>
      <c r="T3377" t="n">
        <v>5</v>
      </c>
    </row>
    <row r="3378" spans="1:20">
      <c r="A3378" s="1" t="n">
        <v>41333</v>
      </c>
      <c r="B3378" t="s">
        <v>395</v>
      </c>
      <c r="C3378" t="n">
        <v>15</v>
      </c>
      <c r="D3378" t="n">
        <v>25</v>
      </c>
      <c r="E3378" t="s">
        <v>143</v>
      </c>
      <c r="F3378" t="n">
        <v>3201</v>
      </c>
      <c r="G3378" t="s">
        <v>250</v>
      </c>
      <c r="H3378" t="s">
        <v>251</v>
      </c>
      <c r="I3378" t="n">
        <v>5</v>
      </c>
      <c r="J3378" t="n">
        <v>805</v>
      </c>
      <c r="K3378" t="s">
        <v>317</v>
      </c>
      <c r="L3378" t="n">
        <v>713</v>
      </c>
      <c r="M3378" t="n">
        <v>0.23</v>
      </c>
      <c r="N3378" t="n">
        <v>38.2</v>
      </c>
      <c r="O3378" t="s">
        <v>395</v>
      </c>
      <c r="P3378" t="n">
        <v>363</v>
      </c>
      <c r="Q3378" t="s">
        <v>411</v>
      </c>
      <c r="R3378" t="s">
        <v>255</v>
      </c>
      <c r="S3378" t="s">
        <v>251</v>
      </c>
      <c r="T3378" t="n">
        <v>5</v>
      </c>
    </row>
    <row r="3379" spans="1:20">
      <c r="A3379" s="1" t="n">
        <v>41364</v>
      </c>
      <c r="B3379" t="s">
        <v>345</v>
      </c>
      <c r="C3379" t="n">
        <v>21</v>
      </c>
      <c r="D3379" t="n">
        <v>25</v>
      </c>
      <c r="E3379" t="s">
        <v>143</v>
      </c>
      <c r="F3379" t="n">
        <v>3201</v>
      </c>
      <c r="G3379" t="s">
        <v>250</v>
      </c>
      <c r="H3379" t="s">
        <v>251</v>
      </c>
      <c r="I3379" t="n">
        <v>5</v>
      </c>
      <c r="J3379" t="n">
        <v>875</v>
      </c>
      <c r="K3379" t="s">
        <v>327</v>
      </c>
      <c r="L3379" t="n">
        <v>287</v>
      </c>
      <c r="M3379" t="n">
        <v>0.04</v>
      </c>
      <c r="N3379" t="n">
        <v>42.2</v>
      </c>
      <c r="O3379" t="s">
        <v>345</v>
      </c>
      <c r="P3379" t="n">
        <v>121</v>
      </c>
      <c r="Q3379" t="s">
        <v>251</v>
      </c>
      <c r="R3379" t="s">
        <v>255</v>
      </c>
      <c r="S3379" t="s">
        <v>251</v>
      </c>
      <c r="T3379" t="n">
        <v>5</v>
      </c>
    </row>
    <row r="3380" spans="1:20">
      <c r="A3380" s="1" t="n">
        <v>41364</v>
      </c>
      <c r="B3380" t="s">
        <v>345</v>
      </c>
      <c r="C3380" t="n">
        <v>22</v>
      </c>
      <c r="D3380" t="n">
        <v>25</v>
      </c>
      <c r="E3380" t="s">
        <v>143</v>
      </c>
      <c r="F3380" t="n">
        <v>3201</v>
      </c>
      <c r="G3380" t="s">
        <v>250</v>
      </c>
      <c r="H3380" t="s">
        <v>251</v>
      </c>
      <c r="I3380" t="n">
        <v>5</v>
      </c>
      <c r="J3380" t="n">
        <v>945</v>
      </c>
      <c r="K3380" t="s">
        <v>304</v>
      </c>
      <c r="L3380" t="n">
        <v>211</v>
      </c>
      <c r="M3380" t="n">
        <v>0.06</v>
      </c>
      <c r="N3380" t="n">
        <v>40.1</v>
      </c>
      <c r="O3380" t="s">
        <v>345</v>
      </c>
      <c r="P3380" t="n">
        <v>121</v>
      </c>
      <c r="Q3380" t="s">
        <v>251</v>
      </c>
      <c r="R3380" t="s">
        <v>255</v>
      </c>
      <c r="S3380" t="s">
        <v>251</v>
      </c>
      <c r="T3380" t="n">
        <v>5</v>
      </c>
    </row>
    <row r="3381" spans="1:20">
      <c r="A3381" s="1" t="n">
        <v>41364</v>
      </c>
      <c r="B3381" t="s">
        <v>345</v>
      </c>
      <c r="C3381" t="n">
        <v>35</v>
      </c>
      <c r="D3381" t="n">
        <v>25</v>
      </c>
      <c r="E3381" t="s">
        <v>143</v>
      </c>
      <c r="F3381" t="n">
        <v>3201</v>
      </c>
      <c r="G3381" t="s">
        <v>250</v>
      </c>
      <c r="H3381" t="s">
        <v>251</v>
      </c>
      <c r="I3381" t="n">
        <v>5</v>
      </c>
      <c r="J3381" t="n">
        <v>945</v>
      </c>
      <c r="K3381" t="s">
        <v>304</v>
      </c>
      <c r="L3381" t="n">
        <v>197</v>
      </c>
      <c r="M3381" t="n">
        <v>0.04</v>
      </c>
      <c r="N3381" t="n">
        <v>39.9</v>
      </c>
      <c r="O3381" t="s">
        <v>345</v>
      </c>
      <c r="P3381" t="n">
        <v>121</v>
      </c>
      <c r="Q3381" t="s">
        <v>251</v>
      </c>
      <c r="R3381" t="s">
        <v>255</v>
      </c>
      <c r="S3381" t="s">
        <v>251</v>
      </c>
      <c r="T3381" t="n">
        <v>5</v>
      </c>
    </row>
    <row r="3382" spans="1:20">
      <c r="A3382" s="1" t="n">
        <v>41364</v>
      </c>
      <c r="B3382" t="s">
        <v>345</v>
      </c>
      <c r="C3382" t="n">
        <v>36</v>
      </c>
      <c r="D3382" t="n">
        <v>25</v>
      </c>
      <c r="E3382" t="s">
        <v>143</v>
      </c>
      <c r="F3382" t="n">
        <v>3201</v>
      </c>
      <c r="G3382" t="s">
        <v>250</v>
      </c>
      <c r="H3382" t="s">
        <v>251</v>
      </c>
      <c r="I3382" t="n">
        <v>5</v>
      </c>
      <c r="J3382" t="n">
        <v>875</v>
      </c>
      <c r="K3382" t="s">
        <v>327</v>
      </c>
      <c r="L3382" t="n">
        <v>197</v>
      </c>
      <c r="M3382" t="n">
        <v>0.04</v>
      </c>
      <c r="N3382" t="n">
        <v>42.2</v>
      </c>
      <c r="O3382" t="s">
        <v>345</v>
      </c>
      <c r="P3382" t="n">
        <v>121</v>
      </c>
      <c r="Q3382" t="s">
        <v>251</v>
      </c>
      <c r="R3382" t="s">
        <v>255</v>
      </c>
      <c r="S3382" t="s">
        <v>251</v>
      </c>
      <c r="T3382" t="n">
        <v>5</v>
      </c>
    </row>
    <row r="3383" spans="1:20">
      <c r="A3383" s="1" t="n">
        <v>41364</v>
      </c>
      <c r="B3383" t="s">
        <v>345</v>
      </c>
      <c r="C3383" t="n">
        <v>37</v>
      </c>
      <c r="D3383" t="n">
        <v>25</v>
      </c>
      <c r="E3383" t="s">
        <v>143</v>
      </c>
      <c r="F3383" t="n">
        <v>3201</v>
      </c>
      <c r="G3383" t="s">
        <v>250</v>
      </c>
      <c r="H3383" t="s">
        <v>251</v>
      </c>
      <c r="I3383" t="n">
        <v>5</v>
      </c>
      <c r="J3383" t="n">
        <v>458</v>
      </c>
      <c r="K3383" t="s">
        <v>252</v>
      </c>
      <c r="L3383" t="n">
        <v>161</v>
      </c>
      <c r="M3383" t="n">
        <v>0.09</v>
      </c>
      <c r="N3383" t="n">
        <v>33.5</v>
      </c>
      <c r="O3383" t="s">
        <v>345</v>
      </c>
      <c r="P3383" t="n">
        <v>121</v>
      </c>
      <c r="Q3383" t="s">
        <v>251</v>
      </c>
      <c r="R3383" t="s">
        <v>255</v>
      </c>
      <c r="S3383" t="s">
        <v>251</v>
      </c>
      <c r="T3383" t="n">
        <v>5</v>
      </c>
    </row>
    <row r="3384" spans="1:20">
      <c r="A3384" s="1" t="n">
        <v>41364</v>
      </c>
      <c r="B3384" t="s">
        <v>345</v>
      </c>
      <c r="C3384" t="n">
        <v>38</v>
      </c>
      <c r="D3384" t="n">
        <v>25</v>
      </c>
      <c r="E3384" t="s">
        <v>143</v>
      </c>
      <c r="F3384" t="n">
        <v>3201</v>
      </c>
      <c r="G3384" t="s">
        <v>250</v>
      </c>
      <c r="H3384" t="s">
        <v>251</v>
      </c>
      <c r="I3384" t="n">
        <v>5</v>
      </c>
      <c r="J3384" t="n">
        <v>458</v>
      </c>
      <c r="K3384" t="s">
        <v>252</v>
      </c>
      <c r="L3384" t="n">
        <v>129</v>
      </c>
      <c r="M3384" t="n">
        <v>0.04</v>
      </c>
      <c r="N3384" t="n">
        <v>37.3</v>
      </c>
      <c r="O3384" t="s">
        <v>345</v>
      </c>
      <c r="P3384" t="n">
        <v>121</v>
      </c>
      <c r="Q3384" t="s">
        <v>251</v>
      </c>
      <c r="R3384" t="s">
        <v>255</v>
      </c>
      <c r="S3384" t="s">
        <v>251</v>
      </c>
      <c r="T3384" t="n">
        <v>5</v>
      </c>
    </row>
    <row r="3385" spans="1:20">
      <c r="A3385" s="1" t="n">
        <v>41364</v>
      </c>
      <c r="B3385" t="s">
        <v>345</v>
      </c>
      <c r="C3385" t="n">
        <v>43</v>
      </c>
      <c r="D3385" t="n">
        <v>25</v>
      </c>
      <c r="E3385" t="s">
        <v>143</v>
      </c>
      <c r="F3385" t="n">
        <v>3201</v>
      </c>
      <c r="G3385" t="s">
        <v>250</v>
      </c>
      <c r="H3385" t="s">
        <v>251</v>
      </c>
      <c r="I3385" t="n">
        <v>5</v>
      </c>
      <c r="J3385" t="n">
        <v>280</v>
      </c>
      <c r="K3385" t="s">
        <v>273</v>
      </c>
      <c r="L3385" t="n">
        <v>241</v>
      </c>
      <c r="M3385" t="n">
        <v>0.26</v>
      </c>
      <c r="N3385" t="n">
        <v>16.5</v>
      </c>
      <c r="O3385" t="s">
        <v>345</v>
      </c>
      <c r="P3385" t="n">
        <v>121</v>
      </c>
      <c r="Q3385" t="s">
        <v>251</v>
      </c>
      <c r="R3385" t="s">
        <v>255</v>
      </c>
      <c r="S3385" t="s">
        <v>251</v>
      </c>
      <c r="T3385" t="n">
        <v>5</v>
      </c>
    </row>
    <row r="3386" spans="1:20">
      <c r="A3386" s="1" t="n">
        <v>41364</v>
      </c>
      <c r="B3386" t="s">
        <v>400</v>
      </c>
      <c r="C3386" t="n">
        <v>1</v>
      </c>
      <c r="D3386" t="n">
        <v>251</v>
      </c>
      <c r="E3386" t="s">
        <v>409</v>
      </c>
      <c r="F3386" t="n">
        <v>3202</v>
      </c>
      <c r="G3386" t="s">
        <v>297</v>
      </c>
      <c r="H3386" t="s">
        <v>251</v>
      </c>
      <c r="I3386" t="n">
        <v>5</v>
      </c>
      <c r="J3386" t="n">
        <v>320</v>
      </c>
      <c r="K3386" t="s">
        <v>412</v>
      </c>
      <c r="L3386" t="n">
        <v>21</v>
      </c>
      <c r="M3386" t="n">
        <v>0</v>
      </c>
      <c r="N3386" t="n">
        <v>0</v>
      </c>
      <c r="T3386" t="s">
        <v>405</v>
      </c>
    </row>
    <row r="3387" spans="1:20">
      <c r="A3387" s="1" t="n">
        <v>41364</v>
      </c>
      <c r="B3387" t="s">
        <v>400</v>
      </c>
      <c r="C3387" t="n">
        <v>2</v>
      </c>
      <c r="D3387" t="n">
        <v>251</v>
      </c>
      <c r="E3387" t="s">
        <v>409</v>
      </c>
      <c r="F3387" t="n">
        <v>3203</v>
      </c>
      <c r="G3387" t="s">
        <v>366</v>
      </c>
      <c r="H3387" t="s">
        <v>251</v>
      </c>
      <c r="I3387" t="n">
        <v>5</v>
      </c>
      <c r="J3387" t="n">
        <v>320</v>
      </c>
      <c r="K3387" t="s">
        <v>412</v>
      </c>
      <c r="L3387" t="n">
        <v>19</v>
      </c>
      <c r="M3387" t="n">
        <v>0</v>
      </c>
      <c r="N3387" t="n">
        <v>0</v>
      </c>
      <c r="T3387" t="s">
        <v>405</v>
      </c>
    </row>
    <row r="3388" spans="1:20">
      <c r="A3388" s="1" t="n">
        <v>41364</v>
      </c>
      <c r="B3388" t="s">
        <v>400</v>
      </c>
      <c r="C3388" t="n">
        <v>3</v>
      </c>
      <c r="D3388" t="n">
        <v>251</v>
      </c>
      <c r="E3388" t="s">
        <v>409</v>
      </c>
      <c r="F3388" t="n">
        <v>3204</v>
      </c>
      <c r="G3388" t="s">
        <v>367</v>
      </c>
      <c r="H3388" t="s">
        <v>251</v>
      </c>
      <c r="I3388" t="n">
        <v>5</v>
      </c>
      <c r="J3388" t="n">
        <v>320</v>
      </c>
      <c r="K3388" t="s">
        <v>412</v>
      </c>
      <c r="L3388" t="n">
        <v>13</v>
      </c>
      <c r="M3388" t="n">
        <v>0</v>
      </c>
      <c r="N3388" t="n">
        <v>0</v>
      </c>
      <c r="T3388" t="s">
        <v>405</v>
      </c>
    </row>
    <row r="3389" spans="1:20">
      <c r="A3389" s="1" t="n">
        <v>41364</v>
      </c>
      <c r="B3389" t="s">
        <v>400</v>
      </c>
      <c r="C3389" t="n">
        <v>4</v>
      </c>
      <c r="D3389" t="n">
        <v>251</v>
      </c>
      <c r="E3389" t="s">
        <v>409</v>
      </c>
      <c r="F3389" t="n">
        <v>3201</v>
      </c>
      <c r="G3389" t="s">
        <v>250</v>
      </c>
      <c r="H3389" t="s">
        <v>251</v>
      </c>
      <c r="I3389" t="n">
        <v>5</v>
      </c>
      <c r="J3389" t="n">
        <v>320</v>
      </c>
      <c r="K3389" t="s">
        <v>412</v>
      </c>
      <c r="L3389" t="n">
        <v>11</v>
      </c>
      <c r="M3389" t="n">
        <v>0</v>
      </c>
      <c r="N3389" t="n">
        <v>0</v>
      </c>
      <c r="T3389" t="s">
        <v>405</v>
      </c>
    </row>
    <row r="3390" spans="1:20">
      <c r="A3390" s="1" t="n">
        <v>41364</v>
      </c>
      <c r="B3390" t="s">
        <v>348</v>
      </c>
      <c r="C3390" t="n">
        <v>1</v>
      </c>
      <c r="D3390" t="n">
        <v>216</v>
      </c>
      <c r="E3390" t="s">
        <v>416</v>
      </c>
      <c r="F3390" t="n">
        <v>3201</v>
      </c>
      <c r="G3390" t="s">
        <v>250</v>
      </c>
      <c r="H3390" t="s">
        <v>251</v>
      </c>
      <c r="I3390" t="n">
        <v>5</v>
      </c>
      <c r="J3390" t="n">
        <v>515</v>
      </c>
      <c r="K3390" t="s">
        <v>361</v>
      </c>
      <c r="L3390" t="n">
        <v>300</v>
      </c>
      <c r="M3390" t="n">
        <v>0</v>
      </c>
      <c r="N3390" t="n">
        <v>0</v>
      </c>
      <c r="T3390" t="s">
        <v>405</v>
      </c>
    </row>
    <row r="3391" spans="1:20">
      <c r="A3391" s="1" t="n">
        <v>41364</v>
      </c>
      <c r="B3391" t="s">
        <v>395</v>
      </c>
      <c r="C3391" t="n">
        <v>8</v>
      </c>
      <c r="D3391" t="n">
        <v>25</v>
      </c>
      <c r="E3391" t="s">
        <v>143</v>
      </c>
      <c r="F3391" t="n">
        <v>3201</v>
      </c>
      <c r="G3391" t="s">
        <v>250</v>
      </c>
      <c r="H3391" t="s">
        <v>251</v>
      </c>
      <c r="I3391" t="n">
        <v>5</v>
      </c>
      <c r="J3391" t="n">
        <v>785</v>
      </c>
      <c r="K3391" t="s">
        <v>281</v>
      </c>
      <c r="L3391" t="n">
        <v>692</v>
      </c>
      <c r="M3391" t="n">
        <v>0.96</v>
      </c>
      <c r="N3391" t="n">
        <v>39.3</v>
      </c>
      <c r="O3391" t="s">
        <v>395</v>
      </c>
      <c r="P3391" t="n">
        <v>363</v>
      </c>
      <c r="Q3391" t="s">
        <v>411</v>
      </c>
      <c r="R3391" t="s">
        <v>255</v>
      </c>
      <c r="S3391" t="s">
        <v>251</v>
      </c>
      <c r="T3391" t="n">
        <v>5</v>
      </c>
    </row>
    <row r="3392" spans="1:20">
      <c r="A3392" s="1" t="n">
        <v>41394</v>
      </c>
      <c r="B3392" t="s">
        <v>345</v>
      </c>
      <c r="C3392" t="n">
        <v>55</v>
      </c>
      <c r="D3392" t="n">
        <v>215</v>
      </c>
      <c r="E3392" t="s">
        <v>408</v>
      </c>
      <c r="F3392" t="n">
        <v>3201</v>
      </c>
      <c r="G3392" t="s">
        <v>250</v>
      </c>
      <c r="H3392" t="s">
        <v>251</v>
      </c>
      <c r="I3392" t="n">
        <v>5</v>
      </c>
      <c r="J3392" t="n">
        <v>515</v>
      </c>
      <c r="K3392" t="s">
        <v>361</v>
      </c>
      <c r="L3392" t="n">
        <v>190</v>
      </c>
      <c r="M3392" t="n">
        <v>0</v>
      </c>
      <c r="N3392" t="n">
        <v>0</v>
      </c>
      <c r="T3392" t="s">
        <v>405</v>
      </c>
    </row>
    <row r="3393" spans="1:20">
      <c r="A3393" s="1" t="n">
        <v>41394</v>
      </c>
      <c r="B3393" t="s">
        <v>345</v>
      </c>
      <c r="C3393" t="n">
        <v>70</v>
      </c>
      <c r="D3393" t="n">
        <v>139</v>
      </c>
      <c r="E3393" t="s">
        <v>423</v>
      </c>
      <c r="F3393" t="n">
        <v>3201</v>
      </c>
      <c r="G3393" t="s">
        <v>250</v>
      </c>
      <c r="H3393" t="s">
        <v>251</v>
      </c>
      <c r="I3393" t="n">
        <v>5</v>
      </c>
      <c r="J3393" t="n">
        <v>515</v>
      </c>
      <c r="K3393" t="s">
        <v>361</v>
      </c>
      <c r="L3393" t="n">
        <v>59</v>
      </c>
      <c r="M3393" t="n">
        <v>0</v>
      </c>
      <c r="N3393" t="n">
        <v>0</v>
      </c>
      <c r="O3393" t="s">
        <v>345</v>
      </c>
      <c r="P3393" t="n">
        <v>2930</v>
      </c>
      <c r="Q3393" t="s">
        <v>424</v>
      </c>
      <c r="R3393" t="s">
        <v>255</v>
      </c>
      <c r="S3393" t="s">
        <v>251</v>
      </c>
      <c r="T3393" t="n">
        <v>5</v>
      </c>
    </row>
    <row r="3394" spans="1:20">
      <c r="A3394" s="1" t="n">
        <v>41394</v>
      </c>
      <c r="B3394" t="s">
        <v>400</v>
      </c>
      <c r="C3394" t="n">
        <v>1</v>
      </c>
      <c r="D3394" t="n">
        <v>251</v>
      </c>
      <c r="E3394" t="s">
        <v>409</v>
      </c>
      <c r="F3394" t="n">
        <v>3202</v>
      </c>
      <c r="G3394" t="s">
        <v>297</v>
      </c>
      <c r="H3394" t="s">
        <v>251</v>
      </c>
      <c r="I3394" t="n">
        <v>5</v>
      </c>
      <c r="J3394" t="n">
        <v>320</v>
      </c>
      <c r="K3394" t="s">
        <v>412</v>
      </c>
      <c r="L3394" t="n">
        <v>20</v>
      </c>
      <c r="M3394" t="n">
        <v>0</v>
      </c>
      <c r="N3394" t="n">
        <v>0</v>
      </c>
      <c r="T3394" t="s">
        <v>405</v>
      </c>
    </row>
    <row r="3395" spans="1:20">
      <c r="A3395" s="1" t="n">
        <v>41394</v>
      </c>
      <c r="B3395" t="s">
        <v>400</v>
      </c>
      <c r="C3395" t="n">
        <v>2</v>
      </c>
      <c r="D3395" t="n">
        <v>251</v>
      </c>
      <c r="E3395" t="s">
        <v>409</v>
      </c>
      <c r="F3395" t="n">
        <v>3203</v>
      </c>
      <c r="G3395" t="s">
        <v>366</v>
      </c>
      <c r="H3395" t="s">
        <v>251</v>
      </c>
      <c r="I3395" t="n">
        <v>5</v>
      </c>
      <c r="J3395" t="n">
        <v>320</v>
      </c>
      <c r="K3395" t="s">
        <v>412</v>
      </c>
      <c r="L3395" t="n">
        <v>18</v>
      </c>
      <c r="M3395" t="n">
        <v>0</v>
      </c>
      <c r="N3395" t="n">
        <v>0</v>
      </c>
      <c r="T3395" t="s">
        <v>405</v>
      </c>
    </row>
    <row r="3396" spans="1:20">
      <c r="A3396" s="1" t="n">
        <v>41394</v>
      </c>
      <c r="B3396" t="s">
        <v>400</v>
      </c>
      <c r="C3396" t="n">
        <v>3</v>
      </c>
      <c r="D3396" t="n">
        <v>251</v>
      </c>
      <c r="E3396" t="s">
        <v>409</v>
      </c>
      <c r="F3396" t="n">
        <v>3204</v>
      </c>
      <c r="G3396" t="s">
        <v>367</v>
      </c>
      <c r="H3396" t="s">
        <v>251</v>
      </c>
      <c r="I3396" t="n">
        <v>5</v>
      </c>
      <c r="J3396" t="n">
        <v>320</v>
      </c>
      <c r="K3396" t="s">
        <v>412</v>
      </c>
      <c r="L3396" t="n">
        <v>13</v>
      </c>
      <c r="M3396" t="n">
        <v>0</v>
      </c>
      <c r="N3396" t="n">
        <v>0</v>
      </c>
      <c r="T3396" t="s">
        <v>405</v>
      </c>
    </row>
    <row r="3397" spans="1:20">
      <c r="A3397" s="1" t="n">
        <v>41394</v>
      </c>
      <c r="B3397" t="s">
        <v>348</v>
      </c>
      <c r="C3397" t="n">
        <v>1</v>
      </c>
      <c r="D3397" t="n">
        <v>216</v>
      </c>
      <c r="E3397" t="s">
        <v>416</v>
      </c>
      <c r="F3397" t="n">
        <v>3201</v>
      </c>
      <c r="G3397" t="s">
        <v>250</v>
      </c>
      <c r="H3397" t="s">
        <v>251</v>
      </c>
      <c r="I3397" t="n">
        <v>5</v>
      </c>
      <c r="J3397" t="n">
        <v>515</v>
      </c>
      <c r="K3397" t="s">
        <v>361</v>
      </c>
      <c r="L3397" t="n">
        <v>590</v>
      </c>
      <c r="M3397" t="n">
        <v>0</v>
      </c>
      <c r="N3397" t="n">
        <v>0</v>
      </c>
      <c r="T3397" t="s">
        <v>405</v>
      </c>
    </row>
    <row r="3398" spans="1:20">
      <c r="A3398" s="1" t="n">
        <v>41394</v>
      </c>
      <c r="B3398" t="s">
        <v>395</v>
      </c>
      <c r="C3398" t="n">
        <v>20</v>
      </c>
      <c r="D3398" t="n">
        <v>25</v>
      </c>
      <c r="E3398" t="s">
        <v>143</v>
      </c>
      <c r="F3398" t="n">
        <v>3201</v>
      </c>
      <c r="G3398" t="s">
        <v>250</v>
      </c>
      <c r="H3398" t="s">
        <v>251</v>
      </c>
      <c r="I3398" t="n">
        <v>5</v>
      </c>
      <c r="J3398" t="n">
        <v>550</v>
      </c>
      <c r="K3398" t="s">
        <v>369</v>
      </c>
      <c r="L3398" t="n">
        <v>953</v>
      </c>
      <c r="M3398" t="n">
        <v>0.17</v>
      </c>
      <c r="N3398" t="n">
        <v>37</v>
      </c>
      <c r="O3398" t="s">
        <v>395</v>
      </c>
      <c r="P3398" t="n">
        <v>363</v>
      </c>
      <c r="Q3398" t="s">
        <v>411</v>
      </c>
      <c r="R3398" t="s">
        <v>255</v>
      </c>
      <c r="S3398" t="s">
        <v>251</v>
      </c>
      <c r="T3398" t="n">
        <v>5</v>
      </c>
    </row>
    <row r="3399" spans="1:20">
      <c r="A3399" s="1" t="n">
        <v>41394</v>
      </c>
      <c r="B3399" t="s">
        <v>395</v>
      </c>
      <c r="C3399" t="n">
        <v>21</v>
      </c>
      <c r="D3399" t="n">
        <v>25</v>
      </c>
      <c r="E3399" t="s">
        <v>143</v>
      </c>
      <c r="F3399" t="n">
        <v>3201</v>
      </c>
      <c r="G3399" t="s">
        <v>250</v>
      </c>
      <c r="H3399" t="s">
        <v>251</v>
      </c>
      <c r="I3399" t="n">
        <v>5</v>
      </c>
      <c r="J3399" t="n">
        <v>805</v>
      </c>
      <c r="K3399" t="s">
        <v>317</v>
      </c>
      <c r="L3399" t="n">
        <v>716</v>
      </c>
      <c r="M3399" t="n">
        <v>0.25</v>
      </c>
      <c r="N3399" t="n">
        <v>36.9</v>
      </c>
      <c r="O3399" t="s">
        <v>395</v>
      </c>
      <c r="P3399" t="n">
        <v>363</v>
      </c>
      <c r="Q3399" t="s">
        <v>411</v>
      </c>
      <c r="R3399" t="s">
        <v>255</v>
      </c>
      <c r="S3399" t="s">
        <v>251</v>
      </c>
      <c r="T3399" t="n">
        <v>5</v>
      </c>
    </row>
    <row r="3400" spans="1:20">
      <c r="A3400" s="1" t="n">
        <v>41394</v>
      </c>
      <c r="B3400" t="s">
        <v>395</v>
      </c>
      <c r="C3400" t="n">
        <v>24</v>
      </c>
      <c r="D3400" t="n">
        <v>216</v>
      </c>
      <c r="E3400" t="s">
        <v>416</v>
      </c>
      <c r="F3400" t="n">
        <v>3201</v>
      </c>
      <c r="G3400" t="s">
        <v>250</v>
      </c>
      <c r="H3400" t="s">
        <v>251</v>
      </c>
      <c r="I3400" t="n">
        <v>5</v>
      </c>
      <c r="J3400" t="n">
        <v>515</v>
      </c>
      <c r="K3400" t="s">
        <v>361</v>
      </c>
      <c r="L3400" t="n">
        <v>165</v>
      </c>
      <c r="M3400" t="n">
        <v>0</v>
      </c>
      <c r="N3400" t="n">
        <v>0</v>
      </c>
      <c r="T3400" t="s">
        <v>405</v>
      </c>
    </row>
    <row r="3401" spans="1:20">
      <c r="A3401" s="1" t="n">
        <v>41394</v>
      </c>
      <c r="B3401" t="s">
        <v>395</v>
      </c>
      <c r="C3401" t="n">
        <v>25</v>
      </c>
      <c r="D3401" t="n">
        <v>215</v>
      </c>
      <c r="E3401" t="s">
        <v>408</v>
      </c>
      <c r="F3401" t="n">
        <v>3201</v>
      </c>
      <c r="G3401" t="s">
        <v>250</v>
      </c>
      <c r="H3401" t="s">
        <v>251</v>
      </c>
      <c r="I3401" t="n">
        <v>5</v>
      </c>
      <c r="J3401" t="n">
        <v>515</v>
      </c>
      <c r="K3401" t="s">
        <v>361</v>
      </c>
      <c r="L3401" t="n">
        <v>150</v>
      </c>
      <c r="M3401" t="n">
        <v>0</v>
      </c>
      <c r="N3401" t="n">
        <v>0</v>
      </c>
      <c r="T3401" t="s">
        <v>405</v>
      </c>
    </row>
    <row r="3402" spans="1:20">
      <c r="A3402" s="1" t="n">
        <v>41425</v>
      </c>
      <c r="B3402" t="s">
        <v>345</v>
      </c>
      <c r="C3402" t="n">
        <v>19</v>
      </c>
      <c r="D3402" t="n">
        <v>25</v>
      </c>
      <c r="E3402" t="s">
        <v>143</v>
      </c>
      <c r="F3402" t="n">
        <v>3201</v>
      </c>
      <c r="G3402" t="s">
        <v>250</v>
      </c>
      <c r="H3402" t="s">
        <v>251</v>
      </c>
      <c r="I3402" t="n">
        <v>5</v>
      </c>
      <c r="J3402" t="n">
        <v>458</v>
      </c>
      <c r="K3402" t="s">
        <v>252</v>
      </c>
      <c r="L3402" t="n">
        <v>452</v>
      </c>
      <c r="M3402" t="n">
        <v>0.09</v>
      </c>
      <c r="N3402" t="n">
        <v>33.7</v>
      </c>
      <c r="O3402" t="s">
        <v>345</v>
      </c>
      <c r="P3402" t="n">
        <v>121</v>
      </c>
      <c r="Q3402" t="s">
        <v>251</v>
      </c>
      <c r="R3402" t="s">
        <v>255</v>
      </c>
      <c r="S3402" t="s">
        <v>251</v>
      </c>
      <c r="T3402" t="n">
        <v>5</v>
      </c>
    </row>
    <row r="3403" spans="1:20">
      <c r="A3403" s="1" t="n">
        <v>41425</v>
      </c>
      <c r="B3403" t="s">
        <v>345</v>
      </c>
      <c r="C3403" t="n">
        <v>20</v>
      </c>
      <c r="D3403" t="n">
        <v>25</v>
      </c>
      <c r="E3403" t="s">
        <v>143</v>
      </c>
      <c r="F3403" t="n">
        <v>3201</v>
      </c>
      <c r="G3403" t="s">
        <v>250</v>
      </c>
      <c r="H3403" t="s">
        <v>251</v>
      </c>
      <c r="I3403" t="n">
        <v>5</v>
      </c>
      <c r="J3403" t="n">
        <v>280</v>
      </c>
      <c r="K3403" t="s">
        <v>273</v>
      </c>
      <c r="L3403" t="n">
        <v>248</v>
      </c>
      <c r="M3403" t="n">
        <v>0.26</v>
      </c>
      <c r="N3403" t="n">
        <v>16.5</v>
      </c>
      <c r="O3403" t="s">
        <v>345</v>
      </c>
      <c r="P3403" t="n">
        <v>121</v>
      </c>
      <c r="Q3403" t="s">
        <v>251</v>
      </c>
      <c r="R3403" t="s">
        <v>255</v>
      </c>
      <c r="S3403" t="s">
        <v>251</v>
      </c>
      <c r="T3403" t="n">
        <v>5</v>
      </c>
    </row>
    <row r="3404" spans="1:20">
      <c r="A3404" s="1" t="n">
        <v>41425</v>
      </c>
      <c r="B3404" t="s">
        <v>345</v>
      </c>
      <c r="C3404" t="n">
        <v>74</v>
      </c>
      <c r="D3404" t="n">
        <v>139</v>
      </c>
      <c r="E3404" t="s">
        <v>423</v>
      </c>
      <c r="F3404" t="n">
        <v>3201</v>
      </c>
      <c r="G3404" t="s">
        <v>250</v>
      </c>
      <c r="H3404" t="s">
        <v>251</v>
      </c>
      <c r="I3404" t="n">
        <v>5</v>
      </c>
      <c r="J3404" t="n">
        <v>515</v>
      </c>
      <c r="K3404" t="s">
        <v>361</v>
      </c>
      <c r="L3404" t="n">
        <v>50</v>
      </c>
      <c r="M3404" t="n">
        <v>0</v>
      </c>
      <c r="N3404" t="n">
        <v>0</v>
      </c>
      <c r="O3404" t="s">
        <v>345</v>
      </c>
      <c r="P3404" t="n">
        <v>121</v>
      </c>
      <c r="Q3404" t="s">
        <v>251</v>
      </c>
      <c r="R3404" t="s">
        <v>255</v>
      </c>
      <c r="S3404" t="s">
        <v>251</v>
      </c>
      <c r="T3404" t="n">
        <v>5</v>
      </c>
    </row>
    <row r="3405" spans="1:20">
      <c r="A3405" s="1" t="n">
        <v>41425</v>
      </c>
      <c r="B3405" t="s">
        <v>345</v>
      </c>
      <c r="C3405" t="n">
        <v>82</v>
      </c>
      <c r="D3405" t="n">
        <v>139</v>
      </c>
      <c r="E3405" t="s">
        <v>423</v>
      </c>
      <c r="F3405" t="n">
        <v>3201</v>
      </c>
      <c r="G3405" t="s">
        <v>250</v>
      </c>
      <c r="H3405" t="s">
        <v>251</v>
      </c>
      <c r="I3405" t="n">
        <v>5</v>
      </c>
      <c r="J3405" t="n">
        <v>515</v>
      </c>
      <c r="K3405" t="s">
        <v>361</v>
      </c>
      <c r="L3405" t="n">
        <v>105</v>
      </c>
      <c r="M3405" t="n">
        <v>0</v>
      </c>
      <c r="N3405" t="n">
        <v>0</v>
      </c>
      <c r="O3405" t="s">
        <v>345</v>
      </c>
      <c r="P3405" t="n">
        <v>121</v>
      </c>
      <c r="Q3405" t="s">
        <v>251</v>
      </c>
      <c r="R3405" t="s">
        <v>255</v>
      </c>
      <c r="S3405" t="s">
        <v>251</v>
      </c>
      <c r="T3405" t="n">
        <v>5</v>
      </c>
    </row>
    <row r="3406" spans="1:20">
      <c r="A3406" s="1" t="n">
        <v>41425</v>
      </c>
      <c r="B3406" t="s">
        <v>345</v>
      </c>
      <c r="C3406" t="n">
        <v>84</v>
      </c>
      <c r="D3406" t="n">
        <v>840</v>
      </c>
      <c r="E3406" t="s">
        <v>425</v>
      </c>
      <c r="F3406" t="n">
        <v>3201</v>
      </c>
      <c r="G3406" t="s">
        <v>250</v>
      </c>
      <c r="H3406" t="s">
        <v>251</v>
      </c>
      <c r="I3406" t="n">
        <v>5</v>
      </c>
      <c r="J3406" t="n">
        <v>720</v>
      </c>
      <c r="K3406" t="s">
        <v>377</v>
      </c>
      <c r="L3406" t="n">
        <v>221</v>
      </c>
      <c r="M3406" t="n">
        <v>0</v>
      </c>
      <c r="N3406" t="n">
        <v>0</v>
      </c>
      <c r="O3406" t="s">
        <v>345</v>
      </c>
      <c r="P3406" t="n">
        <v>121</v>
      </c>
      <c r="Q3406" t="s">
        <v>251</v>
      </c>
      <c r="R3406" t="s">
        <v>255</v>
      </c>
      <c r="S3406" t="s">
        <v>251</v>
      </c>
      <c r="T3406" t="n">
        <v>5</v>
      </c>
    </row>
    <row r="3407" spans="1:20">
      <c r="A3407" s="1" t="n">
        <v>41425</v>
      </c>
      <c r="B3407" t="s">
        <v>400</v>
      </c>
      <c r="C3407" t="n">
        <v>1</v>
      </c>
      <c r="D3407" t="n">
        <v>251</v>
      </c>
      <c r="E3407" t="s">
        <v>409</v>
      </c>
      <c r="F3407" t="n">
        <v>3202</v>
      </c>
      <c r="G3407" t="s">
        <v>297</v>
      </c>
      <c r="H3407" t="s">
        <v>251</v>
      </c>
      <c r="I3407" t="n">
        <v>5</v>
      </c>
      <c r="J3407" t="n">
        <v>887</v>
      </c>
      <c r="K3407" t="s">
        <v>294</v>
      </c>
      <c r="L3407" t="n">
        <v>18</v>
      </c>
      <c r="M3407" t="n">
        <v>0</v>
      </c>
      <c r="N3407" t="n">
        <v>0</v>
      </c>
      <c r="T3407" t="s">
        <v>405</v>
      </c>
    </row>
    <row r="3408" spans="1:20">
      <c r="A3408" s="1" t="n">
        <v>41425</v>
      </c>
      <c r="B3408" t="s">
        <v>400</v>
      </c>
      <c r="C3408" t="n">
        <v>2</v>
      </c>
      <c r="D3408" t="n">
        <v>251</v>
      </c>
      <c r="E3408" t="s">
        <v>409</v>
      </c>
      <c r="F3408" t="n">
        <v>3203</v>
      </c>
      <c r="G3408" t="s">
        <v>366</v>
      </c>
      <c r="H3408" t="s">
        <v>251</v>
      </c>
      <c r="I3408" t="n">
        <v>5</v>
      </c>
      <c r="J3408" t="n">
        <v>887</v>
      </c>
      <c r="K3408" t="s">
        <v>294</v>
      </c>
      <c r="L3408" t="n">
        <v>15</v>
      </c>
      <c r="M3408" t="n">
        <v>0</v>
      </c>
      <c r="N3408" t="n">
        <v>0</v>
      </c>
      <c r="T3408" t="s">
        <v>405</v>
      </c>
    </row>
    <row r="3409" spans="1:20">
      <c r="A3409" s="1" t="n">
        <v>41425</v>
      </c>
      <c r="B3409" t="s">
        <v>400</v>
      </c>
      <c r="C3409" t="n">
        <v>3</v>
      </c>
      <c r="D3409" t="n">
        <v>251</v>
      </c>
      <c r="E3409" t="s">
        <v>409</v>
      </c>
      <c r="F3409" t="n">
        <v>3204</v>
      </c>
      <c r="G3409" t="s">
        <v>367</v>
      </c>
      <c r="H3409" t="s">
        <v>251</v>
      </c>
      <c r="I3409" t="n">
        <v>5</v>
      </c>
      <c r="J3409" t="n">
        <v>887</v>
      </c>
      <c r="K3409" t="s">
        <v>294</v>
      </c>
      <c r="L3409" t="n">
        <v>21</v>
      </c>
      <c r="M3409" t="n">
        <v>0</v>
      </c>
      <c r="N3409" t="n">
        <v>0</v>
      </c>
      <c r="T3409" t="s">
        <v>405</v>
      </c>
    </row>
    <row r="3410" spans="1:20">
      <c r="A3410" s="1" t="n">
        <v>41425</v>
      </c>
      <c r="B3410" t="s">
        <v>348</v>
      </c>
      <c r="C3410" t="n">
        <v>1</v>
      </c>
      <c r="D3410" t="n">
        <v>216</v>
      </c>
      <c r="E3410" t="s">
        <v>416</v>
      </c>
      <c r="F3410" t="n">
        <v>3201</v>
      </c>
      <c r="G3410" t="s">
        <v>250</v>
      </c>
      <c r="H3410" t="s">
        <v>251</v>
      </c>
      <c r="I3410" t="n">
        <v>5</v>
      </c>
      <c r="J3410" t="n">
        <v>515</v>
      </c>
      <c r="K3410" t="s">
        <v>361</v>
      </c>
      <c r="L3410" t="n">
        <v>424</v>
      </c>
      <c r="M3410" t="n">
        <v>0</v>
      </c>
      <c r="N3410" t="n">
        <v>0</v>
      </c>
      <c r="T3410" t="s">
        <v>405</v>
      </c>
    </row>
    <row r="3411" spans="1:20">
      <c r="A3411" s="1" t="n">
        <v>41425</v>
      </c>
      <c r="B3411" t="s">
        <v>348</v>
      </c>
      <c r="C3411" t="n">
        <v>2</v>
      </c>
      <c r="D3411" t="n">
        <v>216</v>
      </c>
      <c r="E3411" t="s">
        <v>416</v>
      </c>
      <c r="F3411" t="n">
        <v>3201</v>
      </c>
      <c r="G3411" t="s">
        <v>250</v>
      </c>
      <c r="H3411" t="s">
        <v>251</v>
      </c>
      <c r="I3411" t="n">
        <v>5</v>
      </c>
      <c r="J3411" t="n">
        <v>490</v>
      </c>
      <c r="K3411" t="s">
        <v>266</v>
      </c>
      <c r="L3411" t="n">
        <v>266</v>
      </c>
      <c r="M3411" t="n">
        <v>0</v>
      </c>
      <c r="N3411" t="n">
        <v>0</v>
      </c>
      <c r="T3411" t="s">
        <v>405</v>
      </c>
    </row>
    <row r="3412" spans="1:20">
      <c r="A3412" s="1" t="n">
        <v>41425</v>
      </c>
      <c r="B3412" t="s">
        <v>395</v>
      </c>
      <c r="C3412" t="n">
        <v>17</v>
      </c>
      <c r="D3412" t="n">
        <v>216</v>
      </c>
      <c r="E3412" t="s">
        <v>416</v>
      </c>
      <c r="F3412" t="n">
        <v>3201</v>
      </c>
      <c r="G3412" t="s">
        <v>250</v>
      </c>
      <c r="H3412" t="s">
        <v>251</v>
      </c>
      <c r="I3412" t="n">
        <v>5</v>
      </c>
      <c r="J3412" t="n">
        <v>515</v>
      </c>
      <c r="K3412" t="s">
        <v>361</v>
      </c>
      <c r="L3412" t="n">
        <v>109</v>
      </c>
      <c r="M3412" t="n">
        <v>0</v>
      </c>
      <c r="N3412" t="n">
        <v>0</v>
      </c>
      <c r="T3412" t="s">
        <v>405</v>
      </c>
    </row>
    <row r="3413" spans="1:20">
      <c r="A3413" s="1" t="n">
        <v>41425</v>
      </c>
      <c r="B3413" t="s">
        <v>395</v>
      </c>
      <c r="C3413" t="n">
        <v>18</v>
      </c>
      <c r="D3413" t="n">
        <v>216</v>
      </c>
      <c r="E3413" t="s">
        <v>416</v>
      </c>
      <c r="F3413" t="n">
        <v>3201</v>
      </c>
      <c r="G3413" t="s">
        <v>250</v>
      </c>
      <c r="H3413" t="s">
        <v>251</v>
      </c>
      <c r="I3413" t="n">
        <v>5</v>
      </c>
      <c r="J3413" t="n">
        <v>515</v>
      </c>
      <c r="K3413" t="s">
        <v>361</v>
      </c>
      <c r="L3413" t="n">
        <v>120</v>
      </c>
      <c r="M3413" t="n">
        <v>0</v>
      </c>
      <c r="N3413" t="n">
        <v>0</v>
      </c>
      <c r="T3413" t="s">
        <v>405</v>
      </c>
    </row>
    <row r="3414" spans="1:20">
      <c r="A3414" s="1" t="n">
        <v>41425</v>
      </c>
      <c r="B3414" t="s">
        <v>395</v>
      </c>
      <c r="C3414" t="n">
        <v>19</v>
      </c>
      <c r="D3414" t="n">
        <v>215</v>
      </c>
      <c r="E3414" t="s">
        <v>408</v>
      </c>
      <c r="F3414" t="n">
        <v>3201</v>
      </c>
      <c r="G3414" t="s">
        <v>250</v>
      </c>
      <c r="H3414" t="s">
        <v>251</v>
      </c>
      <c r="I3414" t="n">
        <v>5</v>
      </c>
      <c r="J3414" t="n">
        <v>515</v>
      </c>
      <c r="K3414" t="s">
        <v>361</v>
      </c>
      <c r="L3414" t="n">
        <v>85</v>
      </c>
      <c r="M3414" t="n">
        <v>0</v>
      </c>
      <c r="N3414" t="n">
        <v>0</v>
      </c>
      <c r="T3414" t="s">
        <v>405</v>
      </c>
    </row>
    <row r="3415" spans="1:20">
      <c r="A3415" s="1" t="n">
        <v>41425</v>
      </c>
      <c r="B3415" t="s">
        <v>395</v>
      </c>
      <c r="C3415" t="n">
        <v>20</v>
      </c>
      <c r="D3415" t="n">
        <v>509</v>
      </c>
      <c r="E3415" t="s">
        <v>404</v>
      </c>
      <c r="F3415" t="n">
        <v>3201</v>
      </c>
      <c r="G3415" t="s">
        <v>250</v>
      </c>
      <c r="H3415" t="s">
        <v>251</v>
      </c>
      <c r="I3415" t="n">
        <v>5</v>
      </c>
      <c r="J3415" t="n">
        <v>315</v>
      </c>
      <c r="K3415" t="s">
        <v>426</v>
      </c>
      <c r="L3415" t="n">
        <v>332</v>
      </c>
      <c r="M3415" t="n">
        <v>0.52</v>
      </c>
      <c r="N3415" t="n">
        <v>0</v>
      </c>
      <c r="T3415" t="s">
        <v>405</v>
      </c>
    </row>
    <row r="3416" spans="1:20">
      <c r="A3416" s="1" t="n">
        <v>41425</v>
      </c>
      <c r="B3416" t="s">
        <v>395</v>
      </c>
      <c r="C3416" t="n">
        <v>21</v>
      </c>
      <c r="D3416" t="n">
        <v>130</v>
      </c>
      <c r="E3416" t="s">
        <v>427</v>
      </c>
      <c r="F3416" t="n">
        <v>3201</v>
      </c>
      <c r="G3416" t="s">
        <v>250</v>
      </c>
      <c r="H3416" t="s">
        <v>251</v>
      </c>
      <c r="I3416" t="n">
        <v>5</v>
      </c>
      <c r="J3416" t="n">
        <v>515</v>
      </c>
      <c r="K3416" t="s">
        <v>361</v>
      </c>
      <c r="L3416" t="n">
        <v>301</v>
      </c>
      <c r="M3416" t="n">
        <v>0</v>
      </c>
      <c r="N3416" t="n">
        <v>0</v>
      </c>
      <c r="T3416" t="s">
        <v>405</v>
      </c>
    </row>
    <row r="3417" spans="1:20">
      <c r="A3417" s="1" t="n">
        <v>41425</v>
      </c>
      <c r="B3417" t="s">
        <v>395</v>
      </c>
      <c r="C3417" t="n">
        <v>22</v>
      </c>
      <c r="D3417" t="n">
        <v>465</v>
      </c>
      <c r="E3417" t="s">
        <v>428</v>
      </c>
      <c r="F3417" t="n">
        <v>3201</v>
      </c>
      <c r="G3417" t="s">
        <v>250</v>
      </c>
      <c r="H3417" t="s">
        <v>251</v>
      </c>
      <c r="I3417" t="n">
        <v>5</v>
      </c>
      <c r="J3417" t="n">
        <v>490</v>
      </c>
      <c r="K3417" t="s">
        <v>266</v>
      </c>
      <c r="L3417" t="n">
        <v>311</v>
      </c>
      <c r="M3417" t="n">
        <v>0</v>
      </c>
      <c r="N3417" t="n">
        <v>0</v>
      </c>
      <c r="T3417" t="s">
        <v>405</v>
      </c>
    </row>
    <row r="3418" spans="1:20">
      <c r="A3418" s="1" t="n">
        <v>41455</v>
      </c>
      <c r="B3418" t="s">
        <v>345</v>
      </c>
      <c r="C3418" t="n">
        <v>20</v>
      </c>
      <c r="D3418" t="n">
        <v>25</v>
      </c>
      <c r="E3418" t="s">
        <v>143</v>
      </c>
      <c r="F3418" t="n">
        <v>3201</v>
      </c>
      <c r="G3418" t="s">
        <v>250</v>
      </c>
      <c r="H3418" t="s">
        <v>251</v>
      </c>
      <c r="I3418" t="n">
        <v>5</v>
      </c>
      <c r="J3418" t="n">
        <v>458</v>
      </c>
      <c r="K3418" t="s">
        <v>252</v>
      </c>
      <c r="L3418" t="n">
        <v>218</v>
      </c>
      <c r="M3418" t="n">
        <v>0.09</v>
      </c>
      <c r="N3418" t="n">
        <v>32.2</v>
      </c>
      <c r="O3418" t="s">
        <v>345</v>
      </c>
      <c r="P3418" t="n">
        <v>121</v>
      </c>
      <c r="Q3418" t="s">
        <v>251</v>
      </c>
      <c r="R3418" t="s">
        <v>255</v>
      </c>
      <c r="S3418" t="s">
        <v>251</v>
      </c>
      <c r="T3418" t="n">
        <v>5</v>
      </c>
    </row>
    <row r="3419" spans="1:20">
      <c r="A3419" s="1" t="n">
        <v>41455</v>
      </c>
      <c r="B3419" t="s">
        <v>345</v>
      </c>
      <c r="C3419" t="n">
        <v>21</v>
      </c>
      <c r="D3419" t="n">
        <v>25</v>
      </c>
      <c r="E3419" t="s">
        <v>143</v>
      </c>
      <c r="F3419" t="n">
        <v>3201</v>
      </c>
      <c r="G3419" t="s">
        <v>250</v>
      </c>
      <c r="H3419" t="s">
        <v>251</v>
      </c>
      <c r="I3419" t="n">
        <v>5</v>
      </c>
      <c r="J3419" t="n">
        <v>945</v>
      </c>
      <c r="K3419" t="s">
        <v>304</v>
      </c>
      <c r="L3419" t="n">
        <v>122</v>
      </c>
      <c r="M3419" t="n">
        <v>0.05</v>
      </c>
      <c r="N3419" t="n">
        <v>40.3</v>
      </c>
      <c r="O3419" t="s">
        <v>345</v>
      </c>
      <c r="P3419" t="n">
        <v>121</v>
      </c>
      <c r="Q3419" t="s">
        <v>251</v>
      </c>
      <c r="R3419" t="s">
        <v>255</v>
      </c>
      <c r="S3419" t="s">
        <v>251</v>
      </c>
      <c r="T3419" t="n">
        <v>5</v>
      </c>
    </row>
    <row r="3420" spans="1:20">
      <c r="A3420" s="1" t="n">
        <v>41455</v>
      </c>
      <c r="B3420" t="s">
        <v>345</v>
      </c>
      <c r="C3420" t="n">
        <v>22</v>
      </c>
      <c r="D3420" t="n">
        <v>25</v>
      </c>
      <c r="E3420" t="s">
        <v>143</v>
      </c>
      <c r="F3420" t="n">
        <v>3201</v>
      </c>
      <c r="G3420" t="s">
        <v>250</v>
      </c>
      <c r="H3420" t="s">
        <v>251</v>
      </c>
      <c r="I3420" t="n">
        <v>5</v>
      </c>
      <c r="J3420" t="n">
        <v>875</v>
      </c>
      <c r="K3420" t="s">
        <v>327</v>
      </c>
      <c r="L3420" t="n">
        <v>236</v>
      </c>
      <c r="M3420" t="n">
        <v>0.04</v>
      </c>
      <c r="N3420" t="n">
        <v>41.8</v>
      </c>
      <c r="O3420" t="s">
        <v>345</v>
      </c>
      <c r="P3420" t="n">
        <v>121</v>
      </c>
      <c r="Q3420" t="s">
        <v>251</v>
      </c>
      <c r="R3420" t="s">
        <v>255</v>
      </c>
      <c r="S3420" t="s">
        <v>251</v>
      </c>
      <c r="T3420" t="n">
        <v>5</v>
      </c>
    </row>
    <row r="3421" spans="1:20">
      <c r="A3421" s="1" t="n">
        <v>41455</v>
      </c>
      <c r="B3421" t="s">
        <v>345</v>
      </c>
      <c r="C3421" t="n">
        <v>23</v>
      </c>
      <c r="D3421" t="n">
        <v>25</v>
      </c>
      <c r="E3421" t="s">
        <v>143</v>
      </c>
      <c r="F3421" t="n">
        <v>3201</v>
      </c>
      <c r="G3421" t="s">
        <v>250</v>
      </c>
      <c r="H3421" t="s">
        <v>251</v>
      </c>
      <c r="I3421" t="n">
        <v>5</v>
      </c>
      <c r="J3421" t="n">
        <v>945</v>
      </c>
      <c r="K3421" t="s">
        <v>304</v>
      </c>
      <c r="L3421" t="n">
        <v>281</v>
      </c>
      <c r="M3421" t="n">
        <v>0.06</v>
      </c>
      <c r="N3421" t="n">
        <v>37.7</v>
      </c>
      <c r="O3421" t="s">
        <v>345</v>
      </c>
      <c r="P3421" t="n">
        <v>121</v>
      </c>
      <c r="Q3421" t="s">
        <v>251</v>
      </c>
      <c r="R3421" t="s">
        <v>255</v>
      </c>
      <c r="S3421" t="s">
        <v>251</v>
      </c>
      <c r="T3421" t="n">
        <v>5</v>
      </c>
    </row>
    <row r="3422" spans="1:20">
      <c r="A3422" s="1" t="n">
        <v>41455</v>
      </c>
      <c r="B3422" t="s">
        <v>345</v>
      </c>
      <c r="C3422" t="n">
        <v>24</v>
      </c>
      <c r="D3422" t="n">
        <v>25</v>
      </c>
      <c r="E3422" t="s">
        <v>143</v>
      </c>
      <c r="F3422" t="n">
        <v>3201</v>
      </c>
      <c r="G3422" t="s">
        <v>250</v>
      </c>
      <c r="H3422" t="s">
        <v>251</v>
      </c>
      <c r="I3422" t="n">
        <v>5</v>
      </c>
      <c r="J3422" t="n">
        <v>458</v>
      </c>
      <c r="K3422" t="s">
        <v>252</v>
      </c>
      <c r="L3422" t="n">
        <v>121</v>
      </c>
      <c r="M3422" t="n">
        <v>0.09</v>
      </c>
      <c r="N3422" t="n">
        <v>33.8</v>
      </c>
      <c r="O3422" t="s">
        <v>345</v>
      </c>
      <c r="P3422" t="n">
        <v>121</v>
      </c>
      <c r="Q3422" t="s">
        <v>251</v>
      </c>
      <c r="R3422" t="s">
        <v>255</v>
      </c>
      <c r="S3422" t="s">
        <v>251</v>
      </c>
      <c r="T3422" t="n">
        <v>5</v>
      </c>
    </row>
    <row r="3423" spans="1:20">
      <c r="A3423" s="1" t="n">
        <v>41455</v>
      </c>
      <c r="B3423" t="s">
        <v>345</v>
      </c>
      <c r="C3423" t="n">
        <v>25</v>
      </c>
      <c r="D3423" t="n">
        <v>25</v>
      </c>
      <c r="E3423" t="s">
        <v>143</v>
      </c>
      <c r="F3423" t="n">
        <v>3201</v>
      </c>
      <c r="G3423" t="s">
        <v>250</v>
      </c>
      <c r="H3423" t="s">
        <v>251</v>
      </c>
      <c r="I3423" t="n">
        <v>5</v>
      </c>
      <c r="J3423" t="n">
        <v>945</v>
      </c>
      <c r="K3423" t="s">
        <v>304</v>
      </c>
      <c r="L3423" t="n">
        <v>208</v>
      </c>
      <c r="M3423" t="n">
        <v>0.05</v>
      </c>
      <c r="N3423" t="n">
        <v>40.3</v>
      </c>
      <c r="O3423" t="s">
        <v>345</v>
      </c>
      <c r="P3423" t="n">
        <v>121</v>
      </c>
      <c r="Q3423" t="s">
        <v>251</v>
      </c>
      <c r="R3423" t="s">
        <v>255</v>
      </c>
      <c r="S3423" t="s">
        <v>251</v>
      </c>
      <c r="T3423" t="n">
        <v>5</v>
      </c>
    </row>
    <row r="3424" spans="1:20">
      <c r="A3424" s="1" t="n">
        <v>41455</v>
      </c>
      <c r="B3424" t="s">
        <v>345</v>
      </c>
      <c r="C3424" t="n">
        <v>26</v>
      </c>
      <c r="D3424" t="n">
        <v>25</v>
      </c>
      <c r="E3424" t="s">
        <v>143</v>
      </c>
      <c r="F3424" t="n">
        <v>3201</v>
      </c>
      <c r="G3424" t="s">
        <v>250</v>
      </c>
      <c r="H3424" t="s">
        <v>251</v>
      </c>
      <c r="I3424" t="n">
        <v>5</v>
      </c>
      <c r="J3424" t="n">
        <v>945</v>
      </c>
      <c r="K3424" t="s">
        <v>304</v>
      </c>
      <c r="L3424" t="n">
        <v>357</v>
      </c>
      <c r="M3424" t="n">
        <v>0.08</v>
      </c>
      <c r="N3424" t="n">
        <v>34.7</v>
      </c>
      <c r="O3424" t="s">
        <v>345</v>
      </c>
      <c r="P3424" t="n">
        <v>121</v>
      </c>
      <c r="Q3424" t="s">
        <v>251</v>
      </c>
      <c r="R3424" t="s">
        <v>255</v>
      </c>
      <c r="S3424" t="s">
        <v>251</v>
      </c>
      <c r="T3424" t="n">
        <v>5</v>
      </c>
    </row>
    <row r="3425" spans="1:20">
      <c r="A3425" s="1" t="n">
        <v>41455</v>
      </c>
      <c r="B3425" t="s">
        <v>400</v>
      </c>
      <c r="C3425" t="n">
        <v>1</v>
      </c>
      <c r="D3425" t="n">
        <v>251</v>
      </c>
      <c r="E3425" t="s">
        <v>409</v>
      </c>
      <c r="F3425" t="n">
        <v>3202</v>
      </c>
      <c r="G3425" t="s">
        <v>297</v>
      </c>
      <c r="H3425" t="s">
        <v>251</v>
      </c>
      <c r="I3425" t="n">
        <v>5</v>
      </c>
      <c r="J3425" t="n">
        <v>320</v>
      </c>
      <c r="K3425" t="s">
        <v>412</v>
      </c>
      <c r="L3425" t="n">
        <v>27</v>
      </c>
      <c r="M3425" t="n">
        <v>0</v>
      </c>
      <c r="N3425" t="n">
        <v>0</v>
      </c>
      <c r="T3425" t="s">
        <v>405</v>
      </c>
    </row>
    <row r="3426" spans="1:20">
      <c r="A3426" s="1" t="n">
        <v>41455</v>
      </c>
      <c r="B3426" t="s">
        <v>400</v>
      </c>
      <c r="C3426" t="n">
        <v>2</v>
      </c>
      <c r="D3426" t="n">
        <v>251</v>
      </c>
      <c r="E3426" t="s">
        <v>409</v>
      </c>
      <c r="F3426" t="n">
        <v>3203</v>
      </c>
      <c r="G3426" t="s">
        <v>366</v>
      </c>
      <c r="H3426" t="s">
        <v>251</v>
      </c>
      <c r="I3426" t="n">
        <v>5</v>
      </c>
      <c r="J3426" t="n">
        <v>320</v>
      </c>
      <c r="K3426" t="s">
        <v>412</v>
      </c>
      <c r="L3426" t="n">
        <v>25</v>
      </c>
      <c r="M3426" t="n">
        <v>0</v>
      </c>
      <c r="N3426" t="n">
        <v>0</v>
      </c>
      <c r="T3426" t="s">
        <v>405</v>
      </c>
    </row>
    <row r="3427" spans="1:20">
      <c r="A3427" s="1" t="n">
        <v>41455</v>
      </c>
      <c r="B3427" t="s">
        <v>400</v>
      </c>
      <c r="C3427" t="n">
        <v>3</v>
      </c>
      <c r="D3427" t="n">
        <v>251</v>
      </c>
      <c r="E3427" t="s">
        <v>409</v>
      </c>
      <c r="F3427" t="n">
        <v>3204</v>
      </c>
      <c r="G3427" t="s">
        <v>367</v>
      </c>
      <c r="H3427" t="s">
        <v>251</v>
      </c>
      <c r="I3427" t="n">
        <v>5</v>
      </c>
      <c r="J3427" t="n">
        <v>320</v>
      </c>
      <c r="K3427" t="s">
        <v>412</v>
      </c>
      <c r="L3427" t="n">
        <v>17</v>
      </c>
      <c r="M3427" t="n">
        <v>0</v>
      </c>
      <c r="N3427" t="n">
        <v>0</v>
      </c>
      <c r="T3427" t="s">
        <v>405</v>
      </c>
    </row>
    <row r="3428" spans="1:20">
      <c r="A3428" s="1" t="n">
        <v>41455</v>
      </c>
      <c r="B3428" t="s">
        <v>400</v>
      </c>
      <c r="C3428" t="n">
        <v>4</v>
      </c>
      <c r="D3428" t="n">
        <v>251</v>
      </c>
      <c r="E3428" t="s">
        <v>409</v>
      </c>
      <c r="F3428" t="n">
        <v>3201</v>
      </c>
      <c r="G3428" t="s">
        <v>250</v>
      </c>
      <c r="H3428" t="s">
        <v>251</v>
      </c>
      <c r="I3428" t="n">
        <v>5</v>
      </c>
      <c r="J3428" t="n">
        <v>320</v>
      </c>
      <c r="K3428" t="s">
        <v>412</v>
      </c>
      <c r="L3428" t="n">
        <v>34</v>
      </c>
      <c r="M3428" t="n">
        <v>0</v>
      </c>
      <c r="N3428" t="n">
        <v>0</v>
      </c>
      <c r="T3428" t="s">
        <v>405</v>
      </c>
    </row>
    <row r="3429" spans="1:20">
      <c r="A3429" s="1" t="n">
        <v>41455</v>
      </c>
      <c r="B3429" t="s">
        <v>348</v>
      </c>
      <c r="C3429" t="n">
        <v>1</v>
      </c>
      <c r="D3429" t="n">
        <v>216</v>
      </c>
      <c r="E3429" t="s">
        <v>416</v>
      </c>
      <c r="F3429" t="n">
        <v>3201</v>
      </c>
      <c r="G3429" t="s">
        <v>250</v>
      </c>
      <c r="H3429" t="s">
        <v>251</v>
      </c>
      <c r="I3429" t="n">
        <v>5</v>
      </c>
      <c r="J3429" t="n">
        <v>515</v>
      </c>
      <c r="K3429" t="s">
        <v>361</v>
      </c>
      <c r="L3429" t="n">
        <v>430</v>
      </c>
      <c r="M3429" t="n">
        <v>0</v>
      </c>
      <c r="N3429" t="n">
        <v>0</v>
      </c>
      <c r="T3429" t="s">
        <v>405</v>
      </c>
    </row>
    <row r="3430" spans="1:20">
      <c r="A3430" s="1" t="n">
        <v>41455</v>
      </c>
      <c r="B3430" t="s">
        <v>348</v>
      </c>
      <c r="C3430" t="n">
        <v>2</v>
      </c>
      <c r="D3430" t="n">
        <v>216</v>
      </c>
      <c r="E3430" t="s">
        <v>416</v>
      </c>
      <c r="F3430" t="n">
        <v>3201</v>
      </c>
      <c r="G3430" t="s">
        <v>250</v>
      </c>
      <c r="H3430" t="s">
        <v>251</v>
      </c>
      <c r="I3430" t="n">
        <v>5</v>
      </c>
      <c r="J3430" t="n">
        <v>490</v>
      </c>
      <c r="K3430" t="s">
        <v>266</v>
      </c>
      <c r="L3430" t="n">
        <v>315</v>
      </c>
      <c r="M3430" t="n">
        <v>0</v>
      </c>
      <c r="N3430" t="n">
        <v>0</v>
      </c>
      <c r="T3430" t="s">
        <v>405</v>
      </c>
    </row>
    <row r="3431" spans="1:20">
      <c r="A3431" s="1" t="n">
        <v>41455</v>
      </c>
      <c r="B3431" t="s">
        <v>395</v>
      </c>
      <c r="C3431" t="n">
        <v>26</v>
      </c>
      <c r="D3431" t="n">
        <v>508</v>
      </c>
      <c r="E3431" t="s">
        <v>429</v>
      </c>
      <c r="F3431" t="n">
        <v>3201</v>
      </c>
      <c r="G3431" t="s">
        <v>250</v>
      </c>
      <c r="H3431" t="s">
        <v>251</v>
      </c>
      <c r="I3431" t="n">
        <v>5</v>
      </c>
      <c r="J3431" t="n">
        <v>515</v>
      </c>
      <c r="K3431" t="s">
        <v>361</v>
      </c>
      <c r="L3431" t="n">
        <v>306</v>
      </c>
      <c r="M3431" t="n">
        <v>0.28</v>
      </c>
      <c r="N3431" t="n">
        <v>0</v>
      </c>
      <c r="T3431" t="s">
        <v>405</v>
      </c>
    </row>
    <row r="3432" spans="1:20">
      <c r="A3432" s="1" t="n">
        <v>41455</v>
      </c>
      <c r="B3432" t="s">
        <v>395</v>
      </c>
      <c r="C3432" t="n">
        <v>29</v>
      </c>
      <c r="D3432" t="n">
        <v>215</v>
      </c>
      <c r="E3432" t="s">
        <v>408</v>
      </c>
      <c r="F3432" t="n">
        <v>3201</v>
      </c>
      <c r="G3432" t="s">
        <v>250</v>
      </c>
      <c r="H3432" t="s">
        <v>251</v>
      </c>
      <c r="I3432" t="n">
        <v>5</v>
      </c>
      <c r="J3432" t="n">
        <v>515</v>
      </c>
      <c r="K3432" t="s">
        <v>361</v>
      </c>
      <c r="L3432" t="n">
        <v>499</v>
      </c>
      <c r="M3432" t="n">
        <v>0</v>
      </c>
      <c r="N3432" t="n">
        <v>0</v>
      </c>
      <c r="T3432" t="s">
        <v>405</v>
      </c>
    </row>
    <row r="3433" spans="1:20">
      <c r="A3433" s="1" t="n">
        <v>41455</v>
      </c>
      <c r="B3433" t="s">
        <v>395</v>
      </c>
      <c r="C3433" t="n">
        <v>30</v>
      </c>
      <c r="D3433" t="n">
        <v>215</v>
      </c>
      <c r="E3433" t="s">
        <v>408</v>
      </c>
      <c r="F3433" t="n">
        <v>3201</v>
      </c>
      <c r="G3433" t="s">
        <v>250</v>
      </c>
      <c r="H3433" t="s">
        <v>251</v>
      </c>
      <c r="I3433" t="n">
        <v>5</v>
      </c>
      <c r="J3433" t="n">
        <v>490</v>
      </c>
      <c r="K3433" t="s">
        <v>266</v>
      </c>
      <c r="L3433" t="n">
        <v>103</v>
      </c>
      <c r="M3433" t="n">
        <v>0</v>
      </c>
      <c r="N3433" t="n">
        <v>0</v>
      </c>
      <c r="T3433" t="s">
        <v>405</v>
      </c>
    </row>
    <row r="3434" spans="1:20">
      <c r="A3434" s="1" t="n">
        <v>41455</v>
      </c>
      <c r="B3434" t="s">
        <v>395</v>
      </c>
      <c r="C3434" t="n">
        <v>31</v>
      </c>
      <c r="D3434" t="n">
        <v>130</v>
      </c>
      <c r="E3434" t="s">
        <v>427</v>
      </c>
      <c r="F3434" t="n">
        <v>3201</v>
      </c>
      <c r="G3434" t="s">
        <v>250</v>
      </c>
      <c r="H3434" t="s">
        <v>251</v>
      </c>
      <c r="I3434" t="n">
        <v>5</v>
      </c>
      <c r="J3434" t="n">
        <v>515</v>
      </c>
      <c r="K3434" t="s">
        <v>361</v>
      </c>
      <c r="L3434" t="n">
        <v>308</v>
      </c>
      <c r="M3434" t="n">
        <v>0</v>
      </c>
      <c r="N3434" t="n">
        <v>0</v>
      </c>
      <c r="T3434" t="s">
        <v>405</v>
      </c>
    </row>
    <row r="3435" spans="1:20">
      <c r="A3435" s="1" t="n">
        <v>41455</v>
      </c>
      <c r="B3435" t="s">
        <v>395</v>
      </c>
      <c r="C3435" t="n">
        <v>32</v>
      </c>
      <c r="D3435" t="n">
        <v>465</v>
      </c>
      <c r="E3435" t="s">
        <v>428</v>
      </c>
      <c r="F3435" t="n">
        <v>3201</v>
      </c>
      <c r="G3435" t="s">
        <v>250</v>
      </c>
      <c r="H3435" t="s">
        <v>251</v>
      </c>
      <c r="I3435" t="n">
        <v>5</v>
      </c>
      <c r="J3435" t="n">
        <v>490</v>
      </c>
      <c r="K3435" t="s">
        <v>266</v>
      </c>
      <c r="L3435" t="n">
        <v>215</v>
      </c>
      <c r="M3435" t="n">
        <v>0</v>
      </c>
      <c r="N3435" t="n">
        <v>0</v>
      </c>
      <c r="T3435" t="s">
        <v>405</v>
      </c>
    </row>
    <row r="3436" spans="1:20">
      <c r="A3436" s="1" t="n">
        <v>41486</v>
      </c>
      <c r="B3436" t="s">
        <v>345</v>
      </c>
      <c r="C3436" t="n">
        <v>16</v>
      </c>
      <c r="D3436" t="n">
        <v>25</v>
      </c>
      <c r="E3436" t="s">
        <v>143</v>
      </c>
      <c r="F3436" t="n">
        <v>3201</v>
      </c>
      <c r="G3436" t="s">
        <v>250</v>
      </c>
      <c r="H3436" t="s">
        <v>251</v>
      </c>
      <c r="I3436" t="n">
        <v>5</v>
      </c>
      <c r="J3436" t="n">
        <v>875</v>
      </c>
      <c r="K3436" t="s">
        <v>327</v>
      </c>
      <c r="L3436" t="n">
        <v>240</v>
      </c>
      <c r="M3436" t="n">
        <v>0.05</v>
      </c>
      <c r="N3436" t="n">
        <v>41.5</v>
      </c>
      <c r="O3436" t="s">
        <v>345</v>
      </c>
      <c r="P3436" t="n">
        <v>121</v>
      </c>
      <c r="Q3436" t="s">
        <v>251</v>
      </c>
      <c r="R3436" t="s">
        <v>255</v>
      </c>
      <c r="S3436" t="s">
        <v>251</v>
      </c>
      <c r="T3436" t="n">
        <v>5</v>
      </c>
    </row>
    <row r="3437" spans="1:20">
      <c r="A3437" s="1" t="n">
        <v>41486</v>
      </c>
      <c r="B3437" t="s">
        <v>345</v>
      </c>
      <c r="C3437" t="n">
        <v>17</v>
      </c>
      <c r="D3437" t="n">
        <v>25</v>
      </c>
      <c r="E3437" t="s">
        <v>143</v>
      </c>
      <c r="F3437" t="n">
        <v>3201</v>
      </c>
      <c r="G3437" t="s">
        <v>250</v>
      </c>
      <c r="H3437" t="s">
        <v>251</v>
      </c>
      <c r="I3437" t="n">
        <v>5</v>
      </c>
      <c r="J3437" t="n">
        <v>945</v>
      </c>
      <c r="K3437" t="s">
        <v>304</v>
      </c>
      <c r="L3437" t="n">
        <v>197</v>
      </c>
      <c r="M3437" t="n">
        <v>0.05</v>
      </c>
      <c r="N3437" t="n">
        <v>40.1</v>
      </c>
      <c r="O3437" t="s">
        <v>345</v>
      </c>
      <c r="P3437" t="n">
        <v>121</v>
      </c>
      <c r="Q3437" t="s">
        <v>251</v>
      </c>
      <c r="R3437" t="s">
        <v>255</v>
      </c>
      <c r="S3437" t="s">
        <v>251</v>
      </c>
      <c r="T3437" t="n">
        <v>5</v>
      </c>
    </row>
    <row r="3438" spans="1:20">
      <c r="A3438" s="1" t="n">
        <v>41486</v>
      </c>
      <c r="B3438" t="s">
        <v>345</v>
      </c>
      <c r="C3438" t="n">
        <v>18</v>
      </c>
      <c r="D3438" t="n">
        <v>25</v>
      </c>
      <c r="E3438" t="s">
        <v>143</v>
      </c>
      <c r="F3438" t="n">
        <v>3201</v>
      </c>
      <c r="G3438" t="s">
        <v>250</v>
      </c>
      <c r="H3438" t="s">
        <v>251</v>
      </c>
      <c r="I3438" t="n">
        <v>5</v>
      </c>
      <c r="J3438" t="n">
        <v>945</v>
      </c>
      <c r="K3438" t="s">
        <v>304</v>
      </c>
      <c r="L3438" t="n">
        <v>300</v>
      </c>
      <c r="M3438" t="n">
        <v>0.06</v>
      </c>
      <c r="N3438" t="n">
        <v>39.6</v>
      </c>
      <c r="O3438" t="s">
        <v>345</v>
      </c>
      <c r="P3438" t="n">
        <v>121</v>
      </c>
      <c r="Q3438" t="s">
        <v>251</v>
      </c>
      <c r="R3438" t="s">
        <v>255</v>
      </c>
      <c r="S3438" t="s">
        <v>251</v>
      </c>
      <c r="T3438" t="n">
        <v>5</v>
      </c>
    </row>
    <row r="3439" spans="1:20">
      <c r="A3439" s="1" t="n">
        <v>41486</v>
      </c>
      <c r="B3439" t="s">
        <v>345</v>
      </c>
      <c r="C3439" t="n">
        <v>19</v>
      </c>
      <c r="D3439" t="n">
        <v>25</v>
      </c>
      <c r="E3439" t="s">
        <v>143</v>
      </c>
      <c r="F3439" t="n">
        <v>3201</v>
      </c>
      <c r="G3439" t="s">
        <v>250</v>
      </c>
      <c r="H3439" t="s">
        <v>251</v>
      </c>
      <c r="I3439" t="n">
        <v>5</v>
      </c>
      <c r="J3439" t="n">
        <v>945</v>
      </c>
      <c r="K3439" t="s">
        <v>304</v>
      </c>
      <c r="L3439" t="n">
        <v>400</v>
      </c>
      <c r="M3439" t="n">
        <v>0.05</v>
      </c>
      <c r="N3439" t="n">
        <v>40.1</v>
      </c>
      <c r="O3439" t="s">
        <v>345</v>
      </c>
      <c r="P3439" t="n">
        <v>121</v>
      </c>
      <c r="Q3439" t="s">
        <v>251</v>
      </c>
      <c r="R3439" t="s">
        <v>255</v>
      </c>
      <c r="S3439" t="s">
        <v>251</v>
      </c>
      <c r="T3439" t="n">
        <v>5</v>
      </c>
    </row>
    <row r="3440" spans="1:20">
      <c r="A3440" s="1" t="n">
        <v>41486</v>
      </c>
      <c r="B3440" t="s">
        <v>345</v>
      </c>
      <c r="C3440" t="n">
        <v>20</v>
      </c>
      <c r="D3440" t="n">
        <v>25</v>
      </c>
      <c r="E3440" t="s">
        <v>143</v>
      </c>
      <c r="F3440" t="n">
        <v>3201</v>
      </c>
      <c r="G3440" t="s">
        <v>250</v>
      </c>
      <c r="H3440" t="s">
        <v>251</v>
      </c>
      <c r="I3440" t="n">
        <v>5</v>
      </c>
      <c r="J3440" t="n">
        <v>458</v>
      </c>
      <c r="K3440" t="s">
        <v>252</v>
      </c>
      <c r="L3440" t="n">
        <v>259</v>
      </c>
      <c r="M3440" t="n">
        <v>0.09</v>
      </c>
      <c r="N3440" t="n">
        <v>33.9</v>
      </c>
      <c r="O3440" t="s">
        <v>345</v>
      </c>
      <c r="P3440" t="n">
        <v>121</v>
      </c>
      <c r="Q3440" t="s">
        <v>251</v>
      </c>
      <c r="R3440" t="s">
        <v>255</v>
      </c>
      <c r="S3440" t="s">
        <v>251</v>
      </c>
      <c r="T3440" t="n">
        <v>5</v>
      </c>
    </row>
    <row r="3441" spans="1:20">
      <c r="A3441" s="1" t="n">
        <v>41486</v>
      </c>
      <c r="B3441" t="s">
        <v>345</v>
      </c>
      <c r="C3441" t="n">
        <v>61</v>
      </c>
      <c r="D3441" t="n">
        <v>139</v>
      </c>
      <c r="E3441" t="s">
        <v>423</v>
      </c>
      <c r="F3441" t="n">
        <v>3201</v>
      </c>
      <c r="G3441" t="s">
        <v>250</v>
      </c>
      <c r="H3441" t="s">
        <v>251</v>
      </c>
      <c r="I3441" t="n">
        <v>5</v>
      </c>
      <c r="J3441" t="n">
        <v>260</v>
      </c>
      <c r="K3441" t="s">
        <v>272</v>
      </c>
      <c r="L3441" t="n">
        <v>47</v>
      </c>
      <c r="M3441" t="n">
        <v>0</v>
      </c>
      <c r="N3441" t="n">
        <v>0</v>
      </c>
      <c r="O3441" t="s">
        <v>345</v>
      </c>
      <c r="P3441" t="n">
        <v>2930</v>
      </c>
      <c r="Q3441" t="s">
        <v>424</v>
      </c>
      <c r="R3441" t="s">
        <v>255</v>
      </c>
      <c r="S3441" t="s">
        <v>251</v>
      </c>
      <c r="T3441" t="n">
        <v>5</v>
      </c>
    </row>
    <row r="3442" spans="1:20">
      <c r="A3442" s="1" t="n">
        <v>41486</v>
      </c>
      <c r="B3442" t="s">
        <v>345</v>
      </c>
      <c r="C3442" t="n">
        <v>62</v>
      </c>
      <c r="D3442" t="n">
        <v>139</v>
      </c>
      <c r="E3442" t="s">
        <v>423</v>
      </c>
      <c r="F3442" t="n">
        <v>3201</v>
      </c>
      <c r="G3442" t="s">
        <v>250</v>
      </c>
      <c r="H3442" t="s">
        <v>251</v>
      </c>
      <c r="I3442" t="n">
        <v>5</v>
      </c>
      <c r="J3442" t="n">
        <v>260</v>
      </c>
      <c r="K3442" t="s">
        <v>272</v>
      </c>
      <c r="L3442" t="n">
        <v>39</v>
      </c>
      <c r="M3442" t="n">
        <v>0</v>
      </c>
      <c r="N3442" t="n">
        <v>0</v>
      </c>
      <c r="O3442" t="s">
        <v>345</v>
      </c>
      <c r="P3442" t="n">
        <v>2930</v>
      </c>
      <c r="Q3442" t="s">
        <v>424</v>
      </c>
      <c r="R3442" t="s">
        <v>255</v>
      </c>
      <c r="S3442" t="s">
        <v>251</v>
      </c>
      <c r="T3442" t="n">
        <v>5</v>
      </c>
    </row>
    <row r="3443" spans="1:20">
      <c r="A3443" s="1" t="n">
        <v>41486</v>
      </c>
      <c r="B3443" t="s">
        <v>400</v>
      </c>
      <c r="C3443" t="n">
        <v>1</v>
      </c>
      <c r="D3443" t="n">
        <v>251</v>
      </c>
      <c r="E3443" t="s">
        <v>409</v>
      </c>
      <c r="F3443" t="n">
        <v>3202</v>
      </c>
      <c r="G3443" t="s">
        <v>297</v>
      </c>
      <c r="H3443" t="s">
        <v>251</v>
      </c>
      <c r="I3443" t="n">
        <v>5</v>
      </c>
      <c r="J3443" t="n">
        <v>320</v>
      </c>
      <c r="K3443" t="s">
        <v>412</v>
      </c>
      <c r="L3443" t="n">
        <v>17</v>
      </c>
      <c r="M3443" t="n">
        <v>0</v>
      </c>
      <c r="N3443" t="n">
        <v>0</v>
      </c>
      <c r="T3443" t="s">
        <v>405</v>
      </c>
    </row>
    <row r="3444" spans="1:20">
      <c r="A3444" s="1" t="n">
        <v>41486</v>
      </c>
      <c r="B3444" t="s">
        <v>400</v>
      </c>
      <c r="C3444" t="n">
        <v>2</v>
      </c>
      <c r="D3444" t="n">
        <v>251</v>
      </c>
      <c r="E3444" t="s">
        <v>409</v>
      </c>
      <c r="F3444" t="n">
        <v>3203</v>
      </c>
      <c r="G3444" t="s">
        <v>366</v>
      </c>
      <c r="H3444" t="s">
        <v>251</v>
      </c>
      <c r="I3444" t="n">
        <v>5</v>
      </c>
      <c r="J3444" t="n">
        <v>320</v>
      </c>
      <c r="K3444" t="s">
        <v>412</v>
      </c>
      <c r="L3444" t="n">
        <v>15</v>
      </c>
      <c r="M3444" t="n">
        <v>0</v>
      </c>
      <c r="N3444" t="n">
        <v>0</v>
      </c>
      <c r="T3444" t="s">
        <v>405</v>
      </c>
    </row>
    <row r="3445" spans="1:20">
      <c r="A3445" s="1" t="n">
        <v>41486</v>
      </c>
      <c r="B3445" t="s">
        <v>400</v>
      </c>
      <c r="C3445" t="n">
        <v>3</v>
      </c>
      <c r="D3445" t="n">
        <v>251</v>
      </c>
      <c r="E3445" t="s">
        <v>409</v>
      </c>
      <c r="F3445" t="n">
        <v>3204</v>
      </c>
      <c r="G3445" t="s">
        <v>367</v>
      </c>
      <c r="H3445" t="s">
        <v>251</v>
      </c>
      <c r="I3445" t="n">
        <v>5</v>
      </c>
      <c r="J3445" t="n">
        <v>320</v>
      </c>
      <c r="K3445" t="s">
        <v>412</v>
      </c>
      <c r="L3445" t="n">
        <v>11</v>
      </c>
      <c r="M3445" t="n">
        <v>0</v>
      </c>
      <c r="N3445" t="n">
        <v>0</v>
      </c>
      <c r="T3445" t="s">
        <v>405</v>
      </c>
    </row>
    <row r="3446" spans="1:20">
      <c r="A3446" s="1" t="n">
        <v>41486</v>
      </c>
      <c r="B3446" t="s">
        <v>400</v>
      </c>
      <c r="C3446" t="n">
        <v>4</v>
      </c>
      <c r="D3446" t="n">
        <v>251</v>
      </c>
      <c r="E3446" t="s">
        <v>409</v>
      </c>
      <c r="F3446" t="n">
        <v>3201</v>
      </c>
      <c r="G3446" t="s">
        <v>250</v>
      </c>
      <c r="H3446" t="s">
        <v>251</v>
      </c>
      <c r="I3446" t="n">
        <v>5</v>
      </c>
      <c r="J3446" t="n">
        <v>320</v>
      </c>
      <c r="K3446" t="s">
        <v>412</v>
      </c>
      <c r="L3446" t="n">
        <v>10</v>
      </c>
      <c r="M3446" t="n">
        <v>0</v>
      </c>
      <c r="N3446" t="n">
        <v>0</v>
      </c>
      <c r="T3446" t="s">
        <v>405</v>
      </c>
    </row>
    <row r="3447" spans="1:20">
      <c r="A3447" s="1" t="n">
        <v>41486</v>
      </c>
      <c r="B3447" t="s">
        <v>406</v>
      </c>
      <c r="C3447" t="n">
        <v>1</v>
      </c>
      <c r="D3447" t="n">
        <v>931</v>
      </c>
      <c r="E3447" t="s">
        <v>407</v>
      </c>
      <c r="F3447" t="n">
        <v>3201</v>
      </c>
      <c r="G3447" t="s">
        <v>250</v>
      </c>
      <c r="H3447" t="s">
        <v>251</v>
      </c>
      <c r="I3447" t="n">
        <v>5</v>
      </c>
      <c r="J3447" t="n">
        <v>260</v>
      </c>
      <c r="K3447" t="s">
        <v>272</v>
      </c>
      <c r="L3447" t="n">
        <v>142</v>
      </c>
      <c r="M3447" t="n">
        <v>0</v>
      </c>
      <c r="N3447" t="n">
        <v>0</v>
      </c>
      <c r="T3447" t="s">
        <v>405</v>
      </c>
    </row>
    <row r="3448" spans="1:20">
      <c r="A3448" s="1" t="n">
        <v>41486</v>
      </c>
      <c r="B3448" t="s">
        <v>348</v>
      </c>
      <c r="C3448" t="n">
        <v>1</v>
      </c>
      <c r="D3448" t="n">
        <v>216</v>
      </c>
      <c r="E3448" t="s">
        <v>416</v>
      </c>
      <c r="F3448" t="n">
        <v>3201</v>
      </c>
      <c r="G3448" t="s">
        <v>250</v>
      </c>
      <c r="H3448" t="s">
        <v>251</v>
      </c>
      <c r="I3448" t="n">
        <v>5</v>
      </c>
      <c r="J3448" t="n">
        <v>515</v>
      </c>
      <c r="K3448" t="s">
        <v>361</v>
      </c>
      <c r="L3448" t="n">
        <v>316</v>
      </c>
      <c r="M3448" t="n">
        <v>0</v>
      </c>
      <c r="N3448" t="n">
        <v>0</v>
      </c>
      <c r="T3448" t="s">
        <v>405</v>
      </c>
    </row>
    <row r="3449" spans="1:20">
      <c r="A3449" s="1" t="n">
        <v>41486</v>
      </c>
      <c r="B3449" t="s">
        <v>348</v>
      </c>
      <c r="C3449" t="n">
        <v>2</v>
      </c>
      <c r="D3449" t="n">
        <v>216</v>
      </c>
      <c r="E3449" t="s">
        <v>416</v>
      </c>
      <c r="F3449" t="n">
        <v>3201</v>
      </c>
      <c r="G3449" t="s">
        <v>250</v>
      </c>
      <c r="H3449" t="s">
        <v>251</v>
      </c>
      <c r="I3449" t="n">
        <v>5</v>
      </c>
      <c r="J3449" t="n">
        <v>515</v>
      </c>
      <c r="K3449" t="s">
        <v>361</v>
      </c>
      <c r="L3449" t="n">
        <v>85</v>
      </c>
      <c r="M3449" t="n">
        <v>0</v>
      </c>
      <c r="N3449" t="n">
        <v>0</v>
      </c>
      <c r="T3449" t="s">
        <v>405</v>
      </c>
    </row>
    <row r="3450" spans="1:20">
      <c r="A3450" s="1" t="n">
        <v>41486</v>
      </c>
      <c r="B3450" t="s">
        <v>395</v>
      </c>
      <c r="C3450" t="n">
        <v>39</v>
      </c>
      <c r="D3450" t="n">
        <v>510</v>
      </c>
      <c r="E3450" t="s">
        <v>422</v>
      </c>
      <c r="F3450" t="n">
        <v>3201</v>
      </c>
      <c r="G3450" t="s">
        <v>250</v>
      </c>
      <c r="H3450" t="s">
        <v>251</v>
      </c>
      <c r="I3450" t="n">
        <v>5</v>
      </c>
      <c r="J3450" t="n">
        <v>580</v>
      </c>
      <c r="K3450" t="s">
        <v>270</v>
      </c>
      <c r="L3450" t="n">
        <v>149</v>
      </c>
      <c r="M3450" t="n">
        <v>1.91</v>
      </c>
      <c r="N3450" t="n">
        <v>0</v>
      </c>
      <c r="T3450" t="s">
        <v>405</v>
      </c>
    </row>
    <row r="3451" spans="1:20">
      <c r="A3451" s="1" t="n">
        <v>41486</v>
      </c>
      <c r="B3451" t="s">
        <v>395</v>
      </c>
      <c r="C3451" t="n">
        <v>41</v>
      </c>
      <c r="D3451" t="n">
        <v>215</v>
      </c>
      <c r="E3451" t="s">
        <v>408</v>
      </c>
      <c r="F3451" t="n">
        <v>3201</v>
      </c>
      <c r="G3451" t="s">
        <v>250</v>
      </c>
      <c r="H3451" t="s">
        <v>251</v>
      </c>
      <c r="I3451" t="n">
        <v>5</v>
      </c>
      <c r="J3451" t="n">
        <v>490</v>
      </c>
      <c r="K3451" t="s">
        <v>266</v>
      </c>
      <c r="L3451" t="n">
        <v>315</v>
      </c>
      <c r="M3451" t="n">
        <v>0</v>
      </c>
      <c r="N3451" t="n">
        <v>0</v>
      </c>
      <c r="T3451" t="s">
        <v>405</v>
      </c>
    </row>
    <row r="3452" spans="1:20">
      <c r="A3452" s="1" t="n">
        <v>41486</v>
      </c>
      <c r="B3452" t="s">
        <v>395</v>
      </c>
      <c r="C3452" t="n">
        <v>42</v>
      </c>
      <c r="D3452" t="n">
        <v>215</v>
      </c>
      <c r="E3452" t="s">
        <v>408</v>
      </c>
      <c r="F3452" t="n">
        <v>3201</v>
      </c>
      <c r="G3452" t="s">
        <v>250</v>
      </c>
      <c r="H3452" t="s">
        <v>251</v>
      </c>
      <c r="I3452" t="n">
        <v>5</v>
      </c>
      <c r="J3452" t="n">
        <v>515</v>
      </c>
      <c r="K3452" t="s">
        <v>361</v>
      </c>
      <c r="L3452" t="n">
        <v>108</v>
      </c>
      <c r="M3452" t="n">
        <v>0</v>
      </c>
      <c r="N3452" t="n">
        <v>0</v>
      </c>
      <c r="T3452" t="s">
        <v>405</v>
      </c>
    </row>
    <row r="3453" spans="1:20">
      <c r="A3453" s="1" t="n">
        <v>41486</v>
      </c>
      <c r="B3453" t="s">
        <v>395</v>
      </c>
      <c r="C3453" t="n">
        <v>43</v>
      </c>
      <c r="D3453" t="n">
        <v>215</v>
      </c>
      <c r="E3453" t="s">
        <v>408</v>
      </c>
      <c r="F3453" t="n">
        <v>3201</v>
      </c>
      <c r="G3453" t="s">
        <v>250</v>
      </c>
      <c r="H3453" t="s">
        <v>251</v>
      </c>
      <c r="I3453" t="n">
        <v>5</v>
      </c>
      <c r="J3453" t="n">
        <v>515</v>
      </c>
      <c r="K3453" t="s">
        <v>361</v>
      </c>
      <c r="L3453" t="n">
        <v>206</v>
      </c>
      <c r="M3453" t="n">
        <v>0</v>
      </c>
      <c r="N3453" t="n">
        <v>0</v>
      </c>
      <c r="T3453" t="s">
        <v>405</v>
      </c>
    </row>
    <row r="3454" spans="1:20">
      <c r="A3454" s="1" t="n">
        <v>41486</v>
      </c>
      <c r="B3454" t="s">
        <v>395</v>
      </c>
      <c r="C3454" t="n">
        <v>44</v>
      </c>
      <c r="D3454" t="n">
        <v>509</v>
      </c>
      <c r="E3454" t="s">
        <v>404</v>
      </c>
      <c r="F3454" t="n">
        <v>3201</v>
      </c>
      <c r="G3454" t="s">
        <v>250</v>
      </c>
      <c r="H3454" t="s">
        <v>251</v>
      </c>
      <c r="I3454" t="n">
        <v>5</v>
      </c>
      <c r="J3454" t="n">
        <v>458</v>
      </c>
      <c r="K3454" t="s">
        <v>252</v>
      </c>
      <c r="L3454" t="n">
        <v>304</v>
      </c>
      <c r="M3454" t="n">
        <v>0.5</v>
      </c>
      <c r="N3454" t="n">
        <v>0</v>
      </c>
      <c r="T3454" t="s">
        <v>405</v>
      </c>
    </row>
    <row r="3455" spans="1:20">
      <c r="A3455" s="1" t="n">
        <v>41486</v>
      </c>
      <c r="B3455" t="s">
        <v>395</v>
      </c>
      <c r="C3455" t="n">
        <v>45</v>
      </c>
      <c r="D3455" t="n">
        <v>510</v>
      </c>
      <c r="E3455" t="s">
        <v>422</v>
      </c>
      <c r="F3455" t="n">
        <v>3201</v>
      </c>
      <c r="G3455" t="s">
        <v>250</v>
      </c>
      <c r="H3455" t="s">
        <v>251</v>
      </c>
      <c r="I3455" t="n">
        <v>5</v>
      </c>
      <c r="J3455" t="n">
        <v>580</v>
      </c>
      <c r="K3455" t="s">
        <v>270</v>
      </c>
      <c r="L3455" t="n">
        <v>63</v>
      </c>
      <c r="M3455" t="n">
        <v>1.91</v>
      </c>
      <c r="N3455" t="n">
        <v>0</v>
      </c>
      <c r="T3455" t="s">
        <v>405</v>
      </c>
    </row>
    <row r="3456" spans="1:20">
      <c r="A3456" s="1" t="n">
        <v>41486</v>
      </c>
      <c r="B3456" t="s">
        <v>395</v>
      </c>
      <c r="C3456" t="n">
        <v>46</v>
      </c>
      <c r="D3456" t="n">
        <v>130</v>
      </c>
      <c r="E3456" t="s">
        <v>427</v>
      </c>
      <c r="F3456" t="n">
        <v>3201</v>
      </c>
      <c r="G3456" t="s">
        <v>250</v>
      </c>
      <c r="H3456" t="s">
        <v>251</v>
      </c>
      <c r="I3456" t="n">
        <v>5</v>
      </c>
      <c r="J3456" t="n">
        <v>515</v>
      </c>
      <c r="K3456" t="s">
        <v>361</v>
      </c>
      <c r="L3456" t="n">
        <v>60</v>
      </c>
      <c r="M3456" t="n">
        <v>0</v>
      </c>
      <c r="N3456" t="n">
        <v>0</v>
      </c>
      <c r="T3456" t="s">
        <v>405</v>
      </c>
    </row>
    <row r="3457" spans="1:20">
      <c r="A3457" s="1" t="n">
        <v>41486</v>
      </c>
      <c r="B3457" t="s">
        <v>395</v>
      </c>
      <c r="C3457" t="n">
        <v>47</v>
      </c>
      <c r="D3457" t="n">
        <v>130</v>
      </c>
      <c r="E3457" t="s">
        <v>427</v>
      </c>
      <c r="F3457" t="n">
        <v>3201</v>
      </c>
      <c r="G3457" t="s">
        <v>250</v>
      </c>
      <c r="H3457" t="s">
        <v>251</v>
      </c>
      <c r="I3457" t="n">
        <v>5</v>
      </c>
      <c r="J3457" t="n">
        <v>515</v>
      </c>
      <c r="K3457" t="s">
        <v>361</v>
      </c>
      <c r="L3457" t="n">
        <v>39</v>
      </c>
      <c r="M3457" t="n">
        <v>0</v>
      </c>
      <c r="N3457" t="n">
        <v>0</v>
      </c>
      <c r="T3457" t="s">
        <v>405</v>
      </c>
    </row>
    <row r="3458" spans="1:20">
      <c r="A3458" s="1" t="n">
        <v>41486</v>
      </c>
      <c r="B3458" t="s">
        <v>395</v>
      </c>
      <c r="C3458" t="n">
        <v>48</v>
      </c>
      <c r="D3458" t="n">
        <v>130</v>
      </c>
      <c r="E3458" t="s">
        <v>427</v>
      </c>
      <c r="F3458" t="n">
        <v>3201</v>
      </c>
      <c r="G3458" t="s">
        <v>250</v>
      </c>
      <c r="H3458" t="s">
        <v>251</v>
      </c>
      <c r="I3458" t="n">
        <v>5</v>
      </c>
      <c r="J3458" t="n">
        <v>515</v>
      </c>
      <c r="K3458" t="s">
        <v>361</v>
      </c>
      <c r="L3458" t="n">
        <v>238</v>
      </c>
      <c r="M3458" t="n">
        <v>0</v>
      </c>
      <c r="N3458" t="n">
        <v>0</v>
      </c>
      <c r="T3458" t="s">
        <v>405</v>
      </c>
    </row>
    <row r="3459" spans="1:20">
      <c r="A3459" s="1" t="n">
        <v>41486</v>
      </c>
      <c r="B3459" t="s">
        <v>395</v>
      </c>
      <c r="C3459" t="n">
        <v>49</v>
      </c>
      <c r="D3459" t="n">
        <v>130</v>
      </c>
      <c r="E3459" t="s">
        <v>427</v>
      </c>
      <c r="F3459" t="n">
        <v>3201</v>
      </c>
      <c r="G3459" t="s">
        <v>250</v>
      </c>
      <c r="H3459" t="s">
        <v>251</v>
      </c>
      <c r="I3459" t="n">
        <v>5</v>
      </c>
      <c r="J3459" t="n">
        <v>515</v>
      </c>
      <c r="K3459" t="s">
        <v>361</v>
      </c>
      <c r="L3459" t="n">
        <v>270</v>
      </c>
      <c r="M3459" t="n">
        <v>0</v>
      </c>
      <c r="N3459" t="n">
        <v>0</v>
      </c>
      <c r="T3459" t="s">
        <v>405</v>
      </c>
    </row>
    <row r="3460" spans="1:20">
      <c r="A3460" s="1" t="n">
        <v>41517</v>
      </c>
      <c r="B3460" t="s">
        <v>345</v>
      </c>
      <c r="C3460" t="n">
        <v>24</v>
      </c>
      <c r="D3460" t="n">
        <v>25</v>
      </c>
      <c r="E3460" t="s">
        <v>143</v>
      </c>
      <c r="F3460" t="n">
        <v>3201</v>
      </c>
      <c r="G3460" t="s">
        <v>250</v>
      </c>
      <c r="H3460" t="s">
        <v>251</v>
      </c>
      <c r="I3460" t="n">
        <v>5</v>
      </c>
      <c r="J3460" t="n">
        <v>875</v>
      </c>
      <c r="K3460" t="s">
        <v>327</v>
      </c>
      <c r="L3460" t="n">
        <v>246</v>
      </c>
      <c r="M3460" t="n">
        <v>0.04</v>
      </c>
      <c r="N3460" t="n">
        <v>41.6</v>
      </c>
      <c r="O3460" t="s">
        <v>345</v>
      </c>
      <c r="P3460" t="n">
        <v>121</v>
      </c>
      <c r="Q3460" t="s">
        <v>251</v>
      </c>
      <c r="R3460" t="s">
        <v>255</v>
      </c>
      <c r="S3460" t="s">
        <v>251</v>
      </c>
      <c r="T3460" t="n">
        <v>5</v>
      </c>
    </row>
    <row r="3461" spans="1:20">
      <c r="A3461" s="1" t="n">
        <v>41517</v>
      </c>
      <c r="B3461" t="s">
        <v>345</v>
      </c>
      <c r="C3461" t="n">
        <v>25</v>
      </c>
      <c r="D3461" t="n">
        <v>25</v>
      </c>
      <c r="E3461" t="s">
        <v>143</v>
      </c>
      <c r="F3461" t="n">
        <v>3201</v>
      </c>
      <c r="G3461" t="s">
        <v>250</v>
      </c>
      <c r="H3461" t="s">
        <v>251</v>
      </c>
      <c r="I3461" t="n">
        <v>5</v>
      </c>
      <c r="J3461" t="n">
        <v>150</v>
      </c>
      <c r="K3461" t="s">
        <v>291</v>
      </c>
      <c r="L3461" t="n">
        <v>522</v>
      </c>
      <c r="M3461" t="n">
        <v>0.19</v>
      </c>
      <c r="N3461" t="n">
        <v>24.2</v>
      </c>
      <c r="O3461" t="s">
        <v>345</v>
      </c>
      <c r="P3461" t="n">
        <v>121</v>
      </c>
      <c r="Q3461" t="s">
        <v>251</v>
      </c>
      <c r="R3461" t="s">
        <v>255</v>
      </c>
      <c r="S3461" t="s">
        <v>251</v>
      </c>
      <c r="T3461" t="n">
        <v>5</v>
      </c>
    </row>
    <row r="3462" spans="1:20">
      <c r="A3462" s="1" t="n">
        <v>41517</v>
      </c>
      <c r="B3462" t="s">
        <v>345</v>
      </c>
      <c r="C3462" t="n">
        <v>26</v>
      </c>
      <c r="D3462" t="n">
        <v>25</v>
      </c>
      <c r="E3462" t="s">
        <v>143</v>
      </c>
      <c r="F3462" t="n">
        <v>3201</v>
      </c>
      <c r="G3462" t="s">
        <v>250</v>
      </c>
      <c r="H3462" t="s">
        <v>251</v>
      </c>
      <c r="I3462" t="n">
        <v>5</v>
      </c>
      <c r="J3462" t="n">
        <v>945</v>
      </c>
      <c r="K3462" t="s">
        <v>304</v>
      </c>
      <c r="L3462" t="n">
        <v>284</v>
      </c>
      <c r="M3462" t="n">
        <v>0.05</v>
      </c>
      <c r="N3462" t="n">
        <v>39.9</v>
      </c>
      <c r="O3462" t="s">
        <v>345</v>
      </c>
      <c r="P3462" t="n">
        <v>121</v>
      </c>
      <c r="Q3462" t="s">
        <v>251</v>
      </c>
      <c r="R3462" t="s">
        <v>255</v>
      </c>
      <c r="S3462" t="s">
        <v>251</v>
      </c>
      <c r="T3462" t="n">
        <v>5</v>
      </c>
    </row>
    <row r="3463" spans="1:20">
      <c r="A3463" s="1" t="n">
        <v>41517</v>
      </c>
      <c r="B3463" t="s">
        <v>345</v>
      </c>
      <c r="C3463" t="n">
        <v>27</v>
      </c>
      <c r="D3463" t="n">
        <v>25</v>
      </c>
      <c r="E3463" t="s">
        <v>143</v>
      </c>
      <c r="F3463" t="n">
        <v>3201</v>
      </c>
      <c r="G3463" t="s">
        <v>250</v>
      </c>
      <c r="H3463" t="s">
        <v>251</v>
      </c>
      <c r="I3463" t="n">
        <v>5</v>
      </c>
      <c r="J3463" t="n">
        <v>458</v>
      </c>
      <c r="K3463" t="s">
        <v>252</v>
      </c>
      <c r="L3463" t="n">
        <v>327</v>
      </c>
      <c r="M3463" t="n">
        <v>0.1</v>
      </c>
      <c r="N3463" t="n">
        <v>33.8</v>
      </c>
      <c r="O3463" t="s">
        <v>345</v>
      </c>
      <c r="P3463" t="n">
        <v>121</v>
      </c>
      <c r="Q3463" t="s">
        <v>251</v>
      </c>
      <c r="R3463" t="s">
        <v>255</v>
      </c>
      <c r="S3463" t="s">
        <v>251</v>
      </c>
      <c r="T3463" t="n">
        <v>5</v>
      </c>
    </row>
    <row r="3464" spans="1:20">
      <c r="A3464" s="1" t="n">
        <v>41517</v>
      </c>
      <c r="B3464" t="s">
        <v>345</v>
      </c>
      <c r="C3464" t="n">
        <v>90</v>
      </c>
      <c r="D3464" t="n">
        <v>139</v>
      </c>
      <c r="E3464" t="s">
        <v>423</v>
      </c>
      <c r="F3464" t="n">
        <v>3201</v>
      </c>
      <c r="G3464" t="s">
        <v>250</v>
      </c>
      <c r="H3464" t="s">
        <v>251</v>
      </c>
      <c r="I3464" t="n">
        <v>5</v>
      </c>
      <c r="J3464" t="n">
        <v>905</v>
      </c>
      <c r="K3464" t="s">
        <v>430</v>
      </c>
      <c r="L3464" t="n">
        <v>111</v>
      </c>
      <c r="M3464" t="n">
        <v>0</v>
      </c>
      <c r="N3464" t="n">
        <v>0</v>
      </c>
      <c r="O3464" t="s">
        <v>345</v>
      </c>
      <c r="P3464" t="n">
        <v>2930</v>
      </c>
      <c r="Q3464" t="s">
        <v>424</v>
      </c>
      <c r="R3464" t="s">
        <v>255</v>
      </c>
      <c r="S3464" t="s">
        <v>251</v>
      </c>
      <c r="T3464" t="n">
        <v>5</v>
      </c>
    </row>
    <row r="3465" spans="1:20">
      <c r="A3465" s="1" t="n">
        <v>41517</v>
      </c>
      <c r="B3465" t="s">
        <v>345</v>
      </c>
      <c r="C3465" t="n">
        <v>92</v>
      </c>
      <c r="D3465" t="n">
        <v>139</v>
      </c>
      <c r="E3465" t="s">
        <v>423</v>
      </c>
      <c r="F3465" t="n">
        <v>3201</v>
      </c>
      <c r="G3465" t="s">
        <v>250</v>
      </c>
      <c r="H3465" t="s">
        <v>251</v>
      </c>
      <c r="I3465" t="n">
        <v>5</v>
      </c>
      <c r="J3465" t="n">
        <v>160</v>
      </c>
      <c r="K3465" t="s">
        <v>280</v>
      </c>
      <c r="L3465" t="n">
        <v>66</v>
      </c>
      <c r="M3465" t="n">
        <v>0</v>
      </c>
      <c r="N3465" t="n">
        <v>0</v>
      </c>
      <c r="O3465" t="s">
        <v>345</v>
      </c>
      <c r="P3465" t="n">
        <v>2930</v>
      </c>
      <c r="Q3465" t="s">
        <v>424</v>
      </c>
      <c r="R3465" t="s">
        <v>255</v>
      </c>
      <c r="S3465" t="s">
        <v>251</v>
      </c>
      <c r="T3465" t="n">
        <v>5</v>
      </c>
    </row>
    <row r="3466" spans="1:20">
      <c r="A3466" s="1" t="n">
        <v>41517</v>
      </c>
      <c r="B3466" t="s">
        <v>400</v>
      </c>
      <c r="C3466" t="n">
        <v>1</v>
      </c>
      <c r="D3466" t="n">
        <v>251</v>
      </c>
      <c r="E3466" t="s">
        <v>409</v>
      </c>
      <c r="F3466" t="n">
        <v>3202</v>
      </c>
      <c r="G3466" t="s">
        <v>297</v>
      </c>
      <c r="H3466" t="s">
        <v>251</v>
      </c>
      <c r="I3466" t="n">
        <v>5</v>
      </c>
      <c r="J3466" t="n">
        <v>320</v>
      </c>
      <c r="K3466" t="s">
        <v>412</v>
      </c>
      <c r="L3466" t="n">
        <v>19</v>
      </c>
      <c r="M3466" t="n">
        <v>0</v>
      </c>
      <c r="N3466" t="n">
        <v>0</v>
      </c>
      <c r="T3466" t="s">
        <v>405</v>
      </c>
    </row>
    <row r="3467" spans="1:20">
      <c r="A3467" s="1" t="n">
        <v>41517</v>
      </c>
      <c r="B3467" t="s">
        <v>400</v>
      </c>
      <c r="C3467" t="n">
        <v>2</v>
      </c>
      <c r="D3467" t="n">
        <v>251</v>
      </c>
      <c r="E3467" t="s">
        <v>409</v>
      </c>
      <c r="F3467" t="n">
        <v>3203</v>
      </c>
      <c r="G3467" t="s">
        <v>366</v>
      </c>
      <c r="H3467" t="s">
        <v>251</v>
      </c>
      <c r="I3467" t="n">
        <v>5</v>
      </c>
      <c r="J3467" t="n">
        <v>320</v>
      </c>
      <c r="K3467" t="s">
        <v>412</v>
      </c>
      <c r="L3467" t="n">
        <v>17</v>
      </c>
      <c r="M3467" t="n">
        <v>0</v>
      </c>
      <c r="N3467" t="n">
        <v>0</v>
      </c>
      <c r="T3467" t="s">
        <v>405</v>
      </c>
    </row>
    <row r="3468" spans="1:20">
      <c r="A3468" s="1" t="n">
        <v>41517</v>
      </c>
      <c r="B3468" t="s">
        <v>400</v>
      </c>
      <c r="C3468" t="n">
        <v>3</v>
      </c>
      <c r="D3468" t="n">
        <v>251</v>
      </c>
      <c r="E3468" t="s">
        <v>409</v>
      </c>
      <c r="F3468" t="n">
        <v>3204</v>
      </c>
      <c r="G3468" t="s">
        <v>367</v>
      </c>
      <c r="H3468" t="s">
        <v>251</v>
      </c>
      <c r="I3468" t="n">
        <v>5</v>
      </c>
      <c r="J3468" t="n">
        <v>320</v>
      </c>
      <c r="K3468" t="s">
        <v>412</v>
      </c>
      <c r="L3468" t="n">
        <v>10</v>
      </c>
      <c r="M3468" t="n">
        <v>0</v>
      </c>
      <c r="N3468" t="n">
        <v>0</v>
      </c>
      <c r="T3468" t="s">
        <v>405</v>
      </c>
    </row>
    <row r="3469" spans="1:20">
      <c r="A3469" s="1" t="n">
        <v>41517</v>
      </c>
      <c r="B3469" t="s">
        <v>400</v>
      </c>
      <c r="C3469" t="n">
        <v>4</v>
      </c>
      <c r="D3469" t="n">
        <v>251</v>
      </c>
      <c r="E3469" t="s">
        <v>409</v>
      </c>
      <c r="F3469" t="n">
        <v>3201</v>
      </c>
      <c r="G3469" t="s">
        <v>250</v>
      </c>
      <c r="H3469" t="s">
        <v>251</v>
      </c>
      <c r="I3469" t="n">
        <v>5</v>
      </c>
      <c r="J3469" t="n">
        <v>320</v>
      </c>
      <c r="K3469" t="s">
        <v>412</v>
      </c>
      <c r="L3469" t="n">
        <v>12</v>
      </c>
      <c r="M3469" t="n">
        <v>0</v>
      </c>
      <c r="N3469" t="n">
        <v>0</v>
      </c>
      <c r="T3469" t="s">
        <v>405</v>
      </c>
    </row>
    <row r="3470" spans="1:20">
      <c r="A3470" s="1" t="n">
        <v>41517</v>
      </c>
      <c r="B3470" t="s">
        <v>348</v>
      </c>
      <c r="C3470" t="n">
        <v>1</v>
      </c>
      <c r="D3470" t="n">
        <v>216</v>
      </c>
      <c r="E3470" t="s">
        <v>416</v>
      </c>
      <c r="F3470" t="n">
        <v>3201</v>
      </c>
      <c r="G3470" t="s">
        <v>250</v>
      </c>
      <c r="H3470" t="s">
        <v>251</v>
      </c>
      <c r="I3470" t="n">
        <v>5</v>
      </c>
      <c r="J3470" t="n">
        <v>515</v>
      </c>
      <c r="K3470" t="s">
        <v>361</v>
      </c>
      <c r="L3470" t="n">
        <v>190</v>
      </c>
      <c r="M3470" t="n">
        <v>0</v>
      </c>
      <c r="N3470" t="n">
        <v>0</v>
      </c>
      <c r="T3470" t="s">
        <v>405</v>
      </c>
    </row>
    <row r="3471" spans="1:20">
      <c r="A3471" s="1" t="n">
        <v>41517</v>
      </c>
      <c r="B3471" t="s">
        <v>395</v>
      </c>
      <c r="C3471" t="n">
        <v>18</v>
      </c>
      <c r="D3471" t="n">
        <v>25</v>
      </c>
      <c r="E3471" t="s">
        <v>143</v>
      </c>
      <c r="F3471" t="n">
        <v>3201</v>
      </c>
      <c r="G3471" t="s">
        <v>250</v>
      </c>
      <c r="H3471" t="s">
        <v>251</v>
      </c>
      <c r="I3471" t="n">
        <v>5</v>
      </c>
      <c r="J3471" t="n">
        <v>805</v>
      </c>
      <c r="K3471" t="s">
        <v>317</v>
      </c>
      <c r="L3471" t="n">
        <v>744</v>
      </c>
      <c r="M3471" t="n">
        <v>0.53</v>
      </c>
      <c r="N3471" t="n">
        <v>34.6</v>
      </c>
      <c r="O3471" t="s">
        <v>395</v>
      </c>
      <c r="P3471" t="n">
        <v>363</v>
      </c>
      <c r="Q3471" t="s">
        <v>411</v>
      </c>
      <c r="R3471" t="s">
        <v>255</v>
      </c>
      <c r="S3471" t="s">
        <v>251</v>
      </c>
      <c r="T3471" t="n">
        <v>5</v>
      </c>
    </row>
    <row r="3472" spans="1:20">
      <c r="A3472" s="1" t="n">
        <v>41517</v>
      </c>
      <c r="B3472" t="s">
        <v>395</v>
      </c>
      <c r="C3472" t="n">
        <v>33</v>
      </c>
      <c r="D3472" t="n">
        <v>215</v>
      </c>
      <c r="E3472" t="s">
        <v>408</v>
      </c>
      <c r="F3472" t="n">
        <v>3201</v>
      </c>
      <c r="G3472" t="s">
        <v>250</v>
      </c>
      <c r="H3472" t="s">
        <v>251</v>
      </c>
      <c r="I3472" t="n">
        <v>5</v>
      </c>
      <c r="J3472" t="n">
        <v>515</v>
      </c>
      <c r="K3472" t="s">
        <v>361</v>
      </c>
      <c r="L3472" t="n">
        <v>85</v>
      </c>
      <c r="M3472" t="n">
        <v>0</v>
      </c>
      <c r="N3472" t="n">
        <v>0</v>
      </c>
      <c r="T3472" t="s">
        <v>405</v>
      </c>
    </row>
    <row r="3473" spans="1:20">
      <c r="A3473" s="1" t="n">
        <v>41517</v>
      </c>
      <c r="B3473" t="s">
        <v>395</v>
      </c>
      <c r="C3473" t="n">
        <v>34</v>
      </c>
      <c r="D3473" t="n">
        <v>215</v>
      </c>
      <c r="E3473" t="s">
        <v>408</v>
      </c>
      <c r="F3473" t="n">
        <v>3201</v>
      </c>
      <c r="G3473" t="s">
        <v>250</v>
      </c>
      <c r="H3473" t="s">
        <v>251</v>
      </c>
      <c r="I3473" t="n">
        <v>5</v>
      </c>
      <c r="J3473" t="n">
        <v>515</v>
      </c>
      <c r="K3473" t="s">
        <v>361</v>
      </c>
      <c r="L3473" t="n">
        <v>140</v>
      </c>
      <c r="M3473" t="n">
        <v>0</v>
      </c>
      <c r="N3473" t="n">
        <v>0</v>
      </c>
      <c r="T3473" t="s">
        <v>405</v>
      </c>
    </row>
    <row r="3474" spans="1:20">
      <c r="A3474" s="1" t="n">
        <v>41517</v>
      </c>
      <c r="B3474" t="s">
        <v>395</v>
      </c>
      <c r="C3474" t="n">
        <v>35</v>
      </c>
      <c r="D3474" t="n">
        <v>215</v>
      </c>
      <c r="E3474" t="s">
        <v>408</v>
      </c>
      <c r="F3474" t="n">
        <v>3201</v>
      </c>
      <c r="G3474" t="s">
        <v>250</v>
      </c>
      <c r="H3474" t="s">
        <v>251</v>
      </c>
      <c r="I3474" t="n">
        <v>5</v>
      </c>
      <c r="J3474" t="n">
        <v>515</v>
      </c>
      <c r="K3474" t="s">
        <v>361</v>
      </c>
      <c r="L3474" t="n">
        <v>99</v>
      </c>
      <c r="M3474" t="n">
        <v>0</v>
      </c>
      <c r="N3474" t="n">
        <v>0</v>
      </c>
      <c r="T3474" t="s">
        <v>405</v>
      </c>
    </row>
    <row r="3475" spans="1:20">
      <c r="A3475" s="1" t="n">
        <v>41517</v>
      </c>
      <c r="B3475" t="s">
        <v>395</v>
      </c>
      <c r="C3475" t="n">
        <v>36</v>
      </c>
      <c r="D3475" t="n">
        <v>130</v>
      </c>
      <c r="E3475" t="s">
        <v>427</v>
      </c>
      <c r="F3475" t="n">
        <v>3201</v>
      </c>
      <c r="G3475" t="s">
        <v>250</v>
      </c>
      <c r="H3475" t="s">
        <v>251</v>
      </c>
      <c r="I3475" t="n">
        <v>5</v>
      </c>
      <c r="J3475" t="n">
        <v>515</v>
      </c>
      <c r="K3475" t="s">
        <v>361</v>
      </c>
      <c r="L3475" t="n">
        <v>61</v>
      </c>
      <c r="M3475" t="n">
        <v>0</v>
      </c>
      <c r="N3475" t="n">
        <v>0</v>
      </c>
      <c r="T3475" t="s">
        <v>405</v>
      </c>
    </row>
    <row r="3476" spans="1:20">
      <c r="A3476" s="1" t="n">
        <v>41517</v>
      </c>
      <c r="B3476" t="s">
        <v>395</v>
      </c>
      <c r="C3476" t="n">
        <v>37</v>
      </c>
      <c r="D3476" t="n">
        <v>130</v>
      </c>
      <c r="E3476" t="s">
        <v>427</v>
      </c>
      <c r="F3476" t="n">
        <v>3201</v>
      </c>
      <c r="G3476" t="s">
        <v>250</v>
      </c>
      <c r="H3476" t="s">
        <v>251</v>
      </c>
      <c r="I3476" t="n">
        <v>5</v>
      </c>
      <c r="J3476" t="n">
        <v>515</v>
      </c>
      <c r="K3476" t="s">
        <v>361</v>
      </c>
      <c r="L3476" t="n">
        <v>228</v>
      </c>
      <c r="M3476" t="n">
        <v>0</v>
      </c>
      <c r="N3476" t="n">
        <v>0</v>
      </c>
      <c r="T3476" t="s">
        <v>405</v>
      </c>
    </row>
    <row r="3477" spans="1:20">
      <c r="A3477" s="1" t="n">
        <v>41517</v>
      </c>
      <c r="B3477" t="s">
        <v>395</v>
      </c>
      <c r="C3477" t="n">
        <v>38</v>
      </c>
      <c r="D3477" t="n">
        <v>465</v>
      </c>
      <c r="E3477" t="s">
        <v>428</v>
      </c>
      <c r="F3477" t="n">
        <v>3201</v>
      </c>
      <c r="G3477" t="s">
        <v>250</v>
      </c>
      <c r="H3477" t="s">
        <v>251</v>
      </c>
      <c r="I3477" t="n">
        <v>5</v>
      </c>
      <c r="J3477" t="n">
        <v>490</v>
      </c>
      <c r="K3477" t="s">
        <v>266</v>
      </c>
      <c r="L3477" t="n">
        <v>270</v>
      </c>
      <c r="M3477" t="n">
        <v>0</v>
      </c>
      <c r="N3477" t="n">
        <v>0</v>
      </c>
      <c r="T3477" t="s">
        <v>405</v>
      </c>
    </row>
    <row r="3478" spans="1:20">
      <c r="A3478" s="1" t="n">
        <v>41547</v>
      </c>
      <c r="B3478" t="s">
        <v>345</v>
      </c>
      <c r="C3478" t="n">
        <v>26</v>
      </c>
      <c r="D3478" t="n">
        <v>25</v>
      </c>
      <c r="E3478" t="s">
        <v>143</v>
      </c>
      <c r="F3478" t="n">
        <v>3201</v>
      </c>
      <c r="G3478" t="s">
        <v>250</v>
      </c>
      <c r="H3478" t="s">
        <v>251</v>
      </c>
      <c r="I3478" t="n">
        <v>5</v>
      </c>
      <c r="J3478" t="n">
        <v>945</v>
      </c>
      <c r="K3478" t="s">
        <v>304</v>
      </c>
      <c r="L3478" t="n">
        <v>74</v>
      </c>
      <c r="M3478" t="n">
        <v>0.04</v>
      </c>
      <c r="N3478" t="n">
        <v>40.1</v>
      </c>
      <c r="O3478" t="s">
        <v>345</v>
      </c>
      <c r="P3478" t="n">
        <v>121</v>
      </c>
      <c r="Q3478" t="s">
        <v>251</v>
      </c>
      <c r="R3478" t="s">
        <v>255</v>
      </c>
      <c r="S3478" t="s">
        <v>251</v>
      </c>
      <c r="T3478" t="n">
        <v>5</v>
      </c>
    </row>
    <row r="3479" spans="1:20">
      <c r="A3479" s="1" t="n">
        <v>41547</v>
      </c>
      <c r="B3479" t="s">
        <v>345</v>
      </c>
      <c r="C3479" t="n">
        <v>27</v>
      </c>
      <c r="D3479" t="n">
        <v>25</v>
      </c>
      <c r="E3479" t="s">
        <v>143</v>
      </c>
      <c r="F3479" t="n">
        <v>3201</v>
      </c>
      <c r="G3479" t="s">
        <v>250</v>
      </c>
      <c r="H3479" t="s">
        <v>251</v>
      </c>
      <c r="I3479" t="n">
        <v>5</v>
      </c>
      <c r="J3479" t="n">
        <v>945</v>
      </c>
      <c r="K3479" t="s">
        <v>304</v>
      </c>
      <c r="L3479" t="n">
        <v>134</v>
      </c>
      <c r="M3479" t="n">
        <v>0.04</v>
      </c>
      <c r="N3479" t="n">
        <v>40.1</v>
      </c>
      <c r="O3479" t="s">
        <v>345</v>
      </c>
      <c r="P3479" t="n">
        <v>121</v>
      </c>
      <c r="Q3479" t="s">
        <v>251</v>
      </c>
      <c r="R3479" t="s">
        <v>255</v>
      </c>
      <c r="S3479" t="s">
        <v>251</v>
      </c>
      <c r="T3479" t="n">
        <v>5</v>
      </c>
    </row>
    <row r="3480" spans="1:20">
      <c r="A3480" s="1" t="n">
        <v>41547</v>
      </c>
      <c r="B3480" t="s">
        <v>345</v>
      </c>
      <c r="C3480" t="n">
        <v>28</v>
      </c>
      <c r="D3480" t="n">
        <v>25</v>
      </c>
      <c r="E3480" t="s">
        <v>143</v>
      </c>
      <c r="F3480" t="n">
        <v>3201</v>
      </c>
      <c r="G3480" t="s">
        <v>250</v>
      </c>
      <c r="H3480" t="s">
        <v>251</v>
      </c>
      <c r="I3480" t="n">
        <v>5</v>
      </c>
      <c r="J3480" t="n">
        <v>458</v>
      </c>
      <c r="K3480" t="s">
        <v>252</v>
      </c>
      <c r="L3480" t="n">
        <v>649</v>
      </c>
      <c r="M3480" t="n">
        <v>0.05</v>
      </c>
      <c r="N3480" t="n">
        <v>33.7</v>
      </c>
      <c r="O3480" t="s">
        <v>345</v>
      </c>
      <c r="P3480" t="n">
        <v>121</v>
      </c>
      <c r="Q3480" t="s">
        <v>251</v>
      </c>
      <c r="R3480" t="s">
        <v>255</v>
      </c>
      <c r="S3480" t="s">
        <v>251</v>
      </c>
      <c r="T3480" t="n">
        <v>5</v>
      </c>
    </row>
    <row r="3481" spans="1:20">
      <c r="A3481" s="1" t="n">
        <v>41547</v>
      </c>
      <c r="B3481" t="s">
        <v>345</v>
      </c>
      <c r="C3481" t="n">
        <v>29</v>
      </c>
      <c r="D3481" t="n">
        <v>25</v>
      </c>
      <c r="E3481" t="s">
        <v>143</v>
      </c>
      <c r="F3481" t="n">
        <v>3201</v>
      </c>
      <c r="G3481" t="s">
        <v>250</v>
      </c>
      <c r="H3481" t="s">
        <v>251</v>
      </c>
      <c r="I3481" t="n">
        <v>5</v>
      </c>
      <c r="J3481" t="n">
        <v>458</v>
      </c>
      <c r="K3481" t="s">
        <v>252</v>
      </c>
      <c r="L3481" t="n">
        <v>475</v>
      </c>
      <c r="M3481" t="n">
        <v>0.05</v>
      </c>
      <c r="N3481" t="n">
        <v>33.8</v>
      </c>
      <c r="O3481" t="s">
        <v>345</v>
      </c>
      <c r="P3481" t="n">
        <v>121</v>
      </c>
      <c r="Q3481" t="s">
        <v>251</v>
      </c>
      <c r="R3481" t="s">
        <v>255</v>
      </c>
      <c r="S3481" t="s">
        <v>251</v>
      </c>
      <c r="T3481" t="n">
        <v>5</v>
      </c>
    </row>
    <row r="3482" spans="1:20">
      <c r="A3482" s="1" t="n">
        <v>41547</v>
      </c>
      <c r="B3482" t="s">
        <v>400</v>
      </c>
      <c r="C3482" t="n">
        <v>1</v>
      </c>
      <c r="D3482" t="n">
        <v>251</v>
      </c>
      <c r="E3482" t="s">
        <v>409</v>
      </c>
      <c r="F3482" t="n">
        <v>3202</v>
      </c>
      <c r="G3482" t="s">
        <v>297</v>
      </c>
      <c r="H3482" t="s">
        <v>251</v>
      </c>
      <c r="I3482" t="n">
        <v>5</v>
      </c>
      <c r="J3482" t="n">
        <v>320</v>
      </c>
      <c r="K3482" t="s">
        <v>412</v>
      </c>
      <c r="L3482" t="n">
        <v>19</v>
      </c>
      <c r="M3482" t="n">
        <v>0</v>
      </c>
      <c r="N3482" t="n">
        <v>0</v>
      </c>
      <c r="T3482" t="s">
        <v>405</v>
      </c>
    </row>
    <row r="3483" spans="1:20">
      <c r="A3483" s="1" t="n">
        <v>41547</v>
      </c>
      <c r="B3483" t="s">
        <v>400</v>
      </c>
      <c r="C3483" t="n">
        <v>2</v>
      </c>
      <c r="D3483" t="n">
        <v>251</v>
      </c>
      <c r="E3483" t="s">
        <v>409</v>
      </c>
      <c r="F3483" t="n">
        <v>3203</v>
      </c>
      <c r="G3483" t="s">
        <v>366</v>
      </c>
      <c r="H3483" t="s">
        <v>251</v>
      </c>
      <c r="I3483" t="n">
        <v>5</v>
      </c>
      <c r="J3483" t="n">
        <v>320</v>
      </c>
      <c r="K3483" t="s">
        <v>412</v>
      </c>
      <c r="L3483" t="n">
        <v>15</v>
      </c>
      <c r="M3483" t="n">
        <v>0</v>
      </c>
      <c r="N3483" t="n">
        <v>0</v>
      </c>
      <c r="T3483" t="s">
        <v>405</v>
      </c>
    </row>
    <row r="3484" spans="1:20">
      <c r="A3484" s="1" t="n">
        <v>41547</v>
      </c>
      <c r="B3484" t="s">
        <v>400</v>
      </c>
      <c r="C3484" t="n">
        <v>3</v>
      </c>
      <c r="D3484" t="n">
        <v>251</v>
      </c>
      <c r="E3484" t="s">
        <v>409</v>
      </c>
      <c r="F3484" t="n">
        <v>3204</v>
      </c>
      <c r="G3484" t="s">
        <v>367</v>
      </c>
      <c r="H3484" t="s">
        <v>251</v>
      </c>
      <c r="I3484" t="n">
        <v>5</v>
      </c>
      <c r="J3484" t="n">
        <v>320</v>
      </c>
      <c r="K3484" t="s">
        <v>412</v>
      </c>
      <c r="L3484" t="n">
        <v>9</v>
      </c>
      <c r="M3484" t="n">
        <v>0</v>
      </c>
      <c r="N3484" t="n">
        <v>0</v>
      </c>
      <c r="T3484" t="s">
        <v>405</v>
      </c>
    </row>
    <row r="3485" spans="1:20">
      <c r="A3485" s="1" t="n">
        <v>41547</v>
      </c>
      <c r="B3485" t="s">
        <v>400</v>
      </c>
      <c r="C3485" t="n">
        <v>4</v>
      </c>
      <c r="D3485" t="n">
        <v>251</v>
      </c>
      <c r="E3485" t="s">
        <v>409</v>
      </c>
      <c r="F3485" t="n">
        <v>3201</v>
      </c>
      <c r="G3485" t="s">
        <v>250</v>
      </c>
      <c r="H3485" t="s">
        <v>251</v>
      </c>
      <c r="I3485" t="n">
        <v>5</v>
      </c>
      <c r="J3485" t="n">
        <v>320</v>
      </c>
      <c r="K3485" t="s">
        <v>412</v>
      </c>
      <c r="L3485" t="n">
        <v>10</v>
      </c>
      <c r="M3485" t="n">
        <v>0</v>
      </c>
      <c r="N3485" t="n">
        <v>0</v>
      </c>
      <c r="T3485" t="s">
        <v>405</v>
      </c>
    </row>
    <row r="3486" spans="1:20">
      <c r="A3486" s="1" t="n">
        <v>41547</v>
      </c>
      <c r="B3486" t="s">
        <v>406</v>
      </c>
      <c r="C3486" t="n">
        <v>1</v>
      </c>
      <c r="D3486" t="n">
        <v>931</v>
      </c>
      <c r="E3486" t="s">
        <v>407</v>
      </c>
      <c r="F3486" t="n">
        <v>3201</v>
      </c>
      <c r="G3486" t="s">
        <v>250</v>
      </c>
      <c r="H3486" t="s">
        <v>251</v>
      </c>
      <c r="I3486" t="n">
        <v>5</v>
      </c>
      <c r="J3486" t="n">
        <v>940</v>
      </c>
      <c r="K3486" t="s">
        <v>257</v>
      </c>
      <c r="L3486" t="n">
        <v>66</v>
      </c>
      <c r="M3486" t="n">
        <v>0</v>
      </c>
      <c r="N3486" t="n">
        <v>0</v>
      </c>
      <c r="T3486" t="s">
        <v>405</v>
      </c>
    </row>
    <row r="3487" spans="1:20">
      <c r="A3487" s="1" t="n">
        <v>41547</v>
      </c>
      <c r="B3487" t="s">
        <v>348</v>
      </c>
      <c r="C3487" t="n">
        <v>1</v>
      </c>
      <c r="D3487" t="n">
        <v>216</v>
      </c>
      <c r="E3487" t="s">
        <v>416</v>
      </c>
      <c r="F3487" t="n">
        <v>3201</v>
      </c>
      <c r="G3487" t="s">
        <v>250</v>
      </c>
      <c r="H3487" t="s">
        <v>251</v>
      </c>
      <c r="I3487" t="n">
        <v>5</v>
      </c>
      <c r="J3487" t="n">
        <v>515</v>
      </c>
      <c r="K3487" t="s">
        <v>361</v>
      </c>
      <c r="L3487" t="n">
        <v>190</v>
      </c>
      <c r="M3487" t="n">
        <v>0</v>
      </c>
      <c r="N3487" t="n">
        <v>0</v>
      </c>
      <c r="T3487" t="s">
        <v>405</v>
      </c>
    </row>
    <row r="3488" spans="1:20">
      <c r="A3488" s="1" t="n">
        <v>41547</v>
      </c>
      <c r="B3488" t="s">
        <v>348</v>
      </c>
      <c r="C3488" t="n">
        <v>2</v>
      </c>
      <c r="D3488" t="n">
        <v>216</v>
      </c>
      <c r="E3488" t="s">
        <v>416</v>
      </c>
      <c r="F3488" t="n">
        <v>3201</v>
      </c>
      <c r="G3488" t="s">
        <v>250</v>
      </c>
      <c r="H3488" t="s">
        <v>251</v>
      </c>
      <c r="I3488" t="n">
        <v>5</v>
      </c>
      <c r="J3488" t="n">
        <v>515</v>
      </c>
      <c r="K3488" t="s">
        <v>361</v>
      </c>
      <c r="L3488" t="n">
        <v>200</v>
      </c>
      <c r="M3488" t="n">
        <v>0</v>
      </c>
      <c r="N3488" t="n">
        <v>0</v>
      </c>
      <c r="T3488" t="s">
        <v>405</v>
      </c>
    </row>
    <row r="3489" spans="1:20">
      <c r="A3489" s="1" t="n">
        <v>41547</v>
      </c>
      <c r="B3489" t="s">
        <v>395</v>
      </c>
      <c r="C3489" t="n">
        <v>26</v>
      </c>
      <c r="D3489" t="n">
        <v>25</v>
      </c>
      <c r="E3489" t="s">
        <v>143</v>
      </c>
      <c r="F3489" t="n">
        <v>3201</v>
      </c>
      <c r="G3489" t="s">
        <v>250</v>
      </c>
      <c r="H3489" t="s">
        <v>251</v>
      </c>
      <c r="I3489" t="n">
        <v>5</v>
      </c>
      <c r="J3489" t="n">
        <v>125</v>
      </c>
      <c r="K3489" t="s">
        <v>414</v>
      </c>
      <c r="L3489" t="n">
        <v>270</v>
      </c>
      <c r="M3489" t="n">
        <v>0.09</v>
      </c>
      <c r="N3489" t="n">
        <v>43.6</v>
      </c>
      <c r="O3489" t="s">
        <v>395</v>
      </c>
      <c r="P3489" t="n">
        <v>363</v>
      </c>
      <c r="Q3489" t="s">
        <v>411</v>
      </c>
      <c r="R3489" t="s">
        <v>255</v>
      </c>
      <c r="S3489" t="s">
        <v>251</v>
      </c>
      <c r="T3489" t="n">
        <v>5</v>
      </c>
    </row>
    <row r="3490" spans="1:20">
      <c r="A3490" s="1" t="n">
        <v>41547</v>
      </c>
      <c r="B3490" t="s">
        <v>395</v>
      </c>
      <c r="C3490" t="n">
        <v>27</v>
      </c>
      <c r="D3490" t="n">
        <v>25</v>
      </c>
      <c r="E3490" t="s">
        <v>143</v>
      </c>
      <c r="F3490" t="n">
        <v>3201</v>
      </c>
      <c r="G3490" t="s">
        <v>250</v>
      </c>
      <c r="H3490" t="s">
        <v>251</v>
      </c>
      <c r="I3490" t="n">
        <v>5</v>
      </c>
      <c r="J3490" t="n">
        <v>125</v>
      </c>
      <c r="K3490" t="s">
        <v>414</v>
      </c>
      <c r="L3490" t="n">
        <v>525</v>
      </c>
      <c r="M3490" t="n">
        <v>0.09</v>
      </c>
      <c r="N3490" t="n">
        <v>43.6</v>
      </c>
      <c r="O3490" t="s">
        <v>395</v>
      </c>
      <c r="P3490" t="n">
        <v>363</v>
      </c>
      <c r="Q3490" t="s">
        <v>411</v>
      </c>
      <c r="R3490" t="s">
        <v>255</v>
      </c>
      <c r="S3490" t="s">
        <v>251</v>
      </c>
      <c r="T3490" t="n">
        <v>5</v>
      </c>
    </row>
    <row r="3491" spans="1:20">
      <c r="A3491" s="1" t="n">
        <v>41547</v>
      </c>
      <c r="B3491" t="s">
        <v>395</v>
      </c>
      <c r="C3491" t="n">
        <v>31</v>
      </c>
      <c r="D3491" t="n">
        <v>215</v>
      </c>
      <c r="E3491" t="s">
        <v>408</v>
      </c>
      <c r="F3491" t="n">
        <v>3201</v>
      </c>
      <c r="G3491" t="s">
        <v>250</v>
      </c>
      <c r="H3491" t="s">
        <v>251</v>
      </c>
      <c r="I3491" t="n">
        <v>5</v>
      </c>
      <c r="J3491" t="n">
        <v>515</v>
      </c>
      <c r="K3491" t="s">
        <v>361</v>
      </c>
      <c r="L3491" t="n">
        <v>99</v>
      </c>
      <c r="M3491" t="n">
        <v>0</v>
      </c>
      <c r="N3491" t="n">
        <v>0</v>
      </c>
      <c r="T3491" t="s">
        <v>405</v>
      </c>
    </row>
    <row r="3492" spans="1:20">
      <c r="A3492" s="1" t="n">
        <v>41547</v>
      </c>
      <c r="B3492" t="s">
        <v>395</v>
      </c>
      <c r="C3492" t="n">
        <v>32</v>
      </c>
      <c r="D3492" t="n">
        <v>509</v>
      </c>
      <c r="E3492" t="s">
        <v>404</v>
      </c>
      <c r="F3492" t="n">
        <v>3201</v>
      </c>
      <c r="G3492" t="s">
        <v>250</v>
      </c>
      <c r="H3492" t="s">
        <v>251</v>
      </c>
      <c r="I3492" t="n">
        <v>5</v>
      </c>
      <c r="J3492" t="n">
        <v>180</v>
      </c>
      <c r="K3492" t="s">
        <v>431</v>
      </c>
      <c r="L3492" t="n">
        <v>334</v>
      </c>
      <c r="M3492" t="n">
        <v>0.45</v>
      </c>
      <c r="N3492" t="n">
        <v>0</v>
      </c>
      <c r="T3492" t="s">
        <v>405</v>
      </c>
    </row>
    <row r="3493" spans="1:20">
      <c r="A3493" s="1" t="n">
        <v>41578</v>
      </c>
      <c r="B3493" t="s">
        <v>432</v>
      </c>
      <c r="C3493" t="n">
        <v>2</v>
      </c>
      <c r="D3493" t="n">
        <v>25</v>
      </c>
      <c r="E3493" t="s">
        <v>143</v>
      </c>
      <c r="F3493" t="n">
        <v>3201</v>
      </c>
      <c r="G3493" t="s">
        <v>250</v>
      </c>
      <c r="H3493" t="s">
        <v>251</v>
      </c>
      <c r="I3493" t="n">
        <v>5</v>
      </c>
      <c r="J3493" t="n">
        <v>145</v>
      </c>
      <c r="K3493" t="s">
        <v>323</v>
      </c>
      <c r="L3493" t="n">
        <v>950</v>
      </c>
      <c r="M3493" t="n">
        <v>0.17</v>
      </c>
      <c r="N3493" t="n">
        <v>32.1</v>
      </c>
      <c r="O3493" t="s">
        <v>433</v>
      </c>
      <c r="P3493" t="n">
        <v>363</v>
      </c>
      <c r="Q3493" t="s">
        <v>411</v>
      </c>
      <c r="R3493" t="s">
        <v>255</v>
      </c>
      <c r="S3493" t="s">
        <v>251</v>
      </c>
      <c r="T3493" t="n">
        <v>5</v>
      </c>
    </row>
    <row r="3494" spans="1:20">
      <c r="A3494" s="1" t="n">
        <v>41578</v>
      </c>
      <c r="B3494" t="s">
        <v>432</v>
      </c>
      <c r="C3494" t="n">
        <v>3</v>
      </c>
      <c r="D3494" t="n">
        <v>25</v>
      </c>
      <c r="E3494" t="s">
        <v>143</v>
      </c>
      <c r="F3494" t="n">
        <v>3201</v>
      </c>
      <c r="G3494" t="s">
        <v>250</v>
      </c>
      <c r="H3494" t="s">
        <v>251</v>
      </c>
      <c r="I3494" t="n">
        <v>5</v>
      </c>
      <c r="J3494" t="n">
        <v>785</v>
      </c>
      <c r="K3494" t="s">
        <v>281</v>
      </c>
      <c r="L3494" t="n">
        <v>259</v>
      </c>
      <c r="M3494" t="n">
        <v>1.01</v>
      </c>
      <c r="N3494" t="n">
        <v>39.5</v>
      </c>
      <c r="O3494" t="s">
        <v>433</v>
      </c>
      <c r="P3494" t="n">
        <v>363</v>
      </c>
      <c r="Q3494" t="s">
        <v>411</v>
      </c>
      <c r="R3494" t="s">
        <v>255</v>
      </c>
      <c r="S3494" t="s">
        <v>251</v>
      </c>
      <c r="T3494" t="n">
        <v>5</v>
      </c>
    </row>
    <row r="3495" spans="1:20">
      <c r="A3495" s="1" t="n">
        <v>41578</v>
      </c>
      <c r="B3495" t="s">
        <v>432</v>
      </c>
      <c r="C3495" t="n">
        <v>4</v>
      </c>
      <c r="D3495" t="n">
        <v>25</v>
      </c>
      <c r="E3495" t="s">
        <v>143</v>
      </c>
      <c r="F3495" t="n">
        <v>3201</v>
      </c>
      <c r="G3495" t="s">
        <v>250</v>
      </c>
      <c r="H3495" t="s">
        <v>251</v>
      </c>
      <c r="I3495" t="n">
        <v>5</v>
      </c>
      <c r="J3495" t="n">
        <v>785</v>
      </c>
      <c r="K3495" t="s">
        <v>281</v>
      </c>
      <c r="L3495" t="n">
        <v>770</v>
      </c>
      <c r="M3495" t="n">
        <v>1.01</v>
      </c>
      <c r="N3495" t="n">
        <v>39.5</v>
      </c>
      <c r="O3495" t="s">
        <v>433</v>
      </c>
      <c r="P3495" t="n">
        <v>363</v>
      </c>
      <c r="Q3495" t="s">
        <v>411</v>
      </c>
      <c r="R3495" t="s">
        <v>255</v>
      </c>
      <c r="S3495" t="s">
        <v>251</v>
      </c>
      <c r="T3495" t="n">
        <v>5</v>
      </c>
    </row>
    <row r="3496" spans="1:20">
      <c r="A3496" s="1" t="n">
        <v>41578</v>
      </c>
      <c r="B3496" t="s">
        <v>345</v>
      </c>
      <c r="C3496" t="n">
        <v>24</v>
      </c>
      <c r="D3496" t="n">
        <v>25</v>
      </c>
      <c r="E3496" t="s">
        <v>143</v>
      </c>
      <c r="F3496" t="n">
        <v>3201</v>
      </c>
      <c r="G3496" t="s">
        <v>250</v>
      </c>
      <c r="H3496" t="s">
        <v>251</v>
      </c>
      <c r="I3496" t="n">
        <v>5</v>
      </c>
      <c r="J3496" t="n">
        <v>458</v>
      </c>
      <c r="K3496" t="s">
        <v>252</v>
      </c>
      <c r="L3496" t="n">
        <v>402</v>
      </c>
      <c r="M3496" t="n">
        <v>0.09</v>
      </c>
      <c r="N3496" t="n">
        <v>33.9</v>
      </c>
      <c r="O3496" t="s">
        <v>345</v>
      </c>
      <c r="P3496" t="n">
        <v>121</v>
      </c>
      <c r="Q3496" t="s">
        <v>251</v>
      </c>
      <c r="R3496" t="s">
        <v>255</v>
      </c>
      <c r="S3496" t="s">
        <v>251</v>
      </c>
      <c r="T3496" t="n">
        <v>5</v>
      </c>
    </row>
    <row r="3497" spans="1:20">
      <c r="A3497" s="1" t="n">
        <v>41578</v>
      </c>
      <c r="B3497" t="s">
        <v>345</v>
      </c>
      <c r="C3497" t="n">
        <v>25</v>
      </c>
      <c r="D3497" t="n">
        <v>25</v>
      </c>
      <c r="E3497" t="s">
        <v>143</v>
      </c>
      <c r="F3497" t="n">
        <v>3201</v>
      </c>
      <c r="G3497" t="s">
        <v>250</v>
      </c>
      <c r="H3497" t="s">
        <v>251</v>
      </c>
      <c r="I3497" t="n">
        <v>5</v>
      </c>
      <c r="J3497" t="n">
        <v>458</v>
      </c>
      <c r="K3497" t="s">
        <v>252</v>
      </c>
      <c r="L3497" t="n">
        <v>658</v>
      </c>
      <c r="M3497" t="n">
        <v>0.09</v>
      </c>
      <c r="N3497" t="n">
        <v>33.9</v>
      </c>
      <c r="O3497" t="s">
        <v>345</v>
      </c>
      <c r="P3497" t="n">
        <v>121</v>
      </c>
      <c r="Q3497" t="s">
        <v>251</v>
      </c>
      <c r="R3497" t="s">
        <v>255</v>
      </c>
      <c r="S3497" t="s">
        <v>251</v>
      </c>
      <c r="T3497" t="n">
        <v>5</v>
      </c>
    </row>
    <row r="3498" spans="1:20">
      <c r="A3498" s="1" t="n">
        <v>41578</v>
      </c>
      <c r="B3498" t="s">
        <v>345</v>
      </c>
      <c r="C3498" t="n">
        <v>26</v>
      </c>
      <c r="D3498" t="n">
        <v>25</v>
      </c>
      <c r="E3498" t="s">
        <v>143</v>
      </c>
      <c r="F3498" t="n">
        <v>3201</v>
      </c>
      <c r="G3498" t="s">
        <v>250</v>
      </c>
      <c r="H3498" t="s">
        <v>251</v>
      </c>
      <c r="I3498" t="n">
        <v>5</v>
      </c>
      <c r="J3498" t="n">
        <v>945</v>
      </c>
      <c r="K3498" t="s">
        <v>304</v>
      </c>
      <c r="L3498" t="n">
        <v>235</v>
      </c>
      <c r="M3498" t="n">
        <v>0.05</v>
      </c>
      <c r="N3498" t="n">
        <v>40.3</v>
      </c>
      <c r="O3498" t="s">
        <v>345</v>
      </c>
      <c r="P3498" t="n">
        <v>121</v>
      </c>
      <c r="Q3498" t="s">
        <v>251</v>
      </c>
      <c r="R3498" t="s">
        <v>255</v>
      </c>
      <c r="S3498" t="s">
        <v>251</v>
      </c>
      <c r="T3498" t="n">
        <v>5</v>
      </c>
    </row>
    <row r="3499" spans="1:20">
      <c r="A3499" s="1" t="n">
        <v>41578</v>
      </c>
      <c r="B3499" t="s">
        <v>400</v>
      </c>
      <c r="C3499" t="n">
        <v>1</v>
      </c>
      <c r="D3499" t="n">
        <v>251</v>
      </c>
      <c r="E3499" t="s">
        <v>409</v>
      </c>
      <c r="F3499" t="n">
        <v>3202</v>
      </c>
      <c r="G3499" t="s">
        <v>297</v>
      </c>
      <c r="H3499" t="s">
        <v>251</v>
      </c>
      <c r="I3499" t="n">
        <v>5</v>
      </c>
      <c r="J3499" t="n">
        <v>320</v>
      </c>
      <c r="K3499" t="s">
        <v>412</v>
      </c>
      <c r="L3499" t="n">
        <v>20</v>
      </c>
      <c r="M3499" t="n">
        <v>0</v>
      </c>
      <c r="N3499" t="n">
        <v>0</v>
      </c>
      <c r="T3499" t="s">
        <v>405</v>
      </c>
    </row>
    <row r="3500" spans="1:20">
      <c r="A3500" s="1" t="n">
        <v>41578</v>
      </c>
      <c r="B3500" t="s">
        <v>400</v>
      </c>
      <c r="C3500" t="n">
        <v>2</v>
      </c>
      <c r="D3500" t="n">
        <v>251</v>
      </c>
      <c r="E3500" t="s">
        <v>409</v>
      </c>
      <c r="F3500" t="n">
        <v>3203</v>
      </c>
      <c r="G3500" t="s">
        <v>366</v>
      </c>
      <c r="H3500" t="s">
        <v>251</v>
      </c>
      <c r="I3500" t="n">
        <v>5</v>
      </c>
      <c r="J3500" t="n">
        <v>320</v>
      </c>
      <c r="K3500" t="s">
        <v>412</v>
      </c>
      <c r="L3500" t="n">
        <v>13</v>
      </c>
      <c r="M3500" t="n">
        <v>0</v>
      </c>
      <c r="N3500" t="n">
        <v>0</v>
      </c>
      <c r="T3500" t="s">
        <v>405</v>
      </c>
    </row>
    <row r="3501" spans="1:20">
      <c r="A3501" s="1" t="n">
        <v>41578</v>
      </c>
      <c r="B3501" t="s">
        <v>400</v>
      </c>
      <c r="C3501" t="n">
        <v>3</v>
      </c>
      <c r="D3501" t="n">
        <v>251</v>
      </c>
      <c r="E3501" t="s">
        <v>409</v>
      </c>
      <c r="F3501" t="n">
        <v>3204</v>
      </c>
      <c r="G3501" t="s">
        <v>367</v>
      </c>
      <c r="H3501" t="s">
        <v>251</v>
      </c>
      <c r="I3501" t="n">
        <v>5</v>
      </c>
      <c r="J3501" t="n">
        <v>320</v>
      </c>
      <c r="K3501" t="s">
        <v>412</v>
      </c>
      <c r="L3501" t="n">
        <v>9</v>
      </c>
      <c r="M3501" t="n">
        <v>0</v>
      </c>
      <c r="N3501" t="n">
        <v>0</v>
      </c>
      <c r="T3501" t="s">
        <v>405</v>
      </c>
    </row>
    <row r="3502" spans="1:20">
      <c r="A3502" s="1" t="n">
        <v>41578</v>
      </c>
      <c r="B3502" t="s">
        <v>400</v>
      </c>
      <c r="C3502" t="n">
        <v>4</v>
      </c>
      <c r="D3502" t="n">
        <v>251</v>
      </c>
      <c r="E3502" t="s">
        <v>409</v>
      </c>
      <c r="F3502" t="n">
        <v>3201</v>
      </c>
      <c r="G3502" t="s">
        <v>250</v>
      </c>
      <c r="H3502" t="s">
        <v>251</v>
      </c>
      <c r="I3502" t="n">
        <v>5</v>
      </c>
      <c r="J3502" t="n">
        <v>320</v>
      </c>
      <c r="K3502" t="s">
        <v>412</v>
      </c>
      <c r="L3502" t="n">
        <v>9</v>
      </c>
      <c r="M3502" t="n">
        <v>0</v>
      </c>
      <c r="N3502" t="n">
        <v>0</v>
      </c>
      <c r="T3502" t="s">
        <v>405</v>
      </c>
    </row>
    <row r="3503" spans="1:20">
      <c r="A3503" s="1" t="n">
        <v>41578</v>
      </c>
      <c r="B3503" t="s">
        <v>348</v>
      </c>
      <c r="C3503" t="n">
        <v>1</v>
      </c>
      <c r="D3503" t="n">
        <v>216</v>
      </c>
      <c r="E3503" t="s">
        <v>416</v>
      </c>
      <c r="F3503" t="n">
        <v>3201</v>
      </c>
      <c r="G3503" t="s">
        <v>250</v>
      </c>
      <c r="H3503" t="s">
        <v>251</v>
      </c>
      <c r="I3503" t="n">
        <v>5</v>
      </c>
      <c r="J3503" t="n">
        <v>515</v>
      </c>
      <c r="K3503" t="s">
        <v>361</v>
      </c>
      <c r="L3503" t="n">
        <v>160</v>
      </c>
      <c r="M3503" t="n">
        <v>0</v>
      </c>
      <c r="N3503" t="n">
        <v>0</v>
      </c>
      <c r="T3503" t="s">
        <v>405</v>
      </c>
    </row>
    <row r="3504" spans="1:20">
      <c r="A3504" s="1" t="n">
        <v>41578</v>
      </c>
      <c r="B3504" t="s">
        <v>348</v>
      </c>
      <c r="C3504" t="n">
        <v>2</v>
      </c>
      <c r="D3504" t="n">
        <v>216</v>
      </c>
      <c r="E3504" t="s">
        <v>416</v>
      </c>
      <c r="F3504" t="n">
        <v>3201</v>
      </c>
      <c r="G3504" t="s">
        <v>250</v>
      </c>
      <c r="H3504" t="s">
        <v>251</v>
      </c>
      <c r="I3504" t="n">
        <v>5</v>
      </c>
      <c r="J3504" t="n">
        <v>280</v>
      </c>
      <c r="K3504" t="s">
        <v>273</v>
      </c>
      <c r="L3504" t="n">
        <v>299</v>
      </c>
      <c r="M3504" t="n">
        <v>0</v>
      </c>
      <c r="N3504" t="n">
        <v>0</v>
      </c>
      <c r="T3504" t="s">
        <v>405</v>
      </c>
    </row>
    <row r="3505" spans="1:20">
      <c r="A3505" s="1" t="n">
        <v>41578</v>
      </c>
      <c r="B3505" t="s">
        <v>395</v>
      </c>
      <c r="C3505" t="n">
        <v>17</v>
      </c>
      <c r="D3505" t="n">
        <v>25</v>
      </c>
      <c r="E3505" t="s">
        <v>143</v>
      </c>
      <c r="F3505" t="n">
        <v>3201</v>
      </c>
      <c r="G3505" t="s">
        <v>250</v>
      </c>
      <c r="H3505" t="s">
        <v>251</v>
      </c>
      <c r="I3505" t="n">
        <v>5</v>
      </c>
      <c r="J3505" t="n">
        <v>458</v>
      </c>
      <c r="K3505" t="s">
        <v>252</v>
      </c>
      <c r="L3505" t="n">
        <v>308</v>
      </c>
      <c r="M3505" t="n">
        <v>0.23</v>
      </c>
      <c r="N3505" t="n">
        <v>20.4</v>
      </c>
      <c r="O3505" t="s">
        <v>433</v>
      </c>
      <c r="P3505" t="n">
        <v>363</v>
      </c>
      <c r="Q3505" t="s">
        <v>411</v>
      </c>
      <c r="R3505" t="s">
        <v>255</v>
      </c>
      <c r="S3505" t="s">
        <v>251</v>
      </c>
      <c r="T3505" t="n">
        <v>5</v>
      </c>
    </row>
    <row r="3506" spans="1:20">
      <c r="A3506" s="1" t="n">
        <v>41578</v>
      </c>
      <c r="B3506" t="s">
        <v>395</v>
      </c>
      <c r="C3506" t="n">
        <v>30</v>
      </c>
      <c r="D3506" t="n">
        <v>25</v>
      </c>
      <c r="E3506" t="s">
        <v>143</v>
      </c>
      <c r="F3506" t="n">
        <v>3201</v>
      </c>
      <c r="G3506" t="s">
        <v>250</v>
      </c>
      <c r="H3506" t="s">
        <v>251</v>
      </c>
      <c r="I3506" t="n">
        <v>5</v>
      </c>
      <c r="J3506" t="n">
        <v>805</v>
      </c>
      <c r="K3506" t="s">
        <v>317</v>
      </c>
      <c r="L3506" t="n">
        <v>717</v>
      </c>
      <c r="M3506" t="n">
        <v>0.28</v>
      </c>
      <c r="N3506" t="n">
        <v>35.3</v>
      </c>
      <c r="O3506" t="s">
        <v>433</v>
      </c>
      <c r="P3506" t="n">
        <v>363</v>
      </c>
      <c r="Q3506" t="s">
        <v>411</v>
      </c>
      <c r="R3506" t="s">
        <v>255</v>
      </c>
      <c r="S3506" t="s">
        <v>251</v>
      </c>
      <c r="T3506" t="n">
        <v>5</v>
      </c>
    </row>
    <row r="3507" spans="1:20">
      <c r="A3507" s="1" t="n">
        <v>41608</v>
      </c>
      <c r="B3507" t="s">
        <v>432</v>
      </c>
      <c r="C3507" t="n">
        <v>1</v>
      </c>
      <c r="D3507" t="n">
        <v>25</v>
      </c>
      <c r="E3507" t="s">
        <v>143</v>
      </c>
      <c r="F3507" t="n">
        <v>3201</v>
      </c>
      <c r="G3507" t="s">
        <v>250</v>
      </c>
      <c r="H3507" t="s">
        <v>251</v>
      </c>
      <c r="I3507" t="n">
        <v>5</v>
      </c>
      <c r="J3507" t="n">
        <v>150</v>
      </c>
      <c r="K3507" t="s">
        <v>291</v>
      </c>
      <c r="L3507" t="n">
        <v>517</v>
      </c>
      <c r="M3507" t="n">
        <v>0.84</v>
      </c>
      <c r="N3507" t="n">
        <v>23.8</v>
      </c>
      <c r="O3507" t="s">
        <v>433</v>
      </c>
      <c r="P3507" t="n">
        <v>363</v>
      </c>
      <c r="Q3507" t="s">
        <v>411</v>
      </c>
      <c r="R3507" t="s">
        <v>255</v>
      </c>
      <c r="S3507" t="s">
        <v>251</v>
      </c>
      <c r="T3507" t="n">
        <v>5</v>
      </c>
    </row>
    <row r="3508" spans="1:20">
      <c r="A3508" s="1" t="n">
        <v>41608</v>
      </c>
      <c r="B3508" t="s">
        <v>432</v>
      </c>
      <c r="C3508" t="n">
        <v>2</v>
      </c>
      <c r="D3508" t="n">
        <v>25</v>
      </c>
      <c r="E3508" t="s">
        <v>143</v>
      </c>
      <c r="F3508" t="n">
        <v>3201</v>
      </c>
      <c r="G3508" t="s">
        <v>250</v>
      </c>
      <c r="H3508" t="s">
        <v>251</v>
      </c>
      <c r="I3508" t="n">
        <v>5</v>
      </c>
      <c r="J3508" t="n">
        <v>125</v>
      </c>
      <c r="K3508" t="s">
        <v>414</v>
      </c>
      <c r="L3508" t="n">
        <v>351</v>
      </c>
      <c r="M3508" t="n">
        <v>0.06</v>
      </c>
      <c r="N3508" t="n">
        <v>43.2</v>
      </c>
      <c r="O3508" t="s">
        <v>433</v>
      </c>
      <c r="P3508" t="n">
        <v>363</v>
      </c>
      <c r="Q3508" t="s">
        <v>411</v>
      </c>
      <c r="R3508" t="s">
        <v>255</v>
      </c>
      <c r="S3508" t="s">
        <v>251</v>
      </c>
      <c r="T3508" t="n">
        <v>5</v>
      </c>
    </row>
    <row r="3509" spans="1:20">
      <c r="A3509" s="1" t="n">
        <v>41608</v>
      </c>
      <c r="B3509" t="s">
        <v>432</v>
      </c>
      <c r="C3509" t="n">
        <v>3</v>
      </c>
      <c r="D3509" t="n">
        <v>25</v>
      </c>
      <c r="E3509" t="s">
        <v>143</v>
      </c>
      <c r="F3509" t="n">
        <v>3201</v>
      </c>
      <c r="G3509" t="s">
        <v>250</v>
      </c>
      <c r="H3509" t="s">
        <v>251</v>
      </c>
      <c r="I3509" t="n">
        <v>5</v>
      </c>
      <c r="J3509" t="n">
        <v>125</v>
      </c>
      <c r="K3509" t="s">
        <v>414</v>
      </c>
      <c r="L3509" t="n">
        <v>684</v>
      </c>
      <c r="M3509" t="n">
        <v>0.06</v>
      </c>
      <c r="N3509" t="n">
        <v>43.2</v>
      </c>
      <c r="O3509" t="s">
        <v>433</v>
      </c>
      <c r="P3509" t="n">
        <v>363</v>
      </c>
      <c r="Q3509" t="s">
        <v>411</v>
      </c>
      <c r="R3509" t="s">
        <v>255</v>
      </c>
      <c r="S3509" t="s">
        <v>251</v>
      </c>
      <c r="T3509" t="n">
        <v>5</v>
      </c>
    </row>
    <row r="3510" spans="1:20">
      <c r="A3510" s="1" t="n">
        <v>41608</v>
      </c>
      <c r="B3510" t="s">
        <v>432</v>
      </c>
      <c r="C3510" t="n">
        <v>4</v>
      </c>
      <c r="D3510" t="n">
        <v>25</v>
      </c>
      <c r="E3510" t="s">
        <v>143</v>
      </c>
      <c r="F3510" t="n">
        <v>3201</v>
      </c>
      <c r="G3510" t="s">
        <v>250</v>
      </c>
      <c r="H3510" t="s">
        <v>251</v>
      </c>
      <c r="I3510" t="n">
        <v>5</v>
      </c>
      <c r="J3510" t="n">
        <v>805</v>
      </c>
      <c r="K3510" t="s">
        <v>317</v>
      </c>
      <c r="L3510" t="n">
        <v>535</v>
      </c>
      <c r="M3510" t="n">
        <v>1.4</v>
      </c>
      <c r="N3510" t="n">
        <v>35.5</v>
      </c>
      <c r="O3510" t="s">
        <v>433</v>
      </c>
      <c r="P3510" t="n">
        <v>363</v>
      </c>
      <c r="Q3510" t="s">
        <v>411</v>
      </c>
      <c r="R3510" t="s">
        <v>255</v>
      </c>
      <c r="S3510" t="s">
        <v>251</v>
      </c>
      <c r="T3510" t="n">
        <v>5</v>
      </c>
    </row>
    <row r="3511" spans="1:20">
      <c r="A3511" s="1" t="n">
        <v>41608</v>
      </c>
      <c r="B3511" t="s">
        <v>434</v>
      </c>
      <c r="C3511" t="n">
        <v>2</v>
      </c>
      <c r="D3511" t="n">
        <v>510</v>
      </c>
      <c r="E3511" t="s">
        <v>422</v>
      </c>
      <c r="F3511" t="n">
        <v>3201</v>
      </c>
      <c r="G3511" t="s">
        <v>250</v>
      </c>
      <c r="H3511" t="s">
        <v>251</v>
      </c>
      <c r="I3511" t="n">
        <v>5</v>
      </c>
      <c r="J3511" t="n">
        <v>275</v>
      </c>
      <c r="K3511" t="s">
        <v>435</v>
      </c>
      <c r="L3511" t="n">
        <v>221</v>
      </c>
      <c r="M3511" t="n">
        <v>1.04</v>
      </c>
      <c r="N3511" t="n">
        <v>0</v>
      </c>
      <c r="T3511" t="s">
        <v>405</v>
      </c>
    </row>
    <row r="3512" spans="1:20">
      <c r="A3512" s="1" t="n">
        <v>41608</v>
      </c>
      <c r="B3512" t="s">
        <v>345</v>
      </c>
      <c r="C3512" t="n">
        <v>18</v>
      </c>
      <c r="D3512" t="n">
        <v>25</v>
      </c>
      <c r="E3512" t="s">
        <v>143</v>
      </c>
      <c r="F3512" t="n">
        <v>3201</v>
      </c>
      <c r="G3512" t="s">
        <v>250</v>
      </c>
      <c r="H3512" t="s">
        <v>251</v>
      </c>
      <c r="I3512" t="n">
        <v>5</v>
      </c>
      <c r="J3512" t="n">
        <v>875</v>
      </c>
      <c r="K3512" t="s">
        <v>327</v>
      </c>
      <c r="L3512" t="n">
        <v>208</v>
      </c>
      <c r="M3512" t="n">
        <v>0.04</v>
      </c>
      <c r="N3512" t="n">
        <v>41.8</v>
      </c>
      <c r="O3512" t="s">
        <v>345</v>
      </c>
      <c r="P3512" t="n">
        <v>121</v>
      </c>
      <c r="Q3512" t="s">
        <v>251</v>
      </c>
      <c r="R3512" t="s">
        <v>255</v>
      </c>
      <c r="S3512" t="s">
        <v>251</v>
      </c>
      <c r="T3512" t="n">
        <v>5</v>
      </c>
    </row>
    <row r="3513" spans="1:20">
      <c r="A3513" s="1" t="n">
        <v>41608</v>
      </c>
      <c r="B3513" t="s">
        <v>345</v>
      </c>
      <c r="C3513" t="n">
        <v>19</v>
      </c>
      <c r="D3513" t="n">
        <v>25</v>
      </c>
      <c r="E3513" t="s">
        <v>143</v>
      </c>
      <c r="F3513" t="n">
        <v>3201</v>
      </c>
      <c r="G3513" t="s">
        <v>250</v>
      </c>
      <c r="H3513" t="s">
        <v>251</v>
      </c>
      <c r="I3513" t="n">
        <v>5</v>
      </c>
      <c r="J3513" t="n">
        <v>458</v>
      </c>
      <c r="K3513" t="s">
        <v>252</v>
      </c>
      <c r="L3513" t="n">
        <v>351</v>
      </c>
      <c r="M3513" t="n">
        <v>0.05</v>
      </c>
      <c r="N3513" t="n">
        <v>33.8</v>
      </c>
      <c r="O3513" t="s">
        <v>345</v>
      </c>
      <c r="P3513" t="n">
        <v>121</v>
      </c>
      <c r="Q3513" t="s">
        <v>251</v>
      </c>
      <c r="R3513" t="s">
        <v>255</v>
      </c>
      <c r="S3513" t="s">
        <v>251</v>
      </c>
      <c r="T3513" t="n">
        <v>5</v>
      </c>
    </row>
    <row r="3514" spans="1:20">
      <c r="A3514" s="1" t="n">
        <v>41608</v>
      </c>
      <c r="B3514" t="s">
        <v>345</v>
      </c>
      <c r="C3514" t="n">
        <v>20</v>
      </c>
      <c r="D3514" t="n">
        <v>25</v>
      </c>
      <c r="E3514" t="s">
        <v>143</v>
      </c>
      <c r="F3514" t="n">
        <v>3201</v>
      </c>
      <c r="G3514" t="s">
        <v>250</v>
      </c>
      <c r="H3514" t="s">
        <v>251</v>
      </c>
      <c r="I3514" t="n">
        <v>5</v>
      </c>
      <c r="J3514" t="n">
        <v>458</v>
      </c>
      <c r="K3514" t="s">
        <v>252</v>
      </c>
      <c r="L3514" t="n">
        <v>324</v>
      </c>
      <c r="M3514" t="n">
        <v>0.05</v>
      </c>
      <c r="N3514" t="n">
        <v>33.8</v>
      </c>
      <c r="O3514" t="s">
        <v>345</v>
      </c>
      <c r="P3514" t="n">
        <v>121</v>
      </c>
      <c r="Q3514" t="s">
        <v>251</v>
      </c>
      <c r="R3514" t="s">
        <v>255</v>
      </c>
      <c r="S3514" t="s">
        <v>251</v>
      </c>
      <c r="T3514" t="n">
        <v>5</v>
      </c>
    </row>
    <row r="3515" spans="1:20">
      <c r="A3515" s="1" t="n">
        <v>41608</v>
      </c>
      <c r="B3515" t="s">
        <v>345</v>
      </c>
      <c r="C3515" t="n">
        <v>21</v>
      </c>
      <c r="D3515" t="n">
        <v>25</v>
      </c>
      <c r="E3515" t="s">
        <v>143</v>
      </c>
      <c r="F3515" t="n">
        <v>3201</v>
      </c>
      <c r="G3515" t="s">
        <v>250</v>
      </c>
      <c r="H3515" t="s">
        <v>251</v>
      </c>
      <c r="I3515" t="n">
        <v>5</v>
      </c>
      <c r="J3515" t="n">
        <v>945</v>
      </c>
      <c r="K3515" t="s">
        <v>304</v>
      </c>
      <c r="L3515" t="n">
        <v>251</v>
      </c>
      <c r="M3515" t="n">
        <v>0.04</v>
      </c>
      <c r="N3515" t="n">
        <v>33.8</v>
      </c>
      <c r="O3515" t="s">
        <v>345</v>
      </c>
      <c r="P3515" t="n">
        <v>121</v>
      </c>
      <c r="Q3515" t="s">
        <v>251</v>
      </c>
      <c r="R3515" t="s">
        <v>255</v>
      </c>
      <c r="S3515" t="s">
        <v>251</v>
      </c>
      <c r="T3515" t="n">
        <v>5</v>
      </c>
    </row>
    <row r="3516" spans="1:20">
      <c r="A3516" s="1" t="n">
        <v>41608</v>
      </c>
      <c r="B3516" t="s">
        <v>345</v>
      </c>
      <c r="C3516" t="n">
        <v>22</v>
      </c>
      <c r="D3516" t="n">
        <v>25</v>
      </c>
      <c r="E3516" t="s">
        <v>143</v>
      </c>
      <c r="F3516" t="n">
        <v>3201</v>
      </c>
      <c r="G3516" t="s">
        <v>250</v>
      </c>
      <c r="H3516" t="s">
        <v>251</v>
      </c>
      <c r="I3516" t="n">
        <v>5</v>
      </c>
      <c r="J3516" t="n">
        <v>945</v>
      </c>
      <c r="K3516" t="s">
        <v>304</v>
      </c>
      <c r="L3516" t="n">
        <v>312</v>
      </c>
      <c r="M3516" t="n">
        <v>0.05</v>
      </c>
      <c r="N3516" t="n">
        <v>39.4</v>
      </c>
      <c r="O3516" t="s">
        <v>345</v>
      </c>
      <c r="P3516" t="n">
        <v>121</v>
      </c>
      <c r="Q3516" t="s">
        <v>251</v>
      </c>
      <c r="R3516" t="s">
        <v>255</v>
      </c>
      <c r="S3516" t="s">
        <v>251</v>
      </c>
      <c r="T3516" t="n">
        <v>5</v>
      </c>
    </row>
    <row r="3517" spans="1:20">
      <c r="A3517" s="1" t="n">
        <v>41608</v>
      </c>
      <c r="B3517" t="s">
        <v>400</v>
      </c>
      <c r="C3517" t="n">
        <v>1</v>
      </c>
      <c r="D3517" t="n">
        <v>251</v>
      </c>
      <c r="E3517" t="s">
        <v>409</v>
      </c>
      <c r="F3517" t="n">
        <v>3202</v>
      </c>
      <c r="G3517" t="s">
        <v>297</v>
      </c>
      <c r="H3517" t="s">
        <v>251</v>
      </c>
      <c r="I3517" t="n">
        <v>5</v>
      </c>
      <c r="J3517" t="n">
        <v>320</v>
      </c>
      <c r="K3517" t="s">
        <v>412</v>
      </c>
      <c r="L3517" t="n">
        <v>20</v>
      </c>
      <c r="M3517" t="n">
        <v>0</v>
      </c>
      <c r="N3517" t="n">
        <v>0</v>
      </c>
      <c r="T3517" t="s">
        <v>405</v>
      </c>
    </row>
    <row r="3518" spans="1:20">
      <c r="A3518" s="1" t="n">
        <v>41639</v>
      </c>
      <c r="B3518" t="s">
        <v>432</v>
      </c>
      <c r="C3518" t="n">
        <v>1</v>
      </c>
      <c r="D3518" t="n">
        <v>25</v>
      </c>
      <c r="E3518" t="s">
        <v>143</v>
      </c>
      <c r="F3518" t="n">
        <v>3201</v>
      </c>
      <c r="G3518" t="s">
        <v>250</v>
      </c>
      <c r="H3518" t="s">
        <v>251</v>
      </c>
      <c r="I3518" t="n">
        <v>5</v>
      </c>
      <c r="J3518" t="n">
        <v>805</v>
      </c>
      <c r="K3518" t="s">
        <v>317</v>
      </c>
      <c r="L3518" t="n">
        <v>207</v>
      </c>
      <c r="M3518" t="n">
        <v>0.5</v>
      </c>
      <c r="N3518" t="n">
        <v>35.3</v>
      </c>
      <c r="O3518" t="s">
        <v>433</v>
      </c>
      <c r="P3518" t="n">
        <v>363</v>
      </c>
      <c r="Q3518" t="s">
        <v>411</v>
      </c>
      <c r="R3518" t="s">
        <v>255</v>
      </c>
      <c r="S3518" t="s">
        <v>251</v>
      </c>
      <c r="T3518" t="n">
        <v>5</v>
      </c>
    </row>
    <row r="3519" spans="1:20">
      <c r="A3519" s="1" t="n">
        <v>41639</v>
      </c>
      <c r="B3519" t="s">
        <v>432</v>
      </c>
      <c r="C3519" t="n">
        <v>2</v>
      </c>
      <c r="D3519" t="n">
        <v>25</v>
      </c>
      <c r="E3519" t="s">
        <v>143</v>
      </c>
      <c r="F3519" t="n">
        <v>3201</v>
      </c>
      <c r="G3519" t="s">
        <v>250</v>
      </c>
      <c r="H3519" t="s">
        <v>251</v>
      </c>
      <c r="I3519" t="n">
        <v>5</v>
      </c>
      <c r="J3519" t="n">
        <v>805</v>
      </c>
      <c r="K3519" t="s">
        <v>317</v>
      </c>
      <c r="L3519" t="n">
        <v>711</v>
      </c>
      <c r="M3519" t="n">
        <v>0.27</v>
      </c>
      <c r="N3519" t="n">
        <v>36.6</v>
      </c>
      <c r="O3519" t="s">
        <v>433</v>
      </c>
      <c r="P3519" t="n">
        <v>363</v>
      </c>
      <c r="Q3519" t="s">
        <v>411</v>
      </c>
      <c r="R3519" t="s">
        <v>255</v>
      </c>
      <c r="S3519" t="s">
        <v>251</v>
      </c>
      <c r="T3519" t="n">
        <v>5</v>
      </c>
    </row>
    <row r="3520" spans="1:20">
      <c r="A3520" s="1" t="n">
        <v>41639</v>
      </c>
      <c r="B3520" t="s">
        <v>432</v>
      </c>
      <c r="C3520" t="n">
        <v>3</v>
      </c>
      <c r="D3520" t="n">
        <v>25</v>
      </c>
      <c r="E3520" t="s">
        <v>143</v>
      </c>
      <c r="F3520" t="n">
        <v>3201</v>
      </c>
      <c r="G3520" t="s">
        <v>250</v>
      </c>
      <c r="H3520" t="s">
        <v>251</v>
      </c>
      <c r="I3520" t="n">
        <v>5</v>
      </c>
      <c r="J3520" t="n">
        <v>910</v>
      </c>
      <c r="K3520" t="s">
        <v>340</v>
      </c>
      <c r="L3520" t="n">
        <v>898</v>
      </c>
      <c r="M3520" t="n">
        <v>0.74</v>
      </c>
      <c r="N3520" t="n">
        <v>40.3</v>
      </c>
      <c r="O3520" t="s">
        <v>433</v>
      </c>
      <c r="P3520" t="n">
        <v>363</v>
      </c>
      <c r="Q3520" t="s">
        <v>411</v>
      </c>
      <c r="R3520" t="s">
        <v>255</v>
      </c>
      <c r="S3520" t="s">
        <v>251</v>
      </c>
      <c r="T3520" t="n">
        <v>5</v>
      </c>
    </row>
    <row r="3521" spans="1:20">
      <c r="A3521" s="1" t="n">
        <v>41639</v>
      </c>
      <c r="B3521" t="s">
        <v>345</v>
      </c>
      <c r="C3521" t="n">
        <v>20</v>
      </c>
      <c r="D3521" t="n">
        <v>25</v>
      </c>
      <c r="E3521" t="s">
        <v>143</v>
      </c>
      <c r="F3521" t="n">
        <v>3201</v>
      </c>
      <c r="G3521" t="s">
        <v>250</v>
      </c>
      <c r="H3521" t="s">
        <v>251</v>
      </c>
      <c r="I3521" t="n">
        <v>5</v>
      </c>
      <c r="J3521" t="n">
        <v>875</v>
      </c>
      <c r="K3521" t="s">
        <v>327</v>
      </c>
      <c r="L3521" t="n">
        <v>351</v>
      </c>
      <c r="M3521" t="n">
        <v>0.04</v>
      </c>
      <c r="N3521" t="n">
        <v>41.3</v>
      </c>
      <c r="O3521" t="s">
        <v>345</v>
      </c>
      <c r="P3521" t="n">
        <v>121</v>
      </c>
      <c r="Q3521" t="s">
        <v>251</v>
      </c>
      <c r="R3521" t="s">
        <v>255</v>
      </c>
      <c r="S3521" t="s">
        <v>251</v>
      </c>
      <c r="T3521" t="n">
        <v>5</v>
      </c>
    </row>
    <row r="3522" spans="1:20">
      <c r="A3522" s="1" t="n">
        <v>41639</v>
      </c>
      <c r="B3522" t="s">
        <v>345</v>
      </c>
      <c r="C3522" t="n">
        <v>21</v>
      </c>
      <c r="D3522" t="n">
        <v>25</v>
      </c>
      <c r="E3522" t="s">
        <v>143</v>
      </c>
      <c r="F3522" t="n">
        <v>3201</v>
      </c>
      <c r="G3522" t="s">
        <v>250</v>
      </c>
      <c r="H3522" t="s">
        <v>251</v>
      </c>
      <c r="I3522" t="n">
        <v>5</v>
      </c>
      <c r="J3522" t="n">
        <v>875</v>
      </c>
      <c r="K3522" t="s">
        <v>327</v>
      </c>
      <c r="L3522" t="n">
        <v>208</v>
      </c>
      <c r="M3522" t="n">
        <v>0.04</v>
      </c>
      <c r="N3522" t="n">
        <v>41.3</v>
      </c>
      <c r="O3522" t="s">
        <v>345</v>
      </c>
      <c r="P3522" t="n">
        <v>121</v>
      </c>
      <c r="Q3522" t="s">
        <v>251</v>
      </c>
      <c r="R3522" t="s">
        <v>255</v>
      </c>
      <c r="S3522" t="s">
        <v>251</v>
      </c>
      <c r="T3522" t="n">
        <v>5</v>
      </c>
    </row>
    <row r="3523" spans="1:20">
      <c r="A3523" s="1" t="n">
        <v>41639</v>
      </c>
      <c r="B3523" t="s">
        <v>345</v>
      </c>
      <c r="C3523" t="n">
        <v>22</v>
      </c>
      <c r="D3523" t="n">
        <v>25</v>
      </c>
      <c r="E3523" t="s">
        <v>143</v>
      </c>
      <c r="F3523" t="n">
        <v>3201</v>
      </c>
      <c r="G3523" t="s">
        <v>250</v>
      </c>
      <c r="H3523" t="s">
        <v>251</v>
      </c>
      <c r="I3523" t="n">
        <v>5</v>
      </c>
      <c r="J3523" t="n">
        <v>388</v>
      </c>
      <c r="K3523" t="s">
        <v>346</v>
      </c>
      <c r="L3523" t="n">
        <v>550</v>
      </c>
      <c r="M3523" t="n">
        <v>0.08</v>
      </c>
      <c r="N3523" t="n">
        <v>35.3</v>
      </c>
      <c r="O3523" t="s">
        <v>345</v>
      </c>
      <c r="P3523" t="n">
        <v>121</v>
      </c>
      <c r="Q3523" t="s">
        <v>251</v>
      </c>
      <c r="R3523" t="s">
        <v>255</v>
      </c>
      <c r="S3523" t="s">
        <v>251</v>
      </c>
      <c r="T3523" t="n">
        <v>5</v>
      </c>
    </row>
    <row r="3524" spans="1:20">
      <c r="A3524" s="1" t="n">
        <v>41639</v>
      </c>
      <c r="B3524" t="s">
        <v>345</v>
      </c>
      <c r="C3524" t="n">
        <v>23</v>
      </c>
      <c r="D3524" t="n">
        <v>25</v>
      </c>
      <c r="E3524" t="s">
        <v>143</v>
      </c>
      <c r="F3524" t="n">
        <v>3201</v>
      </c>
      <c r="G3524" t="s">
        <v>250</v>
      </c>
      <c r="H3524" t="s">
        <v>251</v>
      </c>
      <c r="I3524" t="n">
        <v>5</v>
      </c>
      <c r="J3524" t="n">
        <v>875</v>
      </c>
      <c r="K3524" t="s">
        <v>327</v>
      </c>
      <c r="L3524" t="n">
        <v>298</v>
      </c>
      <c r="M3524" t="n">
        <v>0.1</v>
      </c>
      <c r="N3524" t="n">
        <v>33.7</v>
      </c>
      <c r="O3524" t="s">
        <v>345</v>
      </c>
      <c r="P3524" t="n">
        <v>121</v>
      </c>
      <c r="Q3524" t="s">
        <v>251</v>
      </c>
      <c r="R3524" t="s">
        <v>255</v>
      </c>
      <c r="S3524" t="s">
        <v>251</v>
      </c>
      <c r="T3524" t="n">
        <v>5</v>
      </c>
    </row>
    <row r="3525" spans="1:20">
      <c r="A3525" s="1" t="n">
        <v>41639</v>
      </c>
      <c r="B3525" t="s">
        <v>345</v>
      </c>
      <c r="C3525" t="n">
        <v>24</v>
      </c>
      <c r="D3525" t="n">
        <v>25</v>
      </c>
      <c r="E3525" t="s">
        <v>143</v>
      </c>
      <c r="F3525" t="n">
        <v>3201</v>
      </c>
      <c r="G3525" t="s">
        <v>250</v>
      </c>
      <c r="H3525" t="s">
        <v>251</v>
      </c>
      <c r="I3525" t="n">
        <v>5</v>
      </c>
      <c r="J3525" t="n">
        <v>458</v>
      </c>
      <c r="K3525" t="s">
        <v>252</v>
      </c>
      <c r="L3525" t="n">
        <v>452</v>
      </c>
      <c r="M3525" t="n">
        <v>0.1</v>
      </c>
      <c r="N3525" t="n">
        <v>33.7</v>
      </c>
      <c r="O3525" t="s">
        <v>345</v>
      </c>
      <c r="P3525" t="n">
        <v>121</v>
      </c>
      <c r="Q3525" t="s">
        <v>251</v>
      </c>
      <c r="R3525" t="s">
        <v>255</v>
      </c>
      <c r="S3525" t="s">
        <v>251</v>
      </c>
      <c r="T3525" t="n">
        <v>5</v>
      </c>
    </row>
    <row r="3526" spans="1:20">
      <c r="A3526" s="1" t="n">
        <v>41639</v>
      </c>
      <c r="B3526" t="s">
        <v>400</v>
      </c>
      <c r="C3526" t="n">
        <v>1</v>
      </c>
      <c r="D3526" t="n">
        <v>251</v>
      </c>
      <c r="E3526" t="s">
        <v>409</v>
      </c>
      <c r="F3526" t="n">
        <v>3203</v>
      </c>
      <c r="G3526" t="s">
        <v>366</v>
      </c>
      <c r="H3526" t="s">
        <v>251</v>
      </c>
      <c r="I3526" t="n">
        <v>5</v>
      </c>
      <c r="J3526" t="n">
        <v>320</v>
      </c>
      <c r="K3526" t="s">
        <v>412</v>
      </c>
      <c r="L3526" t="n">
        <v>18</v>
      </c>
      <c r="M3526" t="n">
        <v>0</v>
      </c>
      <c r="N3526" t="n">
        <v>0</v>
      </c>
      <c r="T3526" t="s">
        <v>405</v>
      </c>
    </row>
    <row r="3527" spans="1:20">
      <c r="A3527" s="1" t="n">
        <v>41639</v>
      </c>
      <c r="B3527" t="s">
        <v>400</v>
      </c>
      <c r="C3527" t="n">
        <v>2</v>
      </c>
      <c r="D3527" t="n">
        <v>251</v>
      </c>
      <c r="E3527" t="s">
        <v>409</v>
      </c>
      <c r="F3527" t="n">
        <v>3204</v>
      </c>
      <c r="G3527" t="s">
        <v>367</v>
      </c>
      <c r="H3527" t="s">
        <v>251</v>
      </c>
      <c r="I3527" t="n">
        <v>5</v>
      </c>
      <c r="J3527" t="n">
        <v>320</v>
      </c>
      <c r="K3527" t="s">
        <v>412</v>
      </c>
      <c r="L3527" t="n">
        <v>11</v>
      </c>
      <c r="M3527" t="n">
        <v>0</v>
      </c>
      <c r="N3527" t="n">
        <v>0</v>
      </c>
      <c r="T3527" t="s">
        <v>405</v>
      </c>
    </row>
    <row r="3528" spans="1:20">
      <c r="A3528" s="1" t="n">
        <v>41639</v>
      </c>
      <c r="B3528" t="s">
        <v>400</v>
      </c>
      <c r="C3528" t="n">
        <v>3</v>
      </c>
      <c r="D3528" t="n">
        <v>251</v>
      </c>
      <c r="E3528" t="s">
        <v>409</v>
      </c>
      <c r="F3528" t="n">
        <v>3201</v>
      </c>
      <c r="G3528" t="s">
        <v>250</v>
      </c>
      <c r="H3528" t="s">
        <v>251</v>
      </c>
      <c r="I3528" t="n">
        <v>5</v>
      </c>
      <c r="J3528" t="n">
        <v>320</v>
      </c>
      <c r="K3528" t="s">
        <v>412</v>
      </c>
      <c r="L3528" t="n">
        <v>11</v>
      </c>
      <c r="M3528" t="n">
        <v>0</v>
      </c>
      <c r="N3528" t="n">
        <v>0</v>
      </c>
      <c r="T3528" t="s">
        <v>405</v>
      </c>
    </row>
    <row r="3529" spans="1:20">
      <c r="A3529" s="1" t="n">
        <v>41639</v>
      </c>
      <c r="B3529" t="s">
        <v>406</v>
      </c>
      <c r="C3529" t="n">
        <v>1</v>
      </c>
      <c r="D3529" t="n">
        <v>931</v>
      </c>
      <c r="E3529" t="s">
        <v>407</v>
      </c>
      <c r="F3529" t="n">
        <v>3201</v>
      </c>
      <c r="G3529" t="s">
        <v>250</v>
      </c>
      <c r="H3529" t="s">
        <v>251</v>
      </c>
      <c r="I3529" t="n">
        <v>5</v>
      </c>
      <c r="J3529" t="n">
        <v>940</v>
      </c>
      <c r="K3529" t="s">
        <v>257</v>
      </c>
      <c r="L3529" t="n">
        <v>59</v>
      </c>
      <c r="M3529" t="n">
        <v>0</v>
      </c>
      <c r="N3529" t="n">
        <v>0</v>
      </c>
      <c r="T3529" t="s">
        <v>405</v>
      </c>
    </row>
    <row r="3530" spans="1:20">
      <c r="A3530" s="1" t="n">
        <v>41639</v>
      </c>
      <c r="B3530" t="s">
        <v>348</v>
      </c>
      <c r="C3530" t="n">
        <v>1</v>
      </c>
      <c r="D3530" t="n">
        <v>216</v>
      </c>
      <c r="E3530" t="s">
        <v>416</v>
      </c>
      <c r="F3530" t="n">
        <v>3201</v>
      </c>
      <c r="G3530" t="s">
        <v>250</v>
      </c>
      <c r="H3530" t="s">
        <v>251</v>
      </c>
      <c r="I3530" t="n">
        <v>5</v>
      </c>
      <c r="J3530" t="n">
        <v>515</v>
      </c>
      <c r="K3530" t="s">
        <v>361</v>
      </c>
      <c r="L3530" t="n">
        <v>314</v>
      </c>
      <c r="M3530" t="n">
        <v>0</v>
      </c>
      <c r="N3530" t="n">
        <v>0</v>
      </c>
      <c r="T3530" t="s">
        <v>405</v>
      </c>
    </row>
    <row r="3531" spans="1:20">
      <c r="A3531" s="1" t="n">
        <v>41639</v>
      </c>
      <c r="B3531" t="s">
        <v>436</v>
      </c>
      <c r="C3531" t="n">
        <v>1</v>
      </c>
      <c r="D3531" t="n">
        <v>931</v>
      </c>
      <c r="E3531" t="s">
        <v>407</v>
      </c>
      <c r="F3531" t="n">
        <v>3201</v>
      </c>
      <c r="G3531" t="s">
        <v>250</v>
      </c>
      <c r="H3531" t="s">
        <v>251</v>
      </c>
      <c r="I3531" t="n">
        <v>5</v>
      </c>
      <c r="J3531" t="n">
        <v>940</v>
      </c>
      <c r="K3531" t="s">
        <v>257</v>
      </c>
      <c r="L3531" t="n">
        <v>59</v>
      </c>
      <c r="M3531" t="n">
        <v>0</v>
      </c>
      <c r="N3531" t="n">
        <v>0</v>
      </c>
      <c r="T3531" t="s">
        <v>405</v>
      </c>
    </row>
    <row r="3532" spans="1:20">
      <c r="A3532" s="1" t="n">
        <v>41670</v>
      </c>
      <c r="B3532" t="s">
        <v>432</v>
      </c>
      <c r="C3532" t="n">
        <v>1</v>
      </c>
      <c r="D3532" t="n">
        <v>25</v>
      </c>
      <c r="E3532" t="s">
        <v>143</v>
      </c>
      <c r="F3532" t="n">
        <v>3201</v>
      </c>
      <c r="G3532" t="s">
        <v>250</v>
      </c>
      <c r="H3532" t="s">
        <v>251</v>
      </c>
      <c r="I3532" t="n">
        <v>5</v>
      </c>
      <c r="J3532" t="n">
        <v>325</v>
      </c>
      <c r="K3532" t="s">
        <v>287</v>
      </c>
      <c r="L3532" t="n">
        <v>379</v>
      </c>
      <c r="M3532" t="n">
        <v>1.39</v>
      </c>
      <c r="N3532" t="n">
        <v>24.4</v>
      </c>
      <c r="O3532" t="s">
        <v>433</v>
      </c>
      <c r="P3532" t="n">
        <v>363</v>
      </c>
      <c r="Q3532" t="s">
        <v>411</v>
      </c>
      <c r="R3532" t="s">
        <v>255</v>
      </c>
      <c r="S3532" t="s">
        <v>251</v>
      </c>
      <c r="T3532" t="n">
        <v>5</v>
      </c>
    </row>
    <row r="3533" spans="1:20">
      <c r="A3533" s="1" t="n">
        <v>41670</v>
      </c>
      <c r="B3533" t="s">
        <v>345</v>
      </c>
      <c r="C3533" t="n">
        <v>20</v>
      </c>
      <c r="D3533" t="n">
        <v>25</v>
      </c>
      <c r="E3533" t="s">
        <v>143</v>
      </c>
      <c r="F3533" t="n">
        <v>3201</v>
      </c>
      <c r="G3533" t="s">
        <v>250</v>
      </c>
      <c r="H3533" t="s">
        <v>251</v>
      </c>
      <c r="I3533" t="n">
        <v>5</v>
      </c>
      <c r="J3533" t="n">
        <v>875</v>
      </c>
      <c r="K3533" t="s">
        <v>327</v>
      </c>
      <c r="L3533" t="n">
        <v>228</v>
      </c>
      <c r="M3533" t="n">
        <v>0.04</v>
      </c>
      <c r="N3533" t="n">
        <v>41.5</v>
      </c>
      <c r="O3533" t="s">
        <v>345</v>
      </c>
      <c r="P3533" t="n">
        <v>121</v>
      </c>
      <c r="Q3533" t="s">
        <v>251</v>
      </c>
      <c r="R3533" t="s">
        <v>255</v>
      </c>
      <c r="S3533" t="s">
        <v>251</v>
      </c>
      <c r="T3533" t="n">
        <v>5</v>
      </c>
    </row>
    <row r="3534" spans="1:20">
      <c r="A3534" s="1" t="n">
        <v>41670</v>
      </c>
      <c r="B3534" t="s">
        <v>345</v>
      </c>
      <c r="C3534" t="n">
        <v>21</v>
      </c>
      <c r="D3534" t="n">
        <v>25</v>
      </c>
      <c r="E3534" t="s">
        <v>143</v>
      </c>
      <c r="F3534" t="n">
        <v>3201</v>
      </c>
      <c r="G3534" t="s">
        <v>250</v>
      </c>
      <c r="H3534" t="s">
        <v>251</v>
      </c>
      <c r="I3534" t="n">
        <v>5</v>
      </c>
      <c r="J3534" t="n">
        <v>458</v>
      </c>
      <c r="K3534" t="s">
        <v>252</v>
      </c>
      <c r="L3534" t="n">
        <v>249</v>
      </c>
      <c r="M3534" t="n">
        <v>0.1</v>
      </c>
      <c r="N3534" t="n">
        <v>33.6</v>
      </c>
      <c r="O3534" t="s">
        <v>345</v>
      </c>
      <c r="P3534" t="n">
        <v>121</v>
      </c>
      <c r="Q3534" t="s">
        <v>251</v>
      </c>
      <c r="R3534" t="s">
        <v>255</v>
      </c>
      <c r="S3534" t="s">
        <v>251</v>
      </c>
      <c r="T3534" t="n">
        <v>5</v>
      </c>
    </row>
    <row r="3535" spans="1:20">
      <c r="A3535" s="1" t="n">
        <v>41670</v>
      </c>
      <c r="B3535" t="s">
        <v>345</v>
      </c>
      <c r="C3535" t="n">
        <v>22</v>
      </c>
      <c r="D3535" t="n">
        <v>25</v>
      </c>
      <c r="E3535" t="s">
        <v>143</v>
      </c>
      <c r="F3535" t="n">
        <v>3201</v>
      </c>
      <c r="G3535" t="s">
        <v>250</v>
      </c>
      <c r="H3535" t="s">
        <v>251</v>
      </c>
      <c r="I3535" t="n">
        <v>5</v>
      </c>
      <c r="J3535" t="n">
        <v>458</v>
      </c>
      <c r="K3535" t="s">
        <v>252</v>
      </c>
      <c r="L3535" t="n">
        <v>136</v>
      </c>
      <c r="M3535" t="n">
        <v>0.05</v>
      </c>
      <c r="N3535" t="n">
        <v>37.1</v>
      </c>
      <c r="O3535" t="s">
        <v>345</v>
      </c>
      <c r="P3535" t="n">
        <v>121</v>
      </c>
      <c r="Q3535" t="s">
        <v>251</v>
      </c>
      <c r="R3535" t="s">
        <v>255</v>
      </c>
      <c r="S3535" t="s">
        <v>251</v>
      </c>
      <c r="T3535" t="n">
        <v>5</v>
      </c>
    </row>
    <row r="3536" spans="1:20">
      <c r="A3536" s="1" t="n">
        <v>41670</v>
      </c>
      <c r="B3536" t="s">
        <v>345</v>
      </c>
      <c r="C3536" t="n">
        <v>74</v>
      </c>
      <c r="D3536" t="n">
        <v>465</v>
      </c>
      <c r="E3536" t="s">
        <v>428</v>
      </c>
      <c r="F3536" t="n">
        <v>3201</v>
      </c>
      <c r="G3536" t="s">
        <v>250</v>
      </c>
      <c r="H3536" t="s">
        <v>251</v>
      </c>
      <c r="I3536" t="n">
        <v>5</v>
      </c>
      <c r="J3536" t="n">
        <v>260</v>
      </c>
      <c r="K3536" t="s">
        <v>272</v>
      </c>
      <c r="L3536" t="n">
        <v>52</v>
      </c>
      <c r="M3536" t="n">
        <v>0</v>
      </c>
      <c r="N3536" t="n">
        <v>0</v>
      </c>
      <c r="T3536" t="s">
        <v>405</v>
      </c>
    </row>
    <row r="3537" spans="1:20">
      <c r="A3537" s="1" t="n">
        <v>41670</v>
      </c>
      <c r="B3537" t="s">
        <v>345</v>
      </c>
      <c r="C3537" t="n">
        <v>75</v>
      </c>
      <c r="D3537" t="n">
        <v>465</v>
      </c>
      <c r="E3537" t="s">
        <v>428</v>
      </c>
      <c r="F3537" t="n">
        <v>3201</v>
      </c>
      <c r="G3537" t="s">
        <v>250</v>
      </c>
      <c r="H3537" t="s">
        <v>251</v>
      </c>
      <c r="I3537" t="n">
        <v>5</v>
      </c>
      <c r="J3537" t="n">
        <v>260</v>
      </c>
      <c r="K3537" t="s">
        <v>272</v>
      </c>
      <c r="L3537" t="n">
        <v>28</v>
      </c>
      <c r="M3537" t="n">
        <v>0</v>
      </c>
      <c r="N3537" t="n">
        <v>0</v>
      </c>
      <c r="T3537" t="s">
        <v>405</v>
      </c>
    </row>
    <row r="3538" spans="1:20">
      <c r="A3538" s="1" t="n">
        <v>41670</v>
      </c>
      <c r="B3538" t="s">
        <v>345</v>
      </c>
      <c r="C3538" t="n">
        <v>77</v>
      </c>
      <c r="D3538" t="n">
        <v>139</v>
      </c>
      <c r="E3538" t="s">
        <v>423</v>
      </c>
      <c r="F3538" t="n">
        <v>3201</v>
      </c>
      <c r="G3538" t="s">
        <v>250</v>
      </c>
      <c r="H3538" t="s">
        <v>251</v>
      </c>
      <c r="I3538" t="n">
        <v>5</v>
      </c>
      <c r="J3538" t="n">
        <v>260</v>
      </c>
      <c r="K3538" t="s">
        <v>272</v>
      </c>
      <c r="L3538" t="n">
        <v>10</v>
      </c>
      <c r="M3538" t="n">
        <v>0</v>
      </c>
      <c r="N3538" t="n">
        <v>0</v>
      </c>
      <c r="O3538" t="s">
        <v>345</v>
      </c>
      <c r="P3538" t="n">
        <v>2930</v>
      </c>
      <c r="Q3538" t="s">
        <v>424</v>
      </c>
      <c r="R3538" t="s">
        <v>255</v>
      </c>
      <c r="S3538" t="s">
        <v>251</v>
      </c>
      <c r="T3538" t="n">
        <v>5</v>
      </c>
    </row>
    <row r="3539" spans="1:20">
      <c r="A3539" s="1" t="n">
        <v>41670</v>
      </c>
      <c r="B3539" t="s">
        <v>345</v>
      </c>
      <c r="C3539" t="n">
        <v>78</v>
      </c>
      <c r="D3539" t="n">
        <v>139</v>
      </c>
      <c r="E3539" t="s">
        <v>423</v>
      </c>
      <c r="F3539" t="n">
        <v>3201</v>
      </c>
      <c r="G3539" t="s">
        <v>250</v>
      </c>
      <c r="H3539" t="s">
        <v>251</v>
      </c>
      <c r="I3539" t="n">
        <v>5</v>
      </c>
      <c r="J3539" t="n">
        <v>260</v>
      </c>
      <c r="K3539" t="s">
        <v>272</v>
      </c>
      <c r="L3539" t="n">
        <v>80</v>
      </c>
      <c r="M3539" t="n">
        <v>0</v>
      </c>
      <c r="N3539" t="n">
        <v>0</v>
      </c>
      <c r="O3539" t="s">
        <v>345</v>
      </c>
      <c r="P3539" t="n">
        <v>2930</v>
      </c>
      <c r="Q3539" t="s">
        <v>424</v>
      </c>
      <c r="R3539" t="s">
        <v>255</v>
      </c>
      <c r="S3539" t="s">
        <v>251</v>
      </c>
      <c r="T3539" t="n">
        <v>5</v>
      </c>
    </row>
    <row r="3540" spans="1:20">
      <c r="A3540" s="1" t="n">
        <v>41670</v>
      </c>
      <c r="B3540" t="s">
        <v>345</v>
      </c>
      <c r="C3540" t="n">
        <v>79</v>
      </c>
      <c r="D3540" t="n">
        <v>139</v>
      </c>
      <c r="E3540" t="s">
        <v>423</v>
      </c>
      <c r="F3540" t="n">
        <v>3201</v>
      </c>
      <c r="G3540" t="s">
        <v>250</v>
      </c>
      <c r="H3540" t="s">
        <v>251</v>
      </c>
      <c r="I3540" t="n">
        <v>5</v>
      </c>
      <c r="J3540" t="n">
        <v>260</v>
      </c>
      <c r="K3540" t="s">
        <v>272</v>
      </c>
      <c r="L3540" t="n">
        <v>25</v>
      </c>
      <c r="M3540" t="n">
        <v>0</v>
      </c>
      <c r="N3540" t="n">
        <v>0</v>
      </c>
      <c r="O3540" t="s">
        <v>345</v>
      </c>
      <c r="P3540" t="n">
        <v>2930</v>
      </c>
      <c r="Q3540" t="s">
        <v>424</v>
      </c>
      <c r="R3540" t="s">
        <v>255</v>
      </c>
      <c r="S3540" t="s">
        <v>251</v>
      </c>
      <c r="T3540" t="n">
        <v>5</v>
      </c>
    </row>
    <row r="3541" spans="1:20">
      <c r="A3541" s="1" t="n">
        <v>41670</v>
      </c>
      <c r="B3541" t="s">
        <v>400</v>
      </c>
      <c r="C3541" t="n">
        <v>1</v>
      </c>
      <c r="D3541" t="n">
        <v>251</v>
      </c>
      <c r="E3541" t="s">
        <v>409</v>
      </c>
      <c r="F3541" t="n">
        <v>3202</v>
      </c>
      <c r="G3541" t="s">
        <v>297</v>
      </c>
      <c r="H3541" t="s">
        <v>251</v>
      </c>
      <c r="I3541" t="n">
        <v>5</v>
      </c>
      <c r="J3541" t="n">
        <v>320</v>
      </c>
      <c r="K3541" t="s">
        <v>412</v>
      </c>
      <c r="L3541" t="n">
        <v>20</v>
      </c>
      <c r="M3541" t="n">
        <v>0</v>
      </c>
      <c r="N3541" t="n">
        <v>0</v>
      </c>
      <c r="T3541" t="s">
        <v>405</v>
      </c>
    </row>
    <row r="3542" spans="1:20">
      <c r="A3542" s="1" t="n">
        <v>41670</v>
      </c>
      <c r="B3542" t="s">
        <v>400</v>
      </c>
      <c r="C3542" t="n">
        <v>2</v>
      </c>
      <c r="D3542" t="n">
        <v>251</v>
      </c>
      <c r="E3542" t="s">
        <v>409</v>
      </c>
      <c r="F3542" t="n">
        <v>3203</v>
      </c>
      <c r="G3542" t="s">
        <v>366</v>
      </c>
      <c r="H3542" t="s">
        <v>251</v>
      </c>
      <c r="I3542" t="n">
        <v>5</v>
      </c>
      <c r="J3542" t="n">
        <v>320</v>
      </c>
      <c r="K3542" t="s">
        <v>412</v>
      </c>
      <c r="L3542" t="n">
        <v>15</v>
      </c>
      <c r="M3542" t="n">
        <v>0</v>
      </c>
      <c r="N3542" t="n">
        <v>0</v>
      </c>
      <c r="T3542" t="s">
        <v>405</v>
      </c>
    </row>
    <row r="3543" spans="1:20">
      <c r="A3543" s="1" t="n">
        <v>41670</v>
      </c>
      <c r="B3543" t="s">
        <v>400</v>
      </c>
      <c r="C3543" t="n">
        <v>3</v>
      </c>
      <c r="D3543" t="n">
        <v>251</v>
      </c>
      <c r="E3543" t="s">
        <v>409</v>
      </c>
      <c r="F3543" t="n">
        <v>3204</v>
      </c>
      <c r="G3543" t="s">
        <v>367</v>
      </c>
      <c r="H3543" t="s">
        <v>251</v>
      </c>
      <c r="I3543" t="n">
        <v>5</v>
      </c>
      <c r="J3543" t="n">
        <v>320</v>
      </c>
      <c r="K3543" t="s">
        <v>412</v>
      </c>
      <c r="L3543" t="n">
        <v>11</v>
      </c>
      <c r="M3543" t="n">
        <v>0</v>
      </c>
      <c r="N3543" t="n">
        <v>0</v>
      </c>
      <c r="T3543" t="s">
        <v>405</v>
      </c>
    </row>
    <row r="3544" spans="1:20">
      <c r="A3544" s="1" t="n">
        <v>41670</v>
      </c>
      <c r="B3544" t="s">
        <v>348</v>
      </c>
      <c r="C3544" t="n">
        <v>1</v>
      </c>
      <c r="D3544" t="n">
        <v>216</v>
      </c>
      <c r="E3544" t="s">
        <v>416</v>
      </c>
      <c r="F3544" t="n">
        <v>3201</v>
      </c>
      <c r="G3544" t="s">
        <v>250</v>
      </c>
      <c r="H3544" t="s">
        <v>251</v>
      </c>
      <c r="I3544" t="n">
        <v>5</v>
      </c>
      <c r="J3544" t="n">
        <v>515</v>
      </c>
      <c r="K3544" t="s">
        <v>361</v>
      </c>
      <c r="L3544" t="n">
        <v>315</v>
      </c>
      <c r="M3544" t="n">
        <v>0</v>
      </c>
      <c r="N3544" t="n">
        <v>0</v>
      </c>
      <c r="T3544" t="s">
        <v>405</v>
      </c>
    </row>
    <row r="3545" spans="1:20">
      <c r="A3545" s="1" t="n">
        <v>41698</v>
      </c>
      <c r="B3545" t="s">
        <v>432</v>
      </c>
      <c r="C3545" t="n">
        <v>1</v>
      </c>
      <c r="D3545" t="n">
        <v>25</v>
      </c>
      <c r="E3545" t="s">
        <v>143</v>
      </c>
      <c r="F3545" t="n">
        <v>3201</v>
      </c>
      <c r="G3545" t="s">
        <v>250</v>
      </c>
      <c r="H3545" t="s">
        <v>251</v>
      </c>
      <c r="I3545" t="n">
        <v>5</v>
      </c>
      <c r="J3545" t="n">
        <v>150</v>
      </c>
      <c r="K3545" t="s">
        <v>291</v>
      </c>
      <c r="L3545" t="n">
        <v>663</v>
      </c>
      <c r="M3545" t="n">
        <v>0.18</v>
      </c>
      <c r="N3545" t="n">
        <v>24</v>
      </c>
      <c r="O3545" t="s">
        <v>433</v>
      </c>
      <c r="P3545" t="n">
        <v>363</v>
      </c>
      <c r="Q3545" t="s">
        <v>411</v>
      </c>
      <c r="R3545" t="s">
        <v>255</v>
      </c>
      <c r="S3545" t="s">
        <v>251</v>
      </c>
      <c r="T3545" t="n">
        <v>5</v>
      </c>
    </row>
    <row r="3546" spans="1:20">
      <c r="A3546" s="1" t="n">
        <v>41698</v>
      </c>
      <c r="B3546" t="s">
        <v>432</v>
      </c>
      <c r="C3546" t="n">
        <v>2</v>
      </c>
      <c r="D3546" t="n">
        <v>25</v>
      </c>
      <c r="E3546" t="s">
        <v>143</v>
      </c>
      <c r="F3546" t="n">
        <v>3201</v>
      </c>
      <c r="G3546" t="s">
        <v>250</v>
      </c>
      <c r="H3546" t="s">
        <v>251</v>
      </c>
      <c r="I3546" t="n">
        <v>5</v>
      </c>
      <c r="J3546" t="n">
        <v>150</v>
      </c>
      <c r="K3546" t="s">
        <v>291</v>
      </c>
      <c r="L3546" t="n">
        <v>376</v>
      </c>
      <c r="M3546" t="n">
        <v>0.18</v>
      </c>
      <c r="N3546" t="n">
        <v>24</v>
      </c>
      <c r="O3546" t="s">
        <v>433</v>
      </c>
      <c r="P3546" t="n">
        <v>363</v>
      </c>
      <c r="Q3546" t="s">
        <v>411</v>
      </c>
      <c r="R3546" t="s">
        <v>255</v>
      </c>
      <c r="S3546" t="s">
        <v>251</v>
      </c>
      <c r="T3546" t="n">
        <v>5</v>
      </c>
    </row>
    <row r="3547" spans="1:20">
      <c r="A3547" s="1" t="n">
        <v>41698</v>
      </c>
      <c r="B3547" t="s">
        <v>345</v>
      </c>
      <c r="C3547" t="n">
        <v>14</v>
      </c>
      <c r="D3547" t="n">
        <v>25</v>
      </c>
      <c r="E3547" t="s">
        <v>143</v>
      </c>
      <c r="F3547" t="n">
        <v>3201</v>
      </c>
      <c r="G3547" t="s">
        <v>250</v>
      </c>
      <c r="H3547" t="s">
        <v>251</v>
      </c>
      <c r="I3547" t="n">
        <v>5</v>
      </c>
      <c r="J3547" t="n">
        <v>875</v>
      </c>
      <c r="K3547" t="s">
        <v>327</v>
      </c>
      <c r="L3547" t="n">
        <v>250</v>
      </c>
      <c r="M3547" t="n">
        <v>0.04</v>
      </c>
      <c r="N3547" t="n">
        <v>41.6</v>
      </c>
      <c r="O3547" t="s">
        <v>345</v>
      </c>
      <c r="P3547" t="n">
        <v>121</v>
      </c>
      <c r="Q3547" t="s">
        <v>251</v>
      </c>
      <c r="R3547" t="s">
        <v>255</v>
      </c>
      <c r="S3547" t="s">
        <v>251</v>
      </c>
      <c r="T3547" t="n">
        <v>5</v>
      </c>
    </row>
    <row r="3548" spans="1:20">
      <c r="A3548" s="1" t="n">
        <v>41698</v>
      </c>
      <c r="B3548" t="s">
        <v>345</v>
      </c>
      <c r="C3548" t="n">
        <v>15</v>
      </c>
      <c r="D3548" t="n">
        <v>25</v>
      </c>
      <c r="E3548" t="s">
        <v>143</v>
      </c>
      <c r="F3548" t="n">
        <v>3201</v>
      </c>
      <c r="G3548" t="s">
        <v>250</v>
      </c>
      <c r="H3548" t="s">
        <v>251</v>
      </c>
      <c r="I3548" t="n">
        <v>5</v>
      </c>
      <c r="J3548" t="n">
        <v>388</v>
      </c>
      <c r="K3548" t="s">
        <v>346</v>
      </c>
      <c r="L3548" t="n">
        <v>600</v>
      </c>
      <c r="M3548" t="n">
        <v>0.07000000000000001</v>
      </c>
      <c r="N3548" t="n">
        <v>34.9</v>
      </c>
      <c r="O3548" t="s">
        <v>345</v>
      </c>
      <c r="P3548" t="n">
        <v>121</v>
      </c>
      <c r="Q3548" t="s">
        <v>251</v>
      </c>
      <c r="R3548" t="s">
        <v>255</v>
      </c>
      <c r="S3548" t="s">
        <v>251</v>
      </c>
      <c r="T3548" t="n">
        <v>5</v>
      </c>
    </row>
    <row r="3549" spans="1:20">
      <c r="A3549" s="1" t="n">
        <v>41698</v>
      </c>
      <c r="B3549" t="s">
        <v>345</v>
      </c>
      <c r="C3549" t="n">
        <v>16</v>
      </c>
      <c r="D3549" t="n">
        <v>25</v>
      </c>
      <c r="E3549" t="s">
        <v>143</v>
      </c>
      <c r="F3549" t="n">
        <v>3201</v>
      </c>
      <c r="G3549" t="s">
        <v>250</v>
      </c>
      <c r="H3549" t="s">
        <v>251</v>
      </c>
      <c r="I3549" t="n">
        <v>5</v>
      </c>
      <c r="J3549" t="n">
        <v>458</v>
      </c>
      <c r="K3549" t="s">
        <v>252</v>
      </c>
      <c r="L3549" t="n">
        <v>402</v>
      </c>
      <c r="M3549" t="n">
        <v>0.09</v>
      </c>
      <c r="N3549" t="n">
        <v>33.7</v>
      </c>
      <c r="O3549" t="s">
        <v>345</v>
      </c>
      <c r="P3549" t="n">
        <v>121</v>
      </c>
      <c r="Q3549" t="s">
        <v>251</v>
      </c>
      <c r="R3549" t="s">
        <v>255</v>
      </c>
      <c r="S3549" t="s">
        <v>251</v>
      </c>
      <c r="T3549" t="n">
        <v>5</v>
      </c>
    </row>
    <row r="3550" spans="1:20">
      <c r="A3550" s="1" t="n">
        <v>41698</v>
      </c>
      <c r="B3550" t="s">
        <v>345</v>
      </c>
      <c r="C3550" t="n">
        <v>55</v>
      </c>
      <c r="D3550" t="n">
        <v>139</v>
      </c>
      <c r="E3550" t="s">
        <v>423</v>
      </c>
      <c r="F3550" t="n">
        <v>3201</v>
      </c>
      <c r="G3550" t="s">
        <v>250</v>
      </c>
      <c r="H3550" t="s">
        <v>251</v>
      </c>
      <c r="I3550" t="n">
        <v>5</v>
      </c>
      <c r="J3550" t="n">
        <v>795</v>
      </c>
      <c r="K3550" t="s">
        <v>262</v>
      </c>
      <c r="L3550" t="n">
        <v>73</v>
      </c>
      <c r="M3550" t="n">
        <v>0</v>
      </c>
      <c r="N3550" t="n">
        <v>0</v>
      </c>
      <c r="O3550" t="s">
        <v>345</v>
      </c>
      <c r="P3550" t="n">
        <v>4005</v>
      </c>
      <c r="Q3550" t="s">
        <v>437</v>
      </c>
      <c r="R3550" t="s">
        <v>321</v>
      </c>
      <c r="S3550" t="s">
        <v>322</v>
      </c>
      <c r="T3550" t="n">
        <v>5</v>
      </c>
    </row>
    <row r="3551" spans="1:20">
      <c r="A3551" s="1" t="n">
        <v>41698</v>
      </c>
      <c r="B3551" t="s">
        <v>345</v>
      </c>
      <c r="C3551" t="n">
        <v>56</v>
      </c>
      <c r="D3551" t="n">
        <v>465</v>
      </c>
      <c r="E3551" t="s">
        <v>428</v>
      </c>
      <c r="F3551" t="n">
        <v>3201</v>
      </c>
      <c r="G3551" t="s">
        <v>250</v>
      </c>
      <c r="H3551" t="s">
        <v>251</v>
      </c>
      <c r="I3551" t="n">
        <v>5</v>
      </c>
      <c r="J3551" t="n">
        <v>795</v>
      </c>
      <c r="K3551" t="s">
        <v>262</v>
      </c>
      <c r="L3551" t="n">
        <v>11</v>
      </c>
      <c r="M3551" t="n">
        <v>0</v>
      </c>
      <c r="N3551" t="n">
        <v>0</v>
      </c>
      <c r="T3551" t="s">
        <v>405</v>
      </c>
    </row>
    <row r="3552" spans="1:20">
      <c r="A3552" s="1" t="n">
        <v>41698</v>
      </c>
      <c r="B3552" t="s">
        <v>345</v>
      </c>
      <c r="C3552" t="n">
        <v>57</v>
      </c>
      <c r="D3552" t="n">
        <v>465</v>
      </c>
      <c r="E3552" t="s">
        <v>428</v>
      </c>
      <c r="F3552" t="n">
        <v>3201</v>
      </c>
      <c r="G3552" t="s">
        <v>250</v>
      </c>
      <c r="H3552" t="s">
        <v>251</v>
      </c>
      <c r="I3552" t="n">
        <v>5</v>
      </c>
      <c r="J3552" t="n">
        <v>795</v>
      </c>
      <c r="K3552" t="s">
        <v>262</v>
      </c>
      <c r="L3552" t="n">
        <v>72</v>
      </c>
      <c r="M3552" t="n">
        <v>0</v>
      </c>
      <c r="N3552" t="n">
        <v>0</v>
      </c>
      <c r="T3552" t="s">
        <v>405</v>
      </c>
    </row>
    <row r="3553" spans="1:20">
      <c r="A3553" s="1" t="n">
        <v>41698</v>
      </c>
      <c r="B3553" t="s">
        <v>345</v>
      </c>
      <c r="C3553" t="n">
        <v>58</v>
      </c>
      <c r="D3553" t="n">
        <v>139</v>
      </c>
      <c r="E3553" t="s">
        <v>423</v>
      </c>
      <c r="F3553" t="n">
        <v>3201</v>
      </c>
      <c r="G3553" t="s">
        <v>250</v>
      </c>
      <c r="H3553" t="s">
        <v>251</v>
      </c>
      <c r="I3553" t="n">
        <v>5</v>
      </c>
      <c r="J3553" t="n">
        <v>795</v>
      </c>
      <c r="K3553" t="s">
        <v>262</v>
      </c>
      <c r="L3553" t="n">
        <v>69</v>
      </c>
      <c r="M3553" t="n">
        <v>0</v>
      </c>
      <c r="N3553" t="n">
        <v>0</v>
      </c>
      <c r="O3553" t="s">
        <v>345</v>
      </c>
      <c r="P3553" t="n">
        <v>4005</v>
      </c>
      <c r="Q3553" t="s">
        <v>437</v>
      </c>
      <c r="R3553" t="s">
        <v>321</v>
      </c>
      <c r="S3553" t="s">
        <v>322</v>
      </c>
      <c r="T3553" t="n">
        <v>5</v>
      </c>
    </row>
    <row r="3554" spans="1:20">
      <c r="A3554" s="1" t="n">
        <v>41698</v>
      </c>
      <c r="B3554" t="s">
        <v>345</v>
      </c>
      <c r="C3554" t="n">
        <v>64</v>
      </c>
      <c r="D3554" t="n">
        <v>510</v>
      </c>
      <c r="E3554" t="s">
        <v>422</v>
      </c>
      <c r="F3554" t="n">
        <v>3201</v>
      </c>
      <c r="G3554" t="s">
        <v>250</v>
      </c>
      <c r="H3554" t="s">
        <v>251</v>
      </c>
      <c r="I3554" t="n">
        <v>5</v>
      </c>
      <c r="J3554" t="n">
        <v>720</v>
      </c>
      <c r="K3554" t="s">
        <v>377</v>
      </c>
      <c r="L3554" t="n">
        <v>241</v>
      </c>
      <c r="M3554" t="n">
        <v>1.11</v>
      </c>
      <c r="N3554" t="n">
        <v>0</v>
      </c>
      <c r="T3554" t="s">
        <v>405</v>
      </c>
    </row>
    <row r="3555" spans="1:20">
      <c r="A3555" s="1" t="n">
        <v>41698</v>
      </c>
      <c r="B3555" t="s">
        <v>400</v>
      </c>
      <c r="C3555" t="n">
        <v>1</v>
      </c>
      <c r="D3555" t="n">
        <v>251</v>
      </c>
      <c r="E3555" t="s">
        <v>409</v>
      </c>
      <c r="F3555" t="n">
        <v>3202</v>
      </c>
      <c r="G3555" t="s">
        <v>297</v>
      </c>
      <c r="H3555" t="s">
        <v>251</v>
      </c>
      <c r="I3555" t="n">
        <v>5</v>
      </c>
      <c r="J3555" t="n">
        <v>320</v>
      </c>
      <c r="K3555" t="s">
        <v>412</v>
      </c>
      <c r="L3555" t="n">
        <v>20</v>
      </c>
      <c r="M3555" t="n">
        <v>0</v>
      </c>
      <c r="N3555" t="n">
        <v>0</v>
      </c>
      <c r="T3555" t="s">
        <v>405</v>
      </c>
    </row>
    <row r="3556" spans="1:20">
      <c r="A3556" s="1" t="n">
        <v>41698</v>
      </c>
      <c r="B3556" t="s">
        <v>400</v>
      </c>
      <c r="C3556" t="n">
        <v>2</v>
      </c>
      <c r="D3556" t="n">
        <v>251</v>
      </c>
      <c r="E3556" t="s">
        <v>409</v>
      </c>
      <c r="F3556" t="n">
        <v>3203</v>
      </c>
      <c r="G3556" t="s">
        <v>366</v>
      </c>
      <c r="H3556" t="s">
        <v>251</v>
      </c>
      <c r="I3556" t="n">
        <v>5</v>
      </c>
      <c r="J3556" t="n">
        <v>320</v>
      </c>
      <c r="K3556" t="s">
        <v>412</v>
      </c>
      <c r="L3556" t="n">
        <v>19</v>
      </c>
      <c r="M3556" t="n">
        <v>0</v>
      </c>
      <c r="N3556" t="n">
        <v>0</v>
      </c>
      <c r="T3556" t="s">
        <v>405</v>
      </c>
    </row>
    <row r="3557" spans="1:20">
      <c r="A3557" s="1" t="n">
        <v>41698</v>
      </c>
      <c r="B3557" t="s">
        <v>400</v>
      </c>
      <c r="C3557" t="n">
        <v>3</v>
      </c>
      <c r="D3557" t="n">
        <v>251</v>
      </c>
      <c r="E3557" t="s">
        <v>409</v>
      </c>
      <c r="F3557" t="n">
        <v>3204</v>
      </c>
      <c r="G3557" t="s">
        <v>367</v>
      </c>
      <c r="H3557" t="s">
        <v>251</v>
      </c>
      <c r="I3557" t="n">
        <v>5</v>
      </c>
      <c r="J3557" t="n">
        <v>320</v>
      </c>
      <c r="K3557" t="s">
        <v>412</v>
      </c>
      <c r="L3557" t="n">
        <v>13</v>
      </c>
      <c r="M3557" t="n">
        <v>0</v>
      </c>
      <c r="N3557" t="n">
        <v>0</v>
      </c>
      <c r="T3557" t="s">
        <v>405</v>
      </c>
    </row>
    <row r="3558" spans="1:20">
      <c r="A3558" s="1" t="n">
        <v>41698</v>
      </c>
      <c r="B3558" t="s">
        <v>400</v>
      </c>
      <c r="C3558" t="n">
        <v>4</v>
      </c>
      <c r="D3558" t="n">
        <v>251</v>
      </c>
      <c r="E3558" t="s">
        <v>409</v>
      </c>
      <c r="F3558" t="n">
        <v>3201</v>
      </c>
      <c r="G3558" t="s">
        <v>250</v>
      </c>
      <c r="H3558" t="s">
        <v>251</v>
      </c>
      <c r="I3558" t="n">
        <v>5</v>
      </c>
      <c r="J3558" t="n">
        <v>320</v>
      </c>
      <c r="K3558" t="s">
        <v>412</v>
      </c>
      <c r="L3558" t="n">
        <v>10</v>
      </c>
      <c r="M3558" t="n">
        <v>0</v>
      </c>
      <c r="N3558" t="n">
        <v>0</v>
      </c>
      <c r="T3558" t="s">
        <v>405</v>
      </c>
    </row>
    <row r="3559" spans="1:20">
      <c r="A3559" s="1" t="n">
        <v>41698</v>
      </c>
      <c r="B3559" t="s">
        <v>406</v>
      </c>
      <c r="C3559" t="n">
        <v>1</v>
      </c>
      <c r="D3559" t="n">
        <v>931</v>
      </c>
      <c r="E3559" t="s">
        <v>407</v>
      </c>
      <c r="F3559" t="n">
        <v>3201</v>
      </c>
      <c r="G3559" t="s">
        <v>250</v>
      </c>
      <c r="H3559" t="s">
        <v>251</v>
      </c>
      <c r="I3559" t="n">
        <v>5</v>
      </c>
      <c r="J3559" t="n">
        <v>940</v>
      </c>
      <c r="K3559" t="s">
        <v>257</v>
      </c>
      <c r="L3559" t="n">
        <v>65</v>
      </c>
      <c r="M3559" t="n">
        <v>0</v>
      </c>
      <c r="N3559" t="n">
        <v>0</v>
      </c>
      <c r="T3559" t="s">
        <v>405</v>
      </c>
    </row>
    <row r="3560" spans="1:20">
      <c r="A3560" s="1" t="n">
        <v>41698</v>
      </c>
      <c r="B3560" t="s">
        <v>348</v>
      </c>
      <c r="C3560" t="n">
        <v>1</v>
      </c>
      <c r="D3560" t="n">
        <v>216</v>
      </c>
      <c r="E3560" t="s">
        <v>416</v>
      </c>
      <c r="F3560" t="n">
        <v>3201</v>
      </c>
      <c r="G3560" t="s">
        <v>250</v>
      </c>
      <c r="H3560" t="s">
        <v>251</v>
      </c>
      <c r="I3560" t="n">
        <v>5</v>
      </c>
      <c r="J3560" t="n">
        <v>515</v>
      </c>
      <c r="K3560" t="s">
        <v>361</v>
      </c>
      <c r="L3560" t="n">
        <v>286</v>
      </c>
      <c r="M3560" t="n">
        <v>0</v>
      </c>
      <c r="N3560" t="n">
        <v>0</v>
      </c>
      <c r="T3560" t="s">
        <v>405</v>
      </c>
    </row>
    <row r="3561" spans="1:20">
      <c r="A3561" s="1" t="n">
        <v>41698</v>
      </c>
      <c r="B3561" t="s">
        <v>436</v>
      </c>
      <c r="C3561" t="n">
        <v>1</v>
      </c>
      <c r="D3561" t="n">
        <v>931</v>
      </c>
      <c r="E3561" t="s">
        <v>407</v>
      </c>
      <c r="F3561" t="n">
        <v>3201</v>
      </c>
      <c r="G3561" t="s">
        <v>250</v>
      </c>
      <c r="H3561" t="s">
        <v>251</v>
      </c>
      <c r="I3561" t="n">
        <v>5</v>
      </c>
      <c r="J3561" t="n">
        <v>940</v>
      </c>
      <c r="K3561" t="s">
        <v>257</v>
      </c>
      <c r="L3561" t="n">
        <v>66</v>
      </c>
      <c r="M3561" t="n">
        <v>0</v>
      </c>
      <c r="N3561" t="n">
        <v>0</v>
      </c>
      <c r="T3561" t="s">
        <v>405</v>
      </c>
    </row>
    <row r="3562" spans="1:20">
      <c r="A3562" s="1" t="n">
        <v>41729</v>
      </c>
      <c r="B3562" t="s">
        <v>432</v>
      </c>
      <c r="C3562" t="n">
        <v>1</v>
      </c>
      <c r="D3562" t="n">
        <v>25</v>
      </c>
      <c r="E3562" t="s">
        <v>143</v>
      </c>
      <c r="F3562" t="n">
        <v>3201</v>
      </c>
      <c r="G3562" t="s">
        <v>250</v>
      </c>
      <c r="H3562" t="s">
        <v>251</v>
      </c>
      <c r="I3562" t="n">
        <v>5</v>
      </c>
      <c r="J3562" t="n">
        <v>150</v>
      </c>
      <c r="K3562" t="s">
        <v>291</v>
      </c>
      <c r="L3562" t="n">
        <v>968</v>
      </c>
      <c r="M3562" t="n">
        <v>0.18</v>
      </c>
      <c r="N3562" t="n">
        <v>23.8</v>
      </c>
      <c r="O3562" t="s">
        <v>433</v>
      </c>
      <c r="P3562" t="n">
        <v>363</v>
      </c>
      <c r="Q3562" t="s">
        <v>411</v>
      </c>
      <c r="R3562" t="s">
        <v>255</v>
      </c>
      <c r="S3562" t="s">
        <v>251</v>
      </c>
      <c r="T3562" t="n">
        <v>5</v>
      </c>
    </row>
    <row r="3563" spans="1:20">
      <c r="A3563" s="1" t="n">
        <v>41729</v>
      </c>
      <c r="B3563" t="s">
        <v>432</v>
      </c>
      <c r="C3563" t="n">
        <v>2</v>
      </c>
      <c r="D3563" t="n">
        <v>25</v>
      </c>
      <c r="E3563" t="s">
        <v>143</v>
      </c>
      <c r="F3563" t="n">
        <v>3201</v>
      </c>
      <c r="G3563" t="s">
        <v>250</v>
      </c>
      <c r="H3563" t="s">
        <v>251</v>
      </c>
      <c r="I3563" t="n">
        <v>5</v>
      </c>
      <c r="J3563" t="n">
        <v>260</v>
      </c>
      <c r="K3563" t="s">
        <v>272</v>
      </c>
      <c r="L3563" t="n">
        <v>294</v>
      </c>
      <c r="M3563" t="n">
        <v>0.44</v>
      </c>
      <c r="N3563" t="n">
        <v>37.8</v>
      </c>
      <c r="O3563" t="s">
        <v>433</v>
      </c>
      <c r="P3563" t="n">
        <v>363</v>
      </c>
      <c r="Q3563" t="s">
        <v>411</v>
      </c>
      <c r="R3563" t="s">
        <v>255</v>
      </c>
      <c r="S3563" t="s">
        <v>251</v>
      </c>
      <c r="T3563" t="n">
        <v>5</v>
      </c>
    </row>
    <row r="3564" spans="1:20">
      <c r="A3564" s="1" t="n">
        <v>41729</v>
      </c>
      <c r="B3564" t="s">
        <v>345</v>
      </c>
      <c r="C3564" t="n">
        <v>20</v>
      </c>
      <c r="D3564" t="n">
        <v>25</v>
      </c>
      <c r="E3564" t="s">
        <v>143</v>
      </c>
      <c r="F3564" t="n">
        <v>3201</v>
      </c>
      <c r="G3564" t="s">
        <v>250</v>
      </c>
      <c r="H3564" t="s">
        <v>251</v>
      </c>
      <c r="I3564" t="n">
        <v>5</v>
      </c>
      <c r="J3564" t="n">
        <v>388</v>
      </c>
      <c r="K3564" t="s">
        <v>346</v>
      </c>
      <c r="L3564" t="n">
        <v>549</v>
      </c>
      <c r="M3564" t="n">
        <v>0.18</v>
      </c>
      <c r="N3564" t="n">
        <v>36.1</v>
      </c>
      <c r="O3564" t="s">
        <v>345</v>
      </c>
      <c r="P3564" t="n">
        <v>121</v>
      </c>
      <c r="Q3564" t="s">
        <v>251</v>
      </c>
      <c r="R3564" t="s">
        <v>255</v>
      </c>
      <c r="S3564" t="s">
        <v>251</v>
      </c>
      <c r="T3564" t="n">
        <v>5</v>
      </c>
    </row>
    <row r="3565" spans="1:20">
      <c r="A3565" s="1" t="n">
        <v>41729</v>
      </c>
      <c r="B3565" t="s">
        <v>345</v>
      </c>
      <c r="C3565" t="n">
        <v>21</v>
      </c>
      <c r="D3565" t="n">
        <v>25</v>
      </c>
      <c r="E3565" t="s">
        <v>143</v>
      </c>
      <c r="F3565" t="n">
        <v>3201</v>
      </c>
      <c r="G3565" t="s">
        <v>250</v>
      </c>
      <c r="H3565" t="s">
        <v>251</v>
      </c>
      <c r="I3565" t="n">
        <v>5</v>
      </c>
      <c r="J3565" t="n">
        <v>458</v>
      </c>
      <c r="K3565" t="s">
        <v>252</v>
      </c>
      <c r="L3565" t="n">
        <v>649</v>
      </c>
      <c r="M3565" t="n">
        <v>0.11</v>
      </c>
      <c r="N3565" t="n">
        <v>33.6</v>
      </c>
      <c r="O3565" t="s">
        <v>345</v>
      </c>
      <c r="P3565" t="n">
        <v>121</v>
      </c>
      <c r="Q3565" t="s">
        <v>251</v>
      </c>
      <c r="R3565" t="s">
        <v>255</v>
      </c>
      <c r="S3565" t="s">
        <v>251</v>
      </c>
      <c r="T3565" t="n">
        <v>5</v>
      </c>
    </row>
    <row r="3566" spans="1:20">
      <c r="A3566" s="1" t="n">
        <v>41729</v>
      </c>
      <c r="B3566" t="s">
        <v>345</v>
      </c>
      <c r="C3566" t="n">
        <v>22</v>
      </c>
      <c r="D3566" t="n">
        <v>25</v>
      </c>
      <c r="E3566" t="s">
        <v>143</v>
      </c>
      <c r="F3566" t="n">
        <v>3201</v>
      </c>
      <c r="G3566" t="s">
        <v>250</v>
      </c>
      <c r="H3566" t="s">
        <v>251</v>
      </c>
      <c r="I3566" t="n">
        <v>5</v>
      </c>
      <c r="J3566" t="n">
        <v>458</v>
      </c>
      <c r="K3566" t="s">
        <v>252</v>
      </c>
      <c r="L3566" t="n">
        <v>648</v>
      </c>
      <c r="M3566" t="n">
        <v>0.11</v>
      </c>
      <c r="N3566" t="n">
        <v>33.2</v>
      </c>
      <c r="O3566" t="s">
        <v>345</v>
      </c>
      <c r="P3566" t="n">
        <v>121</v>
      </c>
      <c r="Q3566" t="s">
        <v>251</v>
      </c>
      <c r="R3566" t="s">
        <v>255</v>
      </c>
      <c r="S3566" t="s">
        <v>251</v>
      </c>
      <c r="T3566" t="n">
        <v>5</v>
      </c>
    </row>
    <row r="3567" spans="1:20">
      <c r="A3567" s="1" t="n">
        <v>41729</v>
      </c>
      <c r="B3567" t="s">
        <v>345</v>
      </c>
      <c r="C3567" t="n">
        <v>69</v>
      </c>
      <c r="D3567" t="n">
        <v>139</v>
      </c>
      <c r="E3567" t="s">
        <v>423</v>
      </c>
      <c r="F3567" t="n">
        <v>3201</v>
      </c>
      <c r="G3567" t="s">
        <v>250</v>
      </c>
      <c r="H3567" t="s">
        <v>251</v>
      </c>
      <c r="I3567" t="n">
        <v>5</v>
      </c>
      <c r="J3567" t="n">
        <v>795</v>
      </c>
      <c r="K3567" t="s">
        <v>262</v>
      </c>
      <c r="L3567" t="n">
        <v>8</v>
      </c>
      <c r="M3567" t="n">
        <v>0</v>
      </c>
      <c r="N3567" t="n">
        <v>0</v>
      </c>
      <c r="O3567" t="s">
        <v>345</v>
      </c>
      <c r="P3567" t="n">
        <v>2930</v>
      </c>
      <c r="Q3567" t="s">
        <v>424</v>
      </c>
      <c r="R3567" t="s">
        <v>255</v>
      </c>
      <c r="S3567" t="s">
        <v>251</v>
      </c>
      <c r="T3567" t="n">
        <v>5</v>
      </c>
    </row>
    <row r="3568" spans="1:20">
      <c r="A3568" s="1" t="n">
        <v>41729</v>
      </c>
      <c r="B3568" t="s">
        <v>400</v>
      </c>
      <c r="C3568" t="n">
        <v>1</v>
      </c>
      <c r="D3568" t="n">
        <v>251</v>
      </c>
      <c r="E3568" t="s">
        <v>409</v>
      </c>
      <c r="F3568" t="n">
        <v>3202</v>
      </c>
      <c r="G3568" t="s">
        <v>297</v>
      </c>
      <c r="H3568" t="s">
        <v>251</v>
      </c>
      <c r="I3568" t="n">
        <v>5</v>
      </c>
      <c r="J3568" t="n">
        <v>320</v>
      </c>
      <c r="K3568" t="s">
        <v>412</v>
      </c>
      <c r="L3568" t="n">
        <v>18</v>
      </c>
      <c r="M3568" t="n">
        <v>0</v>
      </c>
      <c r="N3568" t="n">
        <v>0</v>
      </c>
      <c r="T3568" t="s">
        <v>405</v>
      </c>
    </row>
    <row r="3569" spans="1:20">
      <c r="A3569" s="1" t="n">
        <v>41729</v>
      </c>
      <c r="B3569" t="s">
        <v>400</v>
      </c>
      <c r="C3569" t="n">
        <v>2</v>
      </c>
      <c r="D3569" t="n">
        <v>251</v>
      </c>
      <c r="E3569" t="s">
        <v>409</v>
      </c>
      <c r="F3569" t="n">
        <v>3203</v>
      </c>
      <c r="G3569" t="s">
        <v>366</v>
      </c>
      <c r="H3569" t="s">
        <v>251</v>
      </c>
      <c r="I3569" t="n">
        <v>5</v>
      </c>
      <c r="J3569" t="n">
        <v>320</v>
      </c>
      <c r="K3569" t="s">
        <v>412</v>
      </c>
      <c r="L3569" t="n">
        <v>14</v>
      </c>
      <c r="M3569" t="n">
        <v>0</v>
      </c>
      <c r="N3569" t="n">
        <v>0</v>
      </c>
      <c r="T3569" t="s">
        <v>405</v>
      </c>
    </row>
    <row r="3570" spans="1:20">
      <c r="A3570" s="1" t="n">
        <v>41729</v>
      </c>
      <c r="B3570" t="s">
        <v>400</v>
      </c>
      <c r="C3570" t="n">
        <v>3</v>
      </c>
      <c r="D3570" t="n">
        <v>251</v>
      </c>
      <c r="E3570" t="s">
        <v>409</v>
      </c>
      <c r="F3570" t="n">
        <v>3204</v>
      </c>
      <c r="G3570" t="s">
        <v>367</v>
      </c>
      <c r="H3570" t="s">
        <v>251</v>
      </c>
      <c r="I3570" t="n">
        <v>5</v>
      </c>
      <c r="J3570" t="n">
        <v>320</v>
      </c>
      <c r="K3570" t="s">
        <v>412</v>
      </c>
      <c r="L3570" t="n">
        <v>12</v>
      </c>
      <c r="M3570" t="n">
        <v>0</v>
      </c>
      <c r="N3570" t="n">
        <v>0</v>
      </c>
      <c r="T3570" t="s">
        <v>405</v>
      </c>
    </row>
    <row r="3571" spans="1:20">
      <c r="A3571" s="1" t="n">
        <v>41759</v>
      </c>
      <c r="B3571" t="s">
        <v>432</v>
      </c>
      <c r="C3571" t="n">
        <v>1</v>
      </c>
      <c r="D3571" t="n">
        <v>25</v>
      </c>
      <c r="E3571" t="s">
        <v>143</v>
      </c>
      <c r="F3571" t="n">
        <v>3201</v>
      </c>
      <c r="G3571" t="s">
        <v>250</v>
      </c>
      <c r="H3571" t="s">
        <v>251</v>
      </c>
      <c r="I3571" t="n">
        <v>5</v>
      </c>
      <c r="J3571" t="n">
        <v>150</v>
      </c>
      <c r="K3571" t="s">
        <v>291</v>
      </c>
      <c r="L3571" t="n">
        <v>1041</v>
      </c>
      <c r="M3571" t="n">
        <v>0.18</v>
      </c>
      <c r="N3571" t="n">
        <v>24.1</v>
      </c>
      <c r="O3571" t="s">
        <v>433</v>
      </c>
      <c r="P3571" t="n">
        <v>363</v>
      </c>
      <c r="Q3571" t="s">
        <v>411</v>
      </c>
      <c r="R3571" t="s">
        <v>255</v>
      </c>
      <c r="S3571" t="s">
        <v>251</v>
      </c>
      <c r="T3571" t="n">
        <v>5</v>
      </c>
    </row>
    <row r="3572" spans="1:20">
      <c r="A3572" s="1" t="n">
        <v>41759</v>
      </c>
      <c r="B3572" t="s">
        <v>345</v>
      </c>
      <c r="C3572" t="n">
        <v>5</v>
      </c>
      <c r="D3572" t="n">
        <v>25</v>
      </c>
      <c r="E3572" t="s">
        <v>143</v>
      </c>
      <c r="F3572" t="n">
        <v>3201</v>
      </c>
      <c r="G3572" t="s">
        <v>250</v>
      </c>
      <c r="H3572" t="s">
        <v>251</v>
      </c>
      <c r="I3572" t="n">
        <v>5</v>
      </c>
      <c r="J3572" t="n">
        <v>458</v>
      </c>
      <c r="K3572" t="s">
        <v>252</v>
      </c>
      <c r="L3572" t="n">
        <v>114</v>
      </c>
      <c r="M3572" t="n">
        <v>0.05</v>
      </c>
      <c r="N3572" t="n">
        <v>37.6</v>
      </c>
      <c r="O3572" t="s">
        <v>345</v>
      </c>
      <c r="P3572" t="n">
        <v>121</v>
      </c>
      <c r="Q3572" t="s">
        <v>251</v>
      </c>
      <c r="R3572" t="s">
        <v>255</v>
      </c>
      <c r="S3572" t="s">
        <v>251</v>
      </c>
      <c r="T3572" t="n">
        <v>5</v>
      </c>
    </row>
    <row r="3573" spans="1:20">
      <c r="A3573" s="1" t="n">
        <v>41759</v>
      </c>
      <c r="B3573" t="s">
        <v>345</v>
      </c>
      <c r="C3573" t="n">
        <v>6</v>
      </c>
      <c r="D3573" t="n">
        <v>25</v>
      </c>
      <c r="E3573" t="s">
        <v>143</v>
      </c>
      <c r="F3573" t="n">
        <v>3201</v>
      </c>
      <c r="G3573" t="s">
        <v>250</v>
      </c>
      <c r="H3573" t="s">
        <v>251</v>
      </c>
      <c r="I3573" t="n">
        <v>5</v>
      </c>
      <c r="J3573" t="n">
        <v>458</v>
      </c>
      <c r="K3573" t="s">
        <v>252</v>
      </c>
      <c r="L3573" t="n">
        <v>129</v>
      </c>
      <c r="M3573" t="n">
        <v>0.1</v>
      </c>
      <c r="N3573" t="n">
        <v>31.7</v>
      </c>
      <c r="O3573" t="s">
        <v>345</v>
      </c>
      <c r="P3573" t="n">
        <v>121</v>
      </c>
      <c r="Q3573" t="s">
        <v>251</v>
      </c>
      <c r="R3573" t="s">
        <v>255</v>
      </c>
      <c r="S3573" t="s">
        <v>251</v>
      </c>
      <c r="T3573" t="n">
        <v>5</v>
      </c>
    </row>
    <row r="3574" spans="1:20">
      <c r="A3574" s="1" t="n">
        <v>41759</v>
      </c>
      <c r="B3574" t="s">
        <v>345</v>
      </c>
      <c r="C3574" t="n">
        <v>7</v>
      </c>
      <c r="D3574" t="n">
        <v>25</v>
      </c>
      <c r="E3574" t="s">
        <v>143</v>
      </c>
      <c r="F3574" t="n">
        <v>3201</v>
      </c>
      <c r="G3574" t="s">
        <v>250</v>
      </c>
      <c r="H3574" t="s">
        <v>251</v>
      </c>
      <c r="I3574" t="n">
        <v>5</v>
      </c>
      <c r="J3574" t="n">
        <v>875</v>
      </c>
      <c r="K3574" t="s">
        <v>327</v>
      </c>
      <c r="L3574" t="n">
        <v>178</v>
      </c>
      <c r="M3574" t="n">
        <v>0.04</v>
      </c>
      <c r="N3574" t="n">
        <v>41.3</v>
      </c>
      <c r="O3574" t="s">
        <v>345</v>
      </c>
      <c r="P3574" t="n">
        <v>121</v>
      </c>
      <c r="Q3574" t="s">
        <v>251</v>
      </c>
      <c r="R3574" t="s">
        <v>255</v>
      </c>
      <c r="S3574" t="s">
        <v>251</v>
      </c>
      <c r="T3574" t="n">
        <v>5</v>
      </c>
    </row>
    <row r="3575" spans="1:20">
      <c r="A3575" s="1" t="n">
        <v>41759</v>
      </c>
      <c r="B3575" t="s">
        <v>345</v>
      </c>
      <c r="C3575" t="n">
        <v>8</v>
      </c>
      <c r="D3575" t="n">
        <v>25</v>
      </c>
      <c r="E3575" t="s">
        <v>143</v>
      </c>
      <c r="F3575" t="n">
        <v>3201</v>
      </c>
      <c r="G3575" t="s">
        <v>250</v>
      </c>
      <c r="H3575" t="s">
        <v>251</v>
      </c>
      <c r="I3575" t="n">
        <v>5</v>
      </c>
      <c r="J3575" t="n">
        <v>875</v>
      </c>
      <c r="K3575" t="s">
        <v>327</v>
      </c>
      <c r="L3575" t="n">
        <v>210</v>
      </c>
      <c r="M3575" t="n">
        <v>0.06</v>
      </c>
      <c r="N3575" t="n">
        <v>38.1</v>
      </c>
      <c r="O3575" t="s">
        <v>345</v>
      </c>
      <c r="P3575" t="n">
        <v>121</v>
      </c>
      <c r="Q3575" t="s">
        <v>251</v>
      </c>
      <c r="R3575" t="s">
        <v>255</v>
      </c>
      <c r="S3575" t="s">
        <v>251</v>
      </c>
      <c r="T3575" t="n">
        <v>5</v>
      </c>
    </row>
    <row r="3576" spans="1:20">
      <c r="A3576" s="1" t="n">
        <v>41759</v>
      </c>
      <c r="B3576" t="s">
        <v>345</v>
      </c>
      <c r="C3576" t="n">
        <v>10</v>
      </c>
      <c r="D3576" t="n">
        <v>25</v>
      </c>
      <c r="E3576" t="s">
        <v>143</v>
      </c>
      <c r="F3576" t="n">
        <v>3201</v>
      </c>
      <c r="G3576" t="s">
        <v>250</v>
      </c>
      <c r="H3576" t="s">
        <v>251</v>
      </c>
      <c r="I3576" t="n">
        <v>5</v>
      </c>
      <c r="J3576" t="n">
        <v>945</v>
      </c>
      <c r="K3576" t="s">
        <v>304</v>
      </c>
      <c r="L3576" t="n">
        <v>297</v>
      </c>
      <c r="M3576" t="n">
        <v>0.08</v>
      </c>
      <c r="N3576" t="n">
        <v>34.4</v>
      </c>
      <c r="O3576" t="s">
        <v>345</v>
      </c>
      <c r="P3576" t="n">
        <v>121</v>
      </c>
      <c r="Q3576" t="s">
        <v>251</v>
      </c>
      <c r="R3576" t="s">
        <v>255</v>
      </c>
      <c r="S3576" t="s">
        <v>251</v>
      </c>
      <c r="T3576" t="n">
        <v>5</v>
      </c>
    </row>
    <row r="3577" spans="1:20">
      <c r="A3577" s="1" t="n">
        <v>41759</v>
      </c>
      <c r="B3577" t="s">
        <v>345</v>
      </c>
      <c r="C3577" t="n">
        <v>23</v>
      </c>
      <c r="D3577" t="n">
        <v>25</v>
      </c>
      <c r="E3577" t="s">
        <v>143</v>
      </c>
      <c r="F3577" t="n">
        <v>3201</v>
      </c>
      <c r="G3577" t="s">
        <v>250</v>
      </c>
      <c r="H3577" t="s">
        <v>251</v>
      </c>
      <c r="I3577" t="n">
        <v>5</v>
      </c>
      <c r="J3577" t="n">
        <v>875</v>
      </c>
      <c r="K3577" t="s">
        <v>327</v>
      </c>
      <c r="L3577" t="n">
        <v>415</v>
      </c>
      <c r="M3577" t="n">
        <v>0.04</v>
      </c>
      <c r="N3577" t="n">
        <v>41.4</v>
      </c>
      <c r="O3577" t="s">
        <v>345</v>
      </c>
      <c r="P3577" t="n">
        <v>121</v>
      </c>
      <c r="Q3577" t="s">
        <v>251</v>
      </c>
      <c r="R3577" t="s">
        <v>255</v>
      </c>
      <c r="S3577" t="s">
        <v>251</v>
      </c>
      <c r="T3577" t="n">
        <v>5</v>
      </c>
    </row>
    <row r="3578" spans="1:20">
      <c r="A3578" s="1" t="n">
        <v>41759</v>
      </c>
      <c r="B3578" t="s">
        <v>345</v>
      </c>
      <c r="C3578" t="n">
        <v>27</v>
      </c>
      <c r="D3578" t="n">
        <v>25</v>
      </c>
      <c r="E3578" t="s">
        <v>143</v>
      </c>
      <c r="F3578" t="n">
        <v>3201</v>
      </c>
      <c r="G3578" t="s">
        <v>250</v>
      </c>
      <c r="H3578" t="s">
        <v>251</v>
      </c>
      <c r="I3578" t="n">
        <v>5</v>
      </c>
      <c r="J3578" t="n">
        <v>388</v>
      </c>
      <c r="K3578" t="s">
        <v>346</v>
      </c>
      <c r="L3578" t="n">
        <v>491</v>
      </c>
      <c r="M3578" t="n">
        <v>0.28</v>
      </c>
      <c r="N3578" t="n">
        <v>24.4</v>
      </c>
      <c r="O3578" t="s">
        <v>345</v>
      </c>
      <c r="P3578" t="n">
        <v>121</v>
      </c>
      <c r="Q3578" t="s">
        <v>251</v>
      </c>
      <c r="R3578" t="s">
        <v>255</v>
      </c>
      <c r="S3578" t="s">
        <v>251</v>
      </c>
      <c r="T3578" t="n">
        <v>5</v>
      </c>
    </row>
    <row r="3579" spans="1:20">
      <c r="A3579" s="1" t="n">
        <v>41759</v>
      </c>
      <c r="B3579" t="s">
        <v>345</v>
      </c>
      <c r="C3579" t="n">
        <v>56</v>
      </c>
      <c r="D3579" t="n">
        <v>215</v>
      </c>
      <c r="E3579" t="s">
        <v>408</v>
      </c>
      <c r="F3579" t="n">
        <v>3201</v>
      </c>
      <c r="G3579" t="s">
        <v>250</v>
      </c>
      <c r="H3579" t="s">
        <v>251</v>
      </c>
      <c r="I3579" t="n">
        <v>5</v>
      </c>
      <c r="J3579" t="n">
        <v>260</v>
      </c>
      <c r="K3579" t="s">
        <v>272</v>
      </c>
      <c r="L3579" t="n">
        <v>20</v>
      </c>
      <c r="M3579" t="n">
        <v>0</v>
      </c>
      <c r="N3579" t="n">
        <v>0</v>
      </c>
      <c r="T3579" t="s">
        <v>405</v>
      </c>
    </row>
    <row r="3580" spans="1:20">
      <c r="A3580" s="1" t="n">
        <v>41759</v>
      </c>
      <c r="B3580" t="s">
        <v>345</v>
      </c>
      <c r="C3580" t="n">
        <v>59</v>
      </c>
      <c r="D3580" t="n">
        <v>465</v>
      </c>
      <c r="E3580" t="s">
        <v>428</v>
      </c>
      <c r="F3580" t="n">
        <v>3201</v>
      </c>
      <c r="G3580" t="s">
        <v>250</v>
      </c>
      <c r="H3580" t="s">
        <v>251</v>
      </c>
      <c r="I3580" t="n">
        <v>5</v>
      </c>
      <c r="J3580" t="n">
        <v>795</v>
      </c>
      <c r="K3580" t="s">
        <v>262</v>
      </c>
      <c r="L3580" t="n">
        <v>59</v>
      </c>
      <c r="M3580" t="n">
        <v>0</v>
      </c>
      <c r="N3580" t="n">
        <v>0</v>
      </c>
      <c r="T3580" t="s">
        <v>405</v>
      </c>
    </row>
    <row r="3581" spans="1:20">
      <c r="A3581" s="1" t="n">
        <v>41759</v>
      </c>
      <c r="B3581" t="s">
        <v>345</v>
      </c>
      <c r="C3581" t="n">
        <v>62</v>
      </c>
      <c r="D3581" t="n">
        <v>138</v>
      </c>
      <c r="E3581" t="s">
        <v>402</v>
      </c>
      <c r="F3581" t="n">
        <v>3201</v>
      </c>
      <c r="G3581" t="s">
        <v>250</v>
      </c>
      <c r="H3581" t="s">
        <v>251</v>
      </c>
      <c r="I3581" t="n">
        <v>5</v>
      </c>
      <c r="J3581" t="n">
        <v>260</v>
      </c>
      <c r="K3581" t="s">
        <v>272</v>
      </c>
      <c r="L3581" t="n">
        <v>50</v>
      </c>
      <c r="M3581" t="n">
        <v>0</v>
      </c>
      <c r="N3581" t="n">
        <v>0</v>
      </c>
      <c r="O3581" t="s">
        <v>345</v>
      </c>
      <c r="P3581" t="n">
        <v>2930</v>
      </c>
      <c r="Q3581" t="s">
        <v>424</v>
      </c>
      <c r="R3581" t="s">
        <v>255</v>
      </c>
      <c r="S3581" t="s">
        <v>251</v>
      </c>
      <c r="T3581" t="n">
        <v>5</v>
      </c>
    </row>
    <row r="3582" spans="1:20">
      <c r="A3582" s="1" t="n">
        <v>41759</v>
      </c>
      <c r="B3582" t="s">
        <v>345</v>
      </c>
      <c r="C3582" t="n">
        <v>70</v>
      </c>
      <c r="D3582" t="n">
        <v>465</v>
      </c>
      <c r="E3582" t="s">
        <v>428</v>
      </c>
      <c r="F3582" t="n">
        <v>3201</v>
      </c>
      <c r="G3582" t="s">
        <v>250</v>
      </c>
      <c r="H3582" t="s">
        <v>251</v>
      </c>
      <c r="I3582" t="n">
        <v>5</v>
      </c>
      <c r="J3582" t="n">
        <v>795</v>
      </c>
      <c r="K3582" t="s">
        <v>262</v>
      </c>
      <c r="L3582" t="n">
        <v>27</v>
      </c>
      <c r="M3582" t="n">
        <v>0</v>
      </c>
      <c r="N3582" t="n">
        <v>0</v>
      </c>
      <c r="T3582" t="s">
        <v>405</v>
      </c>
    </row>
    <row r="3583" spans="1:20">
      <c r="A3583" s="1" t="n">
        <v>41759</v>
      </c>
      <c r="B3583" t="s">
        <v>400</v>
      </c>
      <c r="C3583" t="n">
        <v>1</v>
      </c>
      <c r="D3583" t="n">
        <v>251</v>
      </c>
      <c r="E3583" t="s">
        <v>409</v>
      </c>
      <c r="F3583" t="n">
        <v>3202</v>
      </c>
      <c r="G3583" t="s">
        <v>297</v>
      </c>
      <c r="H3583" t="s">
        <v>251</v>
      </c>
      <c r="I3583" t="n">
        <v>5</v>
      </c>
      <c r="J3583" t="n">
        <v>320</v>
      </c>
      <c r="K3583" t="s">
        <v>412</v>
      </c>
      <c r="L3583" t="n">
        <v>21</v>
      </c>
      <c r="M3583" t="n">
        <v>0</v>
      </c>
      <c r="N3583" t="n">
        <v>0</v>
      </c>
      <c r="T3583" t="s">
        <v>405</v>
      </c>
    </row>
    <row r="3584" spans="1:20">
      <c r="A3584" s="1" t="n">
        <v>41759</v>
      </c>
      <c r="B3584" t="s">
        <v>400</v>
      </c>
      <c r="C3584" t="n">
        <v>2</v>
      </c>
      <c r="D3584" t="n">
        <v>251</v>
      </c>
      <c r="E3584" t="s">
        <v>409</v>
      </c>
      <c r="F3584" t="n">
        <v>3203</v>
      </c>
      <c r="G3584" t="s">
        <v>366</v>
      </c>
      <c r="H3584" t="s">
        <v>251</v>
      </c>
      <c r="I3584" t="n">
        <v>5</v>
      </c>
      <c r="J3584" t="n">
        <v>320</v>
      </c>
      <c r="K3584" t="s">
        <v>412</v>
      </c>
      <c r="L3584" t="n">
        <v>29</v>
      </c>
      <c r="M3584" t="n">
        <v>0</v>
      </c>
      <c r="N3584" t="n">
        <v>0</v>
      </c>
      <c r="T3584" t="s">
        <v>405</v>
      </c>
    </row>
    <row r="3585" spans="1:20">
      <c r="A3585" s="1" t="n">
        <v>41759</v>
      </c>
      <c r="B3585" t="s">
        <v>400</v>
      </c>
      <c r="C3585" t="n">
        <v>3</v>
      </c>
      <c r="D3585" t="n">
        <v>251</v>
      </c>
      <c r="E3585" t="s">
        <v>409</v>
      </c>
      <c r="F3585" t="n">
        <v>3204</v>
      </c>
      <c r="G3585" t="s">
        <v>367</v>
      </c>
      <c r="H3585" t="s">
        <v>251</v>
      </c>
      <c r="I3585" t="n">
        <v>5</v>
      </c>
      <c r="J3585" t="n">
        <v>320</v>
      </c>
      <c r="K3585" t="s">
        <v>412</v>
      </c>
      <c r="L3585" t="n">
        <v>13</v>
      </c>
      <c r="M3585" t="n">
        <v>0</v>
      </c>
      <c r="N3585" t="n">
        <v>0</v>
      </c>
      <c r="T3585" t="s">
        <v>405</v>
      </c>
    </row>
    <row r="3586" spans="1:20">
      <c r="A3586" s="1" t="n">
        <v>41759</v>
      </c>
      <c r="B3586" t="s">
        <v>406</v>
      </c>
      <c r="C3586" t="n">
        <v>1</v>
      </c>
      <c r="D3586" t="n">
        <v>931</v>
      </c>
      <c r="E3586" t="s">
        <v>407</v>
      </c>
      <c r="F3586" t="n">
        <v>3201</v>
      </c>
      <c r="G3586" t="s">
        <v>250</v>
      </c>
      <c r="H3586" t="s">
        <v>251</v>
      </c>
      <c r="I3586" t="n">
        <v>5</v>
      </c>
      <c r="J3586" t="n">
        <v>940</v>
      </c>
      <c r="K3586" t="s">
        <v>257</v>
      </c>
      <c r="L3586" t="n">
        <v>66</v>
      </c>
      <c r="M3586" t="n">
        <v>0</v>
      </c>
      <c r="N3586" t="n">
        <v>0</v>
      </c>
      <c r="T3586" t="s">
        <v>405</v>
      </c>
    </row>
    <row r="3587" spans="1:20">
      <c r="A3587" s="1" t="n">
        <v>41759</v>
      </c>
      <c r="B3587" t="s">
        <v>348</v>
      </c>
      <c r="C3587" t="n">
        <v>1</v>
      </c>
      <c r="D3587" t="n">
        <v>216</v>
      </c>
      <c r="E3587" t="s">
        <v>416</v>
      </c>
      <c r="F3587" t="n">
        <v>3201</v>
      </c>
      <c r="G3587" t="s">
        <v>250</v>
      </c>
      <c r="H3587" t="s">
        <v>251</v>
      </c>
      <c r="I3587" t="n">
        <v>5</v>
      </c>
      <c r="J3587" t="n">
        <v>795</v>
      </c>
      <c r="K3587" t="s">
        <v>262</v>
      </c>
      <c r="L3587" t="n">
        <v>229</v>
      </c>
      <c r="M3587" t="n">
        <v>0</v>
      </c>
      <c r="N3587" t="n">
        <v>0</v>
      </c>
      <c r="T3587" t="s">
        <v>405</v>
      </c>
    </row>
    <row r="3588" spans="1:20">
      <c r="A3588" s="1" t="n">
        <v>41759</v>
      </c>
      <c r="B3588" t="s">
        <v>348</v>
      </c>
      <c r="C3588" t="n">
        <v>2</v>
      </c>
      <c r="D3588" t="n">
        <v>216</v>
      </c>
      <c r="E3588" t="s">
        <v>416</v>
      </c>
      <c r="F3588" t="n">
        <v>3201</v>
      </c>
      <c r="G3588" t="s">
        <v>250</v>
      </c>
      <c r="H3588" t="s">
        <v>251</v>
      </c>
      <c r="I3588" t="n">
        <v>5</v>
      </c>
      <c r="J3588" t="n">
        <v>515</v>
      </c>
      <c r="K3588" t="s">
        <v>361</v>
      </c>
      <c r="L3588" t="n">
        <v>314</v>
      </c>
      <c r="M3588" t="n">
        <v>0</v>
      </c>
      <c r="N3588" t="n">
        <v>0</v>
      </c>
      <c r="T3588" t="s">
        <v>405</v>
      </c>
    </row>
    <row r="3589" spans="1:20">
      <c r="A3589" s="1" t="n">
        <v>41790</v>
      </c>
      <c r="B3589" t="s">
        <v>345</v>
      </c>
      <c r="C3589" t="n">
        <v>5</v>
      </c>
      <c r="D3589" t="n">
        <v>25</v>
      </c>
      <c r="E3589" t="s">
        <v>143</v>
      </c>
      <c r="F3589" t="n">
        <v>3201</v>
      </c>
      <c r="G3589" t="s">
        <v>250</v>
      </c>
      <c r="H3589" t="s">
        <v>251</v>
      </c>
      <c r="I3589" t="n">
        <v>5</v>
      </c>
      <c r="J3589" t="n">
        <v>945</v>
      </c>
      <c r="K3589" t="s">
        <v>304</v>
      </c>
      <c r="L3589" t="n">
        <v>416</v>
      </c>
      <c r="M3589" t="n">
        <v>0.7</v>
      </c>
      <c r="N3589" t="n">
        <v>35.3</v>
      </c>
      <c r="O3589" t="s">
        <v>345</v>
      </c>
      <c r="P3589" t="n">
        <v>121</v>
      </c>
      <c r="Q3589" t="s">
        <v>251</v>
      </c>
      <c r="R3589" t="s">
        <v>255</v>
      </c>
      <c r="S3589" t="s">
        <v>251</v>
      </c>
      <c r="T3589" t="n">
        <v>5</v>
      </c>
    </row>
    <row r="3590" spans="1:20">
      <c r="A3590" s="1" t="n">
        <v>41790</v>
      </c>
      <c r="B3590" t="s">
        <v>345</v>
      </c>
      <c r="C3590" t="n">
        <v>6</v>
      </c>
      <c r="D3590" t="n">
        <v>25</v>
      </c>
      <c r="E3590" t="s">
        <v>143</v>
      </c>
      <c r="F3590" t="n">
        <v>3201</v>
      </c>
      <c r="G3590" t="s">
        <v>250</v>
      </c>
      <c r="H3590" t="s">
        <v>251</v>
      </c>
      <c r="I3590" t="n">
        <v>5</v>
      </c>
      <c r="J3590" t="n">
        <v>875</v>
      </c>
      <c r="K3590" t="s">
        <v>327</v>
      </c>
      <c r="L3590" t="n">
        <v>259</v>
      </c>
      <c r="M3590" t="n">
        <v>0.04</v>
      </c>
      <c r="N3590" t="n">
        <v>42.2</v>
      </c>
      <c r="O3590" t="s">
        <v>345</v>
      </c>
      <c r="P3590" t="n">
        <v>121</v>
      </c>
      <c r="Q3590" t="s">
        <v>251</v>
      </c>
      <c r="R3590" t="s">
        <v>255</v>
      </c>
      <c r="S3590" t="s">
        <v>251</v>
      </c>
      <c r="T3590" t="n">
        <v>5</v>
      </c>
    </row>
    <row r="3591" spans="1:20">
      <c r="A3591" s="1" t="n">
        <v>41790</v>
      </c>
      <c r="B3591" t="s">
        <v>345</v>
      </c>
      <c r="C3591" t="n">
        <v>7</v>
      </c>
      <c r="D3591" t="n">
        <v>25</v>
      </c>
      <c r="E3591" t="s">
        <v>143</v>
      </c>
      <c r="F3591" t="n">
        <v>3201</v>
      </c>
      <c r="G3591" t="s">
        <v>250</v>
      </c>
      <c r="H3591" t="s">
        <v>251</v>
      </c>
      <c r="I3591" t="n">
        <v>5</v>
      </c>
      <c r="J3591" t="n">
        <v>458</v>
      </c>
      <c r="K3591" t="s">
        <v>252</v>
      </c>
      <c r="L3591" t="n">
        <v>148</v>
      </c>
      <c r="M3591" t="n">
        <v>0.05</v>
      </c>
      <c r="N3591" t="n">
        <v>33.8</v>
      </c>
      <c r="O3591" t="s">
        <v>345</v>
      </c>
      <c r="P3591" t="n">
        <v>121</v>
      </c>
      <c r="Q3591" t="s">
        <v>251</v>
      </c>
      <c r="R3591" t="s">
        <v>255</v>
      </c>
      <c r="S3591" t="s">
        <v>251</v>
      </c>
      <c r="T3591" t="n">
        <v>5</v>
      </c>
    </row>
    <row r="3592" spans="1:20">
      <c r="A3592" s="1" t="n">
        <v>41790</v>
      </c>
      <c r="B3592" t="s">
        <v>345</v>
      </c>
      <c r="C3592" t="n">
        <v>8</v>
      </c>
      <c r="D3592" t="n">
        <v>25</v>
      </c>
      <c r="E3592" t="s">
        <v>143</v>
      </c>
      <c r="F3592" t="n">
        <v>3201</v>
      </c>
      <c r="G3592" t="s">
        <v>250</v>
      </c>
      <c r="H3592" t="s">
        <v>251</v>
      </c>
      <c r="I3592" t="n">
        <v>5</v>
      </c>
      <c r="J3592" t="n">
        <v>945</v>
      </c>
      <c r="K3592" t="s">
        <v>304</v>
      </c>
      <c r="L3592" t="n">
        <v>308</v>
      </c>
      <c r="M3592" t="n">
        <v>0.04</v>
      </c>
      <c r="N3592" t="n">
        <v>35.6</v>
      </c>
      <c r="O3592" t="s">
        <v>345</v>
      </c>
      <c r="P3592" t="n">
        <v>121</v>
      </c>
      <c r="Q3592" t="s">
        <v>251</v>
      </c>
      <c r="R3592" t="s">
        <v>255</v>
      </c>
      <c r="S3592" t="s">
        <v>251</v>
      </c>
      <c r="T3592" t="n">
        <v>5</v>
      </c>
    </row>
    <row r="3593" spans="1:20">
      <c r="A3593" s="1" t="n">
        <v>41790</v>
      </c>
      <c r="B3593" t="s">
        <v>345</v>
      </c>
      <c r="C3593" t="n">
        <v>9</v>
      </c>
      <c r="D3593" t="n">
        <v>25</v>
      </c>
      <c r="E3593" t="s">
        <v>143</v>
      </c>
      <c r="F3593" t="n">
        <v>3201</v>
      </c>
      <c r="G3593" t="s">
        <v>250</v>
      </c>
      <c r="H3593" t="s">
        <v>251</v>
      </c>
      <c r="I3593" t="n">
        <v>5</v>
      </c>
      <c r="J3593" t="n">
        <v>945</v>
      </c>
      <c r="K3593" t="s">
        <v>304</v>
      </c>
      <c r="L3593" t="n">
        <v>259</v>
      </c>
      <c r="M3593" t="n">
        <v>0.05</v>
      </c>
      <c r="N3593" t="n">
        <v>38.2</v>
      </c>
      <c r="O3593" t="s">
        <v>345</v>
      </c>
      <c r="P3593" t="n">
        <v>121</v>
      </c>
      <c r="Q3593" t="s">
        <v>251</v>
      </c>
      <c r="R3593" t="s">
        <v>255</v>
      </c>
      <c r="S3593" t="s">
        <v>251</v>
      </c>
      <c r="T3593" t="n">
        <v>5</v>
      </c>
    </row>
    <row r="3594" spans="1:20">
      <c r="A3594" s="1" t="n">
        <v>41790</v>
      </c>
      <c r="B3594" t="s">
        <v>345</v>
      </c>
      <c r="C3594" t="n">
        <v>60</v>
      </c>
      <c r="D3594" t="n">
        <v>465</v>
      </c>
      <c r="E3594" t="s">
        <v>428</v>
      </c>
      <c r="F3594" t="n">
        <v>3201</v>
      </c>
      <c r="G3594" t="s">
        <v>250</v>
      </c>
      <c r="H3594" t="s">
        <v>251</v>
      </c>
      <c r="I3594" t="n">
        <v>5</v>
      </c>
      <c r="J3594" t="n">
        <v>260</v>
      </c>
      <c r="K3594" t="s">
        <v>272</v>
      </c>
      <c r="L3594" t="n">
        <v>11</v>
      </c>
      <c r="M3594" t="n">
        <v>0</v>
      </c>
      <c r="N3594" t="n">
        <v>0</v>
      </c>
      <c r="T3594" t="s">
        <v>405</v>
      </c>
    </row>
    <row r="3595" spans="1:20">
      <c r="A3595" s="1" t="n">
        <v>41790</v>
      </c>
      <c r="B3595" t="s">
        <v>345</v>
      </c>
      <c r="C3595" t="n">
        <v>61</v>
      </c>
      <c r="D3595" t="n">
        <v>509</v>
      </c>
      <c r="E3595" t="s">
        <v>404</v>
      </c>
      <c r="F3595" t="n">
        <v>3201</v>
      </c>
      <c r="G3595" t="s">
        <v>250</v>
      </c>
      <c r="H3595" t="s">
        <v>251</v>
      </c>
      <c r="I3595" t="n">
        <v>5</v>
      </c>
      <c r="J3595" t="n">
        <v>260</v>
      </c>
      <c r="K3595" t="s">
        <v>272</v>
      </c>
      <c r="L3595" t="n">
        <v>42</v>
      </c>
      <c r="M3595" t="n">
        <v>0.9</v>
      </c>
      <c r="N3595" t="n">
        <v>0</v>
      </c>
      <c r="T3595" t="s">
        <v>405</v>
      </c>
    </row>
    <row r="3596" spans="1:20">
      <c r="A3596" s="1" t="n">
        <v>41790</v>
      </c>
      <c r="B3596" t="s">
        <v>345</v>
      </c>
      <c r="C3596" t="n">
        <v>62</v>
      </c>
      <c r="D3596" t="n">
        <v>215</v>
      </c>
      <c r="E3596" t="s">
        <v>408</v>
      </c>
      <c r="F3596" t="n">
        <v>3201</v>
      </c>
      <c r="G3596" t="s">
        <v>250</v>
      </c>
      <c r="H3596" t="s">
        <v>251</v>
      </c>
      <c r="I3596" t="n">
        <v>5</v>
      </c>
      <c r="J3596" t="n">
        <v>260</v>
      </c>
      <c r="K3596" t="s">
        <v>272</v>
      </c>
      <c r="L3596" t="n">
        <v>12</v>
      </c>
      <c r="M3596" t="n">
        <v>0</v>
      </c>
      <c r="N3596" t="n">
        <v>0</v>
      </c>
      <c r="T3596" t="s">
        <v>405</v>
      </c>
    </row>
    <row r="3597" spans="1:20">
      <c r="A3597" s="1" t="n">
        <v>41790</v>
      </c>
      <c r="B3597" t="s">
        <v>400</v>
      </c>
      <c r="C3597" t="n">
        <v>1</v>
      </c>
      <c r="D3597" t="n">
        <v>251</v>
      </c>
      <c r="E3597" t="s">
        <v>409</v>
      </c>
      <c r="F3597" t="n">
        <v>3202</v>
      </c>
      <c r="G3597" t="s">
        <v>297</v>
      </c>
      <c r="H3597" t="s">
        <v>251</v>
      </c>
      <c r="I3597" t="n">
        <v>5</v>
      </c>
      <c r="J3597" t="n">
        <v>320</v>
      </c>
      <c r="K3597" t="s">
        <v>412</v>
      </c>
      <c r="L3597" t="n">
        <v>18</v>
      </c>
      <c r="M3597" t="n">
        <v>0</v>
      </c>
      <c r="N3597" t="n">
        <v>0</v>
      </c>
      <c r="T3597" t="s">
        <v>405</v>
      </c>
    </row>
    <row r="3598" spans="1:20">
      <c r="A3598" s="1" t="n">
        <v>41790</v>
      </c>
      <c r="B3598" t="s">
        <v>400</v>
      </c>
      <c r="C3598" t="n">
        <v>2</v>
      </c>
      <c r="D3598" t="n">
        <v>251</v>
      </c>
      <c r="E3598" t="s">
        <v>409</v>
      </c>
      <c r="F3598" t="n">
        <v>3203</v>
      </c>
      <c r="G3598" t="s">
        <v>366</v>
      </c>
      <c r="H3598" t="s">
        <v>251</v>
      </c>
      <c r="I3598" t="n">
        <v>5</v>
      </c>
      <c r="J3598" t="n">
        <v>320</v>
      </c>
      <c r="K3598" t="s">
        <v>412</v>
      </c>
      <c r="L3598" t="n">
        <v>16</v>
      </c>
      <c r="M3598" t="n">
        <v>0</v>
      </c>
      <c r="N3598" t="n">
        <v>0</v>
      </c>
      <c r="T3598" t="s">
        <v>405</v>
      </c>
    </row>
    <row r="3599" spans="1:20">
      <c r="A3599" s="1" t="n">
        <v>41790</v>
      </c>
      <c r="B3599" t="s">
        <v>400</v>
      </c>
      <c r="C3599" t="n">
        <v>3</v>
      </c>
      <c r="D3599" t="n">
        <v>251</v>
      </c>
      <c r="E3599" t="s">
        <v>409</v>
      </c>
      <c r="F3599" t="n">
        <v>3204</v>
      </c>
      <c r="G3599" t="s">
        <v>367</v>
      </c>
      <c r="H3599" t="s">
        <v>251</v>
      </c>
      <c r="I3599" t="n">
        <v>5</v>
      </c>
      <c r="J3599" t="n">
        <v>320</v>
      </c>
      <c r="K3599" t="s">
        <v>412</v>
      </c>
      <c r="L3599" t="n">
        <v>8</v>
      </c>
      <c r="M3599" t="n">
        <v>0</v>
      </c>
      <c r="N3599" t="n">
        <v>0</v>
      </c>
      <c r="T3599" t="s">
        <v>405</v>
      </c>
    </row>
    <row r="3600" spans="1:20">
      <c r="A3600" s="1" t="n">
        <v>41790</v>
      </c>
      <c r="B3600" t="s">
        <v>348</v>
      </c>
      <c r="C3600" t="n">
        <v>1</v>
      </c>
      <c r="D3600" t="n">
        <v>216</v>
      </c>
      <c r="E3600" t="s">
        <v>416</v>
      </c>
      <c r="F3600" t="n">
        <v>3201</v>
      </c>
      <c r="G3600" t="s">
        <v>250</v>
      </c>
      <c r="H3600" t="s">
        <v>251</v>
      </c>
      <c r="I3600" t="n">
        <v>5</v>
      </c>
      <c r="J3600" t="n">
        <v>515</v>
      </c>
      <c r="K3600" t="s">
        <v>361</v>
      </c>
      <c r="L3600" t="n">
        <v>315</v>
      </c>
      <c r="M3600" t="n">
        <v>0</v>
      </c>
      <c r="N3600" t="n">
        <v>0</v>
      </c>
      <c r="T3600" t="s">
        <v>405</v>
      </c>
    </row>
    <row r="3601" spans="1:20">
      <c r="A3601" s="1" t="n">
        <v>41820</v>
      </c>
      <c r="B3601" t="s">
        <v>432</v>
      </c>
      <c r="C3601" t="n">
        <v>1</v>
      </c>
      <c r="D3601" t="n">
        <v>25</v>
      </c>
      <c r="E3601" t="s">
        <v>143</v>
      </c>
      <c r="F3601" t="n">
        <v>3201</v>
      </c>
      <c r="G3601" t="s">
        <v>250</v>
      </c>
      <c r="H3601" t="s">
        <v>251</v>
      </c>
      <c r="I3601" t="n">
        <v>5</v>
      </c>
      <c r="J3601" t="n">
        <v>910</v>
      </c>
      <c r="K3601" t="s">
        <v>340</v>
      </c>
      <c r="L3601" t="n">
        <v>1055</v>
      </c>
      <c r="M3601" t="n">
        <v>0.5</v>
      </c>
      <c r="N3601" t="n">
        <v>40.2</v>
      </c>
      <c r="O3601" t="s">
        <v>433</v>
      </c>
      <c r="P3601" t="n">
        <v>363</v>
      </c>
      <c r="Q3601" t="s">
        <v>411</v>
      </c>
      <c r="R3601" t="s">
        <v>255</v>
      </c>
      <c r="S3601" t="s">
        <v>251</v>
      </c>
      <c r="T3601" t="n">
        <v>5</v>
      </c>
    </row>
    <row r="3602" spans="1:20">
      <c r="A3602" s="1" t="n">
        <v>41820</v>
      </c>
      <c r="B3602" t="s">
        <v>345</v>
      </c>
      <c r="C3602" t="n">
        <v>4</v>
      </c>
      <c r="D3602" t="n">
        <v>25</v>
      </c>
      <c r="E3602" t="s">
        <v>143</v>
      </c>
      <c r="F3602" t="n">
        <v>3201</v>
      </c>
      <c r="G3602" t="s">
        <v>250</v>
      </c>
      <c r="H3602" t="s">
        <v>251</v>
      </c>
      <c r="I3602" t="n">
        <v>5</v>
      </c>
      <c r="J3602" t="n">
        <v>875</v>
      </c>
      <c r="K3602" t="s">
        <v>327</v>
      </c>
      <c r="L3602" t="n">
        <v>240</v>
      </c>
      <c r="M3602" t="n">
        <v>0.04</v>
      </c>
      <c r="N3602" t="n">
        <v>42.5</v>
      </c>
      <c r="O3602" t="s">
        <v>345</v>
      </c>
      <c r="P3602" t="n">
        <v>121</v>
      </c>
      <c r="Q3602" t="s">
        <v>251</v>
      </c>
      <c r="R3602" t="s">
        <v>255</v>
      </c>
      <c r="S3602" t="s">
        <v>251</v>
      </c>
      <c r="T3602" t="n">
        <v>5</v>
      </c>
    </row>
    <row r="3603" spans="1:20">
      <c r="A3603" s="1" t="n">
        <v>41820</v>
      </c>
      <c r="B3603" t="s">
        <v>345</v>
      </c>
      <c r="C3603" t="n">
        <v>5</v>
      </c>
      <c r="D3603" t="n">
        <v>25</v>
      </c>
      <c r="E3603" t="s">
        <v>143</v>
      </c>
      <c r="F3603" t="n">
        <v>3201</v>
      </c>
      <c r="G3603" t="s">
        <v>250</v>
      </c>
      <c r="H3603" t="s">
        <v>251</v>
      </c>
      <c r="I3603" t="n">
        <v>5</v>
      </c>
      <c r="J3603" t="n">
        <v>458</v>
      </c>
      <c r="K3603" t="s">
        <v>252</v>
      </c>
      <c r="L3603" t="n">
        <v>447</v>
      </c>
      <c r="M3603" t="n">
        <v>0.09</v>
      </c>
      <c r="N3603" t="n">
        <v>34.8</v>
      </c>
      <c r="O3603" t="s">
        <v>345</v>
      </c>
      <c r="P3603" t="n">
        <v>121</v>
      </c>
      <c r="Q3603" t="s">
        <v>251</v>
      </c>
      <c r="R3603" t="s">
        <v>255</v>
      </c>
      <c r="S3603" t="s">
        <v>251</v>
      </c>
      <c r="T3603" t="n">
        <v>5</v>
      </c>
    </row>
    <row r="3604" spans="1:20">
      <c r="A3604" s="1" t="n">
        <v>41820</v>
      </c>
      <c r="B3604" t="s">
        <v>400</v>
      </c>
      <c r="C3604" t="n">
        <v>1</v>
      </c>
      <c r="D3604" t="n">
        <v>251</v>
      </c>
      <c r="E3604" t="s">
        <v>409</v>
      </c>
      <c r="F3604" t="n">
        <v>3202</v>
      </c>
      <c r="G3604" t="s">
        <v>297</v>
      </c>
      <c r="H3604" t="s">
        <v>251</v>
      </c>
      <c r="I3604" t="n">
        <v>5</v>
      </c>
      <c r="J3604" t="n">
        <v>720</v>
      </c>
      <c r="K3604" t="s">
        <v>377</v>
      </c>
      <c r="L3604" t="n">
        <v>20</v>
      </c>
      <c r="M3604" t="n">
        <v>0</v>
      </c>
      <c r="N3604" t="n">
        <v>0</v>
      </c>
      <c r="T3604" t="s">
        <v>405</v>
      </c>
    </row>
    <row r="3605" spans="1:20">
      <c r="A3605" s="1" t="n">
        <v>41820</v>
      </c>
      <c r="B3605" t="s">
        <v>400</v>
      </c>
      <c r="C3605" t="n">
        <v>2</v>
      </c>
      <c r="D3605" t="n">
        <v>251</v>
      </c>
      <c r="E3605" t="s">
        <v>409</v>
      </c>
      <c r="F3605" t="n">
        <v>3203</v>
      </c>
      <c r="G3605" t="s">
        <v>366</v>
      </c>
      <c r="H3605" t="s">
        <v>251</v>
      </c>
      <c r="I3605" t="n">
        <v>5</v>
      </c>
      <c r="J3605" t="n">
        <v>720</v>
      </c>
      <c r="K3605" t="s">
        <v>377</v>
      </c>
      <c r="L3605" t="n">
        <v>15</v>
      </c>
      <c r="M3605" t="n">
        <v>0</v>
      </c>
      <c r="N3605" t="n">
        <v>0</v>
      </c>
      <c r="T3605" t="s">
        <v>405</v>
      </c>
    </row>
    <row r="3606" spans="1:20">
      <c r="A3606" s="1" t="n">
        <v>41820</v>
      </c>
      <c r="B3606" t="s">
        <v>406</v>
      </c>
      <c r="C3606" t="n">
        <v>1</v>
      </c>
      <c r="D3606" t="n">
        <v>931</v>
      </c>
      <c r="E3606" t="s">
        <v>407</v>
      </c>
      <c r="F3606" t="n">
        <v>3201</v>
      </c>
      <c r="G3606" t="s">
        <v>250</v>
      </c>
      <c r="H3606" t="s">
        <v>251</v>
      </c>
      <c r="I3606" t="n">
        <v>5</v>
      </c>
      <c r="J3606" t="n">
        <v>940</v>
      </c>
      <c r="K3606" t="s">
        <v>257</v>
      </c>
      <c r="L3606" t="n">
        <v>65</v>
      </c>
      <c r="M3606" t="n">
        <v>0</v>
      </c>
      <c r="N3606" t="n">
        <v>0</v>
      </c>
      <c r="T3606" t="s">
        <v>405</v>
      </c>
    </row>
    <row r="3607" spans="1:20">
      <c r="A3607" s="1" t="n">
        <v>41851</v>
      </c>
      <c r="B3607" t="s">
        <v>432</v>
      </c>
      <c r="C3607" t="n">
        <v>1</v>
      </c>
      <c r="D3607" t="n">
        <v>25</v>
      </c>
      <c r="E3607" t="s">
        <v>143</v>
      </c>
      <c r="F3607" t="n">
        <v>3201</v>
      </c>
      <c r="G3607" t="s">
        <v>250</v>
      </c>
      <c r="H3607" t="s">
        <v>251</v>
      </c>
      <c r="I3607" t="n">
        <v>5</v>
      </c>
      <c r="J3607" t="n">
        <v>910</v>
      </c>
      <c r="K3607" t="s">
        <v>340</v>
      </c>
      <c r="L3607" t="n">
        <v>941</v>
      </c>
      <c r="M3607" t="n">
        <v>0.78</v>
      </c>
      <c r="N3607" t="n">
        <v>39.8</v>
      </c>
      <c r="O3607" t="s">
        <v>433</v>
      </c>
      <c r="P3607" t="n">
        <v>363</v>
      </c>
      <c r="Q3607" t="s">
        <v>411</v>
      </c>
      <c r="R3607" t="s">
        <v>255</v>
      </c>
      <c r="S3607" t="s">
        <v>251</v>
      </c>
      <c r="T3607" t="n">
        <v>5</v>
      </c>
    </row>
    <row r="3608" spans="1:20">
      <c r="A3608" s="1" t="n">
        <v>41851</v>
      </c>
      <c r="B3608" t="s">
        <v>432</v>
      </c>
      <c r="C3608" t="n">
        <v>2</v>
      </c>
      <c r="D3608" t="n">
        <v>25</v>
      </c>
      <c r="E3608" t="s">
        <v>143</v>
      </c>
      <c r="F3608" t="n">
        <v>3201</v>
      </c>
      <c r="G3608" t="s">
        <v>250</v>
      </c>
      <c r="H3608" t="s">
        <v>251</v>
      </c>
      <c r="I3608" t="n">
        <v>5</v>
      </c>
      <c r="J3608" t="n">
        <v>150</v>
      </c>
      <c r="K3608" t="s">
        <v>291</v>
      </c>
      <c r="L3608" t="n">
        <v>995</v>
      </c>
      <c r="M3608" t="n">
        <v>0.19</v>
      </c>
      <c r="N3608" t="n">
        <v>24.2</v>
      </c>
      <c r="O3608" t="s">
        <v>433</v>
      </c>
      <c r="P3608" t="n">
        <v>363</v>
      </c>
      <c r="Q3608" t="s">
        <v>411</v>
      </c>
      <c r="R3608" t="s">
        <v>255</v>
      </c>
      <c r="S3608" t="s">
        <v>251</v>
      </c>
      <c r="T3608" t="n">
        <v>5</v>
      </c>
    </row>
    <row r="3609" spans="1:20">
      <c r="A3609" s="1" t="n">
        <v>41851</v>
      </c>
      <c r="B3609" t="s">
        <v>432</v>
      </c>
      <c r="C3609" t="n">
        <v>3</v>
      </c>
      <c r="D3609" t="n">
        <v>25</v>
      </c>
      <c r="E3609" t="s">
        <v>143</v>
      </c>
      <c r="F3609" t="n">
        <v>3201</v>
      </c>
      <c r="G3609" t="s">
        <v>250</v>
      </c>
      <c r="H3609" t="s">
        <v>251</v>
      </c>
      <c r="I3609" t="n">
        <v>5</v>
      </c>
      <c r="J3609" t="n">
        <v>595</v>
      </c>
      <c r="K3609" t="s">
        <v>290</v>
      </c>
      <c r="L3609" t="n">
        <v>399</v>
      </c>
      <c r="M3609" t="n">
        <v>1.8</v>
      </c>
      <c r="N3609" t="n">
        <v>31.8</v>
      </c>
      <c r="O3609" t="s">
        <v>433</v>
      </c>
      <c r="P3609" t="n">
        <v>363</v>
      </c>
      <c r="Q3609" t="s">
        <v>411</v>
      </c>
      <c r="R3609" t="s">
        <v>255</v>
      </c>
      <c r="S3609" t="s">
        <v>251</v>
      </c>
      <c r="T3609" t="n">
        <v>5</v>
      </c>
    </row>
    <row r="3610" spans="1:20">
      <c r="A3610" s="1" t="n">
        <v>41851</v>
      </c>
      <c r="B3610" t="s">
        <v>345</v>
      </c>
      <c r="C3610" t="n">
        <v>24</v>
      </c>
      <c r="D3610" t="n">
        <v>25</v>
      </c>
      <c r="E3610" t="s">
        <v>143</v>
      </c>
      <c r="F3610" t="n">
        <v>3201</v>
      </c>
      <c r="G3610" t="s">
        <v>250</v>
      </c>
      <c r="H3610" t="s">
        <v>251</v>
      </c>
      <c r="I3610" t="n">
        <v>5</v>
      </c>
      <c r="J3610" t="n">
        <v>458</v>
      </c>
      <c r="K3610" t="s">
        <v>252</v>
      </c>
      <c r="L3610" t="n">
        <v>257</v>
      </c>
      <c r="M3610" t="n">
        <v>0.09</v>
      </c>
      <c r="N3610" t="n">
        <v>33.6</v>
      </c>
      <c r="O3610" t="s">
        <v>345</v>
      </c>
      <c r="P3610" t="n">
        <v>121</v>
      </c>
      <c r="Q3610" t="s">
        <v>251</v>
      </c>
      <c r="R3610" t="s">
        <v>255</v>
      </c>
      <c r="S3610" t="s">
        <v>251</v>
      </c>
      <c r="T3610" t="n">
        <v>5</v>
      </c>
    </row>
    <row r="3611" spans="1:20">
      <c r="A3611" s="1" t="n">
        <v>41851</v>
      </c>
      <c r="B3611" t="s">
        <v>345</v>
      </c>
      <c r="C3611" t="n">
        <v>25</v>
      </c>
      <c r="D3611" t="n">
        <v>25</v>
      </c>
      <c r="E3611" t="s">
        <v>143</v>
      </c>
      <c r="F3611" t="n">
        <v>3201</v>
      </c>
      <c r="G3611" t="s">
        <v>250</v>
      </c>
      <c r="H3611" t="s">
        <v>251</v>
      </c>
      <c r="I3611" t="n">
        <v>5</v>
      </c>
      <c r="J3611" t="n">
        <v>875</v>
      </c>
      <c r="K3611" t="s">
        <v>327</v>
      </c>
      <c r="L3611" t="n">
        <v>382</v>
      </c>
      <c r="M3611" t="n">
        <v>0.04</v>
      </c>
      <c r="N3611" t="n">
        <v>42.2</v>
      </c>
      <c r="O3611" t="s">
        <v>345</v>
      </c>
      <c r="P3611" t="n">
        <v>121</v>
      </c>
      <c r="Q3611" t="s">
        <v>251</v>
      </c>
      <c r="R3611" t="s">
        <v>255</v>
      </c>
      <c r="S3611" t="s">
        <v>251</v>
      </c>
      <c r="T3611" t="n">
        <v>5</v>
      </c>
    </row>
    <row r="3612" spans="1:20">
      <c r="A3612" s="1" t="n">
        <v>41851</v>
      </c>
      <c r="B3612" t="s">
        <v>345</v>
      </c>
      <c r="C3612" t="n">
        <v>26</v>
      </c>
      <c r="D3612" t="n">
        <v>25</v>
      </c>
      <c r="E3612" t="s">
        <v>143</v>
      </c>
      <c r="F3612" t="n">
        <v>3201</v>
      </c>
      <c r="G3612" t="s">
        <v>250</v>
      </c>
      <c r="H3612" t="s">
        <v>251</v>
      </c>
      <c r="I3612" t="n">
        <v>5</v>
      </c>
      <c r="J3612" t="n">
        <v>945</v>
      </c>
      <c r="K3612" t="s">
        <v>304</v>
      </c>
      <c r="L3612" t="n">
        <v>386</v>
      </c>
      <c r="M3612" t="n">
        <v>0.04</v>
      </c>
      <c r="N3612" t="n">
        <v>34</v>
      </c>
      <c r="O3612" t="s">
        <v>345</v>
      </c>
      <c r="P3612" t="n">
        <v>121</v>
      </c>
      <c r="Q3612" t="s">
        <v>251</v>
      </c>
      <c r="R3612" t="s">
        <v>255</v>
      </c>
      <c r="S3612" t="s">
        <v>251</v>
      </c>
      <c r="T3612" t="n">
        <v>5</v>
      </c>
    </row>
    <row r="3613" spans="1:20">
      <c r="A3613" s="1" t="n">
        <v>41851</v>
      </c>
      <c r="B3613" t="s">
        <v>345</v>
      </c>
      <c r="C3613" t="n">
        <v>27</v>
      </c>
      <c r="D3613" t="n">
        <v>25</v>
      </c>
      <c r="E3613" t="s">
        <v>143</v>
      </c>
      <c r="F3613" t="n">
        <v>3201</v>
      </c>
      <c r="G3613" t="s">
        <v>250</v>
      </c>
      <c r="H3613" t="s">
        <v>251</v>
      </c>
      <c r="I3613" t="n">
        <v>5</v>
      </c>
      <c r="J3613" t="n">
        <v>945</v>
      </c>
      <c r="K3613" t="s">
        <v>304</v>
      </c>
      <c r="L3613" t="n">
        <v>288</v>
      </c>
      <c r="M3613" t="n">
        <v>0.05</v>
      </c>
      <c r="N3613" t="n">
        <v>39.6</v>
      </c>
      <c r="O3613" t="s">
        <v>345</v>
      </c>
      <c r="P3613" t="n">
        <v>121</v>
      </c>
      <c r="Q3613" t="s">
        <v>251</v>
      </c>
      <c r="R3613" t="s">
        <v>255</v>
      </c>
      <c r="S3613" t="s">
        <v>251</v>
      </c>
      <c r="T3613" t="n">
        <v>5</v>
      </c>
    </row>
    <row r="3614" spans="1:20">
      <c r="A3614" s="1" t="n">
        <v>41851</v>
      </c>
      <c r="B3614" t="s">
        <v>345</v>
      </c>
      <c r="C3614" t="n">
        <v>71</v>
      </c>
      <c r="D3614" t="n">
        <v>139</v>
      </c>
      <c r="E3614" t="s">
        <v>423</v>
      </c>
      <c r="F3614" t="n">
        <v>3201</v>
      </c>
      <c r="G3614" t="s">
        <v>250</v>
      </c>
      <c r="H3614" t="s">
        <v>251</v>
      </c>
      <c r="I3614" t="n">
        <v>5</v>
      </c>
      <c r="J3614" t="n">
        <v>515</v>
      </c>
      <c r="K3614" t="s">
        <v>361</v>
      </c>
      <c r="L3614" t="n">
        <v>10</v>
      </c>
      <c r="M3614" t="n">
        <v>0</v>
      </c>
      <c r="N3614" t="n">
        <v>0</v>
      </c>
      <c r="O3614" t="s">
        <v>345</v>
      </c>
      <c r="P3614" t="n">
        <v>2930</v>
      </c>
      <c r="Q3614" t="s">
        <v>424</v>
      </c>
      <c r="R3614" t="s">
        <v>255</v>
      </c>
      <c r="S3614" t="s">
        <v>251</v>
      </c>
      <c r="T3614" t="n">
        <v>5</v>
      </c>
    </row>
    <row r="3615" spans="1:20">
      <c r="A3615" s="1" t="n">
        <v>41851</v>
      </c>
      <c r="B3615" t="s">
        <v>345</v>
      </c>
      <c r="C3615" t="n">
        <v>72</v>
      </c>
      <c r="D3615" t="n">
        <v>139</v>
      </c>
      <c r="E3615" t="s">
        <v>423</v>
      </c>
      <c r="F3615" t="n">
        <v>3201</v>
      </c>
      <c r="G3615" t="s">
        <v>250</v>
      </c>
      <c r="H3615" t="s">
        <v>251</v>
      </c>
      <c r="I3615" t="n">
        <v>5</v>
      </c>
      <c r="J3615" t="n">
        <v>515</v>
      </c>
      <c r="K3615" t="s">
        <v>361</v>
      </c>
      <c r="L3615" t="n">
        <v>140</v>
      </c>
      <c r="M3615" t="n">
        <v>0</v>
      </c>
      <c r="N3615" t="n">
        <v>0</v>
      </c>
      <c r="O3615" t="s">
        <v>345</v>
      </c>
      <c r="P3615" t="n">
        <v>2930</v>
      </c>
      <c r="Q3615" t="s">
        <v>424</v>
      </c>
      <c r="R3615" t="s">
        <v>255</v>
      </c>
      <c r="S3615" t="s">
        <v>251</v>
      </c>
      <c r="T3615" t="n">
        <v>5</v>
      </c>
    </row>
    <row r="3616" spans="1:20">
      <c r="A3616" s="1" t="n">
        <v>41851</v>
      </c>
      <c r="B3616" t="s">
        <v>345</v>
      </c>
      <c r="C3616" t="n">
        <v>73</v>
      </c>
      <c r="D3616" t="n">
        <v>465</v>
      </c>
      <c r="E3616" t="s">
        <v>428</v>
      </c>
      <c r="F3616" t="n">
        <v>3201</v>
      </c>
      <c r="G3616" t="s">
        <v>250</v>
      </c>
      <c r="H3616" t="s">
        <v>251</v>
      </c>
      <c r="I3616" t="n">
        <v>5</v>
      </c>
      <c r="J3616" t="n">
        <v>515</v>
      </c>
      <c r="K3616" t="s">
        <v>361</v>
      </c>
      <c r="L3616" t="n">
        <v>36</v>
      </c>
      <c r="M3616" t="n">
        <v>0</v>
      </c>
      <c r="N3616" t="n">
        <v>0</v>
      </c>
      <c r="T3616" t="s">
        <v>405</v>
      </c>
    </row>
    <row r="3617" spans="1:20">
      <c r="A3617" s="1" t="n">
        <v>41851</v>
      </c>
      <c r="B3617" t="s">
        <v>345</v>
      </c>
      <c r="C3617" t="n">
        <v>74</v>
      </c>
      <c r="D3617" t="n">
        <v>465</v>
      </c>
      <c r="E3617" t="s">
        <v>428</v>
      </c>
      <c r="F3617" t="n">
        <v>3201</v>
      </c>
      <c r="G3617" t="s">
        <v>250</v>
      </c>
      <c r="H3617" t="s">
        <v>251</v>
      </c>
      <c r="I3617" t="n">
        <v>5</v>
      </c>
      <c r="J3617" t="n">
        <v>515</v>
      </c>
      <c r="K3617" t="s">
        <v>361</v>
      </c>
      <c r="L3617" t="n">
        <v>69</v>
      </c>
      <c r="M3617" t="n">
        <v>0</v>
      </c>
      <c r="N3617" t="n">
        <v>0</v>
      </c>
      <c r="T3617" t="s">
        <v>405</v>
      </c>
    </row>
    <row r="3618" spans="1:20">
      <c r="A3618" s="1" t="n">
        <v>41851</v>
      </c>
      <c r="B3618" t="s">
        <v>400</v>
      </c>
      <c r="C3618" t="n">
        <v>1</v>
      </c>
      <c r="D3618" t="n">
        <v>251</v>
      </c>
      <c r="E3618" t="s">
        <v>409</v>
      </c>
      <c r="F3618" t="n">
        <v>3204</v>
      </c>
      <c r="G3618" t="s">
        <v>367</v>
      </c>
      <c r="H3618" t="s">
        <v>251</v>
      </c>
      <c r="I3618" t="n">
        <v>5</v>
      </c>
      <c r="J3618" t="n">
        <v>720</v>
      </c>
      <c r="K3618" t="s">
        <v>377</v>
      </c>
      <c r="L3618" t="n">
        <v>23</v>
      </c>
      <c r="M3618" t="n">
        <v>0</v>
      </c>
      <c r="N3618" t="n">
        <v>0</v>
      </c>
      <c r="T3618" t="s">
        <v>405</v>
      </c>
    </row>
    <row r="3619" spans="1:20">
      <c r="A3619" s="1" t="n">
        <v>41851</v>
      </c>
      <c r="B3619" t="s">
        <v>348</v>
      </c>
      <c r="C3619" t="n">
        <v>1</v>
      </c>
      <c r="D3619" t="n">
        <v>216</v>
      </c>
      <c r="E3619" t="s">
        <v>416</v>
      </c>
      <c r="F3619" t="n">
        <v>3201</v>
      </c>
      <c r="G3619" t="s">
        <v>250</v>
      </c>
      <c r="H3619" t="s">
        <v>251</v>
      </c>
      <c r="I3619" t="n">
        <v>5</v>
      </c>
      <c r="J3619" t="n">
        <v>515</v>
      </c>
      <c r="K3619" t="s">
        <v>361</v>
      </c>
      <c r="L3619" t="n">
        <v>175</v>
      </c>
      <c r="M3619" t="n">
        <v>0</v>
      </c>
      <c r="N3619" t="n">
        <v>0</v>
      </c>
      <c r="T3619" t="s">
        <v>405</v>
      </c>
    </row>
    <row r="3620" spans="1:20">
      <c r="A3620" s="1" t="n">
        <v>41851</v>
      </c>
      <c r="B3620" t="s">
        <v>348</v>
      </c>
      <c r="C3620" t="n">
        <v>2</v>
      </c>
      <c r="D3620" t="n">
        <v>215</v>
      </c>
      <c r="E3620" t="s">
        <v>408</v>
      </c>
      <c r="F3620" t="n">
        <v>3201</v>
      </c>
      <c r="G3620" t="s">
        <v>250</v>
      </c>
      <c r="H3620" t="s">
        <v>251</v>
      </c>
      <c r="I3620" t="n">
        <v>5</v>
      </c>
      <c r="J3620" t="n">
        <v>515</v>
      </c>
      <c r="K3620" t="s">
        <v>361</v>
      </c>
      <c r="L3620" t="n">
        <v>132</v>
      </c>
      <c r="M3620" t="n">
        <v>0</v>
      </c>
      <c r="N3620" t="n">
        <v>0</v>
      </c>
      <c r="T3620" t="s">
        <v>405</v>
      </c>
    </row>
    <row r="3621" spans="1:20">
      <c r="A3621" s="1" t="n">
        <v>41851</v>
      </c>
      <c r="B3621" t="s">
        <v>348</v>
      </c>
      <c r="C3621" t="n">
        <v>3</v>
      </c>
      <c r="D3621" t="n">
        <v>216</v>
      </c>
      <c r="E3621" t="s">
        <v>416</v>
      </c>
      <c r="F3621" t="n">
        <v>3201</v>
      </c>
      <c r="G3621" t="s">
        <v>250</v>
      </c>
      <c r="H3621" t="s">
        <v>251</v>
      </c>
      <c r="I3621" t="n">
        <v>5</v>
      </c>
      <c r="J3621" t="n">
        <v>515</v>
      </c>
      <c r="K3621" t="s">
        <v>361</v>
      </c>
      <c r="L3621" t="n">
        <v>43</v>
      </c>
      <c r="M3621" t="n">
        <v>0</v>
      </c>
      <c r="N3621" t="n">
        <v>0</v>
      </c>
      <c r="T3621" t="s">
        <v>405</v>
      </c>
    </row>
    <row r="3622" spans="1:20">
      <c r="A3622" s="1" t="n">
        <v>41851</v>
      </c>
      <c r="B3622" t="s">
        <v>397</v>
      </c>
      <c r="C3622" t="n">
        <v>17</v>
      </c>
      <c r="D3622" t="n">
        <v>141</v>
      </c>
      <c r="E3622" t="s">
        <v>149</v>
      </c>
      <c r="F3622" t="n">
        <v>3201</v>
      </c>
      <c r="G3622" t="s">
        <v>250</v>
      </c>
      <c r="H3622" t="s">
        <v>251</v>
      </c>
      <c r="I3622" t="n">
        <v>5</v>
      </c>
      <c r="J3622" t="n">
        <v>220</v>
      </c>
      <c r="K3622" t="s">
        <v>399</v>
      </c>
      <c r="L3622" t="n">
        <v>39</v>
      </c>
      <c r="M3622" t="n">
        <v>0</v>
      </c>
      <c r="N3622" t="n">
        <v>0</v>
      </c>
      <c r="T3622" t="s">
        <v>405</v>
      </c>
    </row>
    <row r="3623" spans="1:20">
      <c r="A3623" s="1" t="n">
        <v>41851</v>
      </c>
      <c r="B3623" t="s">
        <v>397</v>
      </c>
      <c r="C3623" t="n">
        <v>18</v>
      </c>
      <c r="D3623" t="n">
        <v>141</v>
      </c>
      <c r="E3623" t="s">
        <v>149</v>
      </c>
      <c r="F3623" t="n">
        <v>3201</v>
      </c>
      <c r="G3623" t="s">
        <v>250</v>
      </c>
      <c r="H3623" t="s">
        <v>251</v>
      </c>
      <c r="I3623" t="n">
        <v>5</v>
      </c>
      <c r="J3623" t="n">
        <v>220</v>
      </c>
      <c r="K3623" t="s">
        <v>399</v>
      </c>
      <c r="L3623" t="n">
        <v>1</v>
      </c>
      <c r="M3623" t="n">
        <v>0</v>
      </c>
      <c r="N3623" t="n">
        <v>0</v>
      </c>
      <c r="T3623" t="s">
        <v>405</v>
      </c>
    </row>
    <row r="3624" spans="1:20">
      <c r="A3624" s="1" t="n">
        <v>41851</v>
      </c>
      <c r="B3624" t="s">
        <v>397</v>
      </c>
      <c r="C3624" t="n">
        <v>19</v>
      </c>
      <c r="D3624" t="n">
        <v>141</v>
      </c>
      <c r="E3624" t="s">
        <v>149</v>
      </c>
      <c r="F3624" t="n">
        <v>3201</v>
      </c>
      <c r="G3624" t="s">
        <v>250</v>
      </c>
      <c r="H3624" t="s">
        <v>251</v>
      </c>
      <c r="I3624" t="n">
        <v>5</v>
      </c>
      <c r="J3624" t="n">
        <v>220</v>
      </c>
      <c r="K3624" t="s">
        <v>399</v>
      </c>
      <c r="L3624" t="n">
        <v>10</v>
      </c>
      <c r="M3624" t="n">
        <v>0</v>
      </c>
      <c r="N3624" t="n">
        <v>0</v>
      </c>
      <c r="T3624" t="s">
        <v>405</v>
      </c>
    </row>
    <row r="3625" spans="1:20">
      <c r="A3625" s="1" t="n">
        <v>41851</v>
      </c>
      <c r="B3625" t="s">
        <v>397</v>
      </c>
      <c r="C3625" t="n">
        <v>20</v>
      </c>
      <c r="D3625" t="n">
        <v>141</v>
      </c>
      <c r="E3625" t="s">
        <v>149</v>
      </c>
      <c r="F3625" t="n">
        <v>3201</v>
      </c>
      <c r="G3625" t="s">
        <v>250</v>
      </c>
      <c r="H3625" t="s">
        <v>251</v>
      </c>
      <c r="I3625" t="n">
        <v>5</v>
      </c>
      <c r="J3625" t="n">
        <v>220</v>
      </c>
      <c r="K3625" t="s">
        <v>399</v>
      </c>
      <c r="L3625" t="n">
        <v>27</v>
      </c>
      <c r="M3625" t="n">
        <v>0</v>
      </c>
      <c r="N3625" t="n">
        <v>0</v>
      </c>
      <c r="T3625" t="s">
        <v>405</v>
      </c>
    </row>
    <row r="3626" spans="1:20">
      <c r="A3626" s="1" t="n">
        <v>41851</v>
      </c>
      <c r="B3626" t="s">
        <v>397</v>
      </c>
      <c r="C3626" t="n">
        <v>21</v>
      </c>
      <c r="D3626" t="n">
        <v>141</v>
      </c>
      <c r="E3626" t="s">
        <v>149</v>
      </c>
      <c r="F3626" t="n">
        <v>3201</v>
      </c>
      <c r="G3626" t="s">
        <v>250</v>
      </c>
      <c r="H3626" t="s">
        <v>251</v>
      </c>
      <c r="I3626" t="n">
        <v>5</v>
      </c>
      <c r="J3626" t="n">
        <v>220</v>
      </c>
      <c r="K3626" t="s">
        <v>399</v>
      </c>
      <c r="L3626" t="n">
        <v>1</v>
      </c>
      <c r="M3626" t="n">
        <v>0</v>
      </c>
      <c r="N3626" t="n">
        <v>0</v>
      </c>
      <c r="T3626" t="s">
        <v>405</v>
      </c>
    </row>
    <row r="3627" spans="1:20">
      <c r="A3627" s="1" t="n">
        <v>41851</v>
      </c>
      <c r="B3627" t="s">
        <v>397</v>
      </c>
      <c r="C3627" t="n">
        <v>22</v>
      </c>
      <c r="D3627" t="n">
        <v>141</v>
      </c>
      <c r="E3627" t="s">
        <v>149</v>
      </c>
      <c r="F3627" t="n">
        <v>3201</v>
      </c>
      <c r="G3627" t="s">
        <v>250</v>
      </c>
      <c r="H3627" t="s">
        <v>251</v>
      </c>
      <c r="I3627" t="n">
        <v>5</v>
      </c>
      <c r="J3627" t="n">
        <v>220</v>
      </c>
      <c r="K3627" t="s">
        <v>399</v>
      </c>
      <c r="L3627" t="n">
        <v>7</v>
      </c>
      <c r="M3627" t="n">
        <v>0</v>
      </c>
      <c r="N3627" t="n">
        <v>0</v>
      </c>
      <c r="T3627" t="s">
        <v>405</v>
      </c>
    </row>
    <row r="3628" spans="1:20">
      <c r="A3628" s="1" t="n">
        <v>41851</v>
      </c>
      <c r="B3628" t="s">
        <v>397</v>
      </c>
      <c r="C3628" t="n">
        <v>23</v>
      </c>
      <c r="D3628" t="n">
        <v>141</v>
      </c>
      <c r="E3628" t="s">
        <v>149</v>
      </c>
      <c r="F3628" t="n">
        <v>3201</v>
      </c>
      <c r="G3628" t="s">
        <v>250</v>
      </c>
      <c r="H3628" t="s">
        <v>251</v>
      </c>
      <c r="I3628" t="n">
        <v>5</v>
      </c>
      <c r="J3628" t="n">
        <v>220</v>
      </c>
      <c r="K3628" t="s">
        <v>399</v>
      </c>
      <c r="L3628" t="n">
        <v>8</v>
      </c>
      <c r="M3628" t="n">
        <v>0</v>
      </c>
      <c r="N3628" t="n">
        <v>0</v>
      </c>
      <c r="T3628" t="s">
        <v>405</v>
      </c>
    </row>
    <row r="3629" spans="1:20">
      <c r="A3629" s="1" t="n">
        <v>41851</v>
      </c>
      <c r="B3629" t="s">
        <v>397</v>
      </c>
      <c r="C3629" t="n">
        <v>24</v>
      </c>
      <c r="D3629" t="n">
        <v>141</v>
      </c>
      <c r="E3629" t="s">
        <v>149</v>
      </c>
      <c r="F3629" t="n">
        <v>3201</v>
      </c>
      <c r="G3629" t="s">
        <v>250</v>
      </c>
      <c r="H3629" t="s">
        <v>251</v>
      </c>
      <c r="I3629" t="n">
        <v>5</v>
      </c>
      <c r="J3629" t="n">
        <v>220</v>
      </c>
      <c r="K3629" t="s">
        <v>399</v>
      </c>
      <c r="L3629" t="n">
        <v>2</v>
      </c>
      <c r="M3629" t="n">
        <v>0</v>
      </c>
      <c r="N3629" t="n">
        <v>0</v>
      </c>
      <c r="T3629" t="s">
        <v>405</v>
      </c>
    </row>
    <row r="3630" spans="1:20">
      <c r="A3630" s="1" t="n">
        <v>41882</v>
      </c>
      <c r="B3630" t="s">
        <v>432</v>
      </c>
      <c r="C3630" t="n">
        <v>1</v>
      </c>
      <c r="D3630" t="n">
        <v>25</v>
      </c>
      <c r="E3630" t="s">
        <v>143</v>
      </c>
      <c r="F3630" t="n">
        <v>3201</v>
      </c>
      <c r="G3630" t="s">
        <v>250</v>
      </c>
      <c r="H3630" t="s">
        <v>251</v>
      </c>
      <c r="I3630" t="n">
        <v>5</v>
      </c>
      <c r="J3630" t="n">
        <v>910</v>
      </c>
      <c r="K3630" t="s">
        <v>340</v>
      </c>
      <c r="L3630" t="n">
        <v>993</v>
      </c>
      <c r="M3630" t="n">
        <v>0.78</v>
      </c>
      <c r="N3630" t="n">
        <v>40.1</v>
      </c>
      <c r="O3630" t="s">
        <v>433</v>
      </c>
      <c r="P3630" t="n">
        <v>363</v>
      </c>
      <c r="Q3630" t="s">
        <v>411</v>
      </c>
      <c r="R3630" t="s">
        <v>255</v>
      </c>
      <c r="S3630" t="s">
        <v>251</v>
      </c>
      <c r="T3630" t="n">
        <v>5</v>
      </c>
    </row>
    <row r="3631" spans="1:20">
      <c r="A3631" s="1" t="n">
        <v>41882</v>
      </c>
      <c r="B3631" t="s">
        <v>432</v>
      </c>
      <c r="C3631" t="n">
        <v>2</v>
      </c>
      <c r="D3631" t="n">
        <v>25</v>
      </c>
      <c r="E3631" t="s">
        <v>143</v>
      </c>
      <c r="F3631" t="n">
        <v>3201</v>
      </c>
      <c r="G3631" t="s">
        <v>250</v>
      </c>
      <c r="H3631" t="s">
        <v>251</v>
      </c>
      <c r="I3631" t="n">
        <v>5</v>
      </c>
      <c r="J3631" t="n">
        <v>910</v>
      </c>
      <c r="K3631" t="s">
        <v>340</v>
      </c>
      <c r="L3631" t="n">
        <v>940</v>
      </c>
      <c r="M3631" t="n">
        <v>0.78</v>
      </c>
      <c r="N3631" t="n">
        <v>39.9</v>
      </c>
      <c r="O3631" t="s">
        <v>433</v>
      </c>
      <c r="P3631" t="n">
        <v>363</v>
      </c>
      <c r="Q3631" t="s">
        <v>411</v>
      </c>
      <c r="R3631" t="s">
        <v>255</v>
      </c>
      <c r="S3631" t="s">
        <v>251</v>
      </c>
      <c r="T3631" t="n">
        <v>5</v>
      </c>
    </row>
    <row r="3632" spans="1:20">
      <c r="A3632" s="1" t="n">
        <v>41882</v>
      </c>
      <c r="B3632" t="s">
        <v>345</v>
      </c>
      <c r="C3632" t="n">
        <v>24</v>
      </c>
      <c r="D3632" t="n">
        <v>25</v>
      </c>
      <c r="E3632" t="s">
        <v>143</v>
      </c>
      <c r="F3632" t="n">
        <v>3201</v>
      </c>
      <c r="G3632" t="s">
        <v>250</v>
      </c>
      <c r="H3632" t="s">
        <v>251</v>
      </c>
      <c r="I3632" t="n">
        <v>5</v>
      </c>
      <c r="J3632" t="n">
        <v>875</v>
      </c>
      <c r="K3632" t="s">
        <v>327</v>
      </c>
      <c r="L3632" t="n">
        <v>190</v>
      </c>
      <c r="M3632" t="n">
        <v>0.04</v>
      </c>
      <c r="N3632" t="n">
        <v>41.8</v>
      </c>
      <c r="O3632" t="s">
        <v>345</v>
      </c>
      <c r="P3632" t="n">
        <v>121</v>
      </c>
      <c r="Q3632" t="s">
        <v>251</v>
      </c>
      <c r="R3632" t="s">
        <v>255</v>
      </c>
      <c r="S3632" t="s">
        <v>251</v>
      </c>
      <c r="T3632" t="n">
        <v>5</v>
      </c>
    </row>
    <row r="3633" spans="1:20">
      <c r="A3633" s="1" t="n">
        <v>41882</v>
      </c>
      <c r="B3633" t="s">
        <v>345</v>
      </c>
      <c r="C3633" t="n">
        <v>25</v>
      </c>
      <c r="D3633" t="n">
        <v>25</v>
      </c>
      <c r="E3633" t="s">
        <v>143</v>
      </c>
      <c r="F3633" t="n">
        <v>3201</v>
      </c>
      <c r="G3633" t="s">
        <v>250</v>
      </c>
      <c r="H3633" t="s">
        <v>251</v>
      </c>
      <c r="I3633" t="n">
        <v>5</v>
      </c>
      <c r="J3633" t="n">
        <v>458</v>
      </c>
      <c r="K3633" t="s">
        <v>252</v>
      </c>
      <c r="L3633" t="n">
        <v>650</v>
      </c>
      <c r="M3633" t="n">
        <v>0.09</v>
      </c>
      <c r="N3633" t="n">
        <v>33.9</v>
      </c>
      <c r="O3633" t="s">
        <v>345</v>
      </c>
      <c r="P3633" t="n">
        <v>121</v>
      </c>
      <c r="Q3633" t="s">
        <v>251</v>
      </c>
      <c r="R3633" t="s">
        <v>255</v>
      </c>
      <c r="S3633" t="s">
        <v>251</v>
      </c>
      <c r="T3633" t="n">
        <v>5</v>
      </c>
    </row>
    <row r="3634" spans="1:20">
      <c r="A3634" s="1" t="n">
        <v>41882</v>
      </c>
      <c r="B3634" t="s">
        <v>345</v>
      </c>
      <c r="C3634" t="n">
        <v>26</v>
      </c>
      <c r="D3634" t="n">
        <v>25</v>
      </c>
      <c r="E3634" t="s">
        <v>143</v>
      </c>
      <c r="F3634" t="n">
        <v>3201</v>
      </c>
      <c r="G3634" t="s">
        <v>250</v>
      </c>
      <c r="H3634" t="s">
        <v>251</v>
      </c>
      <c r="I3634" t="n">
        <v>5</v>
      </c>
      <c r="J3634" t="n">
        <v>458</v>
      </c>
      <c r="K3634" t="s">
        <v>252</v>
      </c>
      <c r="L3634" t="n">
        <v>121</v>
      </c>
      <c r="M3634" t="n">
        <v>0.09</v>
      </c>
      <c r="N3634" t="n">
        <v>33.9</v>
      </c>
      <c r="O3634" t="s">
        <v>345</v>
      </c>
      <c r="P3634" t="n">
        <v>121</v>
      </c>
      <c r="Q3634" t="s">
        <v>251</v>
      </c>
      <c r="R3634" t="s">
        <v>255</v>
      </c>
      <c r="S3634" t="s">
        <v>251</v>
      </c>
      <c r="T3634" t="n">
        <v>5</v>
      </c>
    </row>
    <row r="3635" spans="1:20">
      <c r="A3635" s="1" t="n">
        <v>41882</v>
      </c>
      <c r="B3635" t="s">
        <v>345</v>
      </c>
      <c r="C3635" t="n">
        <v>27</v>
      </c>
      <c r="D3635" t="n">
        <v>25</v>
      </c>
      <c r="E3635" t="s">
        <v>143</v>
      </c>
      <c r="F3635" t="n">
        <v>3201</v>
      </c>
      <c r="G3635" t="s">
        <v>250</v>
      </c>
      <c r="H3635" t="s">
        <v>251</v>
      </c>
      <c r="I3635" t="n">
        <v>5</v>
      </c>
      <c r="J3635" t="n">
        <v>945</v>
      </c>
      <c r="K3635" t="s">
        <v>304</v>
      </c>
      <c r="L3635" t="n">
        <v>342</v>
      </c>
      <c r="M3635" t="n">
        <v>0.08</v>
      </c>
      <c r="N3635" t="n">
        <v>34.4</v>
      </c>
      <c r="O3635" t="s">
        <v>345</v>
      </c>
      <c r="P3635" t="n">
        <v>121</v>
      </c>
      <c r="Q3635" t="s">
        <v>251</v>
      </c>
      <c r="R3635" t="s">
        <v>255</v>
      </c>
      <c r="S3635" t="s">
        <v>251</v>
      </c>
      <c r="T3635" t="n">
        <v>5</v>
      </c>
    </row>
    <row r="3636" spans="1:20">
      <c r="A3636" s="1" t="n">
        <v>41882</v>
      </c>
      <c r="B3636" t="s">
        <v>345</v>
      </c>
      <c r="C3636" t="n">
        <v>79</v>
      </c>
      <c r="D3636" t="n">
        <v>465</v>
      </c>
      <c r="E3636" t="s">
        <v>428</v>
      </c>
      <c r="F3636" t="n">
        <v>3201</v>
      </c>
      <c r="G3636" t="s">
        <v>250</v>
      </c>
      <c r="H3636" t="s">
        <v>251</v>
      </c>
      <c r="I3636" t="n">
        <v>5</v>
      </c>
      <c r="J3636" t="n">
        <v>260</v>
      </c>
      <c r="K3636" t="s">
        <v>272</v>
      </c>
      <c r="L3636" t="n">
        <v>47</v>
      </c>
      <c r="M3636" t="n">
        <v>0</v>
      </c>
      <c r="N3636" t="n">
        <v>0</v>
      </c>
      <c r="T3636" t="s">
        <v>405</v>
      </c>
    </row>
    <row r="3637" spans="1:20">
      <c r="A3637" s="1" t="n">
        <v>41882</v>
      </c>
      <c r="B3637" t="s">
        <v>345</v>
      </c>
      <c r="C3637" t="n">
        <v>80</v>
      </c>
      <c r="D3637" t="n">
        <v>510</v>
      </c>
      <c r="E3637" t="s">
        <v>422</v>
      </c>
      <c r="F3637" t="n">
        <v>3201</v>
      </c>
      <c r="G3637" t="s">
        <v>250</v>
      </c>
      <c r="H3637" t="s">
        <v>251</v>
      </c>
      <c r="I3637" t="n">
        <v>5</v>
      </c>
      <c r="J3637" t="n">
        <v>260</v>
      </c>
      <c r="K3637" t="s">
        <v>272</v>
      </c>
      <c r="L3637" t="n">
        <v>45</v>
      </c>
      <c r="M3637" t="n">
        <v>2.63</v>
      </c>
      <c r="N3637" t="n">
        <v>0</v>
      </c>
      <c r="T3637" t="s">
        <v>405</v>
      </c>
    </row>
    <row r="3638" spans="1:20">
      <c r="A3638" s="1" t="n">
        <v>41882</v>
      </c>
      <c r="B3638" t="s">
        <v>345</v>
      </c>
      <c r="C3638" t="n">
        <v>81</v>
      </c>
      <c r="D3638" t="n">
        <v>139</v>
      </c>
      <c r="E3638" t="s">
        <v>423</v>
      </c>
      <c r="F3638" t="n">
        <v>3201</v>
      </c>
      <c r="G3638" t="s">
        <v>250</v>
      </c>
      <c r="H3638" t="s">
        <v>251</v>
      </c>
      <c r="I3638" t="n">
        <v>5</v>
      </c>
      <c r="J3638" t="n">
        <v>260</v>
      </c>
      <c r="K3638" t="s">
        <v>272</v>
      </c>
      <c r="L3638" t="n">
        <v>38</v>
      </c>
      <c r="M3638" t="n">
        <v>0</v>
      </c>
      <c r="N3638" t="n">
        <v>0</v>
      </c>
      <c r="O3638" t="s">
        <v>345</v>
      </c>
      <c r="P3638" t="n">
        <v>2931</v>
      </c>
      <c r="Q3638" t="s">
        <v>438</v>
      </c>
      <c r="R3638" t="s">
        <v>255</v>
      </c>
      <c r="S3638" t="s">
        <v>251</v>
      </c>
      <c r="T3638" t="n">
        <v>5</v>
      </c>
    </row>
    <row r="3639" spans="1:20">
      <c r="A3639" s="1" t="n">
        <v>41882</v>
      </c>
      <c r="B3639" t="s">
        <v>400</v>
      </c>
      <c r="C3639" t="n">
        <v>1</v>
      </c>
      <c r="D3639" t="n">
        <v>251</v>
      </c>
      <c r="E3639" t="s">
        <v>409</v>
      </c>
      <c r="F3639" t="n">
        <v>3202</v>
      </c>
      <c r="G3639" t="s">
        <v>297</v>
      </c>
      <c r="H3639" t="s">
        <v>251</v>
      </c>
      <c r="I3639" t="n">
        <v>5</v>
      </c>
      <c r="J3639" t="n">
        <v>720</v>
      </c>
      <c r="K3639" t="s">
        <v>377</v>
      </c>
      <c r="L3639" t="n">
        <v>13</v>
      </c>
      <c r="M3639" t="n">
        <v>0</v>
      </c>
      <c r="N3639" t="n">
        <v>0</v>
      </c>
      <c r="T3639" t="s">
        <v>405</v>
      </c>
    </row>
    <row r="3640" spans="1:20">
      <c r="A3640" s="1" t="n">
        <v>41882</v>
      </c>
      <c r="B3640" t="s">
        <v>400</v>
      </c>
      <c r="C3640" t="n">
        <v>2</v>
      </c>
      <c r="D3640" t="n">
        <v>251</v>
      </c>
      <c r="E3640" t="s">
        <v>409</v>
      </c>
      <c r="F3640" t="n">
        <v>3203</v>
      </c>
      <c r="G3640" t="s">
        <v>366</v>
      </c>
      <c r="H3640" t="s">
        <v>251</v>
      </c>
      <c r="I3640" t="n">
        <v>5</v>
      </c>
      <c r="J3640" t="n">
        <v>720</v>
      </c>
      <c r="K3640" t="s">
        <v>377</v>
      </c>
      <c r="L3640" t="n">
        <v>17</v>
      </c>
      <c r="M3640" t="n">
        <v>0</v>
      </c>
      <c r="N3640" t="n">
        <v>0</v>
      </c>
      <c r="T3640" t="s">
        <v>405</v>
      </c>
    </row>
    <row r="3641" spans="1:20">
      <c r="A3641" s="1" t="n">
        <v>41882</v>
      </c>
      <c r="B3641" t="s">
        <v>400</v>
      </c>
      <c r="C3641" t="n">
        <v>3</v>
      </c>
      <c r="D3641" t="n">
        <v>251</v>
      </c>
      <c r="E3641" t="s">
        <v>409</v>
      </c>
      <c r="F3641" t="n">
        <v>3204</v>
      </c>
      <c r="G3641" t="s">
        <v>367</v>
      </c>
      <c r="H3641" t="s">
        <v>251</v>
      </c>
      <c r="I3641" t="n">
        <v>5</v>
      </c>
      <c r="J3641" t="n">
        <v>720</v>
      </c>
      <c r="K3641" t="s">
        <v>377</v>
      </c>
      <c r="L3641" t="n">
        <v>17</v>
      </c>
      <c r="M3641" t="n">
        <v>0</v>
      </c>
      <c r="N3641" t="n">
        <v>0</v>
      </c>
      <c r="T3641" t="s">
        <v>405</v>
      </c>
    </row>
    <row r="3642" spans="1:20">
      <c r="A3642" s="1" t="n">
        <v>41882</v>
      </c>
      <c r="B3642" t="s">
        <v>348</v>
      </c>
      <c r="C3642" t="n">
        <v>1</v>
      </c>
      <c r="D3642" t="n">
        <v>216</v>
      </c>
      <c r="E3642" t="s">
        <v>416</v>
      </c>
      <c r="F3642" t="n">
        <v>3201</v>
      </c>
      <c r="G3642" t="s">
        <v>250</v>
      </c>
      <c r="H3642" t="s">
        <v>251</v>
      </c>
      <c r="I3642" t="n">
        <v>5</v>
      </c>
      <c r="J3642" t="n">
        <v>515</v>
      </c>
      <c r="K3642" t="s">
        <v>361</v>
      </c>
      <c r="L3642" t="n">
        <v>74</v>
      </c>
      <c r="M3642" t="n">
        <v>0</v>
      </c>
      <c r="N3642" t="n">
        <v>0</v>
      </c>
      <c r="T3642" t="s">
        <v>405</v>
      </c>
    </row>
    <row r="3643" spans="1:20">
      <c r="A3643" s="1" t="n">
        <v>41882</v>
      </c>
      <c r="B3643" t="s">
        <v>348</v>
      </c>
      <c r="C3643" t="n">
        <v>2</v>
      </c>
      <c r="D3643" t="n">
        <v>215</v>
      </c>
      <c r="E3643" t="s">
        <v>408</v>
      </c>
      <c r="F3643" t="n">
        <v>3201</v>
      </c>
      <c r="G3643" t="s">
        <v>250</v>
      </c>
      <c r="H3643" t="s">
        <v>251</v>
      </c>
      <c r="I3643" t="n">
        <v>5</v>
      </c>
      <c r="J3643" t="n">
        <v>515</v>
      </c>
      <c r="K3643" t="s">
        <v>361</v>
      </c>
      <c r="L3643" t="n">
        <v>100</v>
      </c>
      <c r="M3643" t="n">
        <v>0</v>
      </c>
      <c r="N3643" t="n">
        <v>0</v>
      </c>
      <c r="T3643" t="s">
        <v>405</v>
      </c>
    </row>
    <row r="3644" spans="1:20">
      <c r="A3644" s="1" t="n">
        <v>41912</v>
      </c>
      <c r="B3644" t="s">
        <v>432</v>
      </c>
      <c r="C3644" t="n">
        <v>1</v>
      </c>
      <c r="D3644" t="n">
        <v>25</v>
      </c>
      <c r="E3644" t="s">
        <v>143</v>
      </c>
      <c r="F3644" t="n">
        <v>3201</v>
      </c>
      <c r="G3644" t="s">
        <v>250</v>
      </c>
      <c r="H3644" t="s">
        <v>251</v>
      </c>
      <c r="I3644" t="n">
        <v>5</v>
      </c>
      <c r="J3644" t="n">
        <v>910</v>
      </c>
      <c r="K3644" t="s">
        <v>340</v>
      </c>
      <c r="L3644" t="n">
        <v>937</v>
      </c>
      <c r="M3644" t="n">
        <v>0.77</v>
      </c>
      <c r="N3644" t="n">
        <v>40</v>
      </c>
      <c r="O3644" t="s">
        <v>433</v>
      </c>
      <c r="P3644" t="n">
        <v>363</v>
      </c>
      <c r="Q3644" t="s">
        <v>411</v>
      </c>
      <c r="R3644" t="s">
        <v>255</v>
      </c>
      <c r="S3644" t="s">
        <v>251</v>
      </c>
      <c r="T3644" t="n">
        <v>5</v>
      </c>
    </row>
    <row r="3645" spans="1:20">
      <c r="A3645" s="1" t="n">
        <v>41912</v>
      </c>
      <c r="B3645" t="s">
        <v>345</v>
      </c>
      <c r="C3645" t="n">
        <v>24</v>
      </c>
      <c r="D3645" t="n">
        <v>25</v>
      </c>
      <c r="E3645" t="s">
        <v>143</v>
      </c>
      <c r="F3645" t="n">
        <v>3201</v>
      </c>
      <c r="G3645" t="s">
        <v>250</v>
      </c>
      <c r="H3645" t="s">
        <v>251</v>
      </c>
      <c r="I3645" t="n">
        <v>5</v>
      </c>
      <c r="J3645" t="n">
        <v>458</v>
      </c>
      <c r="K3645" t="s">
        <v>252</v>
      </c>
      <c r="L3645" t="n">
        <v>251</v>
      </c>
      <c r="M3645" t="n">
        <v>0.06</v>
      </c>
      <c r="N3645" t="n">
        <v>36.8</v>
      </c>
      <c r="O3645" t="s">
        <v>345</v>
      </c>
      <c r="P3645" t="n">
        <v>121</v>
      </c>
      <c r="Q3645" t="s">
        <v>251</v>
      </c>
      <c r="R3645" t="s">
        <v>255</v>
      </c>
      <c r="S3645" t="s">
        <v>251</v>
      </c>
      <c r="T3645" t="n">
        <v>5</v>
      </c>
    </row>
    <row r="3646" spans="1:20">
      <c r="A3646" s="1" t="n">
        <v>41912</v>
      </c>
      <c r="B3646" t="s">
        <v>345</v>
      </c>
      <c r="C3646" t="n">
        <v>25</v>
      </c>
      <c r="D3646" t="n">
        <v>25</v>
      </c>
      <c r="E3646" t="s">
        <v>143</v>
      </c>
      <c r="F3646" t="n">
        <v>3201</v>
      </c>
      <c r="G3646" t="s">
        <v>250</v>
      </c>
      <c r="H3646" t="s">
        <v>251</v>
      </c>
      <c r="I3646" t="n">
        <v>5</v>
      </c>
      <c r="J3646" t="n">
        <v>458</v>
      </c>
      <c r="K3646" t="s">
        <v>252</v>
      </c>
      <c r="L3646" t="n">
        <v>351</v>
      </c>
      <c r="M3646" t="n">
        <v>0.09</v>
      </c>
      <c r="N3646" t="n">
        <v>33.7</v>
      </c>
      <c r="O3646" t="s">
        <v>345</v>
      </c>
      <c r="P3646" t="n">
        <v>121</v>
      </c>
      <c r="Q3646" t="s">
        <v>251</v>
      </c>
      <c r="R3646" t="s">
        <v>255</v>
      </c>
      <c r="S3646" t="s">
        <v>251</v>
      </c>
      <c r="T3646" t="n">
        <v>5</v>
      </c>
    </row>
    <row r="3647" spans="1:20">
      <c r="A3647" s="1" t="n">
        <v>41912</v>
      </c>
      <c r="B3647" t="s">
        <v>345</v>
      </c>
      <c r="C3647" t="n">
        <v>26</v>
      </c>
      <c r="D3647" t="n">
        <v>25</v>
      </c>
      <c r="E3647" t="s">
        <v>143</v>
      </c>
      <c r="F3647" t="n">
        <v>3201</v>
      </c>
      <c r="G3647" t="s">
        <v>250</v>
      </c>
      <c r="H3647" t="s">
        <v>251</v>
      </c>
      <c r="I3647" t="n">
        <v>5</v>
      </c>
      <c r="J3647" t="n">
        <v>458</v>
      </c>
      <c r="K3647" t="s">
        <v>252</v>
      </c>
      <c r="L3647" t="n">
        <v>403</v>
      </c>
      <c r="M3647" t="n">
        <v>0.09</v>
      </c>
      <c r="N3647" t="n">
        <v>33.8</v>
      </c>
      <c r="O3647" t="s">
        <v>345</v>
      </c>
      <c r="P3647" t="n">
        <v>121</v>
      </c>
      <c r="Q3647" t="s">
        <v>251</v>
      </c>
      <c r="R3647" t="s">
        <v>255</v>
      </c>
      <c r="S3647" t="s">
        <v>251</v>
      </c>
      <c r="T3647" t="n">
        <v>5</v>
      </c>
    </row>
    <row r="3648" spans="1:20">
      <c r="A3648" s="1" t="n">
        <v>41912</v>
      </c>
      <c r="B3648" t="s">
        <v>345</v>
      </c>
      <c r="C3648" t="n">
        <v>27</v>
      </c>
      <c r="D3648" t="n">
        <v>25</v>
      </c>
      <c r="E3648" t="s">
        <v>143</v>
      </c>
      <c r="F3648" t="n">
        <v>3201</v>
      </c>
      <c r="G3648" t="s">
        <v>250</v>
      </c>
      <c r="H3648" t="s">
        <v>251</v>
      </c>
      <c r="I3648" t="n">
        <v>5</v>
      </c>
      <c r="J3648" t="n">
        <v>945</v>
      </c>
      <c r="K3648" t="s">
        <v>304</v>
      </c>
      <c r="L3648" t="n">
        <v>284</v>
      </c>
      <c r="M3648" t="n">
        <v>0.08</v>
      </c>
      <c r="N3648" t="n">
        <v>35.8</v>
      </c>
      <c r="O3648" t="s">
        <v>345</v>
      </c>
      <c r="P3648" t="n">
        <v>121</v>
      </c>
      <c r="Q3648" t="s">
        <v>251</v>
      </c>
      <c r="R3648" t="s">
        <v>255</v>
      </c>
      <c r="S3648" t="s">
        <v>251</v>
      </c>
      <c r="T3648" t="n">
        <v>5</v>
      </c>
    </row>
    <row r="3649" spans="1:20">
      <c r="A3649" s="1" t="n">
        <v>41912</v>
      </c>
      <c r="B3649" t="s">
        <v>345</v>
      </c>
      <c r="C3649" t="n">
        <v>68</v>
      </c>
      <c r="D3649" t="n">
        <v>840</v>
      </c>
      <c r="E3649" t="s">
        <v>425</v>
      </c>
      <c r="F3649" t="n">
        <v>3201</v>
      </c>
      <c r="G3649" t="s">
        <v>250</v>
      </c>
      <c r="H3649" t="s">
        <v>251</v>
      </c>
      <c r="I3649" t="n">
        <v>5</v>
      </c>
      <c r="J3649" t="n">
        <v>260</v>
      </c>
      <c r="K3649" t="s">
        <v>272</v>
      </c>
      <c r="L3649" t="n">
        <v>60</v>
      </c>
      <c r="M3649" t="n">
        <v>0</v>
      </c>
      <c r="N3649" t="n">
        <v>0</v>
      </c>
      <c r="O3649" t="s">
        <v>345</v>
      </c>
      <c r="P3649" t="n">
        <v>121</v>
      </c>
      <c r="Q3649" t="s">
        <v>251</v>
      </c>
      <c r="R3649" t="s">
        <v>255</v>
      </c>
      <c r="S3649" t="s">
        <v>251</v>
      </c>
      <c r="T3649" t="n">
        <v>5</v>
      </c>
    </row>
    <row r="3650" spans="1:20">
      <c r="A3650" s="1" t="n">
        <v>41912</v>
      </c>
      <c r="B3650" t="s">
        <v>345</v>
      </c>
      <c r="C3650" t="n">
        <v>69</v>
      </c>
      <c r="D3650" t="n">
        <v>139</v>
      </c>
      <c r="E3650" t="s">
        <v>423</v>
      </c>
      <c r="F3650" t="n">
        <v>3201</v>
      </c>
      <c r="G3650" t="s">
        <v>250</v>
      </c>
      <c r="H3650" t="s">
        <v>251</v>
      </c>
      <c r="I3650" t="n">
        <v>5</v>
      </c>
      <c r="J3650" t="n">
        <v>260</v>
      </c>
      <c r="K3650" t="s">
        <v>272</v>
      </c>
      <c r="L3650" t="n">
        <v>37</v>
      </c>
      <c r="M3650" t="n">
        <v>0</v>
      </c>
      <c r="N3650" t="n">
        <v>0</v>
      </c>
      <c r="O3650" t="s">
        <v>345</v>
      </c>
      <c r="P3650" t="n">
        <v>2931</v>
      </c>
      <c r="Q3650" t="s">
        <v>438</v>
      </c>
      <c r="R3650" t="s">
        <v>255</v>
      </c>
      <c r="S3650" t="s">
        <v>251</v>
      </c>
      <c r="T3650" t="n">
        <v>5</v>
      </c>
    </row>
    <row r="3651" spans="1:20">
      <c r="A3651" s="1" t="n">
        <v>41912</v>
      </c>
      <c r="B3651" t="s">
        <v>345</v>
      </c>
      <c r="C3651" t="n">
        <v>70</v>
      </c>
      <c r="D3651" t="n">
        <v>465</v>
      </c>
      <c r="E3651" t="s">
        <v>428</v>
      </c>
      <c r="F3651" t="n">
        <v>3201</v>
      </c>
      <c r="G3651" t="s">
        <v>250</v>
      </c>
      <c r="H3651" t="s">
        <v>251</v>
      </c>
      <c r="I3651" t="n">
        <v>5</v>
      </c>
      <c r="J3651" t="n">
        <v>260</v>
      </c>
      <c r="K3651" t="s">
        <v>272</v>
      </c>
      <c r="L3651" t="n">
        <v>39</v>
      </c>
      <c r="M3651" t="n">
        <v>0</v>
      </c>
      <c r="N3651" t="n">
        <v>0</v>
      </c>
      <c r="T3651" t="s">
        <v>405</v>
      </c>
    </row>
    <row r="3652" spans="1:20">
      <c r="A3652" s="1" t="n">
        <v>41912</v>
      </c>
      <c r="B3652" t="s">
        <v>400</v>
      </c>
      <c r="C3652" t="n">
        <v>1</v>
      </c>
      <c r="D3652" t="n">
        <v>251</v>
      </c>
      <c r="E3652" t="s">
        <v>409</v>
      </c>
      <c r="F3652" t="n">
        <v>3202</v>
      </c>
      <c r="G3652" t="s">
        <v>297</v>
      </c>
      <c r="H3652" t="s">
        <v>251</v>
      </c>
      <c r="I3652" t="n">
        <v>5</v>
      </c>
      <c r="J3652" t="n">
        <v>285</v>
      </c>
      <c r="K3652" t="s">
        <v>306</v>
      </c>
      <c r="L3652" t="n">
        <v>10</v>
      </c>
      <c r="M3652" t="n">
        <v>0</v>
      </c>
      <c r="N3652" t="n">
        <v>0</v>
      </c>
      <c r="T3652" t="s">
        <v>405</v>
      </c>
    </row>
    <row r="3653" spans="1:20">
      <c r="A3653" s="1" t="n">
        <v>41912</v>
      </c>
      <c r="B3653" t="s">
        <v>400</v>
      </c>
      <c r="C3653" t="n">
        <v>2</v>
      </c>
      <c r="D3653" t="n">
        <v>251</v>
      </c>
      <c r="E3653" t="s">
        <v>409</v>
      </c>
      <c r="F3653" t="n">
        <v>3203</v>
      </c>
      <c r="G3653" t="s">
        <v>366</v>
      </c>
      <c r="H3653" t="s">
        <v>251</v>
      </c>
      <c r="I3653" t="n">
        <v>5</v>
      </c>
      <c r="J3653" t="n">
        <v>285</v>
      </c>
      <c r="K3653" t="s">
        <v>306</v>
      </c>
      <c r="L3653" t="n">
        <v>17</v>
      </c>
      <c r="M3653" t="n">
        <v>0</v>
      </c>
      <c r="N3653" t="n">
        <v>0</v>
      </c>
      <c r="T3653" t="s">
        <v>405</v>
      </c>
    </row>
    <row r="3654" spans="1:20">
      <c r="A3654" s="1" t="n">
        <v>41912</v>
      </c>
      <c r="B3654" t="s">
        <v>400</v>
      </c>
      <c r="C3654" t="n">
        <v>3</v>
      </c>
      <c r="D3654" t="n">
        <v>251</v>
      </c>
      <c r="E3654" t="s">
        <v>409</v>
      </c>
      <c r="F3654" t="n">
        <v>3204</v>
      </c>
      <c r="G3654" t="s">
        <v>367</v>
      </c>
      <c r="H3654" t="s">
        <v>251</v>
      </c>
      <c r="I3654" t="n">
        <v>5</v>
      </c>
      <c r="J3654" t="n">
        <v>285</v>
      </c>
      <c r="K3654" t="s">
        <v>306</v>
      </c>
      <c r="L3654" t="n">
        <v>16</v>
      </c>
      <c r="M3654" t="n">
        <v>0</v>
      </c>
      <c r="N3654" t="n">
        <v>0</v>
      </c>
      <c r="T3654" t="s">
        <v>405</v>
      </c>
    </row>
    <row r="3655" spans="1:20">
      <c r="A3655" s="1" t="n">
        <v>41912</v>
      </c>
      <c r="B3655" t="s">
        <v>400</v>
      </c>
      <c r="C3655" t="n">
        <v>4</v>
      </c>
      <c r="D3655" t="n">
        <v>251</v>
      </c>
      <c r="E3655" t="s">
        <v>409</v>
      </c>
      <c r="F3655" t="n">
        <v>3202</v>
      </c>
      <c r="G3655" t="s">
        <v>297</v>
      </c>
      <c r="H3655" t="s">
        <v>251</v>
      </c>
      <c r="I3655" t="n">
        <v>5</v>
      </c>
      <c r="J3655" t="n">
        <v>320</v>
      </c>
      <c r="K3655" t="s">
        <v>412</v>
      </c>
      <c r="L3655" t="n">
        <v>10</v>
      </c>
      <c r="M3655" t="n">
        <v>0</v>
      </c>
      <c r="N3655" t="n">
        <v>0</v>
      </c>
      <c r="T3655" t="s">
        <v>405</v>
      </c>
    </row>
    <row r="3656" spans="1:20">
      <c r="A3656" s="1" t="n">
        <v>41912</v>
      </c>
      <c r="B3656" t="s">
        <v>348</v>
      </c>
      <c r="C3656" t="n">
        <v>1</v>
      </c>
      <c r="D3656" t="n">
        <v>215</v>
      </c>
      <c r="E3656" t="s">
        <v>408</v>
      </c>
      <c r="F3656" t="n">
        <v>3201</v>
      </c>
      <c r="G3656" t="s">
        <v>250</v>
      </c>
      <c r="H3656" t="s">
        <v>251</v>
      </c>
      <c r="I3656" t="n">
        <v>5</v>
      </c>
      <c r="J3656" t="n">
        <v>515</v>
      </c>
      <c r="K3656" t="s">
        <v>361</v>
      </c>
      <c r="L3656" t="n">
        <v>489</v>
      </c>
      <c r="M3656" t="n">
        <v>0</v>
      </c>
      <c r="N3656" t="n">
        <v>0</v>
      </c>
      <c r="T3656" t="s">
        <v>405</v>
      </c>
    </row>
    <row r="3657" spans="1:20">
      <c r="A3657" s="1" t="n">
        <v>41912</v>
      </c>
      <c r="B3657" t="s">
        <v>348</v>
      </c>
      <c r="C3657" t="n">
        <v>2</v>
      </c>
      <c r="D3657" t="n">
        <v>215</v>
      </c>
      <c r="E3657" t="s">
        <v>408</v>
      </c>
      <c r="F3657" t="n">
        <v>3201</v>
      </c>
      <c r="G3657" t="s">
        <v>250</v>
      </c>
      <c r="H3657" t="s">
        <v>251</v>
      </c>
      <c r="I3657" t="n">
        <v>5</v>
      </c>
      <c r="J3657" t="n">
        <v>515</v>
      </c>
      <c r="K3657" t="s">
        <v>361</v>
      </c>
      <c r="L3657" t="n">
        <v>150</v>
      </c>
      <c r="M3657" t="n">
        <v>0</v>
      </c>
      <c r="N3657" t="n">
        <v>0</v>
      </c>
      <c r="T3657" t="s">
        <v>405</v>
      </c>
    </row>
    <row r="3658" spans="1:20">
      <c r="A3658" s="1" t="n">
        <v>41943</v>
      </c>
      <c r="B3658" t="s">
        <v>432</v>
      </c>
      <c r="C3658" t="n">
        <v>1</v>
      </c>
      <c r="D3658" t="n">
        <v>25</v>
      </c>
      <c r="E3658" t="s">
        <v>143</v>
      </c>
      <c r="F3658" t="n">
        <v>3201</v>
      </c>
      <c r="G3658" t="s">
        <v>250</v>
      </c>
      <c r="H3658" t="s">
        <v>251</v>
      </c>
      <c r="I3658" t="n">
        <v>5</v>
      </c>
      <c r="J3658" t="n">
        <v>150</v>
      </c>
      <c r="K3658" t="s">
        <v>291</v>
      </c>
      <c r="L3658" t="n">
        <v>1004</v>
      </c>
      <c r="M3658" t="n">
        <v>0.19</v>
      </c>
      <c r="N3658" t="n">
        <v>24.1</v>
      </c>
      <c r="O3658" t="s">
        <v>433</v>
      </c>
      <c r="P3658" t="n">
        <v>363</v>
      </c>
      <c r="Q3658" t="s">
        <v>411</v>
      </c>
      <c r="R3658" t="s">
        <v>255</v>
      </c>
      <c r="S3658" t="s">
        <v>251</v>
      </c>
      <c r="T3658" t="n">
        <v>5</v>
      </c>
    </row>
    <row r="3659" spans="1:20">
      <c r="A3659" s="1" t="n">
        <v>41943</v>
      </c>
      <c r="B3659" t="s">
        <v>345</v>
      </c>
      <c r="C3659" t="n">
        <v>16</v>
      </c>
      <c r="D3659" t="n">
        <v>25</v>
      </c>
      <c r="E3659" t="s">
        <v>143</v>
      </c>
      <c r="F3659" t="n">
        <v>3201</v>
      </c>
      <c r="G3659" t="s">
        <v>250</v>
      </c>
      <c r="H3659" t="s">
        <v>251</v>
      </c>
      <c r="I3659" t="n">
        <v>5</v>
      </c>
      <c r="J3659" t="n">
        <v>945</v>
      </c>
      <c r="K3659" t="s">
        <v>304</v>
      </c>
      <c r="L3659" t="n">
        <v>288</v>
      </c>
      <c r="M3659" t="n">
        <v>0.08</v>
      </c>
      <c r="N3659" t="n">
        <v>35.6</v>
      </c>
      <c r="O3659" t="s">
        <v>345</v>
      </c>
      <c r="P3659" t="n">
        <v>121</v>
      </c>
      <c r="Q3659" t="s">
        <v>251</v>
      </c>
      <c r="R3659" t="s">
        <v>255</v>
      </c>
      <c r="S3659" t="s">
        <v>251</v>
      </c>
      <c r="T3659" t="n">
        <v>5</v>
      </c>
    </row>
    <row r="3660" spans="1:20">
      <c r="A3660" s="1" t="n">
        <v>41943</v>
      </c>
      <c r="B3660" t="s">
        <v>345</v>
      </c>
      <c r="C3660" t="n">
        <v>17</v>
      </c>
      <c r="D3660" t="n">
        <v>25</v>
      </c>
      <c r="E3660" t="s">
        <v>143</v>
      </c>
      <c r="F3660" t="n">
        <v>3201</v>
      </c>
      <c r="G3660" t="s">
        <v>250</v>
      </c>
      <c r="H3660" t="s">
        <v>251</v>
      </c>
      <c r="I3660" t="n">
        <v>5</v>
      </c>
      <c r="J3660" t="n">
        <v>388</v>
      </c>
      <c r="K3660" t="s">
        <v>346</v>
      </c>
      <c r="L3660" t="n">
        <v>350</v>
      </c>
      <c r="M3660" t="n">
        <v>0.07000000000000001</v>
      </c>
      <c r="N3660" t="n">
        <v>36</v>
      </c>
      <c r="O3660" t="s">
        <v>345</v>
      </c>
      <c r="P3660" t="n">
        <v>121</v>
      </c>
      <c r="Q3660" t="s">
        <v>251</v>
      </c>
      <c r="R3660" t="s">
        <v>255</v>
      </c>
      <c r="S3660" t="s">
        <v>251</v>
      </c>
      <c r="T3660" t="n">
        <v>5</v>
      </c>
    </row>
    <row r="3661" spans="1:20">
      <c r="A3661" s="1" t="n">
        <v>41943</v>
      </c>
      <c r="B3661" t="s">
        <v>345</v>
      </c>
      <c r="C3661" t="n">
        <v>18</v>
      </c>
      <c r="D3661" t="n">
        <v>25</v>
      </c>
      <c r="E3661" t="s">
        <v>143</v>
      </c>
      <c r="F3661" t="n">
        <v>3201</v>
      </c>
      <c r="G3661" t="s">
        <v>250</v>
      </c>
      <c r="H3661" t="s">
        <v>251</v>
      </c>
      <c r="I3661" t="n">
        <v>5</v>
      </c>
      <c r="J3661" t="n">
        <v>945</v>
      </c>
      <c r="K3661" t="s">
        <v>304</v>
      </c>
      <c r="L3661" t="n">
        <v>285</v>
      </c>
      <c r="M3661" t="n">
        <v>0.08</v>
      </c>
      <c r="N3661" t="n">
        <v>35.6</v>
      </c>
      <c r="O3661" t="s">
        <v>345</v>
      </c>
      <c r="P3661" t="n">
        <v>121</v>
      </c>
      <c r="Q3661" t="s">
        <v>251</v>
      </c>
      <c r="R3661" t="s">
        <v>255</v>
      </c>
      <c r="S3661" t="s">
        <v>251</v>
      </c>
      <c r="T3661" t="n">
        <v>5</v>
      </c>
    </row>
    <row r="3662" spans="1:20">
      <c r="A3662" s="1" t="n">
        <v>41943</v>
      </c>
      <c r="B3662" t="s">
        <v>345</v>
      </c>
      <c r="C3662" t="n">
        <v>19</v>
      </c>
      <c r="D3662" t="n">
        <v>25</v>
      </c>
      <c r="E3662" t="s">
        <v>143</v>
      </c>
      <c r="F3662" t="n">
        <v>3201</v>
      </c>
      <c r="G3662" t="s">
        <v>250</v>
      </c>
      <c r="H3662" t="s">
        <v>251</v>
      </c>
      <c r="I3662" t="n">
        <v>5</v>
      </c>
      <c r="J3662" t="n">
        <v>458</v>
      </c>
      <c r="K3662" t="s">
        <v>252</v>
      </c>
      <c r="L3662" t="n">
        <v>353</v>
      </c>
      <c r="M3662" t="n">
        <v>0.09</v>
      </c>
      <c r="N3662" t="n">
        <v>33.9</v>
      </c>
      <c r="O3662" t="s">
        <v>345</v>
      </c>
      <c r="P3662" t="n">
        <v>121</v>
      </c>
      <c r="Q3662" t="s">
        <v>251</v>
      </c>
      <c r="R3662" t="s">
        <v>255</v>
      </c>
      <c r="S3662" t="s">
        <v>251</v>
      </c>
      <c r="T3662" t="n">
        <v>5</v>
      </c>
    </row>
    <row r="3663" spans="1:20">
      <c r="A3663" s="1" t="n">
        <v>41943</v>
      </c>
      <c r="B3663" t="s">
        <v>345</v>
      </c>
      <c r="C3663" t="n">
        <v>58</v>
      </c>
      <c r="D3663" t="n">
        <v>510</v>
      </c>
      <c r="E3663" t="s">
        <v>422</v>
      </c>
      <c r="F3663" t="n">
        <v>3201</v>
      </c>
      <c r="G3663" t="s">
        <v>250</v>
      </c>
      <c r="H3663" t="s">
        <v>251</v>
      </c>
      <c r="I3663" t="n">
        <v>5</v>
      </c>
      <c r="J3663" t="n">
        <v>260</v>
      </c>
      <c r="K3663" t="s">
        <v>272</v>
      </c>
      <c r="L3663" t="n">
        <v>60</v>
      </c>
      <c r="M3663" t="n">
        <v>2</v>
      </c>
      <c r="N3663" t="n">
        <v>0</v>
      </c>
      <c r="T3663" t="s">
        <v>405</v>
      </c>
    </row>
    <row r="3664" spans="1:20">
      <c r="A3664" s="1" t="n">
        <v>41943</v>
      </c>
      <c r="B3664" t="s">
        <v>345</v>
      </c>
      <c r="C3664" t="n">
        <v>59</v>
      </c>
      <c r="D3664" t="n">
        <v>139</v>
      </c>
      <c r="E3664" t="s">
        <v>423</v>
      </c>
      <c r="F3664" t="n">
        <v>3201</v>
      </c>
      <c r="G3664" t="s">
        <v>250</v>
      </c>
      <c r="H3664" t="s">
        <v>251</v>
      </c>
      <c r="I3664" t="n">
        <v>5</v>
      </c>
      <c r="J3664" t="n">
        <v>260</v>
      </c>
      <c r="K3664" t="s">
        <v>272</v>
      </c>
      <c r="L3664" t="n">
        <v>30</v>
      </c>
      <c r="M3664" t="n">
        <v>0</v>
      </c>
      <c r="N3664" t="n">
        <v>0</v>
      </c>
      <c r="O3664" t="s">
        <v>345</v>
      </c>
      <c r="P3664" t="n">
        <v>2930</v>
      </c>
      <c r="Q3664" t="s">
        <v>424</v>
      </c>
      <c r="R3664" t="s">
        <v>255</v>
      </c>
      <c r="S3664" t="s">
        <v>251</v>
      </c>
      <c r="T3664" t="n">
        <v>5</v>
      </c>
    </row>
    <row r="3665" spans="1:20">
      <c r="A3665" s="1" t="n">
        <v>41943</v>
      </c>
      <c r="B3665" t="s">
        <v>345</v>
      </c>
      <c r="C3665" t="n">
        <v>63</v>
      </c>
      <c r="D3665" t="n">
        <v>215</v>
      </c>
      <c r="E3665" t="s">
        <v>408</v>
      </c>
      <c r="F3665" t="n">
        <v>3201</v>
      </c>
      <c r="G3665" t="s">
        <v>250</v>
      </c>
      <c r="H3665" t="s">
        <v>251</v>
      </c>
      <c r="I3665" t="n">
        <v>5</v>
      </c>
      <c r="J3665" t="n">
        <v>795</v>
      </c>
      <c r="K3665" t="s">
        <v>262</v>
      </c>
      <c r="L3665" t="n">
        <v>14</v>
      </c>
      <c r="M3665" t="n">
        <v>0</v>
      </c>
      <c r="N3665" t="n">
        <v>0</v>
      </c>
      <c r="T3665" t="s">
        <v>405</v>
      </c>
    </row>
    <row r="3666" spans="1:20">
      <c r="A3666" s="1" t="n">
        <v>41943</v>
      </c>
      <c r="B3666" t="s">
        <v>345</v>
      </c>
      <c r="C3666" t="n">
        <v>64</v>
      </c>
      <c r="D3666" t="n">
        <v>215</v>
      </c>
      <c r="E3666" t="s">
        <v>408</v>
      </c>
      <c r="F3666" t="n">
        <v>3201</v>
      </c>
      <c r="G3666" t="s">
        <v>250</v>
      </c>
      <c r="H3666" t="s">
        <v>251</v>
      </c>
      <c r="I3666" t="n">
        <v>5</v>
      </c>
      <c r="J3666" t="n">
        <v>795</v>
      </c>
      <c r="K3666" t="s">
        <v>262</v>
      </c>
      <c r="L3666" t="n">
        <v>37</v>
      </c>
      <c r="M3666" t="n">
        <v>0</v>
      </c>
      <c r="N3666" t="n">
        <v>0</v>
      </c>
      <c r="T3666" t="s">
        <v>405</v>
      </c>
    </row>
    <row r="3667" spans="1:20">
      <c r="A3667" s="1" t="n">
        <v>41943</v>
      </c>
      <c r="B3667" t="s">
        <v>345</v>
      </c>
      <c r="C3667" t="n">
        <v>65</v>
      </c>
      <c r="D3667" t="n">
        <v>141</v>
      </c>
      <c r="E3667" t="s">
        <v>149</v>
      </c>
      <c r="F3667" t="n">
        <v>3201</v>
      </c>
      <c r="G3667" t="s">
        <v>250</v>
      </c>
      <c r="H3667" t="s">
        <v>251</v>
      </c>
      <c r="I3667" t="n">
        <v>5</v>
      </c>
      <c r="J3667" t="n">
        <v>795</v>
      </c>
      <c r="K3667" t="s">
        <v>262</v>
      </c>
      <c r="L3667" t="n">
        <v>24</v>
      </c>
      <c r="M3667" t="n">
        <v>0</v>
      </c>
      <c r="N3667" t="n">
        <v>0</v>
      </c>
      <c r="T3667" t="s">
        <v>405</v>
      </c>
    </row>
    <row r="3668" spans="1:20">
      <c r="A3668" s="1" t="n">
        <v>41943</v>
      </c>
      <c r="B3668" t="s">
        <v>345</v>
      </c>
      <c r="C3668" t="n">
        <v>66</v>
      </c>
      <c r="D3668" t="n">
        <v>465</v>
      </c>
      <c r="E3668" t="s">
        <v>428</v>
      </c>
      <c r="F3668" t="n">
        <v>3201</v>
      </c>
      <c r="G3668" t="s">
        <v>250</v>
      </c>
      <c r="H3668" t="s">
        <v>251</v>
      </c>
      <c r="I3668" t="n">
        <v>5</v>
      </c>
      <c r="J3668" t="n">
        <v>795</v>
      </c>
      <c r="K3668" t="s">
        <v>262</v>
      </c>
      <c r="L3668" t="n">
        <v>64</v>
      </c>
      <c r="M3668" t="n">
        <v>0</v>
      </c>
      <c r="N3668" t="n">
        <v>0</v>
      </c>
      <c r="T3668" t="s">
        <v>405</v>
      </c>
    </row>
    <row r="3669" spans="1:20">
      <c r="A3669" s="1" t="n">
        <v>41943</v>
      </c>
      <c r="B3669" t="s">
        <v>345</v>
      </c>
      <c r="C3669" t="n">
        <v>67</v>
      </c>
      <c r="D3669" t="n">
        <v>465</v>
      </c>
      <c r="E3669" t="s">
        <v>428</v>
      </c>
      <c r="F3669" t="n">
        <v>3201</v>
      </c>
      <c r="G3669" t="s">
        <v>250</v>
      </c>
      <c r="H3669" t="s">
        <v>251</v>
      </c>
      <c r="I3669" t="n">
        <v>5</v>
      </c>
      <c r="J3669" t="n">
        <v>795</v>
      </c>
      <c r="K3669" t="s">
        <v>262</v>
      </c>
      <c r="L3669" t="n">
        <v>36</v>
      </c>
      <c r="M3669" t="n">
        <v>0</v>
      </c>
      <c r="N3669" t="n">
        <v>0</v>
      </c>
      <c r="T3669" t="s">
        <v>405</v>
      </c>
    </row>
    <row r="3670" spans="1:20">
      <c r="A3670" s="1" t="n">
        <v>41943</v>
      </c>
      <c r="B3670" t="s">
        <v>345</v>
      </c>
      <c r="C3670" t="n">
        <v>81</v>
      </c>
      <c r="D3670" t="n">
        <v>465</v>
      </c>
      <c r="E3670" t="s">
        <v>428</v>
      </c>
      <c r="F3670" t="n">
        <v>3201</v>
      </c>
      <c r="G3670" t="s">
        <v>250</v>
      </c>
      <c r="H3670" t="s">
        <v>251</v>
      </c>
      <c r="I3670" t="n">
        <v>5</v>
      </c>
      <c r="J3670" t="n">
        <v>260</v>
      </c>
      <c r="K3670" t="s">
        <v>272</v>
      </c>
      <c r="L3670" t="n">
        <v>46</v>
      </c>
      <c r="M3670" t="n">
        <v>0</v>
      </c>
      <c r="N3670" t="n">
        <v>0</v>
      </c>
      <c r="T3670" t="s">
        <v>405</v>
      </c>
    </row>
    <row r="3671" spans="1:20">
      <c r="A3671" s="1" t="n">
        <v>41943</v>
      </c>
      <c r="B3671" t="s">
        <v>345</v>
      </c>
      <c r="C3671" t="n">
        <v>82</v>
      </c>
      <c r="D3671" t="n">
        <v>510</v>
      </c>
      <c r="E3671" t="s">
        <v>422</v>
      </c>
      <c r="F3671" t="n">
        <v>3201</v>
      </c>
      <c r="G3671" t="s">
        <v>250</v>
      </c>
      <c r="H3671" t="s">
        <v>251</v>
      </c>
      <c r="I3671" t="n">
        <v>5</v>
      </c>
      <c r="J3671" t="n">
        <v>260</v>
      </c>
      <c r="K3671" t="s">
        <v>272</v>
      </c>
      <c r="L3671" t="n">
        <v>55</v>
      </c>
      <c r="M3671" t="n">
        <v>2</v>
      </c>
      <c r="N3671" t="n">
        <v>0</v>
      </c>
      <c r="T3671" t="s">
        <v>405</v>
      </c>
    </row>
    <row r="3672" spans="1:20">
      <c r="A3672" s="1" t="n">
        <v>41943</v>
      </c>
      <c r="B3672" t="s">
        <v>345</v>
      </c>
      <c r="C3672" t="n">
        <v>83</v>
      </c>
      <c r="D3672" t="n">
        <v>138</v>
      </c>
      <c r="E3672" t="s">
        <v>402</v>
      </c>
      <c r="F3672" t="n">
        <v>3201</v>
      </c>
      <c r="G3672" t="s">
        <v>250</v>
      </c>
      <c r="H3672" t="s">
        <v>251</v>
      </c>
      <c r="I3672" t="n">
        <v>5</v>
      </c>
      <c r="J3672" t="n">
        <v>260</v>
      </c>
      <c r="K3672" t="s">
        <v>272</v>
      </c>
      <c r="L3672" t="n">
        <v>20</v>
      </c>
      <c r="M3672" t="n">
        <v>0</v>
      </c>
      <c r="N3672" t="n">
        <v>0</v>
      </c>
      <c r="O3672" t="s">
        <v>345</v>
      </c>
      <c r="P3672" t="n">
        <v>2930</v>
      </c>
      <c r="Q3672" t="s">
        <v>424</v>
      </c>
      <c r="R3672" t="s">
        <v>255</v>
      </c>
      <c r="S3672" t="s">
        <v>251</v>
      </c>
      <c r="T3672" t="n">
        <v>5</v>
      </c>
    </row>
    <row r="3673" spans="1:20">
      <c r="A3673" s="1" t="n">
        <v>41943</v>
      </c>
      <c r="B3673" t="s">
        <v>345</v>
      </c>
      <c r="C3673" t="n">
        <v>84</v>
      </c>
      <c r="D3673" t="n">
        <v>139</v>
      </c>
      <c r="E3673" t="s">
        <v>423</v>
      </c>
      <c r="F3673" t="n">
        <v>3201</v>
      </c>
      <c r="G3673" t="s">
        <v>250</v>
      </c>
      <c r="H3673" t="s">
        <v>251</v>
      </c>
      <c r="I3673" t="n">
        <v>5</v>
      </c>
      <c r="J3673" t="n">
        <v>260</v>
      </c>
      <c r="K3673" t="s">
        <v>272</v>
      </c>
      <c r="L3673" t="n">
        <v>57</v>
      </c>
      <c r="M3673" t="n">
        <v>0</v>
      </c>
      <c r="N3673" t="n">
        <v>0</v>
      </c>
      <c r="O3673" t="s">
        <v>345</v>
      </c>
      <c r="P3673" t="n">
        <v>2930</v>
      </c>
      <c r="Q3673" t="s">
        <v>424</v>
      </c>
      <c r="R3673" t="s">
        <v>255</v>
      </c>
      <c r="S3673" t="s">
        <v>251</v>
      </c>
      <c r="T3673" t="n">
        <v>5</v>
      </c>
    </row>
    <row r="3674" spans="1:20">
      <c r="A3674" s="1" t="n">
        <v>41943</v>
      </c>
      <c r="B3674" t="s">
        <v>400</v>
      </c>
      <c r="C3674" t="n">
        <v>1</v>
      </c>
      <c r="D3674" t="n">
        <v>251</v>
      </c>
      <c r="E3674" t="s">
        <v>409</v>
      </c>
      <c r="F3674" t="n">
        <v>3202</v>
      </c>
      <c r="G3674" t="s">
        <v>297</v>
      </c>
      <c r="H3674" t="s">
        <v>251</v>
      </c>
      <c r="I3674" t="n">
        <v>5</v>
      </c>
      <c r="J3674" t="n">
        <v>150</v>
      </c>
      <c r="K3674" t="s">
        <v>291</v>
      </c>
      <c r="L3674" t="n">
        <v>20</v>
      </c>
      <c r="M3674" t="n">
        <v>0</v>
      </c>
      <c r="N3674" t="n">
        <v>0</v>
      </c>
      <c r="T3674" t="s">
        <v>405</v>
      </c>
    </row>
    <row r="3675" spans="1:20">
      <c r="A3675" s="1" t="n">
        <v>41943</v>
      </c>
      <c r="B3675" t="s">
        <v>400</v>
      </c>
      <c r="C3675" t="n">
        <v>2</v>
      </c>
      <c r="D3675" t="n">
        <v>251</v>
      </c>
      <c r="E3675" t="s">
        <v>409</v>
      </c>
      <c r="F3675" t="n">
        <v>3203</v>
      </c>
      <c r="G3675" t="s">
        <v>366</v>
      </c>
      <c r="H3675" t="s">
        <v>251</v>
      </c>
      <c r="I3675" t="n">
        <v>5</v>
      </c>
      <c r="J3675" t="n">
        <v>150</v>
      </c>
      <c r="K3675" t="s">
        <v>291</v>
      </c>
      <c r="L3675" t="n">
        <v>18</v>
      </c>
      <c r="M3675" t="n">
        <v>0</v>
      </c>
      <c r="N3675" t="n">
        <v>0</v>
      </c>
      <c r="T3675" t="s">
        <v>405</v>
      </c>
    </row>
    <row r="3676" spans="1:20">
      <c r="A3676" s="1" t="n">
        <v>41943</v>
      </c>
      <c r="B3676" t="s">
        <v>400</v>
      </c>
      <c r="C3676" t="n">
        <v>3</v>
      </c>
      <c r="D3676" t="n">
        <v>251</v>
      </c>
      <c r="E3676" t="s">
        <v>409</v>
      </c>
      <c r="F3676" t="n">
        <v>3204</v>
      </c>
      <c r="G3676" t="s">
        <v>367</v>
      </c>
      <c r="H3676" t="s">
        <v>251</v>
      </c>
      <c r="I3676" t="n">
        <v>5</v>
      </c>
      <c r="J3676" t="n">
        <v>150</v>
      </c>
      <c r="K3676" t="s">
        <v>291</v>
      </c>
      <c r="L3676" t="n">
        <v>24</v>
      </c>
      <c r="M3676" t="n">
        <v>0</v>
      </c>
      <c r="N3676" t="n">
        <v>0</v>
      </c>
      <c r="T3676" t="s">
        <v>405</v>
      </c>
    </row>
    <row r="3677" spans="1:20">
      <c r="A3677" s="1" t="n">
        <v>41943</v>
      </c>
      <c r="B3677" t="s">
        <v>406</v>
      </c>
      <c r="C3677" t="n">
        <v>1</v>
      </c>
      <c r="D3677" t="n">
        <v>931</v>
      </c>
      <c r="E3677" t="s">
        <v>407</v>
      </c>
      <c r="F3677" t="n">
        <v>3201</v>
      </c>
      <c r="G3677" t="s">
        <v>250</v>
      </c>
      <c r="H3677" t="s">
        <v>251</v>
      </c>
      <c r="I3677" t="n">
        <v>5</v>
      </c>
      <c r="J3677" t="n">
        <v>580</v>
      </c>
      <c r="K3677" t="s">
        <v>270</v>
      </c>
      <c r="L3677" t="n">
        <v>83</v>
      </c>
      <c r="M3677" t="n">
        <v>0</v>
      </c>
      <c r="N3677" t="n">
        <v>0</v>
      </c>
      <c r="T3677" t="s">
        <v>405</v>
      </c>
    </row>
    <row r="3678" spans="1:20">
      <c r="A3678" s="1" t="n">
        <v>41943</v>
      </c>
      <c r="B3678" t="s">
        <v>348</v>
      </c>
      <c r="C3678" t="n">
        <v>1</v>
      </c>
      <c r="D3678" t="n">
        <v>216</v>
      </c>
      <c r="E3678" t="s">
        <v>416</v>
      </c>
      <c r="F3678" t="n">
        <v>3201</v>
      </c>
      <c r="G3678" t="s">
        <v>250</v>
      </c>
      <c r="H3678" t="s">
        <v>251</v>
      </c>
      <c r="I3678" t="n">
        <v>5</v>
      </c>
      <c r="J3678" t="n">
        <v>515</v>
      </c>
      <c r="K3678" t="s">
        <v>361</v>
      </c>
      <c r="L3678" t="n">
        <v>190</v>
      </c>
      <c r="M3678" t="n">
        <v>0</v>
      </c>
      <c r="N3678" t="n">
        <v>0</v>
      </c>
      <c r="T3678" t="s">
        <v>405</v>
      </c>
    </row>
    <row r="3679" spans="1:20">
      <c r="A3679" s="1" t="n">
        <v>41943</v>
      </c>
      <c r="B3679" t="s">
        <v>348</v>
      </c>
      <c r="C3679" t="n">
        <v>2</v>
      </c>
      <c r="D3679" t="n">
        <v>215</v>
      </c>
      <c r="E3679" t="s">
        <v>408</v>
      </c>
      <c r="F3679" t="n">
        <v>3201</v>
      </c>
      <c r="G3679" t="s">
        <v>250</v>
      </c>
      <c r="H3679" t="s">
        <v>251</v>
      </c>
      <c r="I3679" t="n">
        <v>5</v>
      </c>
      <c r="J3679" t="n">
        <v>515</v>
      </c>
      <c r="K3679" t="s">
        <v>361</v>
      </c>
      <c r="L3679" t="n">
        <v>125</v>
      </c>
      <c r="M3679" t="n">
        <v>0</v>
      </c>
      <c r="N3679" t="n">
        <v>0</v>
      </c>
      <c r="T3679" t="s">
        <v>405</v>
      </c>
    </row>
    <row r="3680" spans="1:20">
      <c r="A3680" s="1" t="n">
        <v>41943</v>
      </c>
      <c r="B3680" t="s">
        <v>348</v>
      </c>
      <c r="C3680" t="n">
        <v>3</v>
      </c>
      <c r="D3680" t="n">
        <v>216</v>
      </c>
      <c r="E3680" t="s">
        <v>416</v>
      </c>
      <c r="F3680" t="n">
        <v>3201</v>
      </c>
      <c r="G3680" t="s">
        <v>250</v>
      </c>
      <c r="H3680" t="s">
        <v>251</v>
      </c>
      <c r="I3680" t="n">
        <v>5</v>
      </c>
      <c r="J3680" t="n">
        <v>795</v>
      </c>
      <c r="K3680" t="s">
        <v>262</v>
      </c>
      <c r="L3680" t="n">
        <v>51</v>
      </c>
      <c r="M3680" t="n">
        <v>0</v>
      </c>
      <c r="N3680" t="n">
        <v>0</v>
      </c>
      <c r="T3680" t="s">
        <v>405</v>
      </c>
    </row>
    <row r="3681" spans="1:20">
      <c r="A3681" s="1" t="n">
        <v>41943</v>
      </c>
      <c r="B3681" t="s">
        <v>348</v>
      </c>
      <c r="C3681" t="n">
        <v>4</v>
      </c>
      <c r="D3681" t="n">
        <v>215</v>
      </c>
      <c r="E3681" t="s">
        <v>408</v>
      </c>
      <c r="F3681" t="n">
        <v>3201</v>
      </c>
      <c r="G3681" t="s">
        <v>250</v>
      </c>
      <c r="H3681" t="s">
        <v>251</v>
      </c>
      <c r="I3681" t="n">
        <v>5</v>
      </c>
      <c r="J3681" t="n">
        <v>795</v>
      </c>
      <c r="K3681" t="s">
        <v>262</v>
      </c>
      <c r="L3681" t="n">
        <v>51</v>
      </c>
      <c r="M3681" t="n">
        <v>0</v>
      </c>
      <c r="N3681" t="n">
        <v>0</v>
      </c>
      <c r="T3681" t="s">
        <v>405</v>
      </c>
    </row>
    <row r="3682" spans="1:20">
      <c r="A3682" s="1" t="n">
        <v>41973</v>
      </c>
      <c r="B3682" t="s">
        <v>432</v>
      </c>
      <c r="C3682" t="n">
        <v>1</v>
      </c>
      <c r="D3682" t="n">
        <v>25</v>
      </c>
      <c r="E3682" t="s">
        <v>143</v>
      </c>
      <c r="F3682" t="n">
        <v>3201</v>
      </c>
      <c r="G3682" t="s">
        <v>250</v>
      </c>
      <c r="H3682" t="s">
        <v>251</v>
      </c>
      <c r="I3682" t="n">
        <v>5</v>
      </c>
      <c r="J3682" t="n">
        <v>150</v>
      </c>
      <c r="K3682" t="s">
        <v>291</v>
      </c>
      <c r="L3682" t="n">
        <v>700</v>
      </c>
      <c r="M3682" t="n">
        <v>0.19</v>
      </c>
      <c r="N3682" t="n">
        <v>24.1</v>
      </c>
      <c r="O3682" t="s">
        <v>433</v>
      </c>
      <c r="P3682" t="n">
        <v>363</v>
      </c>
      <c r="Q3682" t="s">
        <v>411</v>
      </c>
      <c r="R3682" t="s">
        <v>255</v>
      </c>
      <c r="S3682" t="s">
        <v>251</v>
      </c>
      <c r="T3682" t="n">
        <v>5</v>
      </c>
    </row>
    <row r="3683" spans="1:20">
      <c r="A3683" s="1" t="n">
        <v>41973</v>
      </c>
      <c r="B3683" t="s">
        <v>432</v>
      </c>
      <c r="C3683" t="n">
        <v>2</v>
      </c>
      <c r="D3683" t="n">
        <v>25</v>
      </c>
      <c r="E3683" t="s">
        <v>143</v>
      </c>
      <c r="F3683" t="n">
        <v>3201</v>
      </c>
      <c r="G3683" t="s">
        <v>250</v>
      </c>
      <c r="H3683" t="s">
        <v>251</v>
      </c>
      <c r="I3683" t="n">
        <v>5</v>
      </c>
      <c r="J3683" t="n">
        <v>595</v>
      </c>
      <c r="K3683" t="s">
        <v>290</v>
      </c>
      <c r="L3683" t="n">
        <v>420</v>
      </c>
      <c r="M3683" t="n">
        <v>1.8</v>
      </c>
      <c r="N3683" t="n">
        <v>31.8</v>
      </c>
      <c r="O3683" t="s">
        <v>433</v>
      </c>
      <c r="P3683" t="n">
        <v>363</v>
      </c>
      <c r="Q3683" t="s">
        <v>411</v>
      </c>
      <c r="R3683" t="s">
        <v>255</v>
      </c>
      <c r="S3683" t="s">
        <v>251</v>
      </c>
      <c r="T3683" t="n">
        <v>5</v>
      </c>
    </row>
    <row r="3684" spans="1:20">
      <c r="A3684" s="1" t="n">
        <v>41973</v>
      </c>
      <c r="B3684" t="s">
        <v>345</v>
      </c>
      <c r="C3684" t="n">
        <v>44</v>
      </c>
      <c r="D3684" t="n">
        <v>25</v>
      </c>
      <c r="E3684" t="s">
        <v>143</v>
      </c>
      <c r="F3684" t="n">
        <v>3201</v>
      </c>
      <c r="G3684" t="s">
        <v>250</v>
      </c>
      <c r="H3684" t="s">
        <v>251</v>
      </c>
      <c r="I3684" t="n">
        <v>5</v>
      </c>
      <c r="J3684" t="n">
        <v>458</v>
      </c>
      <c r="K3684" t="s">
        <v>252</v>
      </c>
      <c r="L3684" t="n">
        <v>362</v>
      </c>
      <c r="M3684" t="n">
        <v>0.09</v>
      </c>
      <c r="N3684" t="n">
        <v>33.8</v>
      </c>
      <c r="O3684" t="s">
        <v>345</v>
      </c>
      <c r="P3684" t="n">
        <v>121</v>
      </c>
      <c r="Q3684" t="s">
        <v>251</v>
      </c>
      <c r="R3684" t="s">
        <v>255</v>
      </c>
      <c r="S3684" t="s">
        <v>251</v>
      </c>
      <c r="T3684" t="n">
        <v>5</v>
      </c>
    </row>
    <row r="3685" spans="1:20">
      <c r="A3685" s="1" t="n">
        <v>41973</v>
      </c>
      <c r="B3685" t="s">
        <v>345</v>
      </c>
      <c r="C3685" t="n">
        <v>45</v>
      </c>
      <c r="D3685" t="n">
        <v>25</v>
      </c>
      <c r="E3685" t="s">
        <v>143</v>
      </c>
      <c r="F3685" t="n">
        <v>3201</v>
      </c>
      <c r="G3685" t="s">
        <v>250</v>
      </c>
      <c r="H3685" t="s">
        <v>251</v>
      </c>
      <c r="I3685" t="n">
        <v>5</v>
      </c>
      <c r="J3685" t="n">
        <v>945</v>
      </c>
      <c r="K3685" t="s">
        <v>304</v>
      </c>
      <c r="L3685" t="n">
        <v>291</v>
      </c>
      <c r="M3685" t="n">
        <v>0.08</v>
      </c>
      <c r="N3685" t="n">
        <v>36.2</v>
      </c>
      <c r="O3685" t="s">
        <v>345</v>
      </c>
      <c r="P3685" t="n">
        <v>121</v>
      </c>
      <c r="Q3685" t="s">
        <v>251</v>
      </c>
      <c r="R3685" t="s">
        <v>255</v>
      </c>
      <c r="S3685" t="s">
        <v>251</v>
      </c>
      <c r="T3685" t="n">
        <v>5</v>
      </c>
    </row>
    <row r="3686" spans="1:20">
      <c r="A3686" s="1" t="n">
        <v>41973</v>
      </c>
      <c r="B3686" t="s">
        <v>345</v>
      </c>
      <c r="C3686" t="n">
        <v>85</v>
      </c>
      <c r="D3686" t="n">
        <v>509</v>
      </c>
      <c r="E3686" t="s">
        <v>404</v>
      </c>
      <c r="F3686" t="n">
        <v>3201</v>
      </c>
      <c r="G3686" t="s">
        <v>250</v>
      </c>
      <c r="H3686" t="s">
        <v>251</v>
      </c>
      <c r="I3686" t="n">
        <v>5</v>
      </c>
      <c r="J3686" t="n">
        <v>260</v>
      </c>
      <c r="K3686" t="s">
        <v>272</v>
      </c>
      <c r="L3686" t="n">
        <v>82</v>
      </c>
      <c r="M3686" t="n">
        <v>0.5</v>
      </c>
      <c r="N3686" t="n">
        <v>0</v>
      </c>
      <c r="T3686" t="s">
        <v>405</v>
      </c>
    </row>
    <row r="3687" spans="1:20">
      <c r="A3687" s="1" t="n">
        <v>41973</v>
      </c>
      <c r="B3687" t="s">
        <v>345</v>
      </c>
      <c r="C3687" t="n">
        <v>86</v>
      </c>
      <c r="D3687" t="n">
        <v>139</v>
      </c>
      <c r="E3687" t="s">
        <v>423</v>
      </c>
      <c r="F3687" t="n">
        <v>3201</v>
      </c>
      <c r="G3687" t="s">
        <v>250</v>
      </c>
      <c r="H3687" t="s">
        <v>251</v>
      </c>
      <c r="I3687" t="n">
        <v>5</v>
      </c>
      <c r="J3687" t="n">
        <v>260</v>
      </c>
      <c r="K3687" t="s">
        <v>272</v>
      </c>
      <c r="L3687" t="n">
        <v>67</v>
      </c>
      <c r="M3687" t="n">
        <v>0</v>
      </c>
      <c r="N3687" t="n">
        <v>0</v>
      </c>
      <c r="O3687" t="s">
        <v>345</v>
      </c>
      <c r="P3687" t="n">
        <v>2930</v>
      </c>
      <c r="Q3687" t="s">
        <v>424</v>
      </c>
      <c r="R3687" t="s">
        <v>255</v>
      </c>
      <c r="S3687" t="s">
        <v>251</v>
      </c>
      <c r="T3687" t="n">
        <v>5</v>
      </c>
    </row>
    <row r="3688" spans="1:20">
      <c r="A3688" s="1" t="n">
        <v>41973</v>
      </c>
      <c r="B3688" t="s">
        <v>345</v>
      </c>
      <c r="C3688" t="n">
        <v>87</v>
      </c>
      <c r="D3688" t="n">
        <v>465</v>
      </c>
      <c r="E3688" t="s">
        <v>428</v>
      </c>
      <c r="F3688" t="n">
        <v>3201</v>
      </c>
      <c r="G3688" t="s">
        <v>250</v>
      </c>
      <c r="H3688" t="s">
        <v>251</v>
      </c>
      <c r="I3688" t="n">
        <v>5</v>
      </c>
      <c r="J3688" t="n">
        <v>260</v>
      </c>
      <c r="K3688" t="s">
        <v>272</v>
      </c>
      <c r="L3688" t="n">
        <v>18</v>
      </c>
      <c r="M3688" t="n">
        <v>0</v>
      </c>
      <c r="N3688" t="n">
        <v>0</v>
      </c>
      <c r="T3688" t="s">
        <v>405</v>
      </c>
    </row>
    <row r="3689" spans="1:20">
      <c r="A3689" s="1" t="n">
        <v>41973</v>
      </c>
      <c r="B3689" t="s">
        <v>345</v>
      </c>
      <c r="C3689" t="n">
        <v>88</v>
      </c>
      <c r="D3689" t="n">
        <v>465</v>
      </c>
      <c r="E3689" t="s">
        <v>428</v>
      </c>
      <c r="F3689" t="n">
        <v>3201</v>
      </c>
      <c r="G3689" t="s">
        <v>250</v>
      </c>
      <c r="H3689" t="s">
        <v>251</v>
      </c>
      <c r="I3689" t="n">
        <v>5</v>
      </c>
      <c r="J3689" t="n">
        <v>260</v>
      </c>
      <c r="K3689" t="s">
        <v>272</v>
      </c>
      <c r="L3689" t="n">
        <v>42</v>
      </c>
      <c r="M3689" t="n">
        <v>0</v>
      </c>
      <c r="N3689" t="n">
        <v>0</v>
      </c>
      <c r="T3689" t="s">
        <v>405</v>
      </c>
    </row>
    <row r="3690" spans="1:20">
      <c r="A3690" s="1" t="n">
        <v>41973</v>
      </c>
      <c r="B3690" t="s">
        <v>400</v>
      </c>
      <c r="C3690" t="n">
        <v>1</v>
      </c>
      <c r="D3690" t="n">
        <v>251</v>
      </c>
      <c r="E3690" t="s">
        <v>409</v>
      </c>
      <c r="F3690" t="n">
        <v>3202</v>
      </c>
      <c r="G3690" t="s">
        <v>297</v>
      </c>
      <c r="H3690" t="s">
        <v>251</v>
      </c>
      <c r="I3690" t="n">
        <v>5</v>
      </c>
      <c r="J3690" t="n">
        <v>150</v>
      </c>
      <c r="K3690" t="s">
        <v>291</v>
      </c>
      <c r="L3690" t="n">
        <v>16</v>
      </c>
      <c r="M3690" t="n">
        <v>0</v>
      </c>
      <c r="N3690" t="n">
        <v>0</v>
      </c>
      <c r="T3690" t="s">
        <v>405</v>
      </c>
    </row>
    <row r="3691" spans="1:20">
      <c r="A3691" s="1" t="n">
        <v>41973</v>
      </c>
      <c r="B3691" t="s">
        <v>400</v>
      </c>
      <c r="C3691" t="n">
        <v>2</v>
      </c>
      <c r="D3691" t="n">
        <v>251</v>
      </c>
      <c r="E3691" t="s">
        <v>409</v>
      </c>
      <c r="F3691" t="n">
        <v>3204</v>
      </c>
      <c r="G3691" t="s">
        <v>367</v>
      </c>
      <c r="H3691" t="s">
        <v>251</v>
      </c>
      <c r="I3691" t="n">
        <v>5</v>
      </c>
      <c r="J3691" t="n">
        <v>150</v>
      </c>
      <c r="K3691" t="s">
        <v>291</v>
      </c>
      <c r="L3691" t="n">
        <v>17</v>
      </c>
      <c r="M3691" t="n">
        <v>0</v>
      </c>
      <c r="N3691" t="n">
        <v>0</v>
      </c>
      <c r="T3691" t="s">
        <v>405</v>
      </c>
    </row>
    <row r="3692" spans="1:20">
      <c r="A3692" s="1" t="n">
        <v>41973</v>
      </c>
      <c r="B3692" t="s">
        <v>406</v>
      </c>
      <c r="C3692" t="n">
        <v>1</v>
      </c>
      <c r="D3692" t="n">
        <v>931</v>
      </c>
      <c r="E3692" t="s">
        <v>407</v>
      </c>
      <c r="F3692" t="n">
        <v>3201</v>
      </c>
      <c r="G3692" t="s">
        <v>250</v>
      </c>
      <c r="H3692" t="s">
        <v>251</v>
      </c>
      <c r="I3692" t="n">
        <v>5</v>
      </c>
      <c r="J3692" t="n">
        <v>940</v>
      </c>
      <c r="K3692" t="s">
        <v>257</v>
      </c>
      <c r="L3692" t="n">
        <v>56</v>
      </c>
      <c r="M3692" t="n">
        <v>0</v>
      </c>
      <c r="N3692" t="n">
        <v>0</v>
      </c>
      <c r="T3692" t="s">
        <v>405</v>
      </c>
    </row>
    <row r="3693" spans="1:20">
      <c r="A3693" s="1" t="n">
        <v>41973</v>
      </c>
      <c r="B3693" t="s">
        <v>348</v>
      </c>
      <c r="C3693" t="n">
        <v>1</v>
      </c>
      <c r="D3693" t="n">
        <v>216</v>
      </c>
      <c r="E3693" t="s">
        <v>416</v>
      </c>
      <c r="F3693" t="n">
        <v>3201</v>
      </c>
      <c r="G3693" t="s">
        <v>250</v>
      </c>
      <c r="H3693" t="s">
        <v>251</v>
      </c>
      <c r="I3693" t="n">
        <v>5</v>
      </c>
      <c r="J3693" t="n">
        <v>515</v>
      </c>
      <c r="K3693" t="s">
        <v>361</v>
      </c>
      <c r="L3693" t="n">
        <v>165</v>
      </c>
      <c r="M3693" t="n">
        <v>0</v>
      </c>
      <c r="N3693" t="n">
        <v>0</v>
      </c>
      <c r="T3693" t="s">
        <v>405</v>
      </c>
    </row>
    <row r="3694" spans="1:20">
      <c r="A3694" s="1" t="n">
        <v>41973</v>
      </c>
      <c r="B3694" t="s">
        <v>348</v>
      </c>
      <c r="C3694" t="n">
        <v>2</v>
      </c>
      <c r="D3694" t="n">
        <v>215</v>
      </c>
      <c r="E3694" t="s">
        <v>408</v>
      </c>
      <c r="F3694" t="n">
        <v>3201</v>
      </c>
      <c r="G3694" t="s">
        <v>250</v>
      </c>
      <c r="H3694" t="s">
        <v>251</v>
      </c>
      <c r="I3694" t="n">
        <v>5</v>
      </c>
      <c r="J3694" t="n">
        <v>515</v>
      </c>
      <c r="K3694" t="s">
        <v>361</v>
      </c>
      <c r="L3694" t="n">
        <v>150</v>
      </c>
      <c r="M3694" t="n">
        <v>0</v>
      </c>
      <c r="N3694" t="n">
        <v>0</v>
      </c>
      <c r="T3694" t="s">
        <v>405</v>
      </c>
    </row>
    <row r="3695" spans="1:20">
      <c r="A3695" s="1" t="n">
        <v>42004</v>
      </c>
      <c r="B3695" t="s">
        <v>432</v>
      </c>
      <c r="C3695" t="n">
        <v>1</v>
      </c>
      <c r="D3695" t="n">
        <v>25</v>
      </c>
      <c r="E3695" t="s">
        <v>143</v>
      </c>
      <c r="F3695" t="n">
        <v>3201</v>
      </c>
      <c r="G3695" t="s">
        <v>250</v>
      </c>
      <c r="H3695" t="s">
        <v>251</v>
      </c>
      <c r="I3695" t="n">
        <v>5</v>
      </c>
      <c r="J3695" t="n">
        <v>670</v>
      </c>
      <c r="K3695" t="s">
        <v>359</v>
      </c>
      <c r="L3695" t="n">
        <v>708</v>
      </c>
      <c r="M3695" t="n">
        <v>0.1</v>
      </c>
      <c r="N3695" t="n">
        <v>32</v>
      </c>
      <c r="O3695" t="s">
        <v>433</v>
      </c>
      <c r="P3695" t="n">
        <v>363</v>
      </c>
      <c r="Q3695" t="s">
        <v>411</v>
      </c>
      <c r="R3695" t="s">
        <v>255</v>
      </c>
      <c r="S3695" t="s">
        <v>251</v>
      </c>
      <c r="T3695" t="n">
        <v>5</v>
      </c>
    </row>
    <row r="3696" spans="1:20">
      <c r="A3696" s="1" t="n">
        <v>42004</v>
      </c>
      <c r="B3696" t="s">
        <v>345</v>
      </c>
      <c r="C3696" t="n">
        <v>31</v>
      </c>
      <c r="D3696" t="n">
        <v>25</v>
      </c>
      <c r="E3696" t="s">
        <v>143</v>
      </c>
      <c r="F3696" t="n">
        <v>3201</v>
      </c>
      <c r="G3696" t="s">
        <v>250</v>
      </c>
      <c r="H3696" t="s">
        <v>251</v>
      </c>
      <c r="I3696" t="n">
        <v>5</v>
      </c>
      <c r="J3696" t="n">
        <v>945</v>
      </c>
      <c r="K3696" t="s">
        <v>304</v>
      </c>
      <c r="L3696" t="n">
        <v>299</v>
      </c>
      <c r="M3696" t="n">
        <v>0.07000000000000001</v>
      </c>
      <c r="N3696" t="n">
        <v>33.8</v>
      </c>
      <c r="O3696" t="s">
        <v>345</v>
      </c>
      <c r="P3696" t="n">
        <v>121</v>
      </c>
      <c r="Q3696" t="s">
        <v>251</v>
      </c>
      <c r="R3696" t="s">
        <v>255</v>
      </c>
      <c r="S3696" t="s">
        <v>251</v>
      </c>
      <c r="T3696" t="n">
        <v>5</v>
      </c>
    </row>
    <row r="3697" spans="1:20">
      <c r="A3697" s="1" t="n">
        <v>42004</v>
      </c>
      <c r="B3697" t="s">
        <v>345</v>
      </c>
      <c r="C3697" t="n">
        <v>32</v>
      </c>
      <c r="D3697" t="n">
        <v>25</v>
      </c>
      <c r="E3697" t="s">
        <v>143</v>
      </c>
      <c r="F3697" t="n">
        <v>3201</v>
      </c>
      <c r="G3697" t="s">
        <v>250</v>
      </c>
      <c r="H3697" t="s">
        <v>251</v>
      </c>
      <c r="I3697" t="n">
        <v>5</v>
      </c>
      <c r="J3697" t="n">
        <v>458</v>
      </c>
      <c r="K3697" t="s">
        <v>252</v>
      </c>
      <c r="L3697" t="n">
        <v>349</v>
      </c>
      <c r="M3697" t="n">
        <v>0.09</v>
      </c>
      <c r="N3697" t="n">
        <v>33.7</v>
      </c>
      <c r="O3697" t="s">
        <v>345</v>
      </c>
      <c r="P3697" t="n">
        <v>121</v>
      </c>
      <c r="Q3697" t="s">
        <v>251</v>
      </c>
      <c r="R3697" t="s">
        <v>255</v>
      </c>
      <c r="S3697" t="s">
        <v>251</v>
      </c>
      <c r="T3697" t="n">
        <v>5</v>
      </c>
    </row>
    <row r="3698" spans="1:20">
      <c r="A3698" s="1" t="n">
        <v>42004</v>
      </c>
      <c r="B3698" t="s">
        <v>345</v>
      </c>
      <c r="C3698" t="n">
        <v>33</v>
      </c>
      <c r="D3698" t="n">
        <v>25</v>
      </c>
      <c r="E3698" t="s">
        <v>143</v>
      </c>
      <c r="F3698" t="n">
        <v>3201</v>
      </c>
      <c r="G3698" t="s">
        <v>250</v>
      </c>
      <c r="H3698" t="s">
        <v>251</v>
      </c>
      <c r="I3698" t="n">
        <v>5</v>
      </c>
      <c r="J3698" t="n">
        <v>458</v>
      </c>
      <c r="K3698" t="s">
        <v>252</v>
      </c>
      <c r="L3698" t="n">
        <v>110</v>
      </c>
      <c r="M3698" t="n">
        <v>0.09</v>
      </c>
      <c r="N3698" t="n">
        <v>33.7</v>
      </c>
      <c r="O3698" t="s">
        <v>345</v>
      </c>
      <c r="P3698" t="n">
        <v>121</v>
      </c>
      <c r="Q3698" t="s">
        <v>251</v>
      </c>
      <c r="R3698" t="s">
        <v>255</v>
      </c>
      <c r="S3698" t="s">
        <v>251</v>
      </c>
      <c r="T3698" t="n">
        <v>5</v>
      </c>
    </row>
    <row r="3699" spans="1:20">
      <c r="A3699" s="1" t="n">
        <v>42004</v>
      </c>
      <c r="B3699" t="s">
        <v>345</v>
      </c>
      <c r="C3699" t="n">
        <v>34</v>
      </c>
      <c r="D3699" t="n">
        <v>25</v>
      </c>
      <c r="E3699" t="s">
        <v>143</v>
      </c>
      <c r="F3699" t="n">
        <v>3201</v>
      </c>
      <c r="G3699" t="s">
        <v>250</v>
      </c>
      <c r="H3699" t="s">
        <v>251</v>
      </c>
      <c r="I3699" t="n">
        <v>5</v>
      </c>
      <c r="J3699" t="n">
        <v>458</v>
      </c>
      <c r="K3699" t="s">
        <v>252</v>
      </c>
      <c r="L3699" t="n">
        <v>442</v>
      </c>
      <c r="M3699" t="n">
        <v>0.09</v>
      </c>
      <c r="N3699" t="n">
        <v>33.7</v>
      </c>
      <c r="O3699" t="s">
        <v>345</v>
      </c>
      <c r="P3699" t="n">
        <v>121</v>
      </c>
      <c r="Q3699" t="s">
        <v>251</v>
      </c>
      <c r="R3699" t="s">
        <v>255</v>
      </c>
      <c r="S3699" t="s">
        <v>251</v>
      </c>
      <c r="T3699" t="n">
        <v>5</v>
      </c>
    </row>
    <row r="3700" spans="1:20">
      <c r="A3700" s="1" t="n">
        <v>42004</v>
      </c>
      <c r="B3700" t="s">
        <v>345</v>
      </c>
      <c r="C3700" t="n">
        <v>35</v>
      </c>
      <c r="D3700" t="n">
        <v>25</v>
      </c>
      <c r="E3700" t="s">
        <v>143</v>
      </c>
      <c r="F3700" t="n">
        <v>3201</v>
      </c>
      <c r="G3700" t="s">
        <v>250</v>
      </c>
      <c r="H3700" t="s">
        <v>251</v>
      </c>
      <c r="I3700" t="n">
        <v>5</v>
      </c>
      <c r="J3700" t="n">
        <v>458</v>
      </c>
      <c r="K3700" t="s">
        <v>252</v>
      </c>
      <c r="L3700" t="n">
        <v>487</v>
      </c>
      <c r="M3700" t="n">
        <v>0.09</v>
      </c>
      <c r="N3700" t="n">
        <v>33.7</v>
      </c>
      <c r="O3700" t="s">
        <v>345</v>
      </c>
      <c r="P3700" t="n">
        <v>121</v>
      </c>
      <c r="Q3700" t="s">
        <v>251</v>
      </c>
      <c r="R3700" t="s">
        <v>255</v>
      </c>
      <c r="S3700" t="s">
        <v>251</v>
      </c>
      <c r="T3700" t="n">
        <v>5</v>
      </c>
    </row>
    <row r="3701" spans="1:20">
      <c r="A3701" s="1" t="n">
        <v>42004</v>
      </c>
      <c r="B3701" t="s">
        <v>345</v>
      </c>
      <c r="C3701" t="n">
        <v>36</v>
      </c>
      <c r="D3701" t="n">
        <v>25</v>
      </c>
      <c r="E3701" t="s">
        <v>143</v>
      </c>
      <c r="F3701" t="n">
        <v>3201</v>
      </c>
      <c r="G3701" t="s">
        <v>250</v>
      </c>
      <c r="H3701" t="s">
        <v>251</v>
      </c>
      <c r="I3701" t="n">
        <v>5</v>
      </c>
      <c r="J3701" t="n">
        <v>458</v>
      </c>
      <c r="K3701" t="s">
        <v>252</v>
      </c>
      <c r="L3701" t="n">
        <v>162</v>
      </c>
      <c r="M3701" t="n">
        <v>0.09</v>
      </c>
      <c r="N3701" t="n">
        <v>33.7</v>
      </c>
      <c r="O3701" t="s">
        <v>345</v>
      </c>
      <c r="P3701" t="n">
        <v>121</v>
      </c>
      <c r="Q3701" t="s">
        <v>251</v>
      </c>
      <c r="R3701" t="s">
        <v>255</v>
      </c>
      <c r="S3701" t="s">
        <v>251</v>
      </c>
      <c r="T3701" t="n">
        <v>5</v>
      </c>
    </row>
    <row r="3702" spans="1:20">
      <c r="A3702" s="1" t="n">
        <v>42004</v>
      </c>
      <c r="B3702" t="s">
        <v>345</v>
      </c>
      <c r="C3702" t="n">
        <v>73</v>
      </c>
      <c r="D3702" t="n">
        <v>509</v>
      </c>
      <c r="E3702" t="s">
        <v>404</v>
      </c>
      <c r="F3702" t="n">
        <v>3201</v>
      </c>
      <c r="G3702" t="s">
        <v>250</v>
      </c>
      <c r="H3702" t="s">
        <v>251</v>
      </c>
      <c r="I3702" t="n">
        <v>5</v>
      </c>
      <c r="J3702" t="n">
        <v>260</v>
      </c>
      <c r="K3702" t="s">
        <v>272</v>
      </c>
      <c r="L3702" t="n">
        <v>55</v>
      </c>
      <c r="M3702" t="n">
        <v>1</v>
      </c>
      <c r="N3702" t="n">
        <v>0</v>
      </c>
      <c r="T3702" t="s">
        <v>405</v>
      </c>
    </row>
    <row r="3703" spans="1:20">
      <c r="A3703" s="1" t="n">
        <v>42004</v>
      </c>
      <c r="B3703" t="s">
        <v>345</v>
      </c>
      <c r="C3703" t="n">
        <v>74</v>
      </c>
      <c r="D3703" t="n">
        <v>139</v>
      </c>
      <c r="E3703" t="s">
        <v>423</v>
      </c>
      <c r="F3703" t="n">
        <v>3201</v>
      </c>
      <c r="G3703" t="s">
        <v>250</v>
      </c>
      <c r="H3703" t="s">
        <v>251</v>
      </c>
      <c r="I3703" t="n">
        <v>5</v>
      </c>
      <c r="J3703" t="n">
        <v>260</v>
      </c>
      <c r="K3703" t="s">
        <v>272</v>
      </c>
      <c r="L3703" t="n">
        <v>60</v>
      </c>
      <c r="M3703" t="n">
        <v>0</v>
      </c>
      <c r="N3703" t="n">
        <v>0</v>
      </c>
      <c r="O3703" t="s">
        <v>345</v>
      </c>
      <c r="P3703" t="n">
        <v>2930</v>
      </c>
      <c r="Q3703" t="s">
        <v>424</v>
      </c>
      <c r="R3703" t="s">
        <v>255</v>
      </c>
      <c r="S3703" t="s">
        <v>251</v>
      </c>
      <c r="T3703" t="n">
        <v>5</v>
      </c>
    </row>
    <row r="3704" spans="1:20">
      <c r="A3704" s="1" t="n">
        <v>42004</v>
      </c>
      <c r="B3704" t="s">
        <v>345</v>
      </c>
      <c r="C3704" t="n">
        <v>75</v>
      </c>
      <c r="D3704" t="n">
        <v>465</v>
      </c>
      <c r="E3704" t="s">
        <v>428</v>
      </c>
      <c r="F3704" t="n">
        <v>3201</v>
      </c>
      <c r="G3704" t="s">
        <v>250</v>
      </c>
      <c r="H3704" t="s">
        <v>251</v>
      </c>
      <c r="I3704" t="n">
        <v>5</v>
      </c>
      <c r="J3704" t="n">
        <v>260</v>
      </c>
      <c r="K3704" t="s">
        <v>272</v>
      </c>
      <c r="L3704" t="n">
        <v>30</v>
      </c>
      <c r="M3704" t="n">
        <v>0</v>
      </c>
      <c r="N3704" t="n">
        <v>0</v>
      </c>
      <c r="T3704" t="s">
        <v>405</v>
      </c>
    </row>
    <row r="3705" spans="1:20">
      <c r="A3705" s="1" t="n">
        <v>42004</v>
      </c>
      <c r="B3705" t="s">
        <v>345</v>
      </c>
      <c r="C3705" t="n">
        <v>76</v>
      </c>
      <c r="D3705" t="n">
        <v>465</v>
      </c>
      <c r="E3705" t="s">
        <v>428</v>
      </c>
      <c r="F3705" t="n">
        <v>3201</v>
      </c>
      <c r="G3705" t="s">
        <v>250</v>
      </c>
      <c r="H3705" t="s">
        <v>251</v>
      </c>
      <c r="I3705" t="n">
        <v>5</v>
      </c>
      <c r="J3705" t="n">
        <v>260</v>
      </c>
      <c r="K3705" t="s">
        <v>272</v>
      </c>
      <c r="L3705" t="n">
        <v>45</v>
      </c>
      <c r="M3705" t="n">
        <v>0</v>
      </c>
      <c r="N3705" t="n">
        <v>0</v>
      </c>
      <c r="T3705" t="s">
        <v>405</v>
      </c>
    </row>
    <row r="3706" spans="1:20">
      <c r="A3706" s="1" t="n">
        <v>42004</v>
      </c>
      <c r="B3706" t="s">
        <v>400</v>
      </c>
      <c r="C3706" t="n">
        <v>1</v>
      </c>
      <c r="D3706" t="n">
        <v>251</v>
      </c>
      <c r="E3706" t="s">
        <v>409</v>
      </c>
      <c r="F3706" t="n">
        <v>3201</v>
      </c>
      <c r="G3706" t="s">
        <v>250</v>
      </c>
      <c r="H3706" t="s">
        <v>251</v>
      </c>
      <c r="I3706" t="n">
        <v>5</v>
      </c>
      <c r="J3706" t="n">
        <v>150</v>
      </c>
      <c r="K3706" t="s">
        <v>291</v>
      </c>
      <c r="L3706" t="n">
        <v>10</v>
      </c>
      <c r="M3706" t="n">
        <v>0</v>
      </c>
      <c r="N3706" t="n">
        <v>0</v>
      </c>
      <c r="T3706" t="s">
        <v>405</v>
      </c>
    </row>
    <row r="3707" spans="1:20">
      <c r="A3707" s="1" t="n">
        <v>42004</v>
      </c>
      <c r="B3707" t="s">
        <v>348</v>
      </c>
      <c r="C3707" t="n">
        <v>1</v>
      </c>
      <c r="D3707" t="n">
        <v>216</v>
      </c>
      <c r="E3707" t="s">
        <v>416</v>
      </c>
      <c r="F3707" t="n">
        <v>3201</v>
      </c>
      <c r="G3707" t="s">
        <v>250</v>
      </c>
      <c r="H3707" t="s">
        <v>251</v>
      </c>
      <c r="I3707" t="n">
        <v>5</v>
      </c>
      <c r="J3707" t="n">
        <v>515</v>
      </c>
      <c r="K3707" t="s">
        <v>361</v>
      </c>
      <c r="L3707" t="n">
        <v>235</v>
      </c>
      <c r="M3707" t="n">
        <v>0</v>
      </c>
      <c r="N3707" t="n">
        <v>0</v>
      </c>
      <c r="T3707" t="s">
        <v>405</v>
      </c>
    </row>
    <row r="3708" spans="1:20">
      <c r="A3708" s="1" t="n">
        <v>42004</v>
      </c>
      <c r="B3708" t="s">
        <v>348</v>
      </c>
      <c r="C3708" t="n">
        <v>2</v>
      </c>
      <c r="D3708" t="n">
        <v>215</v>
      </c>
      <c r="E3708" t="s">
        <v>408</v>
      </c>
      <c r="F3708" t="n">
        <v>3201</v>
      </c>
      <c r="G3708" t="s">
        <v>250</v>
      </c>
      <c r="H3708" t="s">
        <v>251</v>
      </c>
      <c r="I3708" t="n">
        <v>5</v>
      </c>
      <c r="J3708" t="n">
        <v>515</v>
      </c>
      <c r="K3708" t="s">
        <v>361</v>
      </c>
      <c r="L3708" t="n">
        <v>80</v>
      </c>
      <c r="M3708" t="n">
        <v>0</v>
      </c>
      <c r="N3708" t="n">
        <v>0</v>
      </c>
      <c r="T3708" t="s">
        <v>405</v>
      </c>
    </row>
    <row r="3709" spans="1:20">
      <c r="A3709" s="1" t="n">
        <v>42035</v>
      </c>
      <c r="B3709" t="s">
        <v>432</v>
      </c>
      <c r="C3709" t="n">
        <v>1</v>
      </c>
      <c r="D3709" t="n">
        <v>25</v>
      </c>
      <c r="E3709" t="s">
        <v>143</v>
      </c>
      <c r="F3709" t="n">
        <v>3201</v>
      </c>
      <c r="G3709" t="s">
        <v>250</v>
      </c>
      <c r="H3709" t="s">
        <v>251</v>
      </c>
      <c r="I3709" t="n">
        <v>5</v>
      </c>
      <c r="J3709" t="n">
        <v>805</v>
      </c>
      <c r="K3709" t="s">
        <v>317</v>
      </c>
      <c r="L3709" t="n">
        <v>710</v>
      </c>
      <c r="M3709" t="n">
        <v>0.27</v>
      </c>
      <c r="N3709" t="n">
        <v>36.6</v>
      </c>
      <c r="O3709" t="s">
        <v>439</v>
      </c>
      <c r="P3709" t="n">
        <v>363</v>
      </c>
      <c r="Q3709" t="s">
        <v>411</v>
      </c>
      <c r="R3709" t="s">
        <v>255</v>
      </c>
      <c r="S3709" t="s">
        <v>251</v>
      </c>
      <c r="T3709" t="n">
        <v>5</v>
      </c>
    </row>
    <row r="3710" spans="1:20">
      <c r="A3710" s="1" t="n">
        <v>42035</v>
      </c>
      <c r="B3710" t="s">
        <v>432</v>
      </c>
      <c r="C3710" t="n">
        <v>2</v>
      </c>
      <c r="D3710" t="n">
        <v>25</v>
      </c>
      <c r="E3710" t="s">
        <v>143</v>
      </c>
      <c r="F3710" t="n">
        <v>3201</v>
      </c>
      <c r="G3710" t="s">
        <v>250</v>
      </c>
      <c r="H3710" t="s">
        <v>251</v>
      </c>
      <c r="I3710" t="n">
        <v>5</v>
      </c>
      <c r="J3710" t="n">
        <v>260</v>
      </c>
      <c r="K3710" t="s">
        <v>272</v>
      </c>
      <c r="L3710" t="n">
        <v>448</v>
      </c>
      <c r="M3710" t="n">
        <v>0.61</v>
      </c>
      <c r="N3710" t="n">
        <v>39.2</v>
      </c>
      <c r="O3710" t="s">
        <v>439</v>
      </c>
      <c r="P3710" t="n">
        <v>363</v>
      </c>
      <c r="Q3710" t="s">
        <v>411</v>
      </c>
      <c r="R3710" t="s">
        <v>255</v>
      </c>
      <c r="S3710" t="s">
        <v>251</v>
      </c>
      <c r="T3710" t="n">
        <v>5</v>
      </c>
    </row>
    <row r="3711" spans="1:20">
      <c r="A3711" s="1" t="n">
        <v>42035</v>
      </c>
      <c r="B3711" t="s">
        <v>345</v>
      </c>
      <c r="C3711" t="n">
        <v>34</v>
      </c>
      <c r="D3711" t="n">
        <v>25</v>
      </c>
      <c r="E3711" t="s">
        <v>143</v>
      </c>
      <c r="F3711" t="n">
        <v>3201</v>
      </c>
      <c r="G3711" t="s">
        <v>250</v>
      </c>
      <c r="H3711" t="s">
        <v>251</v>
      </c>
      <c r="I3711" t="n">
        <v>5</v>
      </c>
      <c r="J3711" t="n">
        <v>150</v>
      </c>
      <c r="K3711" t="s">
        <v>291</v>
      </c>
      <c r="L3711" t="n">
        <v>934</v>
      </c>
      <c r="M3711" t="n">
        <v>0.6</v>
      </c>
      <c r="N3711" t="n">
        <v>23.7</v>
      </c>
      <c r="O3711" t="s">
        <v>440</v>
      </c>
      <c r="P3711" t="n">
        <v>121</v>
      </c>
      <c r="Q3711" t="s">
        <v>251</v>
      </c>
      <c r="R3711" t="s">
        <v>255</v>
      </c>
      <c r="S3711" t="s">
        <v>251</v>
      </c>
      <c r="T3711" t="n">
        <v>5</v>
      </c>
    </row>
    <row r="3712" spans="1:20">
      <c r="A3712" s="1" t="n">
        <v>42035</v>
      </c>
      <c r="B3712" t="s">
        <v>345</v>
      </c>
      <c r="C3712" t="n">
        <v>35</v>
      </c>
      <c r="D3712" t="n">
        <v>25</v>
      </c>
      <c r="E3712" t="s">
        <v>143</v>
      </c>
      <c r="F3712" t="n">
        <v>3201</v>
      </c>
      <c r="G3712" t="s">
        <v>250</v>
      </c>
      <c r="H3712" t="s">
        <v>251</v>
      </c>
      <c r="I3712" t="n">
        <v>5</v>
      </c>
      <c r="J3712" t="n">
        <v>458</v>
      </c>
      <c r="K3712" t="s">
        <v>252</v>
      </c>
      <c r="L3712" t="n">
        <v>671</v>
      </c>
      <c r="M3712" t="n">
        <v>0.05</v>
      </c>
      <c r="N3712" t="n">
        <v>33.4</v>
      </c>
      <c r="O3712" t="s">
        <v>440</v>
      </c>
      <c r="P3712" t="n">
        <v>121</v>
      </c>
      <c r="Q3712" t="s">
        <v>251</v>
      </c>
      <c r="R3712" t="s">
        <v>255</v>
      </c>
      <c r="S3712" t="s">
        <v>251</v>
      </c>
      <c r="T3712" t="n">
        <v>5</v>
      </c>
    </row>
    <row r="3713" spans="1:20">
      <c r="A3713" s="1" t="n">
        <v>42035</v>
      </c>
      <c r="B3713" t="s">
        <v>345</v>
      </c>
      <c r="C3713" t="n">
        <v>36</v>
      </c>
      <c r="D3713" t="n">
        <v>25</v>
      </c>
      <c r="E3713" t="s">
        <v>143</v>
      </c>
      <c r="F3713" t="n">
        <v>3201</v>
      </c>
      <c r="G3713" t="s">
        <v>250</v>
      </c>
      <c r="H3713" t="s">
        <v>251</v>
      </c>
      <c r="I3713" t="n">
        <v>5</v>
      </c>
      <c r="J3713" t="n">
        <v>580</v>
      </c>
      <c r="K3713" t="s">
        <v>270</v>
      </c>
      <c r="L3713" t="n">
        <v>182</v>
      </c>
      <c r="M3713" t="n">
        <v>0.12</v>
      </c>
      <c r="N3713" t="n">
        <v>33.3</v>
      </c>
      <c r="O3713" t="s">
        <v>440</v>
      </c>
      <c r="P3713" t="n">
        <v>121</v>
      </c>
      <c r="Q3713" t="s">
        <v>251</v>
      </c>
      <c r="R3713" t="s">
        <v>255</v>
      </c>
      <c r="S3713" t="s">
        <v>251</v>
      </c>
      <c r="T3713" t="n">
        <v>5</v>
      </c>
    </row>
    <row r="3714" spans="1:20">
      <c r="A3714" s="1" t="n">
        <v>42035</v>
      </c>
      <c r="B3714" t="s">
        <v>345</v>
      </c>
      <c r="C3714" t="n">
        <v>68</v>
      </c>
      <c r="D3714" t="n">
        <v>465</v>
      </c>
      <c r="E3714" t="s">
        <v>428</v>
      </c>
      <c r="F3714" t="n">
        <v>3201</v>
      </c>
      <c r="G3714" t="s">
        <v>250</v>
      </c>
      <c r="H3714" t="s">
        <v>251</v>
      </c>
      <c r="I3714" t="n">
        <v>5</v>
      </c>
      <c r="J3714" t="n">
        <v>260</v>
      </c>
      <c r="K3714" t="s">
        <v>272</v>
      </c>
      <c r="L3714" t="n">
        <v>65</v>
      </c>
      <c r="M3714" t="n">
        <v>0</v>
      </c>
      <c r="N3714" t="n">
        <v>0</v>
      </c>
      <c r="T3714" t="s">
        <v>405</v>
      </c>
    </row>
    <row r="3715" spans="1:20">
      <c r="A3715" s="1" t="n">
        <v>42035</v>
      </c>
      <c r="B3715" t="s">
        <v>345</v>
      </c>
      <c r="C3715" t="n">
        <v>69</v>
      </c>
      <c r="D3715" t="n">
        <v>509</v>
      </c>
      <c r="E3715" t="s">
        <v>404</v>
      </c>
      <c r="F3715" t="n">
        <v>3201</v>
      </c>
      <c r="G3715" t="s">
        <v>250</v>
      </c>
      <c r="H3715" t="s">
        <v>251</v>
      </c>
      <c r="I3715" t="n">
        <v>5</v>
      </c>
      <c r="J3715" t="n">
        <v>260</v>
      </c>
      <c r="K3715" t="s">
        <v>272</v>
      </c>
      <c r="L3715" t="n">
        <v>42</v>
      </c>
      <c r="M3715" t="n">
        <v>0.5</v>
      </c>
      <c r="N3715" t="n">
        <v>0</v>
      </c>
      <c r="T3715" t="s">
        <v>405</v>
      </c>
    </row>
    <row r="3716" spans="1:20">
      <c r="A3716" s="1" t="n">
        <v>42035</v>
      </c>
      <c r="B3716" t="s">
        <v>345</v>
      </c>
      <c r="C3716" t="n">
        <v>70</v>
      </c>
      <c r="D3716" t="n">
        <v>139</v>
      </c>
      <c r="E3716" t="s">
        <v>423</v>
      </c>
      <c r="F3716" t="n">
        <v>3201</v>
      </c>
      <c r="G3716" t="s">
        <v>250</v>
      </c>
      <c r="H3716" t="s">
        <v>251</v>
      </c>
      <c r="I3716" t="n">
        <v>5</v>
      </c>
      <c r="J3716" t="n">
        <v>260</v>
      </c>
      <c r="K3716" t="s">
        <v>272</v>
      </c>
      <c r="L3716" t="n">
        <v>30</v>
      </c>
      <c r="M3716" t="n">
        <v>0</v>
      </c>
      <c r="N3716" t="n">
        <v>0</v>
      </c>
      <c r="O3716" t="s">
        <v>345</v>
      </c>
      <c r="P3716" t="n">
        <v>2931</v>
      </c>
      <c r="Q3716" t="s">
        <v>438</v>
      </c>
      <c r="R3716" t="s">
        <v>255</v>
      </c>
      <c r="S3716" t="s">
        <v>251</v>
      </c>
      <c r="T3716" t="n">
        <v>5</v>
      </c>
    </row>
    <row r="3717" spans="1:20">
      <c r="A3717" s="1" t="n">
        <v>42035</v>
      </c>
      <c r="B3717" t="s">
        <v>345</v>
      </c>
      <c r="C3717" t="n">
        <v>71</v>
      </c>
      <c r="D3717" t="n">
        <v>465</v>
      </c>
      <c r="E3717" t="s">
        <v>428</v>
      </c>
      <c r="F3717" t="n">
        <v>3201</v>
      </c>
      <c r="G3717" t="s">
        <v>250</v>
      </c>
      <c r="H3717" t="s">
        <v>251</v>
      </c>
      <c r="I3717" t="n">
        <v>5</v>
      </c>
      <c r="J3717" t="n">
        <v>260</v>
      </c>
      <c r="K3717" t="s">
        <v>272</v>
      </c>
      <c r="L3717" t="n">
        <v>10</v>
      </c>
      <c r="M3717" t="n">
        <v>0</v>
      </c>
      <c r="N3717" t="n">
        <v>0</v>
      </c>
      <c r="T3717" t="s">
        <v>405</v>
      </c>
    </row>
    <row r="3718" spans="1:20">
      <c r="A3718" s="1" t="n">
        <v>42035</v>
      </c>
      <c r="B3718" t="s">
        <v>400</v>
      </c>
      <c r="C3718" t="n">
        <v>1</v>
      </c>
      <c r="D3718" t="n">
        <v>251</v>
      </c>
      <c r="E3718" t="s">
        <v>409</v>
      </c>
      <c r="F3718" t="n">
        <v>3202</v>
      </c>
      <c r="G3718" t="s">
        <v>297</v>
      </c>
      <c r="H3718" t="s">
        <v>251</v>
      </c>
      <c r="I3718" t="n">
        <v>5</v>
      </c>
      <c r="J3718" t="n">
        <v>720</v>
      </c>
      <c r="K3718" t="s">
        <v>377</v>
      </c>
      <c r="L3718" t="n">
        <v>49</v>
      </c>
      <c r="M3718" t="n">
        <v>0</v>
      </c>
      <c r="N3718" t="n">
        <v>0</v>
      </c>
      <c r="T3718" t="s">
        <v>405</v>
      </c>
    </row>
    <row r="3719" spans="1:20">
      <c r="A3719" s="1" t="n">
        <v>42035</v>
      </c>
      <c r="B3719" t="s">
        <v>400</v>
      </c>
      <c r="C3719" t="n">
        <v>2</v>
      </c>
      <c r="D3719" t="n">
        <v>251</v>
      </c>
      <c r="E3719" t="s">
        <v>409</v>
      </c>
      <c r="F3719" t="n">
        <v>3204</v>
      </c>
      <c r="G3719" t="s">
        <v>367</v>
      </c>
      <c r="H3719" t="s">
        <v>251</v>
      </c>
      <c r="I3719" t="n">
        <v>5</v>
      </c>
      <c r="J3719" t="n">
        <v>720</v>
      </c>
      <c r="K3719" t="s">
        <v>377</v>
      </c>
      <c r="L3719" t="n">
        <v>13</v>
      </c>
      <c r="M3719" t="n">
        <v>0</v>
      </c>
      <c r="N3719" t="n">
        <v>0</v>
      </c>
      <c r="T3719" t="s">
        <v>405</v>
      </c>
    </row>
    <row r="3720" spans="1:20">
      <c r="A3720" s="1" t="n">
        <v>42035</v>
      </c>
      <c r="B3720" t="s">
        <v>400</v>
      </c>
      <c r="C3720" t="n">
        <v>3</v>
      </c>
      <c r="D3720" t="n">
        <v>251</v>
      </c>
      <c r="E3720" t="s">
        <v>409</v>
      </c>
      <c r="F3720" t="n">
        <v>3201</v>
      </c>
      <c r="G3720" t="s">
        <v>250</v>
      </c>
      <c r="H3720" t="s">
        <v>251</v>
      </c>
      <c r="I3720" t="n">
        <v>5</v>
      </c>
      <c r="J3720" t="n">
        <v>720</v>
      </c>
      <c r="K3720" t="s">
        <v>377</v>
      </c>
      <c r="L3720" t="n">
        <v>20</v>
      </c>
      <c r="M3720" t="n">
        <v>0</v>
      </c>
      <c r="N3720" t="n">
        <v>0</v>
      </c>
      <c r="T3720" t="s">
        <v>405</v>
      </c>
    </row>
    <row r="3721" spans="1:20">
      <c r="A3721" s="1" t="n">
        <v>42035</v>
      </c>
      <c r="B3721" t="s">
        <v>406</v>
      </c>
      <c r="C3721" t="n">
        <v>1</v>
      </c>
      <c r="D3721" t="n">
        <v>931</v>
      </c>
      <c r="E3721" t="s">
        <v>407</v>
      </c>
      <c r="F3721" t="n">
        <v>3201</v>
      </c>
      <c r="G3721" t="s">
        <v>250</v>
      </c>
      <c r="H3721" t="s">
        <v>251</v>
      </c>
      <c r="I3721" t="n">
        <v>5</v>
      </c>
      <c r="J3721" t="n">
        <v>285</v>
      </c>
      <c r="K3721" t="s">
        <v>306</v>
      </c>
      <c r="L3721" t="n">
        <v>32</v>
      </c>
      <c r="M3721" t="n">
        <v>0</v>
      </c>
      <c r="N3721" t="n">
        <v>0</v>
      </c>
      <c r="T3721" t="s">
        <v>405</v>
      </c>
    </row>
    <row r="3722" spans="1:20">
      <c r="A3722" s="1" t="n">
        <v>42035</v>
      </c>
      <c r="B3722" t="s">
        <v>348</v>
      </c>
      <c r="C3722" t="n">
        <v>1</v>
      </c>
      <c r="D3722" t="n">
        <v>216</v>
      </c>
      <c r="E3722" t="s">
        <v>416</v>
      </c>
      <c r="F3722" t="n">
        <v>3201</v>
      </c>
      <c r="G3722" t="s">
        <v>250</v>
      </c>
      <c r="H3722" t="s">
        <v>251</v>
      </c>
      <c r="I3722" t="n">
        <v>5</v>
      </c>
      <c r="J3722" t="n">
        <v>515</v>
      </c>
      <c r="K3722" t="s">
        <v>361</v>
      </c>
      <c r="L3722" t="n">
        <v>215</v>
      </c>
      <c r="M3722" t="n">
        <v>0</v>
      </c>
      <c r="N3722" t="n">
        <v>0</v>
      </c>
      <c r="T3722" t="s">
        <v>405</v>
      </c>
    </row>
    <row r="3723" spans="1:20">
      <c r="A3723" s="1" t="n">
        <v>42035</v>
      </c>
      <c r="B3723" t="s">
        <v>348</v>
      </c>
      <c r="C3723" t="n">
        <v>2</v>
      </c>
      <c r="D3723" t="n">
        <v>215</v>
      </c>
      <c r="E3723" t="s">
        <v>408</v>
      </c>
      <c r="F3723" t="n">
        <v>3201</v>
      </c>
      <c r="G3723" t="s">
        <v>250</v>
      </c>
      <c r="H3723" t="s">
        <v>251</v>
      </c>
      <c r="I3723" t="n">
        <v>5</v>
      </c>
      <c r="J3723" t="n">
        <v>515</v>
      </c>
      <c r="K3723" t="s">
        <v>361</v>
      </c>
      <c r="L3723" t="n">
        <v>100</v>
      </c>
      <c r="M3723" t="n">
        <v>0</v>
      </c>
      <c r="N3723" t="n">
        <v>0</v>
      </c>
      <c r="T3723" t="s">
        <v>405</v>
      </c>
    </row>
    <row r="3724" spans="1:20">
      <c r="A3724" s="1" t="n">
        <v>42035</v>
      </c>
      <c r="B3724" t="s">
        <v>441</v>
      </c>
      <c r="C3724" t="n">
        <v>1</v>
      </c>
      <c r="D3724" t="n">
        <v>215</v>
      </c>
      <c r="E3724" t="s">
        <v>408</v>
      </c>
      <c r="F3724" t="n">
        <v>3201</v>
      </c>
      <c r="G3724" t="s">
        <v>250</v>
      </c>
      <c r="H3724" t="s">
        <v>251</v>
      </c>
      <c r="I3724" t="n">
        <v>5</v>
      </c>
      <c r="J3724" t="n">
        <v>515</v>
      </c>
      <c r="K3724" t="s">
        <v>361</v>
      </c>
      <c r="L3724" t="n">
        <v>4</v>
      </c>
      <c r="M3724" t="n">
        <v>0</v>
      </c>
      <c r="N3724" t="n">
        <v>0</v>
      </c>
      <c r="T3724" t="s">
        <v>405</v>
      </c>
    </row>
    <row r="3725" spans="1:20">
      <c r="A3725" s="1" t="n">
        <v>42063</v>
      </c>
      <c r="B3725" t="s">
        <v>432</v>
      </c>
      <c r="C3725" t="n">
        <v>1</v>
      </c>
      <c r="D3725" t="n">
        <v>25</v>
      </c>
      <c r="E3725" t="s">
        <v>143</v>
      </c>
      <c r="F3725" t="n">
        <v>3201</v>
      </c>
      <c r="G3725" t="s">
        <v>250</v>
      </c>
      <c r="H3725" t="s">
        <v>251</v>
      </c>
      <c r="I3725" t="n">
        <v>5</v>
      </c>
      <c r="J3725" t="n">
        <v>805</v>
      </c>
      <c r="K3725" t="s">
        <v>317</v>
      </c>
      <c r="L3725" t="n">
        <v>698</v>
      </c>
      <c r="M3725" t="n">
        <v>0.27</v>
      </c>
      <c r="N3725" t="n">
        <v>36.6</v>
      </c>
      <c r="O3725" t="s">
        <v>439</v>
      </c>
      <c r="P3725" t="n">
        <v>363</v>
      </c>
      <c r="Q3725" t="s">
        <v>411</v>
      </c>
      <c r="R3725" t="s">
        <v>255</v>
      </c>
      <c r="S3725" t="s">
        <v>251</v>
      </c>
      <c r="T3725" t="n">
        <v>5</v>
      </c>
    </row>
    <row r="3726" spans="1:20">
      <c r="A3726" s="1" t="n">
        <v>42063</v>
      </c>
      <c r="B3726" t="s">
        <v>432</v>
      </c>
      <c r="C3726" t="n">
        <v>2</v>
      </c>
      <c r="D3726" t="n">
        <v>25</v>
      </c>
      <c r="E3726" t="s">
        <v>143</v>
      </c>
      <c r="F3726" t="n">
        <v>3201</v>
      </c>
      <c r="G3726" t="s">
        <v>250</v>
      </c>
      <c r="H3726" t="s">
        <v>251</v>
      </c>
      <c r="I3726" t="n">
        <v>5</v>
      </c>
      <c r="J3726" t="n">
        <v>910</v>
      </c>
      <c r="K3726" t="s">
        <v>340</v>
      </c>
      <c r="L3726" t="n">
        <v>602</v>
      </c>
      <c r="M3726" t="n">
        <v>0.75</v>
      </c>
      <c r="N3726" t="n">
        <v>40.3</v>
      </c>
      <c r="O3726" t="s">
        <v>439</v>
      </c>
      <c r="P3726" t="n">
        <v>363</v>
      </c>
      <c r="Q3726" t="s">
        <v>411</v>
      </c>
      <c r="R3726" t="s">
        <v>255</v>
      </c>
      <c r="S3726" t="s">
        <v>251</v>
      </c>
      <c r="T3726" t="n">
        <v>5</v>
      </c>
    </row>
    <row r="3727" spans="1:20">
      <c r="A3727" s="1" t="n">
        <v>42063</v>
      </c>
      <c r="B3727" t="s">
        <v>432</v>
      </c>
      <c r="C3727" t="n">
        <v>3</v>
      </c>
      <c r="D3727" t="n">
        <v>25</v>
      </c>
      <c r="E3727" t="s">
        <v>143</v>
      </c>
      <c r="F3727" t="n">
        <v>3201</v>
      </c>
      <c r="G3727" t="s">
        <v>250</v>
      </c>
      <c r="H3727" t="s">
        <v>251</v>
      </c>
      <c r="I3727" t="n">
        <v>5</v>
      </c>
      <c r="J3727" t="n">
        <v>150</v>
      </c>
      <c r="K3727" t="s">
        <v>291</v>
      </c>
      <c r="L3727" t="n">
        <v>695</v>
      </c>
      <c r="M3727" t="n">
        <v>0.19</v>
      </c>
      <c r="N3727" t="n">
        <v>24.1</v>
      </c>
      <c r="O3727" t="s">
        <v>439</v>
      </c>
      <c r="P3727" t="n">
        <v>363</v>
      </c>
      <c r="Q3727" t="s">
        <v>411</v>
      </c>
      <c r="R3727" t="s">
        <v>255</v>
      </c>
      <c r="S3727" t="s">
        <v>251</v>
      </c>
      <c r="T3727" t="n">
        <v>5</v>
      </c>
    </row>
    <row r="3728" spans="1:20">
      <c r="A3728" s="1" t="n">
        <v>42063</v>
      </c>
      <c r="B3728" t="s">
        <v>345</v>
      </c>
      <c r="C3728" t="n">
        <v>26</v>
      </c>
      <c r="D3728" t="n">
        <v>25</v>
      </c>
      <c r="E3728" t="s">
        <v>143</v>
      </c>
      <c r="F3728" t="n">
        <v>3201</v>
      </c>
      <c r="G3728" t="s">
        <v>250</v>
      </c>
      <c r="H3728" t="s">
        <v>251</v>
      </c>
      <c r="I3728" t="n">
        <v>5</v>
      </c>
      <c r="J3728" t="n">
        <v>458</v>
      </c>
      <c r="K3728" t="s">
        <v>252</v>
      </c>
      <c r="L3728" t="n">
        <v>454</v>
      </c>
      <c r="M3728" t="n">
        <v>0.09</v>
      </c>
      <c r="N3728" t="n">
        <v>33.7</v>
      </c>
      <c r="O3728" t="s">
        <v>440</v>
      </c>
      <c r="P3728" t="n">
        <v>121</v>
      </c>
      <c r="Q3728" t="s">
        <v>251</v>
      </c>
      <c r="R3728" t="s">
        <v>255</v>
      </c>
      <c r="S3728" t="s">
        <v>251</v>
      </c>
      <c r="T3728" t="n">
        <v>5</v>
      </c>
    </row>
    <row r="3729" spans="1:20">
      <c r="A3729" s="1" t="n">
        <v>42063</v>
      </c>
      <c r="B3729" t="s">
        <v>345</v>
      </c>
      <c r="C3729" t="n">
        <v>27</v>
      </c>
      <c r="D3729" t="n">
        <v>25</v>
      </c>
      <c r="E3729" t="s">
        <v>143</v>
      </c>
      <c r="F3729" t="n">
        <v>3201</v>
      </c>
      <c r="G3729" t="s">
        <v>250</v>
      </c>
      <c r="H3729" t="s">
        <v>251</v>
      </c>
      <c r="I3729" t="n">
        <v>5</v>
      </c>
      <c r="J3729" t="n">
        <v>945</v>
      </c>
      <c r="K3729" t="s">
        <v>304</v>
      </c>
      <c r="L3729" t="n">
        <v>195</v>
      </c>
      <c r="M3729" t="n">
        <v>0.05</v>
      </c>
      <c r="N3729" t="n">
        <v>39.8</v>
      </c>
      <c r="O3729" t="s">
        <v>440</v>
      </c>
      <c r="P3729" t="n">
        <v>121</v>
      </c>
      <c r="Q3729" t="s">
        <v>251</v>
      </c>
      <c r="R3729" t="s">
        <v>255</v>
      </c>
      <c r="S3729" t="s">
        <v>251</v>
      </c>
      <c r="T3729" t="n">
        <v>5</v>
      </c>
    </row>
    <row r="3730" spans="1:20">
      <c r="A3730" s="1" t="n">
        <v>42063</v>
      </c>
      <c r="B3730" t="s">
        <v>345</v>
      </c>
      <c r="C3730" t="n">
        <v>59</v>
      </c>
      <c r="D3730" t="n">
        <v>508</v>
      </c>
      <c r="E3730" t="s">
        <v>429</v>
      </c>
      <c r="F3730" t="n">
        <v>3201</v>
      </c>
      <c r="G3730" t="s">
        <v>250</v>
      </c>
      <c r="H3730" t="s">
        <v>251</v>
      </c>
      <c r="I3730" t="n">
        <v>5</v>
      </c>
      <c r="J3730" t="n">
        <v>260</v>
      </c>
      <c r="K3730" t="s">
        <v>272</v>
      </c>
      <c r="L3730" t="n">
        <v>65</v>
      </c>
      <c r="M3730" t="n">
        <v>0.01</v>
      </c>
      <c r="N3730" t="n">
        <v>0</v>
      </c>
      <c r="T3730" t="s">
        <v>405</v>
      </c>
    </row>
    <row r="3731" spans="1:20">
      <c r="A3731" s="1" t="n">
        <v>42063</v>
      </c>
      <c r="B3731" t="s">
        <v>345</v>
      </c>
      <c r="C3731" t="n">
        <v>60</v>
      </c>
      <c r="D3731" t="n">
        <v>465</v>
      </c>
      <c r="E3731" t="s">
        <v>428</v>
      </c>
      <c r="F3731" t="n">
        <v>3201</v>
      </c>
      <c r="G3731" t="s">
        <v>250</v>
      </c>
      <c r="H3731" t="s">
        <v>251</v>
      </c>
      <c r="I3731" t="n">
        <v>5</v>
      </c>
      <c r="J3731" t="n">
        <v>260</v>
      </c>
      <c r="K3731" t="s">
        <v>272</v>
      </c>
      <c r="L3731" t="n">
        <v>49</v>
      </c>
      <c r="M3731" t="n">
        <v>0</v>
      </c>
      <c r="N3731" t="n">
        <v>0</v>
      </c>
      <c r="T3731" t="s">
        <v>405</v>
      </c>
    </row>
    <row r="3732" spans="1:20">
      <c r="A3732" s="1" t="n">
        <v>42063</v>
      </c>
      <c r="B3732" t="s">
        <v>345</v>
      </c>
      <c r="C3732" t="n">
        <v>61</v>
      </c>
      <c r="D3732" t="n">
        <v>465</v>
      </c>
      <c r="E3732" t="s">
        <v>428</v>
      </c>
      <c r="F3732" t="n">
        <v>3201</v>
      </c>
      <c r="G3732" t="s">
        <v>250</v>
      </c>
      <c r="H3732" t="s">
        <v>251</v>
      </c>
      <c r="I3732" t="n">
        <v>5</v>
      </c>
      <c r="J3732" t="n">
        <v>260</v>
      </c>
      <c r="K3732" t="s">
        <v>272</v>
      </c>
      <c r="L3732" t="n">
        <v>15</v>
      </c>
      <c r="M3732" t="n">
        <v>0</v>
      </c>
      <c r="N3732" t="n">
        <v>0</v>
      </c>
      <c r="T3732" t="s">
        <v>405</v>
      </c>
    </row>
    <row r="3733" spans="1:20">
      <c r="A3733" s="1" t="n">
        <v>42063</v>
      </c>
      <c r="B3733" t="s">
        <v>400</v>
      </c>
      <c r="C3733" t="n">
        <v>1</v>
      </c>
      <c r="D3733" t="n">
        <v>251</v>
      </c>
      <c r="E3733" t="s">
        <v>409</v>
      </c>
      <c r="F3733" t="n">
        <v>3204</v>
      </c>
      <c r="G3733" t="s">
        <v>367</v>
      </c>
      <c r="H3733" t="s">
        <v>251</v>
      </c>
      <c r="I3733" t="n">
        <v>5</v>
      </c>
      <c r="J3733" t="n">
        <v>720</v>
      </c>
      <c r="K3733" t="s">
        <v>377</v>
      </c>
      <c r="L3733" t="n">
        <v>10</v>
      </c>
      <c r="M3733" t="n">
        <v>0</v>
      </c>
      <c r="N3733" t="n">
        <v>0</v>
      </c>
      <c r="T3733" t="s">
        <v>405</v>
      </c>
    </row>
    <row r="3734" spans="1:20">
      <c r="A3734" s="1" t="n">
        <v>42063</v>
      </c>
      <c r="B3734" t="s">
        <v>400</v>
      </c>
      <c r="C3734" t="n">
        <v>2</v>
      </c>
      <c r="D3734" t="n">
        <v>251</v>
      </c>
      <c r="E3734" t="s">
        <v>409</v>
      </c>
      <c r="F3734" t="n">
        <v>3201</v>
      </c>
      <c r="G3734" t="s">
        <v>250</v>
      </c>
      <c r="H3734" t="s">
        <v>251</v>
      </c>
      <c r="I3734" t="n">
        <v>5</v>
      </c>
      <c r="J3734" t="n">
        <v>720</v>
      </c>
      <c r="K3734" t="s">
        <v>377</v>
      </c>
      <c r="L3734" t="n">
        <v>13</v>
      </c>
      <c r="M3734" t="n">
        <v>0</v>
      </c>
      <c r="N3734" t="n">
        <v>0</v>
      </c>
      <c r="T3734" t="s">
        <v>405</v>
      </c>
    </row>
    <row r="3735" spans="1:20">
      <c r="A3735" s="1" t="n">
        <v>42063</v>
      </c>
      <c r="B3735" t="s">
        <v>406</v>
      </c>
      <c r="C3735" t="n">
        <v>1</v>
      </c>
      <c r="D3735" t="n">
        <v>931</v>
      </c>
      <c r="E3735" t="s">
        <v>407</v>
      </c>
      <c r="F3735" t="n">
        <v>3201</v>
      </c>
      <c r="G3735" t="s">
        <v>250</v>
      </c>
      <c r="H3735" t="s">
        <v>251</v>
      </c>
      <c r="I3735" t="n">
        <v>5</v>
      </c>
      <c r="J3735" t="n">
        <v>830</v>
      </c>
      <c r="K3735" t="s">
        <v>442</v>
      </c>
      <c r="L3735" t="n">
        <v>79</v>
      </c>
      <c r="M3735" t="n">
        <v>0</v>
      </c>
      <c r="N3735" t="n">
        <v>0</v>
      </c>
      <c r="T3735" t="s">
        <v>405</v>
      </c>
    </row>
    <row r="3736" spans="1:20">
      <c r="A3736" s="1" t="n">
        <v>42063</v>
      </c>
      <c r="B3736" t="s">
        <v>348</v>
      </c>
      <c r="C3736" t="n">
        <v>1</v>
      </c>
      <c r="D3736" t="n">
        <v>216</v>
      </c>
      <c r="E3736" t="s">
        <v>416</v>
      </c>
      <c r="F3736" t="n">
        <v>3201</v>
      </c>
      <c r="G3736" t="s">
        <v>250</v>
      </c>
      <c r="H3736" t="s">
        <v>251</v>
      </c>
      <c r="I3736" t="n">
        <v>5</v>
      </c>
      <c r="J3736" t="n">
        <v>515</v>
      </c>
      <c r="K3736" t="s">
        <v>361</v>
      </c>
      <c r="L3736" t="n">
        <v>215</v>
      </c>
      <c r="M3736" t="n">
        <v>0</v>
      </c>
      <c r="N3736" t="n">
        <v>0</v>
      </c>
      <c r="T3736" t="s">
        <v>405</v>
      </c>
    </row>
    <row r="3737" spans="1:20">
      <c r="A3737" s="1" t="n">
        <v>42063</v>
      </c>
      <c r="B3737" t="s">
        <v>348</v>
      </c>
      <c r="C3737" t="n">
        <v>2</v>
      </c>
      <c r="D3737" t="n">
        <v>215</v>
      </c>
      <c r="E3737" t="s">
        <v>408</v>
      </c>
      <c r="F3737" t="n">
        <v>3201</v>
      </c>
      <c r="G3737" t="s">
        <v>250</v>
      </c>
      <c r="H3737" t="s">
        <v>251</v>
      </c>
      <c r="I3737" t="n">
        <v>5</v>
      </c>
      <c r="J3737" t="n">
        <v>515</v>
      </c>
      <c r="K3737" t="s">
        <v>361</v>
      </c>
      <c r="L3737" t="n">
        <v>100</v>
      </c>
      <c r="M3737" t="n">
        <v>0</v>
      </c>
      <c r="N3737" t="n">
        <v>0</v>
      </c>
      <c r="T3737" t="s">
        <v>405</v>
      </c>
    </row>
    <row r="3738" spans="1:20">
      <c r="A3738" s="1" t="n">
        <v>42063</v>
      </c>
      <c r="B3738" t="s">
        <v>441</v>
      </c>
      <c r="C3738" t="n">
        <v>1</v>
      </c>
      <c r="D3738" t="n">
        <v>215</v>
      </c>
      <c r="E3738" t="s">
        <v>408</v>
      </c>
      <c r="F3738" t="n">
        <v>3201</v>
      </c>
      <c r="G3738" t="s">
        <v>250</v>
      </c>
      <c r="H3738" t="s">
        <v>251</v>
      </c>
      <c r="I3738" t="n">
        <v>5</v>
      </c>
      <c r="J3738" t="n">
        <v>515</v>
      </c>
      <c r="K3738" t="s">
        <v>361</v>
      </c>
      <c r="L3738" t="n">
        <v>100</v>
      </c>
      <c r="M3738" t="n">
        <v>0</v>
      </c>
      <c r="N3738" t="n">
        <v>0</v>
      </c>
      <c r="T3738" t="s">
        <v>405</v>
      </c>
    </row>
    <row r="3739" spans="1:20">
      <c r="A3739" s="1" t="n">
        <v>42094</v>
      </c>
      <c r="B3739" t="s">
        <v>432</v>
      </c>
      <c r="C3739" t="n">
        <v>1</v>
      </c>
      <c r="D3739" t="n">
        <v>25</v>
      </c>
      <c r="E3739" t="s">
        <v>143</v>
      </c>
      <c r="F3739" t="n">
        <v>3201</v>
      </c>
      <c r="G3739" t="s">
        <v>250</v>
      </c>
      <c r="H3739" t="s">
        <v>251</v>
      </c>
      <c r="I3739" t="n">
        <v>5</v>
      </c>
      <c r="J3739" t="n">
        <v>670</v>
      </c>
      <c r="K3739" t="s">
        <v>359</v>
      </c>
      <c r="L3739" t="n">
        <v>996</v>
      </c>
      <c r="M3739" t="n">
        <v>0.06</v>
      </c>
      <c r="N3739" t="n">
        <v>45.3</v>
      </c>
      <c r="O3739" t="s">
        <v>439</v>
      </c>
      <c r="P3739" t="n">
        <v>363</v>
      </c>
      <c r="Q3739" t="s">
        <v>411</v>
      </c>
      <c r="R3739" t="s">
        <v>255</v>
      </c>
      <c r="S3739" t="s">
        <v>251</v>
      </c>
      <c r="T3739" t="n">
        <v>5</v>
      </c>
    </row>
    <row r="3740" spans="1:20">
      <c r="A3740" s="1" t="n">
        <v>42094</v>
      </c>
      <c r="B3740" t="s">
        <v>432</v>
      </c>
      <c r="C3740" t="n">
        <v>2</v>
      </c>
      <c r="D3740" t="n">
        <v>25</v>
      </c>
      <c r="E3740" t="s">
        <v>143</v>
      </c>
      <c r="F3740" t="n">
        <v>3201</v>
      </c>
      <c r="G3740" t="s">
        <v>250</v>
      </c>
      <c r="H3740" t="s">
        <v>251</v>
      </c>
      <c r="I3740" t="n">
        <v>5</v>
      </c>
      <c r="J3740" t="n">
        <v>260</v>
      </c>
      <c r="K3740" t="s">
        <v>272</v>
      </c>
      <c r="L3740" t="n">
        <v>334</v>
      </c>
      <c r="M3740" t="n">
        <v>0.47</v>
      </c>
      <c r="N3740" t="n">
        <v>38.9</v>
      </c>
      <c r="O3740" t="s">
        <v>439</v>
      </c>
      <c r="P3740" t="n">
        <v>363</v>
      </c>
      <c r="Q3740" t="s">
        <v>411</v>
      </c>
      <c r="R3740" t="s">
        <v>255</v>
      </c>
      <c r="S3740" t="s">
        <v>251</v>
      </c>
      <c r="T3740" t="n">
        <v>5</v>
      </c>
    </row>
    <row r="3741" spans="1:20">
      <c r="A3741" s="1" t="n">
        <v>42094</v>
      </c>
      <c r="B3741" t="s">
        <v>432</v>
      </c>
      <c r="C3741" t="n">
        <v>3</v>
      </c>
      <c r="D3741" t="n">
        <v>25</v>
      </c>
      <c r="E3741" t="s">
        <v>143</v>
      </c>
      <c r="F3741" t="n">
        <v>3201</v>
      </c>
      <c r="G3741" t="s">
        <v>250</v>
      </c>
      <c r="H3741" t="s">
        <v>251</v>
      </c>
      <c r="I3741" t="n">
        <v>5</v>
      </c>
      <c r="J3741" t="n">
        <v>325</v>
      </c>
      <c r="K3741" t="s">
        <v>287</v>
      </c>
      <c r="L3741" t="n">
        <v>360</v>
      </c>
      <c r="M3741" t="n">
        <v>1.36</v>
      </c>
      <c r="N3741" t="n">
        <v>24.6</v>
      </c>
      <c r="O3741" t="s">
        <v>439</v>
      </c>
      <c r="P3741" t="n">
        <v>363</v>
      </c>
      <c r="Q3741" t="s">
        <v>411</v>
      </c>
      <c r="R3741" t="s">
        <v>255</v>
      </c>
      <c r="S3741" t="s">
        <v>251</v>
      </c>
      <c r="T3741" t="n">
        <v>5</v>
      </c>
    </row>
    <row r="3742" spans="1:20">
      <c r="A3742" s="1" t="n">
        <v>42094</v>
      </c>
      <c r="B3742" t="s">
        <v>345</v>
      </c>
      <c r="C3742" t="n">
        <v>30</v>
      </c>
      <c r="D3742" t="n">
        <v>25</v>
      </c>
      <c r="E3742" t="s">
        <v>143</v>
      </c>
      <c r="F3742" t="n">
        <v>3201</v>
      </c>
      <c r="G3742" t="s">
        <v>250</v>
      </c>
      <c r="H3742" t="s">
        <v>251</v>
      </c>
      <c r="I3742" t="n">
        <v>5</v>
      </c>
      <c r="J3742" t="n">
        <v>458</v>
      </c>
      <c r="K3742" t="s">
        <v>252</v>
      </c>
      <c r="L3742" t="n">
        <v>375</v>
      </c>
      <c r="M3742" t="n">
        <v>0.09</v>
      </c>
      <c r="N3742" t="n">
        <v>33.9</v>
      </c>
      <c r="O3742" t="s">
        <v>440</v>
      </c>
      <c r="P3742" t="n">
        <v>121</v>
      </c>
      <c r="Q3742" t="s">
        <v>251</v>
      </c>
      <c r="R3742" t="s">
        <v>255</v>
      </c>
      <c r="S3742" t="s">
        <v>251</v>
      </c>
      <c r="T3742" t="n">
        <v>5</v>
      </c>
    </row>
    <row r="3743" spans="1:20">
      <c r="A3743" s="1" t="n">
        <v>42094</v>
      </c>
      <c r="B3743" t="s">
        <v>345</v>
      </c>
      <c r="C3743" t="n">
        <v>31</v>
      </c>
      <c r="D3743" t="n">
        <v>25</v>
      </c>
      <c r="E3743" t="s">
        <v>143</v>
      </c>
      <c r="F3743" t="n">
        <v>3201</v>
      </c>
      <c r="G3743" t="s">
        <v>250</v>
      </c>
      <c r="H3743" t="s">
        <v>251</v>
      </c>
      <c r="I3743" t="n">
        <v>5</v>
      </c>
      <c r="J3743" t="n">
        <v>458</v>
      </c>
      <c r="K3743" t="s">
        <v>252</v>
      </c>
      <c r="L3743" t="n">
        <v>346</v>
      </c>
      <c r="M3743" t="n">
        <v>0.09</v>
      </c>
      <c r="N3743" t="n">
        <v>33.7</v>
      </c>
      <c r="O3743" t="s">
        <v>440</v>
      </c>
      <c r="P3743" t="n">
        <v>121</v>
      </c>
      <c r="Q3743" t="s">
        <v>251</v>
      </c>
      <c r="R3743" t="s">
        <v>255</v>
      </c>
      <c r="S3743" t="s">
        <v>251</v>
      </c>
      <c r="T3743" t="n">
        <v>5</v>
      </c>
    </row>
    <row r="3744" spans="1:20">
      <c r="A3744" s="1" t="n">
        <v>42094</v>
      </c>
      <c r="B3744" t="s">
        <v>345</v>
      </c>
      <c r="C3744" t="n">
        <v>32</v>
      </c>
      <c r="D3744" t="n">
        <v>25</v>
      </c>
      <c r="E3744" t="s">
        <v>143</v>
      </c>
      <c r="F3744" t="n">
        <v>3201</v>
      </c>
      <c r="G3744" t="s">
        <v>250</v>
      </c>
      <c r="H3744" t="s">
        <v>251</v>
      </c>
      <c r="I3744" t="n">
        <v>5</v>
      </c>
      <c r="J3744" t="n">
        <v>945</v>
      </c>
      <c r="K3744" t="s">
        <v>304</v>
      </c>
      <c r="L3744" t="n">
        <v>280</v>
      </c>
      <c r="M3744" t="n">
        <v>0.04</v>
      </c>
      <c r="N3744" t="n">
        <v>40.9</v>
      </c>
      <c r="O3744" t="s">
        <v>440</v>
      </c>
      <c r="P3744" t="n">
        <v>121</v>
      </c>
      <c r="Q3744" t="s">
        <v>251</v>
      </c>
      <c r="R3744" t="s">
        <v>255</v>
      </c>
      <c r="S3744" t="s">
        <v>251</v>
      </c>
      <c r="T3744" t="n">
        <v>5</v>
      </c>
    </row>
    <row r="3745" spans="1:20">
      <c r="A3745" s="1" t="n">
        <v>42094</v>
      </c>
      <c r="B3745" t="s">
        <v>345</v>
      </c>
      <c r="C3745" t="n">
        <v>33</v>
      </c>
      <c r="D3745" t="n">
        <v>25</v>
      </c>
      <c r="E3745" t="s">
        <v>143</v>
      </c>
      <c r="F3745" t="n">
        <v>3201</v>
      </c>
      <c r="G3745" t="s">
        <v>250</v>
      </c>
      <c r="H3745" t="s">
        <v>251</v>
      </c>
      <c r="I3745" t="n">
        <v>5</v>
      </c>
      <c r="J3745" t="n">
        <v>945</v>
      </c>
      <c r="K3745" t="s">
        <v>304</v>
      </c>
      <c r="L3745" t="n">
        <v>294</v>
      </c>
      <c r="M3745" t="n">
        <v>0.04</v>
      </c>
      <c r="N3745" t="n">
        <v>40.8</v>
      </c>
      <c r="O3745" t="s">
        <v>440</v>
      </c>
      <c r="P3745" t="n">
        <v>121</v>
      </c>
      <c r="Q3745" t="s">
        <v>251</v>
      </c>
      <c r="R3745" t="s">
        <v>255</v>
      </c>
      <c r="S3745" t="s">
        <v>251</v>
      </c>
      <c r="T3745" t="n">
        <v>5</v>
      </c>
    </row>
    <row r="3746" spans="1:20">
      <c r="A3746" s="1" t="n">
        <v>42094</v>
      </c>
      <c r="B3746" t="s">
        <v>345</v>
      </c>
      <c r="C3746" t="n">
        <v>81</v>
      </c>
      <c r="D3746" t="n">
        <v>215</v>
      </c>
      <c r="E3746" t="s">
        <v>408</v>
      </c>
      <c r="F3746" t="n">
        <v>3201</v>
      </c>
      <c r="G3746" t="s">
        <v>250</v>
      </c>
      <c r="H3746" t="s">
        <v>251</v>
      </c>
      <c r="I3746" t="n">
        <v>5</v>
      </c>
      <c r="J3746" t="n">
        <v>515</v>
      </c>
      <c r="K3746" t="s">
        <v>361</v>
      </c>
      <c r="L3746" t="n">
        <v>119</v>
      </c>
      <c r="M3746" t="n">
        <v>0</v>
      </c>
      <c r="N3746" t="n">
        <v>0</v>
      </c>
      <c r="T3746" t="s">
        <v>405</v>
      </c>
    </row>
    <row r="3747" spans="1:20">
      <c r="A3747" s="1" t="n">
        <v>42094</v>
      </c>
      <c r="B3747" t="s">
        <v>345</v>
      </c>
      <c r="C3747" t="n">
        <v>84</v>
      </c>
      <c r="D3747" t="n">
        <v>465</v>
      </c>
      <c r="E3747" t="s">
        <v>428</v>
      </c>
      <c r="F3747" t="n">
        <v>3201</v>
      </c>
      <c r="G3747" t="s">
        <v>250</v>
      </c>
      <c r="H3747" t="s">
        <v>251</v>
      </c>
      <c r="I3747" t="n">
        <v>5</v>
      </c>
      <c r="J3747" t="n">
        <v>515</v>
      </c>
      <c r="K3747" t="s">
        <v>361</v>
      </c>
      <c r="L3747" t="n">
        <v>60</v>
      </c>
      <c r="M3747" t="n">
        <v>0</v>
      </c>
      <c r="N3747" t="n">
        <v>0</v>
      </c>
      <c r="T3747" t="s">
        <v>405</v>
      </c>
    </row>
    <row r="3748" spans="1:20">
      <c r="A3748" s="1" t="n">
        <v>42094</v>
      </c>
      <c r="B3748" t="s">
        <v>345</v>
      </c>
      <c r="C3748" t="n">
        <v>85</v>
      </c>
      <c r="D3748" t="n">
        <v>465</v>
      </c>
      <c r="E3748" t="s">
        <v>428</v>
      </c>
      <c r="F3748" t="n">
        <v>3201</v>
      </c>
      <c r="G3748" t="s">
        <v>250</v>
      </c>
      <c r="H3748" t="s">
        <v>251</v>
      </c>
      <c r="I3748" t="n">
        <v>5</v>
      </c>
      <c r="J3748" t="n">
        <v>515</v>
      </c>
      <c r="K3748" t="s">
        <v>361</v>
      </c>
      <c r="L3748" t="n">
        <v>15</v>
      </c>
      <c r="M3748" t="n">
        <v>0</v>
      </c>
      <c r="N3748" t="n">
        <v>0</v>
      </c>
      <c r="T3748" t="s">
        <v>405</v>
      </c>
    </row>
    <row r="3749" spans="1:20">
      <c r="A3749" s="1" t="n">
        <v>42094</v>
      </c>
      <c r="B3749" t="s">
        <v>400</v>
      </c>
      <c r="C3749" t="n">
        <v>1</v>
      </c>
      <c r="D3749" t="n">
        <v>251</v>
      </c>
      <c r="E3749" t="s">
        <v>409</v>
      </c>
      <c r="F3749" t="n">
        <v>3204</v>
      </c>
      <c r="G3749" t="s">
        <v>367</v>
      </c>
      <c r="H3749" t="s">
        <v>251</v>
      </c>
      <c r="I3749" t="n">
        <v>5</v>
      </c>
      <c r="J3749" t="n">
        <v>720</v>
      </c>
      <c r="K3749" t="s">
        <v>377</v>
      </c>
      <c r="L3749" t="n">
        <v>14</v>
      </c>
      <c r="M3749" t="n">
        <v>0</v>
      </c>
      <c r="N3749" t="n">
        <v>0</v>
      </c>
      <c r="T3749" t="s">
        <v>405</v>
      </c>
    </row>
    <row r="3750" spans="1:20">
      <c r="A3750" s="1" t="n">
        <v>42094</v>
      </c>
      <c r="B3750" t="s">
        <v>400</v>
      </c>
      <c r="C3750" t="n">
        <v>2</v>
      </c>
      <c r="D3750" t="n">
        <v>251</v>
      </c>
      <c r="E3750" t="s">
        <v>409</v>
      </c>
      <c r="F3750" t="n">
        <v>3201</v>
      </c>
      <c r="G3750" t="s">
        <v>250</v>
      </c>
      <c r="H3750" t="s">
        <v>251</v>
      </c>
      <c r="I3750" t="n">
        <v>5</v>
      </c>
      <c r="J3750" t="n">
        <v>720</v>
      </c>
      <c r="K3750" t="s">
        <v>377</v>
      </c>
      <c r="L3750" t="n">
        <v>18</v>
      </c>
      <c r="M3750" t="n">
        <v>0</v>
      </c>
      <c r="N3750" t="n">
        <v>0</v>
      </c>
      <c r="T3750" t="s">
        <v>405</v>
      </c>
    </row>
    <row r="3751" spans="1:20">
      <c r="A3751" s="1" t="n">
        <v>42094</v>
      </c>
      <c r="B3751" t="s">
        <v>400</v>
      </c>
      <c r="C3751" t="n">
        <v>3</v>
      </c>
      <c r="D3751" t="n">
        <v>251</v>
      </c>
      <c r="E3751" t="s">
        <v>409</v>
      </c>
      <c r="F3751" t="n">
        <v>3202</v>
      </c>
      <c r="G3751" t="s">
        <v>297</v>
      </c>
      <c r="H3751" t="s">
        <v>251</v>
      </c>
      <c r="I3751" t="n">
        <v>5</v>
      </c>
      <c r="J3751" t="n">
        <v>720</v>
      </c>
      <c r="K3751" t="s">
        <v>377</v>
      </c>
      <c r="L3751" t="n">
        <v>32</v>
      </c>
      <c r="M3751" t="n">
        <v>0</v>
      </c>
      <c r="N3751" t="n">
        <v>0</v>
      </c>
      <c r="T3751" t="s">
        <v>405</v>
      </c>
    </row>
    <row r="3752" spans="1:20">
      <c r="A3752" s="1" t="n">
        <v>42094</v>
      </c>
      <c r="B3752" t="s">
        <v>348</v>
      </c>
      <c r="C3752" t="n">
        <v>1</v>
      </c>
      <c r="D3752" t="n">
        <v>216</v>
      </c>
      <c r="E3752" t="s">
        <v>416</v>
      </c>
      <c r="F3752" t="n">
        <v>3201</v>
      </c>
      <c r="G3752" t="s">
        <v>250</v>
      </c>
      <c r="H3752" t="s">
        <v>251</v>
      </c>
      <c r="I3752" t="n">
        <v>5</v>
      </c>
      <c r="J3752" t="n">
        <v>515</v>
      </c>
      <c r="K3752" t="s">
        <v>361</v>
      </c>
      <c r="L3752" t="n">
        <v>294</v>
      </c>
      <c r="M3752" t="n">
        <v>0</v>
      </c>
      <c r="N3752" t="n">
        <v>0</v>
      </c>
      <c r="T3752" t="s">
        <v>405</v>
      </c>
    </row>
    <row r="3753" spans="1:20">
      <c r="A3753" s="1" t="n">
        <v>42094</v>
      </c>
      <c r="B3753" t="s">
        <v>348</v>
      </c>
      <c r="C3753" t="n">
        <v>2</v>
      </c>
      <c r="D3753" t="n">
        <v>215</v>
      </c>
      <c r="E3753" t="s">
        <v>408</v>
      </c>
      <c r="F3753" t="n">
        <v>3201</v>
      </c>
      <c r="G3753" t="s">
        <v>250</v>
      </c>
      <c r="H3753" t="s">
        <v>251</v>
      </c>
      <c r="I3753" t="n">
        <v>5</v>
      </c>
      <c r="J3753" t="n">
        <v>515</v>
      </c>
      <c r="K3753" t="s">
        <v>361</v>
      </c>
      <c r="L3753" t="n">
        <v>259</v>
      </c>
      <c r="M3753" t="n">
        <v>0</v>
      </c>
      <c r="N3753" t="n">
        <v>0</v>
      </c>
      <c r="T3753" t="s">
        <v>405</v>
      </c>
    </row>
    <row r="3754" spans="1:20">
      <c r="A3754" s="1" t="n">
        <v>42094</v>
      </c>
      <c r="B3754" t="s">
        <v>441</v>
      </c>
      <c r="C3754" t="n">
        <v>6</v>
      </c>
      <c r="D3754" t="n">
        <v>215</v>
      </c>
      <c r="E3754" t="s">
        <v>408</v>
      </c>
      <c r="F3754" t="n">
        <v>3201</v>
      </c>
      <c r="G3754" t="s">
        <v>250</v>
      </c>
      <c r="H3754" t="s">
        <v>251</v>
      </c>
      <c r="I3754" t="n">
        <v>5</v>
      </c>
      <c r="J3754" t="n">
        <v>515</v>
      </c>
      <c r="K3754" t="s">
        <v>361</v>
      </c>
      <c r="L3754" t="n">
        <v>140</v>
      </c>
      <c r="M3754" t="n">
        <v>0</v>
      </c>
      <c r="N3754" t="n">
        <v>0</v>
      </c>
      <c r="T3754" t="s">
        <v>405</v>
      </c>
    </row>
    <row r="3755" spans="1:20">
      <c r="A3755" s="1" t="n">
        <v>42124</v>
      </c>
      <c r="B3755" t="s">
        <v>432</v>
      </c>
      <c r="C3755" t="n">
        <v>1</v>
      </c>
      <c r="D3755" t="n">
        <v>25</v>
      </c>
      <c r="E3755" t="s">
        <v>143</v>
      </c>
      <c r="F3755" t="n">
        <v>3201</v>
      </c>
      <c r="G3755" t="s">
        <v>250</v>
      </c>
      <c r="H3755" t="s">
        <v>251</v>
      </c>
      <c r="I3755" t="n">
        <v>5</v>
      </c>
      <c r="J3755" t="n">
        <v>670</v>
      </c>
      <c r="K3755" t="s">
        <v>359</v>
      </c>
      <c r="L3755" t="n">
        <v>948</v>
      </c>
      <c r="M3755" t="n">
        <v>0.18</v>
      </c>
      <c r="N3755" t="n">
        <v>32.2</v>
      </c>
      <c r="O3755" t="s">
        <v>439</v>
      </c>
      <c r="P3755" t="n">
        <v>363</v>
      </c>
      <c r="Q3755" t="s">
        <v>411</v>
      </c>
      <c r="R3755" t="s">
        <v>255</v>
      </c>
      <c r="S3755" t="s">
        <v>251</v>
      </c>
      <c r="T3755" t="n">
        <v>5</v>
      </c>
    </row>
    <row r="3756" spans="1:20">
      <c r="A3756" s="1" t="n">
        <v>42124</v>
      </c>
      <c r="B3756" t="s">
        <v>345</v>
      </c>
      <c r="C3756" t="n">
        <v>34</v>
      </c>
      <c r="D3756" t="n">
        <v>25</v>
      </c>
      <c r="E3756" t="s">
        <v>143</v>
      </c>
      <c r="F3756" t="n">
        <v>3201</v>
      </c>
      <c r="G3756" t="s">
        <v>250</v>
      </c>
      <c r="H3756" t="s">
        <v>251</v>
      </c>
      <c r="I3756" t="n">
        <v>5</v>
      </c>
      <c r="J3756" t="n">
        <v>458</v>
      </c>
      <c r="K3756" t="s">
        <v>252</v>
      </c>
      <c r="L3756" t="n">
        <v>482</v>
      </c>
      <c r="M3756" t="n">
        <v>1.21</v>
      </c>
      <c r="N3756" t="n">
        <v>33</v>
      </c>
      <c r="O3756" t="s">
        <v>440</v>
      </c>
      <c r="P3756" t="n">
        <v>121</v>
      </c>
      <c r="Q3756" t="s">
        <v>251</v>
      </c>
      <c r="R3756" t="s">
        <v>255</v>
      </c>
      <c r="S3756" t="s">
        <v>251</v>
      </c>
      <c r="T3756" t="n">
        <v>5</v>
      </c>
    </row>
    <row r="3757" spans="1:20">
      <c r="A3757" s="1" t="n">
        <v>42124</v>
      </c>
      <c r="B3757" t="s">
        <v>345</v>
      </c>
      <c r="C3757" t="n">
        <v>35</v>
      </c>
      <c r="D3757" t="n">
        <v>25</v>
      </c>
      <c r="E3757" t="s">
        <v>143</v>
      </c>
      <c r="F3757" t="n">
        <v>3201</v>
      </c>
      <c r="G3757" t="s">
        <v>250</v>
      </c>
      <c r="H3757" t="s">
        <v>251</v>
      </c>
      <c r="I3757" t="n">
        <v>5</v>
      </c>
      <c r="J3757" t="n">
        <v>458</v>
      </c>
      <c r="K3757" t="s">
        <v>252</v>
      </c>
      <c r="L3757" t="n">
        <v>120</v>
      </c>
      <c r="M3757" t="n">
        <v>1.21</v>
      </c>
      <c r="N3757" t="n">
        <v>33</v>
      </c>
      <c r="O3757" t="s">
        <v>440</v>
      </c>
      <c r="P3757" t="n">
        <v>121</v>
      </c>
      <c r="Q3757" t="s">
        <v>251</v>
      </c>
      <c r="R3757" t="s">
        <v>255</v>
      </c>
      <c r="S3757" t="s">
        <v>251</v>
      </c>
      <c r="T3757" t="n">
        <v>5</v>
      </c>
    </row>
    <row r="3758" spans="1:20">
      <c r="A3758" s="1" t="n">
        <v>42124</v>
      </c>
      <c r="B3758" t="s">
        <v>345</v>
      </c>
      <c r="C3758" t="n">
        <v>76</v>
      </c>
      <c r="D3758" t="n">
        <v>465</v>
      </c>
      <c r="E3758" t="s">
        <v>428</v>
      </c>
      <c r="F3758" t="n">
        <v>3201</v>
      </c>
      <c r="G3758" t="s">
        <v>250</v>
      </c>
      <c r="H3758" t="s">
        <v>251</v>
      </c>
      <c r="I3758" t="n">
        <v>5</v>
      </c>
      <c r="J3758" t="n">
        <v>515</v>
      </c>
      <c r="K3758" t="s">
        <v>361</v>
      </c>
      <c r="L3758" t="n">
        <v>40</v>
      </c>
      <c r="M3758" t="n">
        <v>0</v>
      </c>
      <c r="N3758" t="n">
        <v>0</v>
      </c>
      <c r="T3758" t="s">
        <v>405</v>
      </c>
    </row>
    <row r="3759" spans="1:20">
      <c r="A3759" s="1" t="n">
        <v>42124</v>
      </c>
      <c r="B3759" t="s">
        <v>345</v>
      </c>
      <c r="C3759" t="n">
        <v>77</v>
      </c>
      <c r="D3759" t="n">
        <v>465</v>
      </c>
      <c r="E3759" t="s">
        <v>428</v>
      </c>
      <c r="F3759" t="n">
        <v>3201</v>
      </c>
      <c r="G3759" t="s">
        <v>250</v>
      </c>
      <c r="H3759" t="s">
        <v>251</v>
      </c>
      <c r="I3759" t="n">
        <v>5</v>
      </c>
      <c r="J3759" t="n">
        <v>515</v>
      </c>
      <c r="K3759" t="s">
        <v>361</v>
      </c>
      <c r="L3759" t="n">
        <v>59</v>
      </c>
      <c r="M3759" t="n">
        <v>0</v>
      </c>
      <c r="N3759" t="n">
        <v>0</v>
      </c>
      <c r="T3759" t="s">
        <v>405</v>
      </c>
    </row>
    <row r="3760" spans="1:20">
      <c r="A3760" s="1" t="n">
        <v>42124</v>
      </c>
      <c r="B3760" t="s">
        <v>400</v>
      </c>
      <c r="C3760" t="n">
        <v>1</v>
      </c>
      <c r="D3760" t="n">
        <v>251</v>
      </c>
      <c r="E3760" t="s">
        <v>409</v>
      </c>
      <c r="F3760" t="n">
        <v>3204</v>
      </c>
      <c r="G3760" t="s">
        <v>367</v>
      </c>
      <c r="H3760" t="s">
        <v>251</v>
      </c>
      <c r="I3760" t="n">
        <v>5</v>
      </c>
      <c r="J3760" t="n">
        <v>720</v>
      </c>
      <c r="K3760" t="s">
        <v>377</v>
      </c>
      <c r="L3760" t="n">
        <v>10</v>
      </c>
      <c r="M3760" t="n">
        <v>0</v>
      </c>
      <c r="N3760" t="n">
        <v>0</v>
      </c>
      <c r="T3760" t="s">
        <v>405</v>
      </c>
    </row>
    <row r="3761" spans="1:20">
      <c r="A3761" s="1" t="n">
        <v>42124</v>
      </c>
      <c r="B3761" t="s">
        <v>400</v>
      </c>
      <c r="C3761" t="n">
        <v>2</v>
      </c>
      <c r="D3761" t="n">
        <v>251</v>
      </c>
      <c r="E3761" t="s">
        <v>409</v>
      </c>
      <c r="F3761" t="n">
        <v>3201</v>
      </c>
      <c r="G3761" t="s">
        <v>250</v>
      </c>
      <c r="H3761" t="s">
        <v>251</v>
      </c>
      <c r="I3761" t="n">
        <v>5</v>
      </c>
      <c r="J3761" t="n">
        <v>720</v>
      </c>
      <c r="K3761" t="s">
        <v>377</v>
      </c>
      <c r="L3761" t="n">
        <v>3</v>
      </c>
      <c r="M3761" t="n">
        <v>0</v>
      </c>
      <c r="N3761" t="n">
        <v>0</v>
      </c>
      <c r="T3761" t="s">
        <v>405</v>
      </c>
    </row>
    <row r="3762" spans="1:20">
      <c r="A3762" s="1" t="n">
        <v>42124</v>
      </c>
      <c r="B3762" t="s">
        <v>400</v>
      </c>
      <c r="C3762" t="n">
        <v>3</v>
      </c>
      <c r="D3762" t="n">
        <v>251</v>
      </c>
      <c r="E3762" t="s">
        <v>409</v>
      </c>
      <c r="F3762" t="n">
        <v>3202</v>
      </c>
      <c r="G3762" t="s">
        <v>297</v>
      </c>
      <c r="H3762" t="s">
        <v>251</v>
      </c>
      <c r="I3762" t="n">
        <v>5</v>
      </c>
      <c r="J3762" t="n">
        <v>720</v>
      </c>
      <c r="K3762" t="s">
        <v>377</v>
      </c>
      <c r="L3762" t="n">
        <v>19</v>
      </c>
      <c r="M3762" t="n">
        <v>0</v>
      </c>
      <c r="N3762" t="n">
        <v>0</v>
      </c>
      <c r="T3762" t="s">
        <v>405</v>
      </c>
    </row>
    <row r="3763" spans="1:20">
      <c r="A3763" s="1" t="n">
        <v>42124</v>
      </c>
      <c r="B3763" t="s">
        <v>348</v>
      </c>
      <c r="C3763" t="n">
        <v>1</v>
      </c>
      <c r="D3763" t="n">
        <v>216</v>
      </c>
      <c r="E3763" t="s">
        <v>416</v>
      </c>
      <c r="F3763" t="n">
        <v>3201</v>
      </c>
      <c r="G3763" t="s">
        <v>250</v>
      </c>
      <c r="H3763" t="s">
        <v>251</v>
      </c>
      <c r="I3763" t="n">
        <v>5</v>
      </c>
      <c r="J3763" t="n">
        <v>515</v>
      </c>
      <c r="K3763" t="s">
        <v>361</v>
      </c>
      <c r="L3763" t="n">
        <v>190</v>
      </c>
      <c r="M3763" t="n">
        <v>0</v>
      </c>
      <c r="N3763" t="n">
        <v>0</v>
      </c>
      <c r="T3763" t="s">
        <v>405</v>
      </c>
    </row>
    <row r="3764" spans="1:20">
      <c r="A3764" s="1" t="n">
        <v>42124</v>
      </c>
      <c r="B3764" t="s">
        <v>348</v>
      </c>
      <c r="C3764" t="n">
        <v>2</v>
      </c>
      <c r="D3764" t="n">
        <v>215</v>
      </c>
      <c r="E3764" t="s">
        <v>408</v>
      </c>
      <c r="F3764" t="n">
        <v>3201</v>
      </c>
      <c r="G3764" t="s">
        <v>250</v>
      </c>
      <c r="H3764" t="s">
        <v>251</v>
      </c>
      <c r="I3764" t="n">
        <v>5</v>
      </c>
      <c r="J3764" t="n">
        <v>515</v>
      </c>
      <c r="K3764" t="s">
        <v>361</v>
      </c>
      <c r="L3764" t="n">
        <v>125</v>
      </c>
      <c r="M3764" t="n">
        <v>0</v>
      </c>
      <c r="N3764" t="n">
        <v>0</v>
      </c>
      <c r="T3764" t="s">
        <v>405</v>
      </c>
    </row>
    <row r="3765" spans="1:20">
      <c r="A3765" s="1" t="n">
        <v>42124</v>
      </c>
      <c r="B3765" t="s">
        <v>441</v>
      </c>
      <c r="C3765" t="n">
        <v>1</v>
      </c>
      <c r="D3765" t="n">
        <v>215</v>
      </c>
      <c r="E3765" t="s">
        <v>408</v>
      </c>
      <c r="F3765" t="n">
        <v>3201</v>
      </c>
      <c r="G3765" t="s">
        <v>250</v>
      </c>
      <c r="H3765" t="s">
        <v>251</v>
      </c>
      <c r="I3765" t="n">
        <v>5</v>
      </c>
      <c r="J3765" t="n">
        <v>515</v>
      </c>
      <c r="K3765" t="s">
        <v>361</v>
      </c>
      <c r="L3765" t="n">
        <v>125</v>
      </c>
      <c r="M3765" t="n">
        <v>0</v>
      </c>
      <c r="N3765" t="n">
        <v>0</v>
      </c>
      <c r="T3765" t="s">
        <v>405</v>
      </c>
    </row>
    <row r="3766" spans="1:20">
      <c r="A3766" s="1" t="n">
        <v>42155</v>
      </c>
      <c r="B3766" t="s">
        <v>432</v>
      </c>
      <c r="C3766" t="n">
        <v>1</v>
      </c>
      <c r="D3766" t="n">
        <v>25</v>
      </c>
      <c r="E3766" t="s">
        <v>143</v>
      </c>
      <c r="F3766" t="n">
        <v>3201</v>
      </c>
      <c r="G3766" t="s">
        <v>250</v>
      </c>
      <c r="H3766" t="s">
        <v>251</v>
      </c>
      <c r="I3766" t="n">
        <v>5</v>
      </c>
      <c r="J3766" t="n">
        <v>805</v>
      </c>
      <c r="K3766" t="s">
        <v>317</v>
      </c>
      <c r="L3766" t="n">
        <v>705</v>
      </c>
      <c r="M3766" t="n">
        <v>0.27</v>
      </c>
      <c r="N3766" t="n">
        <v>36</v>
      </c>
      <c r="O3766" t="s">
        <v>439</v>
      </c>
      <c r="P3766" t="n">
        <v>363</v>
      </c>
      <c r="Q3766" t="s">
        <v>411</v>
      </c>
      <c r="R3766" t="s">
        <v>255</v>
      </c>
      <c r="S3766" t="s">
        <v>251</v>
      </c>
      <c r="T3766" t="n">
        <v>5</v>
      </c>
    </row>
    <row r="3767" spans="1:20">
      <c r="A3767" s="1" t="n">
        <v>42155</v>
      </c>
      <c r="B3767" t="s">
        <v>432</v>
      </c>
      <c r="C3767" t="n">
        <v>2</v>
      </c>
      <c r="D3767" t="n">
        <v>25</v>
      </c>
      <c r="E3767" t="s">
        <v>143</v>
      </c>
      <c r="F3767" t="n">
        <v>3201</v>
      </c>
      <c r="G3767" t="s">
        <v>250</v>
      </c>
      <c r="H3767" t="s">
        <v>251</v>
      </c>
      <c r="I3767" t="n">
        <v>5</v>
      </c>
      <c r="J3767" t="n">
        <v>150</v>
      </c>
      <c r="K3767" t="s">
        <v>291</v>
      </c>
      <c r="L3767" t="n">
        <v>617</v>
      </c>
      <c r="M3767" t="n">
        <v>0.19</v>
      </c>
      <c r="N3767" t="n">
        <v>24.2</v>
      </c>
      <c r="O3767" t="s">
        <v>439</v>
      </c>
      <c r="P3767" t="n">
        <v>363</v>
      </c>
      <c r="Q3767" t="s">
        <v>411</v>
      </c>
      <c r="R3767" t="s">
        <v>255</v>
      </c>
      <c r="S3767" t="s">
        <v>251</v>
      </c>
      <c r="T3767" t="n">
        <v>5</v>
      </c>
    </row>
    <row r="3768" spans="1:20">
      <c r="A3768" s="1" t="n">
        <v>42155</v>
      </c>
      <c r="B3768" t="s">
        <v>345</v>
      </c>
      <c r="C3768" t="n">
        <v>14</v>
      </c>
      <c r="D3768" t="n">
        <v>25</v>
      </c>
      <c r="E3768" t="s">
        <v>143</v>
      </c>
      <c r="F3768" t="n">
        <v>3201</v>
      </c>
      <c r="G3768" t="s">
        <v>250</v>
      </c>
      <c r="H3768" t="s">
        <v>251</v>
      </c>
      <c r="I3768" t="n">
        <v>5</v>
      </c>
      <c r="J3768" t="n">
        <v>458</v>
      </c>
      <c r="K3768" t="s">
        <v>252</v>
      </c>
      <c r="L3768" t="n">
        <v>227</v>
      </c>
      <c r="M3768" t="n">
        <v>0.1</v>
      </c>
      <c r="N3768" t="n">
        <v>33.7</v>
      </c>
      <c r="O3768" t="s">
        <v>440</v>
      </c>
      <c r="P3768" t="n">
        <v>121</v>
      </c>
      <c r="Q3768" t="s">
        <v>251</v>
      </c>
      <c r="R3768" t="s">
        <v>255</v>
      </c>
      <c r="S3768" t="s">
        <v>251</v>
      </c>
      <c r="T3768" t="n">
        <v>5</v>
      </c>
    </row>
    <row r="3769" spans="1:20">
      <c r="A3769" s="1" t="n">
        <v>42155</v>
      </c>
      <c r="B3769" t="s">
        <v>345</v>
      </c>
      <c r="C3769" t="n">
        <v>15</v>
      </c>
      <c r="D3769" t="n">
        <v>25</v>
      </c>
      <c r="E3769" t="s">
        <v>143</v>
      </c>
      <c r="F3769" t="n">
        <v>3201</v>
      </c>
      <c r="G3769" t="s">
        <v>250</v>
      </c>
      <c r="H3769" t="s">
        <v>251</v>
      </c>
      <c r="I3769" t="n">
        <v>5</v>
      </c>
      <c r="J3769" t="n">
        <v>458</v>
      </c>
      <c r="K3769" t="s">
        <v>252</v>
      </c>
      <c r="L3769" t="n">
        <v>422</v>
      </c>
      <c r="M3769" t="n">
        <v>0.1</v>
      </c>
      <c r="N3769" t="n">
        <v>33.7</v>
      </c>
      <c r="O3769" t="s">
        <v>440</v>
      </c>
      <c r="P3769" t="n">
        <v>121</v>
      </c>
      <c r="Q3769" t="s">
        <v>251</v>
      </c>
      <c r="R3769" t="s">
        <v>255</v>
      </c>
      <c r="S3769" t="s">
        <v>251</v>
      </c>
      <c r="T3769" t="n">
        <v>5</v>
      </c>
    </row>
    <row r="3770" spans="1:20">
      <c r="A3770" s="1" t="n">
        <v>42155</v>
      </c>
      <c r="B3770" t="s">
        <v>345</v>
      </c>
      <c r="C3770" t="n">
        <v>16</v>
      </c>
      <c r="D3770" t="n">
        <v>25</v>
      </c>
      <c r="E3770" t="s">
        <v>143</v>
      </c>
      <c r="F3770" t="n">
        <v>3201</v>
      </c>
      <c r="G3770" t="s">
        <v>250</v>
      </c>
      <c r="H3770" t="s">
        <v>251</v>
      </c>
      <c r="I3770" t="n">
        <v>5</v>
      </c>
      <c r="J3770" t="n">
        <v>458</v>
      </c>
      <c r="K3770" t="s">
        <v>252</v>
      </c>
      <c r="L3770" t="n">
        <v>425</v>
      </c>
      <c r="M3770" t="n">
        <v>0.1</v>
      </c>
      <c r="N3770" t="n">
        <v>33.2</v>
      </c>
      <c r="O3770" t="s">
        <v>440</v>
      </c>
      <c r="P3770" t="n">
        <v>121</v>
      </c>
      <c r="Q3770" t="s">
        <v>251</v>
      </c>
      <c r="R3770" t="s">
        <v>255</v>
      </c>
      <c r="S3770" t="s">
        <v>251</v>
      </c>
      <c r="T3770" t="n">
        <v>5</v>
      </c>
    </row>
    <row r="3771" spans="1:20">
      <c r="A3771" s="1" t="n">
        <v>42155</v>
      </c>
      <c r="B3771" t="s">
        <v>345</v>
      </c>
      <c r="C3771" t="n">
        <v>17</v>
      </c>
      <c r="D3771" t="n">
        <v>25</v>
      </c>
      <c r="E3771" t="s">
        <v>143</v>
      </c>
      <c r="F3771" t="n">
        <v>3201</v>
      </c>
      <c r="G3771" t="s">
        <v>250</v>
      </c>
      <c r="H3771" t="s">
        <v>251</v>
      </c>
      <c r="I3771" t="n">
        <v>5</v>
      </c>
      <c r="J3771" t="n">
        <v>458</v>
      </c>
      <c r="K3771" t="s">
        <v>252</v>
      </c>
      <c r="L3771" t="n">
        <v>115</v>
      </c>
      <c r="M3771" t="n">
        <v>0.1</v>
      </c>
      <c r="N3771" t="n">
        <v>33.2</v>
      </c>
      <c r="O3771" t="s">
        <v>440</v>
      </c>
      <c r="P3771" t="n">
        <v>121</v>
      </c>
      <c r="Q3771" t="s">
        <v>251</v>
      </c>
      <c r="R3771" t="s">
        <v>255</v>
      </c>
      <c r="S3771" t="s">
        <v>251</v>
      </c>
      <c r="T3771" t="n">
        <v>5</v>
      </c>
    </row>
    <row r="3772" spans="1:20">
      <c r="A3772" s="1" t="n">
        <v>42155</v>
      </c>
      <c r="B3772" t="s">
        <v>345</v>
      </c>
      <c r="C3772" t="n">
        <v>18</v>
      </c>
      <c r="D3772" t="n">
        <v>25</v>
      </c>
      <c r="E3772" t="s">
        <v>143</v>
      </c>
      <c r="F3772" t="n">
        <v>3201</v>
      </c>
      <c r="G3772" t="s">
        <v>250</v>
      </c>
      <c r="H3772" t="s">
        <v>251</v>
      </c>
      <c r="I3772" t="n">
        <v>5</v>
      </c>
      <c r="J3772" t="n">
        <v>458</v>
      </c>
      <c r="K3772" t="s">
        <v>252</v>
      </c>
      <c r="L3772" t="n">
        <v>141</v>
      </c>
      <c r="M3772" t="n">
        <v>0.1</v>
      </c>
      <c r="N3772" t="n">
        <v>33.2</v>
      </c>
      <c r="O3772" t="s">
        <v>440</v>
      </c>
      <c r="P3772" t="n">
        <v>121</v>
      </c>
      <c r="Q3772" t="s">
        <v>251</v>
      </c>
      <c r="R3772" t="s">
        <v>255</v>
      </c>
      <c r="S3772" t="s">
        <v>251</v>
      </c>
      <c r="T3772" t="n">
        <v>5</v>
      </c>
    </row>
    <row r="3773" spans="1:20">
      <c r="A3773" s="1" t="n">
        <v>42155</v>
      </c>
      <c r="B3773" t="s">
        <v>345</v>
      </c>
      <c r="C3773" t="n">
        <v>19</v>
      </c>
      <c r="D3773" t="n">
        <v>25</v>
      </c>
      <c r="E3773" t="s">
        <v>143</v>
      </c>
      <c r="F3773" t="n">
        <v>3201</v>
      </c>
      <c r="G3773" t="s">
        <v>250</v>
      </c>
      <c r="H3773" t="s">
        <v>251</v>
      </c>
      <c r="I3773" t="n">
        <v>5</v>
      </c>
      <c r="J3773" t="n">
        <v>458</v>
      </c>
      <c r="K3773" t="s">
        <v>252</v>
      </c>
      <c r="L3773" t="n">
        <v>424</v>
      </c>
      <c r="M3773" t="n">
        <v>0.1</v>
      </c>
      <c r="N3773" t="n">
        <v>33.7</v>
      </c>
      <c r="O3773" t="s">
        <v>440</v>
      </c>
      <c r="P3773" t="n">
        <v>121</v>
      </c>
      <c r="Q3773" t="s">
        <v>251</v>
      </c>
      <c r="R3773" t="s">
        <v>255</v>
      </c>
      <c r="S3773" t="s">
        <v>251</v>
      </c>
      <c r="T3773" t="n">
        <v>5</v>
      </c>
    </row>
    <row r="3774" spans="1:20">
      <c r="A3774" s="1" t="n">
        <v>42155</v>
      </c>
      <c r="B3774" t="s">
        <v>345</v>
      </c>
      <c r="C3774" t="n">
        <v>20</v>
      </c>
      <c r="D3774" t="n">
        <v>25</v>
      </c>
      <c r="E3774" t="s">
        <v>143</v>
      </c>
      <c r="F3774" t="n">
        <v>3201</v>
      </c>
      <c r="G3774" t="s">
        <v>250</v>
      </c>
      <c r="H3774" t="s">
        <v>251</v>
      </c>
      <c r="I3774" t="n">
        <v>5</v>
      </c>
      <c r="J3774" t="n">
        <v>458</v>
      </c>
      <c r="K3774" t="s">
        <v>252</v>
      </c>
      <c r="L3774" t="n">
        <v>228</v>
      </c>
      <c r="M3774" t="n">
        <v>0.1</v>
      </c>
      <c r="N3774" t="n">
        <v>33.7</v>
      </c>
      <c r="O3774" t="s">
        <v>440</v>
      </c>
      <c r="P3774" t="n">
        <v>121</v>
      </c>
      <c r="Q3774" t="s">
        <v>251</v>
      </c>
      <c r="R3774" t="s">
        <v>255</v>
      </c>
      <c r="S3774" t="s">
        <v>251</v>
      </c>
      <c r="T3774" t="n">
        <v>5</v>
      </c>
    </row>
    <row r="3775" spans="1:20">
      <c r="A3775" s="1" t="n">
        <v>42155</v>
      </c>
      <c r="B3775" t="s">
        <v>345</v>
      </c>
      <c r="C3775" t="n">
        <v>88</v>
      </c>
      <c r="D3775" t="n">
        <v>509</v>
      </c>
      <c r="E3775" t="s">
        <v>404</v>
      </c>
      <c r="F3775" t="n">
        <v>3201</v>
      </c>
      <c r="G3775" t="s">
        <v>250</v>
      </c>
      <c r="H3775" t="s">
        <v>251</v>
      </c>
      <c r="I3775" t="n">
        <v>5</v>
      </c>
      <c r="J3775" t="n">
        <v>260</v>
      </c>
      <c r="K3775" t="s">
        <v>272</v>
      </c>
      <c r="L3775" t="n">
        <v>69</v>
      </c>
      <c r="M3775" t="n">
        <v>1</v>
      </c>
      <c r="N3775" t="n">
        <v>0</v>
      </c>
      <c r="T3775" t="s">
        <v>405</v>
      </c>
    </row>
    <row r="3776" spans="1:20">
      <c r="A3776" s="1" t="n">
        <v>42155</v>
      </c>
      <c r="B3776" t="s">
        <v>345</v>
      </c>
      <c r="C3776" t="n">
        <v>89</v>
      </c>
      <c r="D3776" t="n">
        <v>215</v>
      </c>
      <c r="E3776" t="s">
        <v>408</v>
      </c>
      <c r="F3776" t="n">
        <v>3201</v>
      </c>
      <c r="G3776" t="s">
        <v>250</v>
      </c>
      <c r="H3776" t="s">
        <v>251</v>
      </c>
      <c r="I3776" t="n">
        <v>5</v>
      </c>
      <c r="J3776" t="n">
        <v>260</v>
      </c>
      <c r="K3776" t="s">
        <v>272</v>
      </c>
      <c r="L3776" t="n">
        <v>25</v>
      </c>
      <c r="M3776" t="n">
        <v>0</v>
      </c>
      <c r="N3776" t="n">
        <v>0</v>
      </c>
      <c r="T3776" t="s">
        <v>405</v>
      </c>
    </row>
    <row r="3777" spans="1:20">
      <c r="A3777" s="1" t="n">
        <v>42155</v>
      </c>
      <c r="B3777" t="s">
        <v>345</v>
      </c>
      <c r="C3777" t="n">
        <v>90</v>
      </c>
      <c r="D3777" t="n">
        <v>465</v>
      </c>
      <c r="E3777" t="s">
        <v>428</v>
      </c>
      <c r="F3777" t="n">
        <v>3201</v>
      </c>
      <c r="G3777" t="s">
        <v>250</v>
      </c>
      <c r="H3777" t="s">
        <v>251</v>
      </c>
      <c r="I3777" t="n">
        <v>5</v>
      </c>
      <c r="J3777" t="n">
        <v>260</v>
      </c>
      <c r="K3777" t="s">
        <v>272</v>
      </c>
      <c r="L3777" t="n">
        <v>48</v>
      </c>
      <c r="M3777" t="n">
        <v>0</v>
      </c>
      <c r="N3777" t="n">
        <v>0</v>
      </c>
      <c r="T3777" t="s">
        <v>405</v>
      </c>
    </row>
    <row r="3778" spans="1:20">
      <c r="A3778" s="1" t="n">
        <v>42155</v>
      </c>
      <c r="B3778" t="s">
        <v>345</v>
      </c>
      <c r="C3778" t="n">
        <v>91</v>
      </c>
      <c r="D3778" t="n">
        <v>465</v>
      </c>
      <c r="E3778" t="s">
        <v>428</v>
      </c>
      <c r="F3778" t="n">
        <v>3201</v>
      </c>
      <c r="G3778" t="s">
        <v>250</v>
      </c>
      <c r="H3778" t="s">
        <v>251</v>
      </c>
      <c r="I3778" t="n">
        <v>5</v>
      </c>
      <c r="J3778" t="n">
        <v>260</v>
      </c>
      <c r="K3778" t="s">
        <v>272</v>
      </c>
      <c r="L3778" t="n">
        <v>10</v>
      </c>
      <c r="M3778" t="n">
        <v>0</v>
      </c>
      <c r="N3778" t="n">
        <v>0</v>
      </c>
      <c r="T3778" t="s">
        <v>405</v>
      </c>
    </row>
    <row r="3779" spans="1:20">
      <c r="A3779" s="1" t="n">
        <v>42155</v>
      </c>
      <c r="B3779" t="s">
        <v>400</v>
      </c>
      <c r="C3779" t="n">
        <v>1</v>
      </c>
      <c r="D3779" t="n">
        <v>251</v>
      </c>
      <c r="E3779" t="s">
        <v>409</v>
      </c>
      <c r="F3779" t="n">
        <v>3204</v>
      </c>
      <c r="G3779" t="s">
        <v>367</v>
      </c>
      <c r="H3779" t="s">
        <v>251</v>
      </c>
      <c r="I3779" t="n">
        <v>5</v>
      </c>
      <c r="J3779" t="n">
        <v>720</v>
      </c>
      <c r="K3779" t="s">
        <v>377</v>
      </c>
      <c r="L3779" t="n">
        <v>22</v>
      </c>
      <c r="M3779" t="n">
        <v>0</v>
      </c>
      <c r="N3779" t="n">
        <v>0</v>
      </c>
      <c r="T3779" t="s">
        <v>405</v>
      </c>
    </row>
    <row r="3780" spans="1:20">
      <c r="A3780" s="1" t="n">
        <v>42155</v>
      </c>
      <c r="B3780" t="s">
        <v>400</v>
      </c>
      <c r="C3780" t="n">
        <v>2</v>
      </c>
      <c r="D3780" t="n">
        <v>251</v>
      </c>
      <c r="E3780" t="s">
        <v>409</v>
      </c>
      <c r="F3780" t="n">
        <v>3201</v>
      </c>
      <c r="G3780" t="s">
        <v>250</v>
      </c>
      <c r="H3780" t="s">
        <v>251</v>
      </c>
      <c r="I3780" t="n">
        <v>5</v>
      </c>
      <c r="J3780" t="n">
        <v>720</v>
      </c>
      <c r="K3780" t="s">
        <v>377</v>
      </c>
      <c r="L3780" t="n">
        <v>18</v>
      </c>
      <c r="M3780" t="n">
        <v>0</v>
      </c>
      <c r="N3780" t="n">
        <v>0</v>
      </c>
      <c r="T3780" t="s">
        <v>405</v>
      </c>
    </row>
    <row r="3781" spans="1:20">
      <c r="A3781" s="1" t="n">
        <v>42155</v>
      </c>
      <c r="B3781" t="s">
        <v>400</v>
      </c>
      <c r="C3781" t="n">
        <v>3</v>
      </c>
      <c r="D3781" t="n">
        <v>251</v>
      </c>
      <c r="E3781" t="s">
        <v>409</v>
      </c>
      <c r="F3781" t="n">
        <v>3202</v>
      </c>
      <c r="G3781" t="s">
        <v>297</v>
      </c>
      <c r="H3781" t="s">
        <v>251</v>
      </c>
      <c r="I3781" t="n">
        <v>5</v>
      </c>
      <c r="J3781" t="n">
        <v>720</v>
      </c>
      <c r="K3781" t="s">
        <v>377</v>
      </c>
      <c r="L3781" t="n">
        <v>47</v>
      </c>
      <c r="M3781" t="n">
        <v>0</v>
      </c>
      <c r="N3781" t="n">
        <v>0</v>
      </c>
      <c r="T3781" t="s">
        <v>405</v>
      </c>
    </row>
    <row r="3782" spans="1:20">
      <c r="A3782" s="1" t="n">
        <v>42155</v>
      </c>
      <c r="B3782" t="s">
        <v>406</v>
      </c>
      <c r="C3782" t="n">
        <v>1</v>
      </c>
      <c r="D3782" t="n">
        <v>931</v>
      </c>
      <c r="E3782" t="s">
        <v>407</v>
      </c>
      <c r="F3782" t="n">
        <v>3201</v>
      </c>
      <c r="G3782" t="s">
        <v>250</v>
      </c>
      <c r="H3782" t="s">
        <v>251</v>
      </c>
      <c r="I3782" t="n">
        <v>5</v>
      </c>
      <c r="J3782" t="n">
        <v>940</v>
      </c>
      <c r="K3782" t="s">
        <v>257</v>
      </c>
      <c r="L3782" t="n">
        <v>32</v>
      </c>
      <c r="M3782" t="n">
        <v>0</v>
      </c>
      <c r="N3782" t="n">
        <v>0</v>
      </c>
      <c r="T3782" t="s">
        <v>405</v>
      </c>
    </row>
    <row r="3783" spans="1:20">
      <c r="A3783" s="1" t="n">
        <v>42155</v>
      </c>
      <c r="B3783" t="s">
        <v>348</v>
      </c>
      <c r="C3783" t="n">
        <v>1</v>
      </c>
      <c r="D3783" t="n">
        <v>216</v>
      </c>
      <c r="E3783" t="s">
        <v>416</v>
      </c>
      <c r="F3783" t="n">
        <v>3201</v>
      </c>
      <c r="G3783" t="s">
        <v>250</v>
      </c>
      <c r="H3783" t="s">
        <v>251</v>
      </c>
      <c r="I3783" t="n">
        <v>5</v>
      </c>
      <c r="J3783" t="n">
        <v>515</v>
      </c>
      <c r="K3783" t="s">
        <v>361</v>
      </c>
      <c r="L3783" t="n">
        <v>250</v>
      </c>
      <c r="M3783" t="n">
        <v>0</v>
      </c>
      <c r="N3783" t="n">
        <v>0</v>
      </c>
      <c r="T3783" t="s">
        <v>405</v>
      </c>
    </row>
    <row r="3784" spans="1:20">
      <c r="A3784" s="1" t="n">
        <v>42155</v>
      </c>
      <c r="B3784" t="s">
        <v>348</v>
      </c>
      <c r="C3784" t="n">
        <v>2</v>
      </c>
      <c r="D3784" t="n">
        <v>215</v>
      </c>
      <c r="E3784" t="s">
        <v>408</v>
      </c>
      <c r="F3784" t="n">
        <v>3201</v>
      </c>
      <c r="G3784" t="s">
        <v>250</v>
      </c>
      <c r="H3784" t="s">
        <v>251</v>
      </c>
      <c r="I3784" t="n">
        <v>5</v>
      </c>
      <c r="J3784" t="n">
        <v>515</v>
      </c>
      <c r="K3784" t="s">
        <v>361</v>
      </c>
      <c r="L3784" t="n">
        <v>115</v>
      </c>
      <c r="M3784" t="n">
        <v>0</v>
      </c>
      <c r="N3784" t="n">
        <v>0</v>
      </c>
      <c r="T3784" t="s">
        <v>405</v>
      </c>
    </row>
    <row r="3785" spans="1:20">
      <c r="A3785" s="1" t="n">
        <v>42155</v>
      </c>
      <c r="B3785" t="s">
        <v>441</v>
      </c>
      <c r="C3785" t="n">
        <v>2</v>
      </c>
      <c r="D3785" t="n">
        <v>215</v>
      </c>
      <c r="E3785" t="s">
        <v>408</v>
      </c>
      <c r="F3785" t="n">
        <v>3201</v>
      </c>
      <c r="G3785" t="s">
        <v>250</v>
      </c>
      <c r="H3785" t="s">
        <v>251</v>
      </c>
      <c r="I3785" t="n">
        <v>5</v>
      </c>
      <c r="J3785" t="n">
        <v>515</v>
      </c>
      <c r="K3785" t="s">
        <v>361</v>
      </c>
      <c r="L3785" t="n">
        <v>115</v>
      </c>
      <c r="M3785" t="n">
        <v>0</v>
      </c>
      <c r="N3785" t="n">
        <v>0</v>
      </c>
      <c r="T3785" t="s">
        <v>405</v>
      </c>
    </row>
    <row r="3786" spans="1:20">
      <c r="A3786" s="1" t="n">
        <v>42185</v>
      </c>
      <c r="B3786" t="s">
        <v>345</v>
      </c>
      <c r="C3786" t="n">
        <v>18</v>
      </c>
      <c r="D3786" t="n">
        <v>25</v>
      </c>
      <c r="E3786" t="s">
        <v>143</v>
      </c>
      <c r="F3786" t="n">
        <v>3201</v>
      </c>
      <c r="G3786" t="s">
        <v>250</v>
      </c>
      <c r="H3786" t="s">
        <v>251</v>
      </c>
      <c r="I3786" t="n">
        <v>5</v>
      </c>
      <c r="J3786" t="n">
        <v>458</v>
      </c>
      <c r="K3786" t="s">
        <v>252</v>
      </c>
      <c r="L3786" t="n">
        <v>343</v>
      </c>
      <c r="M3786" t="n">
        <v>0.1</v>
      </c>
      <c r="N3786" t="n">
        <v>33.8</v>
      </c>
      <c r="O3786" t="s">
        <v>440</v>
      </c>
      <c r="P3786" t="n">
        <v>121</v>
      </c>
      <c r="Q3786" t="s">
        <v>251</v>
      </c>
      <c r="R3786" t="s">
        <v>255</v>
      </c>
      <c r="S3786" t="s">
        <v>251</v>
      </c>
      <c r="T3786" t="n">
        <v>5</v>
      </c>
    </row>
    <row r="3787" spans="1:20">
      <c r="A3787" s="1" t="n">
        <v>42185</v>
      </c>
      <c r="B3787" t="s">
        <v>345</v>
      </c>
      <c r="C3787" t="n">
        <v>19</v>
      </c>
      <c r="D3787" t="n">
        <v>25</v>
      </c>
      <c r="E3787" t="s">
        <v>143</v>
      </c>
      <c r="F3787" t="n">
        <v>3201</v>
      </c>
      <c r="G3787" t="s">
        <v>250</v>
      </c>
      <c r="H3787" t="s">
        <v>251</v>
      </c>
      <c r="I3787" t="n">
        <v>5</v>
      </c>
      <c r="J3787" t="n">
        <v>458</v>
      </c>
      <c r="K3787" t="s">
        <v>252</v>
      </c>
      <c r="L3787" t="n">
        <v>651</v>
      </c>
      <c r="M3787" t="n">
        <v>0.1</v>
      </c>
      <c r="N3787" t="n">
        <v>33.7</v>
      </c>
      <c r="O3787" t="s">
        <v>440</v>
      </c>
      <c r="P3787" t="n">
        <v>121</v>
      </c>
      <c r="Q3787" t="s">
        <v>251</v>
      </c>
      <c r="R3787" t="s">
        <v>255</v>
      </c>
      <c r="S3787" t="s">
        <v>251</v>
      </c>
      <c r="T3787" t="n">
        <v>5</v>
      </c>
    </row>
    <row r="3788" spans="1:20">
      <c r="A3788" s="1" t="n">
        <v>42185</v>
      </c>
      <c r="B3788" t="s">
        <v>345</v>
      </c>
      <c r="C3788" t="n">
        <v>20</v>
      </c>
      <c r="D3788" t="n">
        <v>25</v>
      </c>
      <c r="E3788" t="s">
        <v>143</v>
      </c>
      <c r="F3788" t="n">
        <v>3201</v>
      </c>
      <c r="G3788" t="s">
        <v>250</v>
      </c>
      <c r="H3788" t="s">
        <v>251</v>
      </c>
      <c r="I3788" t="n">
        <v>5</v>
      </c>
      <c r="J3788" t="n">
        <v>945</v>
      </c>
      <c r="K3788" t="s">
        <v>304</v>
      </c>
      <c r="L3788" t="n">
        <v>294</v>
      </c>
      <c r="M3788" t="n">
        <v>0.36</v>
      </c>
      <c r="N3788" t="n">
        <v>40.5</v>
      </c>
      <c r="O3788" t="s">
        <v>440</v>
      </c>
      <c r="P3788" t="n">
        <v>121</v>
      </c>
      <c r="Q3788" t="s">
        <v>251</v>
      </c>
      <c r="R3788" t="s">
        <v>255</v>
      </c>
      <c r="S3788" t="s">
        <v>251</v>
      </c>
      <c r="T3788" t="n">
        <v>5</v>
      </c>
    </row>
    <row r="3789" spans="1:20">
      <c r="A3789" s="1" t="n">
        <v>42185</v>
      </c>
      <c r="B3789" t="s">
        <v>345</v>
      </c>
      <c r="C3789" t="n">
        <v>74</v>
      </c>
      <c r="D3789" t="n">
        <v>510</v>
      </c>
      <c r="E3789" t="s">
        <v>422</v>
      </c>
      <c r="F3789" t="n">
        <v>3201</v>
      </c>
      <c r="G3789" t="s">
        <v>250</v>
      </c>
      <c r="H3789" t="s">
        <v>251</v>
      </c>
      <c r="I3789" t="n">
        <v>5</v>
      </c>
      <c r="J3789" t="n">
        <v>260</v>
      </c>
      <c r="K3789" t="s">
        <v>272</v>
      </c>
      <c r="L3789" t="n">
        <v>59</v>
      </c>
      <c r="M3789" t="n">
        <v>1.57</v>
      </c>
      <c r="N3789" t="n">
        <v>0</v>
      </c>
      <c r="T3789" t="s">
        <v>405</v>
      </c>
    </row>
    <row r="3790" spans="1:20">
      <c r="A3790" s="1" t="n">
        <v>42185</v>
      </c>
      <c r="B3790" t="s">
        <v>345</v>
      </c>
      <c r="C3790" t="n">
        <v>75</v>
      </c>
      <c r="D3790" t="n">
        <v>510</v>
      </c>
      <c r="E3790" t="s">
        <v>422</v>
      </c>
      <c r="F3790" t="n">
        <v>3201</v>
      </c>
      <c r="G3790" t="s">
        <v>250</v>
      </c>
      <c r="H3790" t="s">
        <v>251</v>
      </c>
      <c r="I3790" t="n">
        <v>5</v>
      </c>
      <c r="J3790" t="n">
        <v>260</v>
      </c>
      <c r="K3790" t="s">
        <v>272</v>
      </c>
      <c r="L3790" t="n">
        <v>60</v>
      </c>
      <c r="M3790" t="n">
        <v>1.63</v>
      </c>
      <c r="N3790" t="n">
        <v>0</v>
      </c>
      <c r="T3790" t="s">
        <v>405</v>
      </c>
    </row>
    <row r="3791" spans="1:20">
      <c r="A3791" s="1" t="n">
        <v>42185</v>
      </c>
      <c r="B3791" t="s">
        <v>345</v>
      </c>
      <c r="C3791" t="n">
        <v>79</v>
      </c>
      <c r="D3791" t="n">
        <v>215</v>
      </c>
      <c r="E3791" t="s">
        <v>408</v>
      </c>
      <c r="F3791" t="n">
        <v>3201</v>
      </c>
      <c r="G3791" t="s">
        <v>250</v>
      </c>
      <c r="H3791" t="s">
        <v>251</v>
      </c>
      <c r="I3791" t="n">
        <v>5</v>
      </c>
      <c r="J3791" t="n">
        <v>260</v>
      </c>
      <c r="K3791" t="s">
        <v>272</v>
      </c>
      <c r="L3791" t="n">
        <v>25</v>
      </c>
      <c r="M3791" t="n">
        <v>0</v>
      </c>
      <c r="N3791" t="n">
        <v>0</v>
      </c>
      <c r="T3791" t="s">
        <v>405</v>
      </c>
    </row>
    <row r="3792" spans="1:20">
      <c r="A3792" s="1" t="n">
        <v>42185</v>
      </c>
      <c r="B3792" t="s">
        <v>345</v>
      </c>
      <c r="C3792" t="n">
        <v>83</v>
      </c>
      <c r="D3792" t="n">
        <v>215</v>
      </c>
      <c r="E3792" t="s">
        <v>408</v>
      </c>
      <c r="F3792" t="n">
        <v>3201</v>
      </c>
      <c r="G3792" t="s">
        <v>250</v>
      </c>
      <c r="H3792" t="s">
        <v>251</v>
      </c>
      <c r="I3792" t="n">
        <v>5</v>
      </c>
      <c r="J3792" t="n">
        <v>260</v>
      </c>
      <c r="K3792" t="s">
        <v>272</v>
      </c>
      <c r="L3792" t="n">
        <v>30</v>
      </c>
      <c r="M3792" t="n">
        <v>0</v>
      </c>
      <c r="N3792" t="n">
        <v>0</v>
      </c>
      <c r="T3792" t="s">
        <v>405</v>
      </c>
    </row>
    <row r="3793" spans="1:20">
      <c r="A3793" s="1" t="n">
        <v>42185</v>
      </c>
      <c r="B3793" t="s">
        <v>345</v>
      </c>
      <c r="C3793" t="n">
        <v>106</v>
      </c>
      <c r="D3793" t="n">
        <v>465</v>
      </c>
      <c r="E3793" t="s">
        <v>428</v>
      </c>
      <c r="F3793" t="n">
        <v>3201</v>
      </c>
      <c r="G3793" t="s">
        <v>250</v>
      </c>
      <c r="H3793" t="s">
        <v>251</v>
      </c>
      <c r="I3793" t="n">
        <v>5</v>
      </c>
      <c r="J3793" t="n">
        <v>260</v>
      </c>
      <c r="K3793" t="s">
        <v>272</v>
      </c>
      <c r="L3793" t="n">
        <v>37</v>
      </c>
      <c r="M3793" t="n">
        <v>0</v>
      </c>
      <c r="N3793" t="n">
        <v>0</v>
      </c>
      <c r="T3793" t="s">
        <v>405</v>
      </c>
    </row>
    <row r="3794" spans="1:20">
      <c r="A3794" s="1" t="n">
        <v>42185</v>
      </c>
      <c r="B3794" t="s">
        <v>345</v>
      </c>
      <c r="C3794" t="n">
        <v>107</v>
      </c>
      <c r="D3794" t="n">
        <v>465</v>
      </c>
      <c r="E3794" t="s">
        <v>428</v>
      </c>
      <c r="F3794" t="n">
        <v>3201</v>
      </c>
      <c r="G3794" t="s">
        <v>250</v>
      </c>
      <c r="H3794" t="s">
        <v>251</v>
      </c>
      <c r="I3794" t="n">
        <v>5</v>
      </c>
      <c r="J3794" t="n">
        <v>260</v>
      </c>
      <c r="K3794" t="s">
        <v>272</v>
      </c>
      <c r="L3794" t="n">
        <v>10</v>
      </c>
      <c r="M3794" t="n">
        <v>0</v>
      </c>
      <c r="N3794" t="n">
        <v>0</v>
      </c>
      <c r="T3794" t="s">
        <v>405</v>
      </c>
    </row>
    <row r="3795" spans="1:20">
      <c r="A3795" s="1" t="n">
        <v>42185</v>
      </c>
      <c r="B3795" t="s">
        <v>345</v>
      </c>
      <c r="C3795" t="n">
        <v>108</v>
      </c>
      <c r="D3795" t="n">
        <v>465</v>
      </c>
      <c r="E3795" t="s">
        <v>428</v>
      </c>
      <c r="F3795" t="n">
        <v>3201</v>
      </c>
      <c r="G3795" t="s">
        <v>250</v>
      </c>
      <c r="H3795" t="s">
        <v>251</v>
      </c>
      <c r="I3795" t="n">
        <v>5</v>
      </c>
      <c r="J3795" t="n">
        <v>260</v>
      </c>
      <c r="K3795" t="s">
        <v>272</v>
      </c>
      <c r="L3795" t="n">
        <v>37</v>
      </c>
      <c r="M3795" t="n">
        <v>0</v>
      </c>
      <c r="N3795" t="n">
        <v>0</v>
      </c>
      <c r="T3795" t="s">
        <v>405</v>
      </c>
    </row>
    <row r="3796" spans="1:20">
      <c r="A3796" s="1" t="n">
        <v>42185</v>
      </c>
      <c r="B3796" t="s">
        <v>345</v>
      </c>
      <c r="C3796" t="n">
        <v>109</v>
      </c>
      <c r="D3796" t="n">
        <v>465</v>
      </c>
      <c r="E3796" t="s">
        <v>428</v>
      </c>
      <c r="F3796" t="n">
        <v>3201</v>
      </c>
      <c r="G3796" t="s">
        <v>250</v>
      </c>
      <c r="H3796" t="s">
        <v>251</v>
      </c>
      <c r="I3796" t="n">
        <v>5</v>
      </c>
      <c r="J3796" t="n">
        <v>260</v>
      </c>
      <c r="K3796" t="s">
        <v>272</v>
      </c>
      <c r="L3796" t="n">
        <v>10</v>
      </c>
      <c r="M3796" t="n">
        <v>0</v>
      </c>
      <c r="N3796" t="n">
        <v>0</v>
      </c>
      <c r="T3796" t="s">
        <v>405</v>
      </c>
    </row>
    <row r="3797" spans="1:20">
      <c r="A3797" s="1" t="n">
        <v>42185</v>
      </c>
      <c r="B3797" t="s">
        <v>400</v>
      </c>
      <c r="C3797" t="n">
        <v>1</v>
      </c>
      <c r="D3797" t="n">
        <v>251</v>
      </c>
      <c r="E3797" t="s">
        <v>409</v>
      </c>
      <c r="F3797" t="n">
        <v>3204</v>
      </c>
      <c r="G3797" t="s">
        <v>367</v>
      </c>
      <c r="H3797" t="s">
        <v>251</v>
      </c>
      <c r="I3797" t="n">
        <v>5</v>
      </c>
      <c r="J3797" t="n">
        <v>320</v>
      </c>
      <c r="K3797" t="s">
        <v>412</v>
      </c>
      <c r="L3797" t="n">
        <v>10</v>
      </c>
      <c r="M3797" t="n">
        <v>0</v>
      </c>
      <c r="N3797" t="n">
        <v>0</v>
      </c>
      <c r="T3797" t="s">
        <v>405</v>
      </c>
    </row>
    <row r="3798" spans="1:20">
      <c r="A3798" s="1" t="n">
        <v>42185</v>
      </c>
      <c r="B3798" t="s">
        <v>400</v>
      </c>
      <c r="C3798" t="n">
        <v>2</v>
      </c>
      <c r="D3798" t="n">
        <v>251</v>
      </c>
      <c r="E3798" t="s">
        <v>409</v>
      </c>
      <c r="F3798" t="n">
        <v>3201</v>
      </c>
      <c r="G3798" t="s">
        <v>250</v>
      </c>
      <c r="H3798" t="s">
        <v>251</v>
      </c>
      <c r="I3798" t="n">
        <v>5</v>
      </c>
      <c r="J3798" t="n">
        <v>720</v>
      </c>
      <c r="K3798" t="s">
        <v>377</v>
      </c>
      <c r="L3798" t="n">
        <v>20</v>
      </c>
      <c r="M3798" t="n">
        <v>0</v>
      </c>
      <c r="N3798" t="n">
        <v>0</v>
      </c>
      <c r="T3798" t="s">
        <v>405</v>
      </c>
    </row>
    <row r="3799" spans="1:20">
      <c r="A3799" s="1" t="n">
        <v>42185</v>
      </c>
      <c r="B3799" t="s">
        <v>400</v>
      </c>
      <c r="C3799" t="n">
        <v>3</v>
      </c>
      <c r="D3799" t="n">
        <v>251</v>
      </c>
      <c r="E3799" t="s">
        <v>409</v>
      </c>
      <c r="F3799" t="n">
        <v>3203</v>
      </c>
      <c r="G3799" t="s">
        <v>366</v>
      </c>
      <c r="H3799" t="s">
        <v>251</v>
      </c>
      <c r="I3799" t="n">
        <v>5</v>
      </c>
      <c r="J3799" t="n">
        <v>720</v>
      </c>
      <c r="K3799" t="s">
        <v>377</v>
      </c>
      <c r="L3799" t="n">
        <v>17</v>
      </c>
      <c r="M3799" t="n">
        <v>0</v>
      </c>
      <c r="N3799" t="n">
        <v>0</v>
      </c>
      <c r="T3799" t="s">
        <v>405</v>
      </c>
    </row>
    <row r="3800" spans="1:20">
      <c r="A3800" s="1" t="n">
        <v>42185</v>
      </c>
      <c r="B3800" t="s">
        <v>348</v>
      </c>
      <c r="C3800" t="n">
        <v>1</v>
      </c>
      <c r="D3800" t="n">
        <v>216</v>
      </c>
      <c r="E3800" t="s">
        <v>416</v>
      </c>
      <c r="F3800" t="n">
        <v>3201</v>
      </c>
      <c r="G3800" t="s">
        <v>250</v>
      </c>
      <c r="H3800" t="s">
        <v>251</v>
      </c>
      <c r="I3800" t="n">
        <v>5</v>
      </c>
      <c r="J3800" t="n">
        <v>515</v>
      </c>
      <c r="K3800" t="s">
        <v>361</v>
      </c>
      <c r="L3800" t="n">
        <v>140</v>
      </c>
      <c r="M3800" t="n">
        <v>0</v>
      </c>
      <c r="N3800" t="n">
        <v>0</v>
      </c>
      <c r="T3800" t="s">
        <v>405</v>
      </c>
    </row>
    <row r="3801" spans="1:20">
      <c r="A3801" s="1" t="n">
        <v>42185</v>
      </c>
      <c r="B3801" t="s">
        <v>348</v>
      </c>
      <c r="C3801" t="n">
        <v>2</v>
      </c>
      <c r="D3801" t="n">
        <v>215</v>
      </c>
      <c r="E3801" t="s">
        <v>408</v>
      </c>
      <c r="F3801" t="n">
        <v>3201</v>
      </c>
      <c r="G3801" t="s">
        <v>250</v>
      </c>
      <c r="H3801" t="s">
        <v>251</v>
      </c>
      <c r="I3801" t="n">
        <v>5</v>
      </c>
      <c r="J3801" t="n">
        <v>515</v>
      </c>
      <c r="K3801" t="s">
        <v>361</v>
      </c>
      <c r="L3801" t="n">
        <v>175</v>
      </c>
      <c r="M3801" t="n">
        <v>0</v>
      </c>
      <c r="N3801" t="n">
        <v>0</v>
      </c>
      <c r="T3801" t="s">
        <v>405</v>
      </c>
    </row>
    <row r="3802" spans="1:20">
      <c r="A3802" s="1" t="n">
        <v>42185</v>
      </c>
      <c r="B3802" t="s">
        <v>439</v>
      </c>
      <c r="C3802" t="n">
        <v>1</v>
      </c>
      <c r="D3802" t="n">
        <v>25</v>
      </c>
      <c r="E3802" t="s">
        <v>143</v>
      </c>
      <c r="F3802" t="n">
        <v>3201</v>
      </c>
      <c r="G3802" t="s">
        <v>250</v>
      </c>
      <c r="H3802" t="s">
        <v>251</v>
      </c>
      <c r="I3802" t="n">
        <v>5</v>
      </c>
      <c r="J3802" t="n">
        <v>805</v>
      </c>
      <c r="K3802" t="s">
        <v>317</v>
      </c>
      <c r="L3802" t="n">
        <v>492</v>
      </c>
      <c r="M3802" t="n">
        <v>0.28</v>
      </c>
      <c r="N3802" t="n">
        <v>35.8</v>
      </c>
      <c r="O3802" t="s">
        <v>439</v>
      </c>
      <c r="P3802" t="n">
        <v>363</v>
      </c>
      <c r="Q3802" t="s">
        <v>411</v>
      </c>
      <c r="R3802" t="s">
        <v>255</v>
      </c>
      <c r="S3802" t="s">
        <v>251</v>
      </c>
      <c r="T3802" t="n">
        <v>5</v>
      </c>
    </row>
    <row r="3803" spans="1:20">
      <c r="A3803" s="1" t="n">
        <v>42185</v>
      </c>
      <c r="B3803" t="s">
        <v>439</v>
      </c>
      <c r="C3803" t="n">
        <v>2</v>
      </c>
      <c r="D3803" t="n">
        <v>215</v>
      </c>
      <c r="E3803" t="s">
        <v>408</v>
      </c>
      <c r="F3803" t="n">
        <v>3201</v>
      </c>
      <c r="G3803" t="s">
        <v>250</v>
      </c>
      <c r="H3803" t="s">
        <v>251</v>
      </c>
      <c r="I3803" t="n">
        <v>5</v>
      </c>
      <c r="J3803" t="n">
        <v>515</v>
      </c>
      <c r="K3803" t="s">
        <v>361</v>
      </c>
      <c r="L3803" t="n">
        <v>107</v>
      </c>
      <c r="M3803" t="n">
        <v>0</v>
      </c>
      <c r="N3803" t="n">
        <v>0</v>
      </c>
      <c r="T3803" t="s">
        <v>405</v>
      </c>
    </row>
    <row r="3804" spans="1:20">
      <c r="A3804" s="1" t="n">
        <v>42185</v>
      </c>
      <c r="B3804" t="s">
        <v>441</v>
      </c>
      <c r="C3804" t="n">
        <v>1</v>
      </c>
      <c r="D3804" t="n">
        <v>215</v>
      </c>
      <c r="E3804" t="s">
        <v>408</v>
      </c>
      <c r="F3804" t="n">
        <v>3201</v>
      </c>
      <c r="G3804" t="s">
        <v>250</v>
      </c>
      <c r="H3804" t="s">
        <v>251</v>
      </c>
      <c r="I3804" t="n">
        <v>5</v>
      </c>
      <c r="J3804" t="n">
        <v>515</v>
      </c>
      <c r="K3804" t="s">
        <v>361</v>
      </c>
      <c r="L3804" t="n">
        <v>175</v>
      </c>
      <c r="M3804" t="n">
        <v>0</v>
      </c>
      <c r="N3804" t="n">
        <v>0</v>
      </c>
      <c r="T3804" t="s">
        <v>405</v>
      </c>
    </row>
    <row r="3805" spans="1:20">
      <c r="A3805" s="1" t="n">
        <v>42216</v>
      </c>
      <c r="B3805" t="s">
        <v>345</v>
      </c>
      <c r="C3805" t="n">
        <v>28</v>
      </c>
      <c r="D3805" t="n">
        <v>25</v>
      </c>
      <c r="E3805" t="s">
        <v>143</v>
      </c>
      <c r="F3805" t="n">
        <v>3201</v>
      </c>
      <c r="G3805" t="s">
        <v>250</v>
      </c>
      <c r="H3805" t="s">
        <v>251</v>
      </c>
      <c r="I3805" t="n">
        <v>5</v>
      </c>
      <c r="J3805" t="n">
        <v>458</v>
      </c>
      <c r="K3805" t="s">
        <v>252</v>
      </c>
      <c r="L3805" t="n">
        <v>352</v>
      </c>
      <c r="M3805" t="n">
        <v>0.1</v>
      </c>
      <c r="N3805" t="n">
        <v>33.8</v>
      </c>
      <c r="O3805" t="s">
        <v>440</v>
      </c>
      <c r="P3805" t="n">
        <v>121</v>
      </c>
      <c r="Q3805" t="s">
        <v>251</v>
      </c>
      <c r="R3805" t="s">
        <v>255</v>
      </c>
      <c r="S3805" t="s">
        <v>251</v>
      </c>
      <c r="T3805" t="n">
        <v>5</v>
      </c>
    </row>
    <row r="3806" spans="1:20">
      <c r="A3806" s="1" t="n">
        <v>42216</v>
      </c>
      <c r="B3806" t="s">
        <v>345</v>
      </c>
      <c r="C3806" t="n">
        <v>29</v>
      </c>
      <c r="D3806" t="n">
        <v>25</v>
      </c>
      <c r="E3806" t="s">
        <v>143</v>
      </c>
      <c r="F3806" t="n">
        <v>3201</v>
      </c>
      <c r="G3806" t="s">
        <v>250</v>
      </c>
      <c r="H3806" t="s">
        <v>251</v>
      </c>
      <c r="I3806" t="n">
        <v>5</v>
      </c>
      <c r="J3806" t="n">
        <v>458</v>
      </c>
      <c r="K3806" t="s">
        <v>252</v>
      </c>
      <c r="L3806" t="n">
        <v>293</v>
      </c>
      <c r="M3806" t="n">
        <v>0.1</v>
      </c>
      <c r="N3806" t="n">
        <v>33.7</v>
      </c>
      <c r="O3806" t="s">
        <v>440</v>
      </c>
      <c r="P3806" t="n">
        <v>121</v>
      </c>
      <c r="Q3806" t="s">
        <v>251</v>
      </c>
      <c r="R3806" t="s">
        <v>255</v>
      </c>
      <c r="S3806" t="s">
        <v>251</v>
      </c>
      <c r="T3806" t="n">
        <v>5</v>
      </c>
    </row>
    <row r="3807" spans="1:20">
      <c r="A3807" s="1" t="n">
        <v>42216</v>
      </c>
      <c r="B3807" t="s">
        <v>345</v>
      </c>
      <c r="C3807" t="n">
        <v>30</v>
      </c>
      <c r="D3807" t="n">
        <v>25</v>
      </c>
      <c r="E3807" t="s">
        <v>143</v>
      </c>
      <c r="F3807" t="n">
        <v>3201</v>
      </c>
      <c r="G3807" t="s">
        <v>250</v>
      </c>
      <c r="H3807" t="s">
        <v>251</v>
      </c>
      <c r="I3807" t="n">
        <v>5</v>
      </c>
      <c r="J3807" t="n">
        <v>458</v>
      </c>
      <c r="K3807" t="s">
        <v>252</v>
      </c>
      <c r="L3807" t="n">
        <v>359</v>
      </c>
      <c r="M3807" t="n">
        <v>0.1</v>
      </c>
      <c r="N3807" t="n">
        <v>33.7</v>
      </c>
      <c r="O3807" t="s">
        <v>440</v>
      </c>
      <c r="P3807" t="n">
        <v>121</v>
      </c>
      <c r="Q3807" t="s">
        <v>251</v>
      </c>
      <c r="R3807" t="s">
        <v>255</v>
      </c>
      <c r="S3807" t="s">
        <v>251</v>
      </c>
      <c r="T3807" t="n">
        <v>5</v>
      </c>
    </row>
    <row r="3808" spans="1:20">
      <c r="A3808" s="1" t="n">
        <v>42216</v>
      </c>
      <c r="B3808" t="s">
        <v>345</v>
      </c>
      <c r="C3808" t="n">
        <v>31</v>
      </c>
      <c r="D3808" t="n">
        <v>25</v>
      </c>
      <c r="E3808" t="s">
        <v>143</v>
      </c>
      <c r="F3808" t="n">
        <v>3201</v>
      </c>
      <c r="G3808" t="s">
        <v>250</v>
      </c>
      <c r="H3808" t="s">
        <v>251</v>
      </c>
      <c r="I3808" t="n">
        <v>5</v>
      </c>
      <c r="J3808" t="n">
        <v>945</v>
      </c>
      <c r="K3808" t="s">
        <v>304</v>
      </c>
      <c r="L3808" t="n">
        <v>283</v>
      </c>
      <c r="M3808" t="n">
        <v>0.04</v>
      </c>
      <c r="N3808" t="n">
        <v>41.4</v>
      </c>
      <c r="O3808" t="s">
        <v>440</v>
      </c>
      <c r="P3808" t="n">
        <v>121</v>
      </c>
      <c r="Q3808" t="s">
        <v>251</v>
      </c>
      <c r="R3808" t="s">
        <v>255</v>
      </c>
      <c r="S3808" t="s">
        <v>251</v>
      </c>
      <c r="T3808" t="n">
        <v>5</v>
      </c>
    </row>
    <row r="3809" spans="1:20">
      <c r="A3809" s="1" t="n">
        <v>42216</v>
      </c>
      <c r="B3809" t="s">
        <v>345</v>
      </c>
      <c r="C3809" t="n">
        <v>94</v>
      </c>
      <c r="D3809" t="n">
        <v>510</v>
      </c>
      <c r="E3809" t="s">
        <v>422</v>
      </c>
      <c r="F3809" t="n">
        <v>3201</v>
      </c>
      <c r="G3809" t="s">
        <v>250</v>
      </c>
      <c r="H3809" t="s">
        <v>251</v>
      </c>
      <c r="I3809" t="n">
        <v>5</v>
      </c>
      <c r="J3809" t="n">
        <v>260</v>
      </c>
      <c r="K3809" t="s">
        <v>272</v>
      </c>
      <c r="L3809" t="n">
        <v>45</v>
      </c>
      <c r="M3809" t="n">
        <v>1.62</v>
      </c>
      <c r="N3809" t="n">
        <v>0</v>
      </c>
      <c r="T3809" t="s">
        <v>405</v>
      </c>
    </row>
    <row r="3810" spans="1:20">
      <c r="A3810" s="1" t="n">
        <v>42216</v>
      </c>
      <c r="B3810" t="s">
        <v>345</v>
      </c>
      <c r="C3810" t="n">
        <v>95</v>
      </c>
      <c r="D3810" t="n">
        <v>465</v>
      </c>
      <c r="E3810" t="s">
        <v>428</v>
      </c>
      <c r="F3810" t="n">
        <v>3201</v>
      </c>
      <c r="G3810" t="s">
        <v>250</v>
      </c>
      <c r="H3810" t="s">
        <v>251</v>
      </c>
      <c r="I3810" t="n">
        <v>5</v>
      </c>
      <c r="J3810" t="n">
        <v>260</v>
      </c>
      <c r="K3810" t="s">
        <v>272</v>
      </c>
      <c r="L3810" t="n">
        <v>37</v>
      </c>
      <c r="M3810" t="n">
        <v>0</v>
      </c>
      <c r="N3810" t="n">
        <v>0</v>
      </c>
      <c r="T3810" t="s">
        <v>405</v>
      </c>
    </row>
    <row r="3811" spans="1:20">
      <c r="A3811" s="1" t="n">
        <v>42216</v>
      </c>
      <c r="B3811" t="s">
        <v>345</v>
      </c>
      <c r="C3811" t="n">
        <v>96</v>
      </c>
      <c r="D3811" t="n">
        <v>465</v>
      </c>
      <c r="E3811" t="s">
        <v>428</v>
      </c>
      <c r="F3811" t="n">
        <v>3201</v>
      </c>
      <c r="G3811" t="s">
        <v>250</v>
      </c>
      <c r="H3811" t="s">
        <v>251</v>
      </c>
      <c r="I3811" t="n">
        <v>5</v>
      </c>
      <c r="J3811" t="n">
        <v>260</v>
      </c>
      <c r="K3811" t="s">
        <v>272</v>
      </c>
      <c r="L3811" t="n">
        <v>21</v>
      </c>
      <c r="M3811" t="n">
        <v>0</v>
      </c>
      <c r="N3811" t="n">
        <v>0</v>
      </c>
      <c r="T3811" t="s">
        <v>405</v>
      </c>
    </row>
    <row r="3812" spans="1:20">
      <c r="A3812" s="1" t="n">
        <v>42216</v>
      </c>
      <c r="B3812" t="s">
        <v>400</v>
      </c>
      <c r="C3812" t="n">
        <v>1</v>
      </c>
      <c r="D3812" t="n">
        <v>251</v>
      </c>
      <c r="E3812" t="s">
        <v>409</v>
      </c>
      <c r="F3812" t="n">
        <v>3201</v>
      </c>
      <c r="G3812" t="s">
        <v>250</v>
      </c>
      <c r="H3812" t="s">
        <v>251</v>
      </c>
      <c r="I3812" t="n">
        <v>5</v>
      </c>
      <c r="J3812" t="n">
        <v>320</v>
      </c>
      <c r="K3812" t="s">
        <v>412</v>
      </c>
      <c r="L3812" t="n">
        <v>17</v>
      </c>
      <c r="M3812" t="n">
        <v>0</v>
      </c>
      <c r="N3812" t="n">
        <v>0</v>
      </c>
      <c r="T3812" t="s">
        <v>405</v>
      </c>
    </row>
    <row r="3813" spans="1:20">
      <c r="A3813" s="1" t="n">
        <v>42216</v>
      </c>
      <c r="B3813" t="s">
        <v>400</v>
      </c>
      <c r="C3813" t="n">
        <v>2</v>
      </c>
      <c r="D3813" t="n">
        <v>251</v>
      </c>
      <c r="E3813" t="s">
        <v>409</v>
      </c>
      <c r="F3813" t="n">
        <v>3202</v>
      </c>
      <c r="G3813" t="s">
        <v>297</v>
      </c>
      <c r="H3813" t="s">
        <v>251</v>
      </c>
      <c r="I3813" t="n">
        <v>5</v>
      </c>
      <c r="J3813" t="n">
        <v>320</v>
      </c>
      <c r="K3813" t="s">
        <v>412</v>
      </c>
      <c r="L3813" t="n">
        <v>20</v>
      </c>
      <c r="M3813" t="n">
        <v>0</v>
      </c>
      <c r="N3813" t="n">
        <v>0</v>
      </c>
      <c r="T3813" t="s">
        <v>405</v>
      </c>
    </row>
    <row r="3814" spans="1:20">
      <c r="A3814" s="1" t="n">
        <v>42216</v>
      </c>
      <c r="B3814" t="s">
        <v>348</v>
      </c>
      <c r="C3814" t="n">
        <v>1</v>
      </c>
      <c r="D3814" t="n">
        <v>216</v>
      </c>
      <c r="E3814" t="s">
        <v>416</v>
      </c>
      <c r="F3814" t="n">
        <v>3201</v>
      </c>
      <c r="G3814" t="s">
        <v>250</v>
      </c>
      <c r="H3814" t="s">
        <v>251</v>
      </c>
      <c r="I3814" t="n">
        <v>5</v>
      </c>
      <c r="J3814" t="n">
        <v>515</v>
      </c>
      <c r="K3814" t="s">
        <v>361</v>
      </c>
      <c r="L3814" t="n">
        <v>150</v>
      </c>
      <c r="M3814" t="n">
        <v>0</v>
      </c>
      <c r="N3814" t="n">
        <v>0</v>
      </c>
      <c r="T3814" t="s">
        <v>405</v>
      </c>
    </row>
    <row r="3815" spans="1:20">
      <c r="A3815" s="1" t="n">
        <v>42216</v>
      </c>
      <c r="B3815" t="s">
        <v>348</v>
      </c>
      <c r="C3815" t="n">
        <v>2</v>
      </c>
      <c r="D3815" t="n">
        <v>215</v>
      </c>
      <c r="E3815" t="s">
        <v>408</v>
      </c>
      <c r="F3815" t="n">
        <v>3201</v>
      </c>
      <c r="G3815" t="s">
        <v>250</v>
      </c>
      <c r="H3815" t="s">
        <v>251</v>
      </c>
      <c r="I3815" t="n">
        <v>5</v>
      </c>
      <c r="J3815" t="n">
        <v>515</v>
      </c>
      <c r="K3815" t="s">
        <v>361</v>
      </c>
      <c r="L3815" t="n">
        <v>165</v>
      </c>
      <c r="M3815" t="n">
        <v>0</v>
      </c>
      <c r="N3815" t="n">
        <v>0</v>
      </c>
      <c r="T3815" t="s">
        <v>405</v>
      </c>
    </row>
    <row r="3816" spans="1:20">
      <c r="A3816" s="1" t="n">
        <v>42216</v>
      </c>
      <c r="B3816" t="s">
        <v>439</v>
      </c>
      <c r="C3816" t="n">
        <v>1</v>
      </c>
      <c r="D3816" t="n">
        <v>25</v>
      </c>
      <c r="E3816" t="s">
        <v>143</v>
      </c>
      <c r="F3816" t="n">
        <v>3201</v>
      </c>
      <c r="G3816" t="s">
        <v>250</v>
      </c>
      <c r="H3816" t="s">
        <v>251</v>
      </c>
      <c r="I3816" t="n">
        <v>5</v>
      </c>
      <c r="J3816" t="n">
        <v>805</v>
      </c>
      <c r="K3816" t="s">
        <v>317</v>
      </c>
      <c r="L3816" t="n">
        <v>720</v>
      </c>
      <c r="M3816" t="n">
        <v>0.28</v>
      </c>
      <c r="N3816" t="n">
        <v>35.9</v>
      </c>
      <c r="O3816" t="s">
        <v>439</v>
      </c>
      <c r="P3816" t="n">
        <v>363</v>
      </c>
      <c r="Q3816" t="s">
        <v>411</v>
      </c>
      <c r="R3816" t="s">
        <v>255</v>
      </c>
      <c r="S3816" t="s">
        <v>251</v>
      </c>
      <c r="T3816" t="n">
        <v>5</v>
      </c>
    </row>
    <row r="3817" spans="1:20">
      <c r="A3817" s="1" t="n">
        <v>42216</v>
      </c>
      <c r="B3817" t="s">
        <v>441</v>
      </c>
      <c r="C3817" t="n">
        <v>1</v>
      </c>
      <c r="D3817" t="n">
        <v>215</v>
      </c>
      <c r="E3817" t="s">
        <v>408</v>
      </c>
      <c r="F3817" t="n">
        <v>3201</v>
      </c>
      <c r="G3817" t="s">
        <v>250</v>
      </c>
      <c r="H3817" t="s">
        <v>251</v>
      </c>
      <c r="I3817" t="n">
        <v>5</v>
      </c>
      <c r="J3817" t="n">
        <v>515</v>
      </c>
      <c r="K3817" t="s">
        <v>361</v>
      </c>
      <c r="L3817" t="n">
        <v>165</v>
      </c>
      <c r="M3817" t="n">
        <v>0</v>
      </c>
      <c r="N3817" t="n">
        <v>0</v>
      </c>
      <c r="T3817" t="s">
        <v>405</v>
      </c>
    </row>
    <row r="3818" spans="1:20">
      <c r="A3818" s="1" t="n">
        <v>42247</v>
      </c>
      <c r="B3818" t="s">
        <v>345</v>
      </c>
      <c r="C3818" t="n">
        <v>26</v>
      </c>
      <c r="D3818" t="n">
        <v>25</v>
      </c>
      <c r="E3818" t="s">
        <v>143</v>
      </c>
      <c r="F3818" t="n">
        <v>3201</v>
      </c>
      <c r="G3818" t="s">
        <v>250</v>
      </c>
      <c r="H3818" t="s">
        <v>251</v>
      </c>
      <c r="I3818" t="n">
        <v>5</v>
      </c>
      <c r="J3818" t="n">
        <v>458</v>
      </c>
      <c r="K3818" t="s">
        <v>252</v>
      </c>
      <c r="L3818" t="n">
        <v>163</v>
      </c>
      <c r="M3818" t="n">
        <v>0.1</v>
      </c>
      <c r="N3818" t="n">
        <v>33.6</v>
      </c>
      <c r="O3818" t="s">
        <v>440</v>
      </c>
      <c r="P3818" t="n">
        <v>121</v>
      </c>
      <c r="Q3818" t="s">
        <v>251</v>
      </c>
      <c r="R3818" t="s">
        <v>255</v>
      </c>
      <c r="S3818" t="s">
        <v>251</v>
      </c>
      <c r="T3818" t="n">
        <v>5</v>
      </c>
    </row>
    <row r="3819" spans="1:20">
      <c r="A3819" s="1" t="n">
        <v>42247</v>
      </c>
      <c r="B3819" t="s">
        <v>345</v>
      </c>
      <c r="C3819" t="n">
        <v>27</v>
      </c>
      <c r="D3819" t="n">
        <v>25</v>
      </c>
      <c r="E3819" t="s">
        <v>143</v>
      </c>
      <c r="F3819" t="n">
        <v>3201</v>
      </c>
      <c r="G3819" t="s">
        <v>250</v>
      </c>
      <c r="H3819" t="s">
        <v>251</v>
      </c>
      <c r="I3819" t="n">
        <v>5</v>
      </c>
      <c r="J3819" t="n">
        <v>458</v>
      </c>
      <c r="K3819" t="s">
        <v>252</v>
      </c>
      <c r="L3819" t="n">
        <v>489</v>
      </c>
      <c r="M3819" t="n">
        <v>0.1</v>
      </c>
      <c r="N3819" t="n">
        <v>33.6</v>
      </c>
      <c r="O3819" t="s">
        <v>440</v>
      </c>
      <c r="P3819" t="n">
        <v>121</v>
      </c>
      <c r="Q3819" t="s">
        <v>251</v>
      </c>
      <c r="R3819" t="s">
        <v>255</v>
      </c>
      <c r="S3819" t="s">
        <v>251</v>
      </c>
      <c r="T3819" t="n">
        <v>5</v>
      </c>
    </row>
    <row r="3820" spans="1:20">
      <c r="A3820" s="1" t="n">
        <v>42247</v>
      </c>
      <c r="B3820" t="s">
        <v>345</v>
      </c>
      <c r="C3820" t="n">
        <v>28</v>
      </c>
      <c r="D3820" t="n">
        <v>25</v>
      </c>
      <c r="E3820" t="s">
        <v>143</v>
      </c>
      <c r="F3820" t="n">
        <v>3201</v>
      </c>
      <c r="G3820" t="s">
        <v>250</v>
      </c>
      <c r="H3820" t="s">
        <v>251</v>
      </c>
      <c r="I3820" t="n">
        <v>5</v>
      </c>
      <c r="J3820" t="n">
        <v>458</v>
      </c>
      <c r="K3820" t="s">
        <v>252</v>
      </c>
      <c r="L3820" t="n">
        <v>316</v>
      </c>
      <c r="M3820" t="n">
        <v>0.1</v>
      </c>
      <c r="N3820" t="n">
        <v>33.7</v>
      </c>
      <c r="O3820" t="s">
        <v>440</v>
      </c>
      <c r="P3820" t="n">
        <v>121</v>
      </c>
      <c r="Q3820" t="s">
        <v>251</v>
      </c>
      <c r="R3820" t="s">
        <v>255</v>
      </c>
      <c r="S3820" t="s">
        <v>251</v>
      </c>
      <c r="T3820" t="n">
        <v>5</v>
      </c>
    </row>
    <row r="3821" spans="1:20">
      <c r="A3821" s="1" t="n">
        <v>42247</v>
      </c>
      <c r="B3821" t="s">
        <v>345</v>
      </c>
      <c r="C3821" t="n">
        <v>29</v>
      </c>
      <c r="D3821" t="n">
        <v>25</v>
      </c>
      <c r="E3821" t="s">
        <v>143</v>
      </c>
      <c r="F3821" t="n">
        <v>3201</v>
      </c>
      <c r="G3821" t="s">
        <v>250</v>
      </c>
      <c r="H3821" t="s">
        <v>251</v>
      </c>
      <c r="I3821" t="n">
        <v>5</v>
      </c>
      <c r="J3821" t="n">
        <v>945</v>
      </c>
      <c r="K3821" t="s">
        <v>304</v>
      </c>
      <c r="L3821" t="n">
        <v>336</v>
      </c>
      <c r="M3821" t="n">
        <v>0.07000000000000001</v>
      </c>
      <c r="N3821" t="n">
        <v>36.4</v>
      </c>
      <c r="O3821" t="s">
        <v>440</v>
      </c>
      <c r="P3821" t="n">
        <v>121</v>
      </c>
      <c r="Q3821" t="s">
        <v>251</v>
      </c>
      <c r="R3821" t="s">
        <v>255</v>
      </c>
      <c r="S3821" t="s">
        <v>251</v>
      </c>
      <c r="T3821" t="n">
        <v>5</v>
      </c>
    </row>
    <row r="3822" spans="1:20">
      <c r="A3822" s="1" t="n">
        <v>42247</v>
      </c>
      <c r="B3822" t="s">
        <v>345</v>
      </c>
      <c r="C3822" t="n">
        <v>88</v>
      </c>
      <c r="D3822" t="n">
        <v>215</v>
      </c>
      <c r="E3822" t="s">
        <v>408</v>
      </c>
      <c r="F3822" t="n">
        <v>3201</v>
      </c>
      <c r="G3822" t="s">
        <v>250</v>
      </c>
      <c r="H3822" t="s">
        <v>251</v>
      </c>
      <c r="I3822" t="n">
        <v>5</v>
      </c>
      <c r="J3822" t="n">
        <v>515</v>
      </c>
      <c r="K3822" t="s">
        <v>361</v>
      </c>
      <c r="L3822" t="n">
        <v>77</v>
      </c>
      <c r="M3822" t="n">
        <v>0</v>
      </c>
      <c r="N3822" t="n">
        <v>0</v>
      </c>
      <c r="T3822" t="s">
        <v>405</v>
      </c>
    </row>
    <row r="3823" spans="1:20">
      <c r="A3823" s="1" t="n">
        <v>42247</v>
      </c>
      <c r="B3823" t="s">
        <v>400</v>
      </c>
      <c r="C3823" t="n">
        <v>1</v>
      </c>
      <c r="D3823" t="n">
        <v>251</v>
      </c>
      <c r="E3823" t="s">
        <v>409</v>
      </c>
      <c r="F3823" t="n">
        <v>3204</v>
      </c>
      <c r="G3823" t="s">
        <v>367</v>
      </c>
      <c r="H3823" t="s">
        <v>251</v>
      </c>
      <c r="I3823" t="n">
        <v>5</v>
      </c>
      <c r="J3823" t="n">
        <v>320</v>
      </c>
      <c r="K3823" t="s">
        <v>412</v>
      </c>
      <c r="L3823" t="n">
        <v>10</v>
      </c>
      <c r="M3823" t="n">
        <v>0</v>
      </c>
      <c r="N3823" t="n">
        <v>0</v>
      </c>
      <c r="T3823" t="s">
        <v>405</v>
      </c>
    </row>
    <row r="3824" spans="1:20">
      <c r="A3824" s="1" t="n">
        <v>42247</v>
      </c>
      <c r="B3824" t="s">
        <v>400</v>
      </c>
      <c r="C3824" t="n">
        <v>2</v>
      </c>
      <c r="D3824" t="n">
        <v>251</v>
      </c>
      <c r="E3824" t="s">
        <v>409</v>
      </c>
      <c r="F3824" t="n">
        <v>3201</v>
      </c>
      <c r="G3824" t="s">
        <v>250</v>
      </c>
      <c r="H3824" t="s">
        <v>251</v>
      </c>
      <c r="I3824" t="n">
        <v>5</v>
      </c>
      <c r="J3824" t="n">
        <v>320</v>
      </c>
      <c r="K3824" t="s">
        <v>412</v>
      </c>
      <c r="L3824" t="n">
        <v>19</v>
      </c>
      <c r="M3824" t="n">
        <v>0</v>
      </c>
      <c r="N3824" t="n">
        <v>0</v>
      </c>
      <c r="T3824" t="s">
        <v>405</v>
      </c>
    </row>
    <row r="3825" spans="1:20">
      <c r="A3825" s="1" t="n">
        <v>42247</v>
      </c>
      <c r="B3825" t="s">
        <v>400</v>
      </c>
      <c r="C3825" t="n">
        <v>3</v>
      </c>
      <c r="D3825" t="n">
        <v>251</v>
      </c>
      <c r="E3825" t="s">
        <v>409</v>
      </c>
      <c r="F3825" t="n">
        <v>3202</v>
      </c>
      <c r="G3825" t="s">
        <v>297</v>
      </c>
      <c r="H3825" t="s">
        <v>251</v>
      </c>
      <c r="I3825" t="n">
        <v>5</v>
      </c>
      <c r="J3825" t="n">
        <v>320</v>
      </c>
      <c r="K3825" t="s">
        <v>412</v>
      </c>
      <c r="L3825" t="n">
        <v>30</v>
      </c>
      <c r="M3825" t="n">
        <v>0</v>
      </c>
      <c r="N3825" t="n">
        <v>0</v>
      </c>
      <c r="T3825" t="s">
        <v>405</v>
      </c>
    </row>
    <row r="3826" spans="1:20">
      <c r="A3826" s="1" t="n">
        <v>42247</v>
      </c>
      <c r="B3826" t="s">
        <v>406</v>
      </c>
      <c r="C3826" t="n">
        <v>1</v>
      </c>
      <c r="D3826" t="n">
        <v>931</v>
      </c>
      <c r="E3826" t="s">
        <v>407</v>
      </c>
      <c r="F3826" t="n">
        <v>3201</v>
      </c>
      <c r="G3826" t="s">
        <v>250</v>
      </c>
      <c r="H3826" t="s">
        <v>251</v>
      </c>
      <c r="I3826" t="n">
        <v>5</v>
      </c>
      <c r="J3826" t="n">
        <v>940</v>
      </c>
      <c r="K3826" t="s">
        <v>257</v>
      </c>
      <c r="L3826" t="n">
        <v>67</v>
      </c>
      <c r="M3826" t="n">
        <v>0</v>
      </c>
      <c r="N3826" t="n">
        <v>0</v>
      </c>
      <c r="T3826" t="s">
        <v>405</v>
      </c>
    </row>
    <row r="3827" spans="1:20">
      <c r="A3827" s="1" t="n">
        <v>42247</v>
      </c>
      <c r="B3827" t="s">
        <v>348</v>
      </c>
      <c r="C3827" t="n">
        <v>1</v>
      </c>
      <c r="D3827" t="n">
        <v>216</v>
      </c>
      <c r="E3827" t="s">
        <v>416</v>
      </c>
      <c r="F3827" t="n">
        <v>3201</v>
      </c>
      <c r="G3827" t="s">
        <v>250</v>
      </c>
      <c r="H3827" t="s">
        <v>251</v>
      </c>
      <c r="I3827" t="n">
        <v>5</v>
      </c>
      <c r="J3827" t="n">
        <v>515</v>
      </c>
      <c r="K3827" t="s">
        <v>361</v>
      </c>
      <c r="L3827" t="n">
        <v>180</v>
      </c>
      <c r="M3827" t="n">
        <v>0</v>
      </c>
      <c r="N3827" t="n">
        <v>0</v>
      </c>
      <c r="T3827" t="s">
        <v>405</v>
      </c>
    </row>
    <row r="3828" spans="1:20">
      <c r="A3828" s="1" t="n">
        <v>42247</v>
      </c>
      <c r="B3828" t="s">
        <v>348</v>
      </c>
      <c r="C3828" t="n">
        <v>2</v>
      </c>
      <c r="D3828" t="n">
        <v>215</v>
      </c>
      <c r="E3828" t="s">
        <v>408</v>
      </c>
      <c r="F3828" t="n">
        <v>3201</v>
      </c>
      <c r="G3828" t="s">
        <v>250</v>
      </c>
      <c r="H3828" t="s">
        <v>251</v>
      </c>
      <c r="I3828" t="n">
        <v>5</v>
      </c>
      <c r="J3828" t="n">
        <v>515</v>
      </c>
      <c r="K3828" t="s">
        <v>361</v>
      </c>
      <c r="L3828" t="n">
        <v>242</v>
      </c>
      <c r="M3828" t="n">
        <v>0</v>
      </c>
      <c r="N3828" t="n">
        <v>0</v>
      </c>
      <c r="T3828" t="s">
        <v>405</v>
      </c>
    </row>
    <row r="3829" spans="1:20">
      <c r="A3829" s="1" t="n">
        <v>42247</v>
      </c>
      <c r="B3829" t="s">
        <v>397</v>
      </c>
      <c r="C3829" t="n">
        <v>2</v>
      </c>
      <c r="D3829" t="n">
        <v>141</v>
      </c>
      <c r="E3829" t="s">
        <v>149</v>
      </c>
      <c r="F3829" t="n">
        <v>3201</v>
      </c>
      <c r="G3829" t="s">
        <v>250</v>
      </c>
      <c r="H3829" t="s">
        <v>251</v>
      </c>
      <c r="I3829" t="n">
        <v>5</v>
      </c>
      <c r="J3829" t="n">
        <v>220</v>
      </c>
      <c r="K3829" t="s">
        <v>399</v>
      </c>
      <c r="L3829" t="n">
        <v>2</v>
      </c>
      <c r="M3829" t="n">
        <v>0</v>
      </c>
      <c r="N3829" t="n">
        <v>0</v>
      </c>
      <c r="T3829" t="s">
        <v>405</v>
      </c>
    </row>
    <row r="3830" spans="1:20">
      <c r="A3830" s="1" t="n">
        <v>42247</v>
      </c>
      <c r="B3830" t="s">
        <v>397</v>
      </c>
      <c r="C3830" t="n">
        <v>3</v>
      </c>
      <c r="D3830" t="n">
        <v>141</v>
      </c>
      <c r="E3830" t="s">
        <v>149</v>
      </c>
      <c r="F3830" t="n">
        <v>3201</v>
      </c>
      <c r="G3830" t="s">
        <v>250</v>
      </c>
      <c r="H3830" t="s">
        <v>251</v>
      </c>
      <c r="I3830" t="n">
        <v>5</v>
      </c>
      <c r="J3830" t="n">
        <v>220</v>
      </c>
      <c r="K3830" t="s">
        <v>399</v>
      </c>
      <c r="L3830" t="n">
        <v>49</v>
      </c>
      <c r="M3830" t="n">
        <v>0</v>
      </c>
      <c r="N3830" t="n">
        <v>0</v>
      </c>
      <c r="T3830" t="s">
        <v>405</v>
      </c>
    </row>
    <row r="3831" spans="1:20">
      <c r="A3831" s="1" t="n">
        <v>42247</v>
      </c>
      <c r="B3831" t="s">
        <v>397</v>
      </c>
      <c r="C3831" t="n">
        <v>4</v>
      </c>
      <c r="D3831" t="n">
        <v>141</v>
      </c>
      <c r="E3831" t="s">
        <v>149</v>
      </c>
      <c r="F3831" t="n">
        <v>3201</v>
      </c>
      <c r="G3831" t="s">
        <v>250</v>
      </c>
      <c r="H3831" t="s">
        <v>251</v>
      </c>
      <c r="I3831" t="n">
        <v>5</v>
      </c>
      <c r="J3831" t="n">
        <v>220</v>
      </c>
      <c r="K3831" t="s">
        <v>399</v>
      </c>
      <c r="L3831" t="n">
        <v>1</v>
      </c>
      <c r="M3831" t="n">
        <v>0</v>
      </c>
      <c r="N3831" t="n">
        <v>0</v>
      </c>
      <c r="T3831" t="s">
        <v>405</v>
      </c>
    </row>
    <row r="3832" spans="1:20">
      <c r="A3832" s="1" t="n">
        <v>42247</v>
      </c>
      <c r="B3832" t="s">
        <v>397</v>
      </c>
      <c r="C3832" t="n">
        <v>5</v>
      </c>
      <c r="D3832" t="n">
        <v>141</v>
      </c>
      <c r="E3832" t="s">
        <v>149</v>
      </c>
      <c r="F3832" t="n">
        <v>3201</v>
      </c>
      <c r="G3832" t="s">
        <v>250</v>
      </c>
      <c r="H3832" t="s">
        <v>251</v>
      </c>
      <c r="I3832" t="n">
        <v>5</v>
      </c>
      <c r="J3832" t="n">
        <v>220</v>
      </c>
      <c r="K3832" t="s">
        <v>399</v>
      </c>
      <c r="L3832" t="n">
        <v>28</v>
      </c>
      <c r="M3832" t="n">
        <v>0</v>
      </c>
      <c r="N3832" t="n">
        <v>0</v>
      </c>
      <c r="T3832" t="s">
        <v>405</v>
      </c>
    </row>
    <row r="3833" spans="1:20">
      <c r="A3833" s="1" t="n">
        <v>42247</v>
      </c>
      <c r="B3833" t="s">
        <v>397</v>
      </c>
      <c r="C3833" t="n">
        <v>6</v>
      </c>
      <c r="D3833" t="n">
        <v>141</v>
      </c>
      <c r="E3833" t="s">
        <v>149</v>
      </c>
      <c r="F3833" t="n">
        <v>3201</v>
      </c>
      <c r="G3833" t="s">
        <v>250</v>
      </c>
      <c r="H3833" t="s">
        <v>251</v>
      </c>
      <c r="I3833" t="n">
        <v>5</v>
      </c>
      <c r="J3833" t="n">
        <v>220</v>
      </c>
      <c r="K3833" t="s">
        <v>399</v>
      </c>
      <c r="L3833" t="n">
        <v>1</v>
      </c>
      <c r="M3833" t="n">
        <v>0</v>
      </c>
      <c r="N3833" t="n">
        <v>0</v>
      </c>
      <c r="T3833" t="s">
        <v>405</v>
      </c>
    </row>
    <row r="3834" spans="1:20">
      <c r="A3834" s="1" t="n">
        <v>42247</v>
      </c>
      <c r="B3834" t="s">
        <v>397</v>
      </c>
      <c r="C3834" t="n">
        <v>7</v>
      </c>
      <c r="D3834" t="n">
        <v>141</v>
      </c>
      <c r="E3834" t="s">
        <v>149</v>
      </c>
      <c r="F3834" t="n">
        <v>3201</v>
      </c>
      <c r="G3834" t="s">
        <v>250</v>
      </c>
      <c r="H3834" t="s">
        <v>251</v>
      </c>
      <c r="I3834" t="n">
        <v>5</v>
      </c>
      <c r="J3834" t="n">
        <v>220</v>
      </c>
      <c r="K3834" t="s">
        <v>399</v>
      </c>
      <c r="L3834" t="n">
        <v>1</v>
      </c>
      <c r="M3834" t="n">
        <v>0</v>
      </c>
      <c r="N3834" t="n">
        <v>0</v>
      </c>
      <c r="T3834" t="s">
        <v>405</v>
      </c>
    </row>
    <row r="3835" spans="1:20">
      <c r="A3835" s="1" t="n">
        <v>42247</v>
      </c>
      <c r="B3835" t="s">
        <v>439</v>
      </c>
      <c r="C3835" t="n">
        <v>1</v>
      </c>
      <c r="D3835" t="n">
        <v>25</v>
      </c>
      <c r="E3835" t="s">
        <v>143</v>
      </c>
      <c r="F3835" t="n">
        <v>3201</v>
      </c>
      <c r="G3835" t="s">
        <v>250</v>
      </c>
      <c r="H3835" t="s">
        <v>251</v>
      </c>
      <c r="I3835" t="n">
        <v>5</v>
      </c>
      <c r="J3835" t="n">
        <v>805</v>
      </c>
      <c r="K3835" t="s">
        <v>317</v>
      </c>
      <c r="L3835" t="n">
        <v>210</v>
      </c>
      <c r="M3835" t="n">
        <v>0.52</v>
      </c>
      <c r="N3835" t="n">
        <v>35</v>
      </c>
      <c r="O3835" t="s">
        <v>439</v>
      </c>
      <c r="P3835" t="n">
        <v>363</v>
      </c>
      <c r="Q3835" t="s">
        <v>411</v>
      </c>
      <c r="R3835" t="s">
        <v>255</v>
      </c>
      <c r="S3835" t="s">
        <v>251</v>
      </c>
      <c r="T3835" t="n">
        <v>5</v>
      </c>
    </row>
    <row r="3836" spans="1:20">
      <c r="A3836" s="1" t="n">
        <v>42247</v>
      </c>
      <c r="B3836" t="s">
        <v>439</v>
      </c>
      <c r="C3836" t="n">
        <v>2</v>
      </c>
      <c r="D3836" t="n">
        <v>25</v>
      </c>
      <c r="E3836" t="s">
        <v>143</v>
      </c>
      <c r="F3836" t="n">
        <v>3201</v>
      </c>
      <c r="G3836" t="s">
        <v>250</v>
      </c>
      <c r="H3836" t="s">
        <v>251</v>
      </c>
      <c r="I3836" t="n">
        <v>5</v>
      </c>
      <c r="J3836" t="n">
        <v>805</v>
      </c>
      <c r="K3836" t="s">
        <v>317</v>
      </c>
      <c r="L3836" t="n">
        <v>532</v>
      </c>
      <c r="M3836" t="n">
        <v>0.52</v>
      </c>
      <c r="N3836" t="n">
        <v>35</v>
      </c>
      <c r="O3836" t="s">
        <v>439</v>
      </c>
      <c r="P3836" t="n">
        <v>363</v>
      </c>
      <c r="Q3836" t="s">
        <v>411</v>
      </c>
      <c r="R3836" t="s">
        <v>255</v>
      </c>
      <c r="S3836" t="s">
        <v>251</v>
      </c>
      <c r="T3836" t="n">
        <v>5</v>
      </c>
    </row>
    <row r="3837" spans="1:20">
      <c r="A3837" s="1" t="n">
        <v>42247</v>
      </c>
      <c r="B3837" t="s">
        <v>439</v>
      </c>
      <c r="C3837" t="n">
        <v>3</v>
      </c>
      <c r="D3837" t="n">
        <v>25</v>
      </c>
      <c r="E3837" t="s">
        <v>143</v>
      </c>
      <c r="F3837" t="n">
        <v>3201</v>
      </c>
      <c r="G3837" t="s">
        <v>250</v>
      </c>
      <c r="H3837" t="s">
        <v>251</v>
      </c>
      <c r="I3837" t="n">
        <v>5</v>
      </c>
      <c r="J3837" t="n">
        <v>805</v>
      </c>
      <c r="K3837" t="s">
        <v>317</v>
      </c>
      <c r="L3837" t="n">
        <v>227</v>
      </c>
      <c r="M3837" t="n">
        <v>0.28</v>
      </c>
      <c r="N3837" t="n">
        <v>36</v>
      </c>
      <c r="O3837" t="s">
        <v>439</v>
      </c>
      <c r="P3837" t="n">
        <v>363</v>
      </c>
      <c r="Q3837" t="s">
        <v>411</v>
      </c>
      <c r="R3837" t="s">
        <v>255</v>
      </c>
      <c r="S3837" t="s">
        <v>251</v>
      </c>
      <c r="T3837" t="n">
        <v>5</v>
      </c>
    </row>
    <row r="3838" spans="1:20">
      <c r="A3838" s="1" t="n">
        <v>42247</v>
      </c>
      <c r="B3838" t="s">
        <v>439</v>
      </c>
      <c r="C3838" t="n">
        <v>4</v>
      </c>
      <c r="D3838" t="n">
        <v>25</v>
      </c>
      <c r="E3838" t="s">
        <v>143</v>
      </c>
      <c r="F3838" t="n">
        <v>3201</v>
      </c>
      <c r="G3838" t="s">
        <v>250</v>
      </c>
      <c r="H3838" t="s">
        <v>251</v>
      </c>
      <c r="I3838" t="n">
        <v>5</v>
      </c>
      <c r="J3838" t="n">
        <v>805</v>
      </c>
      <c r="K3838" t="s">
        <v>317</v>
      </c>
      <c r="L3838" t="n">
        <v>1</v>
      </c>
      <c r="M3838" t="n">
        <v>0.51</v>
      </c>
      <c r="N3838" t="n">
        <v>35.3</v>
      </c>
      <c r="O3838" t="s">
        <v>439</v>
      </c>
      <c r="P3838" t="n">
        <v>363</v>
      </c>
      <c r="Q3838" t="s">
        <v>411</v>
      </c>
      <c r="R3838" t="s">
        <v>255</v>
      </c>
      <c r="S3838" t="s">
        <v>251</v>
      </c>
      <c r="T3838" t="n">
        <v>5</v>
      </c>
    </row>
    <row r="3839" spans="1:20">
      <c r="A3839" s="1" t="n">
        <v>42247</v>
      </c>
      <c r="B3839" t="s">
        <v>439</v>
      </c>
      <c r="C3839" t="n">
        <v>5</v>
      </c>
      <c r="D3839" t="n">
        <v>25</v>
      </c>
      <c r="E3839" t="s">
        <v>143</v>
      </c>
      <c r="F3839" t="n">
        <v>3201</v>
      </c>
      <c r="G3839" t="s">
        <v>250</v>
      </c>
      <c r="H3839" t="s">
        <v>251</v>
      </c>
      <c r="I3839" t="n">
        <v>5</v>
      </c>
      <c r="J3839" t="n">
        <v>805</v>
      </c>
      <c r="K3839" t="s">
        <v>317</v>
      </c>
      <c r="L3839" t="n">
        <v>156</v>
      </c>
      <c r="M3839" t="n">
        <v>0.51</v>
      </c>
      <c r="N3839" t="n">
        <v>35.3</v>
      </c>
      <c r="O3839" t="s">
        <v>439</v>
      </c>
      <c r="P3839" t="n">
        <v>363</v>
      </c>
      <c r="Q3839" t="s">
        <v>411</v>
      </c>
      <c r="R3839" t="s">
        <v>255</v>
      </c>
      <c r="S3839" t="s">
        <v>251</v>
      </c>
      <c r="T3839" t="n">
        <v>5</v>
      </c>
    </row>
    <row r="3840" spans="1:20">
      <c r="A3840" s="1" t="n">
        <v>42247</v>
      </c>
      <c r="B3840" t="s">
        <v>439</v>
      </c>
      <c r="C3840" t="n">
        <v>6</v>
      </c>
      <c r="D3840" t="n">
        <v>25</v>
      </c>
      <c r="E3840" t="s">
        <v>143</v>
      </c>
      <c r="F3840" t="n">
        <v>3201</v>
      </c>
      <c r="G3840" t="s">
        <v>250</v>
      </c>
      <c r="H3840" t="s">
        <v>251</v>
      </c>
      <c r="I3840" t="n">
        <v>5</v>
      </c>
      <c r="J3840" t="n">
        <v>805</v>
      </c>
      <c r="K3840" t="s">
        <v>317</v>
      </c>
      <c r="L3840" t="n">
        <v>585</v>
      </c>
      <c r="M3840" t="n">
        <v>0.51</v>
      </c>
      <c r="N3840" t="n">
        <v>35.3</v>
      </c>
      <c r="O3840" t="s">
        <v>439</v>
      </c>
      <c r="P3840" t="n">
        <v>363</v>
      </c>
      <c r="Q3840" t="s">
        <v>411</v>
      </c>
      <c r="R3840" t="s">
        <v>255</v>
      </c>
      <c r="S3840" t="s">
        <v>251</v>
      </c>
      <c r="T3840" t="n">
        <v>5</v>
      </c>
    </row>
    <row r="3841" spans="1:20">
      <c r="A3841" s="1" t="n">
        <v>42247</v>
      </c>
      <c r="B3841" t="s">
        <v>439</v>
      </c>
      <c r="C3841" t="n">
        <v>7</v>
      </c>
      <c r="D3841" t="n">
        <v>25</v>
      </c>
      <c r="E3841" t="s">
        <v>143</v>
      </c>
      <c r="F3841" t="n">
        <v>3201</v>
      </c>
      <c r="G3841" t="s">
        <v>250</v>
      </c>
      <c r="H3841" t="s">
        <v>251</v>
      </c>
      <c r="I3841" t="n">
        <v>5</v>
      </c>
      <c r="J3841" t="n">
        <v>805</v>
      </c>
      <c r="K3841" t="s">
        <v>317</v>
      </c>
      <c r="L3841" t="n">
        <v>716</v>
      </c>
      <c r="M3841" t="n">
        <v>0.27</v>
      </c>
      <c r="N3841" t="n">
        <v>36.2</v>
      </c>
      <c r="O3841" t="s">
        <v>439</v>
      </c>
      <c r="P3841" t="n">
        <v>363</v>
      </c>
      <c r="Q3841" t="s">
        <v>411</v>
      </c>
      <c r="R3841" t="s">
        <v>255</v>
      </c>
      <c r="S3841" t="s">
        <v>251</v>
      </c>
      <c r="T3841" t="n">
        <v>5</v>
      </c>
    </row>
    <row r="3842" spans="1:20">
      <c r="A3842" s="1" t="n">
        <v>42247</v>
      </c>
      <c r="B3842" t="s">
        <v>441</v>
      </c>
      <c r="C3842" t="n">
        <v>1</v>
      </c>
      <c r="D3842" t="n">
        <v>215</v>
      </c>
      <c r="E3842" t="s">
        <v>408</v>
      </c>
      <c r="F3842" t="n">
        <v>3201</v>
      </c>
      <c r="G3842" t="s">
        <v>250</v>
      </c>
      <c r="H3842" t="s">
        <v>251</v>
      </c>
      <c r="I3842" t="n">
        <v>5</v>
      </c>
      <c r="J3842" t="n">
        <v>515</v>
      </c>
      <c r="K3842" t="s">
        <v>361</v>
      </c>
      <c r="L3842" t="n">
        <v>165</v>
      </c>
      <c r="M3842" t="n">
        <v>0</v>
      </c>
      <c r="N3842" t="n">
        <v>0</v>
      </c>
      <c r="T3842" t="s">
        <v>405</v>
      </c>
    </row>
    <row r="3843" spans="1:20">
      <c r="A3843" s="1" t="n">
        <v>42277</v>
      </c>
      <c r="B3843" t="s">
        <v>345</v>
      </c>
      <c r="C3843" t="n">
        <v>22</v>
      </c>
      <c r="D3843" t="n">
        <v>25</v>
      </c>
      <c r="E3843" t="s">
        <v>143</v>
      </c>
      <c r="F3843" t="n">
        <v>3201</v>
      </c>
      <c r="G3843" t="s">
        <v>250</v>
      </c>
      <c r="H3843" t="s">
        <v>251</v>
      </c>
      <c r="I3843" t="n">
        <v>5</v>
      </c>
      <c r="J3843" t="n">
        <v>458</v>
      </c>
      <c r="K3843" t="s">
        <v>252</v>
      </c>
      <c r="L3843" t="n">
        <v>149</v>
      </c>
      <c r="M3843" t="n">
        <v>0.21</v>
      </c>
      <c r="N3843" t="n">
        <v>20</v>
      </c>
      <c r="O3843" t="s">
        <v>440</v>
      </c>
      <c r="P3843" t="n">
        <v>121</v>
      </c>
      <c r="Q3843" t="s">
        <v>251</v>
      </c>
      <c r="R3843" t="s">
        <v>255</v>
      </c>
      <c r="S3843" t="s">
        <v>251</v>
      </c>
      <c r="T3843" t="n">
        <v>5</v>
      </c>
    </row>
    <row r="3844" spans="1:20">
      <c r="A3844" s="1" t="n">
        <v>42277</v>
      </c>
      <c r="B3844" t="s">
        <v>345</v>
      </c>
      <c r="C3844" t="n">
        <v>23</v>
      </c>
      <c r="D3844" t="n">
        <v>25</v>
      </c>
      <c r="E3844" t="s">
        <v>143</v>
      </c>
      <c r="F3844" t="n">
        <v>3201</v>
      </c>
      <c r="G3844" t="s">
        <v>250</v>
      </c>
      <c r="H3844" t="s">
        <v>251</v>
      </c>
      <c r="I3844" t="n">
        <v>5</v>
      </c>
      <c r="J3844" t="n">
        <v>458</v>
      </c>
      <c r="K3844" t="s">
        <v>252</v>
      </c>
      <c r="L3844" t="n">
        <v>274</v>
      </c>
      <c r="M3844" t="n">
        <v>0.1</v>
      </c>
      <c r="N3844" t="n">
        <v>33.8</v>
      </c>
      <c r="O3844" t="s">
        <v>440</v>
      </c>
      <c r="P3844" t="n">
        <v>121</v>
      </c>
      <c r="Q3844" t="s">
        <v>251</v>
      </c>
      <c r="R3844" t="s">
        <v>255</v>
      </c>
      <c r="S3844" t="s">
        <v>251</v>
      </c>
      <c r="T3844" t="n">
        <v>5</v>
      </c>
    </row>
    <row r="3845" spans="1:20">
      <c r="A3845" s="1" t="n">
        <v>42277</v>
      </c>
      <c r="B3845" t="s">
        <v>345</v>
      </c>
      <c r="C3845" t="n">
        <v>24</v>
      </c>
      <c r="D3845" t="n">
        <v>25</v>
      </c>
      <c r="E3845" t="s">
        <v>143</v>
      </c>
      <c r="F3845" t="n">
        <v>3201</v>
      </c>
      <c r="G3845" t="s">
        <v>250</v>
      </c>
      <c r="H3845" t="s">
        <v>251</v>
      </c>
      <c r="I3845" t="n">
        <v>5</v>
      </c>
      <c r="J3845" t="n">
        <v>458</v>
      </c>
      <c r="K3845" t="s">
        <v>252</v>
      </c>
      <c r="L3845" t="n">
        <v>411</v>
      </c>
      <c r="M3845" t="n">
        <v>0.1</v>
      </c>
      <c r="N3845" t="n">
        <v>33.8</v>
      </c>
      <c r="O3845" t="s">
        <v>440</v>
      </c>
      <c r="P3845" t="n">
        <v>121</v>
      </c>
      <c r="Q3845" t="s">
        <v>251</v>
      </c>
      <c r="R3845" t="s">
        <v>255</v>
      </c>
      <c r="S3845" t="s">
        <v>251</v>
      </c>
      <c r="T3845" t="n">
        <v>5</v>
      </c>
    </row>
    <row r="3846" spans="1:20">
      <c r="A3846" s="1" t="n">
        <v>42277</v>
      </c>
      <c r="B3846" t="s">
        <v>345</v>
      </c>
      <c r="C3846" t="n">
        <v>25</v>
      </c>
      <c r="D3846" t="n">
        <v>25</v>
      </c>
      <c r="E3846" t="s">
        <v>143</v>
      </c>
      <c r="F3846" t="n">
        <v>3201</v>
      </c>
      <c r="G3846" t="s">
        <v>250</v>
      </c>
      <c r="H3846" t="s">
        <v>251</v>
      </c>
      <c r="I3846" t="n">
        <v>5</v>
      </c>
      <c r="J3846" t="n">
        <v>458</v>
      </c>
      <c r="K3846" t="s">
        <v>252</v>
      </c>
      <c r="L3846" t="n">
        <v>162</v>
      </c>
      <c r="M3846" t="n">
        <v>0.1</v>
      </c>
      <c r="N3846" t="n">
        <v>33.6</v>
      </c>
      <c r="O3846" t="s">
        <v>440</v>
      </c>
      <c r="P3846" t="n">
        <v>121</v>
      </c>
      <c r="Q3846" t="s">
        <v>251</v>
      </c>
      <c r="R3846" t="s">
        <v>255</v>
      </c>
      <c r="S3846" t="s">
        <v>251</v>
      </c>
      <c r="T3846" t="n">
        <v>5</v>
      </c>
    </row>
    <row r="3847" spans="1:20">
      <c r="A3847" s="1" t="n">
        <v>42277</v>
      </c>
      <c r="B3847" t="s">
        <v>345</v>
      </c>
      <c r="C3847" t="n">
        <v>26</v>
      </c>
      <c r="D3847" t="n">
        <v>25</v>
      </c>
      <c r="E3847" t="s">
        <v>143</v>
      </c>
      <c r="F3847" t="n">
        <v>3201</v>
      </c>
      <c r="G3847" t="s">
        <v>250</v>
      </c>
      <c r="H3847" t="s">
        <v>251</v>
      </c>
      <c r="I3847" t="n">
        <v>5</v>
      </c>
      <c r="J3847" t="n">
        <v>458</v>
      </c>
      <c r="K3847" t="s">
        <v>252</v>
      </c>
      <c r="L3847" t="n">
        <v>301</v>
      </c>
      <c r="M3847" t="n">
        <v>0.1</v>
      </c>
      <c r="N3847" t="n">
        <v>33.6</v>
      </c>
      <c r="O3847" t="s">
        <v>440</v>
      </c>
      <c r="P3847" t="n">
        <v>121</v>
      </c>
      <c r="Q3847" t="s">
        <v>251</v>
      </c>
      <c r="R3847" t="s">
        <v>255</v>
      </c>
      <c r="S3847" t="s">
        <v>251</v>
      </c>
      <c r="T3847" t="n">
        <v>5</v>
      </c>
    </row>
    <row r="3848" spans="1:20">
      <c r="A3848" s="1" t="n">
        <v>42277</v>
      </c>
      <c r="B3848" t="s">
        <v>345</v>
      </c>
      <c r="C3848" t="n">
        <v>69</v>
      </c>
      <c r="D3848" t="n">
        <v>840</v>
      </c>
      <c r="E3848" t="s">
        <v>425</v>
      </c>
      <c r="F3848" t="n">
        <v>3201</v>
      </c>
      <c r="G3848" t="s">
        <v>250</v>
      </c>
      <c r="H3848" t="s">
        <v>251</v>
      </c>
      <c r="I3848" t="n">
        <v>5</v>
      </c>
      <c r="J3848" t="n">
        <v>260</v>
      </c>
      <c r="K3848" t="s">
        <v>272</v>
      </c>
      <c r="L3848" t="n">
        <v>20</v>
      </c>
      <c r="M3848" t="n">
        <v>0</v>
      </c>
      <c r="N3848" t="n">
        <v>0</v>
      </c>
      <c r="O3848" t="s">
        <v>440</v>
      </c>
      <c r="P3848" t="n">
        <v>121</v>
      </c>
      <c r="Q3848" t="s">
        <v>251</v>
      </c>
      <c r="R3848" t="s">
        <v>255</v>
      </c>
      <c r="S3848" t="s">
        <v>251</v>
      </c>
      <c r="T3848" t="n">
        <v>5</v>
      </c>
    </row>
    <row r="3849" spans="1:20">
      <c r="A3849" s="1" t="n">
        <v>42277</v>
      </c>
      <c r="B3849" t="s">
        <v>345</v>
      </c>
      <c r="C3849" t="n">
        <v>70</v>
      </c>
      <c r="D3849" t="n">
        <v>510</v>
      </c>
      <c r="E3849" t="s">
        <v>422</v>
      </c>
      <c r="F3849" t="n">
        <v>3201</v>
      </c>
      <c r="G3849" t="s">
        <v>250</v>
      </c>
      <c r="H3849" t="s">
        <v>251</v>
      </c>
      <c r="I3849" t="n">
        <v>5</v>
      </c>
      <c r="J3849" t="n">
        <v>260</v>
      </c>
      <c r="K3849" t="s">
        <v>272</v>
      </c>
      <c r="L3849" t="n">
        <v>85</v>
      </c>
      <c r="M3849" t="n">
        <v>1.5</v>
      </c>
      <c r="N3849" t="n">
        <v>0</v>
      </c>
      <c r="T3849" t="s">
        <v>405</v>
      </c>
    </row>
    <row r="3850" spans="1:20">
      <c r="A3850" s="1" t="n">
        <v>42277</v>
      </c>
      <c r="B3850" t="s">
        <v>345</v>
      </c>
      <c r="C3850" t="n">
        <v>72</v>
      </c>
      <c r="D3850" t="n">
        <v>465</v>
      </c>
      <c r="E3850" t="s">
        <v>428</v>
      </c>
      <c r="F3850" t="n">
        <v>3201</v>
      </c>
      <c r="G3850" t="s">
        <v>250</v>
      </c>
      <c r="H3850" t="s">
        <v>251</v>
      </c>
      <c r="I3850" t="n">
        <v>5</v>
      </c>
      <c r="J3850" t="n">
        <v>260</v>
      </c>
      <c r="K3850" t="s">
        <v>272</v>
      </c>
      <c r="L3850" t="n">
        <v>23</v>
      </c>
      <c r="M3850" t="n">
        <v>0</v>
      </c>
      <c r="N3850" t="n">
        <v>0</v>
      </c>
      <c r="T3850" t="s">
        <v>405</v>
      </c>
    </row>
    <row r="3851" spans="1:20">
      <c r="A3851" s="1" t="n">
        <v>42277</v>
      </c>
      <c r="B3851" t="s">
        <v>345</v>
      </c>
      <c r="C3851" t="n">
        <v>74</v>
      </c>
      <c r="D3851" t="n">
        <v>465</v>
      </c>
      <c r="E3851" t="s">
        <v>428</v>
      </c>
      <c r="F3851" t="n">
        <v>3201</v>
      </c>
      <c r="G3851" t="s">
        <v>250</v>
      </c>
      <c r="H3851" t="s">
        <v>251</v>
      </c>
      <c r="I3851" t="n">
        <v>5</v>
      </c>
      <c r="J3851" t="n">
        <v>260</v>
      </c>
      <c r="K3851" t="s">
        <v>272</v>
      </c>
      <c r="L3851" t="n">
        <v>24</v>
      </c>
      <c r="M3851" t="n">
        <v>0</v>
      </c>
      <c r="N3851" t="n">
        <v>0</v>
      </c>
      <c r="T3851" t="s">
        <v>405</v>
      </c>
    </row>
    <row r="3852" spans="1:20">
      <c r="A3852" s="1" t="n">
        <v>42277</v>
      </c>
      <c r="B3852" t="s">
        <v>345</v>
      </c>
      <c r="C3852" t="n">
        <v>92</v>
      </c>
      <c r="D3852" t="n">
        <v>465</v>
      </c>
      <c r="E3852" t="s">
        <v>428</v>
      </c>
      <c r="F3852" t="n">
        <v>3201</v>
      </c>
      <c r="G3852" t="s">
        <v>250</v>
      </c>
      <c r="H3852" t="s">
        <v>251</v>
      </c>
      <c r="I3852" t="n">
        <v>5</v>
      </c>
      <c r="J3852" t="n">
        <v>260</v>
      </c>
      <c r="K3852" t="s">
        <v>272</v>
      </c>
      <c r="L3852" t="n">
        <v>46</v>
      </c>
      <c r="M3852" t="n">
        <v>0</v>
      </c>
      <c r="N3852" t="n">
        <v>0</v>
      </c>
      <c r="T3852" t="s">
        <v>405</v>
      </c>
    </row>
    <row r="3853" spans="1:20">
      <c r="A3853" s="1" t="n">
        <v>42277</v>
      </c>
      <c r="B3853" t="s">
        <v>345</v>
      </c>
      <c r="C3853" t="n">
        <v>98</v>
      </c>
      <c r="D3853" t="n">
        <v>510</v>
      </c>
      <c r="E3853" t="s">
        <v>422</v>
      </c>
      <c r="F3853" t="n">
        <v>3201</v>
      </c>
      <c r="G3853" t="s">
        <v>250</v>
      </c>
      <c r="H3853" t="s">
        <v>251</v>
      </c>
      <c r="I3853" t="n">
        <v>5</v>
      </c>
      <c r="J3853" t="n">
        <v>260</v>
      </c>
      <c r="K3853" t="s">
        <v>272</v>
      </c>
      <c r="L3853" t="n">
        <v>70</v>
      </c>
      <c r="M3853" t="n">
        <v>1.44</v>
      </c>
      <c r="N3853" t="n">
        <v>0</v>
      </c>
      <c r="T3853" t="s">
        <v>405</v>
      </c>
    </row>
    <row r="3854" spans="1:20">
      <c r="A3854" s="1" t="n">
        <v>42277</v>
      </c>
      <c r="B3854" t="s">
        <v>400</v>
      </c>
      <c r="C3854" t="n">
        <v>1</v>
      </c>
      <c r="D3854" t="n">
        <v>251</v>
      </c>
      <c r="E3854" t="s">
        <v>409</v>
      </c>
      <c r="F3854" t="n">
        <v>3204</v>
      </c>
      <c r="G3854" t="s">
        <v>367</v>
      </c>
      <c r="H3854" t="s">
        <v>251</v>
      </c>
      <c r="I3854" t="n">
        <v>5</v>
      </c>
      <c r="J3854" t="n">
        <v>320</v>
      </c>
      <c r="K3854" t="s">
        <v>412</v>
      </c>
      <c r="L3854" t="n">
        <v>22</v>
      </c>
      <c r="M3854" t="n">
        <v>0</v>
      </c>
      <c r="N3854" t="n">
        <v>0</v>
      </c>
      <c r="T3854" t="s">
        <v>405</v>
      </c>
    </row>
    <row r="3855" spans="1:20">
      <c r="A3855" s="1" t="n">
        <v>42277</v>
      </c>
      <c r="B3855" t="s">
        <v>400</v>
      </c>
      <c r="C3855" t="n">
        <v>2</v>
      </c>
      <c r="D3855" t="n">
        <v>251</v>
      </c>
      <c r="E3855" t="s">
        <v>409</v>
      </c>
      <c r="F3855" t="n">
        <v>3201</v>
      </c>
      <c r="G3855" t="s">
        <v>250</v>
      </c>
      <c r="H3855" t="s">
        <v>251</v>
      </c>
      <c r="I3855" t="n">
        <v>5</v>
      </c>
      <c r="J3855" t="n">
        <v>320</v>
      </c>
      <c r="K3855" t="s">
        <v>412</v>
      </c>
      <c r="L3855" t="n">
        <v>18</v>
      </c>
      <c r="M3855" t="n">
        <v>0</v>
      </c>
      <c r="N3855" t="n">
        <v>0</v>
      </c>
      <c r="T3855" t="s">
        <v>405</v>
      </c>
    </row>
    <row r="3856" spans="1:20">
      <c r="A3856" s="1" t="n">
        <v>42277</v>
      </c>
      <c r="B3856" t="s">
        <v>400</v>
      </c>
      <c r="C3856" t="n">
        <v>3</v>
      </c>
      <c r="D3856" t="n">
        <v>251</v>
      </c>
      <c r="E3856" t="s">
        <v>409</v>
      </c>
      <c r="F3856" t="n">
        <v>3202</v>
      </c>
      <c r="G3856" t="s">
        <v>297</v>
      </c>
      <c r="H3856" t="s">
        <v>251</v>
      </c>
      <c r="I3856" t="n">
        <v>5</v>
      </c>
      <c r="J3856" t="n">
        <v>320</v>
      </c>
      <c r="K3856" t="s">
        <v>412</v>
      </c>
      <c r="L3856" t="n">
        <v>21</v>
      </c>
      <c r="M3856" t="n">
        <v>0</v>
      </c>
      <c r="N3856" t="n">
        <v>0</v>
      </c>
      <c r="T3856" t="s">
        <v>405</v>
      </c>
    </row>
    <row r="3857" spans="1:20">
      <c r="A3857" s="1" t="n">
        <v>42277</v>
      </c>
      <c r="B3857" t="s">
        <v>439</v>
      </c>
      <c r="C3857" t="n">
        <v>1</v>
      </c>
      <c r="D3857" t="n">
        <v>25</v>
      </c>
      <c r="E3857" t="s">
        <v>143</v>
      </c>
      <c r="F3857" t="n">
        <v>3201</v>
      </c>
      <c r="G3857" t="s">
        <v>250</v>
      </c>
      <c r="H3857" t="s">
        <v>251</v>
      </c>
      <c r="I3857" t="n">
        <v>5</v>
      </c>
      <c r="J3857" t="n">
        <v>945</v>
      </c>
      <c r="K3857" t="s">
        <v>304</v>
      </c>
      <c r="L3857" t="n">
        <v>860</v>
      </c>
      <c r="M3857" t="n">
        <v>0.09</v>
      </c>
      <c r="N3857" t="n">
        <v>31.1</v>
      </c>
      <c r="O3857" t="s">
        <v>439</v>
      </c>
      <c r="P3857" t="n">
        <v>363</v>
      </c>
      <c r="Q3857" t="s">
        <v>411</v>
      </c>
      <c r="R3857" t="s">
        <v>255</v>
      </c>
      <c r="S3857" t="s">
        <v>251</v>
      </c>
      <c r="T3857" t="n">
        <v>5</v>
      </c>
    </row>
    <row r="3858" spans="1:20">
      <c r="A3858" s="1" t="n">
        <v>42277</v>
      </c>
      <c r="B3858" t="s">
        <v>439</v>
      </c>
      <c r="C3858" t="n">
        <v>2</v>
      </c>
      <c r="D3858" t="n">
        <v>25</v>
      </c>
      <c r="E3858" t="s">
        <v>143</v>
      </c>
      <c r="F3858" t="n">
        <v>3201</v>
      </c>
      <c r="G3858" t="s">
        <v>250</v>
      </c>
      <c r="H3858" t="s">
        <v>251</v>
      </c>
      <c r="I3858" t="n">
        <v>5</v>
      </c>
      <c r="J3858" t="n">
        <v>550</v>
      </c>
      <c r="K3858" t="s">
        <v>369</v>
      </c>
      <c r="L3858" t="n">
        <v>159</v>
      </c>
      <c r="M3858" t="n">
        <v>0.12</v>
      </c>
      <c r="N3858" t="n">
        <v>34.3</v>
      </c>
      <c r="O3858" t="s">
        <v>439</v>
      </c>
      <c r="P3858" t="n">
        <v>363</v>
      </c>
      <c r="Q3858" t="s">
        <v>411</v>
      </c>
      <c r="R3858" t="s">
        <v>255</v>
      </c>
      <c r="S3858" t="s">
        <v>251</v>
      </c>
      <c r="T3858" t="n">
        <v>5</v>
      </c>
    </row>
    <row r="3859" spans="1:20">
      <c r="A3859" s="1" t="n">
        <v>42277</v>
      </c>
      <c r="B3859" t="s">
        <v>439</v>
      </c>
      <c r="C3859" t="n">
        <v>3</v>
      </c>
      <c r="D3859" t="n">
        <v>25</v>
      </c>
      <c r="E3859" t="s">
        <v>143</v>
      </c>
      <c r="F3859" t="n">
        <v>3201</v>
      </c>
      <c r="G3859" t="s">
        <v>250</v>
      </c>
      <c r="H3859" t="s">
        <v>251</v>
      </c>
      <c r="I3859" t="n">
        <v>5</v>
      </c>
      <c r="J3859" t="n">
        <v>805</v>
      </c>
      <c r="K3859" t="s">
        <v>317</v>
      </c>
      <c r="L3859" t="n">
        <v>710</v>
      </c>
      <c r="M3859" t="n">
        <v>0.3</v>
      </c>
      <c r="N3859" t="n">
        <v>35.5</v>
      </c>
      <c r="O3859" t="s">
        <v>439</v>
      </c>
      <c r="P3859" t="n">
        <v>363</v>
      </c>
      <c r="Q3859" t="s">
        <v>411</v>
      </c>
      <c r="R3859" t="s">
        <v>255</v>
      </c>
      <c r="S3859" t="s">
        <v>251</v>
      </c>
      <c r="T3859" t="n">
        <v>5</v>
      </c>
    </row>
    <row r="3860" spans="1:20">
      <c r="A3860" s="1" t="n">
        <v>42308</v>
      </c>
      <c r="B3860" t="s">
        <v>345</v>
      </c>
      <c r="C3860" t="n">
        <v>31</v>
      </c>
      <c r="D3860" t="n">
        <v>25</v>
      </c>
      <c r="E3860" t="s">
        <v>143</v>
      </c>
      <c r="F3860" t="n">
        <v>3201</v>
      </c>
      <c r="G3860" t="s">
        <v>250</v>
      </c>
      <c r="H3860" t="s">
        <v>251</v>
      </c>
      <c r="I3860" t="n">
        <v>5</v>
      </c>
      <c r="J3860" t="n">
        <v>945</v>
      </c>
      <c r="K3860" t="s">
        <v>304</v>
      </c>
      <c r="L3860" t="n">
        <v>306</v>
      </c>
      <c r="M3860" t="n">
        <v>0.04</v>
      </c>
      <c r="N3860" t="n">
        <v>34.2</v>
      </c>
      <c r="O3860" t="s">
        <v>440</v>
      </c>
      <c r="P3860" t="n">
        <v>121</v>
      </c>
      <c r="Q3860" t="s">
        <v>251</v>
      </c>
      <c r="R3860" t="s">
        <v>255</v>
      </c>
      <c r="S3860" t="s">
        <v>251</v>
      </c>
      <c r="T3860" t="n">
        <v>5</v>
      </c>
    </row>
    <row r="3861" spans="1:20">
      <c r="A3861" s="1" t="n">
        <v>42308</v>
      </c>
      <c r="B3861" t="s">
        <v>345</v>
      </c>
      <c r="C3861" t="n">
        <v>32</v>
      </c>
      <c r="D3861" t="n">
        <v>25</v>
      </c>
      <c r="E3861" t="s">
        <v>143</v>
      </c>
      <c r="F3861" t="n">
        <v>3201</v>
      </c>
      <c r="G3861" t="s">
        <v>250</v>
      </c>
      <c r="H3861" t="s">
        <v>251</v>
      </c>
      <c r="I3861" t="n">
        <v>5</v>
      </c>
      <c r="J3861" t="n">
        <v>458</v>
      </c>
      <c r="K3861" t="s">
        <v>252</v>
      </c>
      <c r="L3861" t="n">
        <v>284</v>
      </c>
      <c r="M3861" t="n">
        <v>0.09</v>
      </c>
      <c r="N3861" t="n">
        <v>30.3</v>
      </c>
      <c r="O3861" t="s">
        <v>440</v>
      </c>
      <c r="P3861" t="n">
        <v>121</v>
      </c>
      <c r="Q3861" t="s">
        <v>251</v>
      </c>
      <c r="R3861" t="s">
        <v>255</v>
      </c>
      <c r="S3861" t="s">
        <v>251</v>
      </c>
      <c r="T3861" t="n">
        <v>5</v>
      </c>
    </row>
    <row r="3862" spans="1:20">
      <c r="A3862" s="1" t="n">
        <v>42308</v>
      </c>
      <c r="B3862" t="s">
        <v>345</v>
      </c>
      <c r="C3862" t="n">
        <v>33</v>
      </c>
      <c r="D3862" t="n">
        <v>25</v>
      </c>
      <c r="E3862" t="s">
        <v>143</v>
      </c>
      <c r="F3862" t="n">
        <v>3201</v>
      </c>
      <c r="G3862" t="s">
        <v>250</v>
      </c>
      <c r="H3862" t="s">
        <v>251</v>
      </c>
      <c r="I3862" t="n">
        <v>5</v>
      </c>
      <c r="J3862" t="n">
        <v>458</v>
      </c>
      <c r="K3862" t="s">
        <v>252</v>
      </c>
      <c r="L3862" t="n">
        <v>75</v>
      </c>
      <c r="M3862" t="n">
        <v>2.97</v>
      </c>
      <c r="N3862" t="n">
        <v>19.8</v>
      </c>
      <c r="O3862" t="s">
        <v>440</v>
      </c>
      <c r="P3862" t="n">
        <v>121</v>
      </c>
      <c r="Q3862" t="s">
        <v>251</v>
      </c>
      <c r="R3862" t="s">
        <v>255</v>
      </c>
      <c r="S3862" t="s">
        <v>251</v>
      </c>
      <c r="T3862" t="n">
        <v>5</v>
      </c>
    </row>
    <row r="3863" spans="1:20">
      <c r="A3863" s="1" t="n">
        <v>42308</v>
      </c>
      <c r="B3863" t="s">
        <v>345</v>
      </c>
      <c r="C3863" t="n">
        <v>34</v>
      </c>
      <c r="D3863" t="n">
        <v>25</v>
      </c>
      <c r="E3863" t="s">
        <v>143</v>
      </c>
      <c r="F3863" t="n">
        <v>3201</v>
      </c>
      <c r="G3863" t="s">
        <v>250</v>
      </c>
      <c r="H3863" t="s">
        <v>251</v>
      </c>
      <c r="I3863" t="n">
        <v>5</v>
      </c>
      <c r="J3863" t="n">
        <v>458</v>
      </c>
      <c r="K3863" t="s">
        <v>252</v>
      </c>
      <c r="L3863" t="n">
        <v>287</v>
      </c>
      <c r="M3863" t="n">
        <v>0.1</v>
      </c>
      <c r="N3863" t="n">
        <v>33.9</v>
      </c>
      <c r="O3863" t="s">
        <v>440</v>
      </c>
      <c r="P3863" t="n">
        <v>121</v>
      </c>
      <c r="Q3863" t="s">
        <v>251</v>
      </c>
      <c r="R3863" t="s">
        <v>255</v>
      </c>
      <c r="S3863" t="s">
        <v>251</v>
      </c>
      <c r="T3863" t="n">
        <v>5</v>
      </c>
    </row>
    <row r="3864" spans="1:20">
      <c r="A3864" s="1" t="n">
        <v>42308</v>
      </c>
      <c r="B3864" t="s">
        <v>345</v>
      </c>
      <c r="C3864" t="n">
        <v>35</v>
      </c>
      <c r="D3864" t="n">
        <v>25</v>
      </c>
      <c r="E3864" t="s">
        <v>143</v>
      </c>
      <c r="F3864" t="n">
        <v>3201</v>
      </c>
      <c r="G3864" t="s">
        <v>250</v>
      </c>
      <c r="H3864" t="s">
        <v>251</v>
      </c>
      <c r="I3864" t="n">
        <v>5</v>
      </c>
      <c r="J3864" t="n">
        <v>458</v>
      </c>
      <c r="K3864" t="s">
        <v>252</v>
      </c>
      <c r="L3864" t="n">
        <v>72</v>
      </c>
      <c r="M3864" t="n">
        <v>0.1</v>
      </c>
      <c r="N3864" t="n">
        <v>33.9</v>
      </c>
      <c r="O3864" t="s">
        <v>440</v>
      </c>
      <c r="P3864" t="n">
        <v>121</v>
      </c>
      <c r="Q3864" t="s">
        <v>251</v>
      </c>
      <c r="R3864" t="s">
        <v>255</v>
      </c>
      <c r="S3864" t="s">
        <v>251</v>
      </c>
      <c r="T3864" t="n">
        <v>5</v>
      </c>
    </row>
    <row r="3865" spans="1:20">
      <c r="A3865" s="1" t="n">
        <v>42308</v>
      </c>
      <c r="B3865" t="s">
        <v>345</v>
      </c>
      <c r="C3865" t="n">
        <v>36</v>
      </c>
      <c r="D3865" t="n">
        <v>25</v>
      </c>
      <c r="E3865" t="s">
        <v>143</v>
      </c>
      <c r="F3865" t="n">
        <v>3201</v>
      </c>
      <c r="G3865" t="s">
        <v>250</v>
      </c>
      <c r="H3865" t="s">
        <v>251</v>
      </c>
      <c r="I3865" t="n">
        <v>5</v>
      </c>
      <c r="J3865" t="n">
        <v>458</v>
      </c>
      <c r="K3865" t="s">
        <v>252</v>
      </c>
      <c r="L3865" t="n">
        <v>281</v>
      </c>
      <c r="M3865" t="n">
        <v>0.1</v>
      </c>
      <c r="N3865" t="n">
        <v>33.6</v>
      </c>
      <c r="O3865" t="s">
        <v>440</v>
      </c>
      <c r="P3865" t="n">
        <v>121</v>
      </c>
      <c r="Q3865" t="s">
        <v>251</v>
      </c>
      <c r="R3865" t="s">
        <v>255</v>
      </c>
      <c r="S3865" t="s">
        <v>251</v>
      </c>
      <c r="T3865" t="n">
        <v>5</v>
      </c>
    </row>
    <row r="3866" spans="1:20">
      <c r="A3866" s="1" t="n">
        <v>42308</v>
      </c>
      <c r="B3866" t="s">
        <v>345</v>
      </c>
      <c r="C3866" t="n">
        <v>37</v>
      </c>
      <c r="D3866" t="n">
        <v>25</v>
      </c>
      <c r="E3866" t="s">
        <v>143</v>
      </c>
      <c r="F3866" t="n">
        <v>3201</v>
      </c>
      <c r="G3866" t="s">
        <v>250</v>
      </c>
      <c r="H3866" t="s">
        <v>251</v>
      </c>
      <c r="I3866" t="n">
        <v>5</v>
      </c>
      <c r="J3866" t="n">
        <v>458</v>
      </c>
      <c r="K3866" t="s">
        <v>252</v>
      </c>
      <c r="L3866" t="n">
        <v>343</v>
      </c>
      <c r="M3866" t="n">
        <v>0.1</v>
      </c>
      <c r="N3866" t="n">
        <v>33.6</v>
      </c>
      <c r="O3866" t="s">
        <v>440</v>
      </c>
      <c r="P3866" t="n">
        <v>121</v>
      </c>
      <c r="Q3866" t="s">
        <v>251</v>
      </c>
      <c r="R3866" t="s">
        <v>255</v>
      </c>
      <c r="S3866" t="s">
        <v>251</v>
      </c>
      <c r="T3866" t="n">
        <v>5</v>
      </c>
    </row>
    <row r="3867" spans="1:20">
      <c r="A3867" s="1" t="n">
        <v>42308</v>
      </c>
      <c r="B3867" t="s">
        <v>345</v>
      </c>
      <c r="C3867" t="n">
        <v>38</v>
      </c>
      <c r="D3867" t="n">
        <v>25</v>
      </c>
      <c r="E3867" t="s">
        <v>143</v>
      </c>
      <c r="F3867" t="n">
        <v>3201</v>
      </c>
      <c r="G3867" t="s">
        <v>250</v>
      </c>
      <c r="H3867" t="s">
        <v>251</v>
      </c>
      <c r="I3867" t="n">
        <v>5</v>
      </c>
      <c r="J3867" t="n">
        <v>458</v>
      </c>
      <c r="K3867" t="s">
        <v>252</v>
      </c>
      <c r="L3867" t="n">
        <v>385</v>
      </c>
      <c r="M3867" t="n">
        <v>0.1</v>
      </c>
      <c r="N3867" t="n">
        <v>33.9</v>
      </c>
      <c r="O3867" t="s">
        <v>440</v>
      </c>
      <c r="P3867" t="n">
        <v>121</v>
      </c>
      <c r="Q3867" t="s">
        <v>251</v>
      </c>
      <c r="R3867" t="s">
        <v>255</v>
      </c>
      <c r="S3867" t="s">
        <v>251</v>
      </c>
      <c r="T3867" t="n">
        <v>5</v>
      </c>
    </row>
    <row r="3868" spans="1:20">
      <c r="A3868" s="1" t="n">
        <v>42308</v>
      </c>
      <c r="B3868" t="s">
        <v>345</v>
      </c>
      <c r="C3868" t="n">
        <v>87</v>
      </c>
      <c r="D3868" t="n">
        <v>465</v>
      </c>
      <c r="E3868" t="s">
        <v>428</v>
      </c>
      <c r="F3868" t="n">
        <v>3201</v>
      </c>
      <c r="G3868" t="s">
        <v>250</v>
      </c>
      <c r="H3868" t="s">
        <v>251</v>
      </c>
      <c r="I3868" t="n">
        <v>5</v>
      </c>
      <c r="J3868" t="n">
        <v>260</v>
      </c>
      <c r="K3868" t="s">
        <v>272</v>
      </c>
      <c r="L3868" t="n">
        <v>15</v>
      </c>
      <c r="M3868" t="n">
        <v>0</v>
      </c>
      <c r="N3868" t="n">
        <v>0</v>
      </c>
      <c r="T3868" t="s">
        <v>405</v>
      </c>
    </row>
    <row r="3869" spans="1:20">
      <c r="A3869" s="1" t="n">
        <v>42308</v>
      </c>
      <c r="B3869" t="s">
        <v>345</v>
      </c>
      <c r="C3869" t="n">
        <v>88</v>
      </c>
      <c r="D3869" t="n">
        <v>510</v>
      </c>
      <c r="E3869" t="s">
        <v>422</v>
      </c>
      <c r="F3869" t="n">
        <v>3201</v>
      </c>
      <c r="G3869" t="s">
        <v>250</v>
      </c>
      <c r="H3869" t="s">
        <v>251</v>
      </c>
      <c r="I3869" t="n">
        <v>5</v>
      </c>
      <c r="J3869" t="n">
        <v>260</v>
      </c>
      <c r="K3869" t="s">
        <v>272</v>
      </c>
      <c r="L3869" t="n">
        <v>68</v>
      </c>
      <c r="M3869" t="n">
        <v>1.6</v>
      </c>
      <c r="N3869" t="n">
        <v>0</v>
      </c>
      <c r="T3869" t="s">
        <v>405</v>
      </c>
    </row>
    <row r="3870" spans="1:20">
      <c r="A3870" s="1" t="n">
        <v>42308</v>
      </c>
      <c r="B3870" t="s">
        <v>345</v>
      </c>
      <c r="C3870" t="n">
        <v>90</v>
      </c>
      <c r="D3870" t="n">
        <v>465</v>
      </c>
      <c r="E3870" t="s">
        <v>428</v>
      </c>
      <c r="F3870" t="n">
        <v>3201</v>
      </c>
      <c r="G3870" t="s">
        <v>250</v>
      </c>
      <c r="H3870" t="s">
        <v>251</v>
      </c>
      <c r="I3870" t="n">
        <v>5</v>
      </c>
      <c r="J3870" t="n">
        <v>260</v>
      </c>
      <c r="K3870" t="s">
        <v>272</v>
      </c>
      <c r="L3870" t="n">
        <v>25</v>
      </c>
      <c r="M3870" t="n">
        <v>0</v>
      </c>
      <c r="N3870" t="n">
        <v>0</v>
      </c>
      <c r="T3870" t="s">
        <v>405</v>
      </c>
    </row>
    <row r="3871" spans="1:20">
      <c r="A3871" s="1" t="n">
        <v>42308</v>
      </c>
      <c r="B3871" t="s">
        <v>400</v>
      </c>
      <c r="C3871" t="n">
        <v>1</v>
      </c>
      <c r="D3871" t="n">
        <v>251</v>
      </c>
      <c r="E3871" t="s">
        <v>409</v>
      </c>
      <c r="F3871" t="n">
        <v>3204</v>
      </c>
      <c r="G3871" t="s">
        <v>367</v>
      </c>
      <c r="H3871" t="s">
        <v>251</v>
      </c>
      <c r="I3871" t="n">
        <v>5</v>
      </c>
      <c r="J3871" t="n">
        <v>320</v>
      </c>
      <c r="K3871" t="s">
        <v>412</v>
      </c>
      <c r="L3871" t="n">
        <v>10</v>
      </c>
      <c r="M3871" t="n">
        <v>0</v>
      </c>
      <c r="N3871" t="n">
        <v>0</v>
      </c>
      <c r="T3871" t="s">
        <v>405</v>
      </c>
    </row>
    <row r="3872" spans="1:20">
      <c r="A3872" s="1" t="n">
        <v>42308</v>
      </c>
      <c r="B3872" t="s">
        <v>400</v>
      </c>
      <c r="C3872" t="n">
        <v>2</v>
      </c>
      <c r="D3872" t="n">
        <v>251</v>
      </c>
      <c r="E3872" t="s">
        <v>409</v>
      </c>
      <c r="F3872" t="n">
        <v>3201</v>
      </c>
      <c r="G3872" t="s">
        <v>250</v>
      </c>
      <c r="H3872" t="s">
        <v>251</v>
      </c>
      <c r="I3872" t="n">
        <v>5</v>
      </c>
      <c r="J3872" t="n">
        <v>320</v>
      </c>
      <c r="K3872" t="s">
        <v>412</v>
      </c>
      <c r="L3872" t="n">
        <v>9</v>
      </c>
      <c r="M3872" t="n">
        <v>0</v>
      </c>
      <c r="N3872" t="n">
        <v>0</v>
      </c>
      <c r="T3872" t="s">
        <v>405</v>
      </c>
    </row>
    <row r="3873" spans="1:20">
      <c r="A3873" s="1" t="n">
        <v>42308</v>
      </c>
      <c r="B3873" t="s">
        <v>400</v>
      </c>
      <c r="C3873" t="n">
        <v>3</v>
      </c>
      <c r="D3873" t="n">
        <v>251</v>
      </c>
      <c r="E3873" t="s">
        <v>409</v>
      </c>
      <c r="F3873" t="n">
        <v>3202</v>
      </c>
      <c r="G3873" t="s">
        <v>297</v>
      </c>
      <c r="H3873" t="s">
        <v>251</v>
      </c>
      <c r="I3873" t="n">
        <v>5</v>
      </c>
      <c r="J3873" t="n">
        <v>320</v>
      </c>
      <c r="K3873" t="s">
        <v>412</v>
      </c>
      <c r="L3873" t="n">
        <v>18</v>
      </c>
      <c r="M3873" t="n">
        <v>0</v>
      </c>
      <c r="N3873" t="n">
        <v>0</v>
      </c>
      <c r="T3873" t="s">
        <v>405</v>
      </c>
    </row>
    <row r="3874" spans="1:20">
      <c r="A3874" s="1" t="n">
        <v>42308</v>
      </c>
      <c r="B3874" t="s">
        <v>400</v>
      </c>
      <c r="C3874" t="n">
        <v>4</v>
      </c>
      <c r="D3874" t="n">
        <v>251</v>
      </c>
      <c r="E3874" t="s">
        <v>409</v>
      </c>
      <c r="F3874" t="n">
        <v>3203</v>
      </c>
      <c r="G3874" t="s">
        <v>366</v>
      </c>
      <c r="H3874" t="s">
        <v>251</v>
      </c>
      <c r="I3874" t="n">
        <v>5</v>
      </c>
      <c r="J3874" t="n">
        <v>320</v>
      </c>
      <c r="K3874" t="s">
        <v>412</v>
      </c>
      <c r="L3874" t="n">
        <v>20</v>
      </c>
      <c r="M3874" t="n">
        <v>0</v>
      </c>
      <c r="N3874" t="n">
        <v>0</v>
      </c>
      <c r="T3874" t="s">
        <v>405</v>
      </c>
    </row>
    <row r="3875" spans="1:20">
      <c r="A3875" s="1" t="n">
        <v>42308</v>
      </c>
      <c r="B3875" t="s">
        <v>348</v>
      </c>
      <c r="C3875" t="n">
        <v>1</v>
      </c>
      <c r="D3875" t="n">
        <v>216</v>
      </c>
      <c r="E3875" t="s">
        <v>416</v>
      </c>
      <c r="F3875" t="n">
        <v>3201</v>
      </c>
      <c r="G3875" t="s">
        <v>250</v>
      </c>
      <c r="H3875" t="s">
        <v>251</v>
      </c>
      <c r="I3875" t="n">
        <v>5</v>
      </c>
      <c r="J3875" t="n">
        <v>515</v>
      </c>
      <c r="K3875" t="s">
        <v>361</v>
      </c>
      <c r="L3875" t="n">
        <v>215</v>
      </c>
      <c r="M3875" t="n">
        <v>0</v>
      </c>
      <c r="N3875" t="n">
        <v>0</v>
      </c>
      <c r="T3875" t="s">
        <v>405</v>
      </c>
    </row>
    <row r="3876" spans="1:20">
      <c r="A3876" s="1" t="n">
        <v>42308</v>
      </c>
      <c r="B3876" t="s">
        <v>348</v>
      </c>
      <c r="C3876" t="n">
        <v>2</v>
      </c>
      <c r="D3876" t="n">
        <v>215</v>
      </c>
      <c r="E3876" t="s">
        <v>408</v>
      </c>
      <c r="F3876" t="n">
        <v>3201</v>
      </c>
      <c r="G3876" t="s">
        <v>250</v>
      </c>
      <c r="H3876" t="s">
        <v>251</v>
      </c>
      <c r="I3876" t="n">
        <v>5</v>
      </c>
      <c r="J3876" t="n">
        <v>515</v>
      </c>
      <c r="K3876" t="s">
        <v>361</v>
      </c>
      <c r="L3876" t="n">
        <v>100</v>
      </c>
      <c r="M3876" t="n">
        <v>0</v>
      </c>
      <c r="N3876" t="n">
        <v>0</v>
      </c>
      <c r="T3876" t="s">
        <v>405</v>
      </c>
    </row>
    <row r="3877" spans="1:20">
      <c r="A3877" s="1" t="n">
        <v>42308</v>
      </c>
      <c r="B3877" t="s">
        <v>439</v>
      </c>
      <c r="C3877" t="n">
        <v>1</v>
      </c>
      <c r="D3877" t="n">
        <v>25</v>
      </c>
      <c r="E3877" t="s">
        <v>143</v>
      </c>
      <c r="F3877" t="n">
        <v>3201</v>
      </c>
      <c r="G3877" t="s">
        <v>250</v>
      </c>
      <c r="H3877" t="s">
        <v>251</v>
      </c>
      <c r="I3877" t="n">
        <v>5</v>
      </c>
      <c r="J3877" t="n">
        <v>805</v>
      </c>
      <c r="K3877" t="s">
        <v>317</v>
      </c>
      <c r="L3877" t="n">
        <v>711</v>
      </c>
      <c r="M3877" t="n">
        <v>0.29</v>
      </c>
      <c r="N3877" t="n">
        <v>35.7</v>
      </c>
      <c r="O3877" t="s">
        <v>439</v>
      </c>
      <c r="P3877" t="n">
        <v>363</v>
      </c>
      <c r="Q3877" t="s">
        <v>411</v>
      </c>
      <c r="R3877" t="s">
        <v>255</v>
      </c>
      <c r="S3877" t="s">
        <v>251</v>
      </c>
      <c r="T3877" t="n">
        <v>5</v>
      </c>
    </row>
    <row r="3878" spans="1:20">
      <c r="A3878" s="1" t="n">
        <v>42308</v>
      </c>
      <c r="B3878" t="s">
        <v>439</v>
      </c>
      <c r="C3878" t="n">
        <v>2</v>
      </c>
      <c r="D3878" t="n">
        <v>25</v>
      </c>
      <c r="E3878" t="s">
        <v>143</v>
      </c>
      <c r="F3878" t="n">
        <v>3201</v>
      </c>
      <c r="G3878" t="s">
        <v>250</v>
      </c>
      <c r="H3878" t="s">
        <v>251</v>
      </c>
      <c r="I3878" t="n">
        <v>5</v>
      </c>
      <c r="J3878" t="n">
        <v>925</v>
      </c>
      <c r="K3878" t="s">
        <v>350</v>
      </c>
      <c r="L3878" t="n">
        <v>261</v>
      </c>
      <c r="M3878" t="n">
        <v>0.78</v>
      </c>
      <c r="N3878" t="n">
        <v>37.9</v>
      </c>
      <c r="O3878" t="s">
        <v>439</v>
      </c>
      <c r="P3878" t="n">
        <v>363</v>
      </c>
      <c r="Q3878" t="s">
        <v>411</v>
      </c>
      <c r="R3878" t="s">
        <v>255</v>
      </c>
      <c r="S3878" t="s">
        <v>251</v>
      </c>
      <c r="T3878" t="n">
        <v>5</v>
      </c>
    </row>
    <row r="3879" spans="1:20">
      <c r="A3879" s="1" t="n">
        <v>42308</v>
      </c>
      <c r="B3879" t="s">
        <v>439</v>
      </c>
      <c r="C3879" t="n">
        <v>3</v>
      </c>
      <c r="D3879" t="n">
        <v>25</v>
      </c>
      <c r="E3879" t="s">
        <v>143</v>
      </c>
      <c r="F3879" t="n">
        <v>3201</v>
      </c>
      <c r="G3879" t="s">
        <v>250</v>
      </c>
      <c r="H3879" t="s">
        <v>251</v>
      </c>
      <c r="I3879" t="n">
        <v>5</v>
      </c>
      <c r="J3879" t="n">
        <v>805</v>
      </c>
      <c r="K3879" t="s">
        <v>317</v>
      </c>
      <c r="L3879" t="n">
        <v>714</v>
      </c>
      <c r="M3879" t="n">
        <v>0.29</v>
      </c>
      <c r="N3879" t="n">
        <v>35.6</v>
      </c>
      <c r="O3879" t="s">
        <v>439</v>
      </c>
      <c r="P3879" t="n">
        <v>363</v>
      </c>
      <c r="Q3879" t="s">
        <v>411</v>
      </c>
      <c r="R3879" t="s">
        <v>255</v>
      </c>
      <c r="S3879" t="s">
        <v>251</v>
      </c>
      <c r="T3879" t="n">
        <v>5</v>
      </c>
    </row>
    <row r="3880" spans="1:20">
      <c r="A3880" s="1" t="n">
        <v>42308</v>
      </c>
      <c r="B3880" t="s">
        <v>441</v>
      </c>
      <c r="C3880" t="n">
        <v>6</v>
      </c>
      <c r="D3880" t="n">
        <v>215</v>
      </c>
      <c r="E3880" t="s">
        <v>408</v>
      </c>
      <c r="F3880" t="n">
        <v>3201</v>
      </c>
      <c r="G3880" t="s">
        <v>250</v>
      </c>
      <c r="H3880" t="s">
        <v>251</v>
      </c>
      <c r="I3880" t="n">
        <v>5</v>
      </c>
      <c r="J3880" t="n">
        <v>515</v>
      </c>
      <c r="K3880" t="s">
        <v>361</v>
      </c>
      <c r="L3880" t="n">
        <v>100</v>
      </c>
      <c r="M3880" t="n">
        <v>0</v>
      </c>
      <c r="N3880" t="n">
        <v>0</v>
      </c>
      <c r="T3880" t="s">
        <v>405</v>
      </c>
    </row>
    <row r="3881" spans="1:20">
      <c r="A3881" s="1" t="n">
        <v>42338</v>
      </c>
      <c r="B3881" t="s">
        <v>345</v>
      </c>
      <c r="C3881" t="n">
        <v>23</v>
      </c>
      <c r="D3881" t="n">
        <v>25</v>
      </c>
      <c r="E3881" t="s">
        <v>143</v>
      </c>
      <c r="F3881" t="n">
        <v>3201</v>
      </c>
      <c r="G3881" t="s">
        <v>250</v>
      </c>
      <c r="H3881" t="s">
        <v>251</v>
      </c>
      <c r="I3881" t="n">
        <v>5</v>
      </c>
      <c r="J3881" t="n">
        <v>458</v>
      </c>
      <c r="K3881" t="s">
        <v>252</v>
      </c>
      <c r="L3881" t="n">
        <v>306</v>
      </c>
      <c r="M3881" t="n">
        <v>0.1</v>
      </c>
      <c r="N3881" t="n">
        <v>33.7</v>
      </c>
      <c r="O3881" t="s">
        <v>440</v>
      </c>
      <c r="P3881" t="n">
        <v>121</v>
      </c>
      <c r="Q3881" t="s">
        <v>251</v>
      </c>
      <c r="R3881" t="s">
        <v>255</v>
      </c>
      <c r="S3881" t="s">
        <v>251</v>
      </c>
      <c r="T3881" t="n">
        <v>5</v>
      </c>
    </row>
    <row r="3882" spans="1:20">
      <c r="A3882" s="1" t="n">
        <v>42338</v>
      </c>
      <c r="B3882" t="s">
        <v>345</v>
      </c>
      <c r="C3882" t="n">
        <v>24</v>
      </c>
      <c r="D3882" t="n">
        <v>25</v>
      </c>
      <c r="E3882" t="s">
        <v>143</v>
      </c>
      <c r="F3882" t="n">
        <v>3201</v>
      </c>
      <c r="G3882" t="s">
        <v>250</v>
      </c>
      <c r="H3882" t="s">
        <v>251</v>
      </c>
      <c r="I3882" t="n">
        <v>5</v>
      </c>
      <c r="J3882" t="n">
        <v>458</v>
      </c>
      <c r="K3882" t="s">
        <v>252</v>
      </c>
      <c r="L3882" t="n">
        <v>374</v>
      </c>
      <c r="M3882" t="n">
        <v>0.1</v>
      </c>
      <c r="N3882" t="n">
        <v>33.7</v>
      </c>
      <c r="O3882" t="s">
        <v>440</v>
      </c>
      <c r="P3882" t="n">
        <v>121</v>
      </c>
      <c r="Q3882" t="s">
        <v>251</v>
      </c>
      <c r="R3882" t="s">
        <v>255</v>
      </c>
      <c r="S3882" t="s">
        <v>251</v>
      </c>
      <c r="T3882" t="n">
        <v>5</v>
      </c>
    </row>
    <row r="3883" spans="1:20">
      <c r="A3883" s="1" t="n">
        <v>42338</v>
      </c>
      <c r="B3883" t="s">
        <v>345</v>
      </c>
      <c r="C3883" t="n">
        <v>25</v>
      </c>
      <c r="D3883" t="n">
        <v>25</v>
      </c>
      <c r="E3883" t="s">
        <v>143</v>
      </c>
      <c r="F3883" t="n">
        <v>3201</v>
      </c>
      <c r="G3883" t="s">
        <v>250</v>
      </c>
      <c r="H3883" t="s">
        <v>251</v>
      </c>
      <c r="I3883" t="n">
        <v>5</v>
      </c>
      <c r="J3883" t="n">
        <v>458</v>
      </c>
      <c r="K3883" t="s">
        <v>252</v>
      </c>
      <c r="L3883" t="n">
        <v>195</v>
      </c>
      <c r="M3883" t="n">
        <v>0.1</v>
      </c>
      <c r="N3883" t="n">
        <v>33.8</v>
      </c>
      <c r="O3883" t="s">
        <v>440</v>
      </c>
      <c r="P3883" t="n">
        <v>121</v>
      </c>
      <c r="Q3883" t="s">
        <v>251</v>
      </c>
      <c r="R3883" t="s">
        <v>255</v>
      </c>
      <c r="S3883" t="s">
        <v>251</v>
      </c>
      <c r="T3883" t="n">
        <v>5</v>
      </c>
    </row>
    <row r="3884" spans="1:20">
      <c r="A3884" s="1" t="n">
        <v>42338</v>
      </c>
      <c r="B3884" t="s">
        <v>345</v>
      </c>
      <c r="C3884" t="n">
        <v>26</v>
      </c>
      <c r="D3884" t="n">
        <v>25</v>
      </c>
      <c r="E3884" t="s">
        <v>143</v>
      </c>
      <c r="F3884" t="n">
        <v>3201</v>
      </c>
      <c r="G3884" t="s">
        <v>250</v>
      </c>
      <c r="H3884" t="s">
        <v>251</v>
      </c>
      <c r="I3884" t="n">
        <v>5</v>
      </c>
      <c r="J3884" t="n">
        <v>458</v>
      </c>
      <c r="K3884" t="s">
        <v>252</v>
      </c>
      <c r="L3884" t="n">
        <v>454</v>
      </c>
      <c r="M3884" t="n">
        <v>0.1</v>
      </c>
      <c r="N3884" t="n">
        <v>33.8</v>
      </c>
      <c r="O3884" t="s">
        <v>440</v>
      </c>
      <c r="P3884" t="n">
        <v>121</v>
      </c>
      <c r="Q3884" t="s">
        <v>251</v>
      </c>
      <c r="R3884" t="s">
        <v>255</v>
      </c>
      <c r="S3884" t="s">
        <v>251</v>
      </c>
      <c r="T3884" t="n">
        <v>5</v>
      </c>
    </row>
    <row r="3885" spans="1:20">
      <c r="A3885" s="1" t="n">
        <v>42338</v>
      </c>
      <c r="B3885" t="s">
        <v>345</v>
      </c>
      <c r="C3885" t="n">
        <v>75</v>
      </c>
      <c r="D3885" t="n">
        <v>465</v>
      </c>
      <c r="E3885" t="s">
        <v>428</v>
      </c>
      <c r="F3885" t="n">
        <v>3201</v>
      </c>
      <c r="G3885" t="s">
        <v>250</v>
      </c>
      <c r="H3885" t="s">
        <v>251</v>
      </c>
      <c r="I3885" t="n">
        <v>5</v>
      </c>
      <c r="J3885" t="n">
        <v>260</v>
      </c>
      <c r="K3885" t="s">
        <v>272</v>
      </c>
      <c r="L3885" t="n">
        <v>15</v>
      </c>
      <c r="M3885" t="n">
        <v>0</v>
      </c>
      <c r="N3885" t="n">
        <v>0</v>
      </c>
      <c r="T3885" t="s">
        <v>405</v>
      </c>
    </row>
    <row r="3886" spans="1:20">
      <c r="A3886" s="1" t="n">
        <v>42338</v>
      </c>
      <c r="B3886" t="s">
        <v>345</v>
      </c>
      <c r="C3886" t="n">
        <v>76</v>
      </c>
      <c r="D3886" t="n">
        <v>510</v>
      </c>
      <c r="E3886" t="s">
        <v>422</v>
      </c>
      <c r="F3886" t="n">
        <v>3201</v>
      </c>
      <c r="G3886" t="s">
        <v>250</v>
      </c>
      <c r="H3886" t="s">
        <v>251</v>
      </c>
      <c r="I3886" t="n">
        <v>5</v>
      </c>
      <c r="J3886" t="n">
        <v>260</v>
      </c>
      <c r="K3886" t="s">
        <v>272</v>
      </c>
      <c r="L3886" t="n">
        <v>97</v>
      </c>
      <c r="M3886" t="n">
        <v>1.63</v>
      </c>
      <c r="N3886" t="n">
        <v>0</v>
      </c>
      <c r="T3886" t="s">
        <v>405</v>
      </c>
    </row>
    <row r="3887" spans="1:20">
      <c r="A3887" s="1" t="n">
        <v>42338</v>
      </c>
      <c r="B3887" t="s">
        <v>345</v>
      </c>
      <c r="C3887" t="n">
        <v>79</v>
      </c>
      <c r="D3887" t="n">
        <v>465</v>
      </c>
      <c r="E3887" t="s">
        <v>428</v>
      </c>
      <c r="F3887" t="n">
        <v>3201</v>
      </c>
      <c r="G3887" t="s">
        <v>250</v>
      </c>
      <c r="H3887" t="s">
        <v>251</v>
      </c>
      <c r="I3887" t="n">
        <v>5</v>
      </c>
      <c r="J3887" t="n">
        <v>260</v>
      </c>
      <c r="K3887" t="s">
        <v>272</v>
      </c>
      <c r="L3887" t="n">
        <v>43</v>
      </c>
      <c r="M3887" t="n">
        <v>0</v>
      </c>
      <c r="N3887" t="n">
        <v>0</v>
      </c>
      <c r="T3887" t="s">
        <v>405</v>
      </c>
    </row>
    <row r="3888" spans="1:20">
      <c r="A3888" s="1" t="n">
        <v>42338</v>
      </c>
      <c r="B3888" t="s">
        <v>345</v>
      </c>
      <c r="C3888" t="n">
        <v>80</v>
      </c>
      <c r="D3888" t="n">
        <v>215</v>
      </c>
      <c r="E3888" t="s">
        <v>408</v>
      </c>
      <c r="F3888" t="n">
        <v>3201</v>
      </c>
      <c r="G3888" t="s">
        <v>250</v>
      </c>
      <c r="H3888" t="s">
        <v>251</v>
      </c>
      <c r="I3888" t="n">
        <v>5</v>
      </c>
      <c r="J3888" t="n">
        <v>260</v>
      </c>
      <c r="K3888" t="s">
        <v>272</v>
      </c>
      <c r="L3888" t="n">
        <v>13</v>
      </c>
      <c r="M3888" t="n">
        <v>0</v>
      </c>
      <c r="N3888" t="n">
        <v>0</v>
      </c>
      <c r="T3888" t="s">
        <v>405</v>
      </c>
    </row>
    <row r="3889" spans="1:20">
      <c r="A3889" s="1" t="n">
        <v>42338</v>
      </c>
      <c r="B3889" t="s">
        <v>400</v>
      </c>
      <c r="C3889" t="n">
        <v>1</v>
      </c>
      <c r="D3889" t="n">
        <v>251</v>
      </c>
      <c r="E3889" t="s">
        <v>409</v>
      </c>
      <c r="F3889" t="n">
        <v>3204</v>
      </c>
      <c r="G3889" t="s">
        <v>367</v>
      </c>
      <c r="H3889" t="s">
        <v>251</v>
      </c>
      <c r="I3889" t="n">
        <v>5</v>
      </c>
      <c r="J3889" t="n">
        <v>275</v>
      </c>
      <c r="K3889" t="s">
        <v>435</v>
      </c>
      <c r="L3889" t="n">
        <v>9</v>
      </c>
      <c r="M3889" t="n">
        <v>0</v>
      </c>
      <c r="N3889" t="n">
        <v>0</v>
      </c>
      <c r="T3889" t="s">
        <v>405</v>
      </c>
    </row>
    <row r="3890" spans="1:20">
      <c r="A3890" s="1" t="n">
        <v>42338</v>
      </c>
      <c r="B3890" t="s">
        <v>400</v>
      </c>
      <c r="C3890" t="n">
        <v>2</v>
      </c>
      <c r="D3890" t="n">
        <v>251</v>
      </c>
      <c r="E3890" t="s">
        <v>409</v>
      </c>
      <c r="F3890" t="n">
        <v>3201</v>
      </c>
      <c r="G3890" t="s">
        <v>250</v>
      </c>
      <c r="H3890" t="s">
        <v>251</v>
      </c>
      <c r="I3890" t="n">
        <v>5</v>
      </c>
      <c r="J3890" t="n">
        <v>275</v>
      </c>
      <c r="K3890" t="s">
        <v>435</v>
      </c>
      <c r="L3890" t="n">
        <v>19</v>
      </c>
      <c r="M3890" t="n">
        <v>0</v>
      </c>
      <c r="N3890" t="n">
        <v>0</v>
      </c>
      <c r="T3890" t="s">
        <v>405</v>
      </c>
    </row>
    <row r="3891" spans="1:20">
      <c r="A3891" s="1" t="n">
        <v>42338</v>
      </c>
      <c r="B3891" t="s">
        <v>400</v>
      </c>
      <c r="C3891" t="n">
        <v>3</v>
      </c>
      <c r="D3891" t="n">
        <v>251</v>
      </c>
      <c r="E3891" t="s">
        <v>409</v>
      </c>
      <c r="F3891" t="n">
        <v>3202</v>
      </c>
      <c r="G3891" t="s">
        <v>297</v>
      </c>
      <c r="H3891" t="s">
        <v>251</v>
      </c>
      <c r="I3891" t="n">
        <v>5</v>
      </c>
      <c r="J3891" t="n">
        <v>275</v>
      </c>
      <c r="K3891" t="s">
        <v>435</v>
      </c>
      <c r="L3891" t="n">
        <v>26</v>
      </c>
      <c r="M3891" t="n">
        <v>0</v>
      </c>
      <c r="N3891" t="n">
        <v>0</v>
      </c>
      <c r="T3891" t="s">
        <v>405</v>
      </c>
    </row>
    <row r="3892" spans="1:20">
      <c r="A3892" s="1" t="n">
        <v>42338</v>
      </c>
      <c r="B3892" t="s">
        <v>348</v>
      </c>
      <c r="C3892" t="n">
        <v>1</v>
      </c>
      <c r="D3892" t="n">
        <v>216</v>
      </c>
      <c r="E3892" t="s">
        <v>416</v>
      </c>
      <c r="F3892" t="n">
        <v>3201</v>
      </c>
      <c r="G3892" t="s">
        <v>250</v>
      </c>
      <c r="H3892" t="s">
        <v>251</v>
      </c>
      <c r="I3892" t="n">
        <v>5</v>
      </c>
      <c r="J3892" t="n">
        <v>515</v>
      </c>
      <c r="K3892" t="s">
        <v>361</v>
      </c>
      <c r="L3892" t="n">
        <v>190</v>
      </c>
      <c r="M3892" t="n">
        <v>0</v>
      </c>
      <c r="N3892" t="n">
        <v>0</v>
      </c>
      <c r="T3892" t="s">
        <v>405</v>
      </c>
    </row>
    <row r="3893" spans="1:20">
      <c r="A3893" s="1" t="n">
        <v>42338</v>
      </c>
      <c r="B3893" t="s">
        <v>348</v>
      </c>
      <c r="C3893" t="n">
        <v>2</v>
      </c>
      <c r="D3893" t="n">
        <v>215</v>
      </c>
      <c r="E3893" t="s">
        <v>408</v>
      </c>
      <c r="F3893" t="n">
        <v>3201</v>
      </c>
      <c r="G3893" t="s">
        <v>250</v>
      </c>
      <c r="H3893" t="s">
        <v>251</v>
      </c>
      <c r="I3893" t="n">
        <v>5</v>
      </c>
      <c r="J3893" t="n">
        <v>515</v>
      </c>
      <c r="K3893" t="s">
        <v>361</v>
      </c>
      <c r="L3893" t="n">
        <v>125</v>
      </c>
      <c r="M3893" t="n">
        <v>0</v>
      </c>
      <c r="N3893" t="n">
        <v>0</v>
      </c>
      <c r="T3893" t="s">
        <v>405</v>
      </c>
    </row>
    <row r="3894" spans="1:20">
      <c r="A3894" s="1" t="n">
        <v>42338</v>
      </c>
      <c r="B3894" t="s">
        <v>439</v>
      </c>
      <c r="C3894" t="n">
        <v>1</v>
      </c>
      <c r="D3894" t="n">
        <v>25</v>
      </c>
      <c r="E3894" t="s">
        <v>143</v>
      </c>
      <c r="F3894" t="n">
        <v>3201</v>
      </c>
      <c r="G3894" t="s">
        <v>250</v>
      </c>
      <c r="H3894" t="s">
        <v>251</v>
      </c>
      <c r="I3894" t="n">
        <v>5</v>
      </c>
      <c r="J3894" t="n">
        <v>945</v>
      </c>
      <c r="K3894" t="s">
        <v>304</v>
      </c>
      <c r="L3894" t="n">
        <v>298</v>
      </c>
      <c r="M3894" t="n">
        <v>0.11</v>
      </c>
      <c r="N3894" t="n">
        <v>35.6</v>
      </c>
      <c r="O3894" t="s">
        <v>439</v>
      </c>
      <c r="P3894" t="n">
        <v>363</v>
      </c>
      <c r="Q3894" t="s">
        <v>411</v>
      </c>
      <c r="R3894" t="s">
        <v>255</v>
      </c>
      <c r="S3894" t="s">
        <v>251</v>
      </c>
      <c r="T3894" t="n">
        <v>5</v>
      </c>
    </row>
    <row r="3895" spans="1:20">
      <c r="A3895" s="1" t="n">
        <v>42338</v>
      </c>
      <c r="B3895" t="s">
        <v>439</v>
      </c>
      <c r="C3895" t="n">
        <v>2</v>
      </c>
      <c r="D3895" t="n">
        <v>25</v>
      </c>
      <c r="E3895" t="s">
        <v>143</v>
      </c>
      <c r="F3895" t="n">
        <v>3201</v>
      </c>
      <c r="G3895" t="s">
        <v>250</v>
      </c>
      <c r="H3895" t="s">
        <v>251</v>
      </c>
      <c r="I3895" t="n">
        <v>5</v>
      </c>
      <c r="J3895" t="n">
        <v>550</v>
      </c>
      <c r="K3895" t="s">
        <v>369</v>
      </c>
      <c r="L3895" t="n">
        <v>189</v>
      </c>
      <c r="M3895" t="n">
        <v>0.01</v>
      </c>
      <c r="N3895" t="n">
        <v>38</v>
      </c>
      <c r="O3895" t="s">
        <v>439</v>
      </c>
      <c r="P3895" t="n">
        <v>363</v>
      </c>
      <c r="Q3895" t="s">
        <v>411</v>
      </c>
      <c r="R3895" t="s">
        <v>255</v>
      </c>
      <c r="S3895" t="s">
        <v>251</v>
      </c>
      <c r="T3895" t="n">
        <v>5</v>
      </c>
    </row>
    <row r="3896" spans="1:20">
      <c r="A3896" s="1" t="n">
        <v>42338</v>
      </c>
      <c r="B3896" t="s">
        <v>439</v>
      </c>
      <c r="C3896" t="n">
        <v>3</v>
      </c>
      <c r="D3896" t="n">
        <v>25</v>
      </c>
      <c r="E3896" t="s">
        <v>143</v>
      </c>
      <c r="F3896" t="n">
        <v>3201</v>
      </c>
      <c r="G3896" t="s">
        <v>250</v>
      </c>
      <c r="H3896" t="s">
        <v>251</v>
      </c>
      <c r="I3896" t="n">
        <v>5</v>
      </c>
      <c r="J3896" t="n">
        <v>945</v>
      </c>
      <c r="K3896" t="s">
        <v>304</v>
      </c>
      <c r="L3896" t="n">
        <v>174</v>
      </c>
      <c r="M3896" t="n">
        <v>0.12</v>
      </c>
      <c r="N3896" t="n">
        <v>31.7</v>
      </c>
      <c r="O3896" t="s">
        <v>439</v>
      </c>
      <c r="P3896" t="n">
        <v>363</v>
      </c>
      <c r="Q3896" t="s">
        <v>411</v>
      </c>
      <c r="R3896" t="s">
        <v>255</v>
      </c>
      <c r="S3896" t="s">
        <v>251</v>
      </c>
      <c r="T3896" t="n">
        <v>5</v>
      </c>
    </row>
    <row r="3897" spans="1:20">
      <c r="A3897" s="1" t="n">
        <v>42338</v>
      </c>
      <c r="B3897" t="s">
        <v>439</v>
      </c>
      <c r="C3897" t="n">
        <v>4</v>
      </c>
      <c r="D3897" t="n">
        <v>25</v>
      </c>
      <c r="E3897" t="s">
        <v>143</v>
      </c>
      <c r="F3897" t="n">
        <v>3201</v>
      </c>
      <c r="G3897" t="s">
        <v>250</v>
      </c>
      <c r="H3897" t="s">
        <v>251</v>
      </c>
      <c r="I3897" t="n">
        <v>5</v>
      </c>
      <c r="J3897" t="n">
        <v>325</v>
      </c>
      <c r="K3897" t="s">
        <v>287</v>
      </c>
      <c r="L3897" t="n">
        <v>377</v>
      </c>
      <c r="M3897" t="n">
        <v>1.4</v>
      </c>
      <c r="N3897" t="n">
        <v>24.6</v>
      </c>
      <c r="O3897" t="s">
        <v>439</v>
      </c>
      <c r="P3897" t="n">
        <v>363</v>
      </c>
      <c r="Q3897" t="s">
        <v>411</v>
      </c>
      <c r="R3897" t="s">
        <v>255</v>
      </c>
      <c r="S3897" t="s">
        <v>251</v>
      </c>
      <c r="T3897" t="n">
        <v>5</v>
      </c>
    </row>
    <row r="3898" spans="1:20">
      <c r="A3898" s="1" t="n">
        <v>42338</v>
      </c>
      <c r="B3898" t="s">
        <v>441</v>
      </c>
      <c r="C3898" t="n">
        <v>3</v>
      </c>
      <c r="D3898" t="n">
        <v>215</v>
      </c>
      <c r="E3898" t="s">
        <v>408</v>
      </c>
      <c r="F3898" t="n">
        <v>3201</v>
      </c>
      <c r="G3898" t="s">
        <v>250</v>
      </c>
      <c r="H3898" t="s">
        <v>251</v>
      </c>
      <c r="I3898" t="n">
        <v>5</v>
      </c>
      <c r="J3898" t="n">
        <v>515</v>
      </c>
      <c r="K3898" t="s">
        <v>361</v>
      </c>
      <c r="L3898" t="n">
        <v>125</v>
      </c>
      <c r="M3898" t="n">
        <v>0</v>
      </c>
      <c r="N3898" t="n">
        <v>0</v>
      </c>
      <c r="T3898" t="s">
        <v>405</v>
      </c>
    </row>
    <row r="3899" spans="1:20">
      <c r="A3899" s="1" t="n">
        <v>42369</v>
      </c>
      <c r="B3899" t="s">
        <v>345</v>
      </c>
      <c r="C3899" t="n">
        <v>24</v>
      </c>
      <c r="D3899" t="n">
        <v>25</v>
      </c>
      <c r="E3899" t="s">
        <v>143</v>
      </c>
      <c r="F3899" t="n">
        <v>3201</v>
      </c>
      <c r="G3899" t="s">
        <v>250</v>
      </c>
      <c r="H3899" t="s">
        <v>251</v>
      </c>
      <c r="I3899" t="n">
        <v>5</v>
      </c>
      <c r="J3899" t="n">
        <v>458</v>
      </c>
      <c r="K3899" t="s">
        <v>252</v>
      </c>
      <c r="L3899" t="n">
        <v>305</v>
      </c>
      <c r="M3899" t="n">
        <v>0.1</v>
      </c>
      <c r="N3899" t="n">
        <v>33.6</v>
      </c>
      <c r="O3899" t="s">
        <v>440</v>
      </c>
      <c r="P3899" t="n">
        <v>121</v>
      </c>
      <c r="Q3899" t="s">
        <v>251</v>
      </c>
      <c r="R3899" t="s">
        <v>255</v>
      </c>
      <c r="S3899" t="s">
        <v>251</v>
      </c>
      <c r="T3899" t="n">
        <v>5</v>
      </c>
    </row>
    <row r="3900" spans="1:20">
      <c r="A3900" s="1" t="n">
        <v>42369</v>
      </c>
      <c r="B3900" t="s">
        <v>345</v>
      </c>
      <c r="C3900" t="n">
        <v>25</v>
      </c>
      <c r="D3900" t="n">
        <v>25</v>
      </c>
      <c r="E3900" t="s">
        <v>143</v>
      </c>
      <c r="F3900" t="n">
        <v>3201</v>
      </c>
      <c r="G3900" t="s">
        <v>250</v>
      </c>
      <c r="H3900" t="s">
        <v>251</v>
      </c>
      <c r="I3900" t="n">
        <v>5</v>
      </c>
      <c r="J3900" t="n">
        <v>458</v>
      </c>
      <c r="K3900" t="s">
        <v>252</v>
      </c>
      <c r="L3900" t="n">
        <v>373</v>
      </c>
      <c r="M3900" t="n">
        <v>0.1</v>
      </c>
      <c r="N3900" t="n">
        <v>33.6</v>
      </c>
      <c r="O3900" t="s">
        <v>440</v>
      </c>
      <c r="P3900" t="n">
        <v>121</v>
      </c>
      <c r="Q3900" t="s">
        <v>251</v>
      </c>
      <c r="R3900" t="s">
        <v>255</v>
      </c>
      <c r="S3900" t="s">
        <v>251</v>
      </c>
      <c r="T3900" t="n">
        <v>5</v>
      </c>
    </row>
    <row r="3901" spans="1:20">
      <c r="A3901" s="1" t="n">
        <v>42369</v>
      </c>
      <c r="B3901" t="s">
        <v>345</v>
      </c>
      <c r="C3901" t="n">
        <v>26</v>
      </c>
      <c r="D3901" t="n">
        <v>25</v>
      </c>
      <c r="E3901" t="s">
        <v>143</v>
      </c>
      <c r="F3901" t="n">
        <v>3201</v>
      </c>
      <c r="G3901" t="s">
        <v>250</v>
      </c>
      <c r="H3901" t="s">
        <v>251</v>
      </c>
      <c r="I3901" t="n">
        <v>5</v>
      </c>
      <c r="J3901" t="n">
        <v>458</v>
      </c>
      <c r="K3901" t="s">
        <v>252</v>
      </c>
      <c r="L3901" t="n">
        <v>268</v>
      </c>
      <c r="M3901" t="n">
        <v>0.1</v>
      </c>
      <c r="N3901" t="n">
        <v>33.3</v>
      </c>
      <c r="O3901" t="s">
        <v>440</v>
      </c>
      <c r="P3901" t="n">
        <v>121</v>
      </c>
      <c r="Q3901" t="s">
        <v>251</v>
      </c>
      <c r="R3901" t="s">
        <v>255</v>
      </c>
      <c r="S3901" t="s">
        <v>251</v>
      </c>
      <c r="T3901" t="n">
        <v>5</v>
      </c>
    </row>
    <row r="3902" spans="1:20">
      <c r="A3902" s="1" t="n">
        <v>42369</v>
      </c>
      <c r="B3902" t="s">
        <v>345</v>
      </c>
      <c r="C3902" t="n">
        <v>27</v>
      </c>
      <c r="D3902" t="n">
        <v>25</v>
      </c>
      <c r="E3902" t="s">
        <v>143</v>
      </c>
      <c r="F3902" t="n">
        <v>3201</v>
      </c>
      <c r="G3902" t="s">
        <v>250</v>
      </c>
      <c r="H3902" t="s">
        <v>251</v>
      </c>
      <c r="I3902" t="n">
        <v>5</v>
      </c>
      <c r="J3902" t="n">
        <v>458</v>
      </c>
      <c r="K3902" t="s">
        <v>252</v>
      </c>
      <c r="L3902" t="n">
        <v>402</v>
      </c>
      <c r="M3902" t="n">
        <v>0.1</v>
      </c>
      <c r="N3902" t="n">
        <v>33.3</v>
      </c>
      <c r="O3902" t="s">
        <v>440</v>
      </c>
      <c r="P3902" t="n">
        <v>121</v>
      </c>
      <c r="Q3902" t="s">
        <v>251</v>
      </c>
      <c r="R3902" t="s">
        <v>255</v>
      </c>
      <c r="S3902" t="s">
        <v>251</v>
      </c>
      <c r="T3902" t="n">
        <v>5</v>
      </c>
    </row>
    <row r="3903" spans="1:20">
      <c r="A3903" s="1" t="n">
        <v>42369</v>
      </c>
      <c r="B3903" t="s">
        <v>345</v>
      </c>
      <c r="C3903" t="n">
        <v>87</v>
      </c>
      <c r="D3903" t="n">
        <v>465</v>
      </c>
      <c r="E3903" t="s">
        <v>428</v>
      </c>
      <c r="F3903" t="n">
        <v>3201</v>
      </c>
      <c r="G3903" t="s">
        <v>250</v>
      </c>
      <c r="H3903" t="s">
        <v>251</v>
      </c>
      <c r="I3903" t="n">
        <v>5</v>
      </c>
      <c r="J3903" t="n">
        <v>260</v>
      </c>
      <c r="K3903" t="s">
        <v>272</v>
      </c>
      <c r="L3903" t="n">
        <v>15</v>
      </c>
      <c r="M3903" t="n">
        <v>0</v>
      </c>
      <c r="N3903" t="n">
        <v>0</v>
      </c>
      <c r="T3903" t="s">
        <v>405</v>
      </c>
    </row>
    <row r="3904" spans="1:20">
      <c r="A3904" s="1" t="n">
        <v>42369</v>
      </c>
      <c r="B3904" t="s">
        <v>345</v>
      </c>
      <c r="C3904" t="n">
        <v>89</v>
      </c>
      <c r="D3904" t="n">
        <v>510</v>
      </c>
      <c r="E3904" t="s">
        <v>422</v>
      </c>
      <c r="F3904" t="n">
        <v>3201</v>
      </c>
      <c r="G3904" t="s">
        <v>250</v>
      </c>
      <c r="H3904" t="s">
        <v>251</v>
      </c>
      <c r="I3904" t="n">
        <v>5</v>
      </c>
      <c r="J3904" t="n">
        <v>260</v>
      </c>
      <c r="K3904" t="s">
        <v>272</v>
      </c>
      <c r="L3904" t="n">
        <v>80</v>
      </c>
      <c r="M3904" t="n">
        <v>1.55</v>
      </c>
      <c r="N3904" t="n">
        <v>0</v>
      </c>
      <c r="T3904" t="s">
        <v>405</v>
      </c>
    </row>
    <row r="3905" spans="1:20">
      <c r="A3905" s="1" t="n">
        <v>42369</v>
      </c>
      <c r="B3905" t="s">
        <v>345</v>
      </c>
      <c r="C3905" t="n">
        <v>90</v>
      </c>
      <c r="D3905" t="n">
        <v>215</v>
      </c>
      <c r="E3905" t="s">
        <v>408</v>
      </c>
      <c r="F3905" t="n">
        <v>3201</v>
      </c>
      <c r="G3905" t="s">
        <v>250</v>
      </c>
      <c r="H3905" t="s">
        <v>251</v>
      </c>
      <c r="I3905" t="n">
        <v>5</v>
      </c>
      <c r="J3905" t="n">
        <v>260</v>
      </c>
      <c r="K3905" t="s">
        <v>272</v>
      </c>
      <c r="L3905" t="n">
        <v>16</v>
      </c>
      <c r="M3905" t="n">
        <v>0</v>
      </c>
      <c r="N3905" t="n">
        <v>0</v>
      </c>
      <c r="T3905" t="s">
        <v>405</v>
      </c>
    </row>
    <row r="3906" spans="1:20">
      <c r="A3906" s="1" t="n">
        <v>42369</v>
      </c>
      <c r="B3906" t="s">
        <v>345</v>
      </c>
      <c r="C3906" t="n">
        <v>91</v>
      </c>
      <c r="D3906" t="n">
        <v>465</v>
      </c>
      <c r="E3906" t="s">
        <v>428</v>
      </c>
      <c r="F3906" t="n">
        <v>3201</v>
      </c>
      <c r="G3906" t="s">
        <v>250</v>
      </c>
      <c r="H3906" t="s">
        <v>251</v>
      </c>
      <c r="I3906" t="n">
        <v>5</v>
      </c>
      <c r="J3906" t="n">
        <v>260</v>
      </c>
      <c r="K3906" t="s">
        <v>272</v>
      </c>
      <c r="L3906" t="n">
        <v>32</v>
      </c>
      <c r="M3906" t="n">
        <v>0</v>
      </c>
      <c r="N3906" t="n">
        <v>0</v>
      </c>
      <c r="T3906" t="s">
        <v>405</v>
      </c>
    </row>
    <row r="3907" spans="1:20">
      <c r="A3907" s="1" t="n">
        <v>42369</v>
      </c>
      <c r="B3907" t="s">
        <v>400</v>
      </c>
      <c r="C3907" t="n">
        <v>1</v>
      </c>
      <c r="D3907" t="n">
        <v>251</v>
      </c>
      <c r="E3907" t="s">
        <v>409</v>
      </c>
      <c r="F3907" t="n">
        <v>3204</v>
      </c>
      <c r="G3907" t="s">
        <v>367</v>
      </c>
      <c r="H3907" t="s">
        <v>251</v>
      </c>
      <c r="I3907" t="n">
        <v>5</v>
      </c>
      <c r="J3907" t="n">
        <v>150</v>
      </c>
      <c r="K3907" t="s">
        <v>291</v>
      </c>
      <c r="L3907" t="n">
        <v>19</v>
      </c>
      <c r="M3907" t="n">
        <v>0</v>
      </c>
      <c r="N3907" t="n">
        <v>0</v>
      </c>
      <c r="T3907" t="s">
        <v>405</v>
      </c>
    </row>
    <row r="3908" spans="1:20">
      <c r="A3908" s="1" t="n">
        <v>42369</v>
      </c>
      <c r="B3908" t="s">
        <v>400</v>
      </c>
      <c r="C3908" t="n">
        <v>2</v>
      </c>
      <c r="D3908" t="n">
        <v>251</v>
      </c>
      <c r="E3908" t="s">
        <v>409</v>
      </c>
      <c r="F3908" t="n">
        <v>3203</v>
      </c>
      <c r="G3908" t="s">
        <v>366</v>
      </c>
      <c r="H3908" t="s">
        <v>251</v>
      </c>
      <c r="I3908" t="n">
        <v>5</v>
      </c>
      <c r="J3908" t="n">
        <v>150</v>
      </c>
      <c r="K3908" t="s">
        <v>291</v>
      </c>
      <c r="L3908" t="n">
        <v>18</v>
      </c>
      <c r="M3908" t="n">
        <v>0</v>
      </c>
      <c r="N3908" t="n">
        <v>0</v>
      </c>
      <c r="T3908" t="s">
        <v>405</v>
      </c>
    </row>
    <row r="3909" spans="1:20">
      <c r="A3909" s="1" t="n">
        <v>42369</v>
      </c>
      <c r="B3909" t="s">
        <v>400</v>
      </c>
      <c r="C3909" t="n">
        <v>3</v>
      </c>
      <c r="D3909" t="n">
        <v>251</v>
      </c>
      <c r="E3909" t="s">
        <v>409</v>
      </c>
      <c r="F3909" t="n">
        <v>3202</v>
      </c>
      <c r="G3909" t="s">
        <v>297</v>
      </c>
      <c r="H3909" t="s">
        <v>251</v>
      </c>
      <c r="I3909" t="n">
        <v>5</v>
      </c>
      <c r="J3909" t="n">
        <v>150</v>
      </c>
      <c r="K3909" t="s">
        <v>291</v>
      </c>
      <c r="L3909" t="n">
        <v>17</v>
      </c>
      <c r="M3909" t="n">
        <v>0</v>
      </c>
      <c r="N3909" t="n">
        <v>0</v>
      </c>
      <c r="T3909" t="s">
        <v>405</v>
      </c>
    </row>
    <row r="3910" spans="1:20">
      <c r="A3910" s="1" t="n">
        <v>42369</v>
      </c>
      <c r="B3910" t="s">
        <v>348</v>
      </c>
      <c r="C3910" t="n">
        <v>1</v>
      </c>
      <c r="D3910" t="n">
        <v>216</v>
      </c>
      <c r="E3910" t="s">
        <v>416</v>
      </c>
      <c r="F3910" t="n">
        <v>3201</v>
      </c>
      <c r="G3910" t="s">
        <v>250</v>
      </c>
      <c r="H3910" t="s">
        <v>251</v>
      </c>
      <c r="I3910" t="n">
        <v>5</v>
      </c>
      <c r="J3910" t="n">
        <v>515</v>
      </c>
      <c r="K3910" t="s">
        <v>361</v>
      </c>
      <c r="L3910" t="n">
        <v>200</v>
      </c>
      <c r="M3910" t="n">
        <v>0</v>
      </c>
      <c r="N3910" t="n">
        <v>0</v>
      </c>
      <c r="T3910" t="s">
        <v>405</v>
      </c>
    </row>
    <row r="3911" spans="1:20">
      <c r="A3911" s="1" t="n">
        <v>42369</v>
      </c>
      <c r="B3911" t="s">
        <v>348</v>
      </c>
      <c r="C3911" t="n">
        <v>2</v>
      </c>
      <c r="D3911" t="n">
        <v>215</v>
      </c>
      <c r="E3911" t="s">
        <v>408</v>
      </c>
      <c r="F3911" t="n">
        <v>3201</v>
      </c>
      <c r="G3911" t="s">
        <v>250</v>
      </c>
      <c r="H3911" t="s">
        <v>251</v>
      </c>
      <c r="I3911" t="n">
        <v>5</v>
      </c>
      <c r="J3911" t="n">
        <v>515</v>
      </c>
      <c r="K3911" t="s">
        <v>361</v>
      </c>
      <c r="L3911" t="n">
        <v>115</v>
      </c>
      <c r="M3911" t="n">
        <v>0</v>
      </c>
      <c r="N3911" t="n">
        <v>0</v>
      </c>
      <c r="T3911" t="s">
        <v>405</v>
      </c>
    </row>
    <row r="3912" spans="1:20">
      <c r="A3912" s="1" t="n">
        <v>42369</v>
      </c>
      <c r="B3912" t="s">
        <v>439</v>
      </c>
      <c r="C3912" t="n">
        <v>1</v>
      </c>
      <c r="D3912" t="n">
        <v>25</v>
      </c>
      <c r="E3912" t="s">
        <v>143</v>
      </c>
      <c r="F3912" t="n">
        <v>3201</v>
      </c>
      <c r="G3912" t="s">
        <v>250</v>
      </c>
      <c r="H3912" t="s">
        <v>251</v>
      </c>
      <c r="I3912" t="n">
        <v>5</v>
      </c>
      <c r="J3912" t="n">
        <v>805</v>
      </c>
      <c r="K3912" t="s">
        <v>317</v>
      </c>
      <c r="L3912" t="n">
        <v>699</v>
      </c>
      <c r="M3912" t="n">
        <v>0.29</v>
      </c>
      <c r="N3912" t="n">
        <v>35.8</v>
      </c>
      <c r="O3912" t="s">
        <v>439</v>
      </c>
      <c r="P3912" t="n">
        <v>363</v>
      </c>
      <c r="Q3912" t="s">
        <v>411</v>
      </c>
      <c r="R3912" t="s">
        <v>255</v>
      </c>
      <c r="S3912" t="s">
        <v>251</v>
      </c>
      <c r="T3912" t="n">
        <v>5</v>
      </c>
    </row>
    <row r="3913" spans="1:20">
      <c r="A3913" s="1" t="n">
        <v>42369</v>
      </c>
      <c r="B3913" t="s">
        <v>439</v>
      </c>
      <c r="C3913" t="n">
        <v>2</v>
      </c>
      <c r="D3913" t="n">
        <v>25</v>
      </c>
      <c r="E3913" t="s">
        <v>143</v>
      </c>
      <c r="F3913" t="n">
        <v>3201</v>
      </c>
      <c r="G3913" t="s">
        <v>250</v>
      </c>
      <c r="H3913" t="s">
        <v>251</v>
      </c>
      <c r="I3913" t="n">
        <v>5</v>
      </c>
      <c r="J3913" t="n">
        <v>150</v>
      </c>
      <c r="K3913" t="s">
        <v>291</v>
      </c>
      <c r="L3913" t="n">
        <v>357</v>
      </c>
      <c r="M3913" t="n">
        <v>0.29</v>
      </c>
      <c r="N3913" t="n">
        <v>24.1</v>
      </c>
      <c r="O3913" t="s">
        <v>439</v>
      </c>
      <c r="P3913" t="n">
        <v>363</v>
      </c>
      <c r="Q3913" t="s">
        <v>411</v>
      </c>
      <c r="R3913" t="s">
        <v>255</v>
      </c>
      <c r="S3913" t="s">
        <v>251</v>
      </c>
      <c r="T3913" t="n">
        <v>5</v>
      </c>
    </row>
    <row r="3914" spans="1:20">
      <c r="A3914" s="1" t="n">
        <v>42369</v>
      </c>
      <c r="B3914" t="s">
        <v>441</v>
      </c>
      <c r="C3914" t="n">
        <v>1</v>
      </c>
      <c r="D3914" t="n">
        <v>215</v>
      </c>
      <c r="E3914" t="s">
        <v>408</v>
      </c>
      <c r="F3914" t="n">
        <v>3201</v>
      </c>
      <c r="G3914" t="s">
        <v>250</v>
      </c>
      <c r="H3914" t="s">
        <v>251</v>
      </c>
      <c r="I3914" t="n">
        <v>5</v>
      </c>
      <c r="J3914" t="n">
        <v>515</v>
      </c>
      <c r="K3914" t="s">
        <v>361</v>
      </c>
      <c r="L3914" t="n">
        <v>115</v>
      </c>
      <c r="M3914" t="n">
        <v>0</v>
      </c>
      <c r="N3914" t="n">
        <v>0</v>
      </c>
      <c r="T3914" t="s">
        <v>405</v>
      </c>
    </row>
    <row r="3915" spans="1:20">
      <c r="A3915" s="1" t="n">
        <v>42400</v>
      </c>
      <c r="B3915" t="s">
        <v>253</v>
      </c>
      <c r="C3915" t="n">
        <v>88</v>
      </c>
      <c r="D3915" t="n">
        <v>465</v>
      </c>
      <c r="E3915" t="s">
        <v>428</v>
      </c>
      <c r="F3915" t="n">
        <v>3201</v>
      </c>
      <c r="G3915" t="s">
        <v>250</v>
      </c>
      <c r="H3915" t="s">
        <v>251</v>
      </c>
      <c r="I3915" t="n">
        <v>5</v>
      </c>
      <c r="J3915" t="n">
        <v>260</v>
      </c>
      <c r="K3915" t="s">
        <v>272</v>
      </c>
      <c r="L3915" t="n">
        <v>20</v>
      </c>
      <c r="M3915" t="n">
        <v>0</v>
      </c>
      <c r="N3915" t="n">
        <v>0</v>
      </c>
      <c r="T3915" t="s">
        <v>405</v>
      </c>
    </row>
    <row r="3916" spans="1:20">
      <c r="A3916" s="1" t="n">
        <v>42400</v>
      </c>
      <c r="B3916" t="s">
        <v>253</v>
      </c>
      <c r="C3916" t="n">
        <v>115</v>
      </c>
      <c r="D3916" t="n">
        <v>465</v>
      </c>
      <c r="E3916" t="s">
        <v>428</v>
      </c>
      <c r="F3916" t="n">
        <v>3201</v>
      </c>
      <c r="G3916" t="s">
        <v>250</v>
      </c>
      <c r="H3916" t="s">
        <v>251</v>
      </c>
      <c r="I3916" t="n">
        <v>5</v>
      </c>
      <c r="J3916" t="n">
        <v>260</v>
      </c>
      <c r="K3916" t="s">
        <v>272</v>
      </c>
      <c r="L3916" t="n">
        <v>15</v>
      </c>
      <c r="M3916" t="n">
        <v>0</v>
      </c>
      <c r="N3916" t="n">
        <v>0</v>
      </c>
      <c r="T3916" t="s">
        <v>405</v>
      </c>
    </row>
    <row r="3917" spans="1:20">
      <c r="A3917" s="1" t="n">
        <v>42400</v>
      </c>
      <c r="B3917" t="s">
        <v>253</v>
      </c>
      <c r="C3917" t="n">
        <v>91</v>
      </c>
      <c r="D3917" t="n">
        <v>465</v>
      </c>
      <c r="E3917" t="s">
        <v>428</v>
      </c>
      <c r="F3917" t="n">
        <v>3201</v>
      </c>
      <c r="G3917" t="s">
        <v>250</v>
      </c>
      <c r="H3917" t="s">
        <v>251</v>
      </c>
      <c r="I3917" t="n">
        <v>5</v>
      </c>
      <c r="J3917" t="n">
        <v>260</v>
      </c>
      <c r="K3917" t="s">
        <v>272</v>
      </c>
      <c r="L3917" t="n">
        <v>39</v>
      </c>
      <c r="M3917" t="n">
        <v>0</v>
      </c>
      <c r="N3917" t="n">
        <v>0</v>
      </c>
      <c r="T3917" t="s">
        <v>405</v>
      </c>
    </row>
    <row r="3918" spans="1:20">
      <c r="A3918" s="1" t="n">
        <v>42400</v>
      </c>
      <c r="B3918" t="s">
        <v>253</v>
      </c>
      <c r="C3918" t="n">
        <v>116</v>
      </c>
      <c r="D3918" t="n">
        <v>465</v>
      </c>
      <c r="E3918" t="s">
        <v>428</v>
      </c>
      <c r="F3918" t="n">
        <v>3201</v>
      </c>
      <c r="G3918" t="s">
        <v>250</v>
      </c>
      <c r="H3918" t="s">
        <v>251</v>
      </c>
      <c r="I3918" t="n">
        <v>5</v>
      </c>
      <c r="J3918" t="n">
        <v>260</v>
      </c>
      <c r="K3918" t="s">
        <v>272</v>
      </c>
      <c r="L3918" t="n">
        <v>50</v>
      </c>
      <c r="M3918" t="n">
        <v>0</v>
      </c>
      <c r="N3918" t="n">
        <v>0</v>
      </c>
      <c r="O3918" t="s">
        <v>345</v>
      </c>
      <c r="P3918" t="n">
        <v>121</v>
      </c>
      <c r="Q3918" t="s">
        <v>251</v>
      </c>
      <c r="R3918" t="s">
        <v>255</v>
      </c>
      <c r="S3918" t="s">
        <v>251</v>
      </c>
      <c r="T3918" t="n">
        <v>5</v>
      </c>
    </row>
    <row r="3919" spans="1:20">
      <c r="A3919" s="1" t="n">
        <v>42400</v>
      </c>
      <c r="B3919" t="s">
        <v>253</v>
      </c>
      <c r="C3919" t="n">
        <v>113</v>
      </c>
      <c r="D3919" t="n">
        <v>510</v>
      </c>
      <c r="E3919" t="s">
        <v>422</v>
      </c>
      <c r="F3919" t="n">
        <v>3201</v>
      </c>
      <c r="G3919" t="s">
        <v>250</v>
      </c>
      <c r="H3919" t="s">
        <v>251</v>
      </c>
      <c r="I3919" t="n">
        <v>5</v>
      </c>
      <c r="J3919" t="n">
        <v>260</v>
      </c>
      <c r="K3919" t="s">
        <v>272</v>
      </c>
      <c r="L3919" t="n">
        <v>97</v>
      </c>
      <c r="M3919" t="n">
        <v>1.31</v>
      </c>
      <c r="N3919" t="n">
        <v>0</v>
      </c>
      <c r="O3919" t="s">
        <v>345</v>
      </c>
      <c r="P3919" t="n">
        <v>121</v>
      </c>
      <c r="Q3919" t="s">
        <v>251</v>
      </c>
      <c r="R3919" t="s">
        <v>255</v>
      </c>
      <c r="S3919" t="s">
        <v>251</v>
      </c>
      <c r="T3919" t="n">
        <v>5</v>
      </c>
    </row>
    <row r="3920" spans="1:20">
      <c r="A3920" s="1" t="n">
        <v>42400</v>
      </c>
      <c r="B3920" t="s">
        <v>253</v>
      </c>
      <c r="C3920" t="n">
        <v>89</v>
      </c>
      <c r="D3920" t="n">
        <v>510</v>
      </c>
      <c r="E3920" t="s">
        <v>422</v>
      </c>
      <c r="F3920" t="n">
        <v>3201</v>
      </c>
      <c r="G3920" t="s">
        <v>250</v>
      </c>
      <c r="H3920" t="s">
        <v>251</v>
      </c>
      <c r="I3920" t="n">
        <v>5</v>
      </c>
      <c r="J3920" t="n">
        <v>260</v>
      </c>
      <c r="K3920" t="s">
        <v>272</v>
      </c>
      <c r="L3920" t="n">
        <v>71</v>
      </c>
      <c r="M3920" t="n">
        <v>1.74</v>
      </c>
      <c r="N3920" t="n">
        <v>0</v>
      </c>
      <c r="O3920" t="s">
        <v>345</v>
      </c>
      <c r="P3920" t="n">
        <v>121</v>
      </c>
      <c r="Q3920" t="s">
        <v>251</v>
      </c>
      <c r="R3920" t="s">
        <v>255</v>
      </c>
      <c r="S3920" t="s">
        <v>251</v>
      </c>
      <c r="T3920" t="n">
        <v>5</v>
      </c>
    </row>
    <row r="3921" spans="1:20">
      <c r="A3921" s="1" t="n">
        <v>42400</v>
      </c>
      <c r="B3921" t="s">
        <v>253</v>
      </c>
      <c r="C3921" t="n">
        <v>36</v>
      </c>
      <c r="D3921" t="n">
        <v>25</v>
      </c>
      <c r="E3921" t="s">
        <v>143</v>
      </c>
      <c r="F3921" t="n">
        <v>3201</v>
      </c>
      <c r="G3921" t="s">
        <v>250</v>
      </c>
      <c r="H3921" t="s">
        <v>251</v>
      </c>
      <c r="I3921" t="n">
        <v>5</v>
      </c>
      <c r="J3921" t="n">
        <v>458</v>
      </c>
      <c r="K3921" t="s">
        <v>252</v>
      </c>
      <c r="L3921" t="n">
        <v>281</v>
      </c>
      <c r="M3921" t="n">
        <v>0.1</v>
      </c>
      <c r="N3921" t="n">
        <v>33.8</v>
      </c>
      <c r="O3921" t="s">
        <v>345</v>
      </c>
      <c r="P3921" t="n">
        <v>121</v>
      </c>
      <c r="Q3921" t="s">
        <v>251</v>
      </c>
      <c r="R3921" t="s">
        <v>255</v>
      </c>
      <c r="S3921" t="s">
        <v>251</v>
      </c>
      <c r="T3921" t="n">
        <v>5</v>
      </c>
    </row>
    <row r="3922" spans="1:20">
      <c r="A3922" s="1" t="n">
        <v>42400</v>
      </c>
      <c r="B3922" t="s">
        <v>253</v>
      </c>
      <c r="C3922" t="n">
        <v>92</v>
      </c>
      <c r="D3922" t="n">
        <v>215</v>
      </c>
      <c r="E3922" t="s">
        <v>408</v>
      </c>
      <c r="F3922" t="n">
        <v>3201</v>
      </c>
      <c r="G3922" t="s">
        <v>250</v>
      </c>
      <c r="H3922" t="s">
        <v>251</v>
      </c>
      <c r="I3922" t="n">
        <v>5</v>
      </c>
      <c r="J3922" t="n">
        <v>260</v>
      </c>
      <c r="K3922" t="s">
        <v>272</v>
      </c>
      <c r="L3922" t="n">
        <v>25</v>
      </c>
      <c r="M3922" t="n">
        <v>0</v>
      </c>
      <c r="N3922" t="n">
        <v>0</v>
      </c>
      <c r="O3922" t="s">
        <v>345</v>
      </c>
      <c r="P3922" t="n">
        <v>121</v>
      </c>
      <c r="Q3922" t="s">
        <v>251</v>
      </c>
      <c r="R3922" t="s">
        <v>255</v>
      </c>
      <c r="S3922" t="s">
        <v>251</v>
      </c>
      <c r="T3922" t="n">
        <v>5</v>
      </c>
    </row>
    <row r="3923" spans="1:20">
      <c r="A3923" s="1" t="n">
        <v>42400</v>
      </c>
      <c r="B3923" t="s">
        <v>253</v>
      </c>
      <c r="C3923" t="n">
        <v>31</v>
      </c>
      <c r="D3923" t="n">
        <v>25</v>
      </c>
      <c r="E3923" t="s">
        <v>143</v>
      </c>
      <c r="F3923" t="n">
        <v>3201</v>
      </c>
      <c r="G3923" t="s">
        <v>250</v>
      </c>
      <c r="H3923" t="s">
        <v>251</v>
      </c>
      <c r="I3923" t="n">
        <v>5</v>
      </c>
      <c r="J3923" t="n">
        <v>458</v>
      </c>
      <c r="K3923" t="s">
        <v>252</v>
      </c>
      <c r="L3923" t="n">
        <v>214</v>
      </c>
      <c r="M3923" t="n">
        <v>0.1</v>
      </c>
      <c r="N3923" t="n">
        <v>33.6</v>
      </c>
      <c r="O3923" t="s">
        <v>345</v>
      </c>
      <c r="P3923" t="n">
        <v>121</v>
      </c>
      <c r="Q3923" t="s">
        <v>251</v>
      </c>
      <c r="R3923" t="s">
        <v>255</v>
      </c>
      <c r="S3923" t="s">
        <v>251</v>
      </c>
      <c r="T3923" t="n">
        <v>5</v>
      </c>
    </row>
    <row r="3924" spans="1:20">
      <c r="A3924" s="1" t="n">
        <v>42400</v>
      </c>
      <c r="B3924" t="s">
        <v>253</v>
      </c>
      <c r="C3924" t="n">
        <v>35</v>
      </c>
      <c r="D3924" t="n">
        <v>25</v>
      </c>
      <c r="E3924" t="s">
        <v>143</v>
      </c>
      <c r="F3924" t="n">
        <v>3201</v>
      </c>
      <c r="G3924" t="s">
        <v>250</v>
      </c>
      <c r="H3924" t="s">
        <v>251</v>
      </c>
      <c r="I3924" t="n">
        <v>5</v>
      </c>
      <c r="J3924" t="n">
        <v>458</v>
      </c>
      <c r="K3924" t="s">
        <v>252</v>
      </c>
      <c r="L3924" t="n">
        <v>230</v>
      </c>
      <c r="M3924" t="n">
        <v>0.1</v>
      </c>
      <c r="N3924" t="n">
        <v>33.8</v>
      </c>
      <c r="T3924" t="s">
        <v>405</v>
      </c>
    </row>
    <row r="3925" spans="1:20">
      <c r="A3925" s="1" t="n">
        <v>42400</v>
      </c>
      <c r="B3925" t="s">
        <v>253</v>
      </c>
      <c r="C3925" t="n">
        <v>34</v>
      </c>
      <c r="D3925" t="n">
        <v>25</v>
      </c>
      <c r="E3925" t="s">
        <v>143</v>
      </c>
      <c r="F3925" t="n">
        <v>3201</v>
      </c>
      <c r="G3925" t="s">
        <v>250</v>
      </c>
      <c r="H3925" t="s">
        <v>251</v>
      </c>
      <c r="I3925" t="n">
        <v>5</v>
      </c>
      <c r="J3925" t="n">
        <v>458</v>
      </c>
      <c r="K3925" t="s">
        <v>252</v>
      </c>
      <c r="L3925" t="n">
        <v>439</v>
      </c>
      <c r="M3925" t="n">
        <v>0.1</v>
      </c>
      <c r="N3925" t="n">
        <v>33.7</v>
      </c>
      <c r="T3925" t="s">
        <v>405</v>
      </c>
    </row>
    <row r="3926" spans="1:20">
      <c r="A3926" s="1" t="n">
        <v>42400</v>
      </c>
      <c r="B3926" t="s">
        <v>253</v>
      </c>
      <c r="C3926" t="n">
        <v>32</v>
      </c>
      <c r="D3926" t="n">
        <v>25</v>
      </c>
      <c r="E3926" t="s">
        <v>143</v>
      </c>
      <c r="F3926" t="n">
        <v>3201</v>
      </c>
      <c r="G3926" t="s">
        <v>250</v>
      </c>
      <c r="H3926" t="s">
        <v>251</v>
      </c>
      <c r="I3926" t="n">
        <v>5</v>
      </c>
      <c r="J3926" t="n">
        <v>458</v>
      </c>
      <c r="K3926" t="s">
        <v>252</v>
      </c>
      <c r="L3926" t="n">
        <v>499</v>
      </c>
      <c r="M3926" t="n">
        <v>0.1</v>
      </c>
      <c r="N3926" t="n">
        <v>33.6</v>
      </c>
      <c r="T3926" t="s">
        <v>405</v>
      </c>
    </row>
    <row r="3927" spans="1:20">
      <c r="A3927" s="1" t="n">
        <v>42400</v>
      </c>
      <c r="B3927" t="s">
        <v>253</v>
      </c>
      <c r="C3927" t="n">
        <v>33</v>
      </c>
      <c r="D3927" t="n">
        <v>25</v>
      </c>
      <c r="E3927" t="s">
        <v>143</v>
      </c>
      <c r="F3927" t="n">
        <v>3201</v>
      </c>
      <c r="G3927" t="s">
        <v>250</v>
      </c>
      <c r="H3927" t="s">
        <v>251</v>
      </c>
      <c r="I3927" t="n">
        <v>5</v>
      </c>
      <c r="J3927" t="n">
        <v>458</v>
      </c>
      <c r="K3927" t="s">
        <v>252</v>
      </c>
      <c r="L3927" t="n">
        <v>292</v>
      </c>
      <c r="M3927" t="n">
        <v>0.1</v>
      </c>
      <c r="N3927" t="n">
        <v>33.7</v>
      </c>
      <c r="T3927" t="s">
        <v>405</v>
      </c>
    </row>
    <row r="3928" spans="1:20">
      <c r="A3928" s="1" t="n">
        <v>42400</v>
      </c>
      <c r="B3928" t="s">
        <v>443</v>
      </c>
      <c r="C3928" t="n">
        <v>2</v>
      </c>
      <c r="D3928" t="n">
        <v>251</v>
      </c>
      <c r="E3928" t="s">
        <v>409</v>
      </c>
      <c r="F3928" t="n">
        <v>3201</v>
      </c>
      <c r="G3928" t="s">
        <v>250</v>
      </c>
      <c r="H3928" t="s">
        <v>251</v>
      </c>
      <c r="I3928" t="n">
        <v>5</v>
      </c>
      <c r="J3928" t="n">
        <v>720</v>
      </c>
      <c r="K3928" t="s">
        <v>377</v>
      </c>
      <c r="L3928" t="n">
        <v>20</v>
      </c>
      <c r="M3928" t="n">
        <v>0</v>
      </c>
      <c r="N3928" t="n">
        <v>0</v>
      </c>
      <c r="T3928" t="s">
        <v>405</v>
      </c>
    </row>
    <row r="3929" spans="1:20">
      <c r="A3929" s="1" t="n">
        <v>42400</v>
      </c>
      <c r="B3929" t="s">
        <v>443</v>
      </c>
      <c r="C3929" t="n">
        <v>1</v>
      </c>
      <c r="D3929" t="n">
        <v>251</v>
      </c>
      <c r="E3929" t="s">
        <v>409</v>
      </c>
      <c r="F3929" t="n">
        <v>3204</v>
      </c>
      <c r="G3929" t="s">
        <v>367</v>
      </c>
      <c r="H3929" t="s">
        <v>251</v>
      </c>
      <c r="I3929" t="n">
        <v>5</v>
      </c>
      <c r="J3929" t="n">
        <v>720</v>
      </c>
      <c r="K3929" t="s">
        <v>377</v>
      </c>
      <c r="L3929" t="n">
        <v>12</v>
      </c>
      <c r="M3929" t="n">
        <v>0</v>
      </c>
      <c r="N3929" t="n">
        <v>0</v>
      </c>
      <c r="T3929" t="s">
        <v>405</v>
      </c>
    </row>
    <row r="3930" spans="1:20">
      <c r="A3930" s="1" t="n">
        <v>42400</v>
      </c>
      <c r="B3930" t="s">
        <v>443</v>
      </c>
      <c r="C3930" t="n">
        <v>3</v>
      </c>
      <c r="D3930" t="n">
        <v>251</v>
      </c>
      <c r="E3930" t="s">
        <v>409</v>
      </c>
      <c r="F3930" t="n">
        <v>3202</v>
      </c>
      <c r="G3930" t="s">
        <v>297</v>
      </c>
      <c r="H3930" t="s">
        <v>251</v>
      </c>
      <c r="I3930" t="n">
        <v>5</v>
      </c>
      <c r="J3930" t="n">
        <v>720</v>
      </c>
      <c r="K3930" t="s">
        <v>377</v>
      </c>
      <c r="L3930" t="n">
        <v>29</v>
      </c>
      <c r="M3930" t="n">
        <v>0</v>
      </c>
      <c r="N3930" t="n">
        <v>0</v>
      </c>
      <c r="T3930" t="s">
        <v>405</v>
      </c>
    </row>
    <row r="3931" spans="1:20">
      <c r="A3931" s="1" t="n">
        <v>42400</v>
      </c>
      <c r="B3931" t="s">
        <v>444</v>
      </c>
      <c r="C3931" t="n">
        <v>1</v>
      </c>
      <c r="D3931" t="n">
        <v>216</v>
      </c>
      <c r="E3931" t="s">
        <v>416</v>
      </c>
      <c r="F3931" t="n">
        <v>3201</v>
      </c>
      <c r="G3931" t="s">
        <v>250</v>
      </c>
      <c r="H3931" t="s">
        <v>251</v>
      </c>
      <c r="I3931" t="n">
        <v>5</v>
      </c>
      <c r="J3931" t="n">
        <v>515</v>
      </c>
      <c r="K3931" t="s">
        <v>361</v>
      </c>
      <c r="L3931" t="n">
        <v>149</v>
      </c>
      <c r="M3931" t="n">
        <v>0</v>
      </c>
      <c r="N3931" t="n">
        <v>0</v>
      </c>
      <c r="T3931" t="s">
        <v>405</v>
      </c>
    </row>
    <row r="3932" spans="1:20">
      <c r="A3932" s="1" t="n">
        <v>42400</v>
      </c>
      <c r="B3932" t="s">
        <v>445</v>
      </c>
      <c r="C3932" t="n">
        <v>1</v>
      </c>
      <c r="D3932" t="n">
        <v>216</v>
      </c>
      <c r="E3932" t="s">
        <v>416</v>
      </c>
      <c r="F3932" t="n">
        <v>3201</v>
      </c>
      <c r="G3932" t="s">
        <v>250</v>
      </c>
      <c r="H3932" t="s">
        <v>251</v>
      </c>
      <c r="I3932" t="n">
        <v>5</v>
      </c>
      <c r="J3932" t="n">
        <v>515</v>
      </c>
      <c r="K3932" t="s">
        <v>361</v>
      </c>
      <c r="L3932" t="n">
        <v>364</v>
      </c>
      <c r="M3932" t="n">
        <v>0</v>
      </c>
      <c r="N3932" t="n">
        <v>0</v>
      </c>
      <c r="T3932" t="s">
        <v>405</v>
      </c>
    </row>
    <row r="3933" spans="1:20">
      <c r="A3933" s="1" t="n">
        <v>42400</v>
      </c>
      <c r="B3933" t="s">
        <v>445</v>
      </c>
      <c r="C3933" t="n">
        <v>2</v>
      </c>
      <c r="D3933" t="n">
        <v>215</v>
      </c>
      <c r="E3933" t="s">
        <v>408</v>
      </c>
      <c r="F3933" t="n">
        <v>3201</v>
      </c>
      <c r="G3933" t="s">
        <v>250</v>
      </c>
      <c r="H3933" t="s">
        <v>251</v>
      </c>
      <c r="I3933" t="n">
        <v>5</v>
      </c>
      <c r="J3933" t="n">
        <v>515</v>
      </c>
      <c r="K3933" t="s">
        <v>361</v>
      </c>
      <c r="L3933" t="n">
        <v>100</v>
      </c>
      <c r="M3933" t="n">
        <v>0</v>
      </c>
      <c r="N3933" t="n">
        <v>0</v>
      </c>
      <c r="T3933" t="s">
        <v>405</v>
      </c>
    </row>
    <row r="3934" spans="1:20">
      <c r="A3934" s="1" t="n">
        <v>42400</v>
      </c>
      <c r="B3934" t="s">
        <v>446</v>
      </c>
      <c r="C3934" t="n">
        <v>1</v>
      </c>
      <c r="D3934" t="n">
        <v>215</v>
      </c>
      <c r="E3934" t="s">
        <v>408</v>
      </c>
      <c r="F3934" t="n">
        <v>3201</v>
      </c>
      <c r="G3934" t="s">
        <v>250</v>
      </c>
      <c r="H3934" t="s">
        <v>251</v>
      </c>
      <c r="I3934" t="n">
        <v>5</v>
      </c>
      <c r="J3934" t="n">
        <v>515</v>
      </c>
      <c r="K3934" t="s">
        <v>361</v>
      </c>
      <c r="L3934" t="n">
        <v>100</v>
      </c>
      <c r="M3934" t="n">
        <v>0</v>
      </c>
      <c r="N3934" t="n">
        <v>0</v>
      </c>
      <c r="T3934" t="s">
        <v>405</v>
      </c>
    </row>
    <row r="3935" spans="1:20">
      <c r="A3935" s="1" t="n">
        <v>42429</v>
      </c>
      <c r="B3935" t="s">
        <v>253</v>
      </c>
      <c r="C3935" t="n">
        <v>89</v>
      </c>
      <c r="D3935" t="n">
        <v>510</v>
      </c>
      <c r="E3935" t="s">
        <v>422</v>
      </c>
      <c r="F3935" t="n">
        <v>3201</v>
      </c>
      <c r="G3935" t="s">
        <v>250</v>
      </c>
      <c r="H3935" t="s">
        <v>251</v>
      </c>
      <c r="I3935" t="n">
        <v>5</v>
      </c>
      <c r="J3935" t="n">
        <v>260</v>
      </c>
      <c r="K3935" t="s">
        <v>272</v>
      </c>
      <c r="L3935" t="n">
        <v>114</v>
      </c>
      <c r="M3935" t="n">
        <v>1.32</v>
      </c>
      <c r="N3935" t="n">
        <v>0</v>
      </c>
      <c r="T3935" t="s">
        <v>405</v>
      </c>
    </row>
    <row r="3936" spans="1:20">
      <c r="A3936" s="1" t="n">
        <v>42429</v>
      </c>
      <c r="B3936" t="s">
        <v>253</v>
      </c>
      <c r="C3936" t="n">
        <v>20</v>
      </c>
      <c r="D3936" t="n">
        <v>25</v>
      </c>
      <c r="E3936" t="s">
        <v>143</v>
      </c>
      <c r="F3936" t="n">
        <v>3201</v>
      </c>
      <c r="G3936" t="s">
        <v>250</v>
      </c>
      <c r="H3936" t="s">
        <v>251</v>
      </c>
      <c r="I3936" t="n">
        <v>5</v>
      </c>
      <c r="J3936" t="n">
        <v>458</v>
      </c>
      <c r="K3936" t="s">
        <v>252</v>
      </c>
      <c r="L3936" t="n">
        <v>163</v>
      </c>
      <c r="M3936" t="n">
        <v>0.1</v>
      </c>
      <c r="N3936" t="n">
        <v>33.6</v>
      </c>
      <c r="T3936" t="s">
        <v>405</v>
      </c>
    </row>
    <row r="3937" spans="1:20">
      <c r="A3937" s="1" t="n">
        <v>42429</v>
      </c>
      <c r="B3937" t="s">
        <v>253</v>
      </c>
      <c r="C3937" t="n">
        <v>92</v>
      </c>
      <c r="D3937" t="n">
        <v>465</v>
      </c>
      <c r="E3937" t="s">
        <v>428</v>
      </c>
      <c r="F3937" t="n">
        <v>3201</v>
      </c>
      <c r="G3937" t="s">
        <v>250</v>
      </c>
      <c r="H3937" t="s">
        <v>251</v>
      </c>
      <c r="I3937" t="n">
        <v>5</v>
      </c>
      <c r="J3937" t="n">
        <v>260</v>
      </c>
      <c r="K3937" t="s">
        <v>272</v>
      </c>
      <c r="L3937" t="n">
        <v>35</v>
      </c>
      <c r="M3937" t="n">
        <v>0</v>
      </c>
      <c r="N3937" t="n">
        <v>0</v>
      </c>
      <c r="T3937" t="s">
        <v>405</v>
      </c>
    </row>
    <row r="3938" spans="1:20">
      <c r="A3938" s="1" t="n">
        <v>42429</v>
      </c>
      <c r="B3938" t="s">
        <v>253</v>
      </c>
      <c r="C3938" t="n">
        <v>88</v>
      </c>
      <c r="D3938" t="n">
        <v>465</v>
      </c>
      <c r="E3938" t="s">
        <v>428</v>
      </c>
      <c r="F3938" t="n">
        <v>3201</v>
      </c>
      <c r="G3938" t="s">
        <v>250</v>
      </c>
      <c r="H3938" t="s">
        <v>251</v>
      </c>
      <c r="I3938" t="n">
        <v>5</v>
      </c>
      <c r="J3938" t="n">
        <v>260</v>
      </c>
      <c r="K3938" t="s">
        <v>272</v>
      </c>
      <c r="L3938" t="n">
        <v>12</v>
      </c>
      <c r="M3938" t="n">
        <v>0</v>
      </c>
      <c r="N3938" t="n">
        <v>0</v>
      </c>
      <c r="O3938" t="s">
        <v>440</v>
      </c>
      <c r="P3938" t="n">
        <v>121</v>
      </c>
      <c r="Q3938" t="s">
        <v>251</v>
      </c>
      <c r="R3938" t="s">
        <v>255</v>
      </c>
      <c r="S3938" t="s">
        <v>251</v>
      </c>
      <c r="T3938" t="n">
        <v>5</v>
      </c>
    </row>
    <row r="3939" spans="1:20">
      <c r="A3939" s="1" t="n">
        <v>42429</v>
      </c>
      <c r="B3939" t="s">
        <v>253</v>
      </c>
      <c r="C3939" t="n">
        <v>19</v>
      </c>
      <c r="D3939" t="n">
        <v>25</v>
      </c>
      <c r="E3939" t="s">
        <v>143</v>
      </c>
      <c r="F3939" t="n">
        <v>3201</v>
      </c>
      <c r="G3939" t="s">
        <v>250</v>
      </c>
      <c r="H3939" t="s">
        <v>251</v>
      </c>
      <c r="I3939" t="n">
        <v>5</v>
      </c>
      <c r="J3939" t="n">
        <v>458</v>
      </c>
      <c r="K3939" t="s">
        <v>252</v>
      </c>
      <c r="L3939" t="n">
        <v>353</v>
      </c>
      <c r="M3939" t="n">
        <v>0.1</v>
      </c>
      <c r="N3939" t="n">
        <v>33.8</v>
      </c>
      <c r="O3939" t="s">
        <v>440</v>
      </c>
      <c r="P3939" t="n">
        <v>121</v>
      </c>
      <c r="Q3939" t="s">
        <v>251</v>
      </c>
      <c r="R3939" t="s">
        <v>255</v>
      </c>
      <c r="S3939" t="s">
        <v>251</v>
      </c>
      <c r="T3939" t="n">
        <v>5</v>
      </c>
    </row>
    <row r="3940" spans="1:20">
      <c r="A3940" s="1" t="n">
        <v>42429</v>
      </c>
      <c r="B3940" t="s">
        <v>253</v>
      </c>
      <c r="C3940" t="n">
        <v>21</v>
      </c>
      <c r="D3940" t="n">
        <v>25</v>
      </c>
      <c r="E3940" t="s">
        <v>143</v>
      </c>
      <c r="F3940" t="n">
        <v>3201</v>
      </c>
      <c r="G3940" t="s">
        <v>250</v>
      </c>
      <c r="H3940" t="s">
        <v>251</v>
      </c>
      <c r="I3940" t="n">
        <v>5</v>
      </c>
      <c r="J3940" t="n">
        <v>458</v>
      </c>
      <c r="K3940" t="s">
        <v>252</v>
      </c>
      <c r="L3940" t="n">
        <v>488</v>
      </c>
      <c r="M3940" t="n">
        <v>0.1</v>
      </c>
      <c r="N3940" t="n">
        <v>33.6</v>
      </c>
      <c r="O3940" t="s">
        <v>440</v>
      </c>
      <c r="P3940" t="n">
        <v>121</v>
      </c>
      <c r="Q3940" t="s">
        <v>251</v>
      </c>
      <c r="R3940" t="s">
        <v>255</v>
      </c>
      <c r="S3940" t="s">
        <v>251</v>
      </c>
      <c r="T3940" t="n">
        <v>5</v>
      </c>
    </row>
    <row r="3941" spans="1:20">
      <c r="A3941" s="1" t="n">
        <v>42429</v>
      </c>
      <c r="B3941" t="s">
        <v>253</v>
      </c>
      <c r="C3941" t="n">
        <v>18</v>
      </c>
      <c r="D3941" t="n">
        <v>25</v>
      </c>
      <c r="E3941" t="s">
        <v>143</v>
      </c>
      <c r="F3941" t="n">
        <v>3201</v>
      </c>
      <c r="G3941" t="s">
        <v>250</v>
      </c>
      <c r="H3941" t="s">
        <v>251</v>
      </c>
      <c r="I3941" t="n">
        <v>5</v>
      </c>
      <c r="J3941" t="n">
        <v>945</v>
      </c>
      <c r="K3941" t="s">
        <v>304</v>
      </c>
      <c r="L3941" t="n">
        <v>286</v>
      </c>
      <c r="M3941" t="n">
        <v>0.04</v>
      </c>
      <c r="N3941" t="n">
        <v>33.4</v>
      </c>
      <c r="O3941" t="s">
        <v>440</v>
      </c>
      <c r="P3941" t="n">
        <v>121</v>
      </c>
      <c r="Q3941" t="s">
        <v>251</v>
      </c>
      <c r="R3941" t="s">
        <v>255</v>
      </c>
      <c r="S3941" t="s">
        <v>251</v>
      </c>
      <c r="T3941" t="n">
        <v>5</v>
      </c>
    </row>
    <row r="3942" spans="1:20">
      <c r="A3942" s="1" t="n">
        <v>42429</v>
      </c>
      <c r="B3942" t="s">
        <v>443</v>
      </c>
      <c r="C3942" t="n">
        <v>3</v>
      </c>
      <c r="D3942" t="n">
        <v>251</v>
      </c>
      <c r="E3942" t="s">
        <v>409</v>
      </c>
      <c r="F3942" t="n">
        <v>3202</v>
      </c>
      <c r="G3942" t="s">
        <v>297</v>
      </c>
      <c r="H3942" t="s">
        <v>251</v>
      </c>
      <c r="I3942" t="n">
        <v>5</v>
      </c>
      <c r="J3942" t="n">
        <v>150</v>
      </c>
      <c r="K3942" t="s">
        <v>291</v>
      </c>
      <c r="L3942" t="n">
        <v>20</v>
      </c>
      <c r="M3942" t="n">
        <v>0</v>
      </c>
      <c r="N3942" t="n">
        <v>0</v>
      </c>
      <c r="T3942" t="s">
        <v>405</v>
      </c>
    </row>
    <row r="3943" spans="1:20">
      <c r="A3943" s="1" t="n">
        <v>42429</v>
      </c>
      <c r="B3943" t="s">
        <v>443</v>
      </c>
      <c r="C3943" t="n">
        <v>1</v>
      </c>
      <c r="D3943" t="n">
        <v>251</v>
      </c>
      <c r="E3943" t="s">
        <v>409</v>
      </c>
      <c r="F3943" t="n">
        <v>3204</v>
      </c>
      <c r="G3943" t="s">
        <v>367</v>
      </c>
      <c r="H3943" t="s">
        <v>251</v>
      </c>
      <c r="I3943" t="n">
        <v>5</v>
      </c>
      <c r="J3943" t="n">
        <v>150</v>
      </c>
      <c r="K3943" t="s">
        <v>291</v>
      </c>
      <c r="L3943" t="n">
        <v>12</v>
      </c>
      <c r="M3943" t="n">
        <v>0</v>
      </c>
      <c r="N3943" t="n">
        <v>0</v>
      </c>
      <c r="T3943" t="s">
        <v>405</v>
      </c>
    </row>
    <row r="3944" spans="1:20">
      <c r="A3944" s="1" t="n">
        <v>42429</v>
      </c>
      <c r="B3944" t="s">
        <v>443</v>
      </c>
      <c r="C3944" t="n">
        <v>2</v>
      </c>
      <c r="D3944" t="n">
        <v>251</v>
      </c>
      <c r="E3944" t="s">
        <v>409</v>
      </c>
      <c r="F3944" t="n">
        <v>3203</v>
      </c>
      <c r="G3944" t="s">
        <v>366</v>
      </c>
      <c r="H3944" t="s">
        <v>251</v>
      </c>
      <c r="I3944" t="n">
        <v>5</v>
      </c>
      <c r="J3944" t="n">
        <v>150</v>
      </c>
      <c r="K3944" t="s">
        <v>291</v>
      </c>
      <c r="L3944" t="n">
        <v>24</v>
      </c>
      <c r="M3944" t="n">
        <v>0</v>
      </c>
      <c r="N3944" t="n">
        <v>0</v>
      </c>
      <c r="T3944" t="s">
        <v>405</v>
      </c>
    </row>
    <row r="3945" spans="1:20">
      <c r="A3945" s="1" t="n">
        <v>42429</v>
      </c>
      <c r="B3945" t="s">
        <v>444</v>
      </c>
      <c r="C3945" t="n">
        <v>3</v>
      </c>
      <c r="D3945" t="n">
        <v>25</v>
      </c>
      <c r="E3945" t="s">
        <v>143</v>
      </c>
      <c r="F3945" t="n">
        <v>3201</v>
      </c>
      <c r="G3945" t="s">
        <v>250</v>
      </c>
      <c r="H3945" t="s">
        <v>251</v>
      </c>
      <c r="I3945" t="n">
        <v>5</v>
      </c>
      <c r="J3945" t="n">
        <v>670</v>
      </c>
      <c r="K3945" t="s">
        <v>359</v>
      </c>
      <c r="L3945" t="n">
        <v>280</v>
      </c>
      <c r="M3945" t="n">
        <v>0.02</v>
      </c>
      <c r="N3945" t="n">
        <v>32.89</v>
      </c>
      <c r="O3945" t="s">
        <v>444</v>
      </c>
      <c r="P3945" t="n">
        <v>363</v>
      </c>
      <c r="Q3945" t="s">
        <v>411</v>
      </c>
      <c r="R3945" t="s">
        <v>255</v>
      </c>
      <c r="S3945" t="s">
        <v>251</v>
      </c>
      <c r="T3945" t="n">
        <v>5</v>
      </c>
    </row>
    <row r="3946" spans="1:20">
      <c r="A3946" s="1" t="n">
        <v>42429</v>
      </c>
      <c r="B3946" t="s">
        <v>444</v>
      </c>
      <c r="C3946" t="n">
        <v>2</v>
      </c>
      <c r="D3946" t="n">
        <v>25</v>
      </c>
      <c r="E3946" t="s">
        <v>143</v>
      </c>
      <c r="F3946" t="n">
        <v>3201</v>
      </c>
      <c r="G3946" t="s">
        <v>250</v>
      </c>
      <c r="H3946" t="s">
        <v>251</v>
      </c>
      <c r="I3946" t="n">
        <v>5</v>
      </c>
      <c r="J3946" t="n">
        <v>580</v>
      </c>
      <c r="K3946" t="s">
        <v>270</v>
      </c>
      <c r="L3946" t="n">
        <v>96</v>
      </c>
      <c r="M3946" t="n">
        <v>0.07000000000000001</v>
      </c>
      <c r="N3946" t="n">
        <v>36.89</v>
      </c>
      <c r="O3946" t="s">
        <v>444</v>
      </c>
      <c r="P3946" t="n">
        <v>363</v>
      </c>
      <c r="Q3946" t="s">
        <v>411</v>
      </c>
      <c r="R3946" t="s">
        <v>255</v>
      </c>
      <c r="S3946" t="s">
        <v>251</v>
      </c>
      <c r="T3946" t="n">
        <v>5</v>
      </c>
    </row>
    <row r="3947" spans="1:20">
      <c r="A3947" s="1" t="n">
        <v>42429</v>
      </c>
      <c r="B3947" t="s">
        <v>444</v>
      </c>
      <c r="C3947" t="n">
        <v>1</v>
      </c>
      <c r="D3947" t="n">
        <v>25</v>
      </c>
      <c r="E3947" t="s">
        <v>143</v>
      </c>
      <c r="F3947" t="n">
        <v>3201</v>
      </c>
      <c r="G3947" t="s">
        <v>250</v>
      </c>
      <c r="H3947" t="s">
        <v>251</v>
      </c>
      <c r="I3947" t="n">
        <v>5</v>
      </c>
      <c r="J3947" t="n">
        <v>580</v>
      </c>
      <c r="K3947" t="s">
        <v>270</v>
      </c>
      <c r="L3947" t="n">
        <v>629</v>
      </c>
      <c r="M3947" t="n">
        <v>0.08</v>
      </c>
      <c r="N3947" t="n">
        <v>36.09</v>
      </c>
      <c r="O3947" t="s">
        <v>444</v>
      </c>
      <c r="P3947" t="n">
        <v>363</v>
      </c>
      <c r="Q3947" t="s">
        <v>411</v>
      </c>
      <c r="R3947" t="s">
        <v>255</v>
      </c>
      <c r="S3947" t="s">
        <v>251</v>
      </c>
      <c r="T3947" t="n">
        <v>5</v>
      </c>
    </row>
    <row r="3948" spans="1:20">
      <c r="A3948" s="1" t="n">
        <v>42429</v>
      </c>
      <c r="B3948" t="s">
        <v>445</v>
      </c>
      <c r="C3948" t="n">
        <v>2</v>
      </c>
      <c r="D3948" t="n">
        <v>215</v>
      </c>
      <c r="E3948" t="s">
        <v>408</v>
      </c>
      <c r="F3948" t="n">
        <v>3201</v>
      </c>
      <c r="G3948" t="s">
        <v>250</v>
      </c>
      <c r="H3948" t="s">
        <v>251</v>
      </c>
      <c r="I3948" t="n">
        <v>5</v>
      </c>
      <c r="J3948" t="n">
        <v>515</v>
      </c>
      <c r="K3948" t="s">
        <v>361</v>
      </c>
      <c r="L3948" t="n">
        <v>100</v>
      </c>
      <c r="M3948" t="n">
        <v>0</v>
      </c>
      <c r="N3948" t="n">
        <v>0</v>
      </c>
      <c r="O3948" t="s">
        <v>433</v>
      </c>
      <c r="P3948" t="n">
        <v>363</v>
      </c>
      <c r="Q3948" t="s">
        <v>411</v>
      </c>
      <c r="R3948" t="s">
        <v>255</v>
      </c>
      <c r="S3948" t="s">
        <v>251</v>
      </c>
      <c r="T3948" t="n">
        <v>5</v>
      </c>
    </row>
    <row r="3949" spans="1:20">
      <c r="A3949" s="1" t="n">
        <v>42429</v>
      </c>
      <c r="B3949" t="s">
        <v>445</v>
      </c>
      <c r="C3949" t="n">
        <v>1</v>
      </c>
      <c r="D3949" t="n">
        <v>216</v>
      </c>
      <c r="E3949" t="s">
        <v>416</v>
      </c>
      <c r="F3949" t="n">
        <v>3201</v>
      </c>
      <c r="G3949" t="s">
        <v>250</v>
      </c>
      <c r="H3949" t="s">
        <v>251</v>
      </c>
      <c r="I3949" t="n">
        <v>5</v>
      </c>
      <c r="J3949" t="n">
        <v>515</v>
      </c>
      <c r="K3949" t="s">
        <v>361</v>
      </c>
      <c r="L3949" t="n">
        <v>215</v>
      </c>
      <c r="M3949" t="n">
        <v>0</v>
      </c>
      <c r="N3949" t="n">
        <v>0</v>
      </c>
      <c r="O3949" t="s">
        <v>433</v>
      </c>
      <c r="P3949" t="n">
        <v>363</v>
      </c>
      <c r="Q3949" t="s">
        <v>411</v>
      </c>
      <c r="R3949" t="s">
        <v>255</v>
      </c>
      <c r="S3949" t="s">
        <v>251</v>
      </c>
      <c r="T3949" t="n">
        <v>5</v>
      </c>
    </row>
    <row r="3950" spans="1:20">
      <c r="A3950" s="1" t="n">
        <v>42429</v>
      </c>
      <c r="B3950" t="s">
        <v>446</v>
      </c>
      <c r="C3950" t="n">
        <v>2</v>
      </c>
      <c r="D3950" t="n">
        <v>215</v>
      </c>
      <c r="E3950" t="s">
        <v>408</v>
      </c>
      <c r="F3950" t="n">
        <v>3201</v>
      </c>
      <c r="G3950" t="s">
        <v>250</v>
      </c>
      <c r="H3950" t="s">
        <v>251</v>
      </c>
      <c r="I3950" t="n">
        <v>5</v>
      </c>
      <c r="J3950" t="n">
        <v>515</v>
      </c>
      <c r="K3950" t="s">
        <v>361</v>
      </c>
      <c r="L3950" t="n">
        <v>100</v>
      </c>
      <c r="M3950" t="n">
        <v>0</v>
      </c>
      <c r="N3950" t="n">
        <v>0</v>
      </c>
      <c r="T3950" t="s">
        <v>405</v>
      </c>
    </row>
    <row r="3951" spans="1:20">
      <c r="A3951" s="1" t="n">
        <v>42460</v>
      </c>
      <c r="B3951" t="s">
        <v>253</v>
      </c>
      <c r="C3951" t="n">
        <v>88</v>
      </c>
      <c r="D3951" t="n">
        <v>465</v>
      </c>
      <c r="E3951" t="s">
        <v>428</v>
      </c>
      <c r="F3951" t="n">
        <v>3201</v>
      </c>
      <c r="G3951" t="s">
        <v>250</v>
      </c>
      <c r="H3951" t="s">
        <v>251</v>
      </c>
      <c r="I3951" t="n">
        <v>5</v>
      </c>
      <c r="J3951" t="n">
        <v>260</v>
      </c>
      <c r="K3951" t="s">
        <v>272</v>
      </c>
      <c r="L3951" t="n">
        <v>21</v>
      </c>
      <c r="M3951" t="n">
        <v>0</v>
      </c>
      <c r="N3951" t="n">
        <v>0</v>
      </c>
      <c r="T3951" t="s">
        <v>405</v>
      </c>
    </row>
    <row r="3952" spans="1:20">
      <c r="A3952" s="1" t="n">
        <v>42460</v>
      </c>
      <c r="B3952" t="s">
        <v>253</v>
      </c>
      <c r="C3952" t="n">
        <v>22</v>
      </c>
      <c r="D3952" t="n">
        <v>25</v>
      </c>
      <c r="E3952" t="s">
        <v>143</v>
      </c>
      <c r="F3952" t="n">
        <v>3201</v>
      </c>
      <c r="G3952" t="s">
        <v>250</v>
      </c>
      <c r="H3952" t="s">
        <v>251</v>
      </c>
      <c r="I3952" t="n">
        <v>5</v>
      </c>
      <c r="J3952" t="n">
        <v>458</v>
      </c>
      <c r="K3952" t="s">
        <v>252</v>
      </c>
      <c r="L3952" t="n">
        <v>352</v>
      </c>
      <c r="M3952" t="n">
        <v>0.1</v>
      </c>
      <c r="N3952" t="n">
        <v>33.7</v>
      </c>
      <c r="T3952" t="s">
        <v>405</v>
      </c>
    </row>
    <row r="3953" spans="1:20">
      <c r="A3953" s="1" t="n">
        <v>42460</v>
      </c>
      <c r="B3953" t="s">
        <v>253</v>
      </c>
      <c r="C3953" t="n">
        <v>87</v>
      </c>
      <c r="D3953" t="n">
        <v>510</v>
      </c>
      <c r="E3953" t="s">
        <v>422</v>
      </c>
      <c r="F3953" t="n">
        <v>3201</v>
      </c>
      <c r="G3953" t="s">
        <v>250</v>
      </c>
      <c r="H3953" t="s">
        <v>251</v>
      </c>
      <c r="I3953" t="n">
        <v>5</v>
      </c>
      <c r="J3953" t="n">
        <v>260</v>
      </c>
      <c r="K3953" t="s">
        <v>272</v>
      </c>
      <c r="L3953" t="n">
        <v>107</v>
      </c>
      <c r="M3953" t="n">
        <v>1.32</v>
      </c>
      <c r="N3953" t="n">
        <v>0</v>
      </c>
      <c r="T3953" t="s">
        <v>405</v>
      </c>
    </row>
    <row r="3954" spans="1:20">
      <c r="A3954" s="1" t="n">
        <v>42460</v>
      </c>
      <c r="B3954" t="s">
        <v>253</v>
      </c>
      <c r="C3954" t="n">
        <v>84</v>
      </c>
      <c r="D3954" t="n">
        <v>465</v>
      </c>
      <c r="E3954" t="s">
        <v>428</v>
      </c>
      <c r="F3954" t="n">
        <v>3201</v>
      </c>
      <c r="G3954" t="s">
        <v>250</v>
      </c>
      <c r="H3954" t="s">
        <v>251</v>
      </c>
      <c r="I3954" t="n">
        <v>5</v>
      </c>
      <c r="J3954" t="n">
        <v>260</v>
      </c>
      <c r="K3954" t="s">
        <v>272</v>
      </c>
      <c r="L3954" t="n">
        <v>44</v>
      </c>
      <c r="M3954" t="n">
        <v>0</v>
      </c>
      <c r="N3954" t="n">
        <v>0</v>
      </c>
      <c r="O3954" t="s">
        <v>440</v>
      </c>
      <c r="P3954" t="n">
        <v>121</v>
      </c>
      <c r="Q3954" t="s">
        <v>251</v>
      </c>
      <c r="R3954" t="s">
        <v>255</v>
      </c>
      <c r="S3954" t="s">
        <v>251</v>
      </c>
      <c r="T3954" t="n">
        <v>5</v>
      </c>
    </row>
    <row r="3955" spans="1:20">
      <c r="A3955" s="1" t="n">
        <v>42460</v>
      </c>
      <c r="B3955" t="s">
        <v>253</v>
      </c>
      <c r="C3955" t="n">
        <v>24</v>
      </c>
      <c r="D3955" t="n">
        <v>25</v>
      </c>
      <c r="E3955" t="s">
        <v>143</v>
      </c>
      <c r="F3955" t="n">
        <v>3201</v>
      </c>
      <c r="G3955" t="s">
        <v>250</v>
      </c>
      <c r="H3955" t="s">
        <v>251</v>
      </c>
      <c r="I3955" t="n">
        <v>5</v>
      </c>
      <c r="J3955" t="n">
        <v>458</v>
      </c>
      <c r="K3955" t="s">
        <v>252</v>
      </c>
      <c r="L3955" t="n">
        <v>434</v>
      </c>
      <c r="M3955" t="n">
        <v>0.1</v>
      </c>
      <c r="N3955" t="n">
        <v>33.7</v>
      </c>
      <c r="O3955" t="s">
        <v>440</v>
      </c>
      <c r="P3955" t="n">
        <v>121</v>
      </c>
      <c r="Q3955" t="s">
        <v>251</v>
      </c>
      <c r="R3955" t="s">
        <v>255</v>
      </c>
      <c r="S3955" t="s">
        <v>251</v>
      </c>
      <c r="T3955" t="n">
        <v>5</v>
      </c>
    </row>
    <row r="3956" spans="1:20">
      <c r="A3956" s="1" t="n">
        <v>42460</v>
      </c>
      <c r="B3956" t="s">
        <v>253</v>
      </c>
      <c r="C3956" t="n">
        <v>23</v>
      </c>
      <c r="D3956" t="n">
        <v>25</v>
      </c>
      <c r="E3956" t="s">
        <v>143</v>
      </c>
      <c r="F3956" t="n">
        <v>3201</v>
      </c>
      <c r="G3956" t="s">
        <v>250</v>
      </c>
      <c r="H3956" t="s">
        <v>251</v>
      </c>
      <c r="I3956" t="n">
        <v>5</v>
      </c>
      <c r="J3956" t="n">
        <v>458</v>
      </c>
      <c r="K3956" t="s">
        <v>252</v>
      </c>
      <c r="L3956" t="n">
        <v>234</v>
      </c>
      <c r="M3956" t="n">
        <v>0.1</v>
      </c>
      <c r="N3956" t="n">
        <v>33.7</v>
      </c>
      <c r="O3956" t="s">
        <v>440</v>
      </c>
      <c r="P3956" t="n">
        <v>121</v>
      </c>
      <c r="Q3956" t="s">
        <v>251</v>
      </c>
      <c r="R3956" t="s">
        <v>255</v>
      </c>
      <c r="S3956" t="s">
        <v>251</v>
      </c>
      <c r="T3956" t="n">
        <v>5</v>
      </c>
    </row>
    <row r="3957" spans="1:20">
      <c r="A3957" s="1" t="n">
        <v>42460</v>
      </c>
      <c r="B3957" t="s">
        <v>253</v>
      </c>
      <c r="C3957" t="n">
        <v>25</v>
      </c>
      <c r="D3957" t="n">
        <v>25</v>
      </c>
      <c r="E3957" t="s">
        <v>143</v>
      </c>
      <c r="F3957" t="n">
        <v>3201</v>
      </c>
      <c r="G3957" t="s">
        <v>250</v>
      </c>
      <c r="H3957" t="s">
        <v>251</v>
      </c>
      <c r="I3957" t="n">
        <v>5</v>
      </c>
      <c r="J3957" t="n">
        <v>945</v>
      </c>
      <c r="K3957" t="s">
        <v>304</v>
      </c>
      <c r="L3957" t="n">
        <v>289</v>
      </c>
      <c r="M3957" t="n">
        <v>0.08</v>
      </c>
      <c r="N3957" t="n">
        <v>36</v>
      </c>
      <c r="O3957" t="s">
        <v>440</v>
      </c>
      <c r="P3957" t="n">
        <v>121</v>
      </c>
      <c r="Q3957" t="s">
        <v>251</v>
      </c>
      <c r="R3957" t="s">
        <v>255</v>
      </c>
      <c r="S3957" t="s">
        <v>251</v>
      </c>
      <c r="T3957" t="n">
        <v>5</v>
      </c>
    </row>
    <row r="3958" spans="1:20">
      <c r="A3958" s="1" t="n">
        <v>42460</v>
      </c>
      <c r="B3958" t="s">
        <v>443</v>
      </c>
      <c r="C3958" t="n">
        <v>2</v>
      </c>
      <c r="D3958" t="n">
        <v>251</v>
      </c>
      <c r="E3958" t="s">
        <v>409</v>
      </c>
      <c r="F3958" t="n">
        <v>3203</v>
      </c>
      <c r="G3958" t="s">
        <v>366</v>
      </c>
      <c r="H3958" t="s">
        <v>251</v>
      </c>
      <c r="I3958" t="n">
        <v>5</v>
      </c>
      <c r="J3958" t="n">
        <v>720</v>
      </c>
      <c r="K3958" t="s">
        <v>377</v>
      </c>
      <c r="L3958" t="n">
        <v>16</v>
      </c>
      <c r="M3958" t="n">
        <v>0</v>
      </c>
      <c r="N3958" t="n">
        <v>0</v>
      </c>
      <c r="T3958" t="s">
        <v>405</v>
      </c>
    </row>
    <row r="3959" spans="1:20">
      <c r="A3959" s="1" t="n">
        <v>42460</v>
      </c>
      <c r="B3959" t="s">
        <v>443</v>
      </c>
      <c r="C3959" t="n">
        <v>4</v>
      </c>
      <c r="D3959" t="n">
        <v>251</v>
      </c>
      <c r="E3959" t="s">
        <v>409</v>
      </c>
      <c r="F3959" t="n">
        <v>3201</v>
      </c>
      <c r="G3959" t="s">
        <v>250</v>
      </c>
      <c r="H3959" t="s">
        <v>251</v>
      </c>
      <c r="I3959" t="n">
        <v>5</v>
      </c>
      <c r="J3959" t="n">
        <v>720</v>
      </c>
      <c r="K3959" t="s">
        <v>377</v>
      </c>
      <c r="L3959" t="n">
        <v>10</v>
      </c>
      <c r="M3959" t="n">
        <v>0</v>
      </c>
      <c r="N3959" t="n">
        <v>0</v>
      </c>
      <c r="T3959" t="s">
        <v>405</v>
      </c>
    </row>
    <row r="3960" spans="1:20">
      <c r="A3960" s="1" t="n">
        <v>42460</v>
      </c>
      <c r="B3960" t="s">
        <v>443</v>
      </c>
      <c r="C3960" t="n">
        <v>1</v>
      </c>
      <c r="D3960" t="n">
        <v>251</v>
      </c>
      <c r="E3960" t="s">
        <v>409</v>
      </c>
      <c r="F3960" t="n">
        <v>3204</v>
      </c>
      <c r="G3960" t="s">
        <v>367</v>
      </c>
      <c r="H3960" t="s">
        <v>251</v>
      </c>
      <c r="I3960" t="n">
        <v>5</v>
      </c>
      <c r="J3960" t="n">
        <v>720</v>
      </c>
      <c r="K3960" t="s">
        <v>377</v>
      </c>
      <c r="L3960" t="n">
        <v>14</v>
      </c>
      <c r="M3960" t="n">
        <v>0</v>
      </c>
      <c r="N3960" t="n">
        <v>0</v>
      </c>
      <c r="T3960" t="s">
        <v>405</v>
      </c>
    </row>
    <row r="3961" spans="1:20">
      <c r="A3961" s="1" t="n">
        <v>42460</v>
      </c>
      <c r="B3961" t="s">
        <v>443</v>
      </c>
      <c r="C3961" t="n">
        <v>3</v>
      </c>
      <c r="D3961" t="n">
        <v>251</v>
      </c>
      <c r="E3961" t="s">
        <v>409</v>
      </c>
      <c r="F3961" t="n">
        <v>3202</v>
      </c>
      <c r="G3961" t="s">
        <v>297</v>
      </c>
      <c r="H3961" t="s">
        <v>251</v>
      </c>
      <c r="I3961" t="n">
        <v>5</v>
      </c>
      <c r="J3961" t="n">
        <v>720</v>
      </c>
      <c r="K3961" t="s">
        <v>377</v>
      </c>
      <c r="L3961" t="n">
        <v>19</v>
      </c>
      <c r="M3961" t="n">
        <v>0</v>
      </c>
      <c r="N3961" t="n">
        <v>0</v>
      </c>
      <c r="T3961" t="s">
        <v>405</v>
      </c>
    </row>
    <row r="3962" spans="1:20">
      <c r="A3962" s="1" t="n">
        <v>42460</v>
      </c>
      <c r="B3962" t="s">
        <v>447</v>
      </c>
      <c r="C3962" t="n">
        <v>1</v>
      </c>
      <c r="D3962" t="n">
        <v>931</v>
      </c>
      <c r="E3962" t="s">
        <v>407</v>
      </c>
      <c r="F3962" t="n">
        <v>3201</v>
      </c>
      <c r="G3962" t="s">
        <v>250</v>
      </c>
      <c r="H3962" t="s">
        <v>251</v>
      </c>
      <c r="I3962" t="n">
        <v>5</v>
      </c>
      <c r="J3962" t="n">
        <v>830</v>
      </c>
      <c r="K3962" t="s">
        <v>442</v>
      </c>
      <c r="L3962" t="n">
        <v>73</v>
      </c>
      <c r="M3962" t="n">
        <v>0</v>
      </c>
      <c r="N3962" t="n">
        <v>0</v>
      </c>
      <c r="T3962" t="s">
        <v>405</v>
      </c>
    </row>
    <row r="3963" spans="1:20">
      <c r="A3963" s="1" t="n">
        <v>42460</v>
      </c>
      <c r="B3963" t="s">
        <v>444</v>
      </c>
      <c r="C3963" t="n">
        <v>1</v>
      </c>
      <c r="D3963" t="n">
        <v>25</v>
      </c>
      <c r="E3963" t="s">
        <v>143</v>
      </c>
      <c r="F3963" t="n">
        <v>3201</v>
      </c>
      <c r="G3963" t="s">
        <v>250</v>
      </c>
      <c r="H3963" t="s">
        <v>251</v>
      </c>
      <c r="I3963" t="n">
        <v>5</v>
      </c>
      <c r="J3963" t="n">
        <v>805</v>
      </c>
      <c r="K3963" t="s">
        <v>317</v>
      </c>
      <c r="L3963" t="n">
        <v>700</v>
      </c>
      <c r="M3963" t="n">
        <v>0.28</v>
      </c>
      <c r="N3963" t="n">
        <v>35.4</v>
      </c>
      <c r="O3963" t="s">
        <v>444</v>
      </c>
      <c r="P3963" t="n">
        <v>363</v>
      </c>
      <c r="Q3963" t="s">
        <v>411</v>
      </c>
      <c r="R3963" t="s">
        <v>255</v>
      </c>
      <c r="S3963" t="s">
        <v>251</v>
      </c>
      <c r="T3963" t="n">
        <v>5</v>
      </c>
    </row>
    <row r="3964" spans="1:20">
      <c r="A3964" s="1" t="n">
        <v>42460</v>
      </c>
      <c r="B3964" t="s">
        <v>445</v>
      </c>
      <c r="C3964" t="n">
        <v>1</v>
      </c>
      <c r="D3964" t="n">
        <v>216</v>
      </c>
      <c r="E3964" t="s">
        <v>416</v>
      </c>
      <c r="F3964" t="n">
        <v>3201</v>
      </c>
      <c r="G3964" t="s">
        <v>250</v>
      </c>
      <c r="H3964" t="s">
        <v>251</v>
      </c>
      <c r="I3964" t="n">
        <v>5</v>
      </c>
      <c r="J3964" t="n">
        <v>515</v>
      </c>
      <c r="K3964" t="s">
        <v>361</v>
      </c>
      <c r="L3964" t="n">
        <v>115</v>
      </c>
      <c r="M3964" t="n">
        <v>0</v>
      </c>
      <c r="N3964" t="n">
        <v>0</v>
      </c>
      <c r="T3964" t="s">
        <v>405</v>
      </c>
    </row>
    <row r="3965" spans="1:20">
      <c r="A3965" s="1" t="n">
        <v>42460</v>
      </c>
      <c r="B3965" t="s">
        <v>445</v>
      </c>
      <c r="C3965" t="n">
        <v>2</v>
      </c>
      <c r="D3965" t="n">
        <v>215</v>
      </c>
      <c r="E3965" t="s">
        <v>408</v>
      </c>
      <c r="F3965" t="n">
        <v>3201</v>
      </c>
      <c r="G3965" t="s">
        <v>250</v>
      </c>
      <c r="H3965" t="s">
        <v>251</v>
      </c>
      <c r="I3965" t="n">
        <v>5</v>
      </c>
      <c r="J3965" t="n">
        <v>515</v>
      </c>
      <c r="K3965" t="s">
        <v>361</v>
      </c>
      <c r="L3965" t="n">
        <v>200</v>
      </c>
      <c r="M3965" t="n">
        <v>0</v>
      </c>
      <c r="N3965" t="n">
        <v>0</v>
      </c>
      <c r="O3965" t="s">
        <v>433</v>
      </c>
      <c r="P3965" t="n">
        <v>363</v>
      </c>
      <c r="Q3965" t="s">
        <v>411</v>
      </c>
      <c r="R3965" t="s">
        <v>255</v>
      </c>
      <c r="S3965" t="s">
        <v>251</v>
      </c>
      <c r="T3965" t="n">
        <v>5</v>
      </c>
    </row>
    <row r="3966" spans="1:20">
      <c r="A3966" s="1" t="n">
        <v>42460</v>
      </c>
      <c r="B3966" t="s">
        <v>446</v>
      </c>
      <c r="C3966" t="n">
        <v>2</v>
      </c>
      <c r="D3966" t="n">
        <v>215</v>
      </c>
      <c r="E3966" t="s">
        <v>408</v>
      </c>
      <c r="F3966" t="n">
        <v>3201</v>
      </c>
      <c r="G3966" t="s">
        <v>250</v>
      </c>
      <c r="H3966" t="s">
        <v>251</v>
      </c>
      <c r="I3966" t="n">
        <v>5</v>
      </c>
      <c r="J3966" t="n">
        <v>515</v>
      </c>
      <c r="K3966" t="s">
        <v>361</v>
      </c>
      <c r="L3966" t="n">
        <v>200</v>
      </c>
      <c r="M3966" t="n">
        <v>0</v>
      </c>
      <c r="N3966" t="n">
        <v>0</v>
      </c>
      <c r="T3966" t="s">
        <v>405</v>
      </c>
    </row>
    <row r="3967" spans="1:20">
      <c r="A3967" s="1" t="n">
        <v>42490</v>
      </c>
      <c r="B3967" t="s">
        <v>253</v>
      </c>
      <c r="C3967" t="n">
        <v>83</v>
      </c>
      <c r="D3967" t="n">
        <v>465</v>
      </c>
      <c r="E3967" t="s">
        <v>428</v>
      </c>
      <c r="F3967" t="n">
        <v>3201</v>
      </c>
      <c r="G3967" t="s">
        <v>250</v>
      </c>
      <c r="H3967" t="s">
        <v>251</v>
      </c>
      <c r="I3967" t="n">
        <v>5</v>
      </c>
      <c r="J3967" t="n">
        <v>260</v>
      </c>
      <c r="K3967" t="s">
        <v>272</v>
      </c>
      <c r="L3967" t="n">
        <v>45</v>
      </c>
      <c r="M3967" t="n">
        <v>0</v>
      </c>
      <c r="N3967" t="n">
        <v>0</v>
      </c>
      <c r="T3967" t="s">
        <v>405</v>
      </c>
    </row>
    <row r="3968" spans="1:20">
      <c r="A3968" s="1" t="n">
        <v>42490</v>
      </c>
      <c r="B3968" t="s">
        <v>253</v>
      </c>
      <c r="C3968" t="n">
        <v>62</v>
      </c>
      <c r="D3968" t="n">
        <v>215</v>
      </c>
      <c r="E3968" t="s">
        <v>408</v>
      </c>
      <c r="F3968" t="n">
        <v>3201</v>
      </c>
      <c r="G3968" t="s">
        <v>250</v>
      </c>
      <c r="H3968" t="s">
        <v>251</v>
      </c>
      <c r="I3968" t="n">
        <v>5</v>
      </c>
      <c r="J3968" t="n">
        <v>515</v>
      </c>
      <c r="K3968" t="s">
        <v>361</v>
      </c>
      <c r="L3968" t="n">
        <v>75</v>
      </c>
      <c r="M3968" t="n">
        <v>0</v>
      </c>
      <c r="N3968" t="n">
        <v>0</v>
      </c>
      <c r="T3968" t="s">
        <v>405</v>
      </c>
    </row>
    <row r="3969" spans="1:20">
      <c r="A3969" s="1" t="n">
        <v>42490</v>
      </c>
      <c r="B3969" t="s">
        <v>253</v>
      </c>
      <c r="C3969" t="n">
        <v>81</v>
      </c>
      <c r="D3969" t="n">
        <v>215</v>
      </c>
      <c r="E3969" t="s">
        <v>408</v>
      </c>
      <c r="F3969" t="n">
        <v>3201</v>
      </c>
      <c r="G3969" t="s">
        <v>250</v>
      </c>
      <c r="H3969" t="s">
        <v>251</v>
      </c>
      <c r="I3969" t="n">
        <v>5</v>
      </c>
      <c r="J3969" t="n">
        <v>515</v>
      </c>
      <c r="K3969" t="s">
        <v>361</v>
      </c>
      <c r="L3969" t="n">
        <v>40</v>
      </c>
      <c r="M3969" t="n">
        <v>0</v>
      </c>
      <c r="N3969" t="n">
        <v>0</v>
      </c>
      <c r="T3969" t="s">
        <v>405</v>
      </c>
    </row>
    <row r="3970" spans="1:20">
      <c r="A3970" s="1" t="n">
        <v>42490</v>
      </c>
      <c r="B3970" t="s">
        <v>253</v>
      </c>
      <c r="C3970" t="n">
        <v>23</v>
      </c>
      <c r="D3970" t="n">
        <v>25</v>
      </c>
      <c r="E3970" t="s">
        <v>143</v>
      </c>
      <c r="F3970" t="n">
        <v>3201</v>
      </c>
      <c r="G3970" t="s">
        <v>250</v>
      </c>
      <c r="H3970" t="s">
        <v>251</v>
      </c>
      <c r="I3970" t="n">
        <v>5</v>
      </c>
      <c r="J3970" t="n">
        <v>458</v>
      </c>
      <c r="K3970" t="s">
        <v>252</v>
      </c>
      <c r="L3970" t="n">
        <v>420</v>
      </c>
      <c r="M3970" t="n">
        <v>0.1</v>
      </c>
      <c r="N3970" t="n">
        <v>33.58</v>
      </c>
      <c r="T3970" t="s">
        <v>405</v>
      </c>
    </row>
    <row r="3971" spans="1:20">
      <c r="A3971" s="1" t="n">
        <v>42490</v>
      </c>
      <c r="B3971" t="s">
        <v>253</v>
      </c>
      <c r="C3971" t="n">
        <v>85</v>
      </c>
      <c r="D3971" t="n">
        <v>510</v>
      </c>
      <c r="E3971" t="s">
        <v>422</v>
      </c>
      <c r="F3971" t="n">
        <v>3201</v>
      </c>
      <c r="G3971" t="s">
        <v>250</v>
      </c>
      <c r="H3971" t="s">
        <v>251</v>
      </c>
      <c r="I3971" t="n">
        <v>5</v>
      </c>
      <c r="J3971" t="n">
        <v>260</v>
      </c>
      <c r="K3971" t="s">
        <v>272</v>
      </c>
      <c r="L3971" t="n">
        <v>29</v>
      </c>
      <c r="M3971" t="n">
        <v>1.52</v>
      </c>
      <c r="N3971" t="n">
        <v>0</v>
      </c>
      <c r="O3971" t="s">
        <v>440</v>
      </c>
      <c r="P3971" t="n">
        <v>121</v>
      </c>
      <c r="Q3971" t="s">
        <v>251</v>
      </c>
      <c r="R3971" t="s">
        <v>255</v>
      </c>
      <c r="S3971" t="s">
        <v>251</v>
      </c>
      <c r="T3971" t="n">
        <v>5</v>
      </c>
    </row>
    <row r="3972" spans="1:20">
      <c r="A3972" s="1" t="n">
        <v>42490</v>
      </c>
      <c r="B3972" t="s">
        <v>253</v>
      </c>
      <c r="C3972" t="n">
        <v>25</v>
      </c>
      <c r="D3972" t="n">
        <v>25</v>
      </c>
      <c r="E3972" t="s">
        <v>143</v>
      </c>
      <c r="F3972" t="n">
        <v>3201</v>
      </c>
      <c r="G3972" t="s">
        <v>250</v>
      </c>
      <c r="H3972" t="s">
        <v>251</v>
      </c>
      <c r="I3972" t="n">
        <v>5</v>
      </c>
      <c r="J3972" t="n">
        <v>458</v>
      </c>
      <c r="K3972" t="s">
        <v>252</v>
      </c>
      <c r="L3972" t="n">
        <v>481</v>
      </c>
      <c r="M3972" t="n">
        <v>0.1</v>
      </c>
      <c r="N3972" t="n">
        <v>33.58</v>
      </c>
      <c r="O3972" t="s">
        <v>440</v>
      </c>
      <c r="P3972" t="n">
        <v>121</v>
      </c>
      <c r="Q3972" t="s">
        <v>251</v>
      </c>
      <c r="R3972" t="s">
        <v>255</v>
      </c>
      <c r="S3972" t="s">
        <v>251</v>
      </c>
      <c r="T3972" t="n">
        <v>5</v>
      </c>
    </row>
    <row r="3973" spans="1:20">
      <c r="A3973" s="1" t="n">
        <v>42490</v>
      </c>
      <c r="B3973" t="s">
        <v>253</v>
      </c>
      <c r="C3973" t="n">
        <v>24</v>
      </c>
      <c r="D3973" t="n">
        <v>25</v>
      </c>
      <c r="E3973" t="s">
        <v>143</v>
      </c>
      <c r="F3973" t="n">
        <v>3201</v>
      </c>
      <c r="G3973" t="s">
        <v>250</v>
      </c>
      <c r="H3973" t="s">
        <v>251</v>
      </c>
      <c r="I3973" t="n">
        <v>5</v>
      </c>
      <c r="J3973" t="n">
        <v>458</v>
      </c>
      <c r="K3973" t="s">
        <v>252</v>
      </c>
      <c r="L3973" t="n">
        <v>120</v>
      </c>
      <c r="M3973" t="n">
        <v>0.1</v>
      </c>
      <c r="N3973" t="n">
        <v>33.58</v>
      </c>
      <c r="O3973" t="s">
        <v>440</v>
      </c>
      <c r="P3973" t="n">
        <v>121</v>
      </c>
      <c r="Q3973" t="s">
        <v>251</v>
      </c>
      <c r="R3973" t="s">
        <v>255</v>
      </c>
      <c r="S3973" t="s">
        <v>251</v>
      </c>
      <c r="T3973" t="n">
        <v>5</v>
      </c>
    </row>
    <row r="3974" spans="1:20">
      <c r="A3974" s="1" t="n">
        <v>42490</v>
      </c>
      <c r="B3974" t="s">
        <v>253</v>
      </c>
      <c r="C3974" t="n">
        <v>26</v>
      </c>
      <c r="D3974" t="n">
        <v>25</v>
      </c>
      <c r="E3974" t="s">
        <v>143</v>
      </c>
      <c r="F3974" t="n">
        <v>3201</v>
      </c>
      <c r="G3974" t="s">
        <v>250</v>
      </c>
      <c r="H3974" t="s">
        <v>251</v>
      </c>
      <c r="I3974" t="n">
        <v>5</v>
      </c>
      <c r="J3974" t="n">
        <v>945</v>
      </c>
      <c r="K3974" t="s">
        <v>304</v>
      </c>
      <c r="L3974" t="n">
        <v>239</v>
      </c>
      <c r="M3974" t="n">
        <v>0.07000000000000001</v>
      </c>
      <c r="N3974" t="n">
        <v>35.7</v>
      </c>
      <c r="O3974" t="s">
        <v>440</v>
      </c>
      <c r="P3974" t="n">
        <v>121</v>
      </c>
      <c r="Q3974" t="s">
        <v>251</v>
      </c>
      <c r="R3974" t="s">
        <v>255</v>
      </c>
      <c r="S3974" t="s">
        <v>251</v>
      </c>
      <c r="T3974" t="n">
        <v>5</v>
      </c>
    </row>
    <row r="3975" spans="1:20">
      <c r="A3975" s="1" t="n">
        <v>42490</v>
      </c>
      <c r="B3975" t="s">
        <v>443</v>
      </c>
      <c r="C3975" t="n">
        <v>3</v>
      </c>
      <c r="D3975" t="n">
        <v>251</v>
      </c>
      <c r="E3975" t="s">
        <v>409</v>
      </c>
      <c r="F3975" t="n">
        <v>3202</v>
      </c>
      <c r="G3975" t="s">
        <v>297</v>
      </c>
      <c r="H3975" t="s">
        <v>251</v>
      </c>
      <c r="I3975" t="n">
        <v>5</v>
      </c>
      <c r="J3975" t="n">
        <v>150</v>
      </c>
      <c r="K3975" t="s">
        <v>291</v>
      </c>
      <c r="L3975" t="n">
        <v>19</v>
      </c>
      <c r="M3975" t="n">
        <v>0</v>
      </c>
      <c r="N3975" t="n">
        <v>0</v>
      </c>
      <c r="T3975" t="s">
        <v>405</v>
      </c>
    </row>
    <row r="3976" spans="1:20">
      <c r="A3976" s="1" t="n">
        <v>42490</v>
      </c>
      <c r="B3976" t="s">
        <v>443</v>
      </c>
      <c r="C3976" t="n">
        <v>1</v>
      </c>
      <c r="D3976" t="n">
        <v>251</v>
      </c>
      <c r="E3976" t="s">
        <v>409</v>
      </c>
      <c r="F3976" t="n">
        <v>3204</v>
      </c>
      <c r="G3976" t="s">
        <v>367</v>
      </c>
      <c r="H3976" t="s">
        <v>251</v>
      </c>
      <c r="I3976" t="n">
        <v>5</v>
      </c>
      <c r="J3976" t="n">
        <v>150</v>
      </c>
      <c r="K3976" t="s">
        <v>291</v>
      </c>
      <c r="L3976" t="n">
        <v>20</v>
      </c>
      <c r="M3976" t="n">
        <v>0</v>
      </c>
      <c r="N3976" t="n">
        <v>0</v>
      </c>
      <c r="T3976" t="s">
        <v>405</v>
      </c>
    </row>
    <row r="3977" spans="1:20">
      <c r="A3977" s="1" t="n">
        <v>42490</v>
      </c>
      <c r="B3977" t="s">
        <v>443</v>
      </c>
      <c r="C3977" t="n">
        <v>2</v>
      </c>
      <c r="D3977" t="n">
        <v>251</v>
      </c>
      <c r="E3977" t="s">
        <v>409</v>
      </c>
      <c r="F3977" t="n">
        <v>3203</v>
      </c>
      <c r="G3977" t="s">
        <v>366</v>
      </c>
      <c r="H3977" t="s">
        <v>251</v>
      </c>
      <c r="I3977" t="n">
        <v>5</v>
      </c>
      <c r="J3977" t="n">
        <v>150</v>
      </c>
      <c r="K3977" t="s">
        <v>291</v>
      </c>
      <c r="L3977" t="n">
        <v>18</v>
      </c>
      <c r="M3977" t="n">
        <v>0</v>
      </c>
      <c r="N3977" t="n">
        <v>0</v>
      </c>
      <c r="T3977" t="s">
        <v>405</v>
      </c>
    </row>
    <row r="3978" spans="1:20">
      <c r="A3978" s="1" t="n">
        <v>42490</v>
      </c>
      <c r="B3978" t="s">
        <v>444</v>
      </c>
      <c r="C3978" t="n">
        <v>2</v>
      </c>
      <c r="D3978" t="n">
        <v>216</v>
      </c>
      <c r="E3978" t="s">
        <v>416</v>
      </c>
      <c r="F3978" t="n">
        <v>3201</v>
      </c>
      <c r="G3978" t="s">
        <v>250</v>
      </c>
      <c r="H3978" t="s">
        <v>251</v>
      </c>
      <c r="I3978" t="n">
        <v>5</v>
      </c>
      <c r="J3978" t="n">
        <v>515</v>
      </c>
      <c r="K3978" t="s">
        <v>361</v>
      </c>
      <c r="L3978" t="n">
        <v>127</v>
      </c>
      <c r="M3978" t="n">
        <v>0</v>
      </c>
      <c r="N3978" t="n">
        <v>0</v>
      </c>
      <c r="T3978" t="s">
        <v>405</v>
      </c>
    </row>
    <row r="3979" spans="1:20">
      <c r="A3979" s="1" t="n">
        <v>42490</v>
      </c>
      <c r="B3979" t="s">
        <v>444</v>
      </c>
      <c r="C3979" t="n">
        <v>1</v>
      </c>
      <c r="D3979" t="n">
        <v>25</v>
      </c>
      <c r="E3979" t="s">
        <v>143</v>
      </c>
      <c r="F3979" t="n">
        <v>3201</v>
      </c>
      <c r="G3979" t="s">
        <v>250</v>
      </c>
      <c r="H3979" t="s">
        <v>251</v>
      </c>
      <c r="I3979" t="n">
        <v>5</v>
      </c>
      <c r="J3979" t="n">
        <v>805</v>
      </c>
      <c r="K3979" t="s">
        <v>317</v>
      </c>
      <c r="L3979" t="n">
        <v>714</v>
      </c>
      <c r="M3979" t="n">
        <v>0.27</v>
      </c>
      <c r="N3979" t="n">
        <v>35.7</v>
      </c>
      <c r="O3979" t="s">
        <v>444</v>
      </c>
      <c r="P3979" t="n">
        <v>363</v>
      </c>
      <c r="Q3979" t="s">
        <v>411</v>
      </c>
      <c r="R3979" t="s">
        <v>255</v>
      </c>
      <c r="S3979" t="s">
        <v>251</v>
      </c>
      <c r="T3979" t="n">
        <v>5</v>
      </c>
    </row>
    <row r="3980" spans="1:20">
      <c r="A3980" s="1" t="n">
        <v>42490</v>
      </c>
      <c r="B3980" t="s">
        <v>444</v>
      </c>
      <c r="C3980" t="n">
        <v>3</v>
      </c>
      <c r="D3980" t="n">
        <v>25</v>
      </c>
      <c r="E3980" t="s">
        <v>143</v>
      </c>
      <c r="F3980" t="n">
        <v>3201</v>
      </c>
      <c r="G3980" t="s">
        <v>250</v>
      </c>
      <c r="H3980" t="s">
        <v>251</v>
      </c>
      <c r="I3980" t="n">
        <v>5</v>
      </c>
      <c r="J3980" t="n">
        <v>805</v>
      </c>
      <c r="K3980" t="s">
        <v>317</v>
      </c>
      <c r="L3980" t="n">
        <v>710</v>
      </c>
      <c r="M3980" t="n">
        <v>0.28</v>
      </c>
      <c r="N3980" t="n">
        <v>35.7</v>
      </c>
      <c r="O3980" t="s">
        <v>444</v>
      </c>
      <c r="P3980" t="n">
        <v>363</v>
      </c>
      <c r="Q3980" t="s">
        <v>411</v>
      </c>
      <c r="R3980" t="s">
        <v>255</v>
      </c>
      <c r="S3980" t="s">
        <v>251</v>
      </c>
      <c r="T3980" t="n">
        <v>5</v>
      </c>
    </row>
    <row r="3981" spans="1:20">
      <c r="A3981" s="1" t="n">
        <v>42490</v>
      </c>
      <c r="B3981" t="s">
        <v>445</v>
      </c>
      <c r="C3981" t="n">
        <v>1</v>
      </c>
      <c r="D3981" t="n">
        <v>216</v>
      </c>
      <c r="E3981" t="s">
        <v>416</v>
      </c>
      <c r="F3981" t="n">
        <v>3201</v>
      </c>
      <c r="G3981" t="s">
        <v>250</v>
      </c>
      <c r="H3981" t="s">
        <v>251</v>
      </c>
      <c r="I3981" t="n">
        <v>5</v>
      </c>
      <c r="J3981" t="n">
        <v>515</v>
      </c>
      <c r="K3981" t="s">
        <v>361</v>
      </c>
      <c r="L3981" t="n">
        <v>115</v>
      </c>
      <c r="M3981" t="n">
        <v>0</v>
      </c>
      <c r="N3981" t="n">
        <v>0</v>
      </c>
      <c r="O3981" t="s">
        <v>439</v>
      </c>
      <c r="P3981" t="n">
        <v>363</v>
      </c>
      <c r="Q3981" t="s">
        <v>411</v>
      </c>
      <c r="R3981" t="s">
        <v>255</v>
      </c>
      <c r="S3981" t="s">
        <v>251</v>
      </c>
      <c r="T3981" t="n">
        <v>5</v>
      </c>
    </row>
    <row r="3982" spans="1:20">
      <c r="A3982" s="1" t="n">
        <v>42490</v>
      </c>
      <c r="B3982" t="s">
        <v>445</v>
      </c>
      <c r="C3982" t="n">
        <v>2</v>
      </c>
      <c r="D3982" t="n">
        <v>215</v>
      </c>
      <c r="E3982" t="s">
        <v>408</v>
      </c>
      <c r="F3982" t="n">
        <v>3201</v>
      </c>
      <c r="G3982" t="s">
        <v>250</v>
      </c>
      <c r="H3982" t="s">
        <v>251</v>
      </c>
      <c r="I3982" t="n">
        <v>5</v>
      </c>
      <c r="J3982" t="n">
        <v>515</v>
      </c>
      <c r="K3982" t="s">
        <v>361</v>
      </c>
      <c r="L3982" t="n">
        <v>75</v>
      </c>
      <c r="M3982" t="n">
        <v>0</v>
      </c>
      <c r="N3982" t="n">
        <v>0</v>
      </c>
      <c r="O3982" t="s">
        <v>439</v>
      </c>
      <c r="P3982" t="n">
        <v>363</v>
      </c>
      <c r="Q3982" t="s">
        <v>411</v>
      </c>
      <c r="R3982" t="s">
        <v>255</v>
      </c>
      <c r="S3982" t="s">
        <v>251</v>
      </c>
      <c r="T3982" t="n">
        <v>5</v>
      </c>
    </row>
    <row r="3983" spans="1:20">
      <c r="A3983" s="1" t="n">
        <v>42521</v>
      </c>
      <c r="B3983" t="s">
        <v>253</v>
      </c>
      <c r="C3983" t="n">
        <v>91</v>
      </c>
      <c r="D3983" t="n">
        <v>510</v>
      </c>
      <c r="E3983" t="s">
        <v>422</v>
      </c>
      <c r="F3983" t="n">
        <v>3201</v>
      </c>
      <c r="G3983" t="s">
        <v>250</v>
      </c>
      <c r="H3983" t="s">
        <v>251</v>
      </c>
      <c r="I3983" t="n">
        <v>5</v>
      </c>
      <c r="J3983" t="n">
        <v>260</v>
      </c>
      <c r="K3983" t="s">
        <v>272</v>
      </c>
      <c r="L3983" t="n">
        <v>85</v>
      </c>
      <c r="M3983" t="n">
        <v>1.58</v>
      </c>
      <c r="N3983" t="n">
        <v>0</v>
      </c>
      <c r="T3983" t="s">
        <v>405</v>
      </c>
    </row>
    <row r="3984" spans="1:20">
      <c r="A3984" s="1" t="n">
        <v>42521</v>
      </c>
      <c r="B3984" t="s">
        <v>253</v>
      </c>
      <c r="C3984" t="n">
        <v>88</v>
      </c>
      <c r="D3984" t="n">
        <v>465</v>
      </c>
      <c r="E3984" t="s">
        <v>428</v>
      </c>
      <c r="F3984" t="n">
        <v>3201</v>
      </c>
      <c r="G3984" t="s">
        <v>250</v>
      </c>
      <c r="H3984" t="s">
        <v>251</v>
      </c>
      <c r="I3984" t="n">
        <v>5</v>
      </c>
      <c r="J3984" t="n">
        <v>260</v>
      </c>
      <c r="K3984" t="s">
        <v>272</v>
      </c>
      <c r="L3984" t="n">
        <v>85</v>
      </c>
      <c r="M3984" t="n">
        <v>0</v>
      </c>
      <c r="N3984" t="n">
        <v>0</v>
      </c>
      <c r="T3984" t="s">
        <v>405</v>
      </c>
    </row>
    <row r="3985" spans="1:20">
      <c r="A3985" s="1" t="n">
        <v>42521</v>
      </c>
      <c r="B3985" t="s">
        <v>253</v>
      </c>
      <c r="C3985" t="n">
        <v>90</v>
      </c>
      <c r="D3985" t="n">
        <v>215</v>
      </c>
      <c r="E3985" t="s">
        <v>408</v>
      </c>
      <c r="F3985" t="n">
        <v>3201</v>
      </c>
      <c r="G3985" t="s">
        <v>250</v>
      </c>
      <c r="H3985" t="s">
        <v>251</v>
      </c>
      <c r="I3985" t="n">
        <v>5</v>
      </c>
      <c r="J3985" t="n">
        <v>515</v>
      </c>
      <c r="K3985" t="s">
        <v>361</v>
      </c>
      <c r="L3985" t="n">
        <v>15</v>
      </c>
      <c r="M3985" t="n">
        <v>0</v>
      </c>
      <c r="N3985" t="n">
        <v>0</v>
      </c>
      <c r="T3985" t="s">
        <v>405</v>
      </c>
    </row>
    <row r="3986" spans="1:20">
      <c r="A3986" s="1" t="n">
        <v>42521</v>
      </c>
      <c r="B3986" t="s">
        <v>253</v>
      </c>
      <c r="C3986" t="n">
        <v>86</v>
      </c>
      <c r="D3986" t="n">
        <v>465</v>
      </c>
      <c r="E3986" t="s">
        <v>428</v>
      </c>
      <c r="F3986" t="n">
        <v>3201</v>
      </c>
      <c r="G3986" t="s">
        <v>250</v>
      </c>
      <c r="H3986" t="s">
        <v>251</v>
      </c>
      <c r="I3986" t="n">
        <v>5</v>
      </c>
      <c r="J3986" t="n">
        <v>260</v>
      </c>
      <c r="K3986" t="s">
        <v>272</v>
      </c>
      <c r="L3986" t="n">
        <v>20</v>
      </c>
      <c r="M3986" t="n">
        <v>0</v>
      </c>
      <c r="N3986" t="n">
        <v>0</v>
      </c>
      <c r="T3986" t="s">
        <v>405</v>
      </c>
    </row>
    <row r="3987" spans="1:20">
      <c r="A3987" s="1" t="n">
        <v>42521</v>
      </c>
      <c r="B3987" t="s">
        <v>253</v>
      </c>
      <c r="C3987" t="n">
        <v>89</v>
      </c>
      <c r="D3987" t="n">
        <v>465</v>
      </c>
      <c r="E3987" t="s">
        <v>428</v>
      </c>
      <c r="F3987" t="n">
        <v>3201</v>
      </c>
      <c r="G3987" t="s">
        <v>250</v>
      </c>
      <c r="H3987" t="s">
        <v>251</v>
      </c>
      <c r="I3987" t="n">
        <v>5</v>
      </c>
      <c r="J3987" t="n">
        <v>260</v>
      </c>
      <c r="K3987" t="s">
        <v>272</v>
      </c>
      <c r="L3987" t="n">
        <v>20</v>
      </c>
      <c r="M3987" t="n">
        <v>0</v>
      </c>
      <c r="N3987" t="n">
        <v>0</v>
      </c>
      <c r="T3987" t="s">
        <v>405</v>
      </c>
    </row>
    <row r="3988" spans="1:20">
      <c r="A3988" s="1" t="n">
        <v>42521</v>
      </c>
      <c r="B3988" t="s">
        <v>253</v>
      </c>
      <c r="C3988" t="n">
        <v>87</v>
      </c>
      <c r="D3988" t="n">
        <v>465</v>
      </c>
      <c r="E3988" t="s">
        <v>428</v>
      </c>
      <c r="F3988" t="n">
        <v>3201</v>
      </c>
      <c r="G3988" t="s">
        <v>250</v>
      </c>
      <c r="H3988" t="s">
        <v>251</v>
      </c>
      <c r="I3988" t="n">
        <v>5</v>
      </c>
      <c r="J3988" t="n">
        <v>260</v>
      </c>
      <c r="K3988" t="s">
        <v>272</v>
      </c>
      <c r="L3988" t="n">
        <v>29</v>
      </c>
      <c r="M3988" t="n">
        <v>0</v>
      </c>
      <c r="N3988" t="n">
        <v>0</v>
      </c>
      <c r="T3988" t="s">
        <v>405</v>
      </c>
    </row>
    <row r="3989" spans="1:20">
      <c r="A3989" s="1" t="n">
        <v>42521</v>
      </c>
      <c r="B3989" t="s">
        <v>253</v>
      </c>
      <c r="C3989" t="n">
        <v>28</v>
      </c>
      <c r="D3989" t="n">
        <v>25</v>
      </c>
      <c r="E3989" t="s">
        <v>143</v>
      </c>
      <c r="F3989" t="n">
        <v>3201</v>
      </c>
      <c r="G3989" t="s">
        <v>250</v>
      </c>
      <c r="H3989" t="s">
        <v>251</v>
      </c>
      <c r="I3989" t="n">
        <v>5</v>
      </c>
      <c r="J3989" t="n">
        <v>458</v>
      </c>
      <c r="K3989" t="s">
        <v>252</v>
      </c>
      <c r="L3989" t="n">
        <v>130</v>
      </c>
      <c r="M3989" t="n">
        <v>0.06</v>
      </c>
      <c r="N3989" t="n">
        <v>33.7</v>
      </c>
      <c r="O3989" t="s">
        <v>440</v>
      </c>
      <c r="P3989" t="n">
        <v>121</v>
      </c>
      <c r="Q3989" t="s">
        <v>251</v>
      </c>
      <c r="R3989" t="s">
        <v>255</v>
      </c>
      <c r="S3989" t="s">
        <v>251</v>
      </c>
      <c r="T3989" t="n">
        <v>5</v>
      </c>
    </row>
    <row r="3990" spans="1:20">
      <c r="A3990" s="1" t="n">
        <v>42521</v>
      </c>
      <c r="B3990" t="s">
        <v>253</v>
      </c>
      <c r="C3990" t="n">
        <v>30</v>
      </c>
      <c r="D3990" t="n">
        <v>25</v>
      </c>
      <c r="E3990" t="s">
        <v>143</v>
      </c>
      <c r="F3990" t="n">
        <v>3201</v>
      </c>
      <c r="G3990" t="s">
        <v>250</v>
      </c>
      <c r="H3990" t="s">
        <v>251</v>
      </c>
      <c r="I3990" t="n">
        <v>5</v>
      </c>
      <c r="J3990" t="n">
        <v>458</v>
      </c>
      <c r="K3990" t="s">
        <v>252</v>
      </c>
      <c r="L3990" t="n">
        <v>682</v>
      </c>
      <c r="M3990" t="n">
        <v>0.06</v>
      </c>
      <c r="N3990" t="n">
        <v>33.7</v>
      </c>
      <c r="O3990" t="s">
        <v>440</v>
      </c>
      <c r="P3990" t="n">
        <v>121</v>
      </c>
      <c r="Q3990" t="s">
        <v>251</v>
      </c>
      <c r="R3990" t="s">
        <v>255</v>
      </c>
      <c r="S3990" t="s">
        <v>251</v>
      </c>
      <c r="T3990" t="n">
        <v>5</v>
      </c>
    </row>
    <row r="3991" spans="1:20">
      <c r="A3991" s="1" t="n">
        <v>42521</v>
      </c>
      <c r="B3991" t="s">
        <v>253</v>
      </c>
      <c r="C3991" t="n">
        <v>29</v>
      </c>
      <c r="D3991" t="n">
        <v>25</v>
      </c>
      <c r="E3991" t="s">
        <v>143</v>
      </c>
      <c r="F3991" t="n">
        <v>3201</v>
      </c>
      <c r="G3991" t="s">
        <v>250</v>
      </c>
      <c r="H3991" t="s">
        <v>251</v>
      </c>
      <c r="I3991" t="n">
        <v>5</v>
      </c>
      <c r="J3991" t="n">
        <v>458</v>
      </c>
      <c r="K3991" t="s">
        <v>252</v>
      </c>
      <c r="L3991" t="n">
        <v>520</v>
      </c>
      <c r="M3991" t="n">
        <v>0.06</v>
      </c>
      <c r="N3991" t="n">
        <v>33.7</v>
      </c>
      <c r="O3991" t="s">
        <v>440</v>
      </c>
      <c r="P3991" t="n">
        <v>121</v>
      </c>
      <c r="Q3991" t="s">
        <v>251</v>
      </c>
      <c r="R3991" t="s">
        <v>255</v>
      </c>
      <c r="S3991" t="s">
        <v>251</v>
      </c>
      <c r="T3991" t="n">
        <v>5</v>
      </c>
    </row>
    <row r="3992" spans="1:20">
      <c r="A3992" s="1" t="n">
        <v>42521</v>
      </c>
      <c r="B3992" t="s">
        <v>443</v>
      </c>
      <c r="C3992" t="n">
        <v>2</v>
      </c>
      <c r="D3992" t="n">
        <v>251</v>
      </c>
      <c r="E3992" t="s">
        <v>409</v>
      </c>
      <c r="F3992" t="n">
        <v>3203</v>
      </c>
      <c r="G3992" t="s">
        <v>366</v>
      </c>
      <c r="H3992" t="s">
        <v>251</v>
      </c>
      <c r="I3992" t="n">
        <v>5</v>
      </c>
      <c r="J3992" t="n">
        <v>150</v>
      </c>
      <c r="K3992" t="s">
        <v>291</v>
      </c>
      <c r="L3992" t="n">
        <v>18</v>
      </c>
      <c r="M3992" t="n">
        <v>0</v>
      </c>
      <c r="N3992" t="n">
        <v>0</v>
      </c>
      <c r="T3992" t="s">
        <v>405</v>
      </c>
    </row>
    <row r="3993" spans="1:20">
      <c r="A3993" s="1" t="n">
        <v>42521</v>
      </c>
      <c r="B3993" t="s">
        <v>443</v>
      </c>
      <c r="C3993" t="n">
        <v>3</v>
      </c>
      <c r="D3993" t="n">
        <v>251</v>
      </c>
      <c r="E3993" t="s">
        <v>409</v>
      </c>
      <c r="F3993" t="n">
        <v>3202</v>
      </c>
      <c r="G3993" t="s">
        <v>297</v>
      </c>
      <c r="H3993" t="s">
        <v>251</v>
      </c>
      <c r="I3993" t="n">
        <v>5</v>
      </c>
      <c r="J3993" t="n">
        <v>150</v>
      </c>
      <c r="K3993" t="s">
        <v>291</v>
      </c>
      <c r="L3993" t="n">
        <v>18</v>
      </c>
      <c r="M3993" t="n">
        <v>0</v>
      </c>
      <c r="N3993" t="n">
        <v>0</v>
      </c>
      <c r="T3993" t="s">
        <v>405</v>
      </c>
    </row>
    <row r="3994" spans="1:20">
      <c r="A3994" s="1" t="n">
        <v>42521</v>
      </c>
      <c r="B3994" t="s">
        <v>443</v>
      </c>
      <c r="C3994" t="n">
        <v>1</v>
      </c>
      <c r="D3994" t="n">
        <v>251</v>
      </c>
      <c r="E3994" t="s">
        <v>409</v>
      </c>
      <c r="F3994" t="n">
        <v>3204</v>
      </c>
      <c r="G3994" t="s">
        <v>367</v>
      </c>
      <c r="H3994" t="s">
        <v>251</v>
      </c>
      <c r="I3994" t="n">
        <v>5</v>
      </c>
      <c r="J3994" t="n">
        <v>150</v>
      </c>
      <c r="K3994" t="s">
        <v>291</v>
      </c>
      <c r="L3994" t="n">
        <v>12</v>
      </c>
      <c r="M3994" t="n">
        <v>0</v>
      </c>
      <c r="N3994" t="n">
        <v>0</v>
      </c>
      <c r="T3994" t="s">
        <v>405</v>
      </c>
    </row>
    <row r="3995" spans="1:20">
      <c r="A3995" s="1" t="n">
        <v>42521</v>
      </c>
      <c r="B3995" t="s">
        <v>443</v>
      </c>
      <c r="C3995" t="n">
        <v>4</v>
      </c>
      <c r="D3995" t="n">
        <v>251</v>
      </c>
      <c r="E3995" t="s">
        <v>409</v>
      </c>
      <c r="F3995" t="n">
        <v>3201</v>
      </c>
      <c r="G3995" t="s">
        <v>250</v>
      </c>
      <c r="H3995" t="s">
        <v>251</v>
      </c>
      <c r="I3995" t="n">
        <v>5</v>
      </c>
      <c r="J3995" t="n">
        <v>150</v>
      </c>
      <c r="K3995" t="s">
        <v>291</v>
      </c>
      <c r="L3995" t="n">
        <v>9</v>
      </c>
      <c r="M3995" t="n">
        <v>0</v>
      </c>
      <c r="N3995" t="n">
        <v>0</v>
      </c>
      <c r="T3995" t="s">
        <v>405</v>
      </c>
    </row>
    <row r="3996" spans="1:20">
      <c r="A3996" s="1" t="n">
        <v>42521</v>
      </c>
      <c r="B3996" t="s">
        <v>443</v>
      </c>
      <c r="C3996" t="n">
        <v>5</v>
      </c>
      <c r="D3996" t="n">
        <v>251</v>
      </c>
      <c r="E3996" t="s">
        <v>409</v>
      </c>
      <c r="F3996" t="n">
        <v>3201</v>
      </c>
      <c r="G3996" t="s">
        <v>250</v>
      </c>
      <c r="H3996" t="s">
        <v>251</v>
      </c>
      <c r="I3996" t="n">
        <v>5</v>
      </c>
      <c r="J3996" t="n">
        <v>887</v>
      </c>
      <c r="K3996" t="s">
        <v>448</v>
      </c>
      <c r="L3996" t="n">
        <v>19</v>
      </c>
      <c r="M3996" t="n">
        <v>0</v>
      </c>
      <c r="N3996" t="n">
        <v>0</v>
      </c>
      <c r="T3996" t="s">
        <v>405</v>
      </c>
    </row>
    <row r="3997" spans="1:20">
      <c r="A3997" s="1" t="n">
        <v>42521</v>
      </c>
      <c r="B3997" t="s">
        <v>447</v>
      </c>
      <c r="C3997" t="n">
        <v>1</v>
      </c>
      <c r="D3997" t="n">
        <v>931</v>
      </c>
      <c r="E3997" t="s">
        <v>407</v>
      </c>
      <c r="F3997" t="n">
        <v>3201</v>
      </c>
      <c r="G3997" t="s">
        <v>250</v>
      </c>
      <c r="H3997" t="s">
        <v>251</v>
      </c>
      <c r="I3997" t="n">
        <v>5</v>
      </c>
      <c r="J3997" t="n">
        <v>830</v>
      </c>
      <c r="K3997" t="s">
        <v>442</v>
      </c>
      <c r="L3997" t="n">
        <v>85</v>
      </c>
      <c r="M3997" t="n">
        <v>0</v>
      </c>
      <c r="N3997" t="n">
        <v>0</v>
      </c>
      <c r="T3997" t="s">
        <v>405</v>
      </c>
    </row>
    <row r="3998" spans="1:20">
      <c r="A3998" s="1" t="n">
        <v>42521</v>
      </c>
      <c r="B3998" t="s">
        <v>444</v>
      </c>
      <c r="C3998" t="n">
        <v>4</v>
      </c>
      <c r="D3998" t="n">
        <v>25</v>
      </c>
      <c r="E3998" t="s">
        <v>143</v>
      </c>
      <c r="F3998" t="n">
        <v>3201</v>
      </c>
      <c r="G3998" t="s">
        <v>250</v>
      </c>
      <c r="H3998" t="s">
        <v>251</v>
      </c>
      <c r="I3998" t="n">
        <v>5</v>
      </c>
      <c r="J3998" t="n">
        <v>910</v>
      </c>
      <c r="K3998" t="s">
        <v>340</v>
      </c>
      <c r="L3998" t="n">
        <v>464</v>
      </c>
      <c r="M3998" t="n">
        <v>0.78</v>
      </c>
      <c r="N3998" t="n">
        <v>39.9</v>
      </c>
      <c r="O3998" t="s">
        <v>444</v>
      </c>
      <c r="P3998" t="n">
        <v>363</v>
      </c>
      <c r="Q3998" t="s">
        <v>411</v>
      </c>
      <c r="R3998" t="s">
        <v>255</v>
      </c>
      <c r="S3998" t="s">
        <v>251</v>
      </c>
      <c r="T3998" t="n">
        <v>5</v>
      </c>
    </row>
    <row r="3999" spans="1:20">
      <c r="A3999" s="1" t="n">
        <v>42521</v>
      </c>
      <c r="B3999" t="s">
        <v>444</v>
      </c>
      <c r="C3999" t="n">
        <v>2</v>
      </c>
      <c r="D3999" t="n">
        <v>25</v>
      </c>
      <c r="E3999" t="s">
        <v>143</v>
      </c>
      <c r="F3999" t="n">
        <v>3201</v>
      </c>
      <c r="G3999" t="s">
        <v>250</v>
      </c>
      <c r="H3999" t="s">
        <v>251</v>
      </c>
      <c r="I3999" t="n">
        <v>5</v>
      </c>
      <c r="J3999" t="n">
        <v>580</v>
      </c>
      <c r="K3999" t="s">
        <v>270</v>
      </c>
      <c r="L3999" t="n">
        <v>536</v>
      </c>
      <c r="M3999" t="n">
        <v>0.06</v>
      </c>
      <c r="N3999" t="n">
        <v>38.6</v>
      </c>
      <c r="O3999" t="s">
        <v>444</v>
      </c>
      <c r="P3999" t="n">
        <v>363</v>
      </c>
      <c r="Q3999" t="s">
        <v>411</v>
      </c>
      <c r="R3999" t="s">
        <v>255</v>
      </c>
      <c r="S3999" t="s">
        <v>251</v>
      </c>
      <c r="T3999" t="n">
        <v>5</v>
      </c>
    </row>
    <row r="4000" spans="1:20">
      <c r="A4000" s="1" t="n">
        <v>42521</v>
      </c>
      <c r="B4000" t="s">
        <v>444</v>
      </c>
      <c r="C4000" t="n">
        <v>6</v>
      </c>
      <c r="D4000" t="n">
        <v>25</v>
      </c>
      <c r="E4000" t="s">
        <v>143</v>
      </c>
      <c r="F4000" t="n">
        <v>3201</v>
      </c>
      <c r="G4000" t="s">
        <v>250</v>
      </c>
      <c r="H4000" t="s">
        <v>251</v>
      </c>
      <c r="I4000" t="n">
        <v>5</v>
      </c>
      <c r="J4000" t="n">
        <v>580</v>
      </c>
      <c r="K4000" t="s">
        <v>270</v>
      </c>
      <c r="L4000" t="n">
        <v>98</v>
      </c>
      <c r="M4000" t="n">
        <v>0.78</v>
      </c>
      <c r="N4000" t="n">
        <v>37</v>
      </c>
      <c r="O4000" t="s">
        <v>444</v>
      </c>
      <c r="P4000" t="n">
        <v>363</v>
      </c>
      <c r="Q4000" t="s">
        <v>411</v>
      </c>
      <c r="R4000" t="s">
        <v>255</v>
      </c>
      <c r="S4000" t="s">
        <v>251</v>
      </c>
      <c r="T4000" t="n">
        <v>5</v>
      </c>
    </row>
    <row r="4001" spans="1:20">
      <c r="A4001" s="1" t="n">
        <v>42521</v>
      </c>
      <c r="B4001" t="s">
        <v>444</v>
      </c>
      <c r="C4001" t="n">
        <v>1</v>
      </c>
      <c r="D4001" t="n">
        <v>25</v>
      </c>
      <c r="E4001" t="s">
        <v>143</v>
      </c>
      <c r="F4001" t="n">
        <v>3201</v>
      </c>
      <c r="G4001" t="s">
        <v>250</v>
      </c>
      <c r="H4001" t="s">
        <v>251</v>
      </c>
      <c r="I4001" t="n">
        <v>5</v>
      </c>
      <c r="J4001" t="n">
        <v>550</v>
      </c>
      <c r="K4001" t="s">
        <v>369</v>
      </c>
      <c r="L4001" t="n">
        <v>389</v>
      </c>
      <c r="M4001" t="n">
        <v>0.16</v>
      </c>
      <c r="N4001" t="n">
        <v>37.4</v>
      </c>
      <c r="O4001" t="s">
        <v>444</v>
      </c>
      <c r="P4001" t="n">
        <v>363</v>
      </c>
      <c r="Q4001" t="s">
        <v>411</v>
      </c>
      <c r="R4001" t="s">
        <v>255</v>
      </c>
      <c r="S4001" t="s">
        <v>251</v>
      </c>
      <c r="T4001" t="n">
        <v>5</v>
      </c>
    </row>
    <row r="4002" spans="1:20">
      <c r="A4002" s="1" t="n">
        <v>42521</v>
      </c>
      <c r="B4002" t="s">
        <v>444</v>
      </c>
      <c r="C4002" t="n">
        <v>5</v>
      </c>
      <c r="D4002" t="n">
        <v>25</v>
      </c>
      <c r="E4002" t="s">
        <v>143</v>
      </c>
      <c r="F4002" t="n">
        <v>3201</v>
      </c>
      <c r="G4002" t="s">
        <v>250</v>
      </c>
      <c r="H4002" t="s">
        <v>251</v>
      </c>
      <c r="I4002" t="n">
        <v>5</v>
      </c>
      <c r="J4002" t="n">
        <v>550</v>
      </c>
      <c r="K4002" t="s">
        <v>369</v>
      </c>
      <c r="L4002" t="n">
        <v>901</v>
      </c>
      <c r="M4002" t="n">
        <v>0.15</v>
      </c>
      <c r="N4002" t="n">
        <v>36.8</v>
      </c>
      <c r="O4002" t="s">
        <v>444</v>
      </c>
      <c r="P4002" t="n">
        <v>363</v>
      </c>
      <c r="Q4002" t="s">
        <v>411</v>
      </c>
      <c r="R4002" t="s">
        <v>255</v>
      </c>
      <c r="S4002" t="s">
        <v>251</v>
      </c>
      <c r="T4002" t="n">
        <v>5</v>
      </c>
    </row>
    <row r="4003" spans="1:20">
      <c r="A4003" s="1" t="n">
        <v>42521</v>
      </c>
      <c r="B4003" t="s">
        <v>444</v>
      </c>
      <c r="C4003" t="n">
        <v>3</v>
      </c>
      <c r="D4003" t="n">
        <v>25</v>
      </c>
      <c r="E4003" t="s">
        <v>143</v>
      </c>
      <c r="F4003" t="n">
        <v>3201</v>
      </c>
      <c r="G4003" t="s">
        <v>250</v>
      </c>
      <c r="H4003" t="s">
        <v>251</v>
      </c>
      <c r="I4003" t="n">
        <v>5</v>
      </c>
      <c r="J4003" t="n">
        <v>550</v>
      </c>
      <c r="K4003" t="s">
        <v>369</v>
      </c>
      <c r="L4003" t="n">
        <v>525</v>
      </c>
      <c r="M4003" t="n">
        <v>0.15</v>
      </c>
      <c r="N4003" t="n">
        <v>37.3</v>
      </c>
      <c r="O4003" t="s">
        <v>444</v>
      </c>
      <c r="P4003" t="n">
        <v>363</v>
      </c>
      <c r="Q4003" t="s">
        <v>411</v>
      </c>
      <c r="R4003" t="s">
        <v>255</v>
      </c>
      <c r="S4003" t="s">
        <v>251</v>
      </c>
      <c r="T4003" t="n">
        <v>5</v>
      </c>
    </row>
    <row r="4004" spans="1:20">
      <c r="A4004" s="1" t="n">
        <v>42521</v>
      </c>
      <c r="B4004" t="s">
        <v>445</v>
      </c>
      <c r="C4004" t="n">
        <v>1</v>
      </c>
      <c r="D4004" t="n">
        <v>216</v>
      </c>
      <c r="E4004" t="s">
        <v>416</v>
      </c>
      <c r="F4004" t="n">
        <v>3201</v>
      </c>
      <c r="G4004" t="s">
        <v>250</v>
      </c>
      <c r="H4004" t="s">
        <v>251</v>
      </c>
      <c r="I4004" t="n">
        <v>5</v>
      </c>
      <c r="J4004" t="n">
        <v>515</v>
      </c>
      <c r="K4004" t="s">
        <v>361</v>
      </c>
      <c r="L4004" t="n">
        <v>190</v>
      </c>
      <c r="M4004" t="n">
        <v>0</v>
      </c>
      <c r="N4004" t="n">
        <v>0</v>
      </c>
      <c r="O4004" t="s">
        <v>439</v>
      </c>
      <c r="P4004" t="n">
        <v>363</v>
      </c>
      <c r="Q4004" t="s">
        <v>411</v>
      </c>
      <c r="R4004" t="s">
        <v>255</v>
      </c>
      <c r="S4004" t="s">
        <v>251</v>
      </c>
      <c r="T4004" t="n">
        <v>5</v>
      </c>
    </row>
    <row r="4005" spans="1:20">
      <c r="A4005" s="1" t="n">
        <v>42521</v>
      </c>
      <c r="B4005" t="s">
        <v>445</v>
      </c>
      <c r="C4005" t="n">
        <v>2</v>
      </c>
      <c r="D4005" t="n">
        <v>215</v>
      </c>
      <c r="E4005" t="s">
        <v>408</v>
      </c>
      <c r="F4005" t="n">
        <v>3201</v>
      </c>
      <c r="G4005" t="s">
        <v>250</v>
      </c>
      <c r="H4005" t="s">
        <v>251</v>
      </c>
      <c r="I4005" t="n">
        <v>5</v>
      </c>
      <c r="J4005" t="n">
        <v>515</v>
      </c>
      <c r="K4005" t="s">
        <v>361</v>
      </c>
      <c r="L4005" t="n">
        <v>125</v>
      </c>
      <c r="M4005" t="n">
        <v>0</v>
      </c>
      <c r="N4005" t="n">
        <v>0</v>
      </c>
      <c r="O4005" t="s">
        <v>439</v>
      </c>
      <c r="P4005" t="n">
        <v>363</v>
      </c>
      <c r="Q4005" t="s">
        <v>411</v>
      </c>
      <c r="R4005" t="s">
        <v>255</v>
      </c>
      <c r="S4005" t="s">
        <v>251</v>
      </c>
      <c r="T4005" t="n">
        <v>5</v>
      </c>
    </row>
    <row r="4006" spans="1:20">
      <c r="A4006" s="1" t="n">
        <v>42521</v>
      </c>
      <c r="B4006" t="s">
        <v>446</v>
      </c>
      <c r="C4006" t="n">
        <v>3</v>
      </c>
      <c r="D4006" t="n">
        <v>215</v>
      </c>
      <c r="E4006" t="s">
        <v>408</v>
      </c>
      <c r="F4006" t="n">
        <v>3201</v>
      </c>
      <c r="G4006" t="s">
        <v>250</v>
      </c>
      <c r="H4006" t="s">
        <v>251</v>
      </c>
      <c r="I4006" t="n">
        <v>5</v>
      </c>
      <c r="J4006" t="n">
        <v>515</v>
      </c>
      <c r="K4006" t="s">
        <v>361</v>
      </c>
      <c r="L4006" t="n">
        <v>160</v>
      </c>
      <c r="M4006" t="n">
        <v>0</v>
      </c>
      <c r="N4006" t="n">
        <v>0</v>
      </c>
      <c r="T4006" t="s">
        <v>405</v>
      </c>
    </row>
    <row r="4007" spans="1:20">
      <c r="A4007" s="1" t="n">
        <v>42551</v>
      </c>
      <c r="B4007" t="s">
        <v>253</v>
      </c>
      <c r="C4007" t="n">
        <v>58</v>
      </c>
      <c r="D4007" t="n">
        <v>465</v>
      </c>
      <c r="E4007" t="s">
        <v>428</v>
      </c>
      <c r="F4007" t="n">
        <v>3201</v>
      </c>
      <c r="G4007" t="s">
        <v>250</v>
      </c>
      <c r="H4007" t="s">
        <v>251</v>
      </c>
      <c r="I4007" t="n">
        <v>5</v>
      </c>
      <c r="J4007" t="n">
        <v>260</v>
      </c>
      <c r="K4007" t="s">
        <v>272</v>
      </c>
      <c r="L4007" t="n">
        <v>21</v>
      </c>
      <c r="M4007" t="n">
        <v>0</v>
      </c>
      <c r="N4007" t="n">
        <v>0</v>
      </c>
      <c r="O4007" t="s">
        <v>444</v>
      </c>
      <c r="P4007" t="n">
        <v>363</v>
      </c>
      <c r="Q4007" t="s">
        <v>411</v>
      </c>
      <c r="R4007" t="s">
        <v>255</v>
      </c>
      <c r="S4007" t="s">
        <v>251</v>
      </c>
      <c r="T4007" t="n">
        <v>5</v>
      </c>
    </row>
    <row r="4008" spans="1:20">
      <c r="A4008" s="1" t="n">
        <v>42551</v>
      </c>
      <c r="B4008" t="s">
        <v>253</v>
      </c>
      <c r="C4008" t="n">
        <v>43</v>
      </c>
      <c r="D4008" t="n">
        <v>25</v>
      </c>
      <c r="E4008" t="s">
        <v>143</v>
      </c>
      <c r="F4008" t="n">
        <v>3201</v>
      </c>
      <c r="G4008" t="s">
        <v>250</v>
      </c>
      <c r="H4008" t="s">
        <v>251</v>
      </c>
      <c r="I4008" t="n">
        <v>5</v>
      </c>
      <c r="J4008" t="n">
        <v>458</v>
      </c>
      <c r="K4008" t="s">
        <v>252</v>
      </c>
      <c r="L4008" t="n">
        <v>229</v>
      </c>
      <c r="M4008" t="n">
        <v>0.1</v>
      </c>
      <c r="N4008" t="n">
        <v>33.6</v>
      </c>
    </row>
    <row r="4009" spans="1:20">
      <c r="A4009" s="1" t="n">
        <v>42551</v>
      </c>
      <c r="B4009" t="s">
        <v>253</v>
      </c>
      <c r="C4009" t="n">
        <v>42</v>
      </c>
      <c r="D4009" t="n">
        <v>25</v>
      </c>
      <c r="E4009" t="s">
        <v>143</v>
      </c>
      <c r="F4009" t="n">
        <v>3201</v>
      </c>
      <c r="G4009" t="s">
        <v>250</v>
      </c>
      <c r="H4009" t="s">
        <v>251</v>
      </c>
      <c r="I4009" t="n">
        <v>5</v>
      </c>
      <c r="J4009" t="n">
        <v>458</v>
      </c>
      <c r="K4009" t="s">
        <v>252</v>
      </c>
      <c r="L4009" t="n">
        <v>425</v>
      </c>
      <c r="M4009" t="n">
        <v>0.1</v>
      </c>
      <c r="N4009" t="n">
        <v>33.6</v>
      </c>
    </row>
    <row r="4010" spans="1:20">
      <c r="A4010" s="1" t="n">
        <v>42551</v>
      </c>
      <c r="B4010" t="s">
        <v>253</v>
      </c>
      <c r="C4010" t="n">
        <v>20</v>
      </c>
      <c r="D4010" t="n">
        <v>25</v>
      </c>
      <c r="E4010" t="s">
        <v>143</v>
      </c>
      <c r="F4010" t="n">
        <v>3201</v>
      </c>
      <c r="G4010" t="s">
        <v>250</v>
      </c>
      <c r="H4010" t="s">
        <v>251</v>
      </c>
      <c r="I4010" t="n">
        <v>5</v>
      </c>
      <c r="J4010" t="n">
        <v>458</v>
      </c>
      <c r="K4010" t="s">
        <v>252</v>
      </c>
      <c r="L4010" t="n">
        <v>359</v>
      </c>
      <c r="M4010" t="n">
        <v>0.1</v>
      </c>
      <c r="N4010" t="n">
        <v>33.8</v>
      </c>
      <c r="O4010" t="s">
        <v>449</v>
      </c>
      <c r="P4010" t="n">
        <v>121</v>
      </c>
      <c r="Q4010" t="s">
        <v>251</v>
      </c>
      <c r="R4010" t="s">
        <v>255</v>
      </c>
      <c r="S4010" t="s">
        <v>251</v>
      </c>
      <c r="T4010" t="n">
        <v>5</v>
      </c>
    </row>
    <row r="4011" spans="1:20">
      <c r="A4011" s="1" t="n">
        <v>42551</v>
      </c>
      <c r="B4011" t="s">
        <v>253</v>
      </c>
      <c r="C4011" t="n">
        <v>19</v>
      </c>
      <c r="D4011" t="n">
        <v>25</v>
      </c>
      <c r="E4011" t="s">
        <v>143</v>
      </c>
      <c r="F4011" t="n">
        <v>3201</v>
      </c>
      <c r="G4011" t="s">
        <v>250</v>
      </c>
      <c r="H4011" t="s">
        <v>251</v>
      </c>
      <c r="I4011" t="n">
        <v>5</v>
      </c>
      <c r="J4011" t="n">
        <v>945</v>
      </c>
      <c r="K4011" t="s">
        <v>304</v>
      </c>
      <c r="L4011" t="n">
        <v>292</v>
      </c>
      <c r="M4011" t="n">
        <v>0.04</v>
      </c>
      <c r="N4011" t="n">
        <v>34.2</v>
      </c>
      <c r="O4011" t="s">
        <v>449</v>
      </c>
      <c r="P4011" t="n">
        <v>121</v>
      </c>
      <c r="Q4011" t="s">
        <v>251</v>
      </c>
      <c r="R4011" t="s">
        <v>255</v>
      </c>
      <c r="S4011" t="s">
        <v>251</v>
      </c>
      <c r="T4011" t="n">
        <v>5</v>
      </c>
    </row>
    <row r="4012" spans="1:20">
      <c r="A4012" s="1" t="n">
        <v>42551</v>
      </c>
      <c r="B4012" t="s">
        <v>443</v>
      </c>
      <c r="C4012" t="n">
        <v>3</v>
      </c>
      <c r="D4012" t="n">
        <v>251</v>
      </c>
      <c r="E4012" t="s">
        <v>409</v>
      </c>
      <c r="F4012" t="n">
        <v>3202</v>
      </c>
      <c r="G4012" t="s">
        <v>297</v>
      </c>
      <c r="H4012" t="s">
        <v>251</v>
      </c>
      <c r="I4012" t="n">
        <v>5</v>
      </c>
      <c r="J4012" t="n">
        <v>887</v>
      </c>
      <c r="K4012" t="s">
        <v>448</v>
      </c>
      <c r="L4012" t="n">
        <v>16</v>
      </c>
      <c r="M4012" t="n">
        <v>0</v>
      </c>
      <c r="N4012" t="n">
        <v>0</v>
      </c>
      <c r="O4012" t="s">
        <v>449</v>
      </c>
      <c r="P4012" t="n">
        <v>121</v>
      </c>
      <c r="Q4012" t="s">
        <v>251</v>
      </c>
      <c r="R4012" t="s">
        <v>255</v>
      </c>
      <c r="S4012" t="s">
        <v>251</v>
      </c>
      <c r="T4012" t="n">
        <v>5</v>
      </c>
    </row>
    <row r="4013" spans="1:20">
      <c r="A4013" s="1" t="n">
        <v>42551</v>
      </c>
      <c r="B4013" t="s">
        <v>443</v>
      </c>
      <c r="C4013" t="n">
        <v>1</v>
      </c>
      <c r="D4013" t="n">
        <v>251</v>
      </c>
      <c r="E4013" t="s">
        <v>409</v>
      </c>
      <c r="F4013" t="n">
        <v>3204</v>
      </c>
      <c r="G4013" t="s">
        <v>367</v>
      </c>
      <c r="H4013" t="s">
        <v>251</v>
      </c>
      <c r="I4013" t="n">
        <v>5</v>
      </c>
      <c r="J4013" t="n">
        <v>887</v>
      </c>
      <c r="K4013" t="s">
        <v>448</v>
      </c>
      <c r="L4013" t="n">
        <v>10</v>
      </c>
      <c r="M4013" t="n">
        <v>0</v>
      </c>
      <c r="N4013" t="n">
        <v>0</v>
      </c>
    </row>
    <row r="4014" spans="1:20">
      <c r="A4014" s="1" t="n">
        <v>42551</v>
      </c>
      <c r="B4014" t="s">
        <v>443</v>
      </c>
      <c r="C4014" t="n">
        <v>4</v>
      </c>
      <c r="D4014" t="n">
        <v>251</v>
      </c>
      <c r="E4014" t="s">
        <v>409</v>
      </c>
      <c r="F4014" t="n">
        <v>3201</v>
      </c>
      <c r="G4014" t="s">
        <v>250</v>
      </c>
      <c r="H4014" t="s">
        <v>251</v>
      </c>
      <c r="I4014" t="n">
        <v>5</v>
      </c>
      <c r="J4014" t="n">
        <v>887</v>
      </c>
      <c r="K4014" t="s">
        <v>448</v>
      </c>
      <c r="L4014" t="n">
        <v>19</v>
      </c>
      <c r="M4014" t="n">
        <v>0</v>
      </c>
      <c r="N4014" t="n">
        <v>0</v>
      </c>
    </row>
    <row r="4015" spans="1:20">
      <c r="A4015" s="1" t="n">
        <v>42551</v>
      </c>
      <c r="B4015" t="s">
        <v>443</v>
      </c>
      <c r="C4015" t="n">
        <v>2</v>
      </c>
      <c r="D4015" t="n">
        <v>251</v>
      </c>
      <c r="E4015" t="s">
        <v>409</v>
      </c>
      <c r="F4015" t="n">
        <v>3203</v>
      </c>
      <c r="G4015" t="s">
        <v>366</v>
      </c>
      <c r="H4015" t="s">
        <v>251</v>
      </c>
      <c r="I4015" t="n">
        <v>5</v>
      </c>
      <c r="J4015" t="n">
        <v>887</v>
      </c>
      <c r="K4015" t="s">
        <v>448</v>
      </c>
      <c r="L4015" t="n">
        <v>14</v>
      </c>
      <c r="M4015" t="n">
        <v>0</v>
      </c>
      <c r="N4015" t="n">
        <v>0</v>
      </c>
    </row>
    <row r="4016" spans="1:20">
      <c r="A4016" s="1" t="n">
        <v>42551</v>
      </c>
      <c r="B4016" t="s">
        <v>444</v>
      </c>
      <c r="C4016" t="n">
        <v>1</v>
      </c>
      <c r="D4016" t="n">
        <v>216</v>
      </c>
      <c r="E4016" t="s">
        <v>416</v>
      </c>
      <c r="F4016" t="n">
        <v>3201</v>
      </c>
      <c r="G4016" t="s">
        <v>250</v>
      </c>
      <c r="H4016" t="s">
        <v>251</v>
      </c>
      <c r="I4016" t="n">
        <v>5</v>
      </c>
      <c r="J4016" t="n">
        <v>515</v>
      </c>
      <c r="K4016" t="s">
        <v>361</v>
      </c>
      <c r="L4016" t="n">
        <v>99</v>
      </c>
      <c r="M4016" t="n">
        <v>0</v>
      </c>
      <c r="N4016" t="n">
        <v>0</v>
      </c>
    </row>
    <row r="4017" spans="1:20">
      <c r="A4017" s="1" t="n">
        <v>42551</v>
      </c>
      <c r="B4017" t="s">
        <v>444</v>
      </c>
      <c r="C4017" t="n">
        <v>3</v>
      </c>
      <c r="D4017" t="n">
        <v>25</v>
      </c>
      <c r="E4017" t="s">
        <v>143</v>
      </c>
      <c r="F4017" t="n">
        <v>3201</v>
      </c>
      <c r="G4017" t="s">
        <v>250</v>
      </c>
      <c r="H4017" t="s">
        <v>251</v>
      </c>
      <c r="I4017" t="n">
        <v>5</v>
      </c>
      <c r="J4017" t="n">
        <v>910</v>
      </c>
      <c r="K4017" t="s">
        <v>340</v>
      </c>
      <c r="L4017" t="n">
        <v>997</v>
      </c>
      <c r="M4017" t="n">
        <v>0.74</v>
      </c>
      <c r="N4017" t="n">
        <v>40.3</v>
      </c>
      <c r="O4017" t="s">
        <v>444</v>
      </c>
      <c r="P4017" t="n">
        <v>363</v>
      </c>
      <c r="Q4017" t="s">
        <v>411</v>
      </c>
      <c r="R4017" t="s">
        <v>255</v>
      </c>
      <c r="S4017" t="s">
        <v>251</v>
      </c>
      <c r="T4017" t="n">
        <v>5</v>
      </c>
    </row>
    <row r="4018" spans="1:20">
      <c r="A4018" s="1" t="n">
        <v>42551</v>
      </c>
      <c r="B4018" t="s">
        <v>444</v>
      </c>
      <c r="C4018" t="n">
        <v>2</v>
      </c>
      <c r="D4018" t="n">
        <v>25</v>
      </c>
      <c r="E4018" t="s">
        <v>143</v>
      </c>
      <c r="F4018" t="n">
        <v>3201</v>
      </c>
      <c r="G4018" t="s">
        <v>250</v>
      </c>
      <c r="H4018" t="s">
        <v>251</v>
      </c>
      <c r="I4018" t="n">
        <v>5</v>
      </c>
      <c r="J4018" t="n">
        <v>805</v>
      </c>
      <c r="K4018" t="s">
        <v>317</v>
      </c>
      <c r="L4018" t="n">
        <v>1030</v>
      </c>
      <c r="M4018" t="n">
        <v>0.29</v>
      </c>
      <c r="N4018" t="n">
        <v>35.5</v>
      </c>
      <c r="O4018" t="s">
        <v>444</v>
      </c>
      <c r="P4018" t="n">
        <v>363</v>
      </c>
      <c r="Q4018" t="s">
        <v>411</v>
      </c>
      <c r="R4018" t="s">
        <v>255</v>
      </c>
      <c r="S4018" t="s">
        <v>251</v>
      </c>
      <c r="T4018" t="n">
        <v>5</v>
      </c>
    </row>
    <row r="4019" spans="1:20">
      <c r="A4019" s="1" t="n">
        <v>42551</v>
      </c>
      <c r="B4019" t="s">
        <v>445</v>
      </c>
      <c r="C4019" t="n">
        <v>2</v>
      </c>
      <c r="D4019" t="n">
        <v>215</v>
      </c>
      <c r="E4019" t="s">
        <v>408</v>
      </c>
      <c r="F4019" t="n">
        <v>3201</v>
      </c>
      <c r="G4019" t="s">
        <v>250</v>
      </c>
      <c r="H4019" t="s">
        <v>251</v>
      </c>
      <c r="I4019" t="n">
        <v>5</v>
      </c>
      <c r="J4019" t="n">
        <v>515</v>
      </c>
      <c r="K4019" t="s">
        <v>361</v>
      </c>
      <c r="L4019" t="n">
        <v>141</v>
      </c>
      <c r="M4019" t="n">
        <v>0</v>
      </c>
      <c r="N4019" t="n">
        <v>0</v>
      </c>
    </row>
    <row r="4020" spans="1:20">
      <c r="A4020" s="1" t="n">
        <v>42551</v>
      </c>
      <c r="B4020" t="s">
        <v>445</v>
      </c>
      <c r="C4020" t="n">
        <v>1</v>
      </c>
      <c r="D4020" t="n">
        <v>216</v>
      </c>
      <c r="E4020" t="s">
        <v>416</v>
      </c>
      <c r="F4020" t="n">
        <v>3201</v>
      </c>
      <c r="G4020" t="s">
        <v>250</v>
      </c>
      <c r="H4020" t="s">
        <v>251</v>
      </c>
      <c r="I4020" t="n">
        <v>5</v>
      </c>
      <c r="J4020" t="n">
        <v>515</v>
      </c>
      <c r="K4020" t="s">
        <v>361</v>
      </c>
      <c r="L4020" t="n">
        <v>274</v>
      </c>
      <c r="M4020" t="n">
        <v>0</v>
      </c>
      <c r="N4020" t="n">
        <v>0</v>
      </c>
    </row>
    <row r="4021" spans="1:20">
      <c r="A4021" s="1" t="n">
        <v>42551</v>
      </c>
      <c r="B4021" t="s">
        <v>446</v>
      </c>
      <c r="C4021" t="n">
        <v>4</v>
      </c>
      <c r="D4021" t="n">
        <v>215</v>
      </c>
      <c r="E4021" t="s">
        <v>408</v>
      </c>
      <c r="F4021" t="n">
        <v>3201</v>
      </c>
      <c r="G4021" t="s">
        <v>250</v>
      </c>
      <c r="H4021" t="s">
        <v>251</v>
      </c>
      <c r="I4021" t="n">
        <v>5</v>
      </c>
      <c r="J4021" t="n">
        <v>458</v>
      </c>
      <c r="K4021" t="s">
        <v>252</v>
      </c>
      <c r="L4021" t="n">
        <v>49</v>
      </c>
      <c r="M4021" t="n">
        <v>0</v>
      </c>
      <c r="N4021" t="n">
        <v>0</v>
      </c>
    </row>
    <row r="4022" spans="1:20">
      <c r="A4022" s="1" t="n">
        <v>42551</v>
      </c>
      <c r="B4022" t="s">
        <v>446</v>
      </c>
      <c r="C4022" t="n">
        <v>3</v>
      </c>
      <c r="D4022" t="n">
        <v>215</v>
      </c>
      <c r="E4022" t="s">
        <v>408</v>
      </c>
      <c r="F4022" t="n">
        <v>3201</v>
      </c>
      <c r="G4022" t="s">
        <v>250</v>
      </c>
      <c r="H4022" t="s">
        <v>251</v>
      </c>
      <c r="I4022" t="n">
        <v>5</v>
      </c>
      <c r="J4022" t="n">
        <v>805</v>
      </c>
      <c r="K4022" t="s">
        <v>317</v>
      </c>
      <c r="L4022" t="n">
        <v>20</v>
      </c>
      <c r="M4022" t="n">
        <v>0</v>
      </c>
      <c r="N4022" t="n">
        <v>0</v>
      </c>
    </row>
    <row r="4023" spans="1:20">
      <c r="A4023" s="1" t="n">
        <v>42551</v>
      </c>
      <c r="B4023" t="s">
        <v>446</v>
      </c>
      <c r="C4023" t="n">
        <v>2</v>
      </c>
      <c r="D4023" t="n">
        <v>215</v>
      </c>
      <c r="E4023" t="s">
        <v>408</v>
      </c>
      <c r="F4023" t="n">
        <v>3201</v>
      </c>
      <c r="G4023" t="s">
        <v>250</v>
      </c>
      <c r="H4023" t="s">
        <v>251</v>
      </c>
      <c r="I4023" t="n">
        <v>5</v>
      </c>
      <c r="J4023" t="n">
        <v>580</v>
      </c>
      <c r="K4023" t="s">
        <v>270</v>
      </c>
      <c r="L4023" t="n">
        <v>72</v>
      </c>
      <c r="M4023" t="n">
        <v>0</v>
      </c>
      <c r="N4023" t="n">
        <v>0</v>
      </c>
      <c r="O4023" t="s">
        <v>449</v>
      </c>
      <c r="P4023" t="n">
        <v>121</v>
      </c>
      <c r="Q4023" t="s">
        <v>251</v>
      </c>
      <c r="R4023" t="s">
        <v>255</v>
      </c>
      <c r="S4023" t="s">
        <v>251</v>
      </c>
      <c r="T4023" t="n">
        <v>5</v>
      </c>
    </row>
    <row r="4024" spans="1:20">
      <c r="A4024" s="1" t="n">
        <v>42582</v>
      </c>
      <c r="B4024" t="s">
        <v>253</v>
      </c>
      <c r="C4024" t="n">
        <v>97</v>
      </c>
      <c r="D4024" t="n">
        <v>465</v>
      </c>
      <c r="E4024" t="s">
        <v>428</v>
      </c>
      <c r="F4024" t="n">
        <v>3201</v>
      </c>
      <c r="G4024" t="s">
        <v>250</v>
      </c>
      <c r="H4024" t="s">
        <v>251</v>
      </c>
      <c r="I4024" t="n">
        <v>5</v>
      </c>
      <c r="J4024" t="n">
        <v>260</v>
      </c>
      <c r="K4024" t="s">
        <v>272</v>
      </c>
      <c r="L4024" t="n">
        <v>27</v>
      </c>
      <c r="M4024" t="n">
        <v>0</v>
      </c>
      <c r="N4024" t="n">
        <v>0</v>
      </c>
    </row>
    <row r="4025" spans="1:20">
      <c r="A4025" s="1" t="n">
        <v>42582</v>
      </c>
      <c r="B4025" t="s">
        <v>253</v>
      </c>
      <c r="C4025" t="n">
        <v>103</v>
      </c>
      <c r="D4025" t="n">
        <v>510</v>
      </c>
      <c r="E4025" t="s">
        <v>422</v>
      </c>
      <c r="F4025" t="n">
        <v>3201</v>
      </c>
      <c r="G4025" t="s">
        <v>250</v>
      </c>
      <c r="H4025" t="s">
        <v>251</v>
      </c>
      <c r="I4025" t="n">
        <v>5</v>
      </c>
      <c r="J4025" t="n">
        <v>260</v>
      </c>
      <c r="K4025" t="s">
        <v>272</v>
      </c>
      <c r="L4025" t="n">
        <v>101</v>
      </c>
      <c r="M4025" t="n">
        <v>1.78</v>
      </c>
      <c r="N4025" t="n">
        <v>0</v>
      </c>
    </row>
    <row r="4026" spans="1:20">
      <c r="A4026" s="1" t="n">
        <v>42582</v>
      </c>
      <c r="B4026" t="s">
        <v>253</v>
      </c>
      <c r="C4026" t="n">
        <v>31</v>
      </c>
      <c r="D4026" t="n">
        <v>25</v>
      </c>
      <c r="E4026" t="s">
        <v>143</v>
      </c>
      <c r="F4026" t="n">
        <v>3201</v>
      </c>
      <c r="G4026" t="s">
        <v>250</v>
      </c>
      <c r="H4026" t="s">
        <v>251</v>
      </c>
      <c r="I4026" t="n">
        <v>5</v>
      </c>
      <c r="J4026" t="n">
        <v>458</v>
      </c>
      <c r="K4026" t="s">
        <v>252</v>
      </c>
      <c r="L4026" t="n">
        <v>198</v>
      </c>
      <c r="M4026" t="n">
        <v>0.1</v>
      </c>
      <c r="N4026" t="n">
        <v>33.6</v>
      </c>
    </row>
    <row r="4027" spans="1:20">
      <c r="A4027" s="1" t="n">
        <v>42582</v>
      </c>
      <c r="B4027" t="s">
        <v>253</v>
      </c>
      <c r="C4027" t="n">
        <v>98</v>
      </c>
      <c r="D4027" t="n">
        <v>465</v>
      </c>
      <c r="E4027" t="s">
        <v>428</v>
      </c>
      <c r="F4027" t="n">
        <v>3201</v>
      </c>
      <c r="G4027" t="s">
        <v>250</v>
      </c>
      <c r="H4027" t="s">
        <v>251</v>
      </c>
      <c r="I4027" t="n">
        <v>5</v>
      </c>
      <c r="J4027" t="n">
        <v>260</v>
      </c>
      <c r="K4027" t="s">
        <v>272</v>
      </c>
      <c r="L4027" t="n">
        <v>20</v>
      </c>
      <c r="M4027" t="n">
        <v>0</v>
      </c>
      <c r="N4027" t="n">
        <v>0</v>
      </c>
      <c r="O4027" t="s">
        <v>449</v>
      </c>
      <c r="P4027" t="n">
        <v>121</v>
      </c>
      <c r="Q4027" t="s">
        <v>251</v>
      </c>
      <c r="R4027" t="s">
        <v>255</v>
      </c>
      <c r="S4027" t="s">
        <v>251</v>
      </c>
      <c r="T4027" t="n">
        <v>5</v>
      </c>
    </row>
    <row r="4028" spans="1:20">
      <c r="A4028" s="1" t="n">
        <v>42582</v>
      </c>
      <c r="B4028" t="s">
        <v>253</v>
      </c>
      <c r="C4028" t="n">
        <v>28</v>
      </c>
      <c r="D4028" t="n">
        <v>25</v>
      </c>
      <c r="E4028" t="s">
        <v>143</v>
      </c>
      <c r="F4028" t="n">
        <v>3201</v>
      </c>
      <c r="G4028" t="s">
        <v>250</v>
      </c>
      <c r="H4028" t="s">
        <v>251</v>
      </c>
      <c r="I4028" t="n">
        <v>5</v>
      </c>
      <c r="J4028" t="n">
        <v>458</v>
      </c>
      <c r="K4028" t="s">
        <v>252</v>
      </c>
      <c r="L4028" t="n">
        <v>152</v>
      </c>
      <c r="M4028" t="n">
        <v>0.09</v>
      </c>
      <c r="N4028" t="n">
        <v>30.6</v>
      </c>
      <c r="O4028" t="s">
        <v>449</v>
      </c>
      <c r="P4028" t="n">
        <v>121</v>
      </c>
      <c r="Q4028" t="s">
        <v>251</v>
      </c>
      <c r="R4028" t="s">
        <v>255</v>
      </c>
      <c r="S4028" t="s">
        <v>251</v>
      </c>
      <c r="T4028" t="n">
        <v>5</v>
      </c>
    </row>
    <row r="4029" spans="1:20">
      <c r="A4029" s="1" t="n">
        <v>42582</v>
      </c>
      <c r="B4029" t="s">
        <v>253</v>
      </c>
      <c r="C4029" t="n">
        <v>32</v>
      </c>
      <c r="D4029" t="n">
        <v>25</v>
      </c>
      <c r="E4029" t="s">
        <v>143</v>
      </c>
      <c r="F4029" t="n">
        <v>3201</v>
      </c>
      <c r="G4029" t="s">
        <v>250</v>
      </c>
      <c r="H4029" t="s">
        <v>251</v>
      </c>
      <c r="I4029" t="n">
        <v>5</v>
      </c>
      <c r="J4029" t="n">
        <v>458</v>
      </c>
      <c r="K4029" t="s">
        <v>252</v>
      </c>
      <c r="L4029" t="n">
        <v>463</v>
      </c>
      <c r="M4029" t="n">
        <v>0.1</v>
      </c>
      <c r="N4029" t="n">
        <v>33.6</v>
      </c>
      <c r="O4029" t="s">
        <v>449</v>
      </c>
      <c r="P4029" t="n">
        <v>121</v>
      </c>
      <c r="Q4029" t="s">
        <v>251</v>
      </c>
      <c r="R4029" t="s">
        <v>255</v>
      </c>
      <c r="S4029" t="s">
        <v>251</v>
      </c>
      <c r="T4029" t="n">
        <v>5</v>
      </c>
    </row>
    <row r="4030" spans="1:20">
      <c r="A4030" s="1" t="n">
        <v>42582</v>
      </c>
      <c r="B4030" t="s">
        <v>253</v>
      </c>
      <c r="C4030" t="n">
        <v>30</v>
      </c>
      <c r="D4030" t="n">
        <v>25</v>
      </c>
      <c r="E4030" t="s">
        <v>143</v>
      </c>
      <c r="F4030" t="n">
        <v>3201</v>
      </c>
      <c r="G4030" t="s">
        <v>250</v>
      </c>
      <c r="H4030" t="s">
        <v>251</v>
      </c>
      <c r="I4030" t="n">
        <v>5</v>
      </c>
      <c r="J4030" t="n">
        <v>458</v>
      </c>
      <c r="K4030" t="s">
        <v>252</v>
      </c>
      <c r="L4030" t="n">
        <v>249</v>
      </c>
      <c r="M4030" t="n">
        <v>0.1</v>
      </c>
      <c r="N4030" t="n">
        <v>33.7</v>
      </c>
      <c r="O4030" t="s">
        <v>449</v>
      </c>
      <c r="P4030" t="n">
        <v>121</v>
      </c>
      <c r="Q4030" t="s">
        <v>251</v>
      </c>
      <c r="R4030" t="s">
        <v>255</v>
      </c>
      <c r="S4030" t="s">
        <v>251</v>
      </c>
      <c r="T4030" t="n">
        <v>5</v>
      </c>
    </row>
    <row r="4031" spans="1:20">
      <c r="A4031" s="1" t="n">
        <v>42582</v>
      </c>
      <c r="B4031" t="s">
        <v>253</v>
      </c>
      <c r="C4031" t="n">
        <v>29</v>
      </c>
      <c r="D4031" t="n">
        <v>25</v>
      </c>
      <c r="E4031" t="s">
        <v>143</v>
      </c>
      <c r="F4031" t="n">
        <v>3201</v>
      </c>
      <c r="G4031" t="s">
        <v>250</v>
      </c>
      <c r="H4031" t="s">
        <v>251</v>
      </c>
      <c r="I4031" t="n">
        <v>5</v>
      </c>
      <c r="J4031" t="n">
        <v>458</v>
      </c>
      <c r="K4031" t="s">
        <v>252</v>
      </c>
      <c r="L4031" t="n">
        <v>249</v>
      </c>
      <c r="M4031" t="n">
        <v>0.1</v>
      </c>
      <c r="N4031" t="n">
        <v>33.7</v>
      </c>
      <c r="O4031" t="s">
        <v>449</v>
      </c>
      <c r="P4031" t="n">
        <v>121</v>
      </c>
      <c r="Q4031" t="s">
        <v>251</v>
      </c>
      <c r="R4031" t="s">
        <v>255</v>
      </c>
      <c r="S4031" t="s">
        <v>251</v>
      </c>
      <c r="T4031" t="n">
        <v>5</v>
      </c>
    </row>
    <row r="4032" spans="1:20">
      <c r="A4032" s="1" t="n">
        <v>42582</v>
      </c>
      <c r="B4032" t="s">
        <v>443</v>
      </c>
      <c r="C4032" t="n">
        <v>2</v>
      </c>
      <c r="D4032" t="n">
        <v>251</v>
      </c>
      <c r="E4032" t="s">
        <v>409</v>
      </c>
      <c r="F4032" t="n">
        <v>3203</v>
      </c>
      <c r="G4032" t="s">
        <v>366</v>
      </c>
      <c r="H4032" t="s">
        <v>251</v>
      </c>
      <c r="I4032" t="n">
        <v>5</v>
      </c>
      <c r="J4032" t="n">
        <v>515</v>
      </c>
      <c r="K4032" t="s">
        <v>361</v>
      </c>
      <c r="L4032" t="n">
        <v>18</v>
      </c>
      <c r="M4032" t="n">
        <v>0</v>
      </c>
      <c r="N4032" t="n">
        <v>0</v>
      </c>
    </row>
    <row r="4033" spans="1:20">
      <c r="A4033" s="1" t="n">
        <v>42582</v>
      </c>
      <c r="B4033" t="s">
        <v>443</v>
      </c>
      <c r="C4033" t="n">
        <v>3</v>
      </c>
      <c r="D4033" t="n">
        <v>251</v>
      </c>
      <c r="E4033" t="s">
        <v>409</v>
      </c>
      <c r="F4033" t="n">
        <v>3202</v>
      </c>
      <c r="G4033" t="s">
        <v>297</v>
      </c>
      <c r="H4033" t="s">
        <v>251</v>
      </c>
      <c r="I4033" t="n">
        <v>5</v>
      </c>
      <c r="J4033" t="n">
        <v>515</v>
      </c>
      <c r="K4033" t="s">
        <v>361</v>
      </c>
      <c r="L4033" t="n">
        <v>20</v>
      </c>
      <c r="M4033" t="n">
        <v>0</v>
      </c>
      <c r="N4033" t="n">
        <v>0</v>
      </c>
    </row>
    <row r="4034" spans="1:20">
      <c r="A4034" s="1" t="n">
        <v>42582</v>
      </c>
      <c r="B4034" t="s">
        <v>443</v>
      </c>
      <c r="C4034" t="n">
        <v>1</v>
      </c>
      <c r="D4034" t="n">
        <v>251</v>
      </c>
      <c r="E4034" t="s">
        <v>409</v>
      </c>
      <c r="F4034" t="n">
        <v>3204</v>
      </c>
      <c r="G4034" t="s">
        <v>367</v>
      </c>
      <c r="H4034" t="s">
        <v>251</v>
      </c>
      <c r="I4034" t="n">
        <v>5</v>
      </c>
      <c r="J4034" t="n">
        <v>515</v>
      </c>
      <c r="K4034" t="s">
        <v>361</v>
      </c>
      <c r="L4034" t="n">
        <v>21</v>
      </c>
      <c r="M4034" t="n">
        <v>0</v>
      </c>
      <c r="N4034" t="n">
        <v>0</v>
      </c>
    </row>
    <row r="4035" spans="1:20">
      <c r="A4035" s="1" t="n">
        <v>42582</v>
      </c>
      <c r="B4035" t="s">
        <v>447</v>
      </c>
      <c r="C4035" t="n">
        <v>1</v>
      </c>
      <c r="D4035" t="n">
        <v>931</v>
      </c>
      <c r="E4035" t="s">
        <v>407</v>
      </c>
      <c r="F4035" t="n">
        <v>3201</v>
      </c>
      <c r="G4035" t="s">
        <v>250</v>
      </c>
      <c r="H4035" t="s">
        <v>251</v>
      </c>
      <c r="I4035" t="n">
        <v>5</v>
      </c>
      <c r="J4035" t="n">
        <v>515</v>
      </c>
      <c r="K4035" t="s">
        <v>361</v>
      </c>
      <c r="L4035" t="n">
        <v>43</v>
      </c>
      <c r="M4035" t="n">
        <v>0</v>
      </c>
      <c r="N4035" t="n">
        <v>0</v>
      </c>
    </row>
    <row r="4036" spans="1:20">
      <c r="A4036" s="1" t="n">
        <v>42582</v>
      </c>
      <c r="B4036" t="s">
        <v>444</v>
      </c>
      <c r="C4036" t="n">
        <v>1</v>
      </c>
      <c r="D4036" t="n">
        <v>216</v>
      </c>
      <c r="E4036" t="s">
        <v>416</v>
      </c>
      <c r="F4036" t="n">
        <v>3201</v>
      </c>
      <c r="G4036" t="s">
        <v>250</v>
      </c>
      <c r="H4036" t="s">
        <v>251</v>
      </c>
      <c r="I4036" t="n">
        <v>5</v>
      </c>
      <c r="J4036" t="n">
        <v>490</v>
      </c>
      <c r="K4036" t="s">
        <v>266</v>
      </c>
      <c r="L4036" t="n">
        <v>295</v>
      </c>
      <c r="M4036" t="n">
        <v>0</v>
      </c>
      <c r="N4036" t="n">
        <v>0</v>
      </c>
    </row>
    <row r="4037" spans="1:20">
      <c r="A4037" s="1" t="n">
        <v>42582</v>
      </c>
      <c r="B4037" t="s">
        <v>444</v>
      </c>
      <c r="C4037" t="n">
        <v>2</v>
      </c>
      <c r="D4037" t="n">
        <v>25</v>
      </c>
      <c r="E4037" t="s">
        <v>143</v>
      </c>
      <c r="F4037" t="n">
        <v>3201</v>
      </c>
      <c r="G4037" t="s">
        <v>250</v>
      </c>
      <c r="H4037" t="s">
        <v>251</v>
      </c>
      <c r="I4037" t="n">
        <v>5</v>
      </c>
      <c r="J4037" t="n">
        <v>805</v>
      </c>
      <c r="K4037" t="s">
        <v>317</v>
      </c>
      <c r="L4037" t="n">
        <v>705</v>
      </c>
      <c r="M4037" t="n">
        <v>0.29</v>
      </c>
      <c r="N4037" t="n">
        <v>34.9</v>
      </c>
      <c r="O4037" t="s">
        <v>444</v>
      </c>
      <c r="P4037" t="n">
        <v>363</v>
      </c>
      <c r="Q4037" t="s">
        <v>411</v>
      </c>
      <c r="R4037" t="s">
        <v>255</v>
      </c>
      <c r="S4037" t="s">
        <v>251</v>
      </c>
      <c r="T4037" t="n">
        <v>5</v>
      </c>
    </row>
    <row r="4038" spans="1:20">
      <c r="A4038" s="1" t="n">
        <v>42582</v>
      </c>
      <c r="B4038" t="s">
        <v>445</v>
      </c>
      <c r="C4038" t="n">
        <v>1</v>
      </c>
      <c r="D4038" t="n">
        <v>216</v>
      </c>
      <c r="E4038" t="s">
        <v>416</v>
      </c>
      <c r="F4038" t="n">
        <v>3201</v>
      </c>
      <c r="G4038" t="s">
        <v>250</v>
      </c>
      <c r="H4038" t="s">
        <v>251</v>
      </c>
      <c r="I4038" t="n">
        <v>5</v>
      </c>
      <c r="J4038" t="n">
        <v>515</v>
      </c>
      <c r="K4038" t="s">
        <v>361</v>
      </c>
      <c r="L4038" t="n">
        <v>195</v>
      </c>
      <c r="M4038" t="n">
        <v>0</v>
      </c>
      <c r="N4038" t="n">
        <v>0</v>
      </c>
    </row>
    <row r="4039" spans="1:20">
      <c r="A4039" s="1" t="n">
        <v>42582</v>
      </c>
      <c r="B4039" t="s">
        <v>445</v>
      </c>
      <c r="C4039" t="n">
        <v>2</v>
      </c>
      <c r="D4039" t="n">
        <v>215</v>
      </c>
      <c r="E4039" t="s">
        <v>408</v>
      </c>
      <c r="F4039" t="n">
        <v>3201</v>
      </c>
      <c r="G4039" t="s">
        <v>250</v>
      </c>
      <c r="H4039" t="s">
        <v>251</v>
      </c>
      <c r="I4039" t="n">
        <v>5</v>
      </c>
      <c r="J4039" t="n">
        <v>515</v>
      </c>
      <c r="K4039" t="s">
        <v>361</v>
      </c>
      <c r="L4039" t="n">
        <v>121</v>
      </c>
      <c r="M4039" t="n">
        <v>0</v>
      </c>
      <c r="N4039" t="n">
        <v>0</v>
      </c>
    </row>
    <row r="4040" spans="1:20">
      <c r="A4040" s="1" t="n">
        <v>42582</v>
      </c>
      <c r="B4040" t="s">
        <v>445</v>
      </c>
      <c r="C4040" t="n">
        <v>3</v>
      </c>
      <c r="D4040" t="n">
        <v>216</v>
      </c>
      <c r="E4040" t="s">
        <v>416</v>
      </c>
      <c r="F4040" t="n">
        <v>3201</v>
      </c>
      <c r="G4040" t="s">
        <v>250</v>
      </c>
      <c r="H4040" t="s">
        <v>251</v>
      </c>
      <c r="I4040" t="n">
        <v>5</v>
      </c>
      <c r="J4040" t="n">
        <v>490</v>
      </c>
      <c r="K4040" t="s">
        <v>266</v>
      </c>
      <c r="L4040" t="n">
        <v>295</v>
      </c>
      <c r="M4040" t="n">
        <v>0</v>
      </c>
      <c r="N4040" t="n">
        <v>0</v>
      </c>
    </row>
    <row r="4041" spans="1:20">
      <c r="A4041" s="1" t="n">
        <v>42582</v>
      </c>
      <c r="B4041" t="s">
        <v>446</v>
      </c>
      <c r="C4041" t="n">
        <v>3</v>
      </c>
      <c r="D4041" t="n">
        <v>215</v>
      </c>
      <c r="E4041" t="s">
        <v>408</v>
      </c>
      <c r="F4041" t="n">
        <v>3201</v>
      </c>
      <c r="G4041" t="s">
        <v>250</v>
      </c>
      <c r="H4041" t="s">
        <v>251</v>
      </c>
      <c r="I4041" t="n">
        <v>5</v>
      </c>
      <c r="J4041" t="n">
        <v>515</v>
      </c>
      <c r="K4041" t="s">
        <v>361</v>
      </c>
      <c r="L4041" t="n">
        <v>121</v>
      </c>
      <c r="M4041" t="n">
        <v>0</v>
      </c>
      <c r="N4041" t="n">
        <v>0</v>
      </c>
    </row>
    <row r="4042" spans="1:20">
      <c r="A4042" s="1" t="n">
        <v>42582</v>
      </c>
      <c r="B4042" t="s">
        <v>446</v>
      </c>
      <c r="C4042" t="n">
        <v>2</v>
      </c>
      <c r="D4042" t="n">
        <v>215</v>
      </c>
      <c r="E4042" t="s">
        <v>408</v>
      </c>
      <c r="F4042" t="n">
        <v>3201</v>
      </c>
      <c r="G4042" t="s">
        <v>250</v>
      </c>
      <c r="H4042" t="s">
        <v>251</v>
      </c>
      <c r="I4042" t="n">
        <v>5</v>
      </c>
      <c r="J4042" t="n">
        <v>490</v>
      </c>
      <c r="K4042" t="s">
        <v>266</v>
      </c>
      <c r="L4042" t="n">
        <v>20</v>
      </c>
      <c r="M4042" t="n">
        <v>0</v>
      </c>
      <c r="N4042" t="n">
        <v>0</v>
      </c>
      <c r="O4042" t="s">
        <v>444</v>
      </c>
      <c r="P4042" t="n">
        <v>363</v>
      </c>
      <c r="Q4042" t="s">
        <v>411</v>
      </c>
      <c r="R4042" t="s">
        <v>255</v>
      </c>
      <c r="S4042" t="s">
        <v>251</v>
      </c>
      <c r="T4042" t="n">
        <v>5</v>
      </c>
    </row>
    <row r="4043" spans="1:20">
      <c r="A4043" s="1" t="n">
        <v>42613</v>
      </c>
      <c r="B4043" t="s">
        <v>253</v>
      </c>
      <c r="C4043" t="n">
        <v>102</v>
      </c>
      <c r="D4043" t="n">
        <v>510</v>
      </c>
      <c r="E4043" t="s">
        <v>422</v>
      </c>
      <c r="F4043" t="n">
        <v>3201</v>
      </c>
      <c r="G4043" t="s">
        <v>250</v>
      </c>
      <c r="H4043" t="s">
        <v>251</v>
      </c>
      <c r="I4043" t="n">
        <v>5</v>
      </c>
      <c r="J4043" t="n">
        <v>260</v>
      </c>
      <c r="K4043" t="s">
        <v>272</v>
      </c>
      <c r="L4043" t="n">
        <v>83</v>
      </c>
      <c r="M4043" t="n">
        <v>1.72</v>
      </c>
      <c r="N4043" t="n">
        <v>0</v>
      </c>
    </row>
    <row r="4044" spans="1:20">
      <c r="A4044" s="1" t="n">
        <v>42613</v>
      </c>
      <c r="B4044" t="s">
        <v>253</v>
      </c>
      <c r="C4044" t="n">
        <v>1</v>
      </c>
      <c r="D4044" t="n">
        <v>25</v>
      </c>
      <c r="E4044" t="s">
        <v>143</v>
      </c>
      <c r="F4044" t="n">
        <v>3201</v>
      </c>
      <c r="G4044" t="s">
        <v>250</v>
      </c>
      <c r="H4044" t="s">
        <v>251</v>
      </c>
      <c r="I4044" t="n">
        <v>5</v>
      </c>
      <c r="J4044" t="n">
        <v>458</v>
      </c>
      <c r="K4044" t="s">
        <v>252</v>
      </c>
      <c r="L4044" t="n">
        <v>234</v>
      </c>
      <c r="M4044" t="n">
        <v>0.5600000000000001</v>
      </c>
      <c r="N4044" t="n">
        <v>32.2</v>
      </c>
      <c r="O4044" t="s">
        <v>449</v>
      </c>
      <c r="P4044" t="n">
        <v>121</v>
      </c>
      <c r="Q4044" t="s">
        <v>251</v>
      </c>
      <c r="R4044" t="s">
        <v>255</v>
      </c>
      <c r="S4044" t="s">
        <v>251</v>
      </c>
      <c r="T4044" t="n">
        <v>5</v>
      </c>
    </row>
    <row r="4045" spans="1:20">
      <c r="A4045" s="1" t="n">
        <v>42613</v>
      </c>
      <c r="B4045" t="s">
        <v>253</v>
      </c>
      <c r="C4045" t="n">
        <v>97</v>
      </c>
      <c r="D4045" t="n">
        <v>465</v>
      </c>
      <c r="E4045" t="s">
        <v>428</v>
      </c>
      <c r="F4045" t="n">
        <v>3201</v>
      </c>
      <c r="G4045" t="s">
        <v>250</v>
      </c>
      <c r="H4045" t="s">
        <v>251</v>
      </c>
      <c r="I4045" t="n">
        <v>5</v>
      </c>
      <c r="J4045" t="n">
        <v>260</v>
      </c>
      <c r="K4045" t="s">
        <v>272</v>
      </c>
      <c r="L4045" t="n">
        <v>38</v>
      </c>
      <c r="M4045" t="n">
        <v>0</v>
      </c>
      <c r="N4045" t="n">
        <v>0</v>
      </c>
      <c r="O4045" t="s">
        <v>449</v>
      </c>
      <c r="P4045" t="n">
        <v>121</v>
      </c>
      <c r="Q4045" t="s">
        <v>251</v>
      </c>
      <c r="R4045" t="s">
        <v>255</v>
      </c>
      <c r="S4045" t="s">
        <v>251</v>
      </c>
      <c r="T4045" t="n">
        <v>5</v>
      </c>
    </row>
    <row r="4046" spans="1:20">
      <c r="A4046" s="1" t="n">
        <v>42613</v>
      </c>
      <c r="B4046" t="s">
        <v>253</v>
      </c>
      <c r="C4046" t="n">
        <v>98</v>
      </c>
      <c r="D4046" t="n">
        <v>465</v>
      </c>
      <c r="E4046" t="s">
        <v>428</v>
      </c>
      <c r="F4046" t="n">
        <v>3201</v>
      </c>
      <c r="G4046" t="s">
        <v>250</v>
      </c>
      <c r="H4046" t="s">
        <v>251</v>
      </c>
      <c r="I4046" t="n">
        <v>5</v>
      </c>
      <c r="J4046" t="n">
        <v>260</v>
      </c>
      <c r="K4046" t="s">
        <v>272</v>
      </c>
      <c r="L4046" t="n">
        <v>20</v>
      </c>
      <c r="M4046" t="n">
        <v>0</v>
      </c>
      <c r="N4046" t="n">
        <v>0</v>
      </c>
      <c r="O4046" t="s">
        <v>449</v>
      </c>
      <c r="P4046" t="n">
        <v>121</v>
      </c>
      <c r="Q4046" t="s">
        <v>251</v>
      </c>
      <c r="R4046" t="s">
        <v>255</v>
      </c>
      <c r="S4046" t="s">
        <v>251</v>
      </c>
      <c r="T4046" t="n">
        <v>5</v>
      </c>
    </row>
    <row r="4047" spans="1:20">
      <c r="A4047" s="1" t="n">
        <v>42613</v>
      </c>
      <c r="B4047" t="s">
        <v>253</v>
      </c>
      <c r="C4047" t="n">
        <v>2</v>
      </c>
      <c r="D4047" t="n">
        <v>25</v>
      </c>
      <c r="E4047" t="s">
        <v>143</v>
      </c>
      <c r="F4047" t="n">
        <v>3201</v>
      </c>
      <c r="G4047" t="s">
        <v>250</v>
      </c>
      <c r="H4047" t="s">
        <v>251</v>
      </c>
      <c r="I4047" t="n">
        <v>5</v>
      </c>
      <c r="J4047" t="n">
        <v>458</v>
      </c>
      <c r="K4047" t="s">
        <v>252</v>
      </c>
      <c r="L4047" t="n">
        <v>434</v>
      </c>
      <c r="M4047" t="n">
        <v>0.11</v>
      </c>
      <c r="N4047" t="n">
        <v>30.8</v>
      </c>
    </row>
    <row r="4048" spans="1:20">
      <c r="A4048" s="1" t="n">
        <v>42613</v>
      </c>
      <c r="B4048" t="s">
        <v>253</v>
      </c>
      <c r="C4048" t="n">
        <v>3</v>
      </c>
      <c r="D4048" t="n">
        <v>25</v>
      </c>
      <c r="E4048" t="s">
        <v>143</v>
      </c>
      <c r="F4048" t="n">
        <v>3201</v>
      </c>
      <c r="G4048" t="s">
        <v>250</v>
      </c>
      <c r="H4048" t="s">
        <v>251</v>
      </c>
      <c r="I4048" t="n">
        <v>5</v>
      </c>
      <c r="J4048" t="n">
        <v>458</v>
      </c>
      <c r="K4048" t="s">
        <v>252</v>
      </c>
      <c r="L4048" t="n">
        <v>205</v>
      </c>
      <c r="M4048" t="n">
        <v>1.41</v>
      </c>
      <c r="N4048" t="n">
        <v>30.2</v>
      </c>
      <c r="O4048" t="s">
        <v>449</v>
      </c>
      <c r="P4048" t="n">
        <v>121</v>
      </c>
      <c r="Q4048" t="s">
        <v>251</v>
      </c>
      <c r="R4048" t="s">
        <v>255</v>
      </c>
      <c r="S4048" t="s">
        <v>251</v>
      </c>
      <c r="T4048" t="n">
        <v>5</v>
      </c>
    </row>
    <row r="4049" spans="1:20">
      <c r="A4049" s="1" t="n">
        <v>42613</v>
      </c>
      <c r="B4049" t="s">
        <v>253</v>
      </c>
      <c r="C4049" t="n">
        <v>4</v>
      </c>
      <c r="D4049" t="n">
        <v>25</v>
      </c>
      <c r="E4049" t="s">
        <v>143</v>
      </c>
      <c r="F4049" t="n">
        <v>3201</v>
      </c>
      <c r="G4049" t="s">
        <v>250</v>
      </c>
      <c r="H4049" t="s">
        <v>251</v>
      </c>
      <c r="I4049" t="n">
        <v>5</v>
      </c>
      <c r="J4049" t="n">
        <v>458</v>
      </c>
      <c r="K4049" t="s">
        <v>252</v>
      </c>
      <c r="L4049" t="n">
        <v>478</v>
      </c>
      <c r="M4049" t="n">
        <v>3.5</v>
      </c>
      <c r="N4049" t="n">
        <v>21.4</v>
      </c>
    </row>
    <row r="4050" spans="1:20">
      <c r="A4050" s="1" t="n">
        <v>42613</v>
      </c>
      <c r="B4050" t="s">
        <v>443</v>
      </c>
      <c r="C4050" t="n">
        <v>2</v>
      </c>
      <c r="D4050" t="n">
        <v>251</v>
      </c>
      <c r="E4050" t="s">
        <v>409</v>
      </c>
      <c r="F4050" t="n">
        <v>3203</v>
      </c>
      <c r="G4050" t="s">
        <v>366</v>
      </c>
      <c r="H4050" t="s">
        <v>251</v>
      </c>
      <c r="I4050" t="n">
        <v>5</v>
      </c>
      <c r="J4050" t="n">
        <v>515</v>
      </c>
      <c r="K4050" t="s">
        <v>361</v>
      </c>
      <c r="L4050" t="n">
        <v>17</v>
      </c>
      <c r="M4050" t="n">
        <v>0</v>
      </c>
      <c r="N4050" t="n">
        <v>0</v>
      </c>
    </row>
    <row r="4051" spans="1:20">
      <c r="A4051" s="1" t="n">
        <v>42613</v>
      </c>
      <c r="B4051" t="s">
        <v>443</v>
      </c>
      <c r="C4051" t="n">
        <v>3</v>
      </c>
      <c r="D4051" t="n">
        <v>251</v>
      </c>
      <c r="E4051" t="s">
        <v>409</v>
      </c>
      <c r="F4051" t="n">
        <v>3202</v>
      </c>
      <c r="G4051" t="s">
        <v>297</v>
      </c>
      <c r="H4051" t="s">
        <v>251</v>
      </c>
      <c r="I4051" t="n">
        <v>5</v>
      </c>
      <c r="J4051" t="n">
        <v>515</v>
      </c>
      <c r="K4051" t="s">
        <v>361</v>
      </c>
      <c r="L4051" t="n">
        <v>20</v>
      </c>
      <c r="M4051" t="n">
        <v>0</v>
      </c>
      <c r="N4051" t="n">
        <v>0</v>
      </c>
    </row>
    <row r="4052" spans="1:20">
      <c r="A4052" s="1" t="n">
        <v>42613</v>
      </c>
      <c r="B4052" t="s">
        <v>443</v>
      </c>
      <c r="C4052" t="n">
        <v>1</v>
      </c>
      <c r="D4052" t="n">
        <v>251</v>
      </c>
      <c r="E4052" t="s">
        <v>409</v>
      </c>
      <c r="F4052" t="n">
        <v>3204</v>
      </c>
      <c r="G4052" t="s">
        <v>367</v>
      </c>
      <c r="H4052" t="s">
        <v>251</v>
      </c>
      <c r="I4052" t="n">
        <v>5</v>
      </c>
      <c r="J4052" t="n">
        <v>515</v>
      </c>
      <c r="K4052" t="s">
        <v>361</v>
      </c>
      <c r="L4052" t="n">
        <v>23</v>
      </c>
      <c r="M4052" t="n">
        <v>0</v>
      </c>
      <c r="N4052" t="n">
        <v>0</v>
      </c>
    </row>
    <row r="4053" spans="1:20">
      <c r="A4053" s="1" t="n">
        <v>42613</v>
      </c>
      <c r="B4053" t="s">
        <v>444</v>
      </c>
      <c r="C4053" t="n">
        <v>1</v>
      </c>
      <c r="D4053" t="n">
        <v>216</v>
      </c>
      <c r="E4053" t="s">
        <v>416</v>
      </c>
      <c r="F4053" t="n">
        <v>3201</v>
      </c>
      <c r="G4053" t="s">
        <v>250</v>
      </c>
      <c r="H4053" t="s">
        <v>251</v>
      </c>
      <c r="I4053" t="n">
        <v>5</v>
      </c>
      <c r="J4053" t="n">
        <v>490</v>
      </c>
      <c r="K4053" t="s">
        <v>266</v>
      </c>
      <c r="L4053" t="n">
        <v>315</v>
      </c>
      <c r="M4053" t="n">
        <v>0</v>
      </c>
      <c r="N4053" t="n">
        <v>0</v>
      </c>
    </row>
    <row r="4054" spans="1:20">
      <c r="A4054" s="1" t="n">
        <v>42613</v>
      </c>
      <c r="B4054" t="s">
        <v>444</v>
      </c>
      <c r="C4054" t="n">
        <v>2</v>
      </c>
      <c r="D4054" t="n">
        <v>457</v>
      </c>
      <c r="E4054" t="s">
        <v>450</v>
      </c>
      <c r="F4054" t="n">
        <v>3201</v>
      </c>
      <c r="G4054" t="s">
        <v>250</v>
      </c>
      <c r="H4054" t="s">
        <v>251</v>
      </c>
      <c r="I4054" t="n">
        <v>5</v>
      </c>
      <c r="J4054" t="n">
        <v>490</v>
      </c>
      <c r="K4054" t="s">
        <v>266</v>
      </c>
      <c r="L4054" t="n">
        <v>44</v>
      </c>
      <c r="M4054" t="n">
        <v>0</v>
      </c>
      <c r="N4054" t="n">
        <v>0</v>
      </c>
    </row>
    <row r="4055" spans="1:20">
      <c r="A4055" s="1" t="n">
        <v>42613</v>
      </c>
      <c r="B4055" t="s">
        <v>444</v>
      </c>
      <c r="C4055" t="n">
        <v>3</v>
      </c>
      <c r="D4055" t="n">
        <v>25</v>
      </c>
      <c r="E4055" t="s">
        <v>143</v>
      </c>
      <c r="F4055" t="n">
        <v>3201</v>
      </c>
      <c r="G4055" t="s">
        <v>250</v>
      </c>
      <c r="H4055" t="s">
        <v>251</v>
      </c>
      <c r="I4055" t="n">
        <v>5</v>
      </c>
      <c r="J4055" t="n">
        <v>910</v>
      </c>
      <c r="K4055" t="s">
        <v>340</v>
      </c>
      <c r="L4055" t="n">
        <v>501</v>
      </c>
      <c r="M4055" t="n">
        <v>0.72</v>
      </c>
      <c r="N4055" t="n">
        <v>39.9</v>
      </c>
      <c r="O4055" t="s">
        <v>444</v>
      </c>
      <c r="P4055" t="n">
        <v>363</v>
      </c>
      <c r="Q4055" t="s">
        <v>411</v>
      </c>
      <c r="R4055" t="s">
        <v>255</v>
      </c>
      <c r="S4055" t="s">
        <v>251</v>
      </c>
      <c r="T4055" t="n">
        <v>5</v>
      </c>
    </row>
    <row r="4056" spans="1:20">
      <c r="A4056" s="1" t="n">
        <v>42613</v>
      </c>
      <c r="B4056" t="s">
        <v>444</v>
      </c>
      <c r="C4056" t="n">
        <v>4</v>
      </c>
      <c r="D4056" t="n">
        <v>25</v>
      </c>
      <c r="E4056" t="s">
        <v>143</v>
      </c>
      <c r="F4056" t="n">
        <v>3201</v>
      </c>
      <c r="G4056" t="s">
        <v>250</v>
      </c>
      <c r="H4056" t="s">
        <v>251</v>
      </c>
      <c r="I4056" t="n">
        <v>5</v>
      </c>
      <c r="J4056" t="n">
        <v>550</v>
      </c>
      <c r="K4056" t="s">
        <v>369</v>
      </c>
      <c r="L4056" t="n">
        <v>522</v>
      </c>
      <c r="M4056" t="n">
        <v>0.18</v>
      </c>
      <c r="N4056" t="n">
        <v>36.5</v>
      </c>
      <c r="O4056" t="s">
        <v>444</v>
      </c>
      <c r="P4056" t="n">
        <v>363</v>
      </c>
      <c r="Q4056" t="s">
        <v>411</v>
      </c>
      <c r="R4056" t="s">
        <v>255</v>
      </c>
      <c r="S4056" t="s">
        <v>251</v>
      </c>
      <c r="T4056" t="n">
        <v>5</v>
      </c>
    </row>
    <row r="4057" spans="1:20">
      <c r="A4057" s="1" t="n">
        <v>42613</v>
      </c>
      <c r="B4057" t="s">
        <v>445</v>
      </c>
      <c r="C4057" t="n">
        <v>2</v>
      </c>
      <c r="D4057" t="n">
        <v>215</v>
      </c>
      <c r="E4057" t="s">
        <v>408</v>
      </c>
      <c r="F4057" t="n">
        <v>3201</v>
      </c>
      <c r="G4057" t="s">
        <v>250</v>
      </c>
      <c r="H4057" t="s">
        <v>251</v>
      </c>
      <c r="I4057" t="n">
        <v>5</v>
      </c>
      <c r="J4057" t="n">
        <v>515</v>
      </c>
      <c r="K4057" t="s">
        <v>361</v>
      </c>
      <c r="L4057" t="n">
        <v>120</v>
      </c>
      <c r="M4057" t="n">
        <v>0</v>
      </c>
      <c r="N4057" t="n">
        <v>0</v>
      </c>
    </row>
    <row r="4058" spans="1:20">
      <c r="A4058" s="1" t="n">
        <v>42613</v>
      </c>
      <c r="B4058" t="s">
        <v>445</v>
      </c>
      <c r="C4058" t="n">
        <v>1</v>
      </c>
      <c r="D4058" t="n">
        <v>216</v>
      </c>
      <c r="E4058" t="s">
        <v>416</v>
      </c>
      <c r="F4058" t="n">
        <v>3201</v>
      </c>
      <c r="G4058" t="s">
        <v>250</v>
      </c>
      <c r="H4058" t="s">
        <v>251</v>
      </c>
      <c r="I4058" t="n">
        <v>5</v>
      </c>
      <c r="J4058" t="n">
        <v>515</v>
      </c>
      <c r="K4058" t="s">
        <v>361</v>
      </c>
      <c r="L4058" t="n">
        <v>195</v>
      </c>
      <c r="M4058" t="n">
        <v>0</v>
      </c>
      <c r="N4058" t="n">
        <v>0</v>
      </c>
    </row>
    <row r="4059" spans="1:20">
      <c r="A4059" s="1" t="n">
        <v>42613</v>
      </c>
      <c r="B4059" t="s">
        <v>445</v>
      </c>
      <c r="C4059" t="n">
        <v>3</v>
      </c>
      <c r="D4059" t="n">
        <v>216</v>
      </c>
      <c r="E4059" t="s">
        <v>416</v>
      </c>
      <c r="F4059" t="n">
        <v>3201</v>
      </c>
      <c r="G4059" t="s">
        <v>250</v>
      </c>
      <c r="H4059" t="s">
        <v>251</v>
      </c>
      <c r="I4059" t="n">
        <v>5</v>
      </c>
      <c r="J4059" t="n">
        <v>490</v>
      </c>
      <c r="K4059" t="s">
        <v>266</v>
      </c>
      <c r="L4059" t="n">
        <v>315</v>
      </c>
      <c r="M4059" t="n">
        <v>0</v>
      </c>
      <c r="N4059" t="n">
        <v>0</v>
      </c>
      <c r="O4059" t="s">
        <v>444</v>
      </c>
      <c r="P4059" t="n">
        <v>363</v>
      </c>
      <c r="Q4059" t="s">
        <v>411</v>
      </c>
      <c r="R4059" t="s">
        <v>255</v>
      </c>
      <c r="S4059" t="s">
        <v>251</v>
      </c>
      <c r="T4059" t="n">
        <v>5</v>
      </c>
    </row>
    <row r="4060" spans="1:20">
      <c r="A4060" s="1" t="n">
        <v>42613</v>
      </c>
      <c r="B4060" t="s">
        <v>446</v>
      </c>
      <c r="C4060" t="n">
        <v>2</v>
      </c>
      <c r="D4060" t="n">
        <v>215</v>
      </c>
      <c r="E4060" t="s">
        <v>408</v>
      </c>
      <c r="F4060" t="n">
        <v>3201</v>
      </c>
      <c r="G4060" t="s">
        <v>250</v>
      </c>
      <c r="H4060" t="s">
        <v>251</v>
      </c>
      <c r="I4060" t="n">
        <v>5</v>
      </c>
      <c r="J4060" t="n">
        <v>515</v>
      </c>
      <c r="K4060" t="s">
        <v>361</v>
      </c>
      <c r="L4060" t="n">
        <v>120</v>
      </c>
      <c r="M4060" t="n">
        <v>0</v>
      </c>
      <c r="N4060" t="n">
        <v>0</v>
      </c>
    </row>
    <row r="4061" spans="1:20">
      <c r="A4061" s="1" t="n">
        <v>42643</v>
      </c>
      <c r="B4061" t="s">
        <v>253</v>
      </c>
      <c r="C4061" t="n">
        <v>83</v>
      </c>
      <c r="D4061" t="n">
        <v>510</v>
      </c>
      <c r="E4061" t="s">
        <v>422</v>
      </c>
      <c r="F4061" t="n">
        <v>3201</v>
      </c>
      <c r="G4061" t="s">
        <v>250</v>
      </c>
      <c r="H4061" t="s">
        <v>251</v>
      </c>
      <c r="I4061" t="n">
        <v>5</v>
      </c>
      <c r="J4061" t="n">
        <v>260</v>
      </c>
      <c r="K4061" t="s">
        <v>272</v>
      </c>
      <c r="L4061" t="n">
        <v>98</v>
      </c>
      <c r="M4061" t="n">
        <v>1.54</v>
      </c>
      <c r="N4061" t="n">
        <v>0</v>
      </c>
    </row>
    <row r="4062" spans="1:20">
      <c r="A4062" s="1" t="n">
        <v>42643</v>
      </c>
      <c r="B4062" t="s">
        <v>253</v>
      </c>
      <c r="C4062" t="n">
        <v>80</v>
      </c>
      <c r="D4062" t="n">
        <v>465</v>
      </c>
      <c r="E4062" t="s">
        <v>428</v>
      </c>
      <c r="F4062" t="n">
        <v>3201</v>
      </c>
      <c r="G4062" t="s">
        <v>250</v>
      </c>
      <c r="H4062" t="s">
        <v>251</v>
      </c>
      <c r="I4062" t="n">
        <v>5</v>
      </c>
      <c r="J4062" t="n">
        <v>260</v>
      </c>
      <c r="K4062" t="s">
        <v>272</v>
      </c>
      <c r="L4062" t="n">
        <v>32</v>
      </c>
      <c r="M4062" t="n">
        <v>0</v>
      </c>
      <c r="N4062" t="n">
        <v>0</v>
      </c>
      <c r="O4062" t="s">
        <v>449</v>
      </c>
      <c r="P4062" t="n">
        <v>121</v>
      </c>
      <c r="Q4062" t="s">
        <v>251</v>
      </c>
      <c r="R4062" t="s">
        <v>255</v>
      </c>
      <c r="S4062" t="s">
        <v>251</v>
      </c>
      <c r="T4062" t="n">
        <v>5</v>
      </c>
    </row>
    <row r="4063" spans="1:20">
      <c r="A4063" s="1" t="n">
        <v>42643</v>
      </c>
      <c r="B4063" t="s">
        <v>253</v>
      </c>
      <c r="C4063" t="n">
        <v>82</v>
      </c>
      <c r="D4063" t="n">
        <v>510</v>
      </c>
      <c r="E4063" t="s">
        <v>422</v>
      </c>
      <c r="F4063" t="n">
        <v>3201</v>
      </c>
      <c r="G4063" t="s">
        <v>250</v>
      </c>
      <c r="H4063" t="s">
        <v>251</v>
      </c>
      <c r="I4063" t="n">
        <v>5</v>
      </c>
      <c r="J4063" t="n">
        <v>260</v>
      </c>
      <c r="K4063" t="s">
        <v>272</v>
      </c>
      <c r="L4063" t="n">
        <v>87</v>
      </c>
      <c r="M4063" t="n">
        <v>1.78</v>
      </c>
      <c r="N4063" t="n">
        <v>0</v>
      </c>
      <c r="O4063" t="s">
        <v>449</v>
      </c>
      <c r="P4063" t="n">
        <v>121</v>
      </c>
      <c r="Q4063" t="s">
        <v>251</v>
      </c>
      <c r="R4063" t="s">
        <v>255</v>
      </c>
      <c r="S4063" t="s">
        <v>251</v>
      </c>
      <c r="T4063" t="n">
        <v>5</v>
      </c>
    </row>
    <row r="4064" spans="1:20">
      <c r="A4064" s="1" t="n">
        <v>42643</v>
      </c>
      <c r="B4064" t="s">
        <v>253</v>
      </c>
      <c r="C4064" t="n">
        <v>3</v>
      </c>
      <c r="D4064" t="n">
        <v>25</v>
      </c>
      <c r="E4064" t="s">
        <v>143</v>
      </c>
      <c r="F4064" t="n">
        <v>3201</v>
      </c>
      <c r="G4064" t="s">
        <v>250</v>
      </c>
      <c r="H4064" t="s">
        <v>251</v>
      </c>
      <c r="I4064" t="n">
        <v>5</v>
      </c>
      <c r="J4064" t="n">
        <v>458</v>
      </c>
      <c r="K4064" t="s">
        <v>252</v>
      </c>
      <c r="L4064" t="n">
        <v>268</v>
      </c>
      <c r="M4064" t="n">
        <v>0.1</v>
      </c>
      <c r="N4064" t="n">
        <v>33.6</v>
      </c>
      <c r="O4064" t="s">
        <v>449</v>
      </c>
      <c r="P4064" t="n">
        <v>121</v>
      </c>
      <c r="Q4064" t="s">
        <v>251</v>
      </c>
      <c r="R4064" t="s">
        <v>255</v>
      </c>
      <c r="S4064" t="s">
        <v>251</v>
      </c>
      <c r="T4064" t="n">
        <v>5</v>
      </c>
    </row>
    <row r="4065" spans="1:20">
      <c r="A4065" s="1" t="n">
        <v>42643</v>
      </c>
      <c r="B4065" t="s">
        <v>253</v>
      </c>
      <c r="C4065" t="n">
        <v>2</v>
      </c>
      <c r="D4065" t="n">
        <v>25</v>
      </c>
      <c r="E4065" t="s">
        <v>143</v>
      </c>
      <c r="F4065" t="n">
        <v>3201</v>
      </c>
      <c r="G4065" t="s">
        <v>250</v>
      </c>
      <c r="H4065" t="s">
        <v>251</v>
      </c>
      <c r="I4065" t="n">
        <v>5</v>
      </c>
      <c r="J4065" t="n">
        <v>458</v>
      </c>
      <c r="K4065" t="s">
        <v>252</v>
      </c>
      <c r="L4065" t="n">
        <v>307</v>
      </c>
      <c r="M4065" t="n">
        <v>0.1</v>
      </c>
      <c r="N4065" t="n">
        <v>33.7</v>
      </c>
    </row>
    <row r="4066" spans="1:20">
      <c r="A4066" s="1" t="n">
        <v>42643</v>
      </c>
      <c r="B4066" t="s">
        <v>253</v>
      </c>
      <c r="C4066" t="n">
        <v>4</v>
      </c>
      <c r="D4066" t="n">
        <v>25</v>
      </c>
      <c r="E4066" t="s">
        <v>143</v>
      </c>
      <c r="F4066" t="n">
        <v>3201</v>
      </c>
      <c r="G4066" t="s">
        <v>250</v>
      </c>
      <c r="H4066" t="s">
        <v>251</v>
      </c>
      <c r="I4066" t="n">
        <v>5</v>
      </c>
      <c r="J4066" t="n">
        <v>458</v>
      </c>
      <c r="K4066" t="s">
        <v>252</v>
      </c>
      <c r="L4066" t="n">
        <v>403</v>
      </c>
      <c r="M4066" t="n">
        <v>0.1</v>
      </c>
      <c r="N4066" t="n">
        <v>33.6</v>
      </c>
    </row>
    <row r="4067" spans="1:20">
      <c r="A4067" s="1" t="n">
        <v>42643</v>
      </c>
      <c r="B4067" t="s">
        <v>253</v>
      </c>
      <c r="C4067" t="n">
        <v>1</v>
      </c>
      <c r="D4067" t="n">
        <v>25</v>
      </c>
      <c r="E4067" t="s">
        <v>143</v>
      </c>
      <c r="F4067" t="n">
        <v>3201</v>
      </c>
      <c r="G4067" t="s">
        <v>250</v>
      </c>
      <c r="H4067" t="s">
        <v>251</v>
      </c>
      <c r="I4067" t="n">
        <v>5</v>
      </c>
      <c r="J4067" t="n">
        <v>458</v>
      </c>
      <c r="K4067" t="s">
        <v>252</v>
      </c>
      <c r="L4067" t="n">
        <v>375</v>
      </c>
      <c r="M4067" t="n">
        <v>0.1</v>
      </c>
      <c r="N4067" t="n">
        <v>33.7</v>
      </c>
      <c r="O4067" t="s">
        <v>449</v>
      </c>
      <c r="P4067" t="n">
        <v>121</v>
      </c>
      <c r="Q4067" t="s">
        <v>251</v>
      </c>
      <c r="R4067" t="s">
        <v>255</v>
      </c>
      <c r="S4067" t="s">
        <v>251</v>
      </c>
      <c r="T4067" t="n">
        <v>5</v>
      </c>
    </row>
    <row r="4068" spans="1:20">
      <c r="A4068" s="1" t="n">
        <v>42643</v>
      </c>
      <c r="B4068" t="s">
        <v>253</v>
      </c>
      <c r="C4068" t="n">
        <v>79</v>
      </c>
      <c r="D4068" t="n">
        <v>465</v>
      </c>
      <c r="E4068" t="s">
        <v>428</v>
      </c>
      <c r="F4068" t="n">
        <v>3201</v>
      </c>
      <c r="G4068" t="s">
        <v>250</v>
      </c>
      <c r="H4068" t="s">
        <v>251</v>
      </c>
      <c r="I4068" t="n">
        <v>5</v>
      </c>
      <c r="J4068" t="n">
        <v>260</v>
      </c>
      <c r="K4068" t="s">
        <v>272</v>
      </c>
      <c r="L4068" t="n">
        <v>15</v>
      </c>
      <c r="M4068" t="n">
        <v>0</v>
      </c>
      <c r="N4068" t="n">
        <v>0</v>
      </c>
    </row>
    <row r="4069" spans="1:20">
      <c r="A4069" s="1" t="n">
        <v>42643</v>
      </c>
      <c r="B4069" t="s">
        <v>451</v>
      </c>
      <c r="C4069" t="n">
        <v>1</v>
      </c>
      <c r="D4069" t="n">
        <v>215</v>
      </c>
      <c r="E4069" t="s">
        <v>408</v>
      </c>
      <c r="F4069" t="n">
        <v>3201</v>
      </c>
      <c r="G4069" t="s">
        <v>250</v>
      </c>
      <c r="H4069" t="s">
        <v>251</v>
      </c>
      <c r="I4069" t="n">
        <v>5</v>
      </c>
      <c r="J4069" t="n">
        <v>515</v>
      </c>
      <c r="K4069" t="s">
        <v>361</v>
      </c>
      <c r="L4069" t="n">
        <v>65</v>
      </c>
      <c r="M4069" t="n">
        <v>0</v>
      </c>
      <c r="N4069" t="n">
        <v>0</v>
      </c>
    </row>
    <row r="4070" spans="1:20">
      <c r="A4070" s="1" t="n">
        <v>42643</v>
      </c>
      <c r="B4070" t="s">
        <v>451</v>
      </c>
      <c r="C4070" t="n">
        <v>4</v>
      </c>
      <c r="D4070" t="n">
        <v>215</v>
      </c>
      <c r="E4070" t="s">
        <v>408</v>
      </c>
      <c r="F4070" t="n">
        <v>3201</v>
      </c>
      <c r="G4070" t="s">
        <v>250</v>
      </c>
      <c r="H4070" t="s">
        <v>251</v>
      </c>
      <c r="I4070" t="n">
        <v>5</v>
      </c>
      <c r="J4070" t="n">
        <v>490</v>
      </c>
      <c r="K4070" t="s">
        <v>266</v>
      </c>
      <c r="L4070" t="n">
        <v>12</v>
      </c>
      <c r="M4070" t="n">
        <v>0</v>
      </c>
      <c r="N4070" t="n">
        <v>0</v>
      </c>
    </row>
    <row r="4071" spans="1:20">
      <c r="A4071" s="1" t="n">
        <v>42643</v>
      </c>
      <c r="B4071" t="s">
        <v>443</v>
      </c>
      <c r="C4071" t="n">
        <v>4</v>
      </c>
      <c r="D4071" t="n">
        <v>251</v>
      </c>
      <c r="E4071" t="s">
        <v>409</v>
      </c>
      <c r="F4071" t="n">
        <v>3201</v>
      </c>
      <c r="G4071" t="s">
        <v>250</v>
      </c>
      <c r="H4071" t="s">
        <v>251</v>
      </c>
      <c r="I4071" t="n">
        <v>5</v>
      </c>
      <c r="J4071" t="n">
        <v>320</v>
      </c>
      <c r="K4071" t="s">
        <v>412</v>
      </c>
      <c r="L4071" t="n">
        <v>18</v>
      </c>
      <c r="M4071" t="n">
        <v>0</v>
      </c>
      <c r="N4071" t="n">
        <v>0</v>
      </c>
    </row>
    <row r="4072" spans="1:20">
      <c r="A4072" s="1" t="n">
        <v>42643</v>
      </c>
      <c r="B4072" t="s">
        <v>443</v>
      </c>
      <c r="C4072" t="n">
        <v>3</v>
      </c>
      <c r="D4072" t="n">
        <v>251</v>
      </c>
      <c r="E4072" t="s">
        <v>409</v>
      </c>
      <c r="F4072" t="n">
        <v>3202</v>
      </c>
      <c r="G4072" t="s">
        <v>297</v>
      </c>
      <c r="H4072" t="s">
        <v>251</v>
      </c>
      <c r="I4072" t="n">
        <v>5</v>
      </c>
      <c r="J4072" t="n">
        <v>320</v>
      </c>
      <c r="K4072" t="s">
        <v>412</v>
      </c>
      <c r="L4072" t="n">
        <v>14</v>
      </c>
      <c r="M4072" t="n">
        <v>0</v>
      </c>
      <c r="N4072" t="n">
        <v>0</v>
      </c>
    </row>
    <row r="4073" spans="1:20">
      <c r="A4073" s="1" t="n">
        <v>42643</v>
      </c>
      <c r="B4073" t="s">
        <v>443</v>
      </c>
      <c r="C4073" t="n">
        <v>1</v>
      </c>
      <c r="D4073" t="n">
        <v>251</v>
      </c>
      <c r="E4073" t="s">
        <v>409</v>
      </c>
      <c r="F4073" t="n">
        <v>3204</v>
      </c>
      <c r="G4073" t="s">
        <v>367</v>
      </c>
      <c r="H4073" t="s">
        <v>251</v>
      </c>
      <c r="I4073" t="n">
        <v>5</v>
      </c>
      <c r="J4073" t="n">
        <v>320</v>
      </c>
      <c r="K4073" t="s">
        <v>412</v>
      </c>
      <c r="L4073" t="n">
        <v>12</v>
      </c>
      <c r="M4073" t="n">
        <v>0</v>
      </c>
      <c r="N4073" t="n">
        <v>0</v>
      </c>
    </row>
    <row r="4074" spans="1:20">
      <c r="A4074" s="1" t="n">
        <v>42643</v>
      </c>
      <c r="B4074" t="s">
        <v>443</v>
      </c>
      <c r="C4074" t="n">
        <v>2</v>
      </c>
      <c r="D4074" t="n">
        <v>251</v>
      </c>
      <c r="E4074" t="s">
        <v>409</v>
      </c>
      <c r="F4074" t="n">
        <v>3203</v>
      </c>
      <c r="G4074" t="s">
        <v>366</v>
      </c>
      <c r="H4074" t="s">
        <v>251</v>
      </c>
      <c r="I4074" t="n">
        <v>5</v>
      </c>
      <c r="J4074" t="n">
        <v>320</v>
      </c>
      <c r="K4074" t="s">
        <v>412</v>
      </c>
      <c r="L4074" t="n">
        <v>16</v>
      </c>
      <c r="M4074" t="n">
        <v>0</v>
      </c>
      <c r="N4074" t="n">
        <v>0</v>
      </c>
    </row>
    <row r="4075" spans="1:20">
      <c r="A4075" s="1" t="n">
        <v>42643</v>
      </c>
      <c r="B4075" t="s">
        <v>447</v>
      </c>
      <c r="C4075" t="n">
        <v>1</v>
      </c>
      <c r="D4075" t="n">
        <v>931</v>
      </c>
      <c r="E4075" t="s">
        <v>407</v>
      </c>
      <c r="F4075" t="n">
        <v>3201</v>
      </c>
      <c r="G4075" t="s">
        <v>250</v>
      </c>
      <c r="H4075" t="s">
        <v>251</v>
      </c>
      <c r="I4075" t="n">
        <v>5</v>
      </c>
      <c r="J4075" t="n">
        <v>830</v>
      </c>
      <c r="K4075" t="s">
        <v>442</v>
      </c>
      <c r="L4075" t="n">
        <v>40</v>
      </c>
      <c r="M4075" t="n">
        <v>0</v>
      </c>
      <c r="N4075" t="n">
        <v>0</v>
      </c>
    </row>
    <row r="4076" spans="1:20">
      <c r="A4076" s="1" t="n">
        <v>42643</v>
      </c>
      <c r="B4076" t="s">
        <v>444</v>
      </c>
      <c r="C4076" t="n">
        <v>3</v>
      </c>
      <c r="D4076" t="n">
        <v>25</v>
      </c>
      <c r="E4076" t="s">
        <v>143</v>
      </c>
      <c r="F4076" t="n">
        <v>3201</v>
      </c>
      <c r="G4076" t="s">
        <v>250</v>
      </c>
      <c r="H4076" t="s">
        <v>251</v>
      </c>
      <c r="I4076" t="n">
        <v>5</v>
      </c>
      <c r="J4076" t="n">
        <v>910</v>
      </c>
      <c r="K4076" t="s">
        <v>340</v>
      </c>
      <c r="L4076" t="n">
        <v>595</v>
      </c>
      <c r="M4076" t="n">
        <v>0.78</v>
      </c>
      <c r="N4076" t="n">
        <v>39.9</v>
      </c>
      <c r="O4076" t="s">
        <v>444</v>
      </c>
      <c r="P4076" t="n">
        <v>363</v>
      </c>
      <c r="Q4076" t="s">
        <v>411</v>
      </c>
      <c r="R4076" t="s">
        <v>255</v>
      </c>
      <c r="S4076" t="s">
        <v>251</v>
      </c>
      <c r="T4076" t="n">
        <v>5</v>
      </c>
    </row>
    <row r="4077" spans="1:20">
      <c r="A4077" s="1" t="n">
        <v>42643</v>
      </c>
      <c r="B4077" t="s">
        <v>444</v>
      </c>
      <c r="C4077" t="n">
        <v>4</v>
      </c>
      <c r="D4077" t="n">
        <v>25</v>
      </c>
      <c r="E4077" t="s">
        <v>143</v>
      </c>
      <c r="F4077" t="n">
        <v>3201</v>
      </c>
      <c r="G4077" t="s">
        <v>250</v>
      </c>
      <c r="H4077" t="s">
        <v>251</v>
      </c>
      <c r="I4077" t="n">
        <v>5</v>
      </c>
      <c r="J4077" t="n">
        <v>160</v>
      </c>
      <c r="K4077" t="s">
        <v>280</v>
      </c>
      <c r="L4077" t="n">
        <v>160</v>
      </c>
      <c r="M4077" t="n">
        <v>0.12</v>
      </c>
      <c r="N4077" t="n">
        <v>41.9</v>
      </c>
      <c r="O4077" t="s">
        <v>444</v>
      </c>
      <c r="P4077" t="n">
        <v>363</v>
      </c>
      <c r="Q4077" t="s">
        <v>411</v>
      </c>
      <c r="R4077" t="s">
        <v>255</v>
      </c>
      <c r="S4077" t="s">
        <v>251</v>
      </c>
      <c r="T4077" t="n">
        <v>5</v>
      </c>
    </row>
    <row r="4078" spans="1:20">
      <c r="A4078" s="1" t="n">
        <v>42643</v>
      </c>
      <c r="B4078" t="s">
        <v>444</v>
      </c>
      <c r="C4078" t="n">
        <v>1</v>
      </c>
      <c r="D4078" t="n">
        <v>25</v>
      </c>
      <c r="E4078" t="s">
        <v>143</v>
      </c>
      <c r="F4078" t="n">
        <v>3201</v>
      </c>
      <c r="G4078" t="s">
        <v>250</v>
      </c>
      <c r="H4078" t="s">
        <v>251</v>
      </c>
      <c r="I4078" t="n">
        <v>5</v>
      </c>
      <c r="J4078" t="n">
        <v>805</v>
      </c>
      <c r="K4078" t="s">
        <v>317</v>
      </c>
      <c r="L4078" t="n">
        <v>734</v>
      </c>
      <c r="M4078" t="n">
        <v>0.29</v>
      </c>
      <c r="N4078" t="n">
        <v>35</v>
      </c>
      <c r="O4078" t="s">
        <v>444</v>
      </c>
      <c r="P4078" t="n">
        <v>363</v>
      </c>
      <c r="Q4078" t="s">
        <v>411</v>
      </c>
      <c r="R4078" t="s">
        <v>255</v>
      </c>
      <c r="S4078" t="s">
        <v>251</v>
      </c>
      <c r="T4078" t="n">
        <v>5</v>
      </c>
    </row>
    <row r="4079" spans="1:20">
      <c r="A4079" s="1" t="n">
        <v>42643</v>
      </c>
      <c r="B4079" t="s">
        <v>444</v>
      </c>
      <c r="C4079" t="n">
        <v>2</v>
      </c>
      <c r="D4079" t="n">
        <v>25</v>
      </c>
      <c r="E4079" t="s">
        <v>143</v>
      </c>
      <c r="F4079" t="n">
        <v>3201</v>
      </c>
      <c r="G4079" t="s">
        <v>250</v>
      </c>
      <c r="H4079" t="s">
        <v>251</v>
      </c>
      <c r="I4079" t="n">
        <v>5</v>
      </c>
      <c r="J4079" t="n">
        <v>550</v>
      </c>
      <c r="K4079" t="s">
        <v>369</v>
      </c>
      <c r="L4079" t="n">
        <v>124</v>
      </c>
      <c r="M4079" t="n">
        <v>0.15</v>
      </c>
      <c r="N4079" t="n">
        <v>36.6</v>
      </c>
      <c r="O4079" t="s">
        <v>444</v>
      </c>
      <c r="P4079" t="n">
        <v>363</v>
      </c>
      <c r="Q4079" t="s">
        <v>411</v>
      </c>
      <c r="R4079" t="s">
        <v>255</v>
      </c>
      <c r="S4079" t="s">
        <v>251</v>
      </c>
      <c r="T4079" t="n">
        <v>5</v>
      </c>
    </row>
    <row r="4080" spans="1:20">
      <c r="A4080" s="1" t="n">
        <v>42643</v>
      </c>
      <c r="B4080" t="s">
        <v>445</v>
      </c>
      <c r="C4080" t="n">
        <v>1</v>
      </c>
      <c r="D4080" t="n">
        <v>216</v>
      </c>
      <c r="E4080" t="s">
        <v>416</v>
      </c>
      <c r="F4080" t="n">
        <v>3201</v>
      </c>
      <c r="G4080" t="s">
        <v>250</v>
      </c>
      <c r="H4080" t="s">
        <v>251</v>
      </c>
      <c r="I4080" t="n">
        <v>5</v>
      </c>
      <c r="J4080" t="n">
        <v>515</v>
      </c>
      <c r="K4080" t="s">
        <v>361</v>
      </c>
      <c r="L4080" t="n">
        <v>195</v>
      </c>
      <c r="M4080" t="n">
        <v>0</v>
      </c>
      <c r="N4080" t="n">
        <v>0</v>
      </c>
      <c r="O4080" t="s">
        <v>444</v>
      </c>
      <c r="P4080" t="n">
        <v>363</v>
      </c>
      <c r="Q4080" t="s">
        <v>411</v>
      </c>
      <c r="R4080" t="s">
        <v>255</v>
      </c>
      <c r="S4080" t="s">
        <v>251</v>
      </c>
      <c r="T4080" t="n">
        <v>5</v>
      </c>
    </row>
    <row r="4081" spans="1:20">
      <c r="A4081" s="1" t="n">
        <v>42643</v>
      </c>
      <c r="B4081" t="s">
        <v>445</v>
      </c>
      <c r="C4081" t="n">
        <v>2</v>
      </c>
      <c r="D4081" t="n">
        <v>215</v>
      </c>
      <c r="E4081" t="s">
        <v>408</v>
      </c>
      <c r="F4081" t="n">
        <v>3201</v>
      </c>
      <c r="G4081" t="s">
        <v>250</v>
      </c>
      <c r="H4081" t="s">
        <v>251</v>
      </c>
      <c r="I4081" t="n">
        <v>5</v>
      </c>
      <c r="J4081" t="n">
        <v>515</v>
      </c>
      <c r="K4081" t="s">
        <v>361</v>
      </c>
      <c r="L4081" t="n">
        <v>121</v>
      </c>
      <c r="M4081" t="n">
        <v>0</v>
      </c>
      <c r="N4081" t="n">
        <v>0</v>
      </c>
      <c r="O4081" t="s">
        <v>444</v>
      </c>
      <c r="P4081" t="n">
        <v>363</v>
      </c>
      <c r="Q4081" t="s">
        <v>411</v>
      </c>
      <c r="R4081" t="s">
        <v>255</v>
      </c>
      <c r="S4081" t="s">
        <v>251</v>
      </c>
      <c r="T4081" t="n">
        <v>5</v>
      </c>
    </row>
    <row r="4082" spans="1:20">
      <c r="A4082" s="1" t="n">
        <v>42643</v>
      </c>
      <c r="B4082" t="s">
        <v>445</v>
      </c>
      <c r="C4082" t="n">
        <v>3</v>
      </c>
      <c r="D4082" t="n">
        <v>216</v>
      </c>
      <c r="E4082" t="s">
        <v>416</v>
      </c>
      <c r="F4082" t="n">
        <v>3201</v>
      </c>
      <c r="G4082" t="s">
        <v>250</v>
      </c>
      <c r="H4082" t="s">
        <v>251</v>
      </c>
      <c r="I4082" t="n">
        <v>5</v>
      </c>
      <c r="J4082" t="n">
        <v>490</v>
      </c>
      <c r="K4082" t="s">
        <v>266</v>
      </c>
      <c r="L4082" t="n">
        <v>140</v>
      </c>
      <c r="M4082" t="n">
        <v>0</v>
      </c>
      <c r="N4082" t="n">
        <v>0</v>
      </c>
      <c r="O4082" t="s">
        <v>444</v>
      </c>
      <c r="P4082" t="n">
        <v>363</v>
      </c>
      <c r="Q4082" t="s">
        <v>411</v>
      </c>
      <c r="R4082" t="s">
        <v>255</v>
      </c>
      <c r="S4082" t="s">
        <v>251</v>
      </c>
      <c r="T4082" t="n">
        <v>5</v>
      </c>
    </row>
    <row r="4083" spans="1:20">
      <c r="A4083" s="1" t="n">
        <v>42643</v>
      </c>
      <c r="B4083" t="s">
        <v>446</v>
      </c>
      <c r="C4083" t="n">
        <v>1</v>
      </c>
      <c r="D4083" t="n">
        <v>215</v>
      </c>
      <c r="E4083" t="s">
        <v>408</v>
      </c>
      <c r="F4083" t="n">
        <v>3201</v>
      </c>
      <c r="G4083" t="s">
        <v>250</v>
      </c>
      <c r="H4083" t="s">
        <v>251</v>
      </c>
      <c r="I4083" t="n">
        <v>5</v>
      </c>
      <c r="J4083" t="n">
        <v>515</v>
      </c>
      <c r="K4083" t="s">
        <v>361</v>
      </c>
      <c r="L4083" t="n">
        <v>121</v>
      </c>
      <c r="M4083" t="n">
        <v>0</v>
      </c>
      <c r="N4083" t="n">
        <v>0</v>
      </c>
    </row>
    <row r="4084" spans="1:20">
      <c r="A4084" s="1" t="n">
        <v>42674</v>
      </c>
      <c r="B4084" t="s">
        <v>253</v>
      </c>
      <c r="C4084" t="n">
        <v>57</v>
      </c>
      <c r="D4084" t="n">
        <v>465</v>
      </c>
      <c r="E4084" t="s">
        <v>428</v>
      </c>
      <c r="F4084" t="n">
        <v>3201</v>
      </c>
      <c r="G4084" t="s">
        <v>250</v>
      </c>
      <c r="H4084" t="s">
        <v>251</v>
      </c>
      <c r="I4084" t="n">
        <v>5</v>
      </c>
      <c r="J4084" t="n">
        <v>260</v>
      </c>
      <c r="K4084" t="s">
        <v>272</v>
      </c>
      <c r="L4084" t="n">
        <v>15</v>
      </c>
      <c r="M4084" t="n">
        <v>0</v>
      </c>
      <c r="N4084" t="n">
        <v>0</v>
      </c>
      <c r="O4084" t="s">
        <v>449</v>
      </c>
      <c r="P4084" t="n">
        <v>121</v>
      </c>
      <c r="Q4084" t="s">
        <v>251</v>
      </c>
      <c r="R4084" t="s">
        <v>255</v>
      </c>
      <c r="S4084" t="s">
        <v>251</v>
      </c>
      <c r="T4084" t="n">
        <v>5</v>
      </c>
    </row>
    <row r="4085" spans="1:20">
      <c r="A4085" s="1" t="n">
        <v>42674</v>
      </c>
      <c r="B4085" t="s">
        <v>253</v>
      </c>
      <c r="C4085" t="n">
        <v>58</v>
      </c>
      <c r="D4085" t="n">
        <v>510</v>
      </c>
      <c r="E4085" t="s">
        <v>422</v>
      </c>
      <c r="F4085" t="n">
        <v>3201</v>
      </c>
      <c r="G4085" t="s">
        <v>250</v>
      </c>
      <c r="H4085" t="s">
        <v>251</v>
      </c>
      <c r="I4085" t="n">
        <v>5</v>
      </c>
      <c r="J4085" t="n">
        <v>260</v>
      </c>
      <c r="K4085" t="s">
        <v>272</v>
      </c>
      <c r="L4085" t="n">
        <v>96</v>
      </c>
      <c r="M4085" t="n">
        <v>1.55</v>
      </c>
      <c r="N4085" t="n">
        <v>0</v>
      </c>
      <c r="O4085" t="s">
        <v>449</v>
      </c>
      <c r="P4085" t="n">
        <v>121</v>
      </c>
      <c r="Q4085" t="s">
        <v>251</v>
      </c>
      <c r="R4085" t="s">
        <v>255</v>
      </c>
      <c r="S4085" t="s">
        <v>251</v>
      </c>
      <c r="T4085" t="n">
        <v>5</v>
      </c>
    </row>
    <row r="4086" spans="1:20">
      <c r="A4086" s="1" t="n">
        <v>42674</v>
      </c>
      <c r="B4086" t="s">
        <v>253</v>
      </c>
      <c r="C4086" t="n">
        <v>33</v>
      </c>
      <c r="D4086" t="n">
        <v>25</v>
      </c>
      <c r="E4086" t="s">
        <v>143</v>
      </c>
      <c r="F4086" t="n">
        <v>3201</v>
      </c>
      <c r="G4086" t="s">
        <v>250</v>
      </c>
      <c r="H4086" t="s">
        <v>251</v>
      </c>
      <c r="I4086" t="n">
        <v>5</v>
      </c>
      <c r="J4086" t="n">
        <v>458</v>
      </c>
      <c r="K4086" t="s">
        <v>252</v>
      </c>
      <c r="L4086" t="n">
        <v>163</v>
      </c>
      <c r="M4086" t="n">
        <v>0.1</v>
      </c>
      <c r="N4086" t="n">
        <v>33.2</v>
      </c>
      <c r="O4086" t="s">
        <v>449</v>
      </c>
      <c r="P4086" t="n">
        <v>121</v>
      </c>
      <c r="Q4086" t="s">
        <v>251</v>
      </c>
      <c r="R4086" t="s">
        <v>255</v>
      </c>
      <c r="S4086" t="s">
        <v>251</v>
      </c>
      <c r="T4086" t="n">
        <v>5</v>
      </c>
    </row>
    <row r="4087" spans="1:20">
      <c r="A4087" s="1" t="n">
        <v>42674</v>
      </c>
      <c r="B4087" t="s">
        <v>253</v>
      </c>
      <c r="C4087" t="n">
        <v>35</v>
      </c>
      <c r="D4087" t="n">
        <v>25</v>
      </c>
      <c r="E4087" t="s">
        <v>143</v>
      </c>
      <c r="F4087" t="n">
        <v>3201</v>
      </c>
      <c r="G4087" t="s">
        <v>250</v>
      </c>
      <c r="H4087" t="s">
        <v>251</v>
      </c>
      <c r="I4087" t="n">
        <v>5</v>
      </c>
      <c r="J4087" t="n">
        <v>458</v>
      </c>
      <c r="K4087" t="s">
        <v>252</v>
      </c>
      <c r="L4087" t="n">
        <v>489</v>
      </c>
      <c r="M4087" t="n">
        <v>0.1</v>
      </c>
      <c r="N4087" t="n">
        <v>33.2</v>
      </c>
    </row>
    <row r="4088" spans="1:20">
      <c r="A4088" s="1" t="n">
        <v>42674</v>
      </c>
      <c r="B4088" t="s">
        <v>253</v>
      </c>
      <c r="C4088" t="n">
        <v>56</v>
      </c>
      <c r="D4088" t="n">
        <v>465</v>
      </c>
      <c r="E4088" t="s">
        <v>428</v>
      </c>
      <c r="F4088" t="n">
        <v>3201</v>
      </c>
      <c r="G4088" t="s">
        <v>250</v>
      </c>
      <c r="H4088" t="s">
        <v>251</v>
      </c>
      <c r="I4088" t="n">
        <v>5</v>
      </c>
      <c r="J4088" t="n">
        <v>260</v>
      </c>
      <c r="K4088" t="s">
        <v>272</v>
      </c>
      <c r="L4088" t="n">
        <v>31</v>
      </c>
      <c r="M4088" t="n">
        <v>0</v>
      </c>
      <c r="N4088" t="n">
        <v>0</v>
      </c>
      <c r="O4088" t="s">
        <v>449</v>
      </c>
      <c r="P4088" t="n">
        <v>121</v>
      </c>
      <c r="Q4088" t="s">
        <v>251</v>
      </c>
      <c r="R4088" t="s">
        <v>255</v>
      </c>
      <c r="S4088" t="s">
        <v>251</v>
      </c>
      <c r="T4088" t="n">
        <v>5</v>
      </c>
    </row>
    <row r="4089" spans="1:20">
      <c r="A4089" s="1" t="n">
        <v>42674</v>
      </c>
      <c r="B4089" t="s">
        <v>253</v>
      </c>
      <c r="C4089" t="n">
        <v>23</v>
      </c>
      <c r="D4089" t="n">
        <v>25</v>
      </c>
      <c r="E4089" t="s">
        <v>143</v>
      </c>
      <c r="F4089" t="n">
        <v>3201</v>
      </c>
      <c r="G4089" t="s">
        <v>250</v>
      </c>
      <c r="H4089" t="s">
        <v>251</v>
      </c>
      <c r="I4089" t="n">
        <v>5</v>
      </c>
      <c r="J4089" t="n">
        <v>945</v>
      </c>
      <c r="K4089" t="s">
        <v>304</v>
      </c>
      <c r="L4089" t="n">
        <v>74</v>
      </c>
      <c r="M4089" t="n">
        <v>0.04</v>
      </c>
      <c r="N4089" t="n">
        <v>33.9</v>
      </c>
    </row>
    <row r="4090" spans="1:20">
      <c r="A4090" s="1" t="n">
        <v>42674</v>
      </c>
      <c r="B4090" t="s">
        <v>253</v>
      </c>
      <c r="C4090" t="n">
        <v>24</v>
      </c>
      <c r="D4090" t="n">
        <v>25</v>
      </c>
      <c r="E4090" t="s">
        <v>143</v>
      </c>
      <c r="F4090" t="n">
        <v>3201</v>
      </c>
      <c r="G4090" t="s">
        <v>250</v>
      </c>
      <c r="H4090" t="s">
        <v>251</v>
      </c>
      <c r="I4090" t="n">
        <v>5</v>
      </c>
      <c r="J4090" t="n">
        <v>945</v>
      </c>
      <c r="K4090" t="s">
        <v>304</v>
      </c>
      <c r="L4090" t="n">
        <v>223</v>
      </c>
      <c r="M4090" t="n">
        <v>0.04</v>
      </c>
      <c r="N4090" t="n">
        <v>33.9</v>
      </c>
      <c r="O4090" t="s">
        <v>449</v>
      </c>
      <c r="P4090" t="n">
        <v>121</v>
      </c>
      <c r="Q4090" t="s">
        <v>251</v>
      </c>
      <c r="R4090" t="s">
        <v>255</v>
      </c>
      <c r="S4090" t="s">
        <v>251</v>
      </c>
      <c r="T4090" t="n">
        <v>5</v>
      </c>
    </row>
    <row r="4091" spans="1:20">
      <c r="A4091" s="1" t="n">
        <v>42674</v>
      </c>
      <c r="B4091" t="s">
        <v>253</v>
      </c>
      <c r="C4091" t="n">
        <v>25</v>
      </c>
      <c r="D4091" t="n">
        <v>25</v>
      </c>
      <c r="E4091" t="s">
        <v>143</v>
      </c>
      <c r="F4091" t="n">
        <v>3201</v>
      </c>
      <c r="G4091" t="s">
        <v>250</v>
      </c>
      <c r="H4091" t="s">
        <v>251</v>
      </c>
      <c r="I4091" t="n">
        <v>5</v>
      </c>
      <c r="J4091" t="n">
        <v>580</v>
      </c>
      <c r="K4091" t="s">
        <v>270</v>
      </c>
      <c r="L4091" t="n">
        <v>298</v>
      </c>
      <c r="M4091" t="n">
        <v>0.09</v>
      </c>
      <c r="N4091" t="n">
        <v>35.6</v>
      </c>
    </row>
    <row r="4092" spans="1:20">
      <c r="A4092" s="1" t="n">
        <v>42674</v>
      </c>
      <c r="B4092" t="s">
        <v>451</v>
      </c>
      <c r="C4092" t="n">
        <v>1</v>
      </c>
      <c r="D4092" t="n">
        <v>215</v>
      </c>
      <c r="E4092" t="s">
        <v>408</v>
      </c>
      <c r="F4092" t="n">
        <v>3201</v>
      </c>
      <c r="G4092" t="s">
        <v>250</v>
      </c>
      <c r="H4092" t="s">
        <v>251</v>
      </c>
      <c r="I4092" t="n">
        <v>5</v>
      </c>
      <c r="J4092" t="n">
        <v>515</v>
      </c>
      <c r="K4092" t="s">
        <v>361</v>
      </c>
      <c r="L4092" t="n">
        <v>125</v>
      </c>
      <c r="M4092" t="n">
        <v>0</v>
      </c>
      <c r="N4092" t="n">
        <v>0</v>
      </c>
    </row>
    <row r="4093" spans="1:20">
      <c r="A4093" s="1" t="n">
        <v>42674</v>
      </c>
      <c r="B4093" t="s">
        <v>451</v>
      </c>
      <c r="C4093" t="n">
        <v>1</v>
      </c>
      <c r="D4093" t="n">
        <v>215</v>
      </c>
      <c r="E4093" t="s">
        <v>408</v>
      </c>
      <c r="F4093" t="n">
        <v>3201</v>
      </c>
      <c r="G4093" t="s">
        <v>250</v>
      </c>
      <c r="H4093" t="s">
        <v>251</v>
      </c>
      <c r="I4093" t="n">
        <v>5</v>
      </c>
      <c r="J4093" t="n">
        <v>490</v>
      </c>
      <c r="K4093" t="s">
        <v>266</v>
      </c>
      <c r="L4093" t="n">
        <v>0</v>
      </c>
      <c r="M4093" t="n">
        <v>0</v>
      </c>
      <c r="N4093" t="n">
        <v>0</v>
      </c>
    </row>
    <row r="4094" spans="1:20">
      <c r="A4094" s="1" t="n">
        <v>42674</v>
      </c>
      <c r="B4094" t="s">
        <v>443</v>
      </c>
      <c r="C4094" t="n">
        <v>1</v>
      </c>
      <c r="D4094" t="n">
        <v>251</v>
      </c>
      <c r="E4094" t="s">
        <v>409</v>
      </c>
      <c r="F4094" t="n">
        <v>3204</v>
      </c>
      <c r="G4094" t="s">
        <v>367</v>
      </c>
      <c r="H4094" t="s">
        <v>251</v>
      </c>
      <c r="I4094" t="n">
        <v>5</v>
      </c>
      <c r="J4094" t="n">
        <v>160</v>
      </c>
      <c r="K4094" t="s">
        <v>280</v>
      </c>
      <c r="L4094" t="n">
        <v>8</v>
      </c>
      <c r="M4094" t="n">
        <v>0</v>
      </c>
      <c r="N4094" t="n">
        <v>0</v>
      </c>
    </row>
    <row r="4095" spans="1:20">
      <c r="A4095" s="1" t="n">
        <v>42674</v>
      </c>
      <c r="B4095" t="s">
        <v>443</v>
      </c>
      <c r="C4095" t="n">
        <v>3</v>
      </c>
      <c r="D4095" t="n">
        <v>251</v>
      </c>
      <c r="E4095" t="s">
        <v>409</v>
      </c>
      <c r="F4095" t="n">
        <v>3202</v>
      </c>
      <c r="G4095" t="s">
        <v>297</v>
      </c>
      <c r="H4095" t="s">
        <v>251</v>
      </c>
      <c r="I4095" t="n">
        <v>5</v>
      </c>
      <c r="J4095" t="n">
        <v>160</v>
      </c>
      <c r="K4095" t="s">
        <v>280</v>
      </c>
      <c r="L4095" t="n">
        <v>20</v>
      </c>
      <c r="M4095" t="n">
        <v>0</v>
      </c>
      <c r="N4095" t="n">
        <v>0</v>
      </c>
    </row>
    <row r="4096" spans="1:20">
      <c r="A4096" s="1" t="n">
        <v>42674</v>
      </c>
      <c r="B4096" t="s">
        <v>443</v>
      </c>
      <c r="C4096" t="n">
        <v>4</v>
      </c>
      <c r="D4096" t="n">
        <v>251</v>
      </c>
      <c r="E4096" t="s">
        <v>409</v>
      </c>
      <c r="F4096" t="n">
        <v>3201</v>
      </c>
      <c r="G4096" t="s">
        <v>250</v>
      </c>
      <c r="H4096" t="s">
        <v>251</v>
      </c>
      <c r="I4096" t="n">
        <v>5</v>
      </c>
      <c r="J4096" t="n">
        <v>160</v>
      </c>
      <c r="K4096" t="s">
        <v>280</v>
      </c>
      <c r="L4096" t="n">
        <v>17</v>
      </c>
      <c r="M4096" t="n">
        <v>0</v>
      </c>
      <c r="N4096" t="n">
        <v>0</v>
      </c>
    </row>
    <row r="4097" spans="1:20">
      <c r="A4097" s="1" t="n">
        <v>42674</v>
      </c>
      <c r="B4097" t="s">
        <v>443</v>
      </c>
      <c r="C4097" t="n">
        <v>2</v>
      </c>
      <c r="D4097" t="n">
        <v>251</v>
      </c>
      <c r="E4097" t="s">
        <v>409</v>
      </c>
      <c r="F4097" t="n">
        <v>3203</v>
      </c>
      <c r="G4097" t="s">
        <v>366</v>
      </c>
      <c r="H4097" t="s">
        <v>251</v>
      </c>
      <c r="I4097" t="n">
        <v>5</v>
      </c>
      <c r="J4097" t="n">
        <v>160</v>
      </c>
      <c r="K4097" t="s">
        <v>280</v>
      </c>
      <c r="L4097" t="n">
        <v>14</v>
      </c>
      <c r="M4097" t="n">
        <v>0</v>
      </c>
      <c r="N4097" t="n">
        <v>0</v>
      </c>
    </row>
    <row r="4098" spans="1:20">
      <c r="A4098" s="1" t="n">
        <v>42674</v>
      </c>
      <c r="B4098" t="s">
        <v>444</v>
      </c>
      <c r="C4098" t="n">
        <v>1</v>
      </c>
      <c r="D4098" t="n">
        <v>25</v>
      </c>
      <c r="E4098" t="s">
        <v>143</v>
      </c>
      <c r="F4098" t="n">
        <v>3201</v>
      </c>
      <c r="G4098" t="s">
        <v>250</v>
      </c>
      <c r="H4098" t="s">
        <v>251</v>
      </c>
      <c r="I4098" t="n">
        <v>5</v>
      </c>
      <c r="J4098" t="n">
        <v>805</v>
      </c>
      <c r="K4098" t="s">
        <v>317</v>
      </c>
      <c r="L4098" t="n">
        <v>699</v>
      </c>
      <c r="M4098" t="n">
        <v>0.3</v>
      </c>
      <c r="N4098" t="n">
        <v>35.2</v>
      </c>
      <c r="O4098" t="s">
        <v>444</v>
      </c>
      <c r="P4098" t="n">
        <v>363</v>
      </c>
      <c r="Q4098" t="s">
        <v>411</v>
      </c>
      <c r="R4098" t="s">
        <v>255</v>
      </c>
      <c r="S4098" t="s">
        <v>251</v>
      </c>
      <c r="T4098" t="n">
        <v>5</v>
      </c>
    </row>
    <row r="4099" spans="1:20">
      <c r="A4099" s="1" t="n">
        <v>42674</v>
      </c>
      <c r="B4099" t="s">
        <v>445</v>
      </c>
      <c r="C4099" t="n">
        <v>1</v>
      </c>
      <c r="D4099" t="n">
        <v>216</v>
      </c>
      <c r="E4099" t="s">
        <v>416</v>
      </c>
      <c r="F4099" t="n">
        <v>3201</v>
      </c>
      <c r="G4099" t="s">
        <v>250</v>
      </c>
      <c r="H4099" t="s">
        <v>251</v>
      </c>
      <c r="I4099" t="n">
        <v>5</v>
      </c>
      <c r="J4099" t="n">
        <v>515</v>
      </c>
      <c r="K4099" t="s">
        <v>361</v>
      </c>
      <c r="L4099" t="n">
        <v>215</v>
      </c>
      <c r="M4099" t="n">
        <v>0</v>
      </c>
      <c r="N4099" t="n">
        <v>0</v>
      </c>
    </row>
    <row r="4100" spans="1:20">
      <c r="A4100" s="1" t="n">
        <v>42674</v>
      </c>
      <c r="B4100" t="s">
        <v>445</v>
      </c>
      <c r="C4100" t="n">
        <v>2</v>
      </c>
      <c r="D4100" t="n">
        <v>215</v>
      </c>
      <c r="E4100" t="s">
        <v>408</v>
      </c>
      <c r="F4100" t="n">
        <v>3201</v>
      </c>
      <c r="G4100" t="s">
        <v>250</v>
      </c>
      <c r="H4100" t="s">
        <v>251</v>
      </c>
      <c r="I4100" t="n">
        <v>5</v>
      </c>
      <c r="J4100" t="n">
        <v>515</v>
      </c>
      <c r="K4100" t="s">
        <v>361</v>
      </c>
      <c r="L4100" t="n">
        <v>100</v>
      </c>
      <c r="M4100" t="n">
        <v>0</v>
      </c>
      <c r="N4100" t="n">
        <v>0</v>
      </c>
      <c r="O4100" t="s">
        <v>444</v>
      </c>
      <c r="P4100" t="n">
        <v>363</v>
      </c>
      <c r="Q4100" t="s">
        <v>411</v>
      </c>
      <c r="R4100" t="s">
        <v>255</v>
      </c>
      <c r="S4100" t="s">
        <v>251</v>
      </c>
      <c r="T4100" t="n">
        <v>5</v>
      </c>
    </row>
    <row r="4101" spans="1:20">
      <c r="A4101" s="1" t="n">
        <v>42674</v>
      </c>
      <c r="B4101" t="s">
        <v>445</v>
      </c>
      <c r="C4101" t="n">
        <v>3</v>
      </c>
      <c r="D4101" t="n">
        <v>216</v>
      </c>
      <c r="E4101" t="s">
        <v>416</v>
      </c>
      <c r="F4101" t="n">
        <v>3201</v>
      </c>
      <c r="G4101" t="s">
        <v>250</v>
      </c>
      <c r="H4101" t="s">
        <v>251</v>
      </c>
      <c r="I4101" t="n">
        <v>5</v>
      </c>
      <c r="J4101" t="n">
        <v>490</v>
      </c>
      <c r="K4101" t="s">
        <v>266</v>
      </c>
      <c r="L4101" t="n">
        <v>125</v>
      </c>
      <c r="M4101" t="n">
        <v>0</v>
      </c>
      <c r="N4101" t="n">
        <v>0</v>
      </c>
    </row>
    <row r="4102" spans="1:20">
      <c r="A4102" s="1" t="n">
        <v>42674</v>
      </c>
      <c r="B4102" t="s">
        <v>446</v>
      </c>
      <c r="C4102" t="n">
        <v>1</v>
      </c>
      <c r="D4102" t="n">
        <v>215</v>
      </c>
      <c r="E4102" t="s">
        <v>408</v>
      </c>
      <c r="F4102" t="n">
        <v>3201</v>
      </c>
      <c r="G4102" t="s">
        <v>250</v>
      </c>
      <c r="H4102" t="s">
        <v>251</v>
      </c>
      <c r="I4102" t="n">
        <v>5</v>
      </c>
      <c r="J4102" t="n">
        <v>515</v>
      </c>
      <c r="K4102" t="s">
        <v>361</v>
      </c>
      <c r="L4102" t="n">
        <v>315</v>
      </c>
      <c r="M4102" t="n">
        <v>0</v>
      </c>
      <c r="N4102" t="n">
        <v>0</v>
      </c>
    </row>
    <row r="4103" spans="1:20">
      <c r="A4103" s="1" t="n">
        <v>42704</v>
      </c>
      <c r="B4103" t="s">
        <v>253</v>
      </c>
      <c r="C4103" t="n">
        <v>74</v>
      </c>
      <c r="D4103" t="n">
        <v>465</v>
      </c>
      <c r="E4103" t="s">
        <v>428</v>
      </c>
      <c r="F4103" t="n">
        <v>3201</v>
      </c>
      <c r="G4103" t="s">
        <v>250</v>
      </c>
      <c r="H4103" t="s">
        <v>251</v>
      </c>
      <c r="I4103" t="n">
        <v>5</v>
      </c>
      <c r="J4103" t="n">
        <v>260</v>
      </c>
      <c r="K4103" t="s">
        <v>272</v>
      </c>
      <c r="L4103" t="n">
        <v>15</v>
      </c>
      <c r="M4103" t="n">
        <v>0</v>
      </c>
      <c r="N4103" t="n">
        <v>0</v>
      </c>
    </row>
    <row r="4104" spans="1:20">
      <c r="A4104" s="1" t="n">
        <v>42704</v>
      </c>
      <c r="B4104" t="s">
        <v>253</v>
      </c>
      <c r="C4104" t="n">
        <v>78</v>
      </c>
      <c r="D4104" t="n">
        <v>510</v>
      </c>
      <c r="E4104" t="s">
        <v>422</v>
      </c>
      <c r="F4104" t="n">
        <v>3201</v>
      </c>
      <c r="G4104" t="s">
        <v>250</v>
      </c>
      <c r="H4104" t="s">
        <v>251</v>
      </c>
      <c r="I4104" t="n">
        <v>5</v>
      </c>
      <c r="J4104" t="n">
        <v>260</v>
      </c>
      <c r="K4104" t="s">
        <v>272</v>
      </c>
      <c r="L4104" t="n">
        <v>65</v>
      </c>
      <c r="M4104" t="n">
        <v>1.55</v>
      </c>
      <c r="N4104" t="n">
        <v>0</v>
      </c>
    </row>
    <row r="4105" spans="1:20">
      <c r="A4105" s="1" t="n">
        <v>42704</v>
      </c>
      <c r="B4105" t="s">
        <v>253</v>
      </c>
      <c r="C4105" t="n">
        <v>75</v>
      </c>
      <c r="D4105" t="n">
        <v>465</v>
      </c>
      <c r="E4105" t="s">
        <v>428</v>
      </c>
      <c r="F4105" t="n">
        <v>3201</v>
      </c>
      <c r="G4105" t="s">
        <v>250</v>
      </c>
      <c r="H4105" t="s">
        <v>251</v>
      </c>
      <c r="I4105" t="n">
        <v>5</v>
      </c>
      <c r="J4105" t="n">
        <v>260</v>
      </c>
      <c r="K4105" t="s">
        <v>272</v>
      </c>
      <c r="L4105" t="n">
        <v>55</v>
      </c>
      <c r="M4105" t="n">
        <v>0</v>
      </c>
      <c r="N4105" t="n">
        <v>0</v>
      </c>
    </row>
    <row r="4106" spans="1:20">
      <c r="A4106" s="1" t="n">
        <v>42704</v>
      </c>
      <c r="B4106" t="s">
        <v>451</v>
      </c>
      <c r="C4106" t="n">
        <v>2</v>
      </c>
      <c r="D4106" t="n">
        <v>215</v>
      </c>
      <c r="E4106" t="s">
        <v>408</v>
      </c>
      <c r="F4106" t="n">
        <v>3201</v>
      </c>
      <c r="G4106" t="s">
        <v>250</v>
      </c>
      <c r="H4106" t="s">
        <v>251</v>
      </c>
      <c r="I4106" t="n">
        <v>5</v>
      </c>
      <c r="J4106" t="n">
        <v>910</v>
      </c>
      <c r="K4106" t="s">
        <v>340</v>
      </c>
      <c r="L4106" t="n">
        <v>0</v>
      </c>
      <c r="M4106" t="n">
        <v>0</v>
      </c>
      <c r="N4106" t="n">
        <v>0</v>
      </c>
    </row>
    <row r="4107" spans="1:20">
      <c r="A4107" s="1" t="n">
        <v>42704</v>
      </c>
      <c r="B4107" t="s">
        <v>451</v>
      </c>
      <c r="C4107" t="n">
        <v>3</v>
      </c>
      <c r="D4107" t="n">
        <v>215</v>
      </c>
      <c r="E4107" t="s">
        <v>408</v>
      </c>
      <c r="F4107" t="n">
        <v>3201</v>
      </c>
      <c r="G4107" t="s">
        <v>250</v>
      </c>
      <c r="H4107" t="s">
        <v>251</v>
      </c>
      <c r="I4107" t="n">
        <v>5</v>
      </c>
      <c r="J4107" t="n">
        <v>580</v>
      </c>
      <c r="K4107" t="s">
        <v>270</v>
      </c>
      <c r="L4107" t="n">
        <v>0</v>
      </c>
      <c r="M4107" t="n">
        <v>0</v>
      </c>
      <c r="N4107" t="n">
        <v>0</v>
      </c>
    </row>
    <row r="4108" spans="1:20">
      <c r="A4108" s="1" t="n">
        <v>42704</v>
      </c>
      <c r="B4108" t="s">
        <v>443</v>
      </c>
      <c r="C4108" t="n">
        <v>1</v>
      </c>
      <c r="D4108" t="n">
        <v>251</v>
      </c>
      <c r="E4108" t="s">
        <v>409</v>
      </c>
      <c r="F4108" t="n">
        <v>3204</v>
      </c>
      <c r="G4108" t="s">
        <v>367</v>
      </c>
      <c r="H4108" t="s">
        <v>251</v>
      </c>
      <c r="I4108" t="n">
        <v>5</v>
      </c>
      <c r="J4108" t="n">
        <v>160</v>
      </c>
      <c r="K4108" t="s">
        <v>280</v>
      </c>
      <c r="L4108" t="n">
        <v>23</v>
      </c>
      <c r="M4108" t="n">
        <v>0</v>
      </c>
      <c r="N4108" t="n">
        <v>0</v>
      </c>
    </row>
    <row r="4109" spans="1:20">
      <c r="A4109" s="1" t="n">
        <v>42704</v>
      </c>
      <c r="B4109" t="s">
        <v>443</v>
      </c>
      <c r="C4109" t="n">
        <v>4</v>
      </c>
      <c r="D4109" t="n">
        <v>251</v>
      </c>
      <c r="E4109" t="s">
        <v>409</v>
      </c>
      <c r="F4109" t="n">
        <v>3201</v>
      </c>
      <c r="G4109" t="s">
        <v>250</v>
      </c>
      <c r="H4109" t="s">
        <v>251</v>
      </c>
      <c r="I4109" t="n">
        <v>5</v>
      </c>
      <c r="J4109" t="n">
        <v>160</v>
      </c>
      <c r="K4109" t="s">
        <v>280</v>
      </c>
      <c r="L4109" t="n">
        <v>0</v>
      </c>
      <c r="M4109" t="n">
        <v>0</v>
      </c>
      <c r="N4109" t="n">
        <v>0</v>
      </c>
    </row>
    <row r="4110" spans="1:20">
      <c r="A4110" s="1" t="n">
        <v>42704</v>
      </c>
      <c r="B4110" t="s">
        <v>443</v>
      </c>
      <c r="C4110" t="n">
        <v>2</v>
      </c>
      <c r="D4110" t="n">
        <v>251</v>
      </c>
      <c r="E4110" t="s">
        <v>409</v>
      </c>
      <c r="F4110" t="n">
        <v>3203</v>
      </c>
      <c r="G4110" t="s">
        <v>366</v>
      </c>
      <c r="H4110" t="s">
        <v>251</v>
      </c>
      <c r="I4110" t="n">
        <v>5</v>
      </c>
      <c r="J4110" t="n">
        <v>160</v>
      </c>
      <c r="K4110" t="s">
        <v>280</v>
      </c>
      <c r="L4110" t="n">
        <v>17</v>
      </c>
      <c r="M4110" t="n">
        <v>0</v>
      </c>
      <c r="N4110" t="n">
        <v>0</v>
      </c>
    </row>
    <row r="4111" spans="1:20">
      <c r="A4111" s="1" t="n">
        <v>42704</v>
      </c>
      <c r="B4111" t="s">
        <v>443</v>
      </c>
      <c r="C4111" t="n">
        <v>3</v>
      </c>
      <c r="D4111" t="n">
        <v>251</v>
      </c>
      <c r="E4111" t="s">
        <v>409</v>
      </c>
      <c r="F4111" t="n">
        <v>3202</v>
      </c>
      <c r="G4111" t="s">
        <v>297</v>
      </c>
      <c r="H4111" t="s">
        <v>251</v>
      </c>
      <c r="I4111" t="n">
        <v>5</v>
      </c>
      <c r="J4111" t="n">
        <v>160</v>
      </c>
      <c r="K4111" t="s">
        <v>280</v>
      </c>
      <c r="L4111" t="n">
        <v>18</v>
      </c>
      <c r="M4111" t="n">
        <v>0</v>
      </c>
      <c r="N4111" t="n">
        <v>0</v>
      </c>
    </row>
    <row r="4112" spans="1:20">
      <c r="A4112" s="1" t="n">
        <v>42704</v>
      </c>
      <c r="B4112" t="s">
        <v>443</v>
      </c>
      <c r="C4112" t="n">
        <v>4</v>
      </c>
      <c r="D4112" t="n">
        <v>251</v>
      </c>
      <c r="E4112" t="s">
        <v>409</v>
      </c>
      <c r="F4112" t="n">
        <v>3201</v>
      </c>
      <c r="G4112" t="s">
        <v>250</v>
      </c>
      <c r="H4112" t="s">
        <v>251</v>
      </c>
      <c r="I4112" t="n">
        <v>5</v>
      </c>
      <c r="J4112" t="n">
        <v>887</v>
      </c>
      <c r="K4112" t="s">
        <v>448</v>
      </c>
      <c r="L4112" t="n">
        <v>10</v>
      </c>
      <c r="M4112" t="n">
        <v>0</v>
      </c>
      <c r="N4112" t="n">
        <v>0</v>
      </c>
    </row>
    <row r="4113" spans="1:20">
      <c r="A4113" s="1" t="n">
        <v>42704</v>
      </c>
      <c r="B4113" t="s">
        <v>444</v>
      </c>
      <c r="C4113" t="n">
        <v>2</v>
      </c>
      <c r="D4113" t="n">
        <v>25</v>
      </c>
      <c r="E4113" t="s">
        <v>143</v>
      </c>
      <c r="F4113" t="n">
        <v>3201</v>
      </c>
      <c r="G4113" t="s">
        <v>250</v>
      </c>
      <c r="H4113" t="s">
        <v>251</v>
      </c>
      <c r="I4113" t="n">
        <v>5</v>
      </c>
      <c r="J4113" t="n">
        <v>910</v>
      </c>
      <c r="K4113" t="s">
        <v>340</v>
      </c>
      <c r="L4113" t="n">
        <v>192</v>
      </c>
      <c r="M4113" t="n">
        <v>0.75</v>
      </c>
      <c r="N4113" t="n">
        <v>40.2</v>
      </c>
      <c r="O4113" t="s">
        <v>444</v>
      </c>
      <c r="P4113" t="n">
        <v>363</v>
      </c>
      <c r="Q4113" t="s">
        <v>411</v>
      </c>
      <c r="R4113" t="s">
        <v>255</v>
      </c>
      <c r="S4113" t="s">
        <v>251</v>
      </c>
      <c r="T4113" t="n">
        <v>5</v>
      </c>
    </row>
    <row r="4114" spans="1:20">
      <c r="A4114" s="1" t="n">
        <v>42704</v>
      </c>
      <c r="B4114" t="s">
        <v>444</v>
      </c>
      <c r="C4114" t="n">
        <v>3</v>
      </c>
      <c r="D4114" t="n">
        <v>25</v>
      </c>
      <c r="E4114" t="s">
        <v>143</v>
      </c>
      <c r="F4114" t="n">
        <v>3201</v>
      </c>
      <c r="G4114" t="s">
        <v>250</v>
      </c>
      <c r="H4114" t="s">
        <v>251</v>
      </c>
      <c r="I4114" t="n">
        <v>5</v>
      </c>
      <c r="J4114" t="n">
        <v>150</v>
      </c>
      <c r="K4114" t="s">
        <v>291</v>
      </c>
      <c r="L4114" t="n">
        <v>461</v>
      </c>
      <c r="M4114" t="n">
        <v>0.21</v>
      </c>
      <c r="N4114" t="n">
        <v>24.1</v>
      </c>
      <c r="O4114" t="s">
        <v>444</v>
      </c>
      <c r="P4114" t="n">
        <v>363</v>
      </c>
      <c r="Q4114" t="s">
        <v>411</v>
      </c>
      <c r="R4114" t="s">
        <v>255</v>
      </c>
      <c r="S4114" t="s">
        <v>251</v>
      </c>
      <c r="T4114" t="n">
        <v>5</v>
      </c>
    </row>
    <row r="4115" spans="1:20">
      <c r="A4115" s="1" t="n">
        <v>42704</v>
      </c>
      <c r="B4115" t="s">
        <v>444</v>
      </c>
      <c r="C4115" t="n">
        <v>1</v>
      </c>
      <c r="D4115" t="n">
        <v>25</v>
      </c>
      <c r="E4115" t="s">
        <v>143</v>
      </c>
      <c r="F4115" t="n">
        <v>3201</v>
      </c>
      <c r="G4115" t="s">
        <v>250</v>
      </c>
      <c r="H4115" t="s">
        <v>251</v>
      </c>
      <c r="I4115" t="n">
        <v>5</v>
      </c>
      <c r="J4115" t="n">
        <v>550</v>
      </c>
      <c r="K4115" t="s">
        <v>369</v>
      </c>
      <c r="L4115" t="n">
        <v>801</v>
      </c>
      <c r="M4115" t="n">
        <v>0.16</v>
      </c>
      <c r="N4115" t="n">
        <v>37</v>
      </c>
      <c r="O4115" t="s">
        <v>444</v>
      </c>
      <c r="P4115" t="n">
        <v>363</v>
      </c>
      <c r="Q4115" t="s">
        <v>411</v>
      </c>
      <c r="R4115" t="s">
        <v>255</v>
      </c>
      <c r="S4115" t="s">
        <v>251</v>
      </c>
      <c r="T4115" t="n">
        <v>5</v>
      </c>
    </row>
    <row r="4116" spans="1:20">
      <c r="A4116" s="1" t="n">
        <v>42704</v>
      </c>
      <c r="B4116" t="s">
        <v>445</v>
      </c>
      <c r="C4116" t="n">
        <v>1</v>
      </c>
      <c r="D4116" t="n">
        <v>216</v>
      </c>
      <c r="E4116" t="s">
        <v>416</v>
      </c>
      <c r="F4116" t="n">
        <v>3201</v>
      </c>
      <c r="G4116" t="s">
        <v>250</v>
      </c>
      <c r="H4116" t="s">
        <v>251</v>
      </c>
      <c r="I4116" t="n">
        <v>5</v>
      </c>
      <c r="J4116" t="n">
        <v>515</v>
      </c>
      <c r="K4116" t="s">
        <v>361</v>
      </c>
      <c r="L4116" t="n">
        <v>175</v>
      </c>
      <c r="M4116" t="n">
        <v>0</v>
      </c>
      <c r="N4116" t="n">
        <v>0</v>
      </c>
      <c r="O4116" t="s">
        <v>444</v>
      </c>
      <c r="P4116" t="n">
        <v>363</v>
      </c>
      <c r="Q4116" t="s">
        <v>411</v>
      </c>
      <c r="R4116" t="s">
        <v>255</v>
      </c>
      <c r="S4116" t="s">
        <v>251</v>
      </c>
      <c r="T4116" t="n">
        <v>5</v>
      </c>
    </row>
    <row r="4117" spans="1:20">
      <c r="A4117" s="1" t="n">
        <v>42704</v>
      </c>
      <c r="B4117" t="s">
        <v>445</v>
      </c>
      <c r="C4117" t="n">
        <v>2</v>
      </c>
      <c r="D4117" t="n">
        <v>215</v>
      </c>
      <c r="E4117" t="s">
        <v>408</v>
      </c>
      <c r="F4117" t="n">
        <v>3201</v>
      </c>
      <c r="G4117" t="s">
        <v>250</v>
      </c>
      <c r="H4117" t="s">
        <v>251</v>
      </c>
      <c r="I4117" t="n">
        <v>5</v>
      </c>
      <c r="J4117" t="n">
        <v>515</v>
      </c>
      <c r="K4117" t="s">
        <v>361</v>
      </c>
      <c r="L4117" t="n">
        <v>140</v>
      </c>
      <c r="M4117" t="n">
        <v>0</v>
      </c>
      <c r="N4117" t="n">
        <v>0</v>
      </c>
    </row>
    <row r="4118" spans="1:20">
      <c r="A4118" s="1" t="n">
        <v>42704</v>
      </c>
      <c r="B4118" t="s">
        <v>445</v>
      </c>
      <c r="C4118" t="n">
        <v>3</v>
      </c>
      <c r="D4118" t="n">
        <v>216</v>
      </c>
      <c r="E4118" t="s">
        <v>416</v>
      </c>
      <c r="F4118" t="n">
        <v>3201</v>
      </c>
      <c r="G4118" t="s">
        <v>250</v>
      </c>
      <c r="H4118" t="s">
        <v>251</v>
      </c>
      <c r="I4118" t="n">
        <v>5</v>
      </c>
      <c r="J4118" t="n">
        <v>490</v>
      </c>
      <c r="K4118" t="s">
        <v>266</v>
      </c>
      <c r="L4118" t="n">
        <v>70</v>
      </c>
      <c r="M4118" t="n">
        <v>0</v>
      </c>
      <c r="N4118" t="n">
        <v>0</v>
      </c>
    </row>
    <row r="4119" spans="1:20">
      <c r="A4119" s="1" t="n">
        <v>42704</v>
      </c>
      <c r="B4119" t="s">
        <v>446</v>
      </c>
      <c r="C4119" t="n">
        <v>10</v>
      </c>
      <c r="D4119" t="n">
        <v>215</v>
      </c>
      <c r="E4119" t="s">
        <v>408</v>
      </c>
      <c r="F4119" t="n">
        <v>3201</v>
      </c>
      <c r="G4119" t="s">
        <v>250</v>
      </c>
      <c r="H4119" t="s">
        <v>251</v>
      </c>
      <c r="I4119" t="n">
        <v>5</v>
      </c>
      <c r="J4119" t="n">
        <v>515</v>
      </c>
      <c r="K4119" t="s">
        <v>361</v>
      </c>
      <c r="L4119" t="n">
        <v>140</v>
      </c>
      <c r="M4119" t="n">
        <v>0</v>
      </c>
      <c r="N4119" t="n">
        <v>0</v>
      </c>
    </row>
    <row r="4120" spans="1:20">
      <c r="A4120" s="1" t="n">
        <v>42704</v>
      </c>
      <c r="B4120" t="s">
        <v>446</v>
      </c>
      <c r="C4120" t="n">
        <v>6</v>
      </c>
      <c r="D4120" t="n">
        <v>215</v>
      </c>
      <c r="E4120" t="s">
        <v>408</v>
      </c>
      <c r="F4120" t="n">
        <v>3201</v>
      </c>
      <c r="G4120" t="s">
        <v>250</v>
      </c>
      <c r="H4120" t="s">
        <v>251</v>
      </c>
      <c r="I4120" t="n">
        <v>5</v>
      </c>
      <c r="J4120" t="n">
        <v>458</v>
      </c>
      <c r="K4120" t="s">
        <v>252</v>
      </c>
      <c r="L4120" t="n">
        <v>14</v>
      </c>
      <c r="M4120" t="n">
        <v>0</v>
      </c>
      <c r="N4120" t="n">
        <v>0</v>
      </c>
    </row>
    <row r="4121" spans="1:20">
      <c r="A4121" s="1" t="n">
        <v>42704</v>
      </c>
      <c r="B4121" t="s">
        <v>446</v>
      </c>
      <c r="C4121" t="n">
        <v>7</v>
      </c>
      <c r="D4121" t="n">
        <v>215</v>
      </c>
      <c r="E4121" t="s">
        <v>408</v>
      </c>
      <c r="F4121" t="n">
        <v>3201</v>
      </c>
      <c r="G4121" t="s">
        <v>250</v>
      </c>
      <c r="H4121" t="s">
        <v>251</v>
      </c>
      <c r="I4121" t="n">
        <v>5</v>
      </c>
      <c r="J4121" t="n">
        <v>910</v>
      </c>
      <c r="K4121" t="s">
        <v>340</v>
      </c>
      <c r="L4121" t="n">
        <v>11</v>
      </c>
      <c r="M4121" t="n">
        <v>0</v>
      </c>
      <c r="N4121" t="n">
        <v>0</v>
      </c>
    </row>
    <row r="4122" spans="1:20">
      <c r="A4122" s="1" t="n">
        <v>42704</v>
      </c>
      <c r="B4122" t="s">
        <v>446</v>
      </c>
      <c r="C4122" t="n">
        <v>9</v>
      </c>
      <c r="D4122" t="n">
        <v>215</v>
      </c>
      <c r="E4122" t="s">
        <v>408</v>
      </c>
      <c r="F4122" t="n">
        <v>3201</v>
      </c>
      <c r="G4122" t="s">
        <v>250</v>
      </c>
      <c r="H4122" t="s">
        <v>251</v>
      </c>
      <c r="I4122" t="n">
        <v>5</v>
      </c>
      <c r="J4122" t="n">
        <v>580</v>
      </c>
      <c r="K4122" t="s">
        <v>270</v>
      </c>
      <c r="L4122" t="n">
        <v>2</v>
      </c>
      <c r="M4122" t="n">
        <v>0</v>
      </c>
      <c r="N4122" t="n">
        <v>0</v>
      </c>
    </row>
    <row r="4123" spans="1:20">
      <c r="A4123" s="1" t="n">
        <v>42704</v>
      </c>
      <c r="B4123" t="s">
        <v>446</v>
      </c>
      <c r="C4123" t="n">
        <v>8</v>
      </c>
      <c r="D4123" t="n">
        <v>215</v>
      </c>
      <c r="E4123" t="s">
        <v>408</v>
      </c>
      <c r="F4123" t="n">
        <v>3201</v>
      </c>
      <c r="G4123" t="s">
        <v>250</v>
      </c>
      <c r="H4123" t="s">
        <v>251</v>
      </c>
      <c r="I4123" t="n">
        <v>5</v>
      </c>
      <c r="J4123" t="n">
        <v>550</v>
      </c>
      <c r="K4123" t="s">
        <v>369</v>
      </c>
      <c r="L4123" t="n">
        <v>8</v>
      </c>
      <c r="M4123" t="n">
        <v>0</v>
      </c>
      <c r="N4123" t="n">
        <v>0</v>
      </c>
      <c r="O4123" t="s">
        <v>452</v>
      </c>
      <c r="P4123" t="n">
        <v>121</v>
      </c>
      <c r="Q4123" t="s">
        <v>411</v>
      </c>
      <c r="R4123" t="s">
        <v>255</v>
      </c>
      <c r="S4123" t="s">
        <v>251</v>
      </c>
      <c r="T4123" t="n">
        <v>5</v>
      </c>
    </row>
    <row r="4124" spans="1:20">
      <c r="A4124" s="1" t="n">
        <v>42735</v>
      </c>
      <c r="B4124" t="s">
        <v>451</v>
      </c>
      <c r="C4124" t="n">
        <v>2</v>
      </c>
      <c r="D4124" t="n">
        <v>215</v>
      </c>
      <c r="E4124" t="s">
        <v>408</v>
      </c>
      <c r="F4124" t="n">
        <v>3201</v>
      </c>
      <c r="G4124" t="s">
        <v>250</v>
      </c>
      <c r="H4124" t="s">
        <v>251</v>
      </c>
      <c r="I4124" t="n">
        <v>5</v>
      </c>
      <c r="J4124" t="n">
        <v>515</v>
      </c>
      <c r="K4124" t="s">
        <v>361</v>
      </c>
      <c r="L4124" t="n">
        <v>0</v>
      </c>
      <c r="M4124" t="n">
        <v>0</v>
      </c>
      <c r="N4124" t="n">
        <v>0</v>
      </c>
    </row>
    <row r="4125" spans="1:20">
      <c r="A4125" s="1" t="n">
        <v>42735</v>
      </c>
      <c r="B4125" t="s">
        <v>451</v>
      </c>
      <c r="C4125" t="n">
        <v>1</v>
      </c>
      <c r="D4125" t="n">
        <v>215</v>
      </c>
      <c r="E4125" t="s">
        <v>408</v>
      </c>
      <c r="F4125" t="n">
        <v>3201</v>
      </c>
      <c r="G4125" t="s">
        <v>250</v>
      </c>
      <c r="H4125" t="s">
        <v>251</v>
      </c>
      <c r="I4125" t="n">
        <v>5</v>
      </c>
      <c r="J4125" t="n">
        <v>515</v>
      </c>
      <c r="K4125" t="s">
        <v>361</v>
      </c>
      <c r="L4125" t="n">
        <v>110</v>
      </c>
      <c r="M4125" t="n">
        <v>0</v>
      </c>
      <c r="N4125" t="n">
        <v>0</v>
      </c>
    </row>
    <row r="4126" spans="1:20">
      <c r="A4126" s="1" t="n">
        <v>42735</v>
      </c>
      <c r="B4126" t="s">
        <v>451</v>
      </c>
      <c r="C4126" t="n">
        <v>3</v>
      </c>
      <c r="D4126" t="n">
        <v>25</v>
      </c>
      <c r="E4126" t="s">
        <v>143</v>
      </c>
      <c r="F4126" t="n">
        <v>3201</v>
      </c>
      <c r="G4126" t="s">
        <v>250</v>
      </c>
      <c r="H4126" t="s">
        <v>251</v>
      </c>
      <c r="I4126" t="n">
        <v>5</v>
      </c>
      <c r="J4126" t="n">
        <v>458</v>
      </c>
      <c r="K4126" t="s">
        <v>252</v>
      </c>
      <c r="L4126" t="n">
        <v>0</v>
      </c>
      <c r="M4126" t="n">
        <v>0.25</v>
      </c>
      <c r="N4126" t="n">
        <v>47.3</v>
      </c>
    </row>
    <row r="4127" spans="1:20">
      <c r="A4127" s="1" t="n">
        <v>42735</v>
      </c>
      <c r="B4127" t="s">
        <v>443</v>
      </c>
      <c r="C4127" t="n">
        <v>1</v>
      </c>
      <c r="D4127" t="n">
        <v>251</v>
      </c>
      <c r="E4127" t="s">
        <v>409</v>
      </c>
      <c r="F4127" t="n">
        <v>3204</v>
      </c>
      <c r="G4127" t="s">
        <v>367</v>
      </c>
      <c r="H4127" t="s">
        <v>251</v>
      </c>
      <c r="I4127" t="n">
        <v>5</v>
      </c>
      <c r="J4127" t="n">
        <v>887</v>
      </c>
      <c r="K4127" t="s">
        <v>448</v>
      </c>
      <c r="L4127" t="n">
        <v>9</v>
      </c>
      <c r="M4127" t="n">
        <v>0</v>
      </c>
      <c r="N4127" t="n">
        <v>0</v>
      </c>
    </row>
    <row r="4128" spans="1:20">
      <c r="A4128" s="1" t="n">
        <v>42735</v>
      </c>
      <c r="B4128" t="s">
        <v>443</v>
      </c>
      <c r="C4128" t="n">
        <v>2</v>
      </c>
      <c r="D4128" t="n">
        <v>251</v>
      </c>
      <c r="E4128" t="s">
        <v>409</v>
      </c>
      <c r="F4128" t="n">
        <v>3203</v>
      </c>
      <c r="G4128" t="s">
        <v>366</v>
      </c>
      <c r="H4128" t="s">
        <v>251</v>
      </c>
      <c r="I4128" t="n">
        <v>5</v>
      </c>
      <c r="J4128" t="n">
        <v>887</v>
      </c>
      <c r="K4128" t="s">
        <v>448</v>
      </c>
      <c r="L4128" t="n">
        <v>15</v>
      </c>
      <c r="M4128" t="n">
        <v>0</v>
      </c>
      <c r="N4128" t="n">
        <v>0</v>
      </c>
    </row>
    <row r="4129" spans="1:20">
      <c r="A4129" s="1" t="n">
        <v>42735</v>
      </c>
      <c r="B4129" t="s">
        <v>443</v>
      </c>
      <c r="C4129" t="n">
        <v>4</v>
      </c>
      <c r="D4129" t="n">
        <v>251</v>
      </c>
      <c r="E4129" t="s">
        <v>409</v>
      </c>
      <c r="F4129" t="n">
        <v>3201</v>
      </c>
      <c r="G4129" t="s">
        <v>250</v>
      </c>
      <c r="H4129" t="s">
        <v>251</v>
      </c>
      <c r="I4129" t="n">
        <v>5</v>
      </c>
      <c r="J4129" t="n">
        <v>887</v>
      </c>
      <c r="K4129" t="s">
        <v>448</v>
      </c>
      <c r="L4129" t="n">
        <v>5</v>
      </c>
      <c r="M4129" t="n">
        <v>0</v>
      </c>
      <c r="N4129" t="n">
        <v>0</v>
      </c>
      <c r="O4129" t="s">
        <v>444</v>
      </c>
      <c r="P4129" t="n">
        <v>363</v>
      </c>
      <c r="Q4129" t="s">
        <v>411</v>
      </c>
      <c r="R4129" t="s">
        <v>255</v>
      </c>
      <c r="S4129" t="s">
        <v>251</v>
      </c>
      <c r="T4129" t="n">
        <v>5</v>
      </c>
    </row>
    <row r="4130" spans="1:20">
      <c r="A4130" s="1" t="n">
        <v>42735</v>
      </c>
      <c r="B4130" t="s">
        <v>443</v>
      </c>
      <c r="C4130" t="n">
        <v>3</v>
      </c>
      <c r="D4130" t="n">
        <v>251</v>
      </c>
      <c r="E4130" t="s">
        <v>409</v>
      </c>
      <c r="F4130" t="n">
        <v>3202</v>
      </c>
      <c r="G4130" t="s">
        <v>297</v>
      </c>
      <c r="H4130" t="s">
        <v>251</v>
      </c>
      <c r="I4130" t="n">
        <v>5</v>
      </c>
      <c r="J4130" t="n">
        <v>887</v>
      </c>
      <c r="K4130" t="s">
        <v>448</v>
      </c>
      <c r="L4130" t="n">
        <v>36</v>
      </c>
      <c r="M4130" t="n">
        <v>0</v>
      </c>
      <c r="N4130" t="n">
        <v>0</v>
      </c>
      <c r="O4130" t="s">
        <v>444</v>
      </c>
      <c r="P4130" t="n">
        <v>363</v>
      </c>
      <c r="Q4130" t="s">
        <v>411</v>
      </c>
      <c r="R4130" t="s">
        <v>255</v>
      </c>
      <c r="S4130" t="s">
        <v>251</v>
      </c>
      <c r="T4130" t="n">
        <v>5</v>
      </c>
    </row>
    <row r="4131" spans="1:20">
      <c r="A4131" s="1" t="n">
        <v>42735</v>
      </c>
      <c r="B4131" t="s">
        <v>444</v>
      </c>
      <c r="C4131" t="n">
        <v>2</v>
      </c>
      <c r="D4131" t="n">
        <v>25</v>
      </c>
      <c r="E4131" t="s">
        <v>143</v>
      </c>
      <c r="F4131" t="n">
        <v>3201</v>
      </c>
      <c r="G4131" t="s">
        <v>250</v>
      </c>
      <c r="H4131" t="s">
        <v>251</v>
      </c>
      <c r="I4131" t="n">
        <v>5</v>
      </c>
      <c r="J4131" t="n">
        <v>805</v>
      </c>
      <c r="K4131" t="s">
        <v>317</v>
      </c>
      <c r="L4131" t="n">
        <v>743</v>
      </c>
      <c r="M4131" t="n">
        <v>0.18</v>
      </c>
      <c r="N4131" t="n">
        <v>43.8</v>
      </c>
      <c r="O4131" t="s">
        <v>444</v>
      </c>
      <c r="P4131" t="n">
        <v>363</v>
      </c>
      <c r="Q4131" t="s">
        <v>411</v>
      </c>
      <c r="R4131" t="s">
        <v>255</v>
      </c>
      <c r="S4131" t="s">
        <v>251</v>
      </c>
      <c r="T4131" t="n">
        <v>5</v>
      </c>
    </row>
    <row r="4132" spans="1:20">
      <c r="A4132" s="1" t="n">
        <v>42735</v>
      </c>
      <c r="B4132" t="s">
        <v>444</v>
      </c>
      <c r="C4132" t="n">
        <v>1</v>
      </c>
      <c r="D4132" t="n">
        <v>25</v>
      </c>
      <c r="E4132" t="s">
        <v>143</v>
      </c>
      <c r="F4132" t="n">
        <v>3201</v>
      </c>
      <c r="G4132" t="s">
        <v>250</v>
      </c>
      <c r="H4132" t="s">
        <v>251</v>
      </c>
      <c r="I4132" t="n">
        <v>5</v>
      </c>
      <c r="J4132" t="n">
        <v>550</v>
      </c>
      <c r="K4132" t="s">
        <v>369</v>
      </c>
      <c r="L4132" t="n">
        <v>989</v>
      </c>
      <c r="M4132" t="n">
        <v>0.16</v>
      </c>
      <c r="N4132" t="n">
        <v>37.3</v>
      </c>
      <c r="O4132" t="s">
        <v>444</v>
      </c>
      <c r="P4132" t="n">
        <v>363</v>
      </c>
      <c r="Q4132" t="s">
        <v>411</v>
      </c>
      <c r="R4132" t="s">
        <v>255</v>
      </c>
      <c r="S4132" t="s">
        <v>251</v>
      </c>
      <c r="T4132" t="n">
        <v>5</v>
      </c>
    </row>
    <row r="4133" spans="1:20">
      <c r="A4133" s="1" t="n">
        <v>42735</v>
      </c>
      <c r="B4133" t="s">
        <v>445</v>
      </c>
      <c r="C4133" t="n">
        <v>1</v>
      </c>
      <c r="D4133" t="n">
        <v>216</v>
      </c>
      <c r="E4133" t="s">
        <v>416</v>
      </c>
      <c r="F4133" t="n">
        <v>3201</v>
      </c>
      <c r="G4133" t="s">
        <v>250</v>
      </c>
      <c r="H4133" t="s">
        <v>251</v>
      </c>
      <c r="I4133" t="n">
        <v>5</v>
      </c>
      <c r="J4133" t="n">
        <v>490</v>
      </c>
      <c r="K4133" t="s">
        <v>266</v>
      </c>
      <c r="L4133" t="n">
        <v>110</v>
      </c>
      <c r="M4133" t="n">
        <v>0</v>
      </c>
      <c r="N4133" t="n">
        <v>0</v>
      </c>
      <c r="T4133" t="s">
        <v>405</v>
      </c>
    </row>
    <row r="4134" spans="1:20">
      <c r="A4134" s="1" t="n">
        <v>42766</v>
      </c>
      <c r="B4134" t="s">
        <v>451</v>
      </c>
      <c r="C4134" t="n">
        <v>2</v>
      </c>
      <c r="D4134" t="n">
        <v>215</v>
      </c>
      <c r="E4134" t="s">
        <v>408</v>
      </c>
      <c r="F4134" t="n">
        <v>3201</v>
      </c>
      <c r="G4134" t="s">
        <v>250</v>
      </c>
      <c r="H4134" t="s">
        <v>251</v>
      </c>
      <c r="I4134" t="n">
        <v>5</v>
      </c>
      <c r="J4134" t="n">
        <v>940</v>
      </c>
      <c r="K4134" t="s">
        <v>257</v>
      </c>
      <c r="L4134" t="n">
        <v>1</v>
      </c>
      <c r="M4134" t="n">
        <v>0</v>
      </c>
      <c r="N4134" t="n">
        <v>0</v>
      </c>
      <c r="O4134" t="s">
        <v>345</v>
      </c>
      <c r="P4134" t="n">
        <v>121</v>
      </c>
      <c r="Q4134" t="s">
        <v>251</v>
      </c>
      <c r="R4134" t="s">
        <v>255</v>
      </c>
      <c r="S4134" t="s">
        <v>251</v>
      </c>
      <c r="T4134" t="n">
        <v>5</v>
      </c>
    </row>
    <row r="4135" spans="1:20">
      <c r="A4135" s="1" t="n">
        <v>42766</v>
      </c>
      <c r="B4135" t="s">
        <v>443</v>
      </c>
      <c r="C4135" t="n">
        <v>1</v>
      </c>
      <c r="D4135" t="n">
        <v>251</v>
      </c>
      <c r="E4135" t="s">
        <v>409</v>
      </c>
      <c r="F4135" t="n">
        <v>3203</v>
      </c>
      <c r="G4135" t="s">
        <v>366</v>
      </c>
      <c r="H4135" t="s">
        <v>251</v>
      </c>
      <c r="I4135" t="n">
        <v>5</v>
      </c>
      <c r="J4135" t="n">
        <v>887</v>
      </c>
      <c r="K4135" t="s">
        <v>448</v>
      </c>
      <c r="L4135" t="n">
        <v>17</v>
      </c>
      <c r="M4135" t="n">
        <v>0</v>
      </c>
      <c r="N4135" t="n">
        <v>0</v>
      </c>
      <c r="O4135" t="s">
        <v>345</v>
      </c>
      <c r="P4135" t="n">
        <v>121</v>
      </c>
      <c r="Q4135" t="s">
        <v>251</v>
      </c>
      <c r="R4135" t="s">
        <v>255</v>
      </c>
      <c r="S4135" t="s">
        <v>251</v>
      </c>
      <c r="T4135" t="n">
        <v>5</v>
      </c>
    </row>
    <row r="4136" spans="1:20">
      <c r="A4136" s="1" t="n">
        <v>42766</v>
      </c>
      <c r="B4136" t="s">
        <v>443</v>
      </c>
      <c r="C4136" t="n">
        <v>3</v>
      </c>
      <c r="D4136" t="n">
        <v>251</v>
      </c>
      <c r="E4136" t="s">
        <v>409</v>
      </c>
      <c r="F4136" t="n">
        <v>3204</v>
      </c>
      <c r="G4136" t="s">
        <v>367</v>
      </c>
      <c r="H4136" t="s">
        <v>251</v>
      </c>
      <c r="I4136" t="n">
        <v>5</v>
      </c>
      <c r="J4136" t="n">
        <v>887</v>
      </c>
      <c r="K4136" t="s">
        <v>448</v>
      </c>
      <c r="L4136" t="n">
        <v>42</v>
      </c>
      <c r="M4136" t="n">
        <v>0</v>
      </c>
      <c r="N4136" t="n">
        <v>0</v>
      </c>
      <c r="O4136" t="s">
        <v>345</v>
      </c>
      <c r="P4136" t="n">
        <v>121</v>
      </c>
      <c r="Q4136" t="s">
        <v>251</v>
      </c>
      <c r="R4136" t="s">
        <v>255</v>
      </c>
      <c r="S4136" t="s">
        <v>251</v>
      </c>
      <c r="T4136" t="n">
        <v>5</v>
      </c>
    </row>
    <row r="4137" spans="1:20">
      <c r="A4137" s="1" t="n">
        <v>42766</v>
      </c>
      <c r="B4137" t="s">
        <v>443</v>
      </c>
      <c r="C4137" t="n">
        <v>2</v>
      </c>
      <c r="D4137" t="n">
        <v>251</v>
      </c>
      <c r="E4137" t="s">
        <v>409</v>
      </c>
      <c r="F4137" t="n">
        <v>3202</v>
      </c>
      <c r="G4137" t="s">
        <v>297</v>
      </c>
      <c r="H4137" t="s">
        <v>251</v>
      </c>
      <c r="I4137" t="n">
        <v>5</v>
      </c>
      <c r="J4137" t="n">
        <v>887</v>
      </c>
      <c r="K4137" t="s">
        <v>448</v>
      </c>
      <c r="L4137" t="n">
        <v>20</v>
      </c>
      <c r="M4137" t="n">
        <v>0</v>
      </c>
      <c r="N4137" t="n">
        <v>0</v>
      </c>
      <c r="O4137" t="s">
        <v>345</v>
      </c>
      <c r="P4137" t="n">
        <v>121</v>
      </c>
      <c r="Q4137" t="s">
        <v>251</v>
      </c>
      <c r="R4137" t="s">
        <v>255</v>
      </c>
      <c r="S4137" t="s">
        <v>251</v>
      </c>
      <c r="T4137" t="n">
        <v>5</v>
      </c>
    </row>
    <row r="4138" spans="1:20">
      <c r="A4138" s="1" t="n">
        <v>42766</v>
      </c>
      <c r="B4138" t="s">
        <v>258</v>
      </c>
      <c r="C4138" t="n">
        <v>1</v>
      </c>
      <c r="D4138" t="n">
        <v>216</v>
      </c>
      <c r="E4138" t="s">
        <v>416</v>
      </c>
      <c r="F4138" t="n">
        <v>3201</v>
      </c>
      <c r="G4138" t="s">
        <v>250</v>
      </c>
      <c r="H4138" t="s">
        <v>251</v>
      </c>
      <c r="I4138" t="n">
        <v>5</v>
      </c>
      <c r="J4138" t="n">
        <v>490</v>
      </c>
      <c r="K4138" t="s">
        <v>266</v>
      </c>
      <c r="L4138" t="n">
        <v>224</v>
      </c>
      <c r="M4138" t="n">
        <v>0</v>
      </c>
      <c r="N4138" t="n">
        <v>0</v>
      </c>
      <c r="O4138" t="s">
        <v>345</v>
      </c>
      <c r="P4138" t="n">
        <v>121</v>
      </c>
      <c r="Q4138" t="s">
        <v>251</v>
      </c>
      <c r="R4138" t="s">
        <v>255</v>
      </c>
      <c r="S4138" t="s">
        <v>251</v>
      </c>
      <c r="T4138" t="n">
        <v>5</v>
      </c>
    </row>
    <row r="4139" spans="1:20">
      <c r="A4139" s="1" t="n">
        <v>42766</v>
      </c>
      <c r="B4139" t="s">
        <v>258</v>
      </c>
      <c r="C4139" t="n">
        <v>2</v>
      </c>
      <c r="D4139" t="n">
        <v>216</v>
      </c>
      <c r="E4139" t="s">
        <v>416</v>
      </c>
      <c r="F4139" t="n">
        <v>3201</v>
      </c>
      <c r="G4139" t="s">
        <v>250</v>
      </c>
      <c r="H4139" t="s">
        <v>251</v>
      </c>
      <c r="I4139" t="n">
        <v>5</v>
      </c>
      <c r="J4139" t="n">
        <v>490</v>
      </c>
      <c r="K4139" t="s">
        <v>266</v>
      </c>
      <c r="L4139" t="n">
        <v>311</v>
      </c>
      <c r="M4139" t="n">
        <v>0</v>
      </c>
      <c r="N4139" t="n">
        <v>0</v>
      </c>
      <c r="O4139" t="s">
        <v>345</v>
      </c>
      <c r="P4139" t="n">
        <v>121</v>
      </c>
      <c r="Q4139" t="s">
        <v>251</v>
      </c>
      <c r="R4139" t="s">
        <v>255</v>
      </c>
      <c r="S4139" t="s">
        <v>251</v>
      </c>
      <c r="T4139" t="n">
        <v>5</v>
      </c>
    </row>
    <row r="4140" spans="1:20">
      <c r="A4140" s="1" t="n">
        <v>42766</v>
      </c>
      <c r="B4140" t="s">
        <v>444</v>
      </c>
      <c r="C4140" t="n">
        <v>1</v>
      </c>
      <c r="D4140" t="n">
        <v>216</v>
      </c>
      <c r="E4140" t="s">
        <v>416</v>
      </c>
      <c r="F4140" t="n">
        <v>3201</v>
      </c>
      <c r="G4140" t="s">
        <v>250</v>
      </c>
      <c r="H4140" t="s">
        <v>251</v>
      </c>
      <c r="I4140" t="n">
        <v>5</v>
      </c>
      <c r="J4140" t="n">
        <v>280</v>
      </c>
      <c r="K4140" t="s">
        <v>453</v>
      </c>
      <c r="L4140" t="n">
        <v>311</v>
      </c>
      <c r="M4140" t="n">
        <v>0</v>
      </c>
      <c r="N4140" t="n">
        <v>0</v>
      </c>
      <c r="T4140" t="s">
        <v>405</v>
      </c>
    </row>
    <row r="4141" spans="1:20">
      <c r="A4141" s="1" t="n">
        <v>42794</v>
      </c>
      <c r="B4141" t="s">
        <v>451</v>
      </c>
      <c r="C4141" t="n">
        <v>1</v>
      </c>
      <c r="D4141" t="n">
        <v>215</v>
      </c>
      <c r="E4141" t="s">
        <v>408</v>
      </c>
      <c r="F4141" t="n">
        <v>3201</v>
      </c>
      <c r="G4141" t="s">
        <v>250</v>
      </c>
      <c r="H4141" t="s">
        <v>251</v>
      </c>
      <c r="I4141" t="n">
        <v>5</v>
      </c>
      <c r="J4141" t="n">
        <v>515</v>
      </c>
      <c r="K4141" t="s">
        <v>361</v>
      </c>
      <c r="L4141" t="n">
        <v>315</v>
      </c>
      <c r="M4141" t="n">
        <v>0</v>
      </c>
      <c r="N4141" t="n">
        <v>0</v>
      </c>
      <c r="T4141" t="s">
        <v>405</v>
      </c>
    </row>
    <row r="4142" spans="1:20">
      <c r="A4142" s="1" t="n">
        <v>42794</v>
      </c>
      <c r="B4142" t="s">
        <v>443</v>
      </c>
      <c r="C4142" t="n">
        <v>2</v>
      </c>
      <c r="D4142" t="n">
        <v>251</v>
      </c>
      <c r="E4142" t="s">
        <v>409</v>
      </c>
      <c r="F4142" t="n">
        <v>3202</v>
      </c>
      <c r="G4142" t="s">
        <v>297</v>
      </c>
      <c r="H4142" t="s">
        <v>251</v>
      </c>
      <c r="I4142" t="n">
        <v>5</v>
      </c>
      <c r="J4142" t="n">
        <v>887</v>
      </c>
      <c r="K4142" t="s">
        <v>448</v>
      </c>
      <c r="L4142" t="n">
        <v>18</v>
      </c>
      <c r="M4142" t="n">
        <v>0</v>
      </c>
      <c r="N4142" t="n">
        <v>0</v>
      </c>
      <c r="T4142" t="s">
        <v>405</v>
      </c>
    </row>
    <row r="4143" spans="1:20">
      <c r="A4143" s="1" t="n">
        <v>42794</v>
      </c>
      <c r="B4143" t="s">
        <v>443</v>
      </c>
      <c r="C4143" t="n">
        <v>3</v>
      </c>
      <c r="D4143" t="n">
        <v>251</v>
      </c>
      <c r="E4143" t="s">
        <v>409</v>
      </c>
      <c r="F4143" t="n">
        <v>3204</v>
      </c>
      <c r="G4143" t="s">
        <v>367</v>
      </c>
      <c r="H4143" t="s">
        <v>251</v>
      </c>
      <c r="I4143" t="n">
        <v>5</v>
      </c>
      <c r="J4143" t="n">
        <v>887</v>
      </c>
      <c r="K4143" t="s">
        <v>448</v>
      </c>
      <c r="L4143" t="n">
        <v>10</v>
      </c>
      <c r="M4143" t="n">
        <v>0</v>
      </c>
      <c r="N4143" t="n">
        <v>0</v>
      </c>
      <c r="T4143" t="s">
        <v>405</v>
      </c>
    </row>
    <row r="4144" spans="1:20">
      <c r="A4144" s="1" t="n">
        <v>42794</v>
      </c>
      <c r="B4144" t="s">
        <v>443</v>
      </c>
      <c r="C4144" t="n">
        <v>4</v>
      </c>
      <c r="D4144" t="n">
        <v>251</v>
      </c>
      <c r="E4144" t="s">
        <v>409</v>
      </c>
      <c r="F4144" t="n">
        <v>3201</v>
      </c>
      <c r="G4144" t="s">
        <v>250</v>
      </c>
      <c r="H4144" t="s">
        <v>251</v>
      </c>
      <c r="I4144" t="n">
        <v>5</v>
      </c>
      <c r="J4144" t="n">
        <v>887</v>
      </c>
      <c r="K4144" t="s">
        <v>448</v>
      </c>
      <c r="L4144" t="n">
        <v>14</v>
      </c>
      <c r="M4144" t="n">
        <v>0</v>
      </c>
      <c r="N4144" t="n">
        <v>0</v>
      </c>
      <c r="T4144" t="s">
        <v>405</v>
      </c>
    </row>
    <row r="4145" spans="1:20">
      <c r="A4145" s="1" t="n">
        <v>42794</v>
      </c>
      <c r="B4145" t="s">
        <v>443</v>
      </c>
      <c r="C4145" t="n">
        <v>1</v>
      </c>
      <c r="D4145" t="n">
        <v>251</v>
      </c>
      <c r="E4145" t="s">
        <v>409</v>
      </c>
      <c r="F4145" t="n">
        <v>3203</v>
      </c>
      <c r="G4145" t="s">
        <v>366</v>
      </c>
      <c r="H4145" t="s">
        <v>251</v>
      </c>
      <c r="I4145" t="n">
        <v>5</v>
      </c>
      <c r="J4145" t="n">
        <v>887</v>
      </c>
      <c r="K4145" t="s">
        <v>448</v>
      </c>
      <c r="L4145" t="n">
        <v>36</v>
      </c>
      <c r="M4145" t="n">
        <v>0</v>
      </c>
      <c r="N4145" t="n">
        <v>0</v>
      </c>
      <c r="T4145" t="s">
        <v>405</v>
      </c>
    </row>
    <row r="4146" spans="1:20">
      <c r="A4146" s="1" t="n">
        <v>42794</v>
      </c>
      <c r="B4146" t="s">
        <v>447</v>
      </c>
      <c r="C4146" t="n">
        <v>1</v>
      </c>
      <c r="D4146" t="n">
        <v>931</v>
      </c>
      <c r="E4146" t="s">
        <v>407</v>
      </c>
      <c r="F4146" t="n">
        <v>3201</v>
      </c>
      <c r="G4146" t="s">
        <v>250</v>
      </c>
      <c r="H4146" t="s">
        <v>251</v>
      </c>
      <c r="I4146" t="n">
        <v>5</v>
      </c>
      <c r="J4146" t="n">
        <v>580</v>
      </c>
      <c r="K4146" t="s">
        <v>270</v>
      </c>
      <c r="L4146" t="n">
        <v>70</v>
      </c>
      <c r="M4146" t="n">
        <v>0</v>
      </c>
      <c r="N4146" t="n">
        <v>0</v>
      </c>
      <c r="T4146" t="s">
        <v>405</v>
      </c>
    </row>
    <row r="4147" spans="1:20">
      <c r="A4147" s="1" t="n">
        <v>42794</v>
      </c>
      <c r="B4147" t="s">
        <v>258</v>
      </c>
      <c r="C4147" t="n">
        <v>1</v>
      </c>
      <c r="D4147" t="n">
        <v>216</v>
      </c>
      <c r="E4147" t="s">
        <v>416</v>
      </c>
      <c r="F4147" t="n">
        <v>3201</v>
      </c>
      <c r="G4147" t="s">
        <v>250</v>
      </c>
      <c r="H4147" t="s">
        <v>251</v>
      </c>
      <c r="I4147" t="n">
        <v>5</v>
      </c>
      <c r="J4147" t="n">
        <v>490</v>
      </c>
      <c r="K4147" t="s">
        <v>266</v>
      </c>
      <c r="L4147" t="n">
        <v>315</v>
      </c>
      <c r="M4147" t="n">
        <v>0</v>
      </c>
      <c r="N4147" t="n">
        <v>0</v>
      </c>
      <c r="T4147" t="s">
        <v>405</v>
      </c>
    </row>
    <row r="4148" spans="1:20">
      <c r="A4148" s="1" t="n">
        <v>42794</v>
      </c>
      <c r="B4148" t="s">
        <v>444</v>
      </c>
      <c r="C4148" t="n">
        <v>2</v>
      </c>
      <c r="D4148" t="n">
        <v>25</v>
      </c>
      <c r="E4148" t="s">
        <v>143</v>
      </c>
      <c r="F4148" t="n">
        <v>3201</v>
      </c>
      <c r="G4148" t="s">
        <v>250</v>
      </c>
      <c r="H4148" t="s">
        <v>251</v>
      </c>
      <c r="I4148" t="n">
        <v>5</v>
      </c>
      <c r="J4148" t="n">
        <v>966</v>
      </c>
      <c r="K4148" t="s">
        <v>358</v>
      </c>
      <c r="L4148" t="n">
        <v>159</v>
      </c>
      <c r="M4148" t="n">
        <v>0.31</v>
      </c>
      <c r="N4148" t="n">
        <v>36.2</v>
      </c>
      <c r="O4148" t="s">
        <v>444</v>
      </c>
      <c r="P4148" t="n">
        <v>363</v>
      </c>
      <c r="Q4148" t="s">
        <v>411</v>
      </c>
      <c r="R4148" t="s">
        <v>255</v>
      </c>
      <c r="S4148" t="s">
        <v>251</v>
      </c>
      <c r="T4148" t="n">
        <v>5</v>
      </c>
    </row>
    <row r="4149" spans="1:20">
      <c r="A4149" s="1" t="n">
        <v>42794</v>
      </c>
      <c r="B4149" t="s">
        <v>444</v>
      </c>
      <c r="C4149" t="n">
        <v>3</v>
      </c>
      <c r="D4149" t="n">
        <v>25</v>
      </c>
      <c r="E4149" t="s">
        <v>143</v>
      </c>
      <c r="F4149" t="n">
        <v>3201</v>
      </c>
      <c r="G4149" t="s">
        <v>250</v>
      </c>
      <c r="H4149" t="s">
        <v>251</v>
      </c>
      <c r="I4149" t="n">
        <v>5</v>
      </c>
      <c r="J4149" t="n">
        <v>875</v>
      </c>
      <c r="K4149" t="s">
        <v>327</v>
      </c>
      <c r="L4149" t="n">
        <v>199</v>
      </c>
      <c r="M4149" t="n">
        <v>1.8</v>
      </c>
      <c r="N4149" t="n">
        <v>27</v>
      </c>
      <c r="O4149" t="s">
        <v>444</v>
      </c>
      <c r="P4149" t="n">
        <v>363</v>
      </c>
      <c r="Q4149" t="s">
        <v>411</v>
      </c>
      <c r="R4149" t="s">
        <v>255</v>
      </c>
      <c r="S4149" t="s">
        <v>251</v>
      </c>
      <c r="T4149" t="n">
        <v>5</v>
      </c>
    </row>
    <row r="4150" spans="1:20">
      <c r="A4150" s="1" t="n">
        <v>42794</v>
      </c>
      <c r="B4150" t="s">
        <v>444</v>
      </c>
      <c r="C4150" t="n">
        <v>4</v>
      </c>
      <c r="D4150" t="n">
        <v>25</v>
      </c>
      <c r="E4150" t="s">
        <v>143</v>
      </c>
      <c r="F4150" t="n">
        <v>3201</v>
      </c>
      <c r="G4150" t="s">
        <v>250</v>
      </c>
      <c r="H4150" t="s">
        <v>251</v>
      </c>
      <c r="I4150" t="n">
        <v>5</v>
      </c>
      <c r="J4150" t="n">
        <v>805</v>
      </c>
      <c r="K4150" t="s">
        <v>317</v>
      </c>
      <c r="L4150" t="n">
        <v>699</v>
      </c>
      <c r="M4150" t="n">
        <v>0.29</v>
      </c>
      <c r="N4150" t="n">
        <v>34.8</v>
      </c>
      <c r="O4150" t="s">
        <v>444</v>
      </c>
      <c r="P4150" t="n">
        <v>363</v>
      </c>
      <c r="Q4150" t="s">
        <v>411</v>
      </c>
      <c r="R4150" t="s">
        <v>255</v>
      </c>
      <c r="S4150" t="s">
        <v>251</v>
      </c>
      <c r="T4150" t="n">
        <v>5</v>
      </c>
    </row>
    <row r="4151" spans="1:20">
      <c r="A4151" s="1" t="n">
        <v>42794</v>
      </c>
      <c r="B4151" t="s">
        <v>444</v>
      </c>
      <c r="C4151" t="n">
        <v>1</v>
      </c>
      <c r="D4151" t="n">
        <v>25</v>
      </c>
      <c r="E4151" t="s">
        <v>143</v>
      </c>
      <c r="F4151" t="n">
        <v>3201</v>
      </c>
      <c r="G4151" t="s">
        <v>250</v>
      </c>
      <c r="H4151" t="s">
        <v>251</v>
      </c>
      <c r="I4151" t="n">
        <v>5</v>
      </c>
      <c r="J4151" t="n">
        <v>550</v>
      </c>
      <c r="K4151" t="s">
        <v>369</v>
      </c>
      <c r="L4151" t="n">
        <v>616</v>
      </c>
      <c r="M4151" t="n">
        <v>0.15</v>
      </c>
      <c r="N4151" t="n">
        <v>37</v>
      </c>
      <c r="O4151" t="s">
        <v>444</v>
      </c>
      <c r="P4151" t="n">
        <v>363</v>
      </c>
      <c r="Q4151" t="s">
        <v>411</v>
      </c>
      <c r="R4151" t="s">
        <v>255</v>
      </c>
      <c r="S4151" t="s">
        <v>251</v>
      </c>
      <c r="T4151" t="n">
        <v>5</v>
      </c>
    </row>
    <row r="4152" spans="1:20">
      <c r="A4152" s="1" t="n">
        <v>42825</v>
      </c>
      <c r="B4152" t="s">
        <v>451</v>
      </c>
      <c r="C4152" t="n">
        <v>1</v>
      </c>
      <c r="D4152" t="n">
        <v>215</v>
      </c>
      <c r="E4152" t="s">
        <v>408</v>
      </c>
      <c r="F4152" t="n">
        <v>3201</v>
      </c>
      <c r="G4152" t="s">
        <v>250</v>
      </c>
      <c r="H4152" t="s">
        <v>251</v>
      </c>
      <c r="I4152" t="n">
        <v>5</v>
      </c>
      <c r="J4152" t="n">
        <v>515</v>
      </c>
      <c r="K4152" t="s">
        <v>361</v>
      </c>
      <c r="L4152" t="n">
        <v>209</v>
      </c>
      <c r="M4152" t="n">
        <v>0</v>
      </c>
      <c r="N4152" t="n">
        <v>0</v>
      </c>
      <c r="T4152" t="s">
        <v>405</v>
      </c>
    </row>
    <row r="4153" spans="1:20">
      <c r="A4153" s="1" t="n">
        <v>42825</v>
      </c>
      <c r="B4153" t="s">
        <v>443</v>
      </c>
      <c r="C4153" t="n">
        <v>1</v>
      </c>
      <c r="D4153" t="n">
        <v>251</v>
      </c>
      <c r="E4153" t="s">
        <v>409</v>
      </c>
      <c r="F4153" t="n">
        <v>3203</v>
      </c>
      <c r="G4153" t="s">
        <v>366</v>
      </c>
      <c r="H4153" t="s">
        <v>251</v>
      </c>
      <c r="I4153" t="n">
        <v>5</v>
      </c>
      <c r="J4153" t="n">
        <v>887</v>
      </c>
      <c r="K4153" t="s">
        <v>448</v>
      </c>
      <c r="L4153" t="n">
        <v>17</v>
      </c>
      <c r="M4153" t="n">
        <v>0</v>
      </c>
      <c r="N4153" t="n">
        <v>0</v>
      </c>
      <c r="T4153" t="s">
        <v>405</v>
      </c>
    </row>
    <row r="4154" spans="1:20">
      <c r="A4154" s="1" t="n">
        <v>42825</v>
      </c>
      <c r="B4154" t="s">
        <v>443</v>
      </c>
      <c r="C4154" t="n">
        <v>2</v>
      </c>
      <c r="D4154" t="n">
        <v>251</v>
      </c>
      <c r="E4154" t="s">
        <v>409</v>
      </c>
      <c r="F4154" t="n">
        <v>3202</v>
      </c>
      <c r="G4154" t="s">
        <v>297</v>
      </c>
      <c r="H4154" t="s">
        <v>251</v>
      </c>
      <c r="I4154" t="n">
        <v>5</v>
      </c>
      <c r="J4154" t="n">
        <v>887</v>
      </c>
      <c r="K4154" t="s">
        <v>448</v>
      </c>
      <c r="L4154" t="n">
        <v>20</v>
      </c>
      <c r="M4154" t="n">
        <v>0</v>
      </c>
      <c r="N4154" t="n">
        <v>0</v>
      </c>
      <c r="O4154" t="s">
        <v>440</v>
      </c>
      <c r="P4154" t="n">
        <v>121</v>
      </c>
      <c r="Q4154" t="s">
        <v>251</v>
      </c>
      <c r="R4154" t="s">
        <v>255</v>
      </c>
      <c r="S4154" t="s">
        <v>251</v>
      </c>
      <c r="T4154" t="n">
        <v>5</v>
      </c>
    </row>
    <row r="4155" spans="1:20">
      <c r="A4155" s="1" t="n">
        <v>42825</v>
      </c>
      <c r="B4155" t="s">
        <v>443</v>
      </c>
      <c r="C4155" t="n">
        <v>3</v>
      </c>
      <c r="D4155" t="n">
        <v>251</v>
      </c>
      <c r="E4155" t="s">
        <v>409</v>
      </c>
      <c r="F4155" t="n">
        <v>3204</v>
      </c>
      <c r="G4155" t="s">
        <v>367</v>
      </c>
      <c r="H4155" t="s">
        <v>251</v>
      </c>
      <c r="I4155" t="n">
        <v>5</v>
      </c>
      <c r="J4155" t="n">
        <v>887</v>
      </c>
      <c r="K4155" t="s">
        <v>448</v>
      </c>
      <c r="L4155" t="n">
        <v>22</v>
      </c>
      <c r="M4155" t="n">
        <v>0</v>
      </c>
      <c r="N4155" t="n">
        <v>0</v>
      </c>
      <c r="O4155" t="s">
        <v>440</v>
      </c>
      <c r="P4155" t="n">
        <v>121</v>
      </c>
      <c r="Q4155" t="s">
        <v>251</v>
      </c>
      <c r="R4155" t="s">
        <v>255</v>
      </c>
      <c r="S4155" t="s">
        <v>251</v>
      </c>
      <c r="T4155" t="n">
        <v>5</v>
      </c>
    </row>
    <row r="4156" spans="1:20">
      <c r="A4156" s="1" t="n">
        <v>42825</v>
      </c>
      <c r="B4156" t="s">
        <v>258</v>
      </c>
      <c r="C4156" t="n">
        <v>1</v>
      </c>
      <c r="D4156" t="n">
        <v>216</v>
      </c>
      <c r="E4156" t="s">
        <v>416</v>
      </c>
      <c r="F4156" t="n">
        <v>3201</v>
      </c>
      <c r="G4156" t="s">
        <v>250</v>
      </c>
      <c r="H4156" t="s">
        <v>251</v>
      </c>
      <c r="I4156" t="n">
        <v>5</v>
      </c>
      <c r="J4156" t="n">
        <v>490</v>
      </c>
      <c r="K4156" t="s">
        <v>266</v>
      </c>
      <c r="L4156" t="n">
        <v>209</v>
      </c>
      <c r="M4156" t="n">
        <v>0</v>
      </c>
      <c r="N4156" t="n">
        <v>0</v>
      </c>
      <c r="O4156" t="s">
        <v>440</v>
      </c>
      <c r="P4156" t="n">
        <v>121</v>
      </c>
      <c r="Q4156" t="s">
        <v>251</v>
      </c>
      <c r="R4156" t="s">
        <v>255</v>
      </c>
      <c r="S4156" t="s">
        <v>251</v>
      </c>
      <c r="T4156" t="n">
        <v>5</v>
      </c>
    </row>
    <row r="4157" spans="1:20">
      <c r="A4157" s="1" t="n">
        <v>42825</v>
      </c>
      <c r="B4157" t="s">
        <v>444</v>
      </c>
      <c r="C4157" t="n">
        <v>2</v>
      </c>
      <c r="D4157" t="n">
        <v>25</v>
      </c>
      <c r="E4157" t="s">
        <v>143</v>
      </c>
      <c r="F4157" t="n">
        <v>3201</v>
      </c>
      <c r="G4157" t="s">
        <v>250</v>
      </c>
      <c r="H4157" t="s">
        <v>251</v>
      </c>
      <c r="I4157" t="n">
        <v>5</v>
      </c>
      <c r="J4157" t="n">
        <v>550</v>
      </c>
      <c r="K4157" t="s">
        <v>369</v>
      </c>
      <c r="L4157" t="n">
        <v>499</v>
      </c>
      <c r="M4157" t="n">
        <v>0.15</v>
      </c>
      <c r="N4157" t="n">
        <v>37.3</v>
      </c>
      <c r="O4157" t="s">
        <v>444</v>
      </c>
      <c r="P4157" t="n">
        <v>363</v>
      </c>
      <c r="Q4157" t="s">
        <v>411</v>
      </c>
      <c r="R4157" t="s">
        <v>255</v>
      </c>
      <c r="S4157" t="s">
        <v>251</v>
      </c>
      <c r="T4157" t="n">
        <v>5</v>
      </c>
    </row>
    <row r="4158" spans="1:20">
      <c r="A4158" s="1" t="n">
        <v>42825</v>
      </c>
      <c r="B4158" t="s">
        <v>444</v>
      </c>
      <c r="C4158" t="n">
        <v>3</v>
      </c>
      <c r="D4158" t="n">
        <v>25</v>
      </c>
      <c r="E4158" t="s">
        <v>143</v>
      </c>
      <c r="F4158" t="n">
        <v>3201</v>
      </c>
      <c r="G4158" t="s">
        <v>250</v>
      </c>
      <c r="H4158" t="s">
        <v>251</v>
      </c>
      <c r="I4158" t="n">
        <v>5</v>
      </c>
      <c r="J4158" t="n">
        <v>910</v>
      </c>
      <c r="K4158" t="s">
        <v>340</v>
      </c>
      <c r="L4158" t="n">
        <v>526</v>
      </c>
      <c r="M4158" t="n">
        <v>0.77</v>
      </c>
      <c r="N4158" t="n">
        <v>39.8</v>
      </c>
      <c r="O4158" t="s">
        <v>444</v>
      </c>
      <c r="P4158" t="n">
        <v>363</v>
      </c>
      <c r="Q4158" t="s">
        <v>411</v>
      </c>
      <c r="R4158" t="s">
        <v>255</v>
      </c>
      <c r="S4158" t="s">
        <v>251</v>
      </c>
      <c r="T4158" t="n">
        <v>5</v>
      </c>
    </row>
    <row r="4159" spans="1:20">
      <c r="A4159" s="1" t="n">
        <v>42825</v>
      </c>
      <c r="B4159" t="s">
        <v>444</v>
      </c>
      <c r="C4159" t="n">
        <v>1</v>
      </c>
      <c r="D4159" t="n">
        <v>25</v>
      </c>
      <c r="E4159" t="s">
        <v>143</v>
      </c>
      <c r="F4159" t="n">
        <v>3201</v>
      </c>
      <c r="G4159" t="s">
        <v>250</v>
      </c>
      <c r="H4159" t="s">
        <v>251</v>
      </c>
      <c r="I4159" t="n">
        <v>5</v>
      </c>
      <c r="J4159" t="n">
        <v>805</v>
      </c>
      <c r="K4159" t="s">
        <v>317</v>
      </c>
      <c r="L4159" t="n">
        <v>705</v>
      </c>
      <c r="M4159" t="n">
        <v>0.31</v>
      </c>
      <c r="N4159" t="n">
        <v>34.4</v>
      </c>
      <c r="O4159" t="s">
        <v>444</v>
      </c>
      <c r="P4159" t="n">
        <v>363</v>
      </c>
      <c r="Q4159" t="s">
        <v>411</v>
      </c>
      <c r="R4159" t="s">
        <v>255</v>
      </c>
      <c r="S4159" t="s">
        <v>251</v>
      </c>
      <c r="T4159" t="n">
        <v>5</v>
      </c>
    </row>
    <row r="4160" spans="1:20">
      <c r="A4160" s="1" t="n">
        <v>42855</v>
      </c>
      <c r="B4160" t="s">
        <v>451</v>
      </c>
      <c r="C4160" t="n">
        <v>1</v>
      </c>
      <c r="D4160" t="n">
        <v>215</v>
      </c>
      <c r="E4160" t="s">
        <v>408</v>
      </c>
      <c r="F4160" t="n">
        <v>3201</v>
      </c>
      <c r="G4160" t="s">
        <v>250</v>
      </c>
      <c r="H4160" t="s">
        <v>251</v>
      </c>
      <c r="I4160" t="n">
        <v>5</v>
      </c>
      <c r="J4160" t="n">
        <v>515</v>
      </c>
      <c r="K4160" t="s">
        <v>361</v>
      </c>
      <c r="L4160" t="n">
        <v>200</v>
      </c>
      <c r="M4160" t="n">
        <v>0</v>
      </c>
      <c r="N4160" t="n">
        <v>0</v>
      </c>
      <c r="T4160" t="s">
        <v>405</v>
      </c>
    </row>
    <row r="4161" spans="1:20">
      <c r="A4161" s="1" t="n">
        <v>42855</v>
      </c>
      <c r="B4161" t="s">
        <v>443</v>
      </c>
      <c r="C4161" t="n">
        <v>3</v>
      </c>
      <c r="D4161" t="n">
        <v>251</v>
      </c>
      <c r="E4161" t="s">
        <v>409</v>
      </c>
      <c r="F4161" t="n">
        <v>3204</v>
      </c>
      <c r="G4161" t="s">
        <v>367</v>
      </c>
      <c r="H4161" t="s">
        <v>251</v>
      </c>
      <c r="I4161" t="n">
        <v>5</v>
      </c>
      <c r="J4161" t="n">
        <v>887</v>
      </c>
      <c r="K4161" t="s">
        <v>448</v>
      </c>
      <c r="L4161" t="n">
        <v>10</v>
      </c>
      <c r="M4161" t="n">
        <v>0</v>
      </c>
      <c r="N4161" t="n">
        <v>0</v>
      </c>
      <c r="T4161" t="s">
        <v>405</v>
      </c>
    </row>
    <row r="4162" spans="1:20">
      <c r="A4162" s="1" t="n">
        <v>42855</v>
      </c>
      <c r="B4162" t="s">
        <v>443</v>
      </c>
      <c r="C4162" t="n">
        <v>2</v>
      </c>
      <c r="D4162" t="n">
        <v>251</v>
      </c>
      <c r="E4162" t="s">
        <v>409</v>
      </c>
      <c r="F4162" t="n">
        <v>3202</v>
      </c>
      <c r="G4162" t="s">
        <v>297</v>
      </c>
      <c r="H4162" t="s">
        <v>251</v>
      </c>
      <c r="I4162" t="n">
        <v>5</v>
      </c>
      <c r="J4162" t="n">
        <v>887</v>
      </c>
      <c r="K4162" t="s">
        <v>448</v>
      </c>
      <c r="L4162" t="n">
        <v>28</v>
      </c>
      <c r="M4162" t="n">
        <v>0</v>
      </c>
      <c r="N4162" t="n">
        <v>0</v>
      </c>
      <c r="T4162" t="s">
        <v>405</v>
      </c>
    </row>
    <row r="4163" spans="1:20">
      <c r="A4163" s="1" t="n">
        <v>42855</v>
      </c>
      <c r="B4163" t="s">
        <v>443</v>
      </c>
      <c r="C4163" t="n">
        <v>1</v>
      </c>
      <c r="D4163" t="n">
        <v>251</v>
      </c>
      <c r="E4163" t="s">
        <v>409</v>
      </c>
      <c r="F4163" t="n">
        <v>3203</v>
      </c>
      <c r="G4163" t="s">
        <v>366</v>
      </c>
      <c r="H4163" t="s">
        <v>251</v>
      </c>
      <c r="I4163" t="n">
        <v>5</v>
      </c>
      <c r="J4163" t="n">
        <v>887</v>
      </c>
      <c r="K4163" t="s">
        <v>448</v>
      </c>
      <c r="L4163" t="n">
        <v>17</v>
      </c>
      <c r="M4163" t="n">
        <v>0</v>
      </c>
      <c r="N4163" t="n">
        <v>0</v>
      </c>
      <c r="O4163" t="s">
        <v>433</v>
      </c>
      <c r="P4163" t="n">
        <v>363</v>
      </c>
      <c r="Q4163" t="s">
        <v>411</v>
      </c>
      <c r="R4163" t="s">
        <v>255</v>
      </c>
      <c r="S4163" t="s">
        <v>251</v>
      </c>
      <c r="T4163" t="n">
        <v>5</v>
      </c>
    </row>
    <row r="4164" spans="1:20">
      <c r="A4164" s="1" t="n">
        <v>42855</v>
      </c>
      <c r="B4164" t="s">
        <v>444</v>
      </c>
      <c r="C4164" t="n">
        <v>3</v>
      </c>
      <c r="D4164" t="n">
        <v>25</v>
      </c>
      <c r="E4164" t="s">
        <v>143</v>
      </c>
      <c r="F4164" t="n">
        <v>3201</v>
      </c>
      <c r="G4164" t="s">
        <v>250</v>
      </c>
      <c r="H4164" t="s">
        <v>251</v>
      </c>
      <c r="I4164" t="n">
        <v>5</v>
      </c>
      <c r="J4164" t="n">
        <v>785</v>
      </c>
      <c r="K4164" t="s">
        <v>281</v>
      </c>
      <c r="L4164" t="n">
        <v>1044</v>
      </c>
      <c r="M4164" t="n">
        <v>1.04</v>
      </c>
      <c r="N4164" t="n">
        <v>39.5</v>
      </c>
      <c r="O4164" t="s">
        <v>444</v>
      </c>
      <c r="P4164" t="n">
        <v>363</v>
      </c>
      <c r="Q4164" t="s">
        <v>411</v>
      </c>
      <c r="R4164" t="s">
        <v>255</v>
      </c>
      <c r="S4164" t="s">
        <v>251</v>
      </c>
      <c r="T4164" t="n">
        <v>5</v>
      </c>
    </row>
    <row r="4165" spans="1:20">
      <c r="A4165" s="1" t="n">
        <v>42855</v>
      </c>
      <c r="B4165" t="s">
        <v>444</v>
      </c>
      <c r="C4165" t="n">
        <v>1</v>
      </c>
      <c r="D4165" t="n">
        <v>25</v>
      </c>
      <c r="E4165" t="s">
        <v>143</v>
      </c>
      <c r="F4165" t="n">
        <v>3201</v>
      </c>
      <c r="G4165" t="s">
        <v>250</v>
      </c>
      <c r="H4165" t="s">
        <v>251</v>
      </c>
      <c r="I4165" t="n">
        <v>5</v>
      </c>
      <c r="J4165" t="n">
        <v>805</v>
      </c>
      <c r="K4165" t="s">
        <v>317</v>
      </c>
      <c r="L4165" t="n">
        <v>699</v>
      </c>
      <c r="M4165" t="n">
        <v>0.31</v>
      </c>
      <c r="N4165" t="n">
        <v>34.5</v>
      </c>
      <c r="O4165" t="s">
        <v>444</v>
      </c>
      <c r="P4165" t="n">
        <v>363</v>
      </c>
      <c r="Q4165" t="s">
        <v>411</v>
      </c>
      <c r="R4165" t="s">
        <v>255</v>
      </c>
      <c r="S4165" t="s">
        <v>251</v>
      </c>
      <c r="T4165" t="n">
        <v>5</v>
      </c>
    </row>
    <row r="4166" spans="1:20">
      <c r="A4166" s="1" t="n">
        <v>42855</v>
      </c>
      <c r="B4166" t="s">
        <v>444</v>
      </c>
      <c r="C4166" t="n">
        <v>2</v>
      </c>
      <c r="D4166" t="n">
        <v>216</v>
      </c>
      <c r="E4166" t="s">
        <v>416</v>
      </c>
      <c r="F4166" t="n">
        <v>3201</v>
      </c>
      <c r="G4166" t="s">
        <v>250</v>
      </c>
      <c r="H4166" t="s">
        <v>251</v>
      </c>
      <c r="I4166" t="n">
        <v>5</v>
      </c>
      <c r="J4166" t="n">
        <v>515</v>
      </c>
      <c r="K4166" t="s">
        <v>361</v>
      </c>
      <c r="L4166" t="n">
        <v>314</v>
      </c>
      <c r="M4166" t="n">
        <v>0</v>
      </c>
      <c r="N4166" t="n">
        <v>0</v>
      </c>
      <c r="T4166" t="s">
        <v>405</v>
      </c>
    </row>
    <row r="4167" spans="1:20">
      <c r="A4167" s="1" t="n">
        <v>42855</v>
      </c>
      <c r="B4167" t="s">
        <v>445</v>
      </c>
      <c r="C4167" t="n">
        <v>2</v>
      </c>
      <c r="D4167" t="n">
        <v>216</v>
      </c>
      <c r="E4167" t="s">
        <v>416</v>
      </c>
      <c r="F4167" t="n">
        <v>3201</v>
      </c>
      <c r="G4167" t="s">
        <v>250</v>
      </c>
      <c r="H4167" t="s">
        <v>251</v>
      </c>
      <c r="I4167" t="n">
        <v>5</v>
      </c>
      <c r="J4167" t="n">
        <v>515</v>
      </c>
      <c r="K4167" t="s">
        <v>361</v>
      </c>
      <c r="L4167" t="n">
        <v>314</v>
      </c>
      <c r="M4167" t="n">
        <v>0</v>
      </c>
      <c r="N4167" t="n">
        <v>0</v>
      </c>
      <c r="T4167" t="s">
        <v>405</v>
      </c>
    </row>
    <row r="4168" spans="1:20">
      <c r="A4168" s="1" t="n">
        <v>42855</v>
      </c>
      <c r="B4168" t="s">
        <v>445</v>
      </c>
      <c r="C4168" t="n">
        <v>1</v>
      </c>
      <c r="D4168" t="n">
        <v>216</v>
      </c>
      <c r="E4168" t="s">
        <v>416</v>
      </c>
      <c r="F4168" t="n">
        <v>3201</v>
      </c>
      <c r="G4168" t="s">
        <v>250</v>
      </c>
      <c r="H4168" t="s">
        <v>251</v>
      </c>
      <c r="I4168" t="n">
        <v>5</v>
      </c>
      <c r="J4168" t="n">
        <v>490</v>
      </c>
      <c r="K4168" t="s">
        <v>266</v>
      </c>
      <c r="L4168" t="n">
        <v>200</v>
      </c>
      <c r="M4168" t="n">
        <v>0</v>
      </c>
      <c r="N4168" t="n">
        <v>0</v>
      </c>
      <c r="T4168" t="s">
        <v>405</v>
      </c>
    </row>
    <row r="4169" spans="1:20">
      <c r="A4169" s="1" t="n">
        <v>42886</v>
      </c>
      <c r="B4169" t="s">
        <v>451</v>
      </c>
      <c r="C4169" t="n">
        <v>1</v>
      </c>
      <c r="D4169" t="n">
        <v>215</v>
      </c>
      <c r="E4169" t="s">
        <v>408</v>
      </c>
      <c r="F4169" t="n">
        <v>3201</v>
      </c>
      <c r="G4169" t="s">
        <v>250</v>
      </c>
      <c r="H4169" t="s">
        <v>251</v>
      </c>
      <c r="I4169" t="n">
        <v>5</v>
      </c>
      <c r="J4169" t="n">
        <v>515</v>
      </c>
      <c r="K4169" t="s">
        <v>361</v>
      </c>
      <c r="L4169" t="n">
        <v>150</v>
      </c>
      <c r="M4169" t="n">
        <v>0</v>
      </c>
      <c r="N4169" t="n">
        <v>0</v>
      </c>
      <c r="T4169" t="s">
        <v>405</v>
      </c>
    </row>
    <row r="4170" spans="1:20">
      <c r="A4170" s="1" t="n">
        <v>42886</v>
      </c>
      <c r="B4170" t="s">
        <v>443</v>
      </c>
      <c r="C4170" t="n">
        <v>2</v>
      </c>
      <c r="D4170" t="n">
        <v>251</v>
      </c>
      <c r="E4170" t="s">
        <v>409</v>
      </c>
      <c r="F4170" t="n">
        <v>3202</v>
      </c>
      <c r="G4170" t="s">
        <v>297</v>
      </c>
      <c r="H4170" t="s">
        <v>251</v>
      </c>
      <c r="I4170" t="n">
        <v>5</v>
      </c>
      <c r="J4170" t="n">
        <v>887</v>
      </c>
      <c r="K4170" t="s">
        <v>448</v>
      </c>
      <c r="L4170" t="n">
        <v>20</v>
      </c>
      <c r="M4170" t="n">
        <v>0</v>
      </c>
      <c r="N4170" t="n">
        <v>0</v>
      </c>
      <c r="O4170" t="s">
        <v>440</v>
      </c>
      <c r="P4170" t="n">
        <v>121</v>
      </c>
      <c r="Q4170" t="s">
        <v>251</v>
      </c>
      <c r="R4170" t="s">
        <v>255</v>
      </c>
      <c r="S4170" t="s">
        <v>251</v>
      </c>
      <c r="T4170" t="n">
        <v>5</v>
      </c>
    </row>
    <row r="4171" spans="1:20">
      <c r="A4171" s="1" t="n">
        <v>42886</v>
      </c>
      <c r="B4171" t="s">
        <v>443</v>
      </c>
      <c r="C4171" t="n">
        <v>3</v>
      </c>
      <c r="D4171" t="n">
        <v>251</v>
      </c>
      <c r="E4171" t="s">
        <v>409</v>
      </c>
      <c r="F4171" t="n">
        <v>3204</v>
      </c>
      <c r="G4171" t="s">
        <v>367</v>
      </c>
      <c r="H4171" t="s">
        <v>251</v>
      </c>
      <c r="I4171" t="n">
        <v>5</v>
      </c>
      <c r="J4171" t="n">
        <v>887</v>
      </c>
      <c r="K4171" t="s">
        <v>448</v>
      </c>
      <c r="L4171" t="n">
        <v>10</v>
      </c>
      <c r="M4171" t="n">
        <v>0</v>
      </c>
      <c r="N4171" t="n">
        <v>0</v>
      </c>
      <c r="O4171" t="s">
        <v>440</v>
      </c>
      <c r="P4171" t="n">
        <v>121</v>
      </c>
      <c r="Q4171" t="s">
        <v>251</v>
      </c>
      <c r="R4171" t="s">
        <v>255</v>
      </c>
      <c r="S4171" t="s">
        <v>251</v>
      </c>
      <c r="T4171" t="n">
        <v>5</v>
      </c>
    </row>
    <row r="4172" spans="1:20">
      <c r="A4172" s="1" t="n">
        <v>42886</v>
      </c>
      <c r="B4172" t="s">
        <v>443</v>
      </c>
      <c r="C4172" t="n">
        <v>1</v>
      </c>
      <c r="D4172" t="n">
        <v>251</v>
      </c>
      <c r="E4172" t="s">
        <v>409</v>
      </c>
      <c r="F4172" t="n">
        <v>3203</v>
      </c>
      <c r="G4172" t="s">
        <v>366</v>
      </c>
      <c r="H4172" t="s">
        <v>251</v>
      </c>
      <c r="I4172" t="n">
        <v>5</v>
      </c>
      <c r="J4172" t="n">
        <v>887</v>
      </c>
      <c r="K4172" t="s">
        <v>448</v>
      </c>
      <c r="L4172" t="n">
        <v>29</v>
      </c>
      <c r="M4172" t="n">
        <v>0</v>
      </c>
      <c r="N4172" t="n">
        <v>0</v>
      </c>
      <c r="O4172" t="s">
        <v>440</v>
      </c>
      <c r="P4172" t="n">
        <v>121</v>
      </c>
      <c r="Q4172" t="s">
        <v>251</v>
      </c>
      <c r="R4172" t="s">
        <v>255</v>
      </c>
      <c r="S4172" t="s">
        <v>251</v>
      </c>
      <c r="T4172" t="n">
        <v>5</v>
      </c>
    </row>
    <row r="4173" spans="1:20">
      <c r="A4173" s="1" t="n">
        <v>42886</v>
      </c>
      <c r="B4173" t="s">
        <v>444</v>
      </c>
      <c r="C4173" t="n">
        <v>1</v>
      </c>
      <c r="D4173" t="n">
        <v>25</v>
      </c>
      <c r="E4173" t="s">
        <v>143</v>
      </c>
      <c r="F4173" t="n">
        <v>3201</v>
      </c>
      <c r="G4173" t="s">
        <v>250</v>
      </c>
      <c r="H4173" t="s">
        <v>251</v>
      </c>
      <c r="I4173" t="n">
        <v>5</v>
      </c>
      <c r="J4173" t="n">
        <v>550</v>
      </c>
      <c r="K4173" t="s">
        <v>369</v>
      </c>
      <c r="L4173" t="n">
        <v>884</v>
      </c>
      <c r="M4173" t="n">
        <v>0.15</v>
      </c>
      <c r="N4173" t="n">
        <v>37.1</v>
      </c>
      <c r="O4173" t="s">
        <v>444</v>
      </c>
      <c r="P4173" t="n">
        <v>363</v>
      </c>
      <c r="Q4173" t="s">
        <v>411</v>
      </c>
      <c r="R4173" t="s">
        <v>255</v>
      </c>
      <c r="S4173" t="s">
        <v>251</v>
      </c>
      <c r="T4173" t="n">
        <v>5</v>
      </c>
    </row>
    <row r="4174" spans="1:20">
      <c r="A4174" s="1" t="n">
        <v>42886</v>
      </c>
      <c r="B4174" t="s">
        <v>444</v>
      </c>
      <c r="C4174" t="n">
        <v>3</v>
      </c>
      <c r="D4174" t="n">
        <v>25</v>
      </c>
      <c r="E4174" t="s">
        <v>143</v>
      </c>
      <c r="F4174" t="n">
        <v>3201</v>
      </c>
      <c r="G4174" t="s">
        <v>250</v>
      </c>
      <c r="H4174" t="s">
        <v>251</v>
      </c>
      <c r="I4174" t="n">
        <v>5</v>
      </c>
      <c r="J4174" t="n">
        <v>910</v>
      </c>
      <c r="K4174" t="s">
        <v>340</v>
      </c>
      <c r="L4174" t="n">
        <v>1029</v>
      </c>
      <c r="M4174" t="n">
        <v>1</v>
      </c>
      <c r="N4174" t="n">
        <v>40.4</v>
      </c>
      <c r="O4174" t="s">
        <v>444</v>
      </c>
      <c r="P4174" t="n">
        <v>363</v>
      </c>
      <c r="Q4174" t="s">
        <v>411</v>
      </c>
      <c r="R4174" t="s">
        <v>255</v>
      </c>
      <c r="S4174" t="s">
        <v>251</v>
      </c>
      <c r="T4174" t="n">
        <v>5</v>
      </c>
    </row>
    <row r="4175" spans="1:20">
      <c r="A4175" s="1" t="n">
        <v>42886</v>
      </c>
      <c r="B4175" t="s">
        <v>444</v>
      </c>
      <c r="C4175" t="n">
        <v>2</v>
      </c>
      <c r="D4175" t="n">
        <v>25</v>
      </c>
      <c r="E4175" t="s">
        <v>143</v>
      </c>
      <c r="F4175" t="n">
        <v>3201</v>
      </c>
      <c r="G4175" t="s">
        <v>250</v>
      </c>
      <c r="H4175" t="s">
        <v>251</v>
      </c>
      <c r="I4175" t="n">
        <v>5</v>
      </c>
      <c r="J4175" t="n">
        <v>550</v>
      </c>
      <c r="K4175" t="s">
        <v>369</v>
      </c>
      <c r="L4175" t="n">
        <v>117</v>
      </c>
      <c r="M4175" t="n">
        <v>0.13</v>
      </c>
      <c r="N4175" t="n">
        <v>54.3</v>
      </c>
      <c r="O4175" t="s">
        <v>444</v>
      </c>
      <c r="P4175" t="n">
        <v>363</v>
      </c>
      <c r="Q4175" t="s">
        <v>411</v>
      </c>
      <c r="R4175" t="s">
        <v>255</v>
      </c>
      <c r="S4175" t="s">
        <v>251</v>
      </c>
      <c r="T4175" t="n">
        <v>5</v>
      </c>
    </row>
    <row r="4176" spans="1:20">
      <c r="A4176" s="1" t="n">
        <v>42886</v>
      </c>
      <c r="B4176" t="s">
        <v>445</v>
      </c>
      <c r="C4176" t="n">
        <v>1</v>
      </c>
      <c r="D4176" t="n">
        <v>216</v>
      </c>
      <c r="E4176" t="s">
        <v>416</v>
      </c>
      <c r="F4176" t="n">
        <v>3201</v>
      </c>
      <c r="G4176" t="s">
        <v>250</v>
      </c>
      <c r="H4176" t="s">
        <v>251</v>
      </c>
      <c r="I4176" t="n">
        <v>5</v>
      </c>
      <c r="J4176" t="n">
        <v>490</v>
      </c>
      <c r="K4176" t="s">
        <v>266</v>
      </c>
      <c r="L4176" t="n">
        <v>150</v>
      </c>
      <c r="M4176" t="n">
        <v>0</v>
      </c>
      <c r="N4176" t="n">
        <v>0</v>
      </c>
      <c r="T4176" t="s">
        <v>405</v>
      </c>
    </row>
    <row r="4177" spans="1:20">
      <c r="A4177" s="1" t="n">
        <v>42916</v>
      </c>
      <c r="B4177" t="s">
        <v>451</v>
      </c>
      <c r="C4177" t="n">
        <v>2</v>
      </c>
      <c r="D4177" t="n">
        <v>215</v>
      </c>
      <c r="E4177" t="s">
        <v>408</v>
      </c>
      <c r="F4177" t="n">
        <v>3201</v>
      </c>
      <c r="G4177" t="s">
        <v>250</v>
      </c>
      <c r="H4177" t="s">
        <v>251</v>
      </c>
      <c r="I4177" t="n">
        <v>5</v>
      </c>
      <c r="J4177" t="n">
        <v>490</v>
      </c>
      <c r="K4177" t="s">
        <v>266</v>
      </c>
      <c r="L4177" t="n">
        <v>25</v>
      </c>
      <c r="M4177" t="n">
        <v>0</v>
      </c>
      <c r="N4177" t="n">
        <v>0</v>
      </c>
      <c r="T4177" t="s">
        <v>405</v>
      </c>
    </row>
    <row r="4178" spans="1:20">
      <c r="A4178" s="1" t="n">
        <v>42916</v>
      </c>
      <c r="B4178" t="s">
        <v>451</v>
      </c>
      <c r="C4178" t="n">
        <v>1</v>
      </c>
      <c r="D4178" t="n">
        <v>215</v>
      </c>
      <c r="E4178" t="s">
        <v>408</v>
      </c>
      <c r="F4178" t="n">
        <v>3201</v>
      </c>
      <c r="G4178" t="s">
        <v>250</v>
      </c>
      <c r="H4178" t="s">
        <v>251</v>
      </c>
      <c r="I4178" t="n">
        <v>5</v>
      </c>
      <c r="J4178" t="n">
        <v>490</v>
      </c>
      <c r="K4178" t="s">
        <v>266</v>
      </c>
      <c r="L4178" t="n">
        <v>126</v>
      </c>
      <c r="M4178" t="n">
        <v>0</v>
      </c>
      <c r="N4178" t="n">
        <v>0</v>
      </c>
      <c r="T4178" t="s">
        <v>405</v>
      </c>
    </row>
    <row r="4179" spans="1:20">
      <c r="A4179" s="1" t="n">
        <v>42916</v>
      </c>
      <c r="B4179" t="s">
        <v>443</v>
      </c>
      <c r="C4179" t="n">
        <v>3</v>
      </c>
      <c r="D4179" t="n">
        <v>251</v>
      </c>
      <c r="E4179" t="s">
        <v>409</v>
      </c>
      <c r="F4179" t="n">
        <v>3204</v>
      </c>
      <c r="G4179" t="s">
        <v>367</v>
      </c>
      <c r="H4179" t="s">
        <v>251</v>
      </c>
      <c r="I4179" t="n">
        <v>5</v>
      </c>
      <c r="J4179" t="n">
        <v>320</v>
      </c>
      <c r="K4179" t="s">
        <v>412</v>
      </c>
      <c r="L4179" t="n">
        <v>11</v>
      </c>
      <c r="M4179" t="n">
        <v>0</v>
      </c>
      <c r="N4179" t="n">
        <v>0</v>
      </c>
      <c r="T4179" t="s">
        <v>405</v>
      </c>
    </row>
    <row r="4180" spans="1:20">
      <c r="A4180" s="1" t="n">
        <v>42916</v>
      </c>
      <c r="B4180" t="s">
        <v>443</v>
      </c>
      <c r="C4180" t="n">
        <v>4</v>
      </c>
      <c r="D4180" t="n">
        <v>251</v>
      </c>
      <c r="E4180" t="s">
        <v>409</v>
      </c>
      <c r="F4180" t="n">
        <v>3201</v>
      </c>
      <c r="G4180" t="s">
        <v>250</v>
      </c>
      <c r="H4180" t="s">
        <v>251</v>
      </c>
      <c r="I4180" t="n">
        <v>5</v>
      </c>
      <c r="J4180" t="n">
        <v>320</v>
      </c>
      <c r="K4180" t="s">
        <v>412</v>
      </c>
      <c r="L4180" t="n">
        <v>21</v>
      </c>
      <c r="M4180" t="n">
        <v>0</v>
      </c>
      <c r="N4180" t="n">
        <v>0</v>
      </c>
      <c r="T4180" t="s">
        <v>405</v>
      </c>
    </row>
    <row r="4181" spans="1:20">
      <c r="A4181" s="1" t="n">
        <v>42916</v>
      </c>
      <c r="B4181" t="s">
        <v>443</v>
      </c>
      <c r="C4181" t="n">
        <v>2</v>
      </c>
      <c r="D4181" t="n">
        <v>251</v>
      </c>
      <c r="E4181" t="s">
        <v>409</v>
      </c>
      <c r="F4181" t="n">
        <v>3202</v>
      </c>
      <c r="G4181" t="s">
        <v>297</v>
      </c>
      <c r="H4181" t="s">
        <v>251</v>
      </c>
      <c r="I4181" t="n">
        <v>5</v>
      </c>
      <c r="J4181" t="n">
        <v>320</v>
      </c>
      <c r="K4181" t="s">
        <v>412</v>
      </c>
      <c r="L4181" t="n">
        <v>20</v>
      </c>
      <c r="M4181" t="n">
        <v>0</v>
      </c>
      <c r="N4181" t="n">
        <v>0</v>
      </c>
      <c r="O4181" t="s">
        <v>433</v>
      </c>
      <c r="P4181" t="n">
        <v>363</v>
      </c>
      <c r="Q4181" t="s">
        <v>411</v>
      </c>
      <c r="R4181" t="s">
        <v>255</v>
      </c>
      <c r="S4181" t="s">
        <v>251</v>
      </c>
      <c r="T4181" t="n">
        <v>5</v>
      </c>
    </row>
    <row r="4182" spans="1:20">
      <c r="A4182" s="1" t="n">
        <v>42916</v>
      </c>
      <c r="B4182" t="s">
        <v>443</v>
      </c>
      <c r="C4182" t="n">
        <v>1</v>
      </c>
      <c r="D4182" t="n">
        <v>251</v>
      </c>
      <c r="E4182" t="s">
        <v>409</v>
      </c>
      <c r="F4182" t="n">
        <v>3203</v>
      </c>
      <c r="G4182" t="s">
        <v>366</v>
      </c>
      <c r="H4182" t="s">
        <v>251</v>
      </c>
      <c r="I4182" t="n">
        <v>5</v>
      </c>
      <c r="J4182" t="n">
        <v>320</v>
      </c>
      <c r="K4182" t="s">
        <v>412</v>
      </c>
      <c r="L4182" t="n">
        <v>20</v>
      </c>
      <c r="M4182" t="n">
        <v>0</v>
      </c>
      <c r="N4182" t="n">
        <v>0</v>
      </c>
      <c r="T4182" t="s">
        <v>405</v>
      </c>
    </row>
    <row r="4183" spans="1:20">
      <c r="A4183" s="1" t="n">
        <v>42916</v>
      </c>
      <c r="B4183" t="s">
        <v>447</v>
      </c>
      <c r="C4183" t="n">
        <v>1</v>
      </c>
      <c r="D4183" t="n">
        <v>931</v>
      </c>
      <c r="E4183" t="s">
        <v>407</v>
      </c>
      <c r="F4183" t="n">
        <v>3201</v>
      </c>
      <c r="G4183" t="s">
        <v>250</v>
      </c>
      <c r="H4183" t="s">
        <v>251</v>
      </c>
      <c r="I4183" t="n">
        <v>5</v>
      </c>
      <c r="J4183" t="n">
        <v>580</v>
      </c>
      <c r="K4183" t="s">
        <v>270</v>
      </c>
      <c r="L4183" t="n">
        <v>65</v>
      </c>
      <c r="M4183" t="n">
        <v>0</v>
      </c>
      <c r="N4183" t="n">
        <v>0</v>
      </c>
      <c r="T4183" t="s">
        <v>405</v>
      </c>
    </row>
    <row r="4184" spans="1:20">
      <c r="A4184" s="1" t="n">
        <v>42916</v>
      </c>
      <c r="B4184" t="s">
        <v>444</v>
      </c>
      <c r="C4184" t="n">
        <v>1</v>
      </c>
      <c r="D4184" t="n">
        <v>25</v>
      </c>
      <c r="E4184" t="s">
        <v>143</v>
      </c>
      <c r="F4184" t="n">
        <v>3201</v>
      </c>
      <c r="G4184" t="s">
        <v>250</v>
      </c>
      <c r="H4184" t="s">
        <v>251</v>
      </c>
      <c r="I4184" t="n">
        <v>5</v>
      </c>
      <c r="J4184" t="n">
        <v>785</v>
      </c>
      <c r="K4184" t="s">
        <v>281</v>
      </c>
      <c r="L4184" t="n">
        <v>1044</v>
      </c>
      <c r="M4184" t="n">
        <v>0.22</v>
      </c>
      <c r="N4184" t="n">
        <v>39.7</v>
      </c>
      <c r="O4184" t="s">
        <v>444</v>
      </c>
      <c r="P4184" t="n">
        <v>363</v>
      </c>
      <c r="Q4184" t="s">
        <v>411</v>
      </c>
      <c r="R4184" t="s">
        <v>255</v>
      </c>
      <c r="S4184" t="s">
        <v>251</v>
      </c>
      <c r="T4184" t="n">
        <v>5</v>
      </c>
    </row>
    <row r="4185" spans="1:20">
      <c r="A4185" s="1" t="n">
        <v>42916</v>
      </c>
      <c r="B4185" t="s">
        <v>444</v>
      </c>
      <c r="C4185" t="n">
        <v>2</v>
      </c>
      <c r="D4185" t="n">
        <v>25</v>
      </c>
      <c r="E4185" t="s">
        <v>143</v>
      </c>
      <c r="F4185" t="n">
        <v>3201</v>
      </c>
      <c r="G4185" t="s">
        <v>250</v>
      </c>
      <c r="H4185" t="s">
        <v>251</v>
      </c>
      <c r="I4185" t="n">
        <v>5</v>
      </c>
      <c r="J4185" t="n">
        <v>805</v>
      </c>
      <c r="K4185" t="s">
        <v>317</v>
      </c>
      <c r="L4185" t="n">
        <v>711</v>
      </c>
      <c r="M4185" t="n">
        <v>0.28</v>
      </c>
      <c r="N4185" t="n">
        <v>35.8</v>
      </c>
      <c r="O4185" t="s">
        <v>444</v>
      </c>
      <c r="P4185" t="n">
        <v>363</v>
      </c>
      <c r="Q4185" t="s">
        <v>411</v>
      </c>
      <c r="R4185" t="s">
        <v>255</v>
      </c>
      <c r="S4185" t="s">
        <v>251</v>
      </c>
      <c r="T4185" t="n">
        <v>5</v>
      </c>
    </row>
    <row r="4186" spans="1:20">
      <c r="A4186" s="1" t="n">
        <v>42916</v>
      </c>
      <c r="B4186" t="s">
        <v>445</v>
      </c>
      <c r="C4186" t="n">
        <v>1</v>
      </c>
      <c r="D4186" t="n">
        <v>216</v>
      </c>
      <c r="E4186" t="s">
        <v>416</v>
      </c>
      <c r="F4186" t="n">
        <v>3201</v>
      </c>
      <c r="G4186" t="s">
        <v>250</v>
      </c>
      <c r="H4186" t="s">
        <v>251</v>
      </c>
      <c r="I4186" t="n">
        <v>5</v>
      </c>
      <c r="J4186" t="n">
        <v>490</v>
      </c>
      <c r="K4186" t="s">
        <v>266</v>
      </c>
      <c r="L4186" t="n">
        <v>225</v>
      </c>
      <c r="M4186" t="n">
        <v>0</v>
      </c>
      <c r="N4186" t="n">
        <v>0</v>
      </c>
      <c r="T4186" t="s">
        <v>405</v>
      </c>
    </row>
    <row r="4187" spans="1:20">
      <c r="A4187" s="1" t="n">
        <v>42947</v>
      </c>
      <c r="B4187" t="s">
        <v>451</v>
      </c>
      <c r="C4187" t="n">
        <v>1</v>
      </c>
      <c r="D4187" t="n">
        <v>215</v>
      </c>
      <c r="E4187" t="s">
        <v>408</v>
      </c>
      <c r="F4187" t="n">
        <v>3201</v>
      </c>
      <c r="G4187" t="s">
        <v>250</v>
      </c>
      <c r="H4187" t="s">
        <v>251</v>
      </c>
      <c r="I4187" t="n">
        <v>5</v>
      </c>
      <c r="J4187" t="n">
        <v>490</v>
      </c>
      <c r="K4187" t="s">
        <v>266</v>
      </c>
      <c r="L4187" t="n">
        <v>214</v>
      </c>
      <c r="M4187" t="n">
        <v>0</v>
      </c>
      <c r="N4187" t="n">
        <v>0</v>
      </c>
      <c r="O4187" t="s">
        <v>440</v>
      </c>
      <c r="P4187" t="n">
        <v>121</v>
      </c>
      <c r="Q4187" t="s">
        <v>251</v>
      </c>
      <c r="R4187" t="s">
        <v>255</v>
      </c>
      <c r="S4187" t="s">
        <v>251</v>
      </c>
      <c r="T4187" t="n">
        <v>5</v>
      </c>
    </row>
    <row r="4188" spans="1:20">
      <c r="A4188" s="1" t="n">
        <v>42947</v>
      </c>
      <c r="B4188" t="s">
        <v>443</v>
      </c>
      <c r="C4188" t="n">
        <v>1</v>
      </c>
      <c r="D4188" t="n">
        <v>251</v>
      </c>
      <c r="E4188" t="s">
        <v>409</v>
      </c>
      <c r="F4188" t="n">
        <v>3203</v>
      </c>
      <c r="G4188" t="s">
        <v>366</v>
      </c>
      <c r="H4188" t="s">
        <v>251</v>
      </c>
      <c r="I4188" t="n">
        <v>5</v>
      </c>
      <c r="J4188" t="n">
        <v>320</v>
      </c>
      <c r="K4188" t="s">
        <v>412</v>
      </c>
      <c r="L4188" t="n">
        <v>13</v>
      </c>
      <c r="M4188" t="n">
        <v>0</v>
      </c>
      <c r="N4188" t="n">
        <v>0</v>
      </c>
      <c r="O4188" t="s">
        <v>440</v>
      </c>
      <c r="P4188" t="n">
        <v>121</v>
      </c>
      <c r="Q4188" t="s">
        <v>251</v>
      </c>
      <c r="R4188" t="s">
        <v>255</v>
      </c>
      <c r="S4188" t="s">
        <v>251</v>
      </c>
      <c r="T4188" t="n">
        <v>5</v>
      </c>
    </row>
    <row r="4189" spans="1:20">
      <c r="A4189" s="1" t="n">
        <v>42947</v>
      </c>
      <c r="B4189" t="s">
        <v>443</v>
      </c>
      <c r="C4189" t="n">
        <v>2</v>
      </c>
      <c r="D4189" t="n">
        <v>251</v>
      </c>
      <c r="E4189" t="s">
        <v>409</v>
      </c>
      <c r="F4189" t="n">
        <v>3202</v>
      </c>
      <c r="G4189" t="s">
        <v>297</v>
      </c>
      <c r="H4189" t="s">
        <v>251</v>
      </c>
      <c r="I4189" t="n">
        <v>5</v>
      </c>
      <c r="J4189" t="n">
        <v>320</v>
      </c>
      <c r="K4189" t="s">
        <v>412</v>
      </c>
      <c r="L4189" t="n">
        <v>14</v>
      </c>
      <c r="M4189" t="n">
        <v>0</v>
      </c>
      <c r="N4189" t="n">
        <v>0</v>
      </c>
      <c r="O4189" t="s">
        <v>440</v>
      </c>
      <c r="P4189" t="n">
        <v>121</v>
      </c>
      <c r="Q4189" t="s">
        <v>251</v>
      </c>
      <c r="R4189" t="s">
        <v>255</v>
      </c>
      <c r="S4189" t="s">
        <v>251</v>
      </c>
      <c r="T4189" t="n">
        <v>5</v>
      </c>
    </row>
    <row r="4190" spans="1:20">
      <c r="A4190" s="1" t="n">
        <v>42947</v>
      </c>
      <c r="B4190" t="s">
        <v>443</v>
      </c>
      <c r="C4190" t="n">
        <v>3</v>
      </c>
      <c r="D4190" t="n">
        <v>251</v>
      </c>
      <c r="E4190" t="s">
        <v>409</v>
      </c>
      <c r="F4190" t="n">
        <v>3204</v>
      </c>
      <c r="G4190" t="s">
        <v>367</v>
      </c>
      <c r="H4190" t="s">
        <v>251</v>
      </c>
      <c r="I4190" t="n">
        <v>5</v>
      </c>
      <c r="J4190" t="n">
        <v>320</v>
      </c>
      <c r="K4190" t="s">
        <v>412</v>
      </c>
      <c r="L4190" t="n">
        <v>9</v>
      </c>
      <c r="M4190" t="n">
        <v>0</v>
      </c>
      <c r="N4190" t="n">
        <v>0</v>
      </c>
      <c r="O4190" t="s">
        <v>440</v>
      </c>
      <c r="P4190" t="n">
        <v>121</v>
      </c>
      <c r="Q4190" t="s">
        <v>251</v>
      </c>
      <c r="R4190" t="s">
        <v>255</v>
      </c>
      <c r="S4190" t="s">
        <v>251</v>
      </c>
      <c r="T4190" t="n">
        <v>5</v>
      </c>
    </row>
    <row r="4191" spans="1:20">
      <c r="A4191" s="1" t="n">
        <v>42947</v>
      </c>
      <c r="B4191" t="s">
        <v>443</v>
      </c>
      <c r="C4191" t="n">
        <v>4</v>
      </c>
      <c r="D4191" t="n">
        <v>251</v>
      </c>
      <c r="E4191" t="s">
        <v>409</v>
      </c>
      <c r="F4191" t="n">
        <v>3201</v>
      </c>
      <c r="G4191" t="s">
        <v>250</v>
      </c>
      <c r="H4191" t="s">
        <v>251</v>
      </c>
      <c r="I4191" t="n">
        <v>5</v>
      </c>
      <c r="J4191" t="n">
        <v>320</v>
      </c>
      <c r="K4191" t="s">
        <v>412</v>
      </c>
      <c r="L4191" t="n">
        <v>4</v>
      </c>
      <c r="M4191" t="n">
        <v>0</v>
      </c>
      <c r="N4191" t="n">
        <v>0</v>
      </c>
      <c r="T4191" t="s">
        <v>405</v>
      </c>
    </row>
    <row r="4192" spans="1:20">
      <c r="A4192" s="1" t="n">
        <v>42947</v>
      </c>
      <c r="B4192" t="s">
        <v>447</v>
      </c>
      <c r="C4192" t="n">
        <v>1</v>
      </c>
      <c r="D4192" t="n">
        <v>931</v>
      </c>
      <c r="E4192" t="s">
        <v>407</v>
      </c>
      <c r="F4192" t="n">
        <v>3201</v>
      </c>
      <c r="G4192" t="s">
        <v>250</v>
      </c>
      <c r="H4192" t="s">
        <v>251</v>
      </c>
      <c r="I4192" t="n">
        <v>5</v>
      </c>
      <c r="J4192" t="n">
        <v>580</v>
      </c>
      <c r="K4192" t="s">
        <v>270</v>
      </c>
      <c r="L4192" t="n">
        <v>74</v>
      </c>
      <c r="M4192" t="n">
        <v>0</v>
      </c>
      <c r="N4192" t="n">
        <v>0</v>
      </c>
      <c r="T4192" t="s">
        <v>405</v>
      </c>
    </row>
    <row r="4193" spans="1:20">
      <c r="A4193" s="1" t="n">
        <v>42947</v>
      </c>
      <c r="B4193" t="s">
        <v>444</v>
      </c>
      <c r="C4193" t="n">
        <v>1</v>
      </c>
      <c r="D4193" t="n">
        <v>25</v>
      </c>
      <c r="E4193" t="s">
        <v>143</v>
      </c>
      <c r="F4193" t="n">
        <v>3201</v>
      </c>
      <c r="G4193" t="s">
        <v>250</v>
      </c>
      <c r="H4193" t="s">
        <v>251</v>
      </c>
      <c r="I4193" t="n">
        <v>5</v>
      </c>
      <c r="J4193" t="n">
        <v>550</v>
      </c>
      <c r="K4193" t="s">
        <v>369</v>
      </c>
      <c r="L4193" t="n">
        <v>1052</v>
      </c>
      <c r="M4193" t="n">
        <v>0.16</v>
      </c>
      <c r="N4193" t="n">
        <v>37.2</v>
      </c>
      <c r="O4193" t="s">
        <v>444</v>
      </c>
      <c r="P4193" t="n">
        <v>363</v>
      </c>
      <c r="Q4193" t="s">
        <v>411</v>
      </c>
      <c r="R4193" t="s">
        <v>255</v>
      </c>
      <c r="S4193" t="s">
        <v>251</v>
      </c>
      <c r="T4193" t="n">
        <v>5</v>
      </c>
    </row>
    <row r="4194" spans="1:20">
      <c r="A4194" s="1" t="n">
        <v>42947</v>
      </c>
      <c r="B4194" t="s">
        <v>444</v>
      </c>
      <c r="C4194" t="n">
        <v>2</v>
      </c>
      <c r="D4194" t="n">
        <v>25</v>
      </c>
      <c r="E4194" t="s">
        <v>143</v>
      </c>
      <c r="F4194" t="n">
        <v>3201</v>
      </c>
      <c r="G4194" t="s">
        <v>250</v>
      </c>
      <c r="H4194" t="s">
        <v>251</v>
      </c>
      <c r="I4194" t="n">
        <v>5</v>
      </c>
      <c r="J4194" t="n">
        <v>910</v>
      </c>
      <c r="K4194" t="s">
        <v>340</v>
      </c>
      <c r="L4194" t="n">
        <v>900</v>
      </c>
      <c r="M4194" t="n">
        <v>1</v>
      </c>
      <c r="N4194" t="n">
        <v>40.1</v>
      </c>
      <c r="O4194" t="s">
        <v>444</v>
      </c>
      <c r="P4194" t="n">
        <v>363</v>
      </c>
      <c r="Q4194" t="s">
        <v>411</v>
      </c>
      <c r="R4194" t="s">
        <v>255</v>
      </c>
      <c r="S4194" t="s">
        <v>251</v>
      </c>
      <c r="T4194" t="n">
        <v>5</v>
      </c>
    </row>
    <row r="4195" spans="1:20">
      <c r="A4195" s="1" t="n">
        <v>42947</v>
      </c>
      <c r="B4195" t="s">
        <v>445</v>
      </c>
      <c r="C4195" t="n">
        <v>1</v>
      </c>
      <c r="D4195" t="n">
        <v>216</v>
      </c>
      <c r="E4195" t="s">
        <v>416</v>
      </c>
      <c r="F4195" t="n">
        <v>3201</v>
      </c>
      <c r="G4195" t="s">
        <v>250</v>
      </c>
      <c r="H4195" t="s">
        <v>251</v>
      </c>
      <c r="I4195" t="n">
        <v>5</v>
      </c>
      <c r="J4195" t="n">
        <v>490</v>
      </c>
      <c r="K4195" t="s">
        <v>266</v>
      </c>
      <c r="L4195" t="n">
        <v>294</v>
      </c>
      <c r="M4195" t="n">
        <v>0</v>
      </c>
      <c r="N4195" t="n">
        <v>0</v>
      </c>
      <c r="T4195" t="s">
        <v>405</v>
      </c>
    </row>
    <row r="4196" spans="1:20">
      <c r="A4196" s="1" t="n">
        <v>42978</v>
      </c>
      <c r="B4196" t="s">
        <v>451</v>
      </c>
      <c r="C4196" t="n">
        <v>1</v>
      </c>
      <c r="D4196" t="n">
        <v>215</v>
      </c>
      <c r="E4196" t="s">
        <v>408</v>
      </c>
      <c r="F4196" t="n">
        <v>3201</v>
      </c>
      <c r="G4196" t="s">
        <v>250</v>
      </c>
      <c r="H4196" t="s">
        <v>251</v>
      </c>
      <c r="I4196" t="n">
        <v>5</v>
      </c>
      <c r="J4196" t="n">
        <v>490</v>
      </c>
      <c r="K4196" t="s">
        <v>266</v>
      </c>
      <c r="L4196" t="n">
        <v>315</v>
      </c>
      <c r="M4196" t="n">
        <v>0</v>
      </c>
      <c r="N4196" t="n">
        <v>0</v>
      </c>
      <c r="T4196" t="s">
        <v>405</v>
      </c>
    </row>
    <row r="4197" spans="1:20">
      <c r="A4197" s="1" t="n">
        <v>42978</v>
      </c>
      <c r="B4197" t="s">
        <v>443</v>
      </c>
      <c r="C4197" t="n">
        <v>2</v>
      </c>
      <c r="D4197" t="n">
        <v>251</v>
      </c>
      <c r="E4197" t="s">
        <v>409</v>
      </c>
      <c r="F4197" t="n">
        <v>3202</v>
      </c>
      <c r="G4197" t="s">
        <v>297</v>
      </c>
      <c r="H4197" t="s">
        <v>251</v>
      </c>
      <c r="I4197" t="n">
        <v>5</v>
      </c>
      <c r="J4197" t="n">
        <v>320</v>
      </c>
      <c r="K4197" t="s">
        <v>412</v>
      </c>
      <c r="L4197" t="n">
        <v>18</v>
      </c>
      <c r="M4197" t="n">
        <v>0</v>
      </c>
      <c r="N4197" t="n">
        <v>0</v>
      </c>
      <c r="O4197" t="s">
        <v>439</v>
      </c>
      <c r="P4197" t="n">
        <v>363</v>
      </c>
      <c r="Q4197" t="s">
        <v>411</v>
      </c>
      <c r="R4197" t="s">
        <v>255</v>
      </c>
      <c r="S4197" t="s">
        <v>251</v>
      </c>
      <c r="T4197" t="n">
        <v>5</v>
      </c>
    </row>
    <row r="4198" spans="1:20">
      <c r="A4198" s="1" t="n">
        <v>42978</v>
      </c>
      <c r="B4198" t="s">
        <v>443</v>
      </c>
      <c r="C4198" t="n">
        <v>3</v>
      </c>
      <c r="D4198" t="n">
        <v>251</v>
      </c>
      <c r="E4198" t="s">
        <v>409</v>
      </c>
      <c r="F4198" t="n">
        <v>3204</v>
      </c>
      <c r="G4198" t="s">
        <v>367</v>
      </c>
      <c r="H4198" t="s">
        <v>251</v>
      </c>
      <c r="I4198" t="n">
        <v>5</v>
      </c>
      <c r="J4198" t="n">
        <v>320</v>
      </c>
      <c r="K4198" t="s">
        <v>412</v>
      </c>
      <c r="L4198" t="n">
        <v>11</v>
      </c>
      <c r="M4198" t="n">
        <v>0</v>
      </c>
      <c r="N4198" t="n">
        <v>0</v>
      </c>
      <c r="O4198" t="s">
        <v>439</v>
      </c>
      <c r="P4198" t="n">
        <v>363</v>
      </c>
      <c r="Q4198" t="s">
        <v>411</v>
      </c>
      <c r="R4198" t="s">
        <v>255</v>
      </c>
      <c r="S4198" t="s">
        <v>251</v>
      </c>
      <c r="T4198" t="n">
        <v>5</v>
      </c>
    </row>
    <row r="4199" spans="1:20">
      <c r="A4199" s="1" t="n">
        <v>42978</v>
      </c>
      <c r="B4199" t="s">
        <v>443</v>
      </c>
      <c r="C4199" t="n">
        <v>1</v>
      </c>
      <c r="D4199" t="n">
        <v>251</v>
      </c>
      <c r="E4199" t="s">
        <v>409</v>
      </c>
      <c r="F4199" t="n">
        <v>3203</v>
      </c>
      <c r="G4199" t="s">
        <v>366</v>
      </c>
      <c r="H4199" t="s">
        <v>251</v>
      </c>
      <c r="I4199" t="n">
        <v>5</v>
      </c>
      <c r="J4199" t="n">
        <v>320</v>
      </c>
      <c r="K4199" t="s">
        <v>412</v>
      </c>
      <c r="L4199" t="n">
        <v>26</v>
      </c>
      <c r="M4199" t="n">
        <v>0</v>
      </c>
      <c r="N4199" t="n">
        <v>0</v>
      </c>
      <c r="T4199" t="s">
        <v>405</v>
      </c>
    </row>
    <row r="4200" spans="1:20">
      <c r="A4200" s="1" t="n">
        <v>42978</v>
      </c>
      <c r="B4200" t="s">
        <v>444</v>
      </c>
      <c r="C4200" t="n">
        <v>3</v>
      </c>
      <c r="D4200" t="n">
        <v>25</v>
      </c>
      <c r="E4200" t="s">
        <v>143</v>
      </c>
      <c r="F4200" t="n">
        <v>3201</v>
      </c>
      <c r="G4200" t="s">
        <v>250</v>
      </c>
      <c r="H4200" t="s">
        <v>251</v>
      </c>
      <c r="I4200" t="n">
        <v>5</v>
      </c>
      <c r="J4200" t="n">
        <v>805</v>
      </c>
      <c r="K4200" t="s">
        <v>317</v>
      </c>
      <c r="L4200" t="n">
        <v>689</v>
      </c>
      <c r="M4200" t="n">
        <v>0.2</v>
      </c>
      <c r="N4200" t="n">
        <v>35.2</v>
      </c>
      <c r="O4200" t="s">
        <v>444</v>
      </c>
      <c r="P4200" t="n">
        <v>363</v>
      </c>
      <c r="Q4200" t="s">
        <v>411</v>
      </c>
      <c r="R4200" t="s">
        <v>255</v>
      </c>
      <c r="S4200" t="s">
        <v>251</v>
      </c>
      <c r="T4200" t="n">
        <v>5</v>
      </c>
    </row>
    <row r="4201" spans="1:20">
      <c r="A4201" s="1" t="n">
        <v>42978</v>
      </c>
      <c r="B4201" t="s">
        <v>444</v>
      </c>
      <c r="C4201" t="n">
        <v>4</v>
      </c>
      <c r="D4201" t="n">
        <v>25</v>
      </c>
      <c r="E4201" t="s">
        <v>143</v>
      </c>
      <c r="F4201" t="n">
        <v>3201</v>
      </c>
      <c r="G4201" t="s">
        <v>250</v>
      </c>
      <c r="H4201" t="s">
        <v>251</v>
      </c>
      <c r="I4201" t="n">
        <v>5</v>
      </c>
      <c r="J4201" t="n">
        <v>910</v>
      </c>
      <c r="K4201" t="s">
        <v>340</v>
      </c>
      <c r="L4201" t="n">
        <v>995</v>
      </c>
      <c r="M4201" t="n">
        <v>0.76</v>
      </c>
      <c r="N4201" t="n">
        <v>40.1</v>
      </c>
      <c r="O4201" t="s">
        <v>444</v>
      </c>
      <c r="P4201" t="n">
        <v>363</v>
      </c>
      <c r="Q4201" t="s">
        <v>411</v>
      </c>
      <c r="R4201" t="s">
        <v>255</v>
      </c>
      <c r="S4201" t="s">
        <v>251</v>
      </c>
      <c r="T4201" t="n">
        <v>5</v>
      </c>
    </row>
    <row r="4202" spans="1:20">
      <c r="A4202" s="1" t="n">
        <v>42978</v>
      </c>
      <c r="B4202" t="s">
        <v>444</v>
      </c>
      <c r="C4202" t="n">
        <v>5</v>
      </c>
      <c r="D4202" t="n">
        <v>216</v>
      </c>
      <c r="E4202" t="s">
        <v>416</v>
      </c>
      <c r="F4202" t="n">
        <v>3201</v>
      </c>
      <c r="G4202" t="s">
        <v>250</v>
      </c>
      <c r="H4202" t="s">
        <v>251</v>
      </c>
      <c r="I4202" t="n">
        <v>5</v>
      </c>
      <c r="J4202" t="n">
        <v>280</v>
      </c>
      <c r="K4202" t="s">
        <v>453</v>
      </c>
      <c r="L4202" t="n">
        <v>223</v>
      </c>
      <c r="M4202" t="n">
        <v>0</v>
      </c>
      <c r="N4202" t="n">
        <v>0</v>
      </c>
      <c r="T4202" t="s">
        <v>405</v>
      </c>
    </row>
    <row r="4203" spans="1:20">
      <c r="A4203" s="1" t="n">
        <v>42978</v>
      </c>
      <c r="B4203" t="s">
        <v>444</v>
      </c>
      <c r="C4203" t="n">
        <v>1</v>
      </c>
      <c r="D4203" t="n">
        <v>25</v>
      </c>
      <c r="E4203" t="s">
        <v>143</v>
      </c>
      <c r="F4203" t="n">
        <v>3201</v>
      </c>
      <c r="G4203" t="s">
        <v>250</v>
      </c>
      <c r="H4203" t="s">
        <v>251</v>
      </c>
      <c r="I4203" t="n">
        <v>5</v>
      </c>
      <c r="J4203" t="n">
        <v>966</v>
      </c>
      <c r="K4203" t="s">
        <v>358</v>
      </c>
      <c r="L4203" t="n">
        <v>696</v>
      </c>
      <c r="M4203" t="n">
        <v>0.15</v>
      </c>
      <c r="N4203" t="n">
        <v>37.5</v>
      </c>
      <c r="O4203" t="s">
        <v>444</v>
      </c>
      <c r="P4203" t="n">
        <v>363</v>
      </c>
      <c r="Q4203" t="s">
        <v>411</v>
      </c>
      <c r="R4203" t="s">
        <v>255</v>
      </c>
      <c r="S4203" t="s">
        <v>251</v>
      </c>
      <c r="T4203" t="n">
        <v>5</v>
      </c>
    </row>
    <row r="4204" spans="1:20">
      <c r="A4204" s="1" t="n">
        <v>42978</v>
      </c>
      <c r="B4204" t="s">
        <v>444</v>
      </c>
      <c r="C4204" t="n">
        <v>2</v>
      </c>
      <c r="D4204" t="n">
        <v>25</v>
      </c>
      <c r="E4204" t="s">
        <v>143</v>
      </c>
      <c r="F4204" t="n">
        <v>3201</v>
      </c>
      <c r="G4204" t="s">
        <v>250</v>
      </c>
      <c r="H4204" t="s">
        <v>251</v>
      </c>
      <c r="I4204" t="n">
        <v>5</v>
      </c>
      <c r="J4204" t="n">
        <v>875</v>
      </c>
      <c r="K4204" t="s">
        <v>327</v>
      </c>
      <c r="L4204" t="n">
        <v>288</v>
      </c>
      <c r="M4204" t="n">
        <v>1.83</v>
      </c>
      <c r="N4204" t="n">
        <v>26.8</v>
      </c>
      <c r="O4204" t="s">
        <v>444</v>
      </c>
      <c r="P4204" t="n">
        <v>363</v>
      </c>
      <c r="Q4204" t="s">
        <v>411</v>
      </c>
      <c r="R4204" t="s">
        <v>255</v>
      </c>
      <c r="S4204" t="s">
        <v>251</v>
      </c>
      <c r="T4204" t="n">
        <v>5</v>
      </c>
    </row>
    <row r="4205" spans="1:20">
      <c r="A4205" s="1" t="n">
        <v>42978</v>
      </c>
      <c r="B4205" t="s">
        <v>445</v>
      </c>
      <c r="C4205" t="n">
        <v>1</v>
      </c>
      <c r="D4205" t="n">
        <v>216</v>
      </c>
      <c r="E4205" t="s">
        <v>416</v>
      </c>
      <c r="F4205" t="n">
        <v>3201</v>
      </c>
      <c r="G4205" t="s">
        <v>250</v>
      </c>
      <c r="H4205" t="s">
        <v>251</v>
      </c>
      <c r="I4205" t="n">
        <v>5</v>
      </c>
      <c r="J4205" t="n">
        <v>490</v>
      </c>
      <c r="K4205" t="s">
        <v>266</v>
      </c>
      <c r="L4205" t="n">
        <v>628</v>
      </c>
      <c r="M4205" t="n">
        <v>0</v>
      </c>
      <c r="N4205" t="n">
        <v>0</v>
      </c>
      <c r="O4205" t="s">
        <v>440</v>
      </c>
      <c r="P4205" t="n">
        <v>121</v>
      </c>
      <c r="Q4205" t="s">
        <v>251</v>
      </c>
      <c r="R4205" t="s">
        <v>255</v>
      </c>
      <c r="S4205" t="s">
        <v>251</v>
      </c>
      <c r="T4205" t="n">
        <v>5</v>
      </c>
    </row>
    <row r="4206" spans="1:20">
      <c r="A4206" s="1" t="n">
        <v>43008</v>
      </c>
      <c r="B4206" t="s">
        <v>443</v>
      </c>
      <c r="C4206" t="n">
        <v>3</v>
      </c>
      <c r="D4206" t="n">
        <v>251</v>
      </c>
      <c r="E4206" t="s">
        <v>409</v>
      </c>
      <c r="F4206" t="n">
        <v>3204</v>
      </c>
      <c r="G4206" t="s">
        <v>367</v>
      </c>
      <c r="H4206" t="s">
        <v>251</v>
      </c>
      <c r="I4206" t="n">
        <v>5</v>
      </c>
      <c r="J4206" t="n">
        <v>320</v>
      </c>
      <c r="K4206" t="s">
        <v>412</v>
      </c>
      <c r="L4206" t="n">
        <v>11</v>
      </c>
      <c r="M4206" t="n">
        <v>0</v>
      </c>
      <c r="N4206" t="n">
        <v>0</v>
      </c>
      <c r="O4206" t="s">
        <v>440</v>
      </c>
      <c r="P4206" t="n">
        <v>121</v>
      </c>
      <c r="Q4206" t="s">
        <v>251</v>
      </c>
      <c r="R4206" t="s">
        <v>255</v>
      </c>
      <c r="S4206" t="s">
        <v>251</v>
      </c>
      <c r="T4206" t="n">
        <v>5</v>
      </c>
    </row>
    <row r="4207" spans="1:20">
      <c r="A4207" s="1" t="n">
        <v>43008</v>
      </c>
      <c r="B4207" t="s">
        <v>443</v>
      </c>
      <c r="C4207" t="n">
        <v>1</v>
      </c>
      <c r="D4207" t="n">
        <v>251</v>
      </c>
      <c r="E4207" t="s">
        <v>409</v>
      </c>
      <c r="F4207" t="n">
        <v>3203</v>
      </c>
      <c r="G4207" t="s">
        <v>366</v>
      </c>
      <c r="H4207" t="s">
        <v>251</v>
      </c>
      <c r="I4207" t="n">
        <v>5</v>
      </c>
      <c r="J4207" t="n">
        <v>320</v>
      </c>
      <c r="K4207" t="s">
        <v>412</v>
      </c>
      <c r="L4207" t="n">
        <v>27</v>
      </c>
      <c r="M4207" t="n">
        <v>0</v>
      </c>
      <c r="N4207" t="n">
        <v>0</v>
      </c>
      <c r="O4207" t="s">
        <v>440</v>
      </c>
      <c r="P4207" t="n">
        <v>121</v>
      </c>
      <c r="Q4207" t="s">
        <v>251</v>
      </c>
      <c r="R4207" t="s">
        <v>255</v>
      </c>
      <c r="S4207" t="s">
        <v>251</v>
      </c>
      <c r="T4207" t="n">
        <v>5</v>
      </c>
    </row>
    <row r="4208" spans="1:20">
      <c r="A4208" s="1" t="n">
        <v>43008</v>
      </c>
      <c r="B4208" t="s">
        <v>443</v>
      </c>
      <c r="C4208" t="n">
        <v>2</v>
      </c>
      <c r="D4208" t="n">
        <v>251</v>
      </c>
      <c r="E4208" t="s">
        <v>409</v>
      </c>
      <c r="F4208" t="n">
        <v>3202</v>
      </c>
      <c r="G4208" t="s">
        <v>297</v>
      </c>
      <c r="H4208" t="s">
        <v>251</v>
      </c>
      <c r="I4208" t="n">
        <v>5</v>
      </c>
      <c r="J4208" t="n">
        <v>320</v>
      </c>
      <c r="K4208" t="s">
        <v>412</v>
      </c>
      <c r="L4208" t="n">
        <v>17</v>
      </c>
      <c r="M4208" t="n">
        <v>0</v>
      </c>
      <c r="N4208" t="n">
        <v>0</v>
      </c>
      <c r="T4208" t="s">
        <v>405</v>
      </c>
    </row>
    <row r="4209" spans="1:20">
      <c r="A4209" s="1" t="n">
        <v>43008</v>
      </c>
      <c r="B4209" t="s">
        <v>454</v>
      </c>
      <c r="C4209" t="n">
        <v>6</v>
      </c>
      <c r="D4209" t="n">
        <v>465</v>
      </c>
      <c r="E4209" t="s">
        <v>428</v>
      </c>
      <c r="F4209" t="n">
        <v>3201</v>
      </c>
      <c r="G4209" t="s">
        <v>250</v>
      </c>
      <c r="H4209" t="s">
        <v>251</v>
      </c>
      <c r="I4209" t="n">
        <v>5</v>
      </c>
      <c r="J4209" t="n">
        <v>490</v>
      </c>
      <c r="K4209" t="s">
        <v>266</v>
      </c>
      <c r="L4209" t="n">
        <v>62</v>
      </c>
      <c r="M4209" t="n">
        <v>0</v>
      </c>
      <c r="N4209" t="n">
        <v>0</v>
      </c>
      <c r="T4209" t="s">
        <v>405</v>
      </c>
    </row>
    <row r="4210" spans="1:20">
      <c r="A4210" s="1" t="n">
        <v>43008</v>
      </c>
      <c r="B4210" t="s">
        <v>454</v>
      </c>
      <c r="C4210" t="n">
        <v>3</v>
      </c>
      <c r="D4210" t="n">
        <v>215</v>
      </c>
      <c r="E4210" t="s">
        <v>408</v>
      </c>
      <c r="F4210" t="n">
        <v>3201</v>
      </c>
      <c r="G4210" t="s">
        <v>250</v>
      </c>
      <c r="H4210" t="s">
        <v>251</v>
      </c>
      <c r="I4210" t="n">
        <v>5</v>
      </c>
      <c r="J4210" t="n">
        <v>490</v>
      </c>
      <c r="K4210" t="s">
        <v>266</v>
      </c>
      <c r="L4210" t="n">
        <v>38</v>
      </c>
      <c r="M4210" t="n">
        <v>0</v>
      </c>
      <c r="N4210" t="n">
        <v>0</v>
      </c>
      <c r="T4210" t="s">
        <v>405</v>
      </c>
    </row>
    <row r="4211" spans="1:20">
      <c r="A4211" s="1" t="n">
        <v>43008</v>
      </c>
      <c r="B4211" t="s">
        <v>454</v>
      </c>
      <c r="C4211" t="n">
        <v>2</v>
      </c>
      <c r="D4211" t="n">
        <v>25</v>
      </c>
      <c r="E4211" t="s">
        <v>143</v>
      </c>
      <c r="F4211" t="n">
        <v>3201</v>
      </c>
      <c r="G4211" t="s">
        <v>250</v>
      </c>
      <c r="H4211" t="s">
        <v>251</v>
      </c>
      <c r="I4211" t="n">
        <v>5</v>
      </c>
      <c r="J4211" t="n">
        <v>458</v>
      </c>
      <c r="K4211" t="s">
        <v>252</v>
      </c>
      <c r="L4211" t="n">
        <v>700</v>
      </c>
      <c r="M4211" t="n">
        <v>0.09</v>
      </c>
      <c r="N4211" t="n">
        <v>33.7</v>
      </c>
      <c r="O4211" t="s">
        <v>452</v>
      </c>
      <c r="P4211" t="n">
        <v>121</v>
      </c>
      <c r="Q4211" t="s">
        <v>411</v>
      </c>
      <c r="R4211" t="s">
        <v>255</v>
      </c>
      <c r="S4211" t="s">
        <v>251</v>
      </c>
      <c r="T4211" t="n">
        <v>5</v>
      </c>
    </row>
    <row r="4212" spans="1:20">
      <c r="A4212" s="1" t="n">
        <v>43008</v>
      </c>
      <c r="B4212" t="s">
        <v>454</v>
      </c>
      <c r="C4212" t="n">
        <v>5</v>
      </c>
      <c r="D4212" t="n">
        <v>25</v>
      </c>
      <c r="E4212" t="s">
        <v>143</v>
      </c>
      <c r="F4212" t="n">
        <v>3201</v>
      </c>
      <c r="G4212" t="s">
        <v>250</v>
      </c>
      <c r="H4212" t="s">
        <v>251</v>
      </c>
      <c r="I4212" t="n">
        <v>5</v>
      </c>
      <c r="J4212" t="n">
        <v>458</v>
      </c>
      <c r="K4212" t="s">
        <v>252</v>
      </c>
      <c r="L4212" t="n">
        <v>212</v>
      </c>
      <c r="M4212" t="n">
        <v>0.22</v>
      </c>
      <c r="N4212" t="n">
        <v>19.9</v>
      </c>
      <c r="O4212" t="s">
        <v>452</v>
      </c>
      <c r="P4212" t="n">
        <v>121</v>
      </c>
      <c r="Q4212" t="s">
        <v>411</v>
      </c>
      <c r="R4212" t="s">
        <v>255</v>
      </c>
      <c r="S4212" t="s">
        <v>251</v>
      </c>
      <c r="T4212" t="n">
        <v>5</v>
      </c>
    </row>
    <row r="4213" spans="1:20">
      <c r="A4213" s="1" t="n">
        <v>43008</v>
      </c>
      <c r="B4213" t="s">
        <v>454</v>
      </c>
      <c r="C4213" t="n">
        <v>1</v>
      </c>
      <c r="D4213" t="n">
        <v>850</v>
      </c>
      <c r="E4213" t="s">
        <v>455</v>
      </c>
      <c r="F4213" t="n">
        <v>3201</v>
      </c>
      <c r="G4213" t="s">
        <v>250</v>
      </c>
      <c r="H4213" t="s">
        <v>251</v>
      </c>
      <c r="I4213" t="n">
        <v>5</v>
      </c>
      <c r="J4213" t="n">
        <v>285</v>
      </c>
      <c r="K4213" t="s">
        <v>306</v>
      </c>
      <c r="L4213" t="n">
        <v>221</v>
      </c>
      <c r="M4213" t="n">
        <v>0</v>
      </c>
      <c r="N4213" t="n">
        <v>0</v>
      </c>
      <c r="O4213" t="s">
        <v>452</v>
      </c>
      <c r="P4213" t="n">
        <v>121</v>
      </c>
      <c r="Q4213" t="s">
        <v>411</v>
      </c>
      <c r="R4213" t="s">
        <v>255</v>
      </c>
      <c r="S4213" t="s">
        <v>251</v>
      </c>
      <c r="T4213" t="n">
        <v>5</v>
      </c>
    </row>
    <row r="4214" spans="1:20">
      <c r="A4214" s="1" t="n">
        <v>43008</v>
      </c>
      <c r="B4214" t="s">
        <v>454</v>
      </c>
      <c r="C4214" t="n">
        <v>4</v>
      </c>
      <c r="D4214" t="n">
        <v>25</v>
      </c>
      <c r="E4214" t="s">
        <v>143</v>
      </c>
      <c r="F4214" t="n">
        <v>3201</v>
      </c>
      <c r="G4214" t="s">
        <v>250</v>
      </c>
      <c r="H4214" t="s">
        <v>251</v>
      </c>
      <c r="I4214" t="n">
        <v>5</v>
      </c>
      <c r="J4214" t="n">
        <v>945</v>
      </c>
      <c r="K4214" t="s">
        <v>304</v>
      </c>
      <c r="L4214" t="n">
        <v>453</v>
      </c>
      <c r="M4214" t="n">
        <v>0.07000000000000001</v>
      </c>
      <c r="N4214" t="n">
        <v>34.8</v>
      </c>
      <c r="O4214" t="s">
        <v>452</v>
      </c>
      <c r="P4214" t="n">
        <v>121</v>
      </c>
      <c r="Q4214" t="s">
        <v>411</v>
      </c>
      <c r="R4214" t="s">
        <v>255</v>
      </c>
      <c r="S4214" t="s">
        <v>251</v>
      </c>
      <c r="T4214" t="n">
        <v>5</v>
      </c>
    </row>
    <row r="4215" spans="1:20">
      <c r="A4215" s="1" t="n">
        <v>43008</v>
      </c>
      <c r="B4215" t="s">
        <v>444</v>
      </c>
      <c r="C4215" t="n">
        <v>1</v>
      </c>
      <c r="D4215" t="n">
        <v>25</v>
      </c>
      <c r="E4215" t="s">
        <v>143</v>
      </c>
      <c r="F4215" t="n">
        <v>3201</v>
      </c>
      <c r="G4215" t="s">
        <v>250</v>
      </c>
      <c r="H4215" t="s">
        <v>251</v>
      </c>
      <c r="I4215" t="n">
        <v>5</v>
      </c>
      <c r="J4215" t="n">
        <v>805</v>
      </c>
      <c r="K4215" t="s">
        <v>317</v>
      </c>
      <c r="L4215" t="n">
        <v>708</v>
      </c>
      <c r="M4215" t="n">
        <v>0.28</v>
      </c>
      <c r="N4215" t="n">
        <v>35.3</v>
      </c>
      <c r="O4215" t="s">
        <v>444</v>
      </c>
      <c r="P4215" t="n">
        <v>363</v>
      </c>
      <c r="Q4215" t="s">
        <v>411</v>
      </c>
      <c r="R4215" t="s">
        <v>255</v>
      </c>
      <c r="S4215" t="s">
        <v>251</v>
      </c>
      <c r="T4215" t="n">
        <v>5</v>
      </c>
    </row>
    <row r="4216" spans="1:20">
      <c r="A4216" s="1" t="n">
        <v>43008</v>
      </c>
      <c r="B4216" t="s">
        <v>444</v>
      </c>
      <c r="C4216" t="n">
        <v>2</v>
      </c>
      <c r="D4216" t="n">
        <v>25</v>
      </c>
      <c r="E4216" t="s">
        <v>143</v>
      </c>
      <c r="F4216" t="n">
        <v>3201</v>
      </c>
      <c r="G4216" t="s">
        <v>250</v>
      </c>
      <c r="H4216" t="s">
        <v>251</v>
      </c>
      <c r="I4216" t="n">
        <v>5</v>
      </c>
      <c r="J4216" t="n">
        <v>910</v>
      </c>
      <c r="K4216" t="s">
        <v>340</v>
      </c>
      <c r="L4216" t="n">
        <v>998</v>
      </c>
      <c r="M4216" t="n">
        <v>0.72</v>
      </c>
      <c r="N4216" t="n">
        <v>40.1</v>
      </c>
      <c r="O4216" t="s">
        <v>444</v>
      </c>
      <c r="P4216" t="n">
        <v>363</v>
      </c>
      <c r="Q4216" t="s">
        <v>411</v>
      </c>
      <c r="R4216" t="s">
        <v>255</v>
      </c>
      <c r="S4216" t="s">
        <v>251</v>
      </c>
      <c r="T4216" t="n">
        <v>5</v>
      </c>
    </row>
    <row r="4217" spans="1:20">
      <c r="A4217" s="1" t="n">
        <v>43008</v>
      </c>
      <c r="B4217" t="s">
        <v>445</v>
      </c>
      <c r="C4217" t="n">
        <v>2</v>
      </c>
      <c r="D4217" t="n">
        <v>216</v>
      </c>
      <c r="E4217" t="s">
        <v>416</v>
      </c>
      <c r="F4217" t="n">
        <v>3201</v>
      </c>
      <c r="G4217" t="s">
        <v>250</v>
      </c>
      <c r="H4217" t="s">
        <v>251</v>
      </c>
      <c r="I4217" t="n">
        <v>5</v>
      </c>
      <c r="J4217" t="n">
        <v>490</v>
      </c>
      <c r="K4217" t="s">
        <v>266</v>
      </c>
      <c r="L4217" t="n">
        <v>47</v>
      </c>
      <c r="M4217" t="n">
        <v>0</v>
      </c>
      <c r="N4217" t="n">
        <v>0</v>
      </c>
      <c r="O4217" t="s">
        <v>439</v>
      </c>
      <c r="P4217" t="n">
        <v>363</v>
      </c>
      <c r="Q4217" t="s">
        <v>411</v>
      </c>
      <c r="R4217" t="s">
        <v>255</v>
      </c>
      <c r="S4217" t="s">
        <v>251</v>
      </c>
      <c r="T4217" t="n">
        <v>5</v>
      </c>
    </row>
    <row r="4218" spans="1:20">
      <c r="A4218" s="1" t="n">
        <v>43008</v>
      </c>
      <c r="B4218" t="s">
        <v>445</v>
      </c>
      <c r="C4218" t="n">
        <v>1</v>
      </c>
      <c r="D4218" t="n">
        <v>216</v>
      </c>
      <c r="E4218" t="s">
        <v>416</v>
      </c>
      <c r="F4218" t="n">
        <v>3201</v>
      </c>
      <c r="G4218" t="s">
        <v>250</v>
      </c>
      <c r="H4218" t="s">
        <v>251</v>
      </c>
      <c r="I4218" t="n">
        <v>5</v>
      </c>
      <c r="J4218" t="n">
        <v>490</v>
      </c>
      <c r="K4218" t="s">
        <v>266</v>
      </c>
      <c r="L4218" t="n">
        <v>196</v>
      </c>
      <c r="M4218" t="n">
        <v>0</v>
      </c>
      <c r="N4218" t="n">
        <v>0</v>
      </c>
      <c r="O4218" t="s">
        <v>439</v>
      </c>
      <c r="P4218" t="n">
        <v>363</v>
      </c>
      <c r="Q4218" t="s">
        <v>411</v>
      </c>
      <c r="R4218" t="s">
        <v>255</v>
      </c>
      <c r="S4218" t="s">
        <v>251</v>
      </c>
      <c r="T4218" t="n">
        <v>5</v>
      </c>
    </row>
    <row r="4219" spans="1:20">
      <c r="A4219" s="1" t="n">
        <v>43039</v>
      </c>
      <c r="B4219" t="s">
        <v>443</v>
      </c>
      <c r="C4219" t="n">
        <v>2</v>
      </c>
      <c r="D4219" t="n">
        <v>251</v>
      </c>
      <c r="E4219" t="s">
        <v>409</v>
      </c>
      <c r="F4219" t="n">
        <v>3202</v>
      </c>
      <c r="G4219" t="s">
        <v>297</v>
      </c>
      <c r="H4219" t="s">
        <v>251</v>
      </c>
      <c r="I4219" t="n">
        <v>5</v>
      </c>
      <c r="J4219" t="n">
        <v>887</v>
      </c>
      <c r="K4219" t="s">
        <v>448</v>
      </c>
      <c r="L4219" t="n">
        <v>19</v>
      </c>
      <c r="M4219" t="n">
        <v>0</v>
      </c>
      <c r="N4219" t="n">
        <v>0</v>
      </c>
      <c r="O4219" t="s">
        <v>439</v>
      </c>
      <c r="P4219" t="n">
        <v>363</v>
      </c>
      <c r="Q4219" t="s">
        <v>411</v>
      </c>
      <c r="R4219" t="s">
        <v>255</v>
      </c>
      <c r="S4219" t="s">
        <v>251</v>
      </c>
      <c r="T4219" t="n">
        <v>5</v>
      </c>
    </row>
    <row r="4220" spans="1:20">
      <c r="A4220" s="1" t="n">
        <v>43039</v>
      </c>
      <c r="B4220" t="s">
        <v>443</v>
      </c>
      <c r="C4220" t="n">
        <v>1</v>
      </c>
      <c r="D4220" t="n">
        <v>251</v>
      </c>
      <c r="E4220" t="s">
        <v>409</v>
      </c>
      <c r="F4220" t="n">
        <v>3203</v>
      </c>
      <c r="G4220" t="s">
        <v>366</v>
      </c>
      <c r="H4220" t="s">
        <v>251</v>
      </c>
      <c r="I4220" t="n">
        <v>5</v>
      </c>
      <c r="J4220" t="n">
        <v>887</v>
      </c>
      <c r="K4220" t="s">
        <v>448</v>
      </c>
      <c r="L4220" t="n">
        <v>17</v>
      </c>
      <c r="M4220" t="n">
        <v>0</v>
      </c>
      <c r="N4220" t="n">
        <v>0</v>
      </c>
      <c r="O4220" t="s">
        <v>439</v>
      </c>
      <c r="P4220" t="n">
        <v>363</v>
      </c>
      <c r="Q4220" t="s">
        <v>411</v>
      </c>
      <c r="R4220" t="s">
        <v>255</v>
      </c>
      <c r="S4220" t="s">
        <v>251</v>
      </c>
      <c r="T4220" t="n">
        <v>5</v>
      </c>
    </row>
    <row r="4221" spans="1:20">
      <c r="A4221" s="1" t="n">
        <v>43039</v>
      </c>
      <c r="B4221" t="s">
        <v>443</v>
      </c>
      <c r="C4221" t="n">
        <v>3</v>
      </c>
      <c r="D4221" t="n">
        <v>251</v>
      </c>
      <c r="E4221" t="s">
        <v>409</v>
      </c>
      <c r="F4221" t="n">
        <v>3204</v>
      </c>
      <c r="G4221" t="s">
        <v>367</v>
      </c>
      <c r="H4221" t="s">
        <v>251</v>
      </c>
      <c r="I4221" t="n">
        <v>5</v>
      </c>
      <c r="J4221" t="n">
        <v>887</v>
      </c>
      <c r="K4221" t="s">
        <v>448</v>
      </c>
      <c r="L4221" t="n">
        <v>20</v>
      </c>
      <c r="M4221" t="n">
        <v>0</v>
      </c>
      <c r="N4221" t="n">
        <v>0</v>
      </c>
      <c r="O4221" t="s">
        <v>439</v>
      </c>
      <c r="P4221" t="n">
        <v>363</v>
      </c>
      <c r="Q4221" t="s">
        <v>411</v>
      </c>
      <c r="R4221" t="s">
        <v>255</v>
      </c>
      <c r="S4221" t="s">
        <v>251</v>
      </c>
      <c r="T4221" t="n">
        <v>5</v>
      </c>
    </row>
    <row r="4222" spans="1:20">
      <c r="A4222" s="1" t="n">
        <v>43039</v>
      </c>
      <c r="B4222" t="s">
        <v>454</v>
      </c>
      <c r="C4222" t="n">
        <v>1</v>
      </c>
      <c r="D4222" t="n">
        <v>850</v>
      </c>
      <c r="E4222" t="s">
        <v>455</v>
      </c>
      <c r="F4222" t="n">
        <v>3201</v>
      </c>
      <c r="G4222" t="s">
        <v>250</v>
      </c>
      <c r="H4222" t="s">
        <v>251</v>
      </c>
      <c r="I4222" t="n">
        <v>5</v>
      </c>
      <c r="J4222" t="n">
        <v>710</v>
      </c>
      <c r="K4222" t="s">
        <v>456</v>
      </c>
      <c r="L4222" t="n">
        <v>220</v>
      </c>
      <c r="M4222" t="n">
        <v>0</v>
      </c>
      <c r="N4222" t="n">
        <v>0</v>
      </c>
      <c r="O4222" t="s">
        <v>452</v>
      </c>
      <c r="P4222" t="n">
        <v>121</v>
      </c>
      <c r="Q4222" t="s">
        <v>411</v>
      </c>
      <c r="R4222" t="s">
        <v>255</v>
      </c>
      <c r="S4222" t="s">
        <v>251</v>
      </c>
      <c r="T4222" t="n">
        <v>5</v>
      </c>
    </row>
    <row r="4223" spans="1:20">
      <c r="A4223" s="1" t="n">
        <v>43039</v>
      </c>
      <c r="B4223" t="s">
        <v>454</v>
      </c>
      <c r="C4223" t="n">
        <v>3</v>
      </c>
      <c r="D4223" t="n">
        <v>25</v>
      </c>
      <c r="E4223" t="s">
        <v>143</v>
      </c>
      <c r="F4223" t="n">
        <v>3201</v>
      </c>
      <c r="G4223" t="s">
        <v>250</v>
      </c>
      <c r="H4223" t="s">
        <v>251</v>
      </c>
      <c r="I4223" t="n">
        <v>5</v>
      </c>
      <c r="J4223" t="n">
        <v>458</v>
      </c>
      <c r="K4223" t="s">
        <v>252</v>
      </c>
      <c r="L4223" t="n">
        <v>683</v>
      </c>
      <c r="M4223" t="n">
        <v>0.09</v>
      </c>
      <c r="N4223" t="n">
        <v>33.5</v>
      </c>
      <c r="O4223" t="s">
        <v>452</v>
      </c>
      <c r="P4223" t="n">
        <v>121</v>
      </c>
      <c r="Q4223" t="s">
        <v>411</v>
      </c>
      <c r="R4223" t="s">
        <v>255</v>
      </c>
      <c r="S4223" t="s">
        <v>251</v>
      </c>
      <c r="T4223" t="n">
        <v>5</v>
      </c>
    </row>
    <row r="4224" spans="1:20">
      <c r="A4224" s="1" t="n">
        <v>43039</v>
      </c>
      <c r="B4224" t="s">
        <v>454</v>
      </c>
      <c r="C4224" t="n">
        <v>2</v>
      </c>
      <c r="D4224" t="n">
        <v>25</v>
      </c>
      <c r="E4224" t="s">
        <v>143</v>
      </c>
      <c r="F4224" t="n">
        <v>3201</v>
      </c>
      <c r="G4224" t="s">
        <v>250</v>
      </c>
      <c r="H4224" t="s">
        <v>251</v>
      </c>
      <c r="I4224" t="n">
        <v>5</v>
      </c>
      <c r="J4224" t="n">
        <v>458</v>
      </c>
      <c r="K4224" t="s">
        <v>252</v>
      </c>
      <c r="L4224" t="n">
        <v>650</v>
      </c>
      <c r="M4224" t="n">
        <v>0.09</v>
      </c>
      <c r="N4224" t="n">
        <v>33.6</v>
      </c>
      <c r="O4224" t="s">
        <v>452</v>
      </c>
      <c r="P4224" t="n">
        <v>121</v>
      </c>
      <c r="Q4224" t="s">
        <v>411</v>
      </c>
      <c r="R4224" t="s">
        <v>255</v>
      </c>
      <c r="S4224" t="s">
        <v>251</v>
      </c>
      <c r="T4224" t="n">
        <v>5</v>
      </c>
    </row>
    <row r="4225" spans="1:20">
      <c r="A4225" s="1" t="n">
        <v>43039</v>
      </c>
      <c r="B4225" t="s">
        <v>444</v>
      </c>
      <c r="C4225" t="n">
        <v>1</v>
      </c>
      <c r="D4225" t="n">
        <v>25</v>
      </c>
      <c r="E4225" t="s">
        <v>143</v>
      </c>
      <c r="F4225" t="n">
        <v>3201</v>
      </c>
      <c r="G4225" t="s">
        <v>250</v>
      </c>
      <c r="H4225" t="s">
        <v>251</v>
      </c>
      <c r="I4225" t="n">
        <v>5</v>
      </c>
      <c r="J4225" t="n">
        <v>550</v>
      </c>
      <c r="K4225" t="s">
        <v>369</v>
      </c>
      <c r="L4225" t="n">
        <v>1002</v>
      </c>
      <c r="M4225" t="n">
        <v>0.15</v>
      </c>
      <c r="N4225" t="n">
        <v>37.3</v>
      </c>
      <c r="O4225" t="s">
        <v>444</v>
      </c>
      <c r="P4225" t="n">
        <v>363</v>
      </c>
      <c r="Q4225" t="s">
        <v>411</v>
      </c>
      <c r="R4225" t="s">
        <v>255</v>
      </c>
      <c r="S4225" t="s">
        <v>251</v>
      </c>
      <c r="T4225" t="n">
        <v>5</v>
      </c>
    </row>
    <row r="4226" spans="1:20">
      <c r="A4226" s="1" t="n">
        <v>43039</v>
      </c>
      <c r="B4226" t="s">
        <v>444</v>
      </c>
      <c r="C4226" t="n">
        <v>2</v>
      </c>
      <c r="D4226" t="n">
        <v>25</v>
      </c>
      <c r="E4226" t="s">
        <v>143</v>
      </c>
      <c r="F4226" t="n">
        <v>3201</v>
      </c>
      <c r="G4226" t="s">
        <v>250</v>
      </c>
      <c r="H4226" t="s">
        <v>251</v>
      </c>
      <c r="I4226" t="n">
        <v>5</v>
      </c>
      <c r="J4226" t="n">
        <v>910</v>
      </c>
      <c r="K4226" t="s">
        <v>340</v>
      </c>
      <c r="L4226" t="n">
        <v>1025</v>
      </c>
      <c r="M4226" t="n">
        <v>0.75</v>
      </c>
      <c r="N4226" t="n">
        <v>40.2</v>
      </c>
      <c r="O4226" t="s">
        <v>444</v>
      </c>
      <c r="P4226" t="n">
        <v>363</v>
      </c>
      <c r="Q4226" t="s">
        <v>411</v>
      </c>
      <c r="R4226" t="s">
        <v>255</v>
      </c>
      <c r="S4226" t="s">
        <v>251</v>
      </c>
      <c r="T4226" t="n">
        <v>5</v>
      </c>
    </row>
    <row r="4227" spans="1:20">
      <c r="A4227" s="1" t="n">
        <v>43039</v>
      </c>
      <c r="B4227" t="s">
        <v>445</v>
      </c>
      <c r="C4227" t="n">
        <v>1</v>
      </c>
      <c r="D4227" t="n">
        <v>216</v>
      </c>
      <c r="E4227" t="s">
        <v>416</v>
      </c>
      <c r="F4227" t="n">
        <v>3201</v>
      </c>
      <c r="G4227" t="s">
        <v>250</v>
      </c>
      <c r="H4227" t="s">
        <v>251</v>
      </c>
      <c r="I4227" t="n">
        <v>5</v>
      </c>
      <c r="J4227" t="n">
        <v>490</v>
      </c>
      <c r="K4227" t="s">
        <v>266</v>
      </c>
      <c r="L4227" t="n">
        <v>134</v>
      </c>
      <c r="M4227" t="n">
        <v>0</v>
      </c>
      <c r="N4227" t="n">
        <v>0</v>
      </c>
      <c r="O4227" t="s">
        <v>449</v>
      </c>
      <c r="P4227" t="n">
        <v>121</v>
      </c>
      <c r="Q4227" t="s">
        <v>251</v>
      </c>
      <c r="R4227" t="s">
        <v>255</v>
      </c>
      <c r="S4227" t="s">
        <v>251</v>
      </c>
      <c r="T4227" t="n">
        <v>5</v>
      </c>
    </row>
    <row r="4228" spans="1:20">
      <c r="A4228" s="1" t="n">
        <v>43069</v>
      </c>
      <c r="B4228" t="s">
        <v>443</v>
      </c>
      <c r="C4228" t="n">
        <v>2</v>
      </c>
      <c r="D4228" t="n">
        <v>251</v>
      </c>
      <c r="E4228" t="s">
        <v>409</v>
      </c>
      <c r="F4228" t="n">
        <v>3202</v>
      </c>
      <c r="G4228" t="s">
        <v>297</v>
      </c>
      <c r="H4228" t="s">
        <v>251</v>
      </c>
      <c r="I4228" t="n">
        <v>5</v>
      </c>
      <c r="J4228" t="n">
        <v>515</v>
      </c>
      <c r="K4228" t="s">
        <v>361</v>
      </c>
      <c r="L4228" t="n">
        <v>17</v>
      </c>
      <c r="M4228" t="n">
        <v>0</v>
      </c>
      <c r="N4228" t="n">
        <v>0</v>
      </c>
      <c r="O4228" t="s">
        <v>449</v>
      </c>
      <c r="P4228" t="n">
        <v>121</v>
      </c>
      <c r="Q4228" t="s">
        <v>251</v>
      </c>
      <c r="R4228" t="s">
        <v>255</v>
      </c>
      <c r="S4228" t="s">
        <v>251</v>
      </c>
      <c r="T4228" t="n">
        <v>5</v>
      </c>
    </row>
    <row r="4229" spans="1:20">
      <c r="A4229" s="1" t="n">
        <v>43069</v>
      </c>
      <c r="B4229" t="s">
        <v>443</v>
      </c>
      <c r="C4229" t="n">
        <v>1</v>
      </c>
      <c r="D4229" t="n">
        <v>251</v>
      </c>
      <c r="E4229" t="s">
        <v>409</v>
      </c>
      <c r="F4229" t="n">
        <v>3203</v>
      </c>
      <c r="G4229" t="s">
        <v>366</v>
      </c>
      <c r="H4229" t="s">
        <v>251</v>
      </c>
      <c r="I4229" t="n">
        <v>5</v>
      </c>
      <c r="J4229" t="n">
        <v>515</v>
      </c>
      <c r="K4229" t="s">
        <v>361</v>
      </c>
      <c r="L4229" t="n">
        <v>17</v>
      </c>
      <c r="M4229" t="n">
        <v>0</v>
      </c>
      <c r="N4229" t="n">
        <v>0</v>
      </c>
    </row>
    <row r="4230" spans="1:20">
      <c r="A4230" s="1" t="n">
        <v>43069</v>
      </c>
      <c r="B4230" t="s">
        <v>443</v>
      </c>
      <c r="C4230" t="n">
        <v>3</v>
      </c>
      <c r="D4230" t="n">
        <v>251</v>
      </c>
      <c r="E4230" t="s">
        <v>409</v>
      </c>
      <c r="F4230" t="n">
        <v>3204</v>
      </c>
      <c r="G4230" t="s">
        <v>367</v>
      </c>
      <c r="H4230" t="s">
        <v>251</v>
      </c>
      <c r="I4230" t="n">
        <v>5</v>
      </c>
      <c r="J4230" t="n">
        <v>515</v>
      </c>
      <c r="K4230" t="s">
        <v>361</v>
      </c>
      <c r="L4230" t="n">
        <v>22</v>
      </c>
      <c r="M4230" t="n">
        <v>0</v>
      </c>
      <c r="N4230" t="n">
        <v>0</v>
      </c>
    </row>
    <row r="4231" spans="1:20">
      <c r="A4231" s="1" t="n">
        <v>43069</v>
      </c>
      <c r="B4231" t="s">
        <v>454</v>
      </c>
      <c r="C4231" t="n">
        <v>3</v>
      </c>
      <c r="D4231" t="n">
        <v>25</v>
      </c>
      <c r="E4231" t="s">
        <v>143</v>
      </c>
      <c r="F4231" t="n">
        <v>3201</v>
      </c>
      <c r="G4231" t="s">
        <v>250</v>
      </c>
      <c r="H4231" t="s">
        <v>251</v>
      </c>
      <c r="I4231" t="n">
        <v>5</v>
      </c>
      <c r="J4231" t="n">
        <v>458</v>
      </c>
      <c r="K4231" t="s">
        <v>252</v>
      </c>
      <c r="L4231" t="n">
        <v>191</v>
      </c>
      <c r="M4231" t="n">
        <v>0.04</v>
      </c>
      <c r="N4231" t="n">
        <v>40.6</v>
      </c>
      <c r="O4231" t="s">
        <v>452</v>
      </c>
      <c r="P4231" t="n">
        <v>121</v>
      </c>
      <c r="Q4231" t="s">
        <v>411</v>
      </c>
      <c r="R4231" t="s">
        <v>255</v>
      </c>
      <c r="S4231" t="s">
        <v>251</v>
      </c>
      <c r="T4231" t="n">
        <v>5</v>
      </c>
    </row>
    <row r="4232" spans="1:20">
      <c r="A4232" s="1" t="n">
        <v>43069</v>
      </c>
      <c r="B4232" t="s">
        <v>454</v>
      </c>
      <c r="C4232" t="n">
        <v>5</v>
      </c>
      <c r="D4232" t="n">
        <v>25</v>
      </c>
      <c r="E4232" t="s">
        <v>143</v>
      </c>
      <c r="F4232" t="n">
        <v>3201</v>
      </c>
      <c r="G4232" t="s">
        <v>250</v>
      </c>
      <c r="H4232" t="s">
        <v>251</v>
      </c>
      <c r="I4232" t="n">
        <v>5</v>
      </c>
      <c r="J4232" t="n">
        <v>458</v>
      </c>
      <c r="K4232" t="s">
        <v>252</v>
      </c>
      <c r="L4232" t="n">
        <v>692</v>
      </c>
      <c r="M4232" t="n">
        <v>0.02</v>
      </c>
      <c r="N4232" t="n">
        <v>33.5</v>
      </c>
      <c r="O4232" t="s">
        <v>452</v>
      </c>
      <c r="P4232" t="n">
        <v>121</v>
      </c>
      <c r="Q4232" t="s">
        <v>411</v>
      </c>
      <c r="R4232" t="s">
        <v>255</v>
      </c>
      <c r="S4232" t="s">
        <v>251</v>
      </c>
      <c r="T4232" t="n">
        <v>5</v>
      </c>
    </row>
    <row r="4233" spans="1:20">
      <c r="A4233" s="1" t="n">
        <v>43069</v>
      </c>
      <c r="B4233" t="s">
        <v>454</v>
      </c>
      <c r="C4233" t="n">
        <v>4</v>
      </c>
      <c r="D4233" t="n">
        <v>25</v>
      </c>
      <c r="E4233" t="s">
        <v>143</v>
      </c>
      <c r="F4233" t="n">
        <v>3201</v>
      </c>
      <c r="G4233" t="s">
        <v>250</v>
      </c>
      <c r="H4233" t="s">
        <v>251</v>
      </c>
      <c r="I4233" t="n">
        <v>5</v>
      </c>
      <c r="J4233" t="n">
        <v>458</v>
      </c>
      <c r="K4233" t="s">
        <v>252</v>
      </c>
      <c r="L4233" t="n">
        <v>124</v>
      </c>
      <c r="M4233" t="n">
        <v>0.08</v>
      </c>
      <c r="N4233" t="n">
        <v>30.3</v>
      </c>
      <c r="O4233" t="s">
        <v>452</v>
      </c>
      <c r="P4233" t="n">
        <v>121</v>
      </c>
      <c r="Q4233" t="s">
        <v>411</v>
      </c>
      <c r="R4233" t="s">
        <v>255</v>
      </c>
      <c r="S4233" t="s">
        <v>251</v>
      </c>
      <c r="T4233" t="n">
        <v>5</v>
      </c>
    </row>
    <row r="4234" spans="1:20">
      <c r="A4234" s="1" t="n">
        <v>43069</v>
      </c>
      <c r="B4234" t="s">
        <v>454</v>
      </c>
      <c r="C4234" t="n">
        <v>1</v>
      </c>
      <c r="D4234" t="n">
        <v>850</v>
      </c>
      <c r="E4234" t="s">
        <v>455</v>
      </c>
      <c r="F4234" t="n">
        <v>3201</v>
      </c>
      <c r="G4234" t="s">
        <v>250</v>
      </c>
      <c r="H4234" t="s">
        <v>251</v>
      </c>
      <c r="I4234" t="n">
        <v>5</v>
      </c>
      <c r="J4234" t="n">
        <v>285</v>
      </c>
      <c r="K4234" t="s">
        <v>306</v>
      </c>
      <c r="L4234" t="n">
        <v>220</v>
      </c>
      <c r="M4234" t="n">
        <v>0</v>
      </c>
      <c r="N4234" t="n">
        <v>0</v>
      </c>
      <c r="O4234" t="s">
        <v>452</v>
      </c>
      <c r="P4234" t="n">
        <v>121</v>
      </c>
      <c r="Q4234" t="s">
        <v>411</v>
      </c>
      <c r="R4234" t="s">
        <v>255</v>
      </c>
      <c r="S4234" t="s">
        <v>251</v>
      </c>
      <c r="T4234" t="n">
        <v>5</v>
      </c>
    </row>
    <row r="4235" spans="1:20">
      <c r="A4235" s="1" t="n">
        <v>43069</v>
      </c>
      <c r="B4235" t="s">
        <v>454</v>
      </c>
      <c r="C4235" t="n">
        <v>2</v>
      </c>
      <c r="D4235" t="n">
        <v>25</v>
      </c>
      <c r="E4235" t="s">
        <v>143</v>
      </c>
      <c r="F4235" t="n">
        <v>3201</v>
      </c>
      <c r="G4235" t="s">
        <v>250</v>
      </c>
      <c r="H4235" t="s">
        <v>251</v>
      </c>
      <c r="I4235" t="n">
        <v>5</v>
      </c>
      <c r="J4235" t="n">
        <v>458</v>
      </c>
      <c r="K4235" t="s">
        <v>252</v>
      </c>
      <c r="L4235" t="n">
        <v>310</v>
      </c>
      <c r="M4235" t="n">
        <v>0.1</v>
      </c>
      <c r="N4235" t="n">
        <v>33.6</v>
      </c>
      <c r="O4235" t="s">
        <v>452</v>
      </c>
      <c r="P4235" t="n">
        <v>121</v>
      </c>
      <c r="Q4235" t="s">
        <v>411</v>
      </c>
      <c r="R4235" t="s">
        <v>255</v>
      </c>
      <c r="S4235" t="s">
        <v>251</v>
      </c>
      <c r="T4235" t="n">
        <v>5</v>
      </c>
    </row>
    <row r="4236" spans="1:20">
      <c r="A4236" s="1" t="n">
        <v>43069</v>
      </c>
      <c r="B4236" t="s">
        <v>444</v>
      </c>
      <c r="C4236" t="n">
        <v>1</v>
      </c>
      <c r="D4236" t="n">
        <v>25</v>
      </c>
      <c r="E4236" t="s">
        <v>143</v>
      </c>
      <c r="F4236" t="n">
        <v>3201</v>
      </c>
      <c r="G4236" t="s">
        <v>250</v>
      </c>
      <c r="H4236" t="s">
        <v>251</v>
      </c>
      <c r="I4236" t="n">
        <v>5</v>
      </c>
      <c r="J4236" t="n">
        <v>805</v>
      </c>
      <c r="K4236" t="s">
        <v>317</v>
      </c>
      <c r="L4236" t="n">
        <v>995</v>
      </c>
      <c r="M4236" t="n">
        <v>0.28</v>
      </c>
      <c r="N4236" t="n">
        <v>35.3</v>
      </c>
      <c r="O4236" t="s">
        <v>444</v>
      </c>
      <c r="P4236" t="n">
        <v>363</v>
      </c>
      <c r="Q4236" t="s">
        <v>411</v>
      </c>
      <c r="R4236" t="s">
        <v>255</v>
      </c>
      <c r="S4236" t="s">
        <v>251</v>
      </c>
      <c r="T4236" t="n">
        <v>5</v>
      </c>
    </row>
    <row r="4237" spans="1:20">
      <c r="A4237" s="1" t="n">
        <v>43069</v>
      </c>
      <c r="B4237" t="s">
        <v>445</v>
      </c>
      <c r="C4237" t="n">
        <v>1</v>
      </c>
      <c r="D4237" t="n">
        <v>216</v>
      </c>
      <c r="E4237" t="s">
        <v>416</v>
      </c>
      <c r="F4237" t="n">
        <v>3201</v>
      </c>
      <c r="G4237" t="s">
        <v>250</v>
      </c>
      <c r="H4237" t="s">
        <v>251</v>
      </c>
      <c r="I4237" t="n">
        <v>5</v>
      </c>
      <c r="J4237" t="n">
        <v>490</v>
      </c>
      <c r="K4237" t="s">
        <v>266</v>
      </c>
      <c r="L4237" t="n">
        <v>99</v>
      </c>
      <c r="M4237" t="n">
        <v>0</v>
      </c>
      <c r="N4237" t="n">
        <v>0</v>
      </c>
    </row>
    <row r="4238" spans="1:20">
      <c r="A4238" s="1" t="n">
        <v>43100</v>
      </c>
      <c r="B4238" t="s">
        <v>443</v>
      </c>
      <c r="C4238" t="n">
        <v>3</v>
      </c>
      <c r="D4238" t="n">
        <v>251</v>
      </c>
      <c r="E4238" t="s">
        <v>409</v>
      </c>
      <c r="F4238" t="n">
        <v>3204</v>
      </c>
      <c r="G4238" t="s">
        <v>367</v>
      </c>
      <c r="H4238" t="s">
        <v>251</v>
      </c>
      <c r="I4238" t="n">
        <v>5</v>
      </c>
      <c r="J4238" t="n">
        <v>515</v>
      </c>
      <c r="K4238" t="s">
        <v>361</v>
      </c>
      <c r="L4238" t="n">
        <v>22</v>
      </c>
      <c r="M4238" t="n">
        <v>0</v>
      </c>
      <c r="N4238" t="n">
        <v>0</v>
      </c>
    </row>
    <row r="4239" spans="1:20">
      <c r="A4239" s="1" t="n">
        <v>43100</v>
      </c>
      <c r="B4239" t="s">
        <v>443</v>
      </c>
      <c r="C4239" t="n">
        <v>1</v>
      </c>
      <c r="D4239" t="n">
        <v>251</v>
      </c>
      <c r="E4239" t="s">
        <v>409</v>
      </c>
      <c r="F4239" t="n">
        <v>3203</v>
      </c>
      <c r="G4239" t="s">
        <v>366</v>
      </c>
      <c r="H4239" t="s">
        <v>251</v>
      </c>
      <c r="I4239" t="n">
        <v>5</v>
      </c>
      <c r="J4239" t="n">
        <v>515</v>
      </c>
      <c r="K4239" t="s">
        <v>361</v>
      </c>
      <c r="L4239" t="n">
        <v>17</v>
      </c>
      <c r="M4239" t="n">
        <v>0</v>
      </c>
      <c r="N4239" t="n">
        <v>0</v>
      </c>
      <c r="O4239" t="s">
        <v>449</v>
      </c>
      <c r="P4239" t="n">
        <v>121</v>
      </c>
      <c r="Q4239" t="s">
        <v>251</v>
      </c>
      <c r="R4239" t="s">
        <v>255</v>
      </c>
      <c r="S4239" t="s">
        <v>251</v>
      </c>
      <c r="T4239" t="n">
        <v>5</v>
      </c>
    </row>
    <row r="4240" spans="1:20">
      <c r="A4240" s="1" t="n">
        <v>43100</v>
      </c>
      <c r="B4240" t="s">
        <v>443</v>
      </c>
      <c r="C4240" t="n">
        <v>2</v>
      </c>
      <c r="D4240" t="n">
        <v>251</v>
      </c>
      <c r="E4240" t="s">
        <v>409</v>
      </c>
      <c r="F4240" t="n">
        <v>3202</v>
      </c>
      <c r="G4240" t="s">
        <v>297</v>
      </c>
      <c r="H4240" t="s">
        <v>251</v>
      </c>
      <c r="I4240" t="n">
        <v>5</v>
      </c>
      <c r="J4240" t="n">
        <v>515</v>
      </c>
      <c r="K4240" t="s">
        <v>361</v>
      </c>
      <c r="L4240" t="n">
        <v>19</v>
      </c>
      <c r="M4240" t="n">
        <v>0</v>
      </c>
      <c r="N4240" t="n">
        <v>0</v>
      </c>
    </row>
    <row r="4241" spans="1:20">
      <c r="A4241" s="1" t="n">
        <v>43100</v>
      </c>
      <c r="B4241" t="s">
        <v>447</v>
      </c>
      <c r="C4241" t="n">
        <v>1</v>
      </c>
      <c r="D4241" t="n">
        <v>931</v>
      </c>
      <c r="E4241" t="s">
        <v>407</v>
      </c>
      <c r="F4241" t="n">
        <v>3201</v>
      </c>
      <c r="G4241" t="s">
        <v>250</v>
      </c>
      <c r="H4241" t="s">
        <v>251</v>
      </c>
      <c r="I4241" t="n">
        <v>5</v>
      </c>
      <c r="J4241" t="n">
        <v>280</v>
      </c>
      <c r="K4241" t="s">
        <v>453</v>
      </c>
      <c r="L4241" t="n">
        <v>95</v>
      </c>
      <c r="M4241" t="n">
        <v>0</v>
      </c>
      <c r="N4241" t="n">
        <v>0</v>
      </c>
    </row>
    <row r="4242" spans="1:20">
      <c r="A4242" s="1" t="n">
        <v>43100</v>
      </c>
      <c r="B4242" t="s">
        <v>454</v>
      </c>
      <c r="C4242" t="n">
        <v>3</v>
      </c>
      <c r="D4242" t="n">
        <v>25</v>
      </c>
      <c r="E4242" t="s">
        <v>143</v>
      </c>
      <c r="F4242" t="n">
        <v>3201</v>
      </c>
      <c r="G4242" t="s">
        <v>250</v>
      </c>
      <c r="H4242" t="s">
        <v>251</v>
      </c>
      <c r="I4242" t="n">
        <v>5</v>
      </c>
      <c r="J4242" t="n">
        <v>580</v>
      </c>
      <c r="K4242" t="s">
        <v>270</v>
      </c>
      <c r="L4242" t="n">
        <v>250</v>
      </c>
      <c r="M4242" t="n">
        <v>0.8</v>
      </c>
      <c r="N4242" t="n">
        <v>33.2</v>
      </c>
      <c r="O4242" t="s">
        <v>452</v>
      </c>
      <c r="P4242" t="n">
        <v>121</v>
      </c>
      <c r="Q4242" t="s">
        <v>411</v>
      </c>
      <c r="R4242" t="s">
        <v>255</v>
      </c>
      <c r="S4242" t="s">
        <v>251</v>
      </c>
      <c r="T4242" t="n">
        <v>5</v>
      </c>
    </row>
    <row r="4243" spans="1:20">
      <c r="A4243" s="1" t="n">
        <v>43100</v>
      </c>
      <c r="B4243" t="s">
        <v>454</v>
      </c>
      <c r="C4243" t="n">
        <v>4</v>
      </c>
      <c r="D4243" t="n">
        <v>25</v>
      </c>
      <c r="E4243" t="s">
        <v>143</v>
      </c>
      <c r="F4243" t="n">
        <v>3201</v>
      </c>
      <c r="G4243" t="s">
        <v>250</v>
      </c>
      <c r="H4243" t="s">
        <v>251</v>
      </c>
      <c r="I4243" t="n">
        <v>5</v>
      </c>
      <c r="J4243" t="n">
        <v>580</v>
      </c>
      <c r="K4243" t="s">
        <v>270</v>
      </c>
      <c r="L4243" t="n">
        <v>206</v>
      </c>
      <c r="M4243" t="n">
        <v>0.4</v>
      </c>
      <c r="N4243" t="n">
        <v>30.1</v>
      </c>
      <c r="O4243" t="s">
        <v>452</v>
      </c>
      <c r="P4243" t="n">
        <v>121</v>
      </c>
      <c r="Q4243" t="s">
        <v>411</v>
      </c>
      <c r="R4243" t="s">
        <v>255</v>
      </c>
      <c r="S4243" t="s">
        <v>251</v>
      </c>
      <c r="T4243" t="n">
        <v>5</v>
      </c>
    </row>
    <row r="4244" spans="1:20">
      <c r="A4244" s="1" t="n">
        <v>43100</v>
      </c>
      <c r="B4244" t="s">
        <v>454</v>
      </c>
      <c r="C4244" t="n">
        <v>5</v>
      </c>
      <c r="D4244" t="n">
        <v>25</v>
      </c>
      <c r="E4244" t="s">
        <v>143</v>
      </c>
      <c r="F4244" t="n">
        <v>3201</v>
      </c>
      <c r="G4244" t="s">
        <v>250</v>
      </c>
      <c r="H4244" t="s">
        <v>251</v>
      </c>
      <c r="I4244" t="n">
        <v>5</v>
      </c>
      <c r="J4244" t="n">
        <v>875</v>
      </c>
      <c r="K4244" t="s">
        <v>327</v>
      </c>
      <c r="L4244" t="n">
        <v>269</v>
      </c>
      <c r="M4244" t="n">
        <v>0.1</v>
      </c>
      <c r="N4244" t="n">
        <v>32.4</v>
      </c>
      <c r="O4244" t="s">
        <v>452</v>
      </c>
      <c r="P4244" t="n">
        <v>121</v>
      </c>
      <c r="Q4244" t="s">
        <v>411</v>
      </c>
      <c r="R4244" t="s">
        <v>255</v>
      </c>
      <c r="S4244" t="s">
        <v>251</v>
      </c>
      <c r="T4244" t="n">
        <v>5</v>
      </c>
    </row>
    <row r="4245" spans="1:20">
      <c r="A4245" s="1" t="n">
        <v>43100</v>
      </c>
      <c r="B4245" t="s">
        <v>454</v>
      </c>
      <c r="C4245" t="n">
        <v>2</v>
      </c>
      <c r="D4245" t="n">
        <v>25</v>
      </c>
      <c r="E4245" t="s">
        <v>143</v>
      </c>
      <c r="F4245" t="n">
        <v>3201</v>
      </c>
      <c r="G4245" t="s">
        <v>250</v>
      </c>
      <c r="H4245" t="s">
        <v>251</v>
      </c>
      <c r="I4245" t="n">
        <v>5</v>
      </c>
      <c r="J4245" t="n">
        <v>458</v>
      </c>
      <c r="K4245" t="s">
        <v>252</v>
      </c>
      <c r="L4245" t="n">
        <v>448</v>
      </c>
      <c r="M4245" t="n">
        <v>0.05</v>
      </c>
      <c r="N4245" t="n">
        <v>32.9</v>
      </c>
      <c r="O4245" t="s">
        <v>452</v>
      </c>
      <c r="P4245" t="n">
        <v>121</v>
      </c>
      <c r="Q4245" t="s">
        <v>411</v>
      </c>
      <c r="R4245" t="s">
        <v>255</v>
      </c>
      <c r="S4245" t="s">
        <v>251</v>
      </c>
      <c r="T4245" t="n">
        <v>5</v>
      </c>
    </row>
    <row r="4246" spans="1:20">
      <c r="A4246" s="1" t="n">
        <v>43100</v>
      </c>
      <c r="B4246" t="s">
        <v>454</v>
      </c>
      <c r="C4246" t="n">
        <v>7</v>
      </c>
      <c r="D4246" t="n">
        <v>25</v>
      </c>
      <c r="E4246" t="s">
        <v>143</v>
      </c>
      <c r="F4246" t="n">
        <v>3201</v>
      </c>
      <c r="G4246" t="s">
        <v>250</v>
      </c>
      <c r="H4246" t="s">
        <v>251</v>
      </c>
      <c r="I4246" t="n">
        <v>5</v>
      </c>
      <c r="J4246" t="n">
        <v>458</v>
      </c>
      <c r="K4246" t="s">
        <v>252</v>
      </c>
      <c r="L4246" t="n">
        <v>687</v>
      </c>
      <c r="M4246" t="n">
        <v>0.05</v>
      </c>
      <c r="N4246" t="n">
        <v>33.6</v>
      </c>
      <c r="O4246" t="s">
        <v>452</v>
      </c>
      <c r="P4246" t="n">
        <v>121</v>
      </c>
      <c r="Q4246" t="s">
        <v>411</v>
      </c>
      <c r="R4246" t="s">
        <v>255</v>
      </c>
      <c r="S4246" t="s">
        <v>251</v>
      </c>
      <c r="T4246" t="n">
        <v>5</v>
      </c>
    </row>
    <row r="4247" spans="1:20">
      <c r="A4247" s="1" t="n">
        <v>43100</v>
      </c>
      <c r="B4247" t="s">
        <v>454</v>
      </c>
      <c r="C4247" t="n">
        <v>6</v>
      </c>
      <c r="D4247" t="n">
        <v>25</v>
      </c>
      <c r="E4247" t="s">
        <v>143</v>
      </c>
      <c r="F4247" t="n">
        <v>3201</v>
      </c>
      <c r="G4247" t="s">
        <v>250</v>
      </c>
      <c r="H4247" t="s">
        <v>251</v>
      </c>
      <c r="I4247" t="n">
        <v>5</v>
      </c>
      <c r="J4247" t="n">
        <v>458</v>
      </c>
      <c r="K4247" t="s">
        <v>252</v>
      </c>
      <c r="L4247" t="n">
        <v>126</v>
      </c>
      <c r="M4247" t="n">
        <v>0.6</v>
      </c>
      <c r="N4247" t="n">
        <v>33.4</v>
      </c>
      <c r="O4247" t="s">
        <v>452</v>
      </c>
      <c r="P4247" t="n">
        <v>121</v>
      </c>
      <c r="Q4247" t="s">
        <v>411</v>
      </c>
      <c r="R4247" t="s">
        <v>255</v>
      </c>
      <c r="S4247" t="s">
        <v>251</v>
      </c>
      <c r="T4247" t="n">
        <v>5</v>
      </c>
    </row>
    <row r="4248" spans="1:20">
      <c r="A4248" s="1" t="n">
        <v>43100</v>
      </c>
      <c r="B4248" t="s">
        <v>454</v>
      </c>
      <c r="C4248" t="n">
        <v>1</v>
      </c>
      <c r="D4248" t="n">
        <v>850</v>
      </c>
      <c r="E4248" t="s">
        <v>455</v>
      </c>
      <c r="F4248" t="n">
        <v>3201</v>
      </c>
      <c r="G4248" t="s">
        <v>250</v>
      </c>
      <c r="H4248" t="s">
        <v>251</v>
      </c>
      <c r="I4248" t="n">
        <v>5</v>
      </c>
      <c r="J4248" t="n">
        <v>285</v>
      </c>
      <c r="K4248" t="s">
        <v>306</v>
      </c>
      <c r="L4248" t="n">
        <v>221</v>
      </c>
      <c r="M4248" t="n">
        <v>0</v>
      </c>
      <c r="N4248" t="n">
        <v>0</v>
      </c>
      <c r="O4248" t="s">
        <v>452</v>
      </c>
      <c r="P4248" t="n">
        <v>121</v>
      </c>
      <c r="Q4248" t="s">
        <v>411</v>
      </c>
      <c r="R4248" t="s">
        <v>255</v>
      </c>
      <c r="S4248" t="s">
        <v>251</v>
      </c>
      <c r="T4248" t="n">
        <v>5</v>
      </c>
    </row>
    <row r="4249" spans="1:20">
      <c r="A4249" s="1" t="n">
        <v>43100</v>
      </c>
      <c r="B4249" t="s">
        <v>454</v>
      </c>
      <c r="C4249" t="n">
        <v>8</v>
      </c>
      <c r="D4249" t="n">
        <v>25</v>
      </c>
      <c r="E4249" t="s">
        <v>143</v>
      </c>
      <c r="F4249" t="n">
        <v>3201</v>
      </c>
      <c r="G4249" t="s">
        <v>250</v>
      </c>
      <c r="H4249" t="s">
        <v>251</v>
      </c>
      <c r="I4249" t="n">
        <v>5</v>
      </c>
      <c r="J4249" t="n">
        <v>945</v>
      </c>
      <c r="K4249" t="s">
        <v>304</v>
      </c>
      <c r="L4249" t="n">
        <v>208</v>
      </c>
      <c r="M4249" t="n">
        <v>0.05</v>
      </c>
      <c r="N4249" t="n">
        <v>40.5</v>
      </c>
      <c r="O4249" t="s">
        <v>452</v>
      </c>
      <c r="P4249" t="n">
        <v>121</v>
      </c>
      <c r="Q4249" t="s">
        <v>411</v>
      </c>
      <c r="R4249" t="s">
        <v>255</v>
      </c>
      <c r="S4249" t="s">
        <v>251</v>
      </c>
      <c r="T4249" t="n">
        <v>5</v>
      </c>
    </row>
    <row r="4250" spans="1:20">
      <c r="A4250" s="1" t="n">
        <v>43100</v>
      </c>
      <c r="B4250" t="s">
        <v>444</v>
      </c>
      <c r="C4250" t="n">
        <v>1</v>
      </c>
      <c r="D4250" t="n">
        <v>25</v>
      </c>
      <c r="E4250" t="s">
        <v>143</v>
      </c>
      <c r="F4250" t="n">
        <v>3201</v>
      </c>
      <c r="G4250" t="s">
        <v>250</v>
      </c>
      <c r="H4250" t="s">
        <v>251</v>
      </c>
      <c r="I4250" t="n">
        <v>5</v>
      </c>
      <c r="J4250" t="n">
        <v>670</v>
      </c>
      <c r="K4250" t="s">
        <v>359</v>
      </c>
      <c r="L4250" t="n">
        <v>1055</v>
      </c>
      <c r="M4250" t="n">
        <v>0.19</v>
      </c>
      <c r="N4250" t="n">
        <v>32.4</v>
      </c>
      <c r="O4250" t="s">
        <v>444</v>
      </c>
      <c r="P4250" t="n">
        <v>363</v>
      </c>
      <c r="Q4250" t="s">
        <v>411</v>
      </c>
      <c r="R4250" t="s">
        <v>255</v>
      </c>
      <c r="S4250" t="s">
        <v>251</v>
      </c>
      <c r="T4250" t="n">
        <v>5</v>
      </c>
    </row>
    <row r="4251" spans="1:20">
      <c r="A4251" s="1" t="n">
        <v>43100</v>
      </c>
      <c r="B4251" t="s">
        <v>444</v>
      </c>
      <c r="C4251" t="n">
        <v>2</v>
      </c>
      <c r="D4251" t="n">
        <v>25</v>
      </c>
      <c r="E4251" t="s">
        <v>143</v>
      </c>
      <c r="F4251" t="n">
        <v>3201</v>
      </c>
      <c r="G4251" t="s">
        <v>250</v>
      </c>
      <c r="H4251" t="s">
        <v>251</v>
      </c>
      <c r="I4251" t="n">
        <v>5</v>
      </c>
      <c r="J4251" t="n">
        <v>595</v>
      </c>
      <c r="K4251" t="s">
        <v>290</v>
      </c>
      <c r="L4251" t="n">
        <v>405</v>
      </c>
      <c r="M4251" t="n">
        <v>0.18</v>
      </c>
      <c r="N4251" t="n">
        <v>31.8</v>
      </c>
      <c r="O4251" t="s">
        <v>444</v>
      </c>
      <c r="P4251" t="n">
        <v>363</v>
      </c>
      <c r="Q4251" t="s">
        <v>411</v>
      </c>
      <c r="R4251" t="s">
        <v>255</v>
      </c>
      <c r="S4251" t="s">
        <v>251</v>
      </c>
      <c r="T4251" t="n">
        <v>5</v>
      </c>
    </row>
    <row r="4252" spans="1:20">
      <c r="A4252" s="1" t="n">
        <v>43100</v>
      </c>
      <c r="B4252" t="s">
        <v>444</v>
      </c>
      <c r="C4252" t="n">
        <v>3</v>
      </c>
      <c r="D4252" t="n">
        <v>216</v>
      </c>
      <c r="E4252" t="s">
        <v>416</v>
      </c>
      <c r="F4252" t="n">
        <v>3201</v>
      </c>
      <c r="G4252" t="s">
        <v>250</v>
      </c>
      <c r="H4252" t="s">
        <v>251</v>
      </c>
      <c r="I4252" t="n">
        <v>5</v>
      </c>
      <c r="J4252" t="n">
        <v>280</v>
      </c>
      <c r="K4252" t="s">
        <v>453</v>
      </c>
      <c r="L4252" t="n">
        <v>245</v>
      </c>
      <c r="M4252" t="n">
        <v>0</v>
      </c>
      <c r="N4252" t="n">
        <v>0</v>
      </c>
    </row>
    <row r="4253" spans="1:20">
      <c r="A4253" s="1" t="n">
        <v>43100</v>
      </c>
      <c r="B4253" t="s">
        <v>445</v>
      </c>
      <c r="C4253" t="n">
        <v>1</v>
      </c>
      <c r="D4253" t="n">
        <v>216</v>
      </c>
      <c r="E4253" t="s">
        <v>416</v>
      </c>
      <c r="F4253" t="n">
        <v>3201</v>
      </c>
      <c r="G4253" t="s">
        <v>250</v>
      </c>
      <c r="H4253" t="s">
        <v>251</v>
      </c>
      <c r="I4253" t="n">
        <v>5</v>
      </c>
      <c r="J4253" t="n">
        <v>490</v>
      </c>
      <c r="K4253" t="s">
        <v>266</v>
      </c>
      <c r="L4253" t="n">
        <v>135</v>
      </c>
      <c r="M4253" t="n">
        <v>0</v>
      </c>
      <c r="N4253" t="n">
        <v>0</v>
      </c>
    </row>
    <row r="4254" spans="1:20">
      <c r="A4254" s="1" t="n">
        <v>43100</v>
      </c>
      <c r="B4254" t="s">
        <v>445</v>
      </c>
      <c r="C4254" t="n">
        <v>2</v>
      </c>
      <c r="D4254" t="n">
        <v>216</v>
      </c>
      <c r="E4254" t="s">
        <v>416</v>
      </c>
      <c r="F4254" t="n">
        <v>3201</v>
      </c>
      <c r="G4254" t="s">
        <v>250</v>
      </c>
      <c r="H4254" t="s">
        <v>251</v>
      </c>
      <c r="I4254" t="n">
        <v>5</v>
      </c>
      <c r="J4254" t="n">
        <v>280</v>
      </c>
      <c r="K4254" t="s">
        <v>453</v>
      </c>
      <c r="L4254" t="n">
        <v>244</v>
      </c>
      <c r="M4254" t="n">
        <v>0</v>
      </c>
      <c r="N4254" t="n">
        <v>0</v>
      </c>
    </row>
    <row r="4255" spans="1:20">
      <c r="A4255" s="1" t="n">
        <v>42855</v>
      </c>
      <c r="B4255" t="s">
        <v>451</v>
      </c>
      <c r="C4255" t="n">
        <v>1</v>
      </c>
      <c r="D4255" t="n">
        <v>215</v>
      </c>
      <c r="E4255" t="s">
        <v>408</v>
      </c>
      <c r="F4255" t="n">
        <v>3201</v>
      </c>
      <c r="G4255" t="s">
        <v>250</v>
      </c>
      <c r="H4255" t="s">
        <v>251</v>
      </c>
      <c r="I4255" t="n">
        <v>5</v>
      </c>
      <c r="J4255" t="n">
        <v>515</v>
      </c>
      <c r="K4255" t="s">
        <v>361</v>
      </c>
      <c r="L4255" t="n">
        <v>200</v>
      </c>
      <c r="M4255" t="n">
        <v>0</v>
      </c>
      <c r="N4255" t="n">
        <v>0</v>
      </c>
    </row>
    <row r="4256" spans="1:20">
      <c r="A4256" s="1" t="n">
        <v>42825</v>
      </c>
      <c r="B4256" t="s">
        <v>451</v>
      </c>
      <c r="C4256" t="n">
        <v>1</v>
      </c>
      <c r="D4256" t="n">
        <v>215</v>
      </c>
      <c r="E4256" t="s">
        <v>408</v>
      </c>
      <c r="F4256" t="n">
        <v>3201</v>
      </c>
      <c r="G4256" t="s">
        <v>250</v>
      </c>
      <c r="H4256" t="s">
        <v>251</v>
      </c>
      <c r="I4256" t="n">
        <v>5</v>
      </c>
      <c r="J4256" t="n">
        <v>515</v>
      </c>
      <c r="K4256" t="s">
        <v>361</v>
      </c>
      <c r="L4256" t="n">
        <v>209</v>
      </c>
      <c r="M4256" t="n">
        <v>0</v>
      </c>
      <c r="N4256" t="n">
        <v>0</v>
      </c>
    </row>
    <row r="4257" spans="1:20">
      <c r="A4257" s="1" t="n">
        <v>42794</v>
      </c>
      <c r="B4257" t="s">
        <v>451</v>
      </c>
      <c r="C4257" t="n">
        <v>1</v>
      </c>
      <c r="D4257" t="n">
        <v>215</v>
      </c>
      <c r="E4257" t="s">
        <v>408</v>
      </c>
      <c r="F4257" t="n">
        <v>3201</v>
      </c>
      <c r="G4257" t="s">
        <v>250</v>
      </c>
      <c r="H4257" t="s">
        <v>251</v>
      </c>
      <c r="I4257" t="n">
        <v>5</v>
      </c>
      <c r="J4257" t="n">
        <v>515</v>
      </c>
      <c r="K4257" t="s">
        <v>361</v>
      </c>
      <c r="L4257" t="n">
        <v>315</v>
      </c>
      <c r="M4257" t="n">
        <v>0</v>
      </c>
      <c r="N4257" t="n">
        <v>0</v>
      </c>
    </row>
    <row r="4258" spans="1:20">
      <c r="A4258" s="1" t="n">
        <v>42886</v>
      </c>
      <c r="B4258" t="s">
        <v>451</v>
      </c>
      <c r="C4258" t="n">
        <v>1</v>
      </c>
      <c r="D4258" t="n">
        <v>215</v>
      </c>
      <c r="E4258" t="s">
        <v>408</v>
      </c>
      <c r="F4258" t="n">
        <v>3201</v>
      </c>
      <c r="G4258" t="s">
        <v>250</v>
      </c>
      <c r="H4258" t="s">
        <v>251</v>
      </c>
      <c r="I4258" t="n">
        <v>5</v>
      </c>
      <c r="J4258" t="n">
        <v>515</v>
      </c>
      <c r="K4258" t="s">
        <v>361</v>
      </c>
      <c r="L4258" t="n">
        <v>150</v>
      </c>
      <c r="M4258" t="n">
        <v>0</v>
      </c>
      <c r="N4258" t="n">
        <v>0</v>
      </c>
      <c r="O4258" t="s">
        <v>452</v>
      </c>
      <c r="P4258" t="n">
        <v>121</v>
      </c>
      <c r="Q4258" t="s">
        <v>411</v>
      </c>
      <c r="R4258" t="s">
        <v>255</v>
      </c>
      <c r="S4258" t="s">
        <v>251</v>
      </c>
      <c r="T4258" t="n">
        <v>5</v>
      </c>
    </row>
    <row r="4259" spans="1:20">
      <c r="A4259" s="1" t="n">
        <v>42916</v>
      </c>
      <c r="B4259" t="s">
        <v>451</v>
      </c>
      <c r="C4259" t="n">
        <v>1</v>
      </c>
      <c r="D4259" t="n">
        <v>215</v>
      </c>
      <c r="E4259" t="s">
        <v>408</v>
      </c>
      <c r="F4259" t="n">
        <v>3201</v>
      </c>
      <c r="G4259" t="s">
        <v>250</v>
      </c>
      <c r="H4259" t="s">
        <v>251</v>
      </c>
      <c r="I4259" t="n">
        <v>5</v>
      </c>
      <c r="J4259" t="n">
        <v>490</v>
      </c>
      <c r="K4259" t="s">
        <v>266</v>
      </c>
      <c r="L4259" t="n">
        <v>126</v>
      </c>
      <c r="M4259" t="n">
        <v>0</v>
      </c>
      <c r="N4259" t="n">
        <v>0</v>
      </c>
      <c r="O4259" t="s">
        <v>452</v>
      </c>
      <c r="P4259" t="n">
        <v>121</v>
      </c>
      <c r="Q4259" t="s">
        <v>411</v>
      </c>
      <c r="R4259" t="s">
        <v>255</v>
      </c>
      <c r="S4259" t="s">
        <v>251</v>
      </c>
      <c r="T4259" t="n">
        <v>5</v>
      </c>
    </row>
    <row r="4260" spans="1:20">
      <c r="A4260" s="1" t="n">
        <v>42947</v>
      </c>
      <c r="B4260" t="s">
        <v>451</v>
      </c>
      <c r="C4260" t="n">
        <v>1</v>
      </c>
      <c r="D4260" t="n">
        <v>215</v>
      </c>
      <c r="E4260" t="s">
        <v>408</v>
      </c>
      <c r="F4260" t="n">
        <v>3201</v>
      </c>
      <c r="G4260" t="s">
        <v>250</v>
      </c>
      <c r="H4260" t="s">
        <v>251</v>
      </c>
      <c r="I4260" t="n">
        <v>5</v>
      </c>
      <c r="J4260" t="n">
        <v>490</v>
      </c>
      <c r="K4260" t="s">
        <v>266</v>
      </c>
      <c r="L4260" t="n">
        <v>214</v>
      </c>
      <c r="M4260" t="n">
        <v>0</v>
      </c>
      <c r="N4260" t="n">
        <v>0</v>
      </c>
      <c r="O4260" t="s">
        <v>444</v>
      </c>
      <c r="P4260" t="n">
        <v>363</v>
      </c>
      <c r="Q4260" t="s">
        <v>411</v>
      </c>
      <c r="R4260" t="s">
        <v>255</v>
      </c>
      <c r="S4260" t="s">
        <v>251</v>
      </c>
      <c r="T4260" t="n">
        <v>5</v>
      </c>
    </row>
    <row r="4261" spans="1:20">
      <c r="A4261" s="1" t="n">
        <v>42978</v>
      </c>
      <c r="B4261" t="s">
        <v>451</v>
      </c>
      <c r="C4261" t="n">
        <v>1</v>
      </c>
      <c r="D4261" t="n">
        <v>215</v>
      </c>
      <c r="E4261" t="s">
        <v>408</v>
      </c>
      <c r="F4261" t="n">
        <v>3201</v>
      </c>
      <c r="G4261" t="s">
        <v>250</v>
      </c>
      <c r="H4261" t="s">
        <v>251</v>
      </c>
      <c r="I4261" t="n">
        <v>5</v>
      </c>
      <c r="J4261" t="n">
        <v>490</v>
      </c>
      <c r="K4261" t="s">
        <v>266</v>
      </c>
      <c r="L4261" t="n">
        <v>315</v>
      </c>
      <c r="M4261" t="n">
        <v>0</v>
      </c>
      <c r="N4261" t="n">
        <v>0</v>
      </c>
      <c r="O4261" t="s">
        <v>449</v>
      </c>
      <c r="P4261" t="n">
        <v>121</v>
      </c>
      <c r="Q4261" t="s">
        <v>251</v>
      </c>
      <c r="R4261" t="s">
        <v>255</v>
      </c>
      <c r="S4261" t="s">
        <v>251</v>
      </c>
      <c r="T4261" t="n">
        <v>5</v>
      </c>
    </row>
    <row r="4262" spans="1:20">
      <c r="A4262" s="1" t="n">
        <v>42916</v>
      </c>
      <c r="B4262" t="s">
        <v>451</v>
      </c>
      <c r="C4262" t="n">
        <v>2</v>
      </c>
      <c r="D4262" t="n">
        <v>215</v>
      </c>
      <c r="E4262" t="s">
        <v>408</v>
      </c>
      <c r="F4262" t="n">
        <v>3201</v>
      </c>
      <c r="G4262" t="s">
        <v>250</v>
      </c>
      <c r="H4262" t="s">
        <v>251</v>
      </c>
      <c r="I4262" t="n">
        <v>5</v>
      </c>
      <c r="J4262" t="n">
        <v>490</v>
      </c>
      <c r="K4262" t="s">
        <v>266</v>
      </c>
      <c r="L4262" t="n">
        <v>25</v>
      </c>
      <c r="M4262" t="n">
        <v>0</v>
      </c>
      <c r="N4262" t="n">
        <v>0</v>
      </c>
      <c r="O4262" t="s">
        <v>449</v>
      </c>
      <c r="P4262" t="n">
        <v>121</v>
      </c>
      <c r="Q4262" t="s">
        <v>251</v>
      </c>
      <c r="R4262" t="s">
        <v>255</v>
      </c>
      <c r="S4262" t="s">
        <v>251</v>
      </c>
      <c r="T4262" t="n">
        <v>5</v>
      </c>
    </row>
    <row r="4263" spans="1:20">
      <c r="A4263" s="1" t="n">
        <v>42766</v>
      </c>
      <c r="B4263" t="s">
        <v>451</v>
      </c>
      <c r="C4263" t="n">
        <v>2</v>
      </c>
      <c r="D4263" t="n">
        <v>215</v>
      </c>
      <c r="E4263" t="s">
        <v>408</v>
      </c>
      <c r="F4263" t="n">
        <v>3201</v>
      </c>
      <c r="G4263" t="s">
        <v>250</v>
      </c>
      <c r="H4263" t="s">
        <v>251</v>
      </c>
      <c r="I4263" t="n">
        <v>5</v>
      </c>
      <c r="J4263" t="n">
        <v>940</v>
      </c>
      <c r="K4263" t="s">
        <v>257</v>
      </c>
      <c r="L4263" t="n">
        <v>1</v>
      </c>
      <c r="M4263" t="n">
        <v>0</v>
      </c>
      <c r="N4263" t="n">
        <v>0</v>
      </c>
    </row>
    <row r="4264" spans="1:20">
      <c r="A4264" s="1" t="n">
        <v>42947</v>
      </c>
      <c r="B4264" t="s">
        <v>443</v>
      </c>
      <c r="C4264" t="n">
        <v>3</v>
      </c>
      <c r="D4264" t="n">
        <v>251</v>
      </c>
      <c r="E4264" t="s">
        <v>409</v>
      </c>
      <c r="F4264" t="n">
        <v>3204</v>
      </c>
      <c r="G4264" t="s">
        <v>367</v>
      </c>
      <c r="H4264" t="s">
        <v>251</v>
      </c>
      <c r="I4264" t="n">
        <v>5</v>
      </c>
      <c r="J4264" t="n">
        <v>320</v>
      </c>
      <c r="K4264" t="s">
        <v>412</v>
      </c>
      <c r="L4264" t="n">
        <v>9</v>
      </c>
      <c r="M4264" t="n">
        <v>0</v>
      </c>
      <c r="N4264" t="n">
        <v>0</v>
      </c>
      <c r="O4264" t="s">
        <v>449</v>
      </c>
      <c r="P4264" t="n">
        <v>121</v>
      </c>
      <c r="Q4264" t="s">
        <v>251</v>
      </c>
      <c r="R4264" t="s">
        <v>255</v>
      </c>
      <c r="S4264" t="s">
        <v>251</v>
      </c>
      <c r="T4264" t="n">
        <v>5</v>
      </c>
    </row>
    <row r="4265" spans="1:20">
      <c r="A4265" s="1" t="n">
        <v>43008</v>
      </c>
      <c r="B4265" t="s">
        <v>443</v>
      </c>
      <c r="C4265" t="n">
        <v>3</v>
      </c>
      <c r="D4265" t="n">
        <v>251</v>
      </c>
      <c r="E4265" t="s">
        <v>409</v>
      </c>
      <c r="F4265" t="n">
        <v>3204</v>
      </c>
      <c r="G4265" t="s">
        <v>367</v>
      </c>
      <c r="H4265" t="s">
        <v>251</v>
      </c>
      <c r="I4265" t="n">
        <v>5</v>
      </c>
      <c r="J4265" t="n">
        <v>320</v>
      </c>
      <c r="K4265" t="s">
        <v>412</v>
      </c>
      <c r="L4265" t="n">
        <v>11</v>
      </c>
      <c r="M4265" t="n">
        <v>0</v>
      </c>
      <c r="N4265" t="n">
        <v>0</v>
      </c>
    </row>
    <row r="4266" spans="1:20">
      <c r="A4266" s="1" t="n">
        <v>42916</v>
      </c>
      <c r="B4266" t="s">
        <v>443</v>
      </c>
      <c r="C4266" t="n">
        <v>3</v>
      </c>
      <c r="D4266" t="n">
        <v>251</v>
      </c>
      <c r="E4266" t="s">
        <v>409</v>
      </c>
      <c r="F4266" t="n">
        <v>3204</v>
      </c>
      <c r="G4266" t="s">
        <v>367</v>
      </c>
      <c r="H4266" t="s">
        <v>251</v>
      </c>
      <c r="I4266" t="n">
        <v>5</v>
      </c>
      <c r="J4266" t="n">
        <v>320</v>
      </c>
      <c r="K4266" t="s">
        <v>412</v>
      </c>
      <c r="L4266" t="n">
        <v>11</v>
      </c>
      <c r="M4266" t="n">
        <v>0</v>
      </c>
      <c r="N4266" t="n">
        <v>0</v>
      </c>
    </row>
    <row r="4267" spans="1:20">
      <c r="A4267" s="1" t="n">
        <v>42916</v>
      </c>
      <c r="B4267" t="s">
        <v>443</v>
      </c>
      <c r="C4267" t="n">
        <v>4</v>
      </c>
      <c r="D4267" t="n">
        <v>251</v>
      </c>
      <c r="E4267" t="s">
        <v>409</v>
      </c>
      <c r="F4267" t="n">
        <v>3201</v>
      </c>
      <c r="G4267" t="s">
        <v>250</v>
      </c>
      <c r="H4267" t="s">
        <v>251</v>
      </c>
      <c r="I4267" t="n">
        <v>5</v>
      </c>
      <c r="J4267" t="n">
        <v>320</v>
      </c>
      <c r="K4267" t="s">
        <v>412</v>
      </c>
      <c r="L4267" t="n">
        <v>21</v>
      </c>
      <c r="M4267" t="n">
        <v>0</v>
      </c>
      <c r="N4267" t="n">
        <v>0</v>
      </c>
      <c r="O4267" t="s">
        <v>452</v>
      </c>
      <c r="P4267" t="n">
        <v>121</v>
      </c>
      <c r="Q4267" t="s">
        <v>411</v>
      </c>
      <c r="R4267" t="s">
        <v>255</v>
      </c>
      <c r="S4267" t="s">
        <v>251</v>
      </c>
      <c r="T4267" t="n">
        <v>5</v>
      </c>
    </row>
    <row r="4268" spans="1:20">
      <c r="A4268" s="1" t="n">
        <v>42978</v>
      </c>
      <c r="B4268" t="s">
        <v>443</v>
      </c>
      <c r="C4268" t="n">
        <v>2</v>
      </c>
      <c r="D4268" t="n">
        <v>251</v>
      </c>
      <c r="E4268" t="s">
        <v>409</v>
      </c>
      <c r="F4268" t="n">
        <v>3202</v>
      </c>
      <c r="G4268" t="s">
        <v>297</v>
      </c>
      <c r="H4268" t="s">
        <v>251</v>
      </c>
      <c r="I4268" t="n">
        <v>5</v>
      </c>
      <c r="J4268" t="n">
        <v>320</v>
      </c>
      <c r="K4268" t="s">
        <v>412</v>
      </c>
      <c r="L4268" t="n">
        <v>18</v>
      </c>
      <c r="M4268" t="n">
        <v>0</v>
      </c>
      <c r="N4268" t="n">
        <v>0</v>
      </c>
      <c r="O4268" t="s">
        <v>452</v>
      </c>
      <c r="P4268" t="n">
        <v>121</v>
      </c>
      <c r="Q4268" t="s">
        <v>411</v>
      </c>
      <c r="R4268" t="s">
        <v>255</v>
      </c>
      <c r="S4268" t="s">
        <v>251</v>
      </c>
      <c r="T4268" t="n">
        <v>5</v>
      </c>
    </row>
    <row r="4269" spans="1:20">
      <c r="A4269" s="1" t="n">
        <v>42947</v>
      </c>
      <c r="B4269" t="s">
        <v>443</v>
      </c>
      <c r="C4269" t="n">
        <v>1</v>
      </c>
      <c r="D4269" t="n">
        <v>251</v>
      </c>
      <c r="E4269" t="s">
        <v>409</v>
      </c>
      <c r="F4269" t="n">
        <v>3203</v>
      </c>
      <c r="G4269" t="s">
        <v>366</v>
      </c>
      <c r="H4269" t="s">
        <v>251</v>
      </c>
      <c r="I4269" t="n">
        <v>5</v>
      </c>
      <c r="J4269" t="n">
        <v>320</v>
      </c>
      <c r="K4269" t="s">
        <v>412</v>
      </c>
      <c r="L4269" t="n">
        <v>13</v>
      </c>
      <c r="M4269" t="n">
        <v>0</v>
      </c>
      <c r="N4269" t="n">
        <v>0</v>
      </c>
      <c r="O4269" t="s">
        <v>452</v>
      </c>
      <c r="P4269" t="n">
        <v>121</v>
      </c>
      <c r="Q4269" t="s">
        <v>411</v>
      </c>
      <c r="R4269" t="s">
        <v>255</v>
      </c>
      <c r="S4269" t="s">
        <v>251</v>
      </c>
      <c r="T4269" t="n">
        <v>5</v>
      </c>
    </row>
    <row r="4270" spans="1:20">
      <c r="A4270" s="1" t="n">
        <v>42916</v>
      </c>
      <c r="B4270" t="s">
        <v>443</v>
      </c>
      <c r="C4270" t="n">
        <v>1</v>
      </c>
      <c r="D4270" t="n">
        <v>251</v>
      </c>
      <c r="E4270" t="s">
        <v>409</v>
      </c>
      <c r="F4270" t="n">
        <v>3203</v>
      </c>
      <c r="G4270" t="s">
        <v>366</v>
      </c>
      <c r="H4270" t="s">
        <v>251</v>
      </c>
      <c r="I4270" t="n">
        <v>5</v>
      </c>
      <c r="J4270" t="n">
        <v>320</v>
      </c>
      <c r="K4270" t="s">
        <v>412</v>
      </c>
      <c r="L4270" t="n">
        <v>20</v>
      </c>
      <c r="M4270" t="n">
        <v>0</v>
      </c>
      <c r="N4270" t="n">
        <v>0</v>
      </c>
      <c r="O4270" t="s">
        <v>444</v>
      </c>
      <c r="P4270" t="n">
        <v>363</v>
      </c>
      <c r="Q4270" t="s">
        <v>411</v>
      </c>
      <c r="R4270" t="s">
        <v>255</v>
      </c>
      <c r="S4270" t="s">
        <v>251</v>
      </c>
      <c r="T4270" t="n">
        <v>5</v>
      </c>
    </row>
    <row r="4271" spans="1:20">
      <c r="A4271" s="1" t="n">
        <v>42947</v>
      </c>
      <c r="B4271" t="s">
        <v>443</v>
      </c>
      <c r="C4271" t="n">
        <v>2</v>
      </c>
      <c r="D4271" t="n">
        <v>251</v>
      </c>
      <c r="E4271" t="s">
        <v>409</v>
      </c>
      <c r="F4271" t="n">
        <v>3202</v>
      </c>
      <c r="G4271" t="s">
        <v>297</v>
      </c>
      <c r="H4271" t="s">
        <v>251</v>
      </c>
      <c r="I4271" t="n">
        <v>5</v>
      </c>
      <c r="J4271" t="n">
        <v>320</v>
      </c>
      <c r="K4271" t="s">
        <v>412</v>
      </c>
      <c r="L4271" t="n">
        <v>14</v>
      </c>
      <c r="M4271" t="n">
        <v>0</v>
      </c>
      <c r="N4271" t="n">
        <v>0</v>
      </c>
      <c r="O4271" t="s">
        <v>444</v>
      </c>
      <c r="P4271" t="n">
        <v>363</v>
      </c>
      <c r="Q4271" t="s">
        <v>411</v>
      </c>
      <c r="R4271" t="s">
        <v>255</v>
      </c>
      <c r="S4271" t="s">
        <v>251</v>
      </c>
      <c r="T4271" t="n">
        <v>5</v>
      </c>
    </row>
    <row r="4272" spans="1:20">
      <c r="A4272" s="1" t="n">
        <v>43100</v>
      </c>
      <c r="B4272" t="s">
        <v>443</v>
      </c>
      <c r="C4272" t="n">
        <v>2</v>
      </c>
      <c r="D4272" t="n">
        <v>251</v>
      </c>
      <c r="E4272" t="s">
        <v>409</v>
      </c>
      <c r="F4272" t="n">
        <v>3202</v>
      </c>
      <c r="G4272" t="s">
        <v>297</v>
      </c>
      <c r="H4272" t="s">
        <v>251</v>
      </c>
      <c r="I4272" t="n">
        <v>5</v>
      </c>
      <c r="J4272" t="n">
        <v>515</v>
      </c>
      <c r="K4272" t="s">
        <v>361</v>
      </c>
      <c r="L4272" t="n">
        <v>19</v>
      </c>
      <c r="M4272" t="n">
        <v>0</v>
      </c>
      <c r="N4272" t="n">
        <v>0</v>
      </c>
      <c r="O4272" t="s">
        <v>444</v>
      </c>
      <c r="P4272" t="n">
        <v>363</v>
      </c>
      <c r="Q4272" t="s">
        <v>411</v>
      </c>
      <c r="R4272" t="s">
        <v>255</v>
      </c>
      <c r="S4272" t="s">
        <v>251</v>
      </c>
      <c r="T4272" t="n">
        <v>5</v>
      </c>
    </row>
    <row r="4273" spans="1:20">
      <c r="A4273" s="1" t="n">
        <v>42978</v>
      </c>
      <c r="B4273" t="s">
        <v>443</v>
      </c>
      <c r="C4273" t="n">
        <v>1</v>
      </c>
      <c r="D4273" t="n">
        <v>251</v>
      </c>
      <c r="E4273" t="s">
        <v>409</v>
      </c>
      <c r="F4273" t="n">
        <v>3203</v>
      </c>
      <c r="G4273" t="s">
        <v>366</v>
      </c>
      <c r="H4273" t="s">
        <v>251</v>
      </c>
      <c r="I4273" t="n">
        <v>5</v>
      </c>
      <c r="J4273" t="n">
        <v>320</v>
      </c>
      <c r="K4273" t="s">
        <v>412</v>
      </c>
      <c r="L4273" t="n">
        <v>26</v>
      </c>
      <c r="M4273" t="n">
        <v>0</v>
      </c>
      <c r="N4273" t="n">
        <v>0</v>
      </c>
    </row>
    <row r="4274" spans="1:20">
      <c r="A4274" s="1" t="n">
        <v>43069</v>
      </c>
      <c r="B4274" t="s">
        <v>443</v>
      </c>
      <c r="C4274" t="n">
        <v>1</v>
      </c>
      <c r="D4274" t="n">
        <v>251</v>
      </c>
      <c r="E4274" t="s">
        <v>409</v>
      </c>
      <c r="F4274" t="n">
        <v>3203</v>
      </c>
      <c r="G4274" t="s">
        <v>366</v>
      </c>
      <c r="H4274" t="s">
        <v>251</v>
      </c>
      <c r="I4274" t="n">
        <v>5</v>
      </c>
      <c r="J4274" t="n">
        <v>515</v>
      </c>
      <c r="K4274" t="s">
        <v>361</v>
      </c>
      <c r="L4274" t="n">
        <v>17</v>
      </c>
      <c r="M4274" t="n">
        <v>0</v>
      </c>
      <c r="N4274" t="n">
        <v>0</v>
      </c>
    </row>
    <row r="4275" spans="1:20">
      <c r="A4275" s="1" t="n">
        <v>42947</v>
      </c>
      <c r="B4275" t="s">
        <v>443</v>
      </c>
      <c r="C4275" t="n">
        <v>4</v>
      </c>
      <c r="D4275" t="n">
        <v>251</v>
      </c>
      <c r="E4275" t="s">
        <v>409</v>
      </c>
      <c r="F4275" t="n">
        <v>3201</v>
      </c>
      <c r="G4275" t="s">
        <v>250</v>
      </c>
      <c r="H4275" t="s">
        <v>251</v>
      </c>
      <c r="I4275" t="n">
        <v>5</v>
      </c>
      <c r="J4275" t="n">
        <v>320</v>
      </c>
      <c r="K4275" t="s">
        <v>412</v>
      </c>
      <c r="L4275" t="n">
        <v>4</v>
      </c>
      <c r="M4275" t="n">
        <v>0</v>
      </c>
      <c r="N4275" t="n">
        <v>0</v>
      </c>
      <c r="O4275" t="s">
        <v>444</v>
      </c>
      <c r="P4275" t="n">
        <v>363</v>
      </c>
      <c r="Q4275" t="s">
        <v>411</v>
      </c>
      <c r="R4275" t="s">
        <v>255</v>
      </c>
      <c r="S4275" t="s">
        <v>251</v>
      </c>
      <c r="T4275" t="n">
        <v>5</v>
      </c>
    </row>
    <row r="4276" spans="1:20">
      <c r="A4276" s="1" t="n">
        <v>43100</v>
      </c>
      <c r="B4276" t="s">
        <v>443</v>
      </c>
      <c r="C4276" t="n">
        <v>1</v>
      </c>
      <c r="D4276" t="n">
        <v>251</v>
      </c>
      <c r="E4276" t="s">
        <v>409</v>
      </c>
      <c r="F4276" t="n">
        <v>3203</v>
      </c>
      <c r="G4276" t="s">
        <v>366</v>
      </c>
      <c r="H4276" t="s">
        <v>251</v>
      </c>
      <c r="I4276" t="n">
        <v>5</v>
      </c>
      <c r="J4276" t="n">
        <v>515</v>
      </c>
      <c r="K4276" t="s">
        <v>361</v>
      </c>
      <c r="L4276" t="n">
        <v>17</v>
      </c>
      <c r="M4276" t="n">
        <v>0</v>
      </c>
      <c r="N4276" t="n">
        <v>0</v>
      </c>
    </row>
    <row r="4277" spans="1:20">
      <c r="A4277" s="1" t="n">
        <v>43069</v>
      </c>
      <c r="B4277" t="s">
        <v>443</v>
      </c>
      <c r="C4277" t="n">
        <v>2</v>
      </c>
      <c r="D4277" t="n">
        <v>251</v>
      </c>
      <c r="E4277" t="s">
        <v>409</v>
      </c>
      <c r="F4277" t="n">
        <v>3202</v>
      </c>
      <c r="G4277" t="s">
        <v>297</v>
      </c>
      <c r="H4277" t="s">
        <v>251</v>
      </c>
      <c r="I4277" t="n">
        <v>5</v>
      </c>
      <c r="J4277" t="n">
        <v>515</v>
      </c>
      <c r="K4277" t="s">
        <v>361</v>
      </c>
      <c r="L4277" t="n">
        <v>17</v>
      </c>
      <c r="M4277" t="n">
        <v>0</v>
      </c>
      <c r="N4277" t="n">
        <v>0</v>
      </c>
    </row>
    <row r="4278" spans="1:20">
      <c r="A4278" s="1" t="n">
        <v>43069</v>
      </c>
      <c r="B4278" t="s">
        <v>443</v>
      </c>
      <c r="C4278" t="n">
        <v>3</v>
      </c>
      <c r="D4278" t="n">
        <v>251</v>
      </c>
      <c r="E4278" t="s">
        <v>409</v>
      </c>
      <c r="F4278" t="n">
        <v>3204</v>
      </c>
      <c r="G4278" t="s">
        <v>367</v>
      </c>
      <c r="H4278" t="s">
        <v>251</v>
      </c>
      <c r="I4278" t="n">
        <v>5</v>
      </c>
      <c r="J4278" t="n">
        <v>515</v>
      </c>
      <c r="K4278" t="s">
        <v>361</v>
      </c>
      <c r="L4278" t="n">
        <v>22</v>
      </c>
      <c r="M4278" t="n">
        <v>0</v>
      </c>
      <c r="N4278" t="n">
        <v>0</v>
      </c>
      <c r="O4278" t="s">
        <v>449</v>
      </c>
      <c r="P4278" t="n">
        <v>121</v>
      </c>
      <c r="Q4278" t="s">
        <v>251</v>
      </c>
      <c r="R4278" t="s">
        <v>255</v>
      </c>
      <c r="S4278" t="s">
        <v>251</v>
      </c>
      <c r="T4278" t="n">
        <v>5</v>
      </c>
    </row>
    <row r="4279" spans="1:20">
      <c r="A4279" s="1" t="n">
        <v>43100</v>
      </c>
      <c r="B4279" t="s">
        <v>443</v>
      </c>
      <c r="C4279" t="n">
        <v>3</v>
      </c>
      <c r="D4279" t="n">
        <v>251</v>
      </c>
      <c r="E4279" t="s">
        <v>409</v>
      </c>
      <c r="F4279" t="n">
        <v>3204</v>
      </c>
      <c r="G4279" t="s">
        <v>367</v>
      </c>
      <c r="H4279" t="s">
        <v>251</v>
      </c>
      <c r="I4279" t="n">
        <v>5</v>
      </c>
      <c r="J4279" t="n">
        <v>515</v>
      </c>
      <c r="K4279" t="s">
        <v>361</v>
      </c>
      <c r="L4279" t="n">
        <v>22</v>
      </c>
      <c r="M4279" t="n">
        <v>0</v>
      </c>
      <c r="N4279" t="n">
        <v>0</v>
      </c>
      <c r="O4279" t="s">
        <v>452</v>
      </c>
      <c r="P4279" t="n">
        <v>121</v>
      </c>
      <c r="Q4279" t="s">
        <v>411</v>
      </c>
      <c r="R4279" t="s">
        <v>255</v>
      </c>
      <c r="S4279" t="s">
        <v>251</v>
      </c>
      <c r="T4279" t="n">
        <v>5</v>
      </c>
    </row>
    <row r="4280" spans="1:20">
      <c r="A4280" s="1" t="n">
        <v>42916</v>
      </c>
      <c r="B4280" t="s">
        <v>443</v>
      </c>
      <c r="C4280" t="n">
        <v>2</v>
      </c>
      <c r="D4280" t="n">
        <v>251</v>
      </c>
      <c r="E4280" t="s">
        <v>409</v>
      </c>
      <c r="F4280" t="n">
        <v>3202</v>
      </c>
      <c r="G4280" t="s">
        <v>297</v>
      </c>
      <c r="H4280" t="s">
        <v>251</v>
      </c>
      <c r="I4280" t="n">
        <v>5</v>
      </c>
      <c r="J4280" t="n">
        <v>320</v>
      </c>
      <c r="K4280" t="s">
        <v>412</v>
      </c>
      <c r="L4280" t="n">
        <v>20</v>
      </c>
      <c r="M4280" t="n">
        <v>0</v>
      </c>
      <c r="N4280" t="n">
        <v>0</v>
      </c>
      <c r="O4280" t="s">
        <v>452</v>
      </c>
      <c r="P4280" t="n">
        <v>121</v>
      </c>
      <c r="Q4280" t="s">
        <v>411</v>
      </c>
      <c r="R4280" t="s">
        <v>255</v>
      </c>
      <c r="S4280" t="s">
        <v>251</v>
      </c>
      <c r="T4280" t="n">
        <v>5</v>
      </c>
    </row>
    <row r="4281" spans="1:20">
      <c r="A4281" s="1" t="n">
        <v>43008</v>
      </c>
      <c r="B4281" t="s">
        <v>443</v>
      </c>
      <c r="C4281" t="n">
        <v>1</v>
      </c>
      <c r="D4281" t="n">
        <v>251</v>
      </c>
      <c r="E4281" t="s">
        <v>409</v>
      </c>
      <c r="F4281" t="n">
        <v>3203</v>
      </c>
      <c r="G4281" t="s">
        <v>366</v>
      </c>
      <c r="H4281" t="s">
        <v>251</v>
      </c>
      <c r="I4281" t="n">
        <v>5</v>
      </c>
      <c r="J4281" t="n">
        <v>320</v>
      </c>
      <c r="K4281" t="s">
        <v>412</v>
      </c>
      <c r="L4281" t="n">
        <v>27</v>
      </c>
      <c r="M4281" t="n">
        <v>0</v>
      </c>
      <c r="N4281" t="n">
        <v>0</v>
      </c>
      <c r="O4281" t="s">
        <v>452</v>
      </c>
      <c r="P4281" t="n">
        <v>121</v>
      </c>
      <c r="Q4281" t="s">
        <v>411</v>
      </c>
      <c r="R4281" t="s">
        <v>255</v>
      </c>
      <c r="S4281" t="s">
        <v>251</v>
      </c>
      <c r="T4281" t="n">
        <v>5</v>
      </c>
    </row>
    <row r="4282" spans="1:20">
      <c r="A4282" s="1" t="n">
        <v>42978</v>
      </c>
      <c r="B4282" t="s">
        <v>443</v>
      </c>
      <c r="C4282" t="n">
        <v>3</v>
      </c>
      <c r="D4282" t="n">
        <v>251</v>
      </c>
      <c r="E4282" t="s">
        <v>409</v>
      </c>
      <c r="F4282" t="n">
        <v>3204</v>
      </c>
      <c r="G4282" t="s">
        <v>367</v>
      </c>
      <c r="H4282" t="s">
        <v>251</v>
      </c>
      <c r="I4282" t="n">
        <v>5</v>
      </c>
      <c r="J4282" t="n">
        <v>320</v>
      </c>
      <c r="K4282" t="s">
        <v>412</v>
      </c>
      <c r="L4282" t="n">
        <v>11</v>
      </c>
      <c r="M4282" t="n">
        <v>0</v>
      </c>
      <c r="N4282" t="n">
        <v>0</v>
      </c>
      <c r="O4282" t="s">
        <v>452</v>
      </c>
      <c r="P4282" t="n">
        <v>121</v>
      </c>
      <c r="Q4282" t="s">
        <v>411</v>
      </c>
      <c r="R4282" t="s">
        <v>255</v>
      </c>
      <c r="S4282" t="s">
        <v>251</v>
      </c>
      <c r="T4282" t="n">
        <v>5</v>
      </c>
    </row>
    <row r="4283" spans="1:20">
      <c r="A4283" s="1" t="n">
        <v>43008</v>
      </c>
      <c r="B4283" t="s">
        <v>443</v>
      </c>
      <c r="C4283" t="n">
        <v>2</v>
      </c>
      <c r="D4283" t="n">
        <v>251</v>
      </c>
      <c r="E4283" t="s">
        <v>409</v>
      </c>
      <c r="F4283" t="n">
        <v>3202</v>
      </c>
      <c r="G4283" t="s">
        <v>297</v>
      </c>
      <c r="H4283" t="s">
        <v>251</v>
      </c>
      <c r="I4283" t="n">
        <v>5</v>
      </c>
      <c r="J4283" t="n">
        <v>320</v>
      </c>
      <c r="K4283" t="s">
        <v>412</v>
      </c>
      <c r="L4283" t="n">
        <v>17</v>
      </c>
      <c r="M4283" t="n">
        <v>0</v>
      </c>
      <c r="N4283" t="n">
        <v>0</v>
      </c>
      <c r="O4283" t="s">
        <v>452</v>
      </c>
      <c r="P4283" t="n">
        <v>121</v>
      </c>
      <c r="Q4283" t="s">
        <v>411</v>
      </c>
      <c r="R4283" t="s">
        <v>255</v>
      </c>
      <c r="S4283" t="s">
        <v>251</v>
      </c>
      <c r="T4283" t="n">
        <v>5</v>
      </c>
    </row>
    <row r="4284" spans="1:20">
      <c r="A4284" s="1" t="n">
        <v>42825</v>
      </c>
      <c r="B4284" t="s">
        <v>443</v>
      </c>
      <c r="C4284" t="n">
        <v>1</v>
      </c>
      <c r="D4284" t="n">
        <v>251</v>
      </c>
      <c r="E4284" t="s">
        <v>409</v>
      </c>
      <c r="F4284" t="n">
        <v>3203</v>
      </c>
      <c r="G4284" t="s">
        <v>366</v>
      </c>
      <c r="H4284" t="s">
        <v>251</v>
      </c>
      <c r="I4284" t="n">
        <v>5</v>
      </c>
      <c r="J4284" t="n">
        <v>887</v>
      </c>
      <c r="K4284" t="s">
        <v>448</v>
      </c>
      <c r="L4284" t="n">
        <v>17</v>
      </c>
      <c r="M4284" t="n">
        <v>0</v>
      </c>
      <c r="N4284" t="n">
        <v>0</v>
      </c>
      <c r="O4284" t="s">
        <v>452</v>
      </c>
      <c r="P4284" t="n">
        <v>121</v>
      </c>
      <c r="Q4284" t="s">
        <v>411</v>
      </c>
      <c r="R4284" t="s">
        <v>255</v>
      </c>
      <c r="S4284" t="s">
        <v>251</v>
      </c>
      <c r="T4284" t="n">
        <v>5</v>
      </c>
    </row>
    <row r="4285" spans="1:20">
      <c r="A4285" s="1" t="n">
        <v>42766</v>
      </c>
      <c r="B4285" t="s">
        <v>443</v>
      </c>
      <c r="C4285" t="n">
        <v>3</v>
      </c>
      <c r="D4285" t="n">
        <v>251</v>
      </c>
      <c r="E4285" t="s">
        <v>409</v>
      </c>
      <c r="F4285" t="n">
        <v>3204</v>
      </c>
      <c r="G4285" t="s">
        <v>367</v>
      </c>
      <c r="H4285" t="s">
        <v>251</v>
      </c>
      <c r="I4285" t="n">
        <v>5</v>
      </c>
      <c r="J4285" t="n">
        <v>887</v>
      </c>
      <c r="K4285" t="s">
        <v>448</v>
      </c>
      <c r="L4285" t="n">
        <v>42</v>
      </c>
      <c r="M4285" t="n">
        <v>0</v>
      </c>
      <c r="N4285" t="n">
        <v>0</v>
      </c>
      <c r="O4285" t="s">
        <v>444</v>
      </c>
      <c r="P4285" t="n">
        <v>363</v>
      </c>
      <c r="Q4285" t="s">
        <v>411</v>
      </c>
      <c r="R4285" t="s">
        <v>255</v>
      </c>
      <c r="S4285" t="s">
        <v>251</v>
      </c>
      <c r="T4285" t="n">
        <v>5</v>
      </c>
    </row>
    <row r="4286" spans="1:20">
      <c r="A4286" s="1" t="n">
        <v>42855</v>
      </c>
      <c r="B4286" t="s">
        <v>443</v>
      </c>
      <c r="C4286" t="n">
        <v>3</v>
      </c>
      <c r="D4286" t="n">
        <v>251</v>
      </c>
      <c r="E4286" t="s">
        <v>409</v>
      </c>
      <c r="F4286" t="n">
        <v>3204</v>
      </c>
      <c r="G4286" t="s">
        <v>367</v>
      </c>
      <c r="H4286" t="s">
        <v>251</v>
      </c>
      <c r="I4286" t="n">
        <v>5</v>
      </c>
      <c r="J4286" t="n">
        <v>887</v>
      </c>
      <c r="K4286" t="s">
        <v>448</v>
      </c>
      <c r="L4286" t="n">
        <v>10</v>
      </c>
      <c r="M4286" t="n">
        <v>0</v>
      </c>
      <c r="N4286" t="n">
        <v>0</v>
      </c>
      <c r="O4286" t="s">
        <v>444</v>
      </c>
      <c r="P4286" t="n">
        <v>363</v>
      </c>
      <c r="Q4286" t="s">
        <v>411</v>
      </c>
      <c r="R4286" t="s">
        <v>255</v>
      </c>
      <c r="S4286" t="s">
        <v>251</v>
      </c>
      <c r="T4286" t="n">
        <v>5</v>
      </c>
    </row>
    <row r="4287" spans="1:20">
      <c r="A4287" s="1" t="n">
        <v>42794</v>
      </c>
      <c r="B4287" t="s">
        <v>443</v>
      </c>
      <c r="C4287" t="n">
        <v>4</v>
      </c>
      <c r="D4287" t="n">
        <v>251</v>
      </c>
      <c r="E4287" t="s">
        <v>409</v>
      </c>
      <c r="F4287" t="n">
        <v>3201</v>
      </c>
      <c r="G4287" t="s">
        <v>250</v>
      </c>
      <c r="H4287" t="s">
        <v>251</v>
      </c>
      <c r="I4287" t="n">
        <v>5</v>
      </c>
      <c r="J4287" t="n">
        <v>887</v>
      </c>
      <c r="K4287" t="s">
        <v>448</v>
      </c>
      <c r="L4287" t="n">
        <v>14</v>
      </c>
      <c r="M4287" t="n">
        <v>0</v>
      </c>
      <c r="N4287" t="n">
        <v>0</v>
      </c>
    </row>
    <row r="4288" spans="1:20">
      <c r="A4288" s="1" t="n">
        <v>42886</v>
      </c>
      <c r="B4288" t="s">
        <v>443</v>
      </c>
      <c r="C4288" t="n">
        <v>3</v>
      </c>
      <c r="D4288" t="n">
        <v>251</v>
      </c>
      <c r="E4288" t="s">
        <v>409</v>
      </c>
      <c r="F4288" t="n">
        <v>3204</v>
      </c>
      <c r="G4288" t="s">
        <v>367</v>
      </c>
      <c r="H4288" t="s">
        <v>251</v>
      </c>
      <c r="I4288" t="n">
        <v>5</v>
      </c>
      <c r="J4288" t="n">
        <v>887</v>
      </c>
      <c r="K4288" t="s">
        <v>448</v>
      </c>
      <c r="L4288" t="n">
        <v>10</v>
      </c>
      <c r="M4288" t="n">
        <v>0</v>
      </c>
      <c r="N4288" t="n">
        <v>0</v>
      </c>
    </row>
    <row r="4289" spans="1:20">
      <c r="A4289" s="1" t="n">
        <v>42886</v>
      </c>
      <c r="B4289" t="s">
        <v>443</v>
      </c>
      <c r="C4289" t="n">
        <v>2</v>
      </c>
      <c r="D4289" t="n">
        <v>251</v>
      </c>
      <c r="E4289" t="s">
        <v>409</v>
      </c>
      <c r="F4289" t="n">
        <v>3202</v>
      </c>
      <c r="G4289" t="s">
        <v>297</v>
      </c>
      <c r="H4289" t="s">
        <v>251</v>
      </c>
      <c r="I4289" t="n">
        <v>5</v>
      </c>
      <c r="J4289" t="n">
        <v>887</v>
      </c>
      <c r="K4289" t="s">
        <v>448</v>
      </c>
      <c r="L4289" t="n">
        <v>20</v>
      </c>
      <c r="M4289" t="n">
        <v>0</v>
      </c>
      <c r="N4289" t="n">
        <v>0</v>
      </c>
    </row>
    <row r="4290" spans="1:20">
      <c r="A4290" s="1" t="n">
        <v>42794</v>
      </c>
      <c r="B4290" t="s">
        <v>443</v>
      </c>
      <c r="C4290" t="n">
        <v>3</v>
      </c>
      <c r="D4290" t="n">
        <v>251</v>
      </c>
      <c r="E4290" t="s">
        <v>409</v>
      </c>
      <c r="F4290" t="n">
        <v>3204</v>
      </c>
      <c r="G4290" t="s">
        <v>367</v>
      </c>
      <c r="H4290" t="s">
        <v>251</v>
      </c>
      <c r="I4290" t="n">
        <v>5</v>
      </c>
      <c r="J4290" t="n">
        <v>887</v>
      </c>
      <c r="K4290" t="s">
        <v>448</v>
      </c>
      <c r="L4290" t="n">
        <v>10</v>
      </c>
      <c r="M4290" t="n">
        <v>0</v>
      </c>
      <c r="N4290" t="n">
        <v>0</v>
      </c>
    </row>
    <row r="4291" spans="1:20">
      <c r="A4291" s="1" t="n">
        <v>42794</v>
      </c>
      <c r="B4291" t="s">
        <v>443</v>
      </c>
      <c r="C4291" t="n">
        <v>1</v>
      </c>
      <c r="D4291" t="n">
        <v>251</v>
      </c>
      <c r="E4291" t="s">
        <v>409</v>
      </c>
      <c r="F4291" t="n">
        <v>3203</v>
      </c>
      <c r="G4291" t="s">
        <v>366</v>
      </c>
      <c r="H4291" t="s">
        <v>251</v>
      </c>
      <c r="I4291" t="n">
        <v>5</v>
      </c>
      <c r="J4291" t="n">
        <v>887</v>
      </c>
      <c r="K4291" t="s">
        <v>448</v>
      </c>
      <c r="L4291" t="n">
        <v>36</v>
      </c>
      <c r="M4291" t="n">
        <v>0</v>
      </c>
      <c r="N4291" t="n">
        <v>0</v>
      </c>
    </row>
    <row r="4292" spans="1:20">
      <c r="A4292" s="1" t="n">
        <v>42825</v>
      </c>
      <c r="B4292" t="s">
        <v>443</v>
      </c>
      <c r="C4292" t="n">
        <v>3</v>
      </c>
      <c r="D4292" t="n">
        <v>251</v>
      </c>
      <c r="E4292" t="s">
        <v>409</v>
      </c>
      <c r="F4292" t="n">
        <v>3204</v>
      </c>
      <c r="G4292" t="s">
        <v>367</v>
      </c>
      <c r="H4292" t="s">
        <v>251</v>
      </c>
      <c r="I4292" t="n">
        <v>5</v>
      </c>
      <c r="J4292" t="n">
        <v>887</v>
      </c>
      <c r="K4292" t="s">
        <v>448</v>
      </c>
      <c r="L4292" t="n">
        <v>22</v>
      </c>
      <c r="M4292" t="n">
        <v>0</v>
      </c>
      <c r="N4292" t="n">
        <v>0</v>
      </c>
    </row>
    <row r="4293" spans="1:20">
      <c r="A4293" s="1" t="n">
        <v>43039</v>
      </c>
      <c r="B4293" t="s">
        <v>443</v>
      </c>
      <c r="C4293" t="n">
        <v>2</v>
      </c>
      <c r="D4293" t="n">
        <v>251</v>
      </c>
      <c r="E4293" t="s">
        <v>409</v>
      </c>
      <c r="F4293" t="n">
        <v>3202</v>
      </c>
      <c r="G4293" t="s">
        <v>297</v>
      </c>
      <c r="H4293" t="s">
        <v>251</v>
      </c>
      <c r="I4293" t="n">
        <v>5</v>
      </c>
      <c r="J4293" t="n">
        <v>887</v>
      </c>
      <c r="K4293" t="s">
        <v>448</v>
      </c>
      <c r="L4293" t="n">
        <v>19</v>
      </c>
      <c r="M4293" t="n">
        <v>0</v>
      </c>
      <c r="N4293" t="n">
        <v>0</v>
      </c>
      <c r="O4293" t="s">
        <v>452</v>
      </c>
      <c r="P4293" t="n">
        <v>121</v>
      </c>
      <c r="Q4293" t="s">
        <v>411</v>
      </c>
      <c r="R4293" t="s">
        <v>255</v>
      </c>
      <c r="S4293" t="s">
        <v>251</v>
      </c>
      <c r="T4293" t="n">
        <v>5</v>
      </c>
    </row>
    <row r="4294" spans="1:20">
      <c r="A4294" s="1" t="n">
        <v>43039</v>
      </c>
      <c r="B4294" t="s">
        <v>443</v>
      </c>
      <c r="C4294" t="n">
        <v>1</v>
      </c>
      <c r="D4294" t="n">
        <v>251</v>
      </c>
      <c r="E4294" t="s">
        <v>409</v>
      </c>
      <c r="F4294" t="n">
        <v>3203</v>
      </c>
      <c r="G4294" t="s">
        <v>366</v>
      </c>
      <c r="H4294" t="s">
        <v>251</v>
      </c>
      <c r="I4294" t="n">
        <v>5</v>
      </c>
      <c r="J4294" t="n">
        <v>887</v>
      </c>
      <c r="K4294" t="s">
        <v>448</v>
      </c>
      <c r="L4294" t="n">
        <v>17</v>
      </c>
      <c r="M4294" t="n">
        <v>0</v>
      </c>
      <c r="N4294" t="n">
        <v>0</v>
      </c>
      <c r="O4294" t="s">
        <v>452</v>
      </c>
      <c r="P4294" t="n">
        <v>121</v>
      </c>
      <c r="Q4294" t="s">
        <v>411</v>
      </c>
      <c r="R4294" t="s">
        <v>255</v>
      </c>
      <c r="S4294" t="s">
        <v>251</v>
      </c>
      <c r="T4294" t="n">
        <v>5</v>
      </c>
    </row>
    <row r="4295" spans="1:20">
      <c r="A4295" s="1" t="n">
        <v>42794</v>
      </c>
      <c r="B4295" t="s">
        <v>443</v>
      </c>
      <c r="C4295" t="n">
        <v>2</v>
      </c>
      <c r="D4295" t="n">
        <v>251</v>
      </c>
      <c r="E4295" t="s">
        <v>409</v>
      </c>
      <c r="F4295" t="n">
        <v>3202</v>
      </c>
      <c r="G4295" t="s">
        <v>297</v>
      </c>
      <c r="H4295" t="s">
        <v>251</v>
      </c>
      <c r="I4295" t="n">
        <v>5</v>
      </c>
      <c r="J4295" t="n">
        <v>887</v>
      </c>
      <c r="K4295" t="s">
        <v>448</v>
      </c>
      <c r="L4295" t="n">
        <v>18</v>
      </c>
      <c r="M4295" t="n">
        <v>0</v>
      </c>
      <c r="N4295" t="n">
        <v>0</v>
      </c>
      <c r="O4295" t="s">
        <v>452</v>
      </c>
      <c r="P4295" t="n">
        <v>121</v>
      </c>
      <c r="Q4295" t="s">
        <v>411</v>
      </c>
      <c r="R4295" t="s">
        <v>255</v>
      </c>
      <c r="S4295" t="s">
        <v>251</v>
      </c>
      <c r="T4295" t="n">
        <v>5</v>
      </c>
    </row>
    <row r="4296" spans="1:20">
      <c r="A4296" s="1" t="n">
        <v>42825</v>
      </c>
      <c r="B4296" t="s">
        <v>443</v>
      </c>
      <c r="C4296" t="n">
        <v>2</v>
      </c>
      <c r="D4296" t="n">
        <v>251</v>
      </c>
      <c r="E4296" t="s">
        <v>409</v>
      </c>
      <c r="F4296" t="n">
        <v>3202</v>
      </c>
      <c r="G4296" t="s">
        <v>297</v>
      </c>
      <c r="H4296" t="s">
        <v>251</v>
      </c>
      <c r="I4296" t="n">
        <v>5</v>
      </c>
      <c r="J4296" t="n">
        <v>887</v>
      </c>
      <c r="K4296" t="s">
        <v>448</v>
      </c>
      <c r="L4296" t="n">
        <v>20</v>
      </c>
      <c r="M4296" t="n">
        <v>0</v>
      </c>
      <c r="N4296" t="n">
        <v>0</v>
      </c>
      <c r="O4296" t="s">
        <v>444</v>
      </c>
      <c r="P4296" t="n">
        <v>363</v>
      </c>
      <c r="Q4296" t="s">
        <v>411</v>
      </c>
      <c r="R4296" t="s">
        <v>255</v>
      </c>
      <c r="S4296" t="s">
        <v>251</v>
      </c>
      <c r="T4296" t="n">
        <v>5</v>
      </c>
    </row>
    <row r="4297" spans="1:20">
      <c r="A4297" s="1" t="n">
        <v>42766</v>
      </c>
      <c r="B4297" t="s">
        <v>443</v>
      </c>
      <c r="C4297" t="n">
        <v>2</v>
      </c>
      <c r="D4297" t="n">
        <v>251</v>
      </c>
      <c r="E4297" t="s">
        <v>409</v>
      </c>
      <c r="F4297" t="n">
        <v>3202</v>
      </c>
      <c r="G4297" t="s">
        <v>297</v>
      </c>
      <c r="H4297" t="s">
        <v>251</v>
      </c>
      <c r="I4297" t="n">
        <v>5</v>
      </c>
      <c r="J4297" t="n">
        <v>887</v>
      </c>
      <c r="K4297" t="s">
        <v>448</v>
      </c>
      <c r="L4297" t="n">
        <v>20</v>
      </c>
      <c r="M4297" t="n">
        <v>0</v>
      </c>
      <c r="N4297" t="n">
        <v>0</v>
      </c>
      <c r="O4297" t="s">
        <v>444</v>
      </c>
      <c r="P4297" t="n">
        <v>363</v>
      </c>
      <c r="Q4297" t="s">
        <v>411</v>
      </c>
      <c r="R4297" t="s">
        <v>255</v>
      </c>
      <c r="S4297" t="s">
        <v>251</v>
      </c>
      <c r="T4297" t="n">
        <v>5</v>
      </c>
    </row>
    <row r="4298" spans="1:20">
      <c r="A4298" s="1" t="n">
        <v>42855</v>
      </c>
      <c r="B4298" t="s">
        <v>443</v>
      </c>
      <c r="C4298" t="n">
        <v>2</v>
      </c>
      <c r="D4298" t="n">
        <v>251</v>
      </c>
      <c r="E4298" t="s">
        <v>409</v>
      </c>
      <c r="F4298" t="n">
        <v>3202</v>
      </c>
      <c r="G4298" t="s">
        <v>297</v>
      </c>
      <c r="H4298" t="s">
        <v>251</v>
      </c>
      <c r="I4298" t="n">
        <v>5</v>
      </c>
      <c r="J4298" t="n">
        <v>887</v>
      </c>
      <c r="K4298" t="s">
        <v>448</v>
      </c>
      <c r="L4298" t="n">
        <v>28</v>
      </c>
      <c r="M4298" t="n">
        <v>0</v>
      </c>
      <c r="N4298" t="n">
        <v>0</v>
      </c>
      <c r="O4298" t="s">
        <v>444</v>
      </c>
      <c r="P4298" t="n">
        <v>363</v>
      </c>
      <c r="Q4298" t="s">
        <v>411</v>
      </c>
      <c r="R4298" t="s">
        <v>255</v>
      </c>
      <c r="S4298" t="s">
        <v>251</v>
      </c>
      <c r="T4298" t="n">
        <v>5</v>
      </c>
    </row>
    <row r="4299" spans="1:20">
      <c r="A4299" s="1" t="n">
        <v>42886</v>
      </c>
      <c r="B4299" t="s">
        <v>443</v>
      </c>
      <c r="C4299" t="n">
        <v>1</v>
      </c>
      <c r="D4299" t="n">
        <v>251</v>
      </c>
      <c r="E4299" t="s">
        <v>409</v>
      </c>
      <c r="F4299" t="n">
        <v>3203</v>
      </c>
      <c r="G4299" t="s">
        <v>366</v>
      </c>
      <c r="H4299" t="s">
        <v>251</v>
      </c>
      <c r="I4299" t="n">
        <v>5</v>
      </c>
      <c r="J4299" t="n">
        <v>887</v>
      </c>
      <c r="K4299" t="s">
        <v>448</v>
      </c>
      <c r="L4299" t="n">
        <v>29</v>
      </c>
      <c r="M4299" t="n">
        <v>0</v>
      </c>
      <c r="N4299" t="n">
        <v>0</v>
      </c>
    </row>
    <row r="4300" spans="1:20">
      <c r="A4300" s="1" t="n">
        <v>43039</v>
      </c>
      <c r="B4300" t="s">
        <v>443</v>
      </c>
      <c r="C4300" t="n">
        <v>3</v>
      </c>
      <c r="D4300" t="n">
        <v>251</v>
      </c>
      <c r="E4300" t="s">
        <v>409</v>
      </c>
      <c r="F4300" t="n">
        <v>3204</v>
      </c>
      <c r="G4300" t="s">
        <v>367</v>
      </c>
      <c r="H4300" t="s">
        <v>251</v>
      </c>
      <c r="I4300" t="n">
        <v>5</v>
      </c>
      <c r="J4300" t="n">
        <v>887</v>
      </c>
      <c r="K4300" t="s">
        <v>448</v>
      </c>
      <c r="L4300" t="n">
        <v>20</v>
      </c>
      <c r="M4300" t="n">
        <v>0</v>
      </c>
      <c r="N4300" t="n">
        <v>0</v>
      </c>
      <c r="O4300" t="s">
        <v>449</v>
      </c>
      <c r="P4300" t="n">
        <v>121</v>
      </c>
      <c r="Q4300" t="s">
        <v>251</v>
      </c>
      <c r="R4300" t="s">
        <v>255</v>
      </c>
      <c r="S4300" t="s">
        <v>251</v>
      </c>
      <c r="T4300" t="n">
        <v>5</v>
      </c>
    </row>
    <row r="4301" spans="1:20">
      <c r="A4301" s="1" t="n">
        <v>42855</v>
      </c>
      <c r="B4301" t="s">
        <v>443</v>
      </c>
      <c r="C4301" t="n">
        <v>1</v>
      </c>
      <c r="D4301" t="n">
        <v>251</v>
      </c>
      <c r="E4301" t="s">
        <v>409</v>
      </c>
      <c r="F4301" t="n">
        <v>3203</v>
      </c>
      <c r="G4301" t="s">
        <v>366</v>
      </c>
      <c r="H4301" t="s">
        <v>251</v>
      </c>
      <c r="I4301" t="n">
        <v>5</v>
      </c>
      <c r="J4301" t="n">
        <v>887</v>
      </c>
      <c r="K4301" t="s">
        <v>448</v>
      </c>
      <c r="L4301" t="n">
        <v>17</v>
      </c>
      <c r="M4301" t="n">
        <v>0</v>
      </c>
      <c r="N4301" t="n">
        <v>0</v>
      </c>
      <c r="O4301" t="s">
        <v>449</v>
      </c>
      <c r="P4301" t="n">
        <v>121</v>
      </c>
      <c r="Q4301" t="s">
        <v>251</v>
      </c>
      <c r="R4301" t="s">
        <v>255</v>
      </c>
      <c r="S4301" t="s">
        <v>251</v>
      </c>
      <c r="T4301" t="n">
        <v>5</v>
      </c>
    </row>
    <row r="4302" spans="1:20">
      <c r="A4302" s="1" t="n">
        <v>42766</v>
      </c>
      <c r="B4302" t="s">
        <v>443</v>
      </c>
      <c r="C4302" t="n">
        <v>1</v>
      </c>
      <c r="D4302" t="n">
        <v>251</v>
      </c>
      <c r="E4302" t="s">
        <v>409</v>
      </c>
      <c r="F4302" t="n">
        <v>3203</v>
      </c>
      <c r="G4302" t="s">
        <v>366</v>
      </c>
      <c r="H4302" t="s">
        <v>251</v>
      </c>
      <c r="I4302" t="n">
        <v>5</v>
      </c>
      <c r="J4302" t="n">
        <v>887</v>
      </c>
      <c r="K4302" t="s">
        <v>448</v>
      </c>
      <c r="L4302" t="n">
        <v>17</v>
      </c>
      <c r="M4302" t="n">
        <v>0</v>
      </c>
      <c r="N4302" t="n">
        <v>0</v>
      </c>
      <c r="O4302" t="s">
        <v>452</v>
      </c>
      <c r="P4302" t="n">
        <v>121</v>
      </c>
      <c r="Q4302" t="s">
        <v>411</v>
      </c>
      <c r="R4302" t="s">
        <v>255</v>
      </c>
      <c r="S4302" t="s">
        <v>251</v>
      </c>
      <c r="T4302" t="n">
        <v>5</v>
      </c>
    </row>
    <row r="4303" spans="1:20">
      <c r="A4303" s="1" t="n">
        <v>42916</v>
      </c>
      <c r="B4303" t="s">
        <v>447</v>
      </c>
      <c r="C4303" t="n">
        <v>1</v>
      </c>
      <c r="D4303" t="n">
        <v>931</v>
      </c>
      <c r="E4303" t="s">
        <v>407</v>
      </c>
      <c r="F4303" t="n">
        <v>3201</v>
      </c>
      <c r="G4303" t="s">
        <v>250</v>
      </c>
      <c r="H4303" t="s">
        <v>251</v>
      </c>
      <c r="I4303" t="n">
        <v>5</v>
      </c>
      <c r="J4303" t="n">
        <v>580</v>
      </c>
      <c r="K4303" t="s">
        <v>270</v>
      </c>
      <c r="L4303" t="n">
        <v>65</v>
      </c>
      <c r="M4303" t="n">
        <v>0</v>
      </c>
      <c r="N4303" t="n">
        <v>0</v>
      </c>
      <c r="O4303" t="s">
        <v>452</v>
      </c>
      <c r="P4303" t="n">
        <v>121</v>
      </c>
      <c r="Q4303" t="s">
        <v>411</v>
      </c>
      <c r="R4303" t="s">
        <v>255</v>
      </c>
      <c r="S4303" t="s">
        <v>251</v>
      </c>
      <c r="T4303" t="n">
        <v>5</v>
      </c>
    </row>
    <row r="4304" spans="1:20">
      <c r="A4304" s="1" t="n">
        <v>42947</v>
      </c>
      <c r="B4304" t="s">
        <v>447</v>
      </c>
      <c r="C4304" t="n">
        <v>1</v>
      </c>
      <c r="D4304" t="n">
        <v>931</v>
      </c>
      <c r="E4304" t="s">
        <v>407</v>
      </c>
      <c r="F4304" t="n">
        <v>3201</v>
      </c>
      <c r="G4304" t="s">
        <v>250</v>
      </c>
      <c r="H4304" t="s">
        <v>251</v>
      </c>
      <c r="I4304" t="n">
        <v>5</v>
      </c>
      <c r="J4304" t="n">
        <v>580</v>
      </c>
      <c r="K4304" t="s">
        <v>270</v>
      </c>
      <c r="L4304" t="n">
        <v>74</v>
      </c>
      <c r="M4304" t="n">
        <v>0</v>
      </c>
      <c r="N4304" t="n">
        <v>0</v>
      </c>
      <c r="O4304" t="s">
        <v>452</v>
      </c>
      <c r="P4304" t="n">
        <v>121</v>
      </c>
      <c r="Q4304" t="s">
        <v>411</v>
      </c>
      <c r="R4304" t="s">
        <v>255</v>
      </c>
      <c r="S4304" t="s">
        <v>251</v>
      </c>
      <c r="T4304" t="n">
        <v>5</v>
      </c>
    </row>
    <row r="4305" spans="1:20">
      <c r="A4305" s="1" t="n">
        <v>42794</v>
      </c>
      <c r="B4305" t="s">
        <v>447</v>
      </c>
      <c r="C4305" t="n">
        <v>1</v>
      </c>
      <c r="D4305" t="n">
        <v>931</v>
      </c>
      <c r="E4305" t="s">
        <v>407</v>
      </c>
      <c r="F4305" t="n">
        <v>3201</v>
      </c>
      <c r="G4305" t="s">
        <v>250</v>
      </c>
      <c r="H4305" t="s">
        <v>251</v>
      </c>
      <c r="I4305" t="n">
        <v>5</v>
      </c>
      <c r="J4305" t="n">
        <v>580</v>
      </c>
      <c r="K4305" t="s">
        <v>270</v>
      </c>
      <c r="L4305" t="n">
        <v>70</v>
      </c>
      <c r="M4305" t="n">
        <v>0</v>
      </c>
      <c r="N4305" t="n">
        <v>0</v>
      </c>
      <c r="O4305" t="s">
        <v>444</v>
      </c>
      <c r="P4305" t="n">
        <v>363</v>
      </c>
      <c r="Q4305" t="s">
        <v>411</v>
      </c>
      <c r="R4305" t="s">
        <v>255</v>
      </c>
      <c r="S4305" t="s">
        <v>251</v>
      </c>
      <c r="T4305" t="n">
        <v>5</v>
      </c>
    </row>
    <row r="4306" spans="1:20">
      <c r="A4306" s="1" t="n">
        <v>43100</v>
      </c>
      <c r="B4306" t="s">
        <v>447</v>
      </c>
      <c r="C4306" t="n">
        <v>1</v>
      </c>
      <c r="D4306" t="n">
        <v>931</v>
      </c>
      <c r="E4306" t="s">
        <v>407</v>
      </c>
      <c r="F4306" t="n">
        <v>3201</v>
      </c>
      <c r="G4306" t="s">
        <v>250</v>
      </c>
      <c r="H4306" t="s">
        <v>251</v>
      </c>
      <c r="I4306" t="n">
        <v>5</v>
      </c>
      <c r="J4306" t="n">
        <v>280</v>
      </c>
      <c r="K4306" t="s">
        <v>453</v>
      </c>
      <c r="L4306" t="n">
        <v>95</v>
      </c>
      <c r="M4306" t="n">
        <v>0</v>
      </c>
      <c r="N4306" t="n">
        <v>0</v>
      </c>
      <c r="O4306" t="s">
        <v>449</v>
      </c>
      <c r="P4306" t="n">
        <v>121</v>
      </c>
      <c r="Q4306" t="s">
        <v>251</v>
      </c>
      <c r="R4306" t="s">
        <v>255</v>
      </c>
      <c r="S4306" t="s">
        <v>251</v>
      </c>
      <c r="T4306" t="n">
        <v>5</v>
      </c>
    </row>
    <row r="4307" spans="1:20">
      <c r="A4307" s="1" t="n">
        <v>42855</v>
      </c>
      <c r="B4307" t="s">
        <v>454</v>
      </c>
      <c r="C4307" t="n">
        <v>4</v>
      </c>
      <c r="D4307" t="n">
        <v>465</v>
      </c>
      <c r="E4307" t="s">
        <v>428</v>
      </c>
      <c r="F4307" t="n">
        <v>3201</v>
      </c>
      <c r="G4307" t="s">
        <v>250</v>
      </c>
      <c r="H4307" t="s">
        <v>251</v>
      </c>
      <c r="I4307" t="n">
        <v>5</v>
      </c>
      <c r="J4307" t="n">
        <v>260</v>
      </c>
      <c r="K4307" t="s">
        <v>272</v>
      </c>
      <c r="L4307" t="n">
        <v>62</v>
      </c>
      <c r="M4307" t="n">
        <v>0</v>
      </c>
      <c r="N4307" t="n">
        <v>0</v>
      </c>
    </row>
    <row r="4308" spans="1:20">
      <c r="A4308" s="1" t="n">
        <v>42978</v>
      </c>
      <c r="B4308" t="s">
        <v>454</v>
      </c>
      <c r="C4308" t="n">
        <v>6</v>
      </c>
      <c r="D4308" t="n">
        <v>465</v>
      </c>
      <c r="E4308" t="s">
        <v>428</v>
      </c>
      <c r="F4308" t="n">
        <v>3201</v>
      </c>
      <c r="G4308" t="s">
        <v>250</v>
      </c>
      <c r="H4308" t="s">
        <v>251</v>
      </c>
      <c r="I4308" t="n">
        <v>5</v>
      </c>
      <c r="J4308" t="n">
        <v>260</v>
      </c>
      <c r="K4308" t="s">
        <v>272</v>
      </c>
      <c r="L4308" t="n">
        <v>46</v>
      </c>
      <c r="M4308" t="n">
        <v>0</v>
      </c>
      <c r="N4308" t="n">
        <v>0</v>
      </c>
    </row>
    <row r="4309" spans="1:20">
      <c r="A4309" s="1" t="n">
        <v>42794</v>
      </c>
      <c r="B4309" t="s">
        <v>454</v>
      </c>
      <c r="C4309" t="n">
        <v>6</v>
      </c>
      <c r="D4309" t="n">
        <v>465</v>
      </c>
      <c r="E4309" t="s">
        <v>428</v>
      </c>
      <c r="F4309" t="n">
        <v>3201</v>
      </c>
      <c r="G4309" t="s">
        <v>250</v>
      </c>
      <c r="H4309" t="s">
        <v>251</v>
      </c>
      <c r="I4309" t="n">
        <v>5</v>
      </c>
      <c r="J4309" t="n">
        <v>260</v>
      </c>
      <c r="K4309" t="s">
        <v>272</v>
      </c>
      <c r="L4309" t="n">
        <v>70</v>
      </c>
      <c r="M4309" t="n">
        <v>0</v>
      </c>
      <c r="N4309" t="n">
        <v>0</v>
      </c>
    </row>
    <row r="4310" spans="1:20">
      <c r="A4310" s="1" t="n">
        <v>42825</v>
      </c>
      <c r="B4310" t="s">
        <v>454</v>
      </c>
      <c r="C4310" t="n">
        <v>5</v>
      </c>
      <c r="D4310" t="n">
        <v>465</v>
      </c>
      <c r="E4310" t="s">
        <v>428</v>
      </c>
      <c r="F4310" t="n">
        <v>3201</v>
      </c>
      <c r="G4310" t="s">
        <v>250</v>
      </c>
      <c r="H4310" t="s">
        <v>251</v>
      </c>
      <c r="I4310" t="n">
        <v>5</v>
      </c>
      <c r="J4310" t="n">
        <v>260</v>
      </c>
      <c r="K4310" t="s">
        <v>272</v>
      </c>
      <c r="L4310" t="n">
        <v>74</v>
      </c>
      <c r="M4310" t="n">
        <v>0</v>
      </c>
      <c r="N4310" t="n">
        <v>0</v>
      </c>
    </row>
    <row r="4311" spans="1:20">
      <c r="A4311" s="1" t="n">
        <v>42978</v>
      </c>
      <c r="B4311" t="s">
        <v>454</v>
      </c>
      <c r="C4311" t="n">
        <v>7</v>
      </c>
      <c r="D4311" t="n">
        <v>465</v>
      </c>
      <c r="E4311" t="s">
        <v>428</v>
      </c>
      <c r="F4311" t="n">
        <v>3201</v>
      </c>
      <c r="G4311" t="s">
        <v>250</v>
      </c>
      <c r="H4311" t="s">
        <v>251</v>
      </c>
      <c r="I4311" t="n">
        <v>5</v>
      </c>
      <c r="J4311" t="n">
        <v>260</v>
      </c>
      <c r="K4311" t="s">
        <v>272</v>
      </c>
      <c r="L4311" t="n">
        <v>14</v>
      </c>
      <c r="M4311" t="n">
        <v>0</v>
      </c>
      <c r="N4311" t="n">
        <v>0</v>
      </c>
    </row>
    <row r="4312" spans="1:20">
      <c r="A4312" s="1" t="n">
        <v>42916</v>
      </c>
      <c r="B4312" t="s">
        <v>454</v>
      </c>
      <c r="C4312" t="n">
        <v>3</v>
      </c>
      <c r="D4312" t="n">
        <v>465</v>
      </c>
      <c r="E4312" t="s">
        <v>428</v>
      </c>
      <c r="F4312" t="n">
        <v>3201</v>
      </c>
      <c r="G4312" t="s">
        <v>250</v>
      </c>
      <c r="H4312" t="s">
        <v>251</v>
      </c>
      <c r="I4312" t="n">
        <v>5</v>
      </c>
      <c r="J4312" t="n">
        <v>260</v>
      </c>
      <c r="K4312" t="s">
        <v>272</v>
      </c>
      <c r="L4312" t="n">
        <v>60</v>
      </c>
      <c r="M4312" t="n">
        <v>0</v>
      </c>
      <c r="N4312" t="n">
        <v>0</v>
      </c>
    </row>
    <row r="4313" spans="1:20">
      <c r="A4313" s="1" t="n">
        <v>42947</v>
      </c>
      <c r="B4313" t="s">
        <v>454</v>
      </c>
      <c r="C4313" t="n">
        <v>5</v>
      </c>
      <c r="D4313" t="n">
        <v>465</v>
      </c>
      <c r="E4313" t="s">
        <v>428</v>
      </c>
      <c r="F4313" t="n">
        <v>3201</v>
      </c>
      <c r="G4313" t="s">
        <v>250</v>
      </c>
      <c r="H4313" t="s">
        <v>251</v>
      </c>
      <c r="I4313" t="n">
        <v>5</v>
      </c>
      <c r="J4313" t="n">
        <v>260</v>
      </c>
      <c r="K4313" t="s">
        <v>272</v>
      </c>
      <c r="L4313" t="n">
        <v>60</v>
      </c>
      <c r="M4313" t="n">
        <v>0</v>
      </c>
      <c r="N4313" t="n">
        <v>0</v>
      </c>
    </row>
    <row r="4314" spans="1:20">
      <c r="A4314" s="1" t="n">
        <v>43069</v>
      </c>
      <c r="B4314" t="s">
        <v>454</v>
      </c>
      <c r="C4314" t="n">
        <v>1</v>
      </c>
      <c r="D4314" t="n">
        <v>850</v>
      </c>
      <c r="E4314" t="s">
        <v>455</v>
      </c>
      <c r="F4314" t="n">
        <v>3201</v>
      </c>
      <c r="G4314" t="s">
        <v>250</v>
      </c>
      <c r="H4314" t="s">
        <v>251</v>
      </c>
      <c r="I4314" t="n">
        <v>5</v>
      </c>
      <c r="J4314" t="n">
        <v>285</v>
      </c>
      <c r="K4314" t="s">
        <v>306</v>
      </c>
      <c r="L4314" t="n">
        <v>220</v>
      </c>
      <c r="M4314" t="n">
        <v>0</v>
      </c>
      <c r="N4314" t="n">
        <v>0</v>
      </c>
      <c r="O4314" t="s">
        <v>452</v>
      </c>
      <c r="P4314" t="n">
        <v>121</v>
      </c>
      <c r="Q4314" t="s">
        <v>411</v>
      </c>
      <c r="R4314" t="s">
        <v>255</v>
      </c>
      <c r="S4314" t="s">
        <v>251</v>
      </c>
      <c r="T4314" t="n">
        <v>5</v>
      </c>
    </row>
    <row r="4315" spans="1:20">
      <c r="A4315" s="1" t="n">
        <v>43100</v>
      </c>
      <c r="B4315" t="s">
        <v>454</v>
      </c>
      <c r="C4315" t="n">
        <v>1</v>
      </c>
      <c r="D4315" t="n">
        <v>850</v>
      </c>
      <c r="E4315" t="s">
        <v>455</v>
      </c>
      <c r="F4315" t="n">
        <v>3201</v>
      </c>
      <c r="G4315" t="s">
        <v>250</v>
      </c>
      <c r="H4315" t="s">
        <v>251</v>
      </c>
      <c r="I4315" t="n">
        <v>5</v>
      </c>
      <c r="J4315" t="n">
        <v>285</v>
      </c>
      <c r="K4315" t="s">
        <v>306</v>
      </c>
      <c r="L4315" t="n">
        <v>221</v>
      </c>
      <c r="M4315" t="n">
        <v>0</v>
      </c>
      <c r="N4315" t="n">
        <v>0</v>
      </c>
      <c r="O4315" t="s">
        <v>452</v>
      </c>
      <c r="P4315" t="n">
        <v>121</v>
      </c>
      <c r="Q4315" t="s">
        <v>411</v>
      </c>
      <c r="R4315" t="s">
        <v>255</v>
      </c>
      <c r="S4315" t="s">
        <v>251</v>
      </c>
      <c r="T4315" t="n">
        <v>5</v>
      </c>
    </row>
    <row r="4316" spans="1:20">
      <c r="A4316" s="1" t="n">
        <v>43008</v>
      </c>
      <c r="B4316" t="s">
        <v>454</v>
      </c>
      <c r="C4316" t="n">
        <v>1</v>
      </c>
      <c r="D4316" t="n">
        <v>850</v>
      </c>
      <c r="E4316" t="s">
        <v>455</v>
      </c>
      <c r="F4316" t="n">
        <v>3201</v>
      </c>
      <c r="G4316" t="s">
        <v>250</v>
      </c>
      <c r="H4316" t="s">
        <v>251</v>
      </c>
      <c r="I4316" t="n">
        <v>5</v>
      </c>
      <c r="J4316" t="n">
        <v>285</v>
      </c>
      <c r="K4316" t="s">
        <v>306</v>
      </c>
      <c r="L4316" t="n">
        <v>221</v>
      </c>
      <c r="M4316" t="n">
        <v>0</v>
      </c>
      <c r="N4316" t="n">
        <v>0</v>
      </c>
      <c r="O4316" t="s">
        <v>452</v>
      </c>
      <c r="P4316" t="n">
        <v>121</v>
      </c>
      <c r="Q4316" t="s">
        <v>411</v>
      </c>
      <c r="R4316" t="s">
        <v>255</v>
      </c>
      <c r="S4316" t="s">
        <v>251</v>
      </c>
      <c r="T4316" t="n">
        <v>5</v>
      </c>
    </row>
    <row r="4317" spans="1:20">
      <c r="A4317" s="1" t="n">
        <v>42766</v>
      </c>
      <c r="B4317" t="s">
        <v>454</v>
      </c>
      <c r="C4317" t="n">
        <v>3</v>
      </c>
      <c r="D4317" t="n">
        <v>25</v>
      </c>
      <c r="E4317" t="s">
        <v>143</v>
      </c>
      <c r="F4317" t="n">
        <v>3201</v>
      </c>
      <c r="G4317" t="s">
        <v>250</v>
      </c>
      <c r="H4317" t="s">
        <v>251</v>
      </c>
      <c r="I4317" t="n">
        <v>5</v>
      </c>
      <c r="J4317" t="n">
        <v>458</v>
      </c>
      <c r="K4317" t="s">
        <v>252</v>
      </c>
      <c r="L4317" t="n">
        <v>655</v>
      </c>
      <c r="M4317" t="n">
        <v>0.12</v>
      </c>
      <c r="N4317" t="n">
        <v>33.4</v>
      </c>
      <c r="O4317" t="s">
        <v>452</v>
      </c>
      <c r="P4317" t="n">
        <v>121</v>
      </c>
      <c r="Q4317" t="s">
        <v>411</v>
      </c>
      <c r="R4317" t="s">
        <v>255</v>
      </c>
      <c r="S4317" t="s">
        <v>251</v>
      </c>
      <c r="T4317" t="n">
        <v>5</v>
      </c>
    </row>
    <row r="4318" spans="1:20">
      <c r="A4318" s="1" t="n">
        <v>42978</v>
      </c>
      <c r="B4318" t="s">
        <v>454</v>
      </c>
      <c r="C4318" t="n">
        <v>2</v>
      </c>
      <c r="D4318" t="n">
        <v>25</v>
      </c>
      <c r="E4318" t="s">
        <v>143</v>
      </c>
      <c r="F4318" t="n">
        <v>3201</v>
      </c>
      <c r="G4318" t="s">
        <v>250</v>
      </c>
      <c r="H4318" t="s">
        <v>251</v>
      </c>
      <c r="I4318" t="n">
        <v>5</v>
      </c>
      <c r="J4318" t="n">
        <v>458</v>
      </c>
      <c r="K4318" t="s">
        <v>252</v>
      </c>
      <c r="L4318" t="n">
        <v>371</v>
      </c>
      <c r="M4318" t="n">
        <v>0.07000000000000001</v>
      </c>
      <c r="N4318" t="n">
        <v>33.5</v>
      </c>
      <c r="O4318" t="s">
        <v>452</v>
      </c>
      <c r="P4318" t="n">
        <v>121</v>
      </c>
      <c r="Q4318" t="s">
        <v>411</v>
      </c>
      <c r="R4318" t="s">
        <v>255</v>
      </c>
      <c r="S4318" t="s">
        <v>251</v>
      </c>
      <c r="T4318" t="n">
        <v>5</v>
      </c>
    </row>
    <row r="4319" spans="1:20">
      <c r="A4319" s="1" t="n">
        <v>43008</v>
      </c>
      <c r="B4319" t="s">
        <v>454</v>
      </c>
      <c r="C4319" t="n">
        <v>6</v>
      </c>
      <c r="D4319" t="n">
        <v>465</v>
      </c>
      <c r="E4319" t="s">
        <v>428</v>
      </c>
      <c r="F4319" t="n">
        <v>3201</v>
      </c>
      <c r="G4319" t="s">
        <v>250</v>
      </c>
      <c r="H4319" t="s">
        <v>251</v>
      </c>
      <c r="I4319" t="n">
        <v>5</v>
      </c>
      <c r="J4319" t="n">
        <v>490</v>
      </c>
      <c r="K4319" t="s">
        <v>266</v>
      </c>
      <c r="L4319" t="n">
        <v>62</v>
      </c>
      <c r="M4319" t="n">
        <v>0</v>
      </c>
      <c r="N4319" t="n">
        <v>0</v>
      </c>
    </row>
    <row r="4320" spans="1:20">
      <c r="A4320" s="1" t="n">
        <v>43008</v>
      </c>
      <c r="B4320" t="s">
        <v>454</v>
      </c>
      <c r="C4320" t="n">
        <v>3</v>
      </c>
      <c r="D4320" t="n">
        <v>215</v>
      </c>
      <c r="E4320" t="s">
        <v>408</v>
      </c>
      <c r="F4320" t="n">
        <v>3201</v>
      </c>
      <c r="G4320" t="s">
        <v>250</v>
      </c>
      <c r="H4320" t="s">
        <v>251</v>
      </c>
      <c r="I4320" t="n">
        <v>5</v>
      </c>
      <c r="J4320" t="n">
        <v>490</v>
      </c>
      <c r="K4320" t="s">
        <v>266</v>
      </c>
      <c r="L4320" t="n">
        <v>38</v>
      </c>
      <c r="M4320" t="n">
        <v>0</v>
      </c>
      <c r="N4320" t="n">
        <v>0</v>
      </c>
    </row>
    <row r="4321" spans="1:20">
      <c r="A4321" s="1" t="n">
        <v>42794</v>
      </c>
      <c r="B4321" t="s">
        <v>454</v>
      </c>
      <c r="C4321" t="n">
        <v>2</v>
      </c>
      <c r="D4321" t="n">
        <v>25</v>
      </c>
      <c r="E4321" t="s">
        <v>143</v>
      </c>
      <c r="F4321" t="n">
        <v>3201</v>
      </c>
      <c r="G4321" t="s">
        <v>250</v>
      </c>
      <c r="H4321" t="s">
        <v>251</v>
      </c>
      <c r="I4321" t="n">
        <v>5</v>
      </c>
      <c r="J4321" t="n">
        <v>458</v>
      </c>
      <c r="K4321" t="s">
        <v>252</v>
      </c>
      <c r="L4321" t="n">
        <v>354</v>
      </c>
      <c r="M4321" t="n">
        <v>0.1</v>
      </c>
      <c r="N4321" t="n">
        <v>34.3</v>
      </c>
      <c r="O4321" t="s">
        <v>452</v>
      </c>
      <c r="P4321" t="n">
        <v>121</v>
      </c>
      <c r="Q4321" t="s">
        <v>411</v>
      </c>
      <c r="R4321" t="s">
        <v>255</v>
      </c>
      <c r="S4321" t="s">
        <v>251</v>
      </c>
      <c r="T4321" t="n">
        <v>5</v>
      </c>
    </row>
    <row r="4322" spans="1:20">
      <c r="A4322" s="1" t="n">
        <v>42947</v>
      </c>
      <c r="B4322" t="s">
        <v>454</v>
      </c>
      <c r="C4322" t="n">
        <v>2</v>
      </c>
      <c r="D4322" t="n">
        <v>25</v>
      </c>
      <c r="E4322" t="s">
        <v>143</v>
      </c>
      <c r="F4322" t="n">
        <v>3201</v>
      </c>
      <c r="G4322" t="s">
        <v>250</v>
      </c>
      <c r="H4322" t="s">
        <v>251</v>
      </c>
      <c r="I4322" t="n">
        <v>5</v>
      </c>
      <c r="J4322" t="n">
        <v>458</v>
      </c>
      <c r="K4322" t="s">
        <v>252</v>
      </c>
      <c r="L4322" t="n">
        <v>209</v>
      </c>
      <c r="M4322" t="n">
        <v>0.05</v>
      </c>
      <c r="N4322" t="n">
        <v>36.1</v>
      </c>
      <c r="O4322" t="s">
        <v>452</v>
      </c>
      <c r="P4322" t="n">
        <v>121</v>
      </c>
      <c r="Q4322" t="s">
        <v>411</v>
      </c>
      <c r="R4322" t="s">
        <v>255</v>
      </c>
      <c r="S4322" t="s">
        <v>251</v>
      </c>
      <c r="T4322" t="n">
        <v>5</v>
      </c>
    </row>
    <row r="4323" spans="1:20">
      <c r="A4323" s="1" t="n">
        <v>43100</v>
      </c>
      <c r="B4323" t="s">
        <v>454</v>
      </c>
      <c r="C4323" t="n">
        <v>7</v>
      </c>
      <c r="D4323" t="n">
        <v>25</v>
      </c>
      <c r="E4323" t="s">
        <v>143</v>
      </c>
      <c r="F4323" t="n">
        <v>3201</v>
      </c>
      <c r="G4323" t="s">
        <v>250</v>
      </c>
      <c r="H4323" t="s">
        <v>251</v>
      </c>
      <c r="I4323" t="n">
        <v>5</v>
      </c>
      <c r="J4323" t="n">
        <v>458</v>
      </c>
      <c r="K4323" t="s">
        <v>252</v>
      </c>
      <c r="L4323" t="n">
        <v>687</v>
      </c>
      <c r="M4323" t="n">
        <v>0.05</v>
      </c>
      <c r="N4323" t="n">
        <v>33.6</v>
      </c>
      <c r="O4323" t="s">
        <v>452</v>
      </c>
      <c r="P4323" t="n">
        <v>121</v>
      </c>
      <c r="Q4323" t="s">
        <v>411</v>
      </c>
      <c r="R4323" t="s">
        <v>255</v>
      </c>
      <c r="S4323" t="s">
        <v>251</v>
      </c>
      <c r="T4323" t="n">
        <v>5</v>
      </c>
    </row>
    <row r="4324" spans="1:20">
      <c r="A4324" s="1" t="n">
        <v>43069</v>
      </c>
      <c r="B4324" t="s">
        <v>454</v>
      </c>
      <c r="C4324" t="n">
        <v>2</v>
      </c>
      <c r="D4324" t="n">
        <v>25</v>
      </c>
      <c r="E4324" t="s">
        <v>143</v>
      </c>
      <c r="F4324" t="n">
        <v>3201</v>
      </c>
      <c r="G4324" t="s">
        <v>250</v>
      </c>
      <c r="H4324" t="s">
        <v>251</v>
      </c>
      <c r="I4324" t="n">
        <v>5</v>
      </c>
      <c r="J4324" t="n">
        <v>458</v>
      </c>
      <c r="K4324" t="s">
        <v>252</v>
      </c>
      <c r="L4324" t="n">
        <v>310</v>
      </c>
      <c r="M4324" t="n">
        <v>0.1</v>
      </c>
      <c r="N4324" t="n">
        <v>33.6</v>
      </c>
      <c r="O4324" t="s">
        <v>452</v>
      </c>
      <c r="P4324" t="n">
        <v>121</v>
      </c>
      <c r="Q4324" t="s">
        <v>411</v>
      </c>
      <c r="R4324" t="s">
        <v>255</v>
      </c>
      <c r="S4324" t="s">
        <v>251</v>
      </c>
      <c r="T4324" t="n">
        <v>5</v>
      </c>
    </row>
    <row r="4325" spans="1:20">
      <c r="A4325" s="1" t="n">
        <v>43069</v>
      </c>
      <c r="B4325" t="s">
        <v>454</v>
      </c>
      <c r="C4325" t="n">
        <v>5</v>
      </c>
      <c r="D4325" t="n">
        <v>25</v>
      </c>
      <c r="E4325" t="s">
        <v>143</v>
      </c>
      <c r="F4325" t="n">
        <v>3201</v>
      </c>
      <c r="G4325" t="s">
        <v>250</v>
      </c>
      <c r="H4325" t="s">
        <v>251</v>
      </c>
      <c r="I4325" t="n">
        <v>5</v>
      </c>
      <c r="J4325" t="n">
        <v>458</v>
      </c>
      <c r="K4325" t="s">
        <v>252</v>
      </c>
      <c r="L4325" t="n">
        <v>692</v>
      </c>
      <c r="M4325" t="n">
        <v>0.02</v>
      </c>
      <c r="N4325" t="n">
        <v>33.5</v>
      </c>
      <c r="O4325" t="s">
        <v>452</v>
      </c>
      <c r="P4325" t="n">
        <v>121</v>
      </c>
      <c r="Q4325" t="s">
        <v>411</v>
      </c>
      <c r="R4325" t="s">
        <v>255</v>
      </c>
      <c r="S4325" t="s">
        <v>251</v>
      </c>
      <c r="T4325" t="n">
        <v>5</v>
      </c>
    </row>
    <row r="4326" spans="1:20">
      <c r="A4326" s="1" t="n">
        <v>43069</v>
      </c>
      <c r="B4326" t="s">
        <v>454</v>
      </c>
      <c r="C4326" t="n">
        <v>4</v>
      </c>
      <c r="D4326" t="n">
        <v>25</v>
      </c>
      <c r="E4326" t="s">
        <v>143</v>
      </c>
      <c r="F4326" t="n">
        <v>3201</v>
      </c>
      <c r="G4326" t="s">
        <v>250</v>
      </c>
      <c r="H4326" t="s">
        <v>251</v>
      </c>
      <c r="I4326" t="n">
        <v>5</v>
      </c>
      <c r="J4326" t="n">
        <v>458</v>
      </c>
      <c r="K4326" t="s">
        <v>252</v>
      </c>
      <c r="L4326" t="n">
        <v>124</v>
      </c>
      <c r="M4326" t="n">
        <v>0.08</v>
      </c>
      <c r="N4326" t="n">
        <v>30.3</v>
      </c>
      <c r="O4326" t="s">
        <v>452</v>
      </c>
      <c r="P4326" t="n">
        <v>121</v>
      </c>
      <c r="Q4326" t="s">
        <v>411</v>
      </c>
      <c r="R4326" t="s">
        <v>255</v>
      </c>
      <c r="S4326" t="s">
        <v>251</v>
      </c>
      <c r="T4326" t="n">
        <v>5</v>
      </c>
    </row>
    <row r="4327" spans="1:20">
      <c r="A4327" s="1" t="n">
        <v>43069</v>
      </c>
      <c r="B4327" t="s">
        <v>454</v>
      </c>
      <c r="C4327" t="n">
        <v>3</v>
      </c>
      <c r="D4327" t="n">
        <v>25</v>
      </c>
      <c r="E4327" t="s">
        <v>143</v>
      </c>
      <c r="F4327" t="n">
        <v>3201</v>
      </c>
      <c r="G4327" t="s">
        <v>250</v>
      </c>
      <c r="H4327" t="s">
        <v>251</v>
      </c>
      <c r="I4327" t="n">
        <v>5</v>
      </c>
      <c r="J4327" t="n">
        <v>458</v>
      </c>
      <c r="K4327" t="s">
        <v>252</v>
      </c>
      <c r="L4327" t="n">
        <v>191</v>
      </c>
      <c r="M4327" t="n">
        <v>0.04</v>
      </c>
      <c r="N4327" t="n">
        <v>40.6</v>
      </c>
      <c r="O4327" t="s">
        <v>452</v>
      </c>
      <c r="P4327" t="n">
        <v>121</v>
      </c>
      <c r="Q4327" t="s">
        <v>411</v>
      </c>
      <c r="R4327" t="s">
        <v>255</v>
      </c>
      <c r="S4327" t="s">
        <v>251</v>
      </c>
      <c r="T4327" t="n">
        <v>5</v>
      </c>
    </row>
    <row r="4328" spans="1:20">
      <c r="A4328" s="1" t="n">
        <v>43039</v>
      </c>
      <c r="B4328" t="s">
        <v>454</v>
      </c>
      <c r="C4328" t="n">
        <v>2</v>
      </c>
      <c r="D4328" t="n">
        <v>25</v>
      </c>
      <c r="E4328" t="s">
        <v>143</v>
      </c>
      <c r="F4328" t="n">
        <v>3201</v>
      </c>
      <c r="G4328" t="s">
        <v>250</v>
      </c>
      <c r="H4328" t="s">
        <v>251</v>
      </c>
      <c r="I4328" t="n">
        <v>5</v>
      </c>
      <c r="J4328" t="n">
        <v>458</v>
      </c>
      <c r="K4328" t="s">
        <v>252</v>
      </c>
      <c r="L4328" t="n">
        <v>650</v>
      </c>
      <c r="M4328" t="n">
        <v>0.09</v>
      </c>
      <c r="N4328" t="n">
        <v>33.6</v>
      </c>
      <c r="O4328" t="s">
        <v>452</v>
      </c>
      <c r="P4328" t="n">
        <v>121</v>
      </c>
      <c r="Q4328" t="s">
        <v>411</v>
      </c>
      <c r="R4328" t="s">
        <v>255</v>
      </c>
      <c r="S4328" t="s">
        <v>251</v>
      </c>
      <c r="T4328" t="n">
        <v>5</v>
      </c>
    </row>
    <row r="4329" spans="1:20">
      <c r="A4329" s="1" t="n">
        <v>43039</v>
      </c>
      <c r="B4329" t="s">
        <v>454</v>
      </c>
      <c r="C4329" t="n">
        <v>3</v>
      </c>
      <c r="D4329" t="n">
        <v>25</v>
      </c>
      <c r="E4329" t="s">
        <v>143</v>
      </c>
      <c r="F4329" t="n">
        <v>3201</v>
      </c>
      <c r="G4329" t="s">
        <v>250</v>
      </c>
      <c r="H4329" t="s">
        <v>251</v>
      </c>
      <c r="I4329" t="n">
        <v>5</v>
      </c>
      <c r="J4329" t="n">
        <v>458</v>
      </c>
      <c r="K4329" t="s">
        <v>252</v>
      </c>
      <c r="L4329" t="n">
        <v>683</v>
      </c>
      <c r="M4329" t="n">
        <v>0.09</v>
      </c>
      <c r="N4329" t="n">
        <v>33.5</v>
      </c>
      <c r="O4329" t="s">
        <v>452</v>
      </c>
      <c r="P4329" t="n">
        <v>121</v>
      </c>
      <c r="Q4329" t="s">
        <v>411</v>
      </c>
      <c r="R4329" t="s">
        <v>255</v>
      </c>
      <c r="S4329" t="s">
        <v>251</v>
      </c>
      <c r="T4329" t="n">
        <v>5</v>
      </c>
    </row>
    <row r="4330" spans="1:20">
      <c r="A4330" s="1" t="n">
        <v>43100</v>
      </c>
      <c r="B4330" t="s">
        <v>454</v>
      </c>
      <c r="C4330" t="n">
        <v>2</v>
      </c>
      <c r="D4330" t="n">
        <v>25</v>
      </c>
      <c r="E4330" t="s">
        <v>143</v>
      </c>
      <c r="F4330" t="n">
        <v>3201</v>
      </c>
      <c r="G4330" t="s">
        <v>250</v>
      </c>
      <c r="H4330" t="s">
        <v>251</v>
      </c>
      <c r="I4330" t="n">
        <v>5</v>
      </c>
      <c r="J4330" t="n">
        <v>458</v>
      </c>
      <c r="K4330" t="s">
        <v>252</v>
      </c>
      <c r="L4330" t="n">
        <v>448</v>
      </c>
      <c r="M4330" t="n">
        <v>0.05</v>
      </c>
      <c r="N4330" t="n">
        <v>32.9</v>
      </c>
      <c r="O4330" t="s">
        <v>452</v>
      </c>
      <c r="P4330" t="n">
        <v>121</v>
      </c>
      <c r="Q4330" t="s">
        <v>411</v>
      </c>
      <c r="R4330" t="s">
        <v>255</v>
      </c>
      <c r="S4330" t="s">
        <v>251</v>
      </c>
      <c r="T4330" t="n">
        <v>5</v>
      </c>
    </row>
    <row r="4331" spans="1:20">
      <c r="A4331" s="1" t="n">
        <v>43100</v>
      </c>
      <c r="B4331" t="s">
        <v>454</v>
      </c>
      <c r="C4331" t="n">
        <v>6</v>
      </c>
      <c r="D4331" t="n">
        <v>25</v>
      </c>
      <c r="E4331" t="s">
        <v>143</v>
      </c>
      <c r="F4331" t="n">
        <v>3201</v>
      </c>
      <c r="G4331" t="s">
        <v>250</v>
      </c>
      <c r="H4331" t="s">
        <v>251</v>
      </c>
      <c r="I4331" t="n">
        <v>5</v>
      </c>
      <c r="J4331" t="n">
        <v>458</v>
      </c>
      <c r="K4331" t="s">
        <v>252</v>
      </c>
      <c r="L4331" t="n">
        <v>126</v>
      </c>
      <c r="M4331" t="n">
        <v>0.6</v>
      </c>
      <c r="N4331" t="n">
        <v>33.4</v>
      </c>
      <c r="O4331" t="s">
        <v>452</v>
      </c>
      <c r="P4331" t="n">
        <v>121</v>
      </c>
      <c r="Q4331" t="s">
        <v>411</v>
      </c>
      <c r="R4331" t="s">
        <v>255</v>
      </c>
      <c r="S4331" t="s">
        <v>251</v>
      </c>
      <c r="T4331" t="n">
        <v>5</v>
      </c>
    </row>
    <row r="4332" spans="1:20">
      <c r="A4332" s="1" t="n">
        <v>42825</v>
      </c>
      <c r="B4332" t="s">
        <v>454</v>
      </c>
      <c r="C4332" t="n">
        <v>3</v>
      </c>
      <c r="D4332" t="n">
        <v>25</v>
      </c>
      <c r="E4332" t="s">
        <v>143</v>
      </c>
      <c r="F4332" t="n">
        <v>3201</v>
      </c>
      <c r="G4332" t="s">
        <v>250</v>
      </c>
      <c r="H4332" t="s">
        <v>251</v>
      </c>
      <c r="I4332" t="n">
        <v>5</v>
      </c>
      <c r="J4332" t="n">
        <v>458</v>
      </c>
      <c r="K4332" t="s">
        <v>252</v>
      </c>
      <c r="L4332" t="n">
        <v>418</v>
      </c>
      <c r="M4332" t="n">
        <v>0.05</v>
      </c>
      <c r="N4332" t="n">
        <v>33.8</v>
      </c>
      <c r="O4332" t="s">
        <v>452</v>
      </c>
      <c r="P4332" t="n">
        <v>121</v>
      </c>
      <c r="Q4332" t="s">
        <v>411</v>
      </c>
      <c r="R4332" t="s">
        <v>255</v>
      </c>
      <c r="S4332" t="s">
        <v>251</v>
      </c>
      <c r="T4332" t="n">
        <v>5</v>
      </c>
    </row>
    <row r="4333" spans="1:20">
      <c r="A4333" s="1" t="n">
        <v>42947</v>
      </c>
      <c r="B4333" t="s">
        <v>454</v>
      </c>
      <c r="C4333" t="n">
        <v>3</v>
      </c>
      <c r="D4333" t="n">
        <v>25</v>
      </c>
      <c r="E4333" t="s">
        <v>143</v>
      </c>
      <c r="F4333" t="n">
        <v>3201</v>
      </c>
      <c r="G4333" t="s">
        <v>250</v>
      </c>
      <c r="H4333" t="s">
        <v>251</v>
      </c>
      <c r="I4333" t="n">
        <v>5</v>
      </c>
      <c r="J4333" t="n">
        <v>458</v>
      </c>
      <c r="K4333" t="s">
        <v>252</v>
      </c>
      <c r="L4333" t="n">
        <v>395</v>
      </c>
      <c r="M4333" t="n">
        <v>1</v>
      </c>
      <c r="N4333" t="n">
        <v>32.2</v>
      </c>
      <c r="O4333" t="s">
        <v>452</v>
      </c>
      <c r="P4333" t="n">
        <v>121</v>
      </c>
      <c r="Q4333" t="s">
        <v>411</v>
      </c>
      <c r="R4333" t="s">
        <v>255</v>
      </c>
      <c r="S4333" t="s">
        <v>251</v>
      </c>
      <c r="T4333" t="n">
        <v>5</v>
      </c>
    </row>
    <row r="4334" spans="1:20">
      <c r="A4334" s="1" t="n">
        <v>42947</v>
      </c>
      <c r="B4334" t="s">
        <v>454</v>
      </c>
      <c r="C4334" t="n">
        <v>1</v>
      </c>
      <c r="D4334" t="n">
        <v>25</v>
      </c>
      <c r="E4334" t="s">
        <v>143</v>
      </c>
      <c r="F4334" t="n">
        <v>3201</v>
      </c>
      <c r="G4334" t="s">
        <v>250</v>
      </c>
      <c r="H4334" t="s">
        <v>251</v>
      </c>
      <c r="I4334" t="n">
        <v>5</v>
      </c>
      <c r="J4334" t="n">
        <v>458</v>
      </c>
      <c r="K4334" t="s">
        <v>252</v>
      </c>
      <c r="L4334" t="n">
        <v>699</v>
      </c>
      <c r="M4334" t="n">
        <v>0.1</v>
      </c>
      <c r="N4334" t="n">
        <v>33.8</v>
      </c>
      <c r="O4334" t="s">
        <v>452</v>
      </c>
      <c r="P4334" t="n">
        <v>121</v>
      </c>
      <c r="Q4334" t="s">
        <v>411</v>
      </c>
      <c r="R4334" t="s">
        <v>255</v>
      </c>
      <c r="S4334" t="s">
        <v>251</v>
      </c>
      <c r="T4334" t="n">
        <v>5</v>
      </c>
    </row>
    <row r="4335" spans="1:20">
      <c r="A4335" s="1" t="n">
        <v>42916</v>
      </c>
      <c r="B4335" t="s">
        <v>454</v>
      </c>
      <c r="C4335" t="n">
        <v>2</v>
      </c>
      <c r="D4335" t="n">
        <v>25</v>
      </c>
      <c r="E4335" t="s">
        <v>143</v>
      </c>
      <c r="F4335" t="n">
        <v>3201</v>
      </c>
      <c r="G4335" t="s">
        <v>250</v>
      </c>
      <c r="H4335" t="s">
        <v>251</v>
      </c>
      <c r="I4335" t="n">
        <v>5</v>
      </c>
      <c r="J4335" t="n">
        <v>458</v>
      </c>
      <c r="K4335" t="s">
        <v>252</v>
      </c>
      <c r="L4335" t="n">
        <v>360</v>
      </c>
      <c r="M4335" t="n">
        <v>0.5</v>
      </c>
      <c r="N4335" t="n">
        <v>33.5</v>
      </c>
      <c r="O4335" t="s">
        <v>452</v>
      </c>
      <c r="P4335" t="n">
        <v>121</v>
      </c>
      <c r="Q4335" t="s">
        <v>411</v>
      </c>
      <c r="R4335" t="s">
        <v>255</v>
      </c>
      <c r="S4335" t="s">
        <v>251</v>
      </c>
      <c r="T4335" t="n">
        <v>5</v>
      </c>
    </row>
    <row r="4336" spans="1:20">
      <c r="A4336" s="1" t="n">
        <v>42825</v>
      </c>
      <c r="B4336" t="s">
        <v>454</v>
      </c>
      <c r="C4336" t="n">
        <v>4</v>
      </c>
      <c r="D4336" t="n">
        <v>25</v>
      </c>
      <c r="E4336" t="s">
        <v>143</v>
      </c>
      <c r="F4336" t="n">
        <v>3201</v>
      </c>
      <c r="G4336" t="s">
        <v>250</v>
      </c>
      <c r="H4336" t="s">
        <v>251</v>
      </c>
      <c r="I4336" t="n">
        <v>5</v>
      </c>
      <c r="J4336" t="n">
        <v>458</v>
      </c>
      <c r="K4336" t="s">
        <v>252</v>
      </c>
      <c r="L4336" t="n">
        <v>230</v>
      </c>
      <c r="M4336" t="n">
        <v>0.05</v>
      </c>
      <c r="N4336" t="n">
        <v>36.3</v>
      </c>
      <c r="O4336" t="s">
        <v>452</v>
      </c>
      <c r="P4336" t="n">
        <v>121</v>
      </c>
      <c r="Q4336" t="s">
        <v>411</v>
      </c>
      <c r="R4336" t="s">
        <v>255</v>
      </c>
      <c r="S4336" t="s">
        <v>251</v>
      </c>
      <c r="T4336" t="n">
        <v>5</v>
      </c>
    </row>
    <row r="4337" spans="1:20">
      <c r="A4337" s="1" t="n">
        <v>42825</v>
      </c>
      <c r="B4337" t="s">
        <v>454</v>
      </c>
      <c r="C4337" t="n">
        <v>1</v>
      </c>
      <c r="D4337" t="n">
        <v>25</v>
      </c>
      <c r="E4337" t="s">
        <v>143</v>
      </c>
      <c r="F4337" t="n">
        <v>3201</v>
      </c>
      <c r="G4337" t="s">
        <v>250</v>
      </c>
      <c r="H4337" t="s">
        <v>251</v>
      </c>
      <c r="I4337" t="n">
        <v>5</v>
      </c>
      <c r="J4337" t="n">
        <v>458</v>
      </c>
      <c r="K4337" t="s">
        <v>252</v>
      </c>
      <c r="L4337" t="n">
        <v>351</v>
      </c>
      <c r="M4337" t="n">
        <v>0.08</v>
      </c>
      <c r="N4337" t="n">
        <v>33.6</v>
      </c>
      <c r="O4337" t="s">
        <v>452</v>
      </c>
      <c r="P4337" t="n">
        <v>121</v>
      </c>
      <c r="Q4337" t="s">
        <v>411</v>
      </c>
      <c r="R4337" t="s">
        <v>255</v>
      </c>
      <c r="S4337" t="s">
        <v>251</v>
      </c>
      <c r="T4337" t="n">
        <v>5</v>
      </c>
    </row>
    <row r="4338" spans="1:20">
      <c r="A4338" s="1" t="n">
        <v>42794</v>
      </c>
      <c r="B4338" t="s">
        <v>454</v>
      </c>
      <c r="C4338" t="n">
        <v>5</v>
      </c>
      <c r="D4338" t="n">
        <v>25</v>
      </c>
      <c r="E4338" t="s">
        <v>143</v>
      </c>
      <c r="F4338" t="n">
        <v>3201</v>
      </c>
      <c r="G4338" t="s">
        <v>250</v>
      </c>
      <c r="H4338" t="s">
        <v>251</v>
      </c>
      <c r="I4338" t="n">
        <v>5</v>
      </c>
      <c r="J4338" t="n">
        <v>458</v>
      </c>
      <c r="K4338" t="s">
        <v>252</v>
      </c>
      <c r="L4338" t="n">
        <v>295</v>
      </c>
      <c r="M4338" t="n">
        <v>0.05</v>
      </c>
      <c r="N4338" t="n">
        <v>33.6</v>
      </c>
      <c r="O4338" t="s">
        <v>452</v>
      </c>
      <c r="P4338" t="n">
        <v>121</v>
      </c>
      <c r="Q4338" t="s">
        <v>411</v>
      </c>
      <c r="R4338" t="s">
        <v>255</v>
      </c>
      <c r="S4338" t="s">
        <v>251</v>
      </c>
      <c r="T4338" t="n">
        <v>5</v>
      </c>
    </row>
    <row r="4339" spans="1:20">
      <c r="A4339" s="1" t="n">
        <v>42794</v>
      </c>
      <c r="B4339" t="s">
        <v>454</v>
      </c>
      <c r="C4339" t="n">
        <v>4</v>
      </c>
      <c r="D4339" t="n">
        <v>25</v>
      </c>
      <c r="E4339" t="s">
        <v>143</v>
      </c>
      <c r="F4339" t="n">
        <v>3201</v>
      </c>
      <c r="G4339" t="s">
        <v>250</v>
      </c>
      <c r="H4339" t="s">
        <v>251</v>
      </c>
      <c r="I4339" t="n">
        <v>5</v>
      </c>
      <c r="J4339" t="n">
        <v>458</v>
      </c>
      <c r="K4339" t="s">
        <v>252</v>
      </c>
      <c r="L4339" t="n">
        <v>286</v>
      </c>
      <c r="M4339" t="n">
        <v>0.5</v>
      </c>
      <c r="N4339" t="n">
        <v>31.4</v>
      </c>
      <c r="O4339" t="s">
        <v>452</v>
      </c>
      <c r="P4339" t="n">
        <v>121</v>
      </c>
      <c r="Q4339" t="s">
        <v>411</v>
      </c>
      <c r="R4339" t="s">
        <v>255</v>
      </c>
      <c r="S4339" t="s">
        <v>251</v>
      </c>
      <c r="T4339" t="n">
        <v>5</v>
      </c>
    </row>
    <row r="4340" spans="1:20">
      <c r="A4340" s="1" t="n">
        <v>42794</v>
      </c>
      <c r="B4340" t="s">
        <v>454</v>
      </c>
      <c r="C4340" t="n">
        <v>3</v>
      </c>
      <c r="D4340" t="n">
        <v>25</v>
      </c>
      <c r="E4340" t="s">
        <v>143</v>
      </c>
      <c r="F4340" t="n">
        <v>3201</v>
      </c>
      <c r="G4340" t="s">
        <v>250</v>
      </c>
      <c r="H4340" t="s">
        <v>251</v>
      </c>
      <c r="I4340" t="n">
        <v>5</v>
      </c>
      <c r="J4340" t="n">
        <v>458</v>
      </c>
      <c r="K4340" t="s">
        <v>252</v>
      </c>
      <c r="L4340" t="n">
        <v>654</v>
      </c>
      <c r="M4340" t="n">
        <v>0.1</v>
      </c>
      <c r="N4340" t="n">
        <v>33.6</v>
      </c>
      <c r="O4340" t="s">
        <v>452</v>
      </c>
      <c r="P4340" t="n">
        <v>121</v>
      </c>
      <c r="Q4340" t="s">
        <v>411</v>
      </c>
      <c r="R4340" t="s">
        <v>255</v>
      </c>
      <c r="S4340" t="s">
        <v>251</v>
      </c>
      <c r="T4340" t="n">
        <v>5</v>
      </c>
    </row>
    <row r="4341" spans="1:20">
      <c r="A4341" s="1" t="n">
        <v>42886</v>
      </c>
      <c r="B4341" t="s">
        <v>454</v>
      </c>
      <c r="C4341" t="n">
        <v>3</v>
      </c>
      <c r="D4341" t="n">
        <v>25</v>
      </c>
      <c r="E4341" t="s">
        <v>143</v>
      </c>
      <c r="F4341" t="n">
        <v>3201</v>
      </c>
      <c r="G4341" t="s">
        <v>250</v>
      </c>
      <c r="H4341" t="s">
        <v>251</v>
      </c>
      <c r="I4341" t="n">
        <v>5</v>
      </c>
      <c r="J4341" t="n">
        <v>458</v>
      </c>
      <c r="K4341" t="s">
        <v>252</v>
      </c>
      <c r="L4341" t="n">
        <v>485</v>
      </c>
      <c r="M4341" t="n">
        <v>0.04</v>
      </c>
      <c r="N4341" t="n">
        <v>33.1</v>
      </c>
      <c r="O4341" t="s">
        <v>452</v>
      </c>
      <c r="P4341" t="n">
        <v>121</v>
      </c>
      <c r="Q4341" t="s">
        <v>411</v>
      </c>
      <c r="R4341" t="s">
        <v>255</v>
      </c>
      <c r="S4341" t="s">
        <v>251</v>
      </c>
      <c r="T4341" t="n">
        <v>5</v>
      </c>
    </row>
    <row r="4342" spans="1:20">
      <c r="A4342" s="1" t="n">
        <v>42886</v>
      </c>
      <c r="B4342" t="s">
        <v>454</v>
      </c>
      <c r="C4342" t="n">
        <v>2</v>
      </c>
      <c r="D4342" t="n">
        <v>25</v>
      </c>
      <c r="E4342" t="s">
        <v>143</v>
      </c>
      <c r="F4342" t="n">
        <v>3201</v>
      </c>
      <c r="G4342" t="s">
        <v>250</v>
      </c>
      <c r="H4342" t="s">
        <v>251</v>
      </c>
      <c r="I4342" t="n">
        <v>5</v>
      </c>
      <c r="J4342" t="n">
        <v>458</v>
      </c>
      <c r="K4342" t="s">
        <v>252</v>
      </c>
      <c r="L4342" t="n">
        <v>455</v>
      </c>
      <c r="M4342" t="n">
        <v>0.05</v>
      </c>
      <c r="N4342" t="n">
        <v>33.7</v>
      </c>
      <c r="O4342" t="s">
        <v>452</v>
      </c>
      <c r="P4342" t="n">
        <v>121</v>
      </c>
      <c r="Q4342" t="s">
        <v>411</v>
      </c>
      <c r="R4342" t="s">
        <v>255</v>
      </c>
      <c r="S4342" t="s">
        <v>251</v>
      </c>
      <c r="T4342" t="n">
        <v>5</v>
      </c>
    </row>
    <row r="4343" spans="1:20">
      <c r="A4343" s="1" t="n">
        <v>42886</v>
      </c>
      <c r="B4343" t="s">
        <v>454</v>
      </c>
      <c r="C4343" t="n">
        <v>1</v>
      </c>
      <c r="D4343" t="n">
        <v>25</v>
      </c>
      <c r="E4343" t="s">
        <v>143</v>
      </c>
      <c r="F4343" t="n">
        <v>3201</v>
      </c>
      <c r="G4343" t="s">
        <v>250</v>
      </c>
      <c r="H4343" t="s">
        <v>251</v>
      </c>
      <c r="I4343" t="n">
        <v>5</v>
      </c>
      <c r="J4343" t="n">
        <v>458</v>
      </c>
      <c r="K4343" t="s">
        <v>252</v>
      </c>
      <c r="L4343" t="n">
        <v>150</v>
      </c>
      <c r="M4343" t="n">
        <v>0.7</v>
      </c>
      <c r="N4343" t="n">
        <v>30.7</v>
      </c>
      <c r="O4343" t="s">
        <v>452</v>
      </c>
      <c r="P4343" t="n">
        <v>121</v>
      </c>
      <c r="Q4343" t="s">
        <v>411</v>
      </c>
      <c r="R4343" t="s">
        <v>255</v>
      </c>
      <c r="S4343" t="s">
        <v>251</v>
      </c>
      <c r="T4343" t="n">
        <v>5</v>
      </c>
    </row>
    <row r="4344" spans="1:20">
      <c r="A4344" s="1" t="n">
        <v>42978</v>
      </c>
      <c r="B4344" t="s">
        <v>454</v>
      </c>
      <c r="C4344" t="n">
        <v>4</v>
      </c>
      <c r="D4344" t="n">
        <v>25</v>
      </c>
      <c r="E4344" t="s">
        <v>143</v>
      </c>
      <c r="F4344" t="n">
        <v>3201</v>
      </c>
      <c r="G4344" t="s">
        <v>250</v>
      </c>
      <c r="H4344" t="s">
        <v>251</v>
      </c>
      <c r="I4344" t="n">
        <v>5</v>
      </c>
      <c r="J4344" t="n">
        <v>458</v>
      </c>
      <c r="K4344" t="s">
        <v>252</v>
      </c>
      <c r="L4344" t="n">
        <v>121</v>
      </c>
      <c r="M4344" t="n">
        <v>0.15</v>
      </c>
      <c r="N4344" t="n">
        <v>33.6</v>
      </c>
      <c r="O4344" t="s">
        <v>452</v>
      </c>
      <c r="P4344" t="n">
        <v>121</v>
      </c>
      <c r="Q4344" t="s">
        <v>411</v>
      </c>
      <c r="R4344" t="s">
        <v>255</v>
      </c>
      <c r="S4344" t="s">
        <v>251</v>
      </c>
      <c r="T4344" t="n">
        <v>5</v>
      </c>
    </row>
    <row r="4345" spans="1:20">
      <c r="A4345" s="1" t="n">
        <v>42855</v>
      </c>
      <c r="B4345" t="s">
        <v>454</v>
      </c>
      <c r="C4345" t="n">
        <v>2</v>
      </c>
      <c r="D4345" t="n">
        <v>25</v>
      </c>
      <c r="E4345" t="s">
        <v>143</v>
      </c>
      <c r="F4345" t="n">
        <v>3201</v>
      </c>
      <c r="G4345" t="s">
        <v>250</v>
      </c>
      <c r="H4345" t="s">
        <v>251</v>
      </c>
      <c r="I4345" t="n">
        <v>5</v>
      </c>
      <c r="J4345" t="n">
        <v>458</v>
      </c>
      <c r="K4345" t="s">
        <v>252</v>
      </c>
      <c r="L4345" t="n">
        <v>238</v>
      </c>
      <c r="M4345" t="n">
        <v>0.08</v>
      </c>
      <c r="N4345" t="n">
        <v>35.7</v>
      </c>
      <c r="O4345" t="s">
        <v>452</v>
      </c>
      <c r="P4345" t="n">
        <v>121</v>
      </c>
      <c r="Q4345" t="s">
        <v>411</v>
      </c>
      <c r="R4345" t="s">
        <v>255</v>
      </c>
      <c r="S4345" t="s">
        <v>251</v>
      </c>
      <c r="T4345" t="n">
        <v>5</v>
      </c>
    </row>
    <row r="4346" spans="1:20">
      <c r="A4346" s="1" t="n">
        <v>42855</v>
      </c>
      <c r="B4346" t="s">
        <v>454</v>
      </c>
      <c r="C4346" t="n">
        <v>1</v>
      </c>
      <c r="D4346" t="n">
        <v>25</v>
      </c>
      <c r="E4346" t="s">
        <v>143</v>
      </c>
      <c r="F4346" t="n">
        <v>3201</v>
      </c>
      <c r="G4346" t="s">
        <v>250</v>
      </c>
      <c r="H4346" t="s">
        <v>251</v>
      </c>
      <c r="I4346" t="n">
        <v>5</v>
      </c>
      <c r="J4346" t="n">
        <v>458</v>
      </c>
      <c r="K4346" t="s">
        <v>252</v>
      </c>
      <c r="L4346" t="n">
        <v>466</v>
      </c>
      <c r="M4346" t="n">
        <v>0.1</v>
      </c>
      <c r="N4346" t="n">
        <v>34.8</v>
      </c>
      <c r="O4346" t="s">
        <v>452</v>
      </c>
      <c r="P4346" t="n">
        <v>121</v>
      </c>
      <c r="Q4346" t="s">
        <v>411</v>
      </c>
      <c r="R4346" t="s">
        <v>255</v>
      </c>
      <c r="S4346" t="s">
        <v>251</v>
      </c>
      <c r="T4346" t="n">
        <v>5</v>
      </c>
    </row>
    <row r="4347" spans="1:20">
      <c r="A4347" s="1" t="n">
        <v>42766</v>
      </c>
      <c r="B4347" t="s">
        <v>454</v>
      </c>
      <c r="C4347" t="n">
        <v>1</v>
      </c>
      <c r="D4347" t="n">
        <v>25</v>
      </c>
      <c r="E4347" t="s">
        <v>143</v>
      </c>
      <c r="F4347" t="n">
        <v>3201</v>
      </c>
      <c r="G4347" t="s">
        <v>250</v>
      </c>
      <c r="H4347" t="s">
        <v>251</v>
      </c>
      <c r="I4347" t="n">
        <v>5</v>
      </c>
      <c r="J4347" t="n">
        <v>458</v>
      </c>
      <c r="K4347" t="s">
        <v>252</v>
      </c>
      <c r="L4347" t="n">
        <v>420</v>
      </c>
      <c r="M4347" t="n">
        <v>0.07000000000000001</v>
      </c>
      <c r="N4347" t="n">
        <v>33.7</v>
      </c>
      <c r="O4347" t="s">
        <v>452</v>
      </c>
      <c r="P4347" t="n">
        <v>121</v>
      </c>
      <c r="Q4347" t="s">
        <v>411</v>
      </c>
      <c r="R4347" t="s">
        <v>255</v>
      </c>
      <c r="S4347" t="s">
        <v>251</v>
      </c>
      <c r="T4347" t="n">
        <v>5</v>
      </c>
    </row>
    <row r="4348" spans="1:20">
      <c r="A4348" s="1" t="n">
        <v>43008</v>
      </c>
      <c r="B4348" t="s">
        <v>454</v>
      </c>
      <c r="C4348" t="n">
        <v>5</v>
      </c>
      <c r="D4348" t="n">
        <v>25</v>
      </c>
      <c r="E4348" t="s">
        <v>143</v>
      </c>
      <c r="F4348" t="n">
        <v>3201</v>
      </c>
      <c r="G4348" t="s">
        <v>250</v>
      </c>
      <c r="H4348" t="s">
        <v>251</v>
      </c>
      <c r="I4348" t="n">
        <v>5</v>
      </c>
      <c r="J4348" t="n">
        <v>458</v>
      </c>
      <c r="K4348" t="s">
        <v>252</v>
      </c>
      <c r="L4348" t="n">
        <v>212</v>
      </c>
      <c r="M4348" t="n">
        <v>0.22</v>
      </c>
      <c r="N4348" t="n">
        <v>19.9</v>
      </c>
      <c r="O4348" t="s">
        <v>452</v>
      </c>
      <c r="P4348" t="n">
        <v>121</v>
      </c>
      <c r="Q4348" t="s">
        <v>411</v>
      </c>
      <c r="R4348" t="s">
        <v>255</v>
      </c>
      <c r="S4348" t="s">
        <v>251</v>
      </c>
      <c r="T4348" t="n">
        <v>5</v>
      </c>
    </row>
    <row r="4349" spans="1:20">
      <c r="A4349" s="1" t="n">
        <v>43008</v>
      </c>
      <c r="B4349" t="s">
        <v>454</v>
      </c>
      <c r="C4349" t="n">
        <v>2</v>
      </c>
      <c r="D4349" t="n">
        <v>25</v>
      </c>
      <c r="E4349" t="s">
        <v>143</v>
      </c>
      <c r="F4349" t="n">
        <v>3201</v>
      </c>
      <c r="G4349" t="s">
        <v>250</v>
      </c>
      <c r="H4349" t="s">
        <v>251</v>
      </c>
      <c r="I4349" t="n">
        <v>5</v>
      </c>
      <c r="J4349" t="n">
        <v>458</v>
      </c>
      <c r="K4349" t="s">
        <v>252</v>
      </c>
      <c r="L4349" t="n">
        <v>700</v>
      </c>
      <c r="M4349" t="n">
        <v>0.09</v>
      </c>
      <c r="N4349" t="n">
        <v>33.7</v>
      </c>
      <c r="O4349" t="s">
        <v>452</v>
      </c>
      <c r="P4349" t="n">
        <v>121</v>
      </c>
      <c r="Q4349" t="s">
        <v>411</v>
      </c>
      <c r="R4349" t="s">
        <v>255</v>
      </c>
      <c r="S4349" t="s">
        <v>251</v>
      </c>
      <c r="T4349" t="n">
        <v>5</v>
      </c>
    </row>
    <row r="4350" spans="1:20">
      <c r="A4350" s="1" t="n">
        <v>42855</v>
      </c>
      <c r="B4350" t="s">
        <v>454</v>
      </c>
      <c r="C4350" t="n">
        <v>3</v>
      </c>
      <c r="D4350" t="n">
        <v>25</v>
      </c>
      <c r="E4350" t="s">
        <v>143</v>
      </c>
      <c r="F4350" t="n">
        <v>3201</v>
      </c>
      <c r="G4350" t="s">
        <v>250</v>
      </c>
      <c r="H4350" t="s">
        <v>251</v>
      </c>
      <c r="I4350" t="n">
        <v>5</v>
      </c>
      <c r="J4350" t="n">
        <v>458</v>
      </c>
      <c r="K4350" t="s">
        <v>252</v>
      </c>
      <c r="L4350" t="n">
        <v>625</v>
      </c>
      <c r="M4350" t="n">
        <v>0.1</v>
      </c>
      <c r="N4350" t="n">
        <v>33.1</v>
      </c>
      <c r="O4350" t="s">
        <v>452</v>
      </c>
      <c r="P4350" t="n">
        <v>121</v>
      </c>
      <c r="Q4350" t="s">
        <v>411</v>
      </c>
      <c r="R4350" t="s">
        <v>255</v>
      </c>
      <c r="S4350" t="s">
        <v>251</v>
      </c>
      <c r="T4350" t="n">
        <v>5</v>
      </c>
    </row>
    <row r="4351" spans="1:20">
      <c r="A4351" s="1" t="n">
        <v>42978</v>
      </c>
      <c r="B4351" t="s">
        <v>454</v>
      </c>
      <c r="C4351" t="n">
        <v>1</v>
      </c>
      <c r="D4351" t="n">
        <v>25</v>
      </c>
      <c r="E4351" t="s">
        <v>143</v>
      </c>
      <c r="F4351" t="n">
        <v>3201</v>
      </c>
      <c r="G4351" t="s">
        <v>250</v>
      </c>
      <c r="H4351" t="s">
        <v>251</v>
      </c>
      <c r="I4351" t="n">
        <v>5</v>
      </c>
      <c r="J4351" t="n">
        <v>458</v>
      </c>
      <c r="K4351" t="s">
        <v>252</v>
      </c>
      <c r="L4351" t="n">
        <v>671</v>
      </c>
      <c r="M4351" t="n">
        <v>0.12</v>
      </c>
      <c r="N4351" t="n">
        <v>33.5</v>
      </c>
      <c r="O4351" t="s">
        <v>452</v>
      </c>
      <c r="P4351" t="n">
        <v>121</v>
      </c>
      <c r="Q4351" t="s">
        <v>411</v>
      </c>
      <c r="R4351" t="s">
        <v>255</v>
      </c>
      <c r="S4351" t="s">
        <v>251</v>
      </c>
      <c r="T4351" t="n">
        <v>5</v>
      </c>
    </row>
    <row r="4352" spans="1:20">
      <c r="A4352" s="1" t="n">
        <v>43100</v>
      </c>
      <c r="B4352" t="s">
        <v>454</v>
      </c>
      <c r="C4352" t="n">
        <v>5</v>
      </c>
      <c r="D4352" t="n">
        <v>25</v>
      </c>
      <c r="E4352" t="s">
        <v>143</v>
      </c>
      <c r="F4352" t="n">
        <v>3201</v>
      </c>
      <c r="G4352" t="s">
        <v>250</v>
      </c>
      <c r="H4352" t="s">
        <v>251</v>
      </c>
      <c r="I4352" t="n">
        <v>5</v>
      </c>
      <c r="J4352" t="n">
        <v>875</v>
      </c>
      <c r="K4352" t="s">
        <v>327</v>
      </c>
      <c r="L4352" t="n">
        <v>269</v>
      </c>
      <c r="M4352" t="n">
        <v>0.1</v>
      </c>
      <c r="N4352" t="n">
        <v>32.4</v>
      </c>
      <c r="O4352" t="s">
        <v>452</v>
      </c>
      <c r="P4352" t="n">
        <v>121</v>
      </c>
      <c r="Q4352" t="s">
        <v>411</v>
      </c>
      <c r="R4352" t="s">
        <v>255</v>
      </c>
      <c r="S4352" t="s">
        <v>251</v>
      </c>
      <c r="T4352" t="n">
        <v>5</v>
      </c>
    </row>
    <row r="4353" spans="1:20">
      <c r="A4353" s="1" t="n">
        <v>42978</v>
      </c>
      <c r="B4353" t="s">
        <v>454</v>
      </c>
      <c r="C4353" t="n">
        <v>3</v>
      </c>
      <c r="D4353" t="n">
        <v>25</v>
      </c>
      <c r="E4353" t="s">
        <v>143</v>
      </c>
      <c r="F4353" t="n">
        <v>3201</v>
      </c>
      <c r="G4353" t="s">
        <v>250</v>
      </c>
      <c r="H4353" t="s">
        <v>251</v>
      </c>
      <c r="I4353" t="n">
        <v>5</v>
      </c>
      <c r="J4353" t="n">
        <v>875</v>
      </c>
      <c r="K4353" t="s">
        <v>327</v>
      </c>
      <c r="L4353" t="n">
        <v>281</v>
      </c>
      <c r="M4353" t="n">
        <v>0.5</v>
      </c>
      <c r="N4353" t="n">
        <v>34.5</v>
      </c>
      <c r="O4353" t="s">
        <v>452</v>
      </c>
      <c r="P4353" t="n">
        <v>121</v>
      </c>
      <c r="Q4353" t="s">
        <v>411</v>
      </c>
      <c r="R4353" t="s">
        <v>255</v>
      </c>
      <c r="S4353" t="s">
        <v>251</v>
      </c>
      <c r="T4353" t="n">
        <v>5</v>
      </c>
    </row>
    <row r="4354" spans="1:20">
      <c r="A4354" s="1" t="n">
        <v>43039</v>
      </c>
      <c r="B4354" t="s">
        <v>454</v>
      </c>
      <c r="C4354" t="n">
        <v>1</v>
      </c>
      <c r="D4354" t="n">
        <v>850</v>
      </c>
      <c r="E4354" t="s">
        <v>455</v>
      </c>
      <c r="F4354" t="n">
        <v>3201</v>
      </c>
      <c r="G4354" t="s">
        <v>250</v>
      </c>
      <c r="H4354" t="s">
        <v>251</v>
      </c>
      <c r="I4354" t="n">
        <v>5</v>
      </c>
      <c r="J4354" t="n">
        <v>710</v>
      </c>
      <c r="K4354" t="s">
        <v>456</v>
      </c>
      <c r="L4354" t="n">
        <v>220</v>
      </c>
      <c r="M4354" t="n">
        <v>0</v>
      </c>
      <c r="N4354" t="n">
        <v>0</v>
      </c>
      <c r="O4354" t="s">
        <v>452</v>
      </c>
      <c r="P4354" t="n">
        <v>121</v>
      </c>
      <c r="Q4354" t="s">
        <v>411</v>
      </c>
      <c r="R4354" t="s">
        <v>255</v>
      </c>
      <c r="S4354" t="s">
        <v>251</v>
      </c>
      <c r="T4354" t="n">
        <v>5</v>
      </c>
    </row>
    <row r="4355" spans="1:20">
      <c r="A4355" s="1" t="n">
        <v>42825</v>
      </c>
      <c r="B4355" t="s">
        <v>454</v>
      </c>
      <c r="C4355" t="n">
        <v>2</v>
      </c>
      <c r="D4355" t="n">
        <v>25</v>
      </c>
      <c r="E4355" t="s">
        <v>143</v>
      </c>
      <c r="F4355" t="n">
        <v>3201</v>
      </c>
      <c r="G4355" t="s">
        <v>250</v>
      </c>
      <c r="H4355" t="s">
        <v>251</v>
      </c>
      <c r="I4355" t="n">
        <v>5</v>
      </c>
      <c r="J4355" t="n">
        <v>945</v>
      </c>
      <c r="K4355" t="s">
        <v>304</v>
      </c>
      <c r="L4355" t="n">
        <v>249</v>
      </c>
      <c r="M4355" t="n">
        <v>0.05</v>
      </c>
      <c r="N4355" t="n">
        <v>35</v>
      </c>
      <c r="O4355" t="s">
        <v>452</v>
      </c>
      <c r="P4355" t="n">
        <v>121</v>
      </c>
      <c r="Q4355" t="s">
        <v>411</v>
      </c>
      <c r="R4355" t="s">
        <v>255</v>
      </c>
      <c r="S4355" t="s">
        <v>251</v>
      </c>
      <c r="T4355" t="n">
        <v>5</v>
      </c>
    </row>
    <row r="4356" spans="1:20">
      <c r="A4356" s="1" t="n">
        <v>42766</v>
      </c>
      <c r="B4356" t="s">
        <v>454</v>
      </c>
      <c r="C4356" t="n">
        <v>2</v>
      </c>
      <c r="D4356" t="n">
        <v>25</v>
      </c>
      <c r="E4356" t="s">
        <v>143</v>
      </c>
      <c r="F4356" t="n">
        <v>3201</v>
      </c>
      <c r="G4356" t="s">
        <v>250</v>
      </c>
      <c r="H4356" t="s">
        <v>251</v>
      </c>
      <c r="I4356" t="n">
        <v>5</v>
      </c>
      <c r="J4356" t="n">
        <v>945</v>
      </c>
      <c r="K4356" t="s">
        <v>304</v>
      </c>
      <c r="L4356" t="n">
        <v>239</v>
      </c>
      <c r="M4356" t="n">
        <v>0.05</v>
      </c>
      <c r="N4356" t="n">
        <v>36</v>
      </c>
      <c r="O4356" t="s">
        <v>452</v>
      </c>
      <c r="P4356" t="n">
        <v>121</v>
      </c>
      <c r="Q4356" t="s">
        <v>411</v>
      </c>
      <c r="R4356" t="s">
        <v>255</v>
      </c>
      <c r="S4356" t="s">
        <v>251</v>
      </c>
      <c r="T4356" t="n">
        <v>5</v>
      </c>
    </row>
    <row r="4357" spans="1:20">
      <c r="A4357" s="1" t="n">
        <v>43008</v>
      </c>
      <c r="B4357" t="s">
        <v>454</v>
      </c>
      <c r="C4357" t="n">
        <v>4</v>
      </c>
      <c r="D4357" t="n">
        <v>25</v>
      </c>
      <c r="E4357" t="s">
        <v>143</v>
      </c>
      <c r="F4357" t="n">
        <v>3201</v>
      </c>
      <c r="G4357" t="s">
        <v>250</v>
      </c>
      <c r="H4357" t="s">
        <v>251</v>
      </c>
      <c r="I4357" t="n">
        <v>5</v>
      </c>
      <c r="J4357" t="n">
        <v>945</v>
      </c>
      <c r="K4357" t="s">
        <v>304</v>
      </c>
      <c r="L4357" t="n">
        <v>453</v>
      </c>
      <c r="M4357" t="n">
        <v>0.07000000000000001</v>
      </c>
      <c r="N4357" t="n">
        <v>34.8</v>
      </c>
      <c r="O4357" t="s">
        <v>452</v>
      </c>
      <c r="P4357" t="n">
        <v>121</v>
      </c>
      <c r="Q4357" t="s">
        <v>411</v>
      </c>
      <c r="R4357" t="s">
        <v>255</v>
      </c>
      <c r="S4357" t="s">
        <v>251</v>
      </c>
      <c r="T4357" t="n">
        <v>5</v>
      </c>
    </row>
    <row r="4358" spans="1:20">
      <c r="A4358" s="1" t="n">
        <v>42916</v>
      </c>
      <c r="B4358" t="s">
        <v>454</v>
      </c>
      <c r="C4358" t="n">
        <v>1</v>
      </c>
      <c r="D4358" t="n">
        <v>25</v>
      </c>
      <c r="E4358" t="s">
        <v>143</v>
      </c>
      <c r="F4358" t="n">
        <v>3201</v>
      </c>
      <c r="G4358" t="s">
        <v>250</v>
      </c>
      <c r="H4358" t="s">
        <v>251</v>
      </c>
      <c r="I4358" t="n">
        <v>5</v>
      </c>
      <c r="J4358" t="n">
        <v>945</v>
      </c>
      <c r="K4358" t="s">
        <v>304</v>
      </c>
      <c r="L4358" t="n">
        <v>310</v>
      </c>
      <c r="M4358" t="n">
        <v>0.04</v>
      </c>
      <c r="N4358" t="n">
        <v>35.7</v>
      </c>
      <c r="O4358" t="s">
        <v>452</v>
      </c>
      <c r="P4358" t="n">
        <v>121</v>
      </c>
      <c r="Q4358" t="s">
        <v>411</v>
      </c>
      <c r="R4358" t="s">
        <v>255</v>
      </c>
      <c r="S4358" t="s">
        <v>251</v>
      </c>
      <c r="T4358" t="n">
        <v>5</v>
      </c>
    </row>
    <row r="4359" spans="1:20">
      <c r="A4359" s="1" t="n">
        <v>43100</v>
      </c>
      <c r="B4359" t="s">
        <v>454</v>
      </c>
      <c r="C4359" t="n">
        <v>8</v>
      </c>
      <c r="D4359" t="n">
        <v>25</v>
      </c>
      <c r="E4359" t="s">
        <v>143</v>
      </c>
      <c r="F4359" t="n">
        <v>3201</v>
      </c>
      <c r="G4359" t="s">
        <v>250</v>
      </c>
      <c r="H4359" t="s">
        <v>251</v>
      </c>
      <c r="I4359" t="n">
        <v>5</v>
      </c>
      <c r="J4359" t="n">
        <v>945</v>
      </c>
      <c r="K4359" t="s">
        <v>304</v>
      </c>
      <c r="L4359" t="n">
        <v>208</v>
      </c>
      <c r="M4359" t="n">
        <v>0.05</v>
      </c>
      <c r="N4359" t="n">
        <v>40.5</v>
      </c>
      <c r="O4359" t="s">
        <v>452</v>
      </c>
      <c r="P4359" t="n">
        <v>121</v>
      </c>
      <c r="Q4359" t="s">
        <v>411</v>
      </c>
      <c r="R4359" t="s">
        <v>255</v>
      </c>
      <c r="S4359" t="s">
        <v>251</v>
      </c>
      <c r="T4359" t="n">
        <v>5</v>
      </c>
    </row>
    <row r="4360" spans="1:20">
      <c r="A4360" s="1" t="n">
        <v>43100</v>
      </c>
      <c r="B4360" t="s">
        <v>454</v>
      </c>
      <c r="C4360" t="n">
        <v>4</v>
      </c>
      <c r="D4360" t="n">
        <v>25</v>
      </c>
      <c r="E4360" t="s">
        <v>143</v>
      </c>
      <c r="F4360" t="n">
        <v>3201</v>
      </c>
      <c r="G4360" t="s">
        <v>250</v>
      </c>
      <c r="H4360" t="s">
        <v>251</v>
      </c>
      <c r="I4360" t="n">
        <v>5</v>
      </c>
      <c r="J4360" t="n">
        <v>580</v>
      </c>
      <c r="K4360" t="s">
        <v>270</v>
      </c>
      <c r="L4360" t="n">
        <v>206</v>
      </c>
      <c r="M4360" t="n">
        <v>0.4</v>
      </c>
      <c r="N4360" t="n">
        <v>30.1</v>
      </c>
      <c r="O4360" t="s">
        <v>452</v>
      </c>
      <c r="P4360" t="n">
        <v>121</v>
      </c>
      <c r="Q4360" t="s">
        <v>411</v>
      </c>
      <c r="R4360" t="s">
        <v>255</v>
      </c>
      <c r="S4360" t="s">
        <v>251</v>
      </c>
      <c r="T4360" t="n">
        <v>5</v>
      </c>
    </row>
    <row r="4361" spans="1:20">
      <c r="A4361" s="1" t="n">
        <v>43100</v>
      </c>
      <c r="B4361" t="s">
        <v>454</v>
      </c>
      <c r="C4361" t="n">
        <v>3</v>
      </c>
      <c r="D4361" t="n">
        <v>25</v>
      </c>
      <c r="E4361" t="s">
        <v>143</v>
      </c>
      <c r="F4361" t="n">
        <v>3201</v>
      </c>
      <c r="G4361" t="s">
        <v>250</v>
      </c>
      <c r="H4361" t="s">
        <v>251</v>
      </c>
      <c r="I4361" t="n">
        <v>5</v>
      </c>
      <c r="J4361" t="n">
        <v>580</v>
      </c>
      <c r="K4361" t="s">
        <v>270</v>
      </c>
      <c r="L4361" t="n">
        <v>250</v>
      </c>
      <c r="M4361" t="n">
        <v>0.8</v>
      </c>
      <c r="N4361" t="n">
        <v>33.2</v>
      </c>
      <c r="O4361" t="s">
        <v>452</v>
      </c>
      <c r="P4361" t="n">
        <v>121</v>
      </c>
      <c r="Q4361" t="s">
        <v>411</v>
      </c>
      <c r="R4361" t="s">
        <v>255</v>
      </c>
      <c r="S4361" t="s">
        <v>251</v>
      </c>
      <c r="T4361" t="n">
        <v>5</v>
      </c>
    </row>
    <row r="4362" spans="1:20">
      <c r="A4362" s="1" t="n">
        <v>42947</v>
      </c>
      <c r="B4362" t="s">
        <v>454</v>
      </c>
      <c r="C4362" t="n">
        <v>4</v>
      </c>
      <c r="D4362" t="n">
        <v>850</v>
      </c>
      <c r="E4362" t="s">
        <v>455</v>
      </c>
      <c r="F4362" t="n">
        <v>3201</v>
      </c>
      <c r="G4362" t="s">
        <v>250</v>
      </c>
      <c r="H4362" t="s">
        <v>251</v>
      </c>
      <c r="I4362" t="n">
        <v>5</v>
      </c>
      <c r="J4362" t="n">
        <v>710</v>
      </c>
      <c r="K4362" t="s">
        <v>456</v>
      </c>
      <c r="L4362" t="n">
        <v>220</v>
      </c>
      <c r="M4362" t="n">
        <v>0</v>
      </c>
      <c r="N4362" t="n">
        <v>0</v>
      </c>
      <c r="O4362" t="s">
        <v>452</v>
      </c>
      <c r="P4362" t="n">
        <v>121</v>
      </c>
      <c r="Q4362" t="s">
        <v>411</v>
      </c>
      <c r="R4362" t="s">
        <v>255</v>
      </c>
      <c r="S4362" t="s">
        <v>251</v>
      </c>
      <c r="T4362" t="n">
        <v>5</v>
      </c>
    </row>
    <row r="4363" spans="1:20">
      <c r="A4363" s="1" t="n">
        <v>42794</v>
      </c>
      <c r="B4363" t="s">
        <v>454</v>
      </c>
      <c r="C4363" t="n">
        <v>1</v>
      </c>
      <c r="D4363" t="n">
        <v>25</v>
      </c>
      <c r="E4363" t="s">
        <v>143</v>
      </c>
      <c r="F4363" t="n">
        <v>3201</v>
      </c>
      <c r="G4363" t="s">
        <v>250</v>
      </c>
      <c r="H4363" t="s">
        <v>251</v>
      </c>
      <c r="I4363" t="n">
        <v>5</v>
      </c>
      <c r="J4363" t="n">
        <v>945</v>
      </c>
      <c r="K4363" t="s">
        <v>304</v>
      </c>
      <c r="L4363" t="n">
        <v>292</v>
      </c>
      <c r="M4363" t="n">
        <v>0.05</v>
      </c>
      <c r="N4363" t="n">
        <v>35.9</v>
      </c>
      <c r="O4363" t="s">
        <v>452</v>
      </c>
      <c r="P4363" t="n">
        <v>121</v>
      </c>
      <c r="Q4363" t="s">
        <v>411</v>
      </c>
      <c r="R4363" t="s">
        <v>255</v>
      </c>
      <c r="S4363" t="s">
        <v>251</v>
      </c>
      <c r="T4363" t="n">
        <v>5</v>
      </c>
    </row>
    <row r="4364" spans="1:20">
      <c r="A4364" s="1" t="n">
        <v>42978</v>
      </c>
      <c r="B4364" t="s">
        <v>454</v>
      </c>
      <c r="C4364" t="n">
        <v>5</v>
      </c>
      <c r="D4364" t="n">
        <v>25</v>
      </c>
      <c r="E4364" t="s">
        <v>143</v>
      </c>
      <c r="F4364" t="n">
        <v>3201</v>
      </c>
      <c r="G4364" t="s">
        <v>250</v>
      </c>
      <c r="H4364" t="s">
        <v>251</v>
      </c>
      <c r="I4364" t="n">
        <v>5</v>
      </c>
      <c r="J4364" t="n">
        <v>945</v>
      </c>
      <c r="K4364" t="s">
        <v>304</v>
      </c>
      <c r="L4364" t="n">
        <v>556</v>
      </c>
      <c r="M4364" t="n">
        <v>0.3</v>
      </c>
      <c r="N4364" t="n">
        <v>34.9</v>
      </c>
      <c r="O4364" t="s">
        <v>452</v>
      </c>
      <c r="P4364" t="n">
        <v>121</v>
      </c>
      <c r="Q4364" t="s">
        <v>411</v>
      </c>
      <c r="R4364" t="s">
        <v>255</v>
      </c>
      <c r="S4364" t="s">
        <v>251</v>
      </c>
      <c r="T4364" t="n">
        <v>5</v>
      </c>
    </row>
    <row r="4365" spans="1:20">
      <c r="A4365" s="1" t="n">
        <v>42766</v>
      </c>
      <c r="B4365" t="s">
        <v>444</v>
      </c>
      <c r="C4365" t="n">
        <v>1</v>
      </c>
      <c r="D4365" t="n">
        <v>216</v>
      </c>
      <c r="E4365" t="s">
        <v>416</v>
      </c>
      <c r="F4365" t="n">
        <v>3201</v>
      </c>
      <c r="G4365" t="s">
        <v>250</v>
      </c>
      <c r="H4365" t="s">
        <v>251</v>
      </c>
      <c r="I4365" t="n">
        <v>5</v>
      </c>
      <c r="J4365" t="n">
        <v>280</v>
      </c>
      <c r="K4365" t="s">
        <v>453</v>
      </c>
      <c r="L4365" t="n">
        <v>311</v>
      </c>
      <c r="M4365" t="n">
        <v>0</v>
      </c>
      <c r="N4365" t="n">
        <v>0</v>
      </c>
    </row>
    <row r="4366" spans="1:20">
      <c r="A4366" s="1" t="n">
        <v>43100</v>
      </c>
      <c r="B4366" t="s">
        <v>444</v>
      </c>
      <c r="C4366" t="n">
        <v>3</v>
      </c>
      <c r="D4366" t="n">
        <v>216</v>
      </c>
      <c r="E4366" t="s">
        <v>416</v>
      </c>
      <c r="F4366" t="n">
        <v>3201</v>
      </c>
      <c r="G4366" t="s">
        <v>250</v>
      </c>
      <c r="H4366" t="s">
        <v>251</v>
      </c>
      <c r="I4366" t="n">
        <v>5</v>
      </c>
      <c r="J4366" t="n">
        <v>280</v>
      </c>
      <c r="K4366" t="s">
        <v>453</v>
      </c>
      <c r="L4366" t="n">
        <v>245</v>
      </c>
      <c r="M4366" t="n">
        <v>0</v>
      </c>
      <c r="N4366" t="n">
        <v>0</v>
      </c>
    </row>
    <row r="4367" spans="1:20">
      <c r="A4367" s="1" t="n">
        <v>42978</v>
      </c>
      <c r="B4367" t="s">
        <v>444</v>
      </c>
      <c r="C4367" t="n">
        <v>5</v>
      </c>
      <c r="D4367" t="n">
        <v>216</v>
      </c>
      <c r="E4367" t="s">
        <v>416</v>
      </c>
      <c r="F4367" t="n">
        <v>3201</v>
      </c>
      <c r="G4367" t="s">
        <v>250</v>
      </c>
      <c r="H4367" t="s">
        <v>251</v>
      </c>
      <c r="I4367" t="n">
        <v>5</v>
      </c>
      <c r="J4367" t="n">
        <v>280</v>
      </c>
      <c r="K4367" t="s">
        <v>453</v>
      </c>
      <c r="L4367" t="n">
        <v>223</v>
      </c>
      <c r="M4367" t="n">
        <v>0</v>
      </c>
      <c r="N4367" t="n">
        <v>0</v>
      </c>
    </row>
    <row r="4368" spans="1:20">
      <c r="A4368" s="1" t="n">
        <v>42855</v>
      </c>
      <c r="B4368" t="s">
        <v>444</v>
      </c>
      <c r="C4368" t="n">
        <v>2</v>
      </c>
      <c r="D4368" t="n">
        <v>216</v>
      </c>
      <c r="E4368" t="s">
        <v>416</v>
      </c>
      <c r="F4368" t="n">
        <v>3201</v>
      </c>
      <c r="G4368" t="s">
        <v>250</v>
      </c>
      <c r="H4368" t="s">
        <v>251</v>
      </c>
      <c r="I4368" t="n">
        <v>5</v>
      </c>
      <c r="J4368" t="n">
        <v>515</v>
      </c>
      <c r="K4368" t="s">
        <v>361</v>
      </c>
      <c r="L4368" t="n">
        <v>314</v>
      </c>
      <c r="M4368" t="n">
        <v>0</v>
      </c>
      <c r="N4368" t="n">
        <v>0</v>
      </c>
    </row>
    <row r="4369" spans="1:20">
      <c r="A4369" s="1" t="n">
        <v>42978</v>
      </c>
      <c r="B4369" t="s">
        <v>444</v>
      </c>
      <c r="C4369" t="n">
        <v>4</v>
      </c>
      <c r="D4369" t="n">
        <v>25</v>
      </c>
      <c r="E4369" t="s">
        <v>143</v>
      </c>
      <c r="F4369" t="n">
        <v>3201</v>
      </c>
      <c r="G4369" t="s">
        <v>250</v>
      </c>
      <c r="H4369" t="s">
        <v>251</v>
      </c>
      <c r="I4369" t="n">
        <v>5</v>
      </c>
      <c r="J4369" t="n">
        <v>910</v>
      </c>
      <c r="K4369" t="s">
        <v>340</v>
      </c>
      <c r="L4369" t="n">
        <v>995</v>
      </c>
      <c r="M4369" t="n">
        <v>0.76</v>
      </c>
      <c r="N4369" t="n">
        <v>40.1</v>
      </c>
      <c r="O4369" t="s">
        <v>444</v>
      </c>
      <c r="P4369" t="n">
        <v>363</v>
      </c>
      <c r="Q4369" t="s">
        <v>411</v>
      </c>
      <c r="R4369" t="s">
        <v>255</v>
      </c>
      <c r="S4369" t="s">
        <v>251</v>
      </c>
      <c r="T4369" t="n">
        <v>5</v>
      </c>
    </row>
    <row r="4370" spans="1:20">
      <c r="A4370" s="1" t="n">
        <v>43039</v>
      </c>
      <c r="B4370" t="s">
        <v>444</v>
      </c>
      <c r="C4370" t="n">
        <v>2</v>
      </c>
      <c r="D4370" t="n">
        <v>25</v>
      </c>
      <c r="E4370" t="s">
        <v>143</v>
      </c>
      <c r="F4370" t="n">
        <v>3201</v>
      </c>
      <c r="G4370" t="s">
        <v>250</v>
      </c>
      <c r="H4370" t="s">
        <v>251</v>
      </c>
      <c r="I4370" t="n">
        <v>5</v>
      </c>
      <c r="J4370" t="n">
        <v>910</v>
      </c>
      <c r="K4370" t="s">
        <v>340</v>
      </c>
      <c r="L4370" t="n">
        <v>1025</v>
      </c>
      <c r="M4370" t="n">
        <v>0.75</v>
      </c>
      <c r="N4370" t="n">
        <v>40.2</v>
      </c>
      <c r="O4370" t="s">
        <v>444</v>
      </c>
      <c r="P4370" t="n">
        <v>363</v>
      </c>
      <c r="Q4370" t="s">
        <v>411</v>
      </c>
      <c r="R4370" t="s">
        <v>255</v>
      </c>
      <c r="S4370" t="s">
        <v>251</v>
      </c>
      <c r="T4370" t="n">
        <v>5</v>
      </c>
    </row>
    <row r="4371" spans="1:20">
      <c r="A4371" s="1" t="n">
        <v>42886</v>
      </c>
      <c r="B4371" t="s">
        <v>444</v>
      </c>
      <c r="C4371" t="n">
        <v>3</v>
      </c>
      <c r="D4371" t="n">
        <v>25</v>
      </c>
      <c r="E4371" t="s">
        <v>143</v>
      </c>
      <c r="F4371" t="n">
        <v>3201</v>
      </c>
      <c r="G4371" t="s">
        <v>250</v>
      </c>
      <c r="H4371" t="s">
        <v>251</v>
      </c>
      <c r="I4371" t="n">
        <v>5</v>
      </c>
      <c r="J4371" t="n">
        <v>910</v>
      </c>
      <c r="K4371" t="s">
        <v>340</v>
      </c>
      <c r="L4371" t="n">
        <v>1029</v>
      </c>
      <c r="M4371" t="n">
        <v>1</v>
      </c>
      <c r="N4371" t="n">
        <v>40.4</v>
      </c>
      <c r="O4371" t="s">
        <v>444</v>
      </c>
      <c r="P4371" t="n">
        <v>363</v>
      </c>
      <c r="Q4371" t="s">
        <v>411</v>
      </c>
      <c r="R4371" t="s">
        <v>255</v>
      </c>
      <c r="S4371" t="s">
        <v>251</v>
      </c>
      <c r="T4371" t="n">
        <v>5</v>
      </c>
    </row>
    <row r="4372" spans="1:20">
      <c r="A4372" s="1" t="n">
        <v>42947</v>
      </c>
      <c r="B4372" t="s">
        <v>444</v>
      </c>
      <c r="C4372" t="n">
        <v>2</v>
      </c>
      <c r="D4372" t="n">
        <v>25</v>
      </c>
      <c r="E4372" t="s">
        <v>143</v>
      </c>
      <c r="F4372" t="n">
        <v>3201</v>
      </c>
      <c r="G4372" t="s">
        <v>250</v>
      </c>
      <c r="H4372" t="s">
        <v>251</v>
      </c>
      <c r="I4372" t="n">
        <v>5</v>
      </c>
      <c r="J4372" t="n">
        <v>910</v>
      </c>
      <c r="K4372" t="s">
        <v>340</v>
      </c>
      <c r="L4372" t="n">
        <v>900</v>
      </c>
      <c r="M4372" t="n">
        <v>1</v>
      </c>
      <c r="N4372" t="n">
        <v>40.1</v>
      </c>
      <c r="O4372" t="s">
        <v>444</v>
      </c>
      <c r="P4372" t="n">
        <v>363</v>
      </c>
      <c r="Q4372" t="s">
        <v>411</v>
      </c>
      <c r="R4372" t="s">
        <v>255</v>
      </c>
      <c r="S4372" t="s">
        <v>251</v>
      </c>
      <c r="T4372" t="n">
        <v>5</v>
      </c>
    </row>
    <row r="4373" spans="1:20">
      <c r="A4373" s="1" t="n">
        <v>42825</v>
      </c>
      <c r="B4373" t="s">
        <v>444</v>
      </c>
      <c r="C4373" t="n">
        <v>3</v>
      </c>
      <c r="D4373" t="n">
        <v>25</v>
      </c>
      <c r="E4373" t="s">
        <v>143</v>
      </c>
      <c r="F4373" t="n">
        <v>3201</v>
      </c>
      <c r="G4373" t="s">
        <v>250</v>
      </c>
      <c r="H4373" t="s">
        <v>251</v>
      </c>
      <c r="I4373" t="n">
        <v>5</v>
      </c>
      <c r="J4373" t="n">
        <v>910</v>
      </c>
      <c r="K4373" t="s">
        <v>340</v>
      </c>
      <c r="L4373" t="n">
        <v>526</v>
      </c>
      <c r="M4373" t="n">
        <v>0.77</v>
      </c>
      <c r="N4373" t="n">
        <v>39.8</v>
      </c>
      <c r="O4373" t="s">
        <v>444</v>
      </c>
      <c r="P4373" t="n">
        <v>363</v>
      </c>
      <c r="Q4373" t="s">
        <v>411</v>
      </c>
      <c r="R4373" t="s">
        <v>255</v>
      </c>
      <c r="S4373" t="s">
        <v>251</v>
      </c>
      <c r="T4373" t="n">
        <v>5</v>
      </c>
    </row>
    <row r="4374" spans="1:20">
      <c r="A4374" s="1" t="n">
        <v>43008</v>
      </c>
      <c r="B4374" t="s">
        <v>444</v>
      </c>
      <c r="C4374" t="n">
        <v>2</v>
      </c>
      <c r="D4374" t="n">
        <v>25</v>
      </c>
      <c r="E4374" t="s">
        <v>143</v>
      </c>
      <c r="F4374" t="n">
        <v>3201</v>
      </c>
      <c r="G4374" t="s">
        <v>250</v>
      </c>
      <c r="H4374" t="s">
        <v>251</v>
      </c>
      <c r="I4374" t="n">
        <v>5</v>
      </c>
      <c r="J4374" t="n">
        <v>910</v>
      </c>
      <c r="K4374" t="s">
        <v>340</v>
      </c>
      <c r="L4374" t="n">
        <v>998</v>
      </c>
      <c r="M4374" t="n">
        <v>0.72</v>
      </c>
      <c r="N4374" t="n">
        <v>40.1</v>
      </c>
      <c r="O4374" t="s">
        <v>444</v>
      </c>
      <c r="P4374" t="n">
        <v>363</v>
      </c>
      <c r="Q4374" t="s">
        <v>411</v>
      </c>
      <c r="R4374" t="s">
        <v>255</v>
      </c>
      <c r="S4374" t="s">
        <v>251</v>
      </c>
      <c r="T4374" t="n">
        <v>5</v>
      </c>
    </row>
    <row r="4375" spans="1:20">
      <c r="A4375" s="1" t="n">
        <v>42978</v>
      </c>
      <c r="B4375" t="s">
        <v>444</v>
      </c>
      <c r="C4375" t="n">
        <v>2</v>
      </c>
      <c r="D4375" t="n">
        <v>25</v>
      </c>
      <c r="E4375" t="s">
        <v>143</v>
      </c>
      <c r="F4375" t="n">
        <v>3201</v>
      </c>
      <c r="G4375" t="s">
        <v>250</v>
      </c>
      <c r="H4375" t="s">
        <v>251</v>
      </c>
      <c r="I4375" t="n">
        <v>5</v>
      </c>
      <c r="J4375" t="n">
        <v>875</v>
      </c>
      <c r="K4375" t="s">
        <v>327</v>
      </c>
      <c r="L4375" t="n">
        <v>288</v>
      </c>
      <c r="M4375" t="n">
        <v>1.83</v>
      </c>
      <c r="N4375" t="n">
        <v>26.8</v>
      </c>
      <c r="O4375" t="s">
        <v>444</v>
      </c>
      <c r="P4375" t="n">
        <v>363</v>
      </c>
      <c r="Q4375" t="s">
        <v>411</v>
      </c>
      <c r="R4375" t="s">
        <v>255</v>
      </c>
      <c r="S4375" t="s">
        <v>251</v>
      </c>
      <c r="T4375" t="n">
        <v>5</v>
      </c>
    </row>
    <row r="4376" spans="1:20">
      <c r="A4376" s="1" t="n">
        <v>42794</v>
      </c>
      <c r="B4376" t="s">
        <v>444</v>
      </c>
      <c r="C4376" t="n">
        <v>3</v>
      </c>
      <c r="D4376" t="n">
        <v>25</v>
      </c>
      <c r="E4376" t="s">
        <v>143</v>
      </c>
      <c r="F4376" t="n">
        <v>3201</v>
      </c>
      <c r="G4376" t="s">
        <v>250</v>
      </c>
      <c r="H4376" t="s">
        <v>251</v>
      </c>
      <c r="I4376" t="n">
        <v>5</v>
      </c>
      <c r="J4376" t="n">
        <v>875</v>
      </c>
      <c r="K4376" t="s">
        <v>327</v>
      </c>
      <c r="L4376" t="n">
        <v>199</v>
      </c>
      <c r="M4376" t="n">
        <v>1.8</v>
      </c>
      <c r="N4376" t="n">
        <v>27</v>
      </c>
      <c r="O4376" t="s">
        <v>444</v>
      </c>
      <c r="P4376" t="n">
        <v>363</v>
      </c>
      <c r="Q4376" t="s">
        <v>411</v>
      </c>
      <c r="R4376" t="s">
        <v>255</v>
      </c>
      <c r="S4376" t="s">
        <v>251</v>
      </c>
      <c r="T4376" t="n">
        <v>5</v>
      </c>
    </row>
    <row r="4377" spans="1:20">
      <c r="A4377" s="1" t="n">
        <v>42916</v>
      </c>
      <c r="B4377" t="s">
        <v>444</v>
      </c>
      <c r="C4377" t="n">
        <v>1</v>
      </c>
      <c r="D4377" t="n">
        <v>25</v>
      </c>
      <c r="E4377" t="s">
        <v>143</v>
      </c>
      <c r="F4377" t="n">
        <v>3201</v>
      </c>
      <c r="G4377" t="s">
        <v>250</v>
      </c>
      <c r="H4377" t="s">
        <v>251</v>
      </c>
      <c r="I4377" t="n">
        <v>5</v>
      </c>
      <c r="J4377" t="n">
        <v>785</v>
      </c>
      <c r="K4377" t="s">
        <v>281</v>
      </c>
      <c r="L4377" t="n">
        <v>1044</v>
      </c>
      <c r="M4377" t="n">
        <v>0.22</v>
      </c>
      <c r="N4377" t="n">
        <v>39.7</v>
      </c>
      <c r="O4377" t="s">
        <v>444</v>
      </c>
      <c r="P4377" t="n">
        <v>363</v>
      </c>
      <c r="Q4377" t="s">
        <v>411</v>
      </c>
      <c r="R4377" t="s">
        <v>255</v>
      </c>
      <c r="S4377" t="s">
        <v>251</v>
      </c>
      <c r="T4377" t="n">
        <v>5</v>
      </c>
    </row>
    <row r="4378" spans="1:20">
      <c r="A4378" s="1" t="n">
        <v>43069</v>
      </c>
      <c r="B4378" t="s">
        <v>444</v>
      </c>
      <c r="C4378" t="n">
        <v>1</v>
      </c>
      <c r="D4378" t="n">
        <v>25</v>
      </c>
      <c r="E4378" t="s">
        <v>143</v>
      </c>
      <c r="F4378" t="n">
        <v>3201</v>
      </c>
      <c r="G4378" t="s">
        <v>250</v>
      </c>
      <c r="H4378" t="s">
        <v>251</v>
      </c>
      <c r="I4378" t="n">
        <v>5</v>
      </c>
      <c r="J4378" t="n">
        <v>805</v>
      </c>
      <c r="K4378" t="s">
        <v>317</v>
      </c>
      <c r="L4378" t="n">
        <v>995</v>
      </c>
      <c r="M4378" t="n">
        <v>0.28</v>
      </c>
      <c r="N4378" t="n">
        <v>35.3</v>
      </c>
      <c r="O4378" t="s">
        <v>444</v>
      </c>
      <c r="P4378" t="n">
        <v>363</v>
      </c>
      <c r="Q4378" t="s">
        <v>411</v>
      </c>
      <c r="R4378" t="s">
        <v>255</v>
      </c>
      <c r="S4378" t="s">
        <v>251</v>
      </c>
      <c r="T4378" t="n">
        <v>5</v>
      </c>
    </row>
    <row r="4379" spans="1:20">
      <c r="A4379" s="1" t="n">
        <v>43008</v>
      </c>
      <c r="B4379" t="s">
        <v>444</v>
      </c>
      <c r="C4379" t="n">
        <v>1</v>
      </c>
      <c r="D4379" t="n">
        <v>25</v>
      </c>
      <c r="E4379" t="s">
        <v>143</v>
      </c>
      <c r="F4379" t="n">
        <v>3201</v>
      </c>
      <c r="G4379" t="s">
        <v>250</v>
      </c>
      <c r="H4379" t="s">
        <v>251</v>
      </c>
      <c r="I4379" t="n">
        <v>5</v>
      </c>
      <c r="J4379" t="n">
        <v>805</v>
      </c>
      <c r="K4379" t="s">
        <v>317</v>
      </c>
      <c r="L4379" t="n">
        <v>708</v>
      </c>
      <c r="M4379" t="n">
        <v>0.28</v>
      </c>
      <c r="N4379" t="n">
        <v>35.3</v>
      </c>
      <c r="O4379" t="s">
        <v>444</v>
      </c>
      <c r="P4379" t="n">
        <v>363</v>
      </c>
      <c r="Q4379" t="s">
        <v>411</v>
      </c>
      <c r="R4379" t="s">
        <v>255</v>
      </c>
      <c r="S4379" t="s">
        <v>251</v>
      </c>
      <c r="T4379" t="n">
        <v>5</v>
      </c>
    </row>
    <row r="4380" spans="1:20">
      <c r="A4380" s="1" t="n">
        <v>42855</v>
      </c>
      <c r="B4380" t="s">
        <v>444</v>
      </c>
      <c r="C4380" t="n">
        <v>1</v>
      </c>
      <c r="D4380" t="n">
        <v>25</v>
      </c>
      <c r="E4380" t="s">
        <v>143</v>
      </c>
      <c r="F4380" t="n">
        <v>3201</v>
      </c>
      <c r="G4380" t="s">
        <v>250</v>
      </c>
      <c r="H4380" t="s">
        <v>251</v>
      </c>
      <c r="I4380" t="n">
        <v>5</v>
      </c>
      <c r="J4380" t="n">
        <v>805</v>
      </c>
      <c r="K4380" t="s">
        <v>317</v>
      </c>
      <c r="L4380" t="n">
        <v>699</v>
      </c>
      <c r="M4380" t="n">
        <v>0.31</v>
      </c>
      <c r="N4380" t="n">
        <v>34.5</v>
      </c>
      <c r="O4380" t="s">
        <v>444</v>
      </c>
      <c r="P4380" t="n">
        <v>363</v>
      </c>
      <c r="Q4380" t="s">
        <v>411</v>
      </c>
      <c r="R4380" t="s">
        <v>255</v>
      </c>
      <c r="S4380" t="s">
        <v>251</v>
      </c>
      <c r="T4380" t="n">
        <v>5</v>
      </c>
    </row>
    <row r="4381" spans="1:20">
      <c r="A4381" s="1" t="n">
        <v>42825</v>
      </c>
      <c r="B4381" t="s">
        <v>444</v>
      </c>
      <c r="C4381" t="n">
        <v>1</v>
      </c>
      <c r="D4381" t="n">
        <v>25</v>
      </c>
      <c r="E4381" t="s">
        <v>143</v>
      </c>
      <c r="F4381" t="n">
        <v>3201</v>
      </c>
      <c r="G4381" t="s">
        <v>250</v>
      </c>
      <c r="H4381" t="s">
        <v>251</v>
      </c>
      <c r="I4381" t="n">
        <v>5</v>
      </c>
      <c r="J4381" t="n">
        <v>805</v>
      </c>
      <c r="K4381" t="s">
        <v>317</v>
      </c>
      <c r="L4381" t="n">
        <v>705</v>
      </c>
      <c r="M4381" t="n">
        <v>0.31</v>
      </c>
      <c r="N4381" t="n">
        <v>34.4</v>
      </c>
      <c r="O4381" t="s">
        <v>444</v>
      </c>
      <c r="P4381" t="n">
        <v>363</v>
      </c>
      <c r="Q4381" t="s">
        <v>411</v>
      </c>
      <c r="R4381" t="s">
        <v>255</v>
      </c>
      <c r="S4381" t="s">
        <v>251</v>
      </c>
      <c r="T4381" t="n">
        <v>5</v>
      </c>
    </row>
    <row r="4382" spans="1:20">
      <c r="A4382" s="1" t="n">
        <v>43100</v>
      </c>
      <c r="B4382" t="s">
        <v>444</v>
      </c>
      <c r="C4382" t="n">
        <v>1</v>
      </c>
      <c r="D4382" t="n">
        <v>25</v>
      </c>
      <c r="E4382" t="s">
        <v>143</v>
      </c>
      <c r="F4382" t="n">
        <v>3201</v>
      </c>
      <c r="G4382" t="s">
        <v>250</v>
      </c>
      <c r="H4382" t="s">
        <v>251</v>
      </c>
      <c r="I4382" t="n">
        <v>5</v>
      </c>
      <c r="J4382" t="n">
        <v>670</v>
      </c>
      <c r="K4382" t="s">
        <v>359</v>
      </c>
      <c r="L4382" t="n">
        <v>1055</v>
      </c>
      <c r="M4382" t="n">
        <v>0.19</v>
      </c>
      <c r="N4382" t="n">
        <v>32.4</v>
      </c>
      <c r="O4382" t="s">
        <v>444</v>
      </c>
      <c r="P4382" t="n">
        <v>363</v>
      </c>
      <c r="Q4382" t="s">
        <v>411</v>
      </c>
      <c r="R4382" t="s">
        <v>255</v>
      </c>
      <c r="S4382" t="s">
        <v>251</v>
      </c>
      <c r="T4382" t="n">
        <v>5</v>
      </c>
    </row>
    <row r="4383" spans="1:20">
      <c r="A4383" s="1" t="n">
        <v>42794</v>
      </c>
      <c r="B4383" t="s">
        <v>444</v>
      </c>
      <c r="C4383" t="n">
        <v>4</v>
      </c>
      <c r="D4383" t="n">
        <v>25</v>
      </c>
      <c r="E4383" t="s">
        <v>143</v>
      </c>
      <c r="F4383" t="n">
        <v>3201</v>
      </c>
      <c r="G4383" t="s">
        <v>250</v>
      </c>
      <c r="H4383" t="s">
        <v>251</v>
      </c>
      <c r="I4383" t="n">
        <v>5</v>
      </c>
      <c r="J4383" t="n">
        <v>805</v>
      </c>
      <c r="K4383" t="s">
        <v>317</v>
      </c>
      <c r="L4383" t="n">
        <v>699</v>
      </c>
      <c r="M4383" t="n">
        <v>0.29</v>
      </c>
      <c r="N4383" t="n">
        <v>34.8</v>
      </c>
      <c r="O4383" t="s">
        <v>444</v>
      </c>
      <c r="P4383" t="n">
        <v>363</v>
      </c>
      <c r="Q4383" t="s">
        <v>411</v>
      </c>
      <c r="R4383" t="s">
        <v>255</v>
      </c>
      <c r="S4383" t="s">
        <v>251</v>
      </c>
      <c r="T4383" t="n">
        <v>5</v>
      </c>
    </row>
    <row r="4384" spans="1:20">
      <c r="A4384" s="1" t="n">
        <v>42916</v>
      </c>
      <c r="B4384" t="s">
        <v>444</v>
      </c>
      <c r="C4384" t="n">
        <v>2</v>
      </c>
      <c r="D4384" t="n">
        <v>25</v>
      </c>
      <c r="E4384" t="s">
        <v>143</v>
      </c>
      <c r="F4384" t="n">
        <v>3201</v>
      </c>
      <c r="G4384" t="s">
        <v>250</v>
      </c>
      <c r="H4384" t="s">
        <v>251</v>
      </c>
      <c r="I4384" t="n">
        <v>5</v>
      </c>
      <c r="J4384" t="n">
        <v>805</v>
      </c>
      <c r="K4384" t="s">
        <v>317</v>
      </c>
      <c r="L4384" t="n">
        <v>711</v>
      </c>
      <c r="M4384" t="n">
        <v>0.28</v>
      </c>
      <c r="N4384" t="n">
        <v>35.8</v>
      </c>
      <c r="O4384" t="s">
        <v>444</v>
      </c>
      <c r="P4384" t="n">
        <v>363</v>
      </c>
      <c r="Q4384" t="s">
        <v>411</v>
      </c>
      <c r="R4384" t="s">
        <v>255</v>
      </c>
      <c r="S4384" t="s">
        <v>251</v>
      </c>
      <c r="T4384" t="n">
        <v>5</v>
      </c>
    </row>
    <row r="4385" spans="1:20">
      <c r="A4385" s="1" t="n">
        <v>42978</v>
      </c>
      <c r="B4385" t="s">
        <v>444</v>
      </c>
      <c r="C4385" t="n">
        <v>3</v>
      </c>
      <c r="D4385" t="n">
        <v>25</v>
      </c>
      <c r="E4385" t="s">
        <v>143</v>
      </c>
      <c r="F4385" t="n">
        <v>3201</v>
      </c>
      <c r="G4385" t="s">
        <v>250</v>
      </c>
      <c r="H4385" t="s">
        <v>251</v>
      </c>
      <c r="I4385" t="n">
        <v>5</v>
      </c>
      <c r="J4385" t="n">
        <v>805</v>
      </c>
      <c r="K4385" t="s">
        <v>317</v>
      </c>
      <c r="L4385" t="n">
        <v>689</v>
      </c>
      <c r="M4385" t="n">
        <v>0.2</v>
      </c>
      <c r="N4385" t="n">
        <v>35.2</v>
      </c>
      <c r="O4385" t="s">
        <v>444</v>
      </c>
      <c r="P4385" t="n">
        <v>363</v>
      </c>
      <c r="Q4385" t="s">
        <v>411</v>
      </c>
      <c r="R4385" t="s">
        <v>255</v>
      </c>
      <c r="S4385" t="s">
        <v>251</v>
      </c>
      <c r="T4385" t="n">
        <v>5</v>
      </c>
    </row>
    <row r="4386" spans="1:20">
      <c r="A4386" s="1" t="n">
        <v>42794</v>
      </c>
      <c r="B4386" t="s">
        <v>444</v>
      </c>
      <c r="C4386" t="n">
        <v>2</v>
      </c>
      <c r="D4386" t="n">
        <v>25</v>
      </c>
      <c r="E4386" t="s">
        <v>143</v>
      </c>
      <c r="F4386" t="n">
        <v>3201</v>
      </c>
      <c r="G4386" t="s">
        <v>250</v>
      </c>
      <c r="H4386" t="s">
        <v>251</v>
      </c>
      <c r="I4386" t="n">
        <v>5</v>
      </c>
      <c r="J4386" t="n">
        <v>966</v>
      </c>
      <c r="K4386" t="s">
        <v>358</v>
      </c>
      <c r="L4386" t="n">
        <v>159</v>
      </c>
      <c r="M4386" t="n">
        <v>0.31</v>
      </c>
      <c r="N4386" t="n">
        <v>36.2</v>
      </c>
      <c r="O4386" t="s">
        <v>444</v>
      </c>
      <c r="P4386" t="n">
        <v>363</v>
      </c>
      <c r="Q4386" t="s">
        <v>411</v>
      </c>
      <c r="R4386" t="s">
        <v>255</v>
      </c>
      <c r="S4386" t="s">
        <v>251</v>
      </c>
      <c r="T4386" t="n">
        <v>5</v>
      </c>
    </row>
    <row r="4387" spans="1:20">
      <c r="A4387" s="1" t="n">
        <v>42947</v>
      </c>
      <c r="B4387" t="s">
        <v>444</v>
      </c>
      <c r="C4387" t="n">
        <v>1</v>
      </c>
      <c r="D4387" t="n">
        <v>25</v>
      </c>
      <c r="E4387" t="s">
        <v>143</v>
      </c>
      <c r="F4387" t="n">
        <v>3201</v>
      </c>
      <c r="G4387" t="s">
        <v>250</v>
      </c>
      <c r="H4387" t="s">
        <v>251</v>
      </c>
      <c r="I4387" t="n">
        <v>5</v>
      </c>
      <c r="J4387" t="n">
        <v>550</v>
      </c>
      <c r="K4387" t="s">
        <v>369</v>
      </c>
      <c r="L4387" t="n">
        <v>1052</v>
      </c>
      <c r="M4387" t="n">
        <v>0.16</v>
      </c>
      <c r="N4387" t="n">
        <v>37.2</v>
      </c>
      <c r="O4387" t="s">
        <v>444</v>
      </c>
      <c r="P4387" t="n">
        <v>363</v>
      </c>
      <c r="Q4387" t="s">
        <v>411</v>
      </c>
      <c r="R4387" t="s">
        <v>255</v>
      </c>
      <c r="S4387" t="s">
        <v>251</v>
      </c>
      <c r="T4387" t="n">
        <v>5</v>
      </c>
    </row>
    <row r="4388" spans="1:20">
      <c r="A4388" s="1" t="n">
        <v>42825</v>
      </c>
      <c r="B4388" t="s">
        <v>444</v>
      </c>
      <c r="C4388" t="n">
        <v>2</v>
      </c>
      <c r="D4388" t="n">
        <v>25</v>
      </c>
      <c r="E4388" t="s">
        <v>143</v>
      </c>
      <c r="F4388" t="n">
        <v>3201</v>
      </c>
      <c r="G4388" t="s">
        <v>250</v>
      </c>
      <c r="H4388" t="s">
        <v>251</v>
      </c>
      <c r="I4388" t="n">
        <v>5</v>
      </c>
      <c r="J4388" t="n">
        <v>550</v>
      </c>
      <c r="K4388" t="s">
        <v>369</v>
      </c>
      <c r="L4388" t="n">
        <v>499</v>
      </c>
      <c r="M4388" t="n">
        <v>0.15</v>
      </c>
      <c r="N4388" t="n">
        <v>37.3</v>
      </c>
      <c r="O4388" t="s">
        <v>444</v>
      </c>
      <c r="P4388" t="n">
        <v>363</v>
      </c>
      <c r="Q4388" t="s">
        <v>411</v>
      </c>
      <c r="R4388" t="s">
        <v>255</v>
      </c>
      <c r="S4388" t="s">
        <v>251</v>
      </c>
      <c r="T4388" t="n">
        <v>5</v>
      </c>
    </row>
    <row r="4389" spans="1:20">
      <c r="A4389" s="1" t="n">
        <v>43039</v>
      </c>
      <c r="B4389" t="s">
        <v>444</v>
      </c>
      <c r="C4389" t="n">
        <v>1</v>
      </c>
      <c r="D4389" t="n">
        <v>25</v>
      </c>
      <c r="E4389" t="s">
        <v>143</v>
      </c>
      <c r="F4389" t="n">
        <v>3201</v>
      </c>
      <c r="G4389" t="s">
        <v>250</v>
      </c>
      <c r="H4389" t="s">
        <v>251</v>
      </c>
      <c r="I4389" t="n">
        <v>5</v>
      </c>
      <c r="J4389" t="n">
        <v>550</v>
      </c>
      <c r="K4389" t="s">
        <v>369</v>
      </c>
      <c r="L4389" t="n">
        <v>1002</v>
      </c>
      <c r="M4389" t="n">
        <v>0.15</v>
      </c>
      <c r="N4389" t="n">
        <v>37.3</v>
      </c>
      <c r="O4389" t="s">
        <v>444</v>
      </c>
      <c r="P4389" t="n">
        <v>363</v>
      </c>
      <c r="Q4389" t="s">
        <v>411</v>
      </c>
      <c r="R4389" t="s">
        <v>255</v>
      </c>
      <c r="S4389" t="s">
        <v>251</v>
      </c>
      <c r="T4389" t="n">
        <v>5</v>
      </c>
    </row>
    <row r="4390" spans="1:20">
      <c r="A4390" s="1" t="n">
        <v>42886</v>
      </c>
      <c r="B4390" t="s">
        <v>444</v>
      </c>
      <c r="C4390" t="n">
        <v>2</v>
      </c>
      <c r="D4390" t="n">
        <v>25</v>
      </c>
      <c r="E4390" t="s">
        <v>143</v>
      </c>
      <c r="F4390" t="n">
        <v>3201</v>
      </c>
      <c r="G4390" t="s">
        <v>250</v>
      </c>
      <c r="H4390" t="s">
        <v>251</v>
      </c>
      <c r="I4390" t="n">
        <v>5</v>
      </c>
      <c r="J4390" t="n">
        <v>550</v>
      </c>
      <c r="K4390" t="s">
        <v>369</v>
      </c>
      <c r="L4390" t="n">
        <v>117</v>
      </c>
      <c r="M4390" t="n">
        <v>0.13</v>
      </c>
      <c r="N4390" t="n">
        <v>54.3</v>
      </c>
      <c r="O4390" t="s">
        <v>444</v>
      </c>
      <c r="P4390" t="n">
        <v>363</v>
      </c>
      <c r="Q4390" t="s">
        <v>411</v>
      </c>
      <c r="R4390" t="s">
        <v>255</v>
      </c>
      <c r="S4390" t="s">
        <v>251</v>
      </c>
      <c r="T4390" t="n">
        <v>5</v>
      </c>
    </row>
    <row r="4391" spans="1:20">
      <c r="A4391" s="1" t="n">
        <v>42886</v>
      </c>
      <c r="B4391" t="s">
        <v>444</v>
      </c>
      <c r="C4391" t="n">
        <v>1</v>
      </c>
      <c r="D4391" t="n">
        <v>25</v>
      </c>
      <c r="E4391" t="s">
        <v>143</v>
      </c>
      <c r="F4391" t="n">
        <v>3201</v>
      </c>
      <c r="G4391" t="s">
        <v>250</v>
      </c>
      <c r="H4391" t="s">
        <v>251</v>
      </c>
      <c r="I4391" t="n">
        <v>5</v>
      </c>
      <c r="J4391" t="n">
        <v>550</v>
      </c>
      <c r="K4391" t="s">
        <v>369</v>
      </c>
      <c r="L4391" t="n">
        <v>884</v>
      </c>
      <c r="M4391" t="n">
        <v>0.15</v>
      </c>
      <c r="N4391" t="n">
        <v>37.1</v>
      </c>
      <c r="O4391" t="s">
        <v>444</v>
      </c>
      <c r="P4391" t="n">
        <v>363</v>
      </c>
      <c r="Q4391" t="s">
        <v>411</v>
      </c>
      <c r="R4391" t="s">
        <v>255</v>
      </c>
      <c r="S4391" t="s">
        <v>251</v>
      </c>
      <c r="T4391" t="n">
        <v>5</v>
      </c>
    </row>
    <row r="4392" spans="1:20">
      <c r="A4392" s="1" t="n">
        <v>42855</v>
      </c>
      <c r="B4392" t="s">
        <v>444</v>
      </c>
      <c r="C4392" t="n">
        <v>3</v>
      </c>
      <c r="D4392" t="n">
        <v>25</v>
      </c>
      <c r="E4392" t="s">
        <v>143</v>
      </c>
      <c r="F4392" t="n">
        <v>3201</v>
      </c>
      <c r="G4392" t="s">
        <v>250</v>
      </c>
      <c r="H4392" t="s">
        <v>251</v>
      </c>
      <c r="I4392" t="n">
        <v>5</v>
      </c>
      <c r="J4392" t="n">
        <v>785</v>
      </c>
      <c r="K4392" t="s">
        <v>281</v>
      </c>
      <c r="L4392" t="n">
        <v>1044</v>
      </c>
      <c r="M4392" t="n">
        <v>1.04</v>
      </c>
      <c r="N4392" t="n">
        <v>39.5</v>
      </c>
      <c r="O4392" t="s">
        <v>444</v>
      </c>
      <c r="P4392" t="n">
        <v>363</v>
      </c>
      <c r="Q4392" t="s">
        <v>411</v>
      </c>
      <c r="R4392" t="s">
        <v>255</v>
      </c>
      <c r="S4392" t="s">
        <v>251</v>
      </c>
      <c r="T4392" t="n">
        <v>5</v>
      </c>
    </row>
    <row r="4393" spans="1:20">
      <c r="A4393" s="1" t="n">
        <v>42978</v>
      </c>
      <c r="B4393" t="s">
        <v>444</v>
      </c>
      <c r="C4393" t="n">
        <v>1</v>
      </c>
      <c r="D4393" t="n">
        <v>25</v>
      </c>
      <c r="E4393" t="s">
        <v>143</v>
      </c>
      <c r="F4393" t="n">
        <v>3201</v>
      </c>
      <c r="G4393" t="s">
        <v>250</v>
      </c>
      <c r="H4393" t="s">
        <v>251</v>
      </c>
      <c r="I4393" t="n">
        <v>5</v>
      </c>
      <c r="J4393" t="n">
        <v>966</v>
      </c>
      <c r="K4393" t="s">
        <v>358</v>
      </c>
      <c r="L4393" t="n">
        <v>696</v>
      </c>
      <c r="M4393" t="n">
        <v>0.15</v>
      </c>
      <c r="N4393" t="n">
        <v>37.5</v>
      </c>
      <c r="O4393" t="s">
        <v>444</v>
      </c>
      <c r="P4393" t="n">
        <v>363</v>
      </c>
      <c r="Q4393" t="s">
        <v>411</v>
      </c>
      <c r="R4393" t="s">
        <v>255</v>
      </c>
      <c r="S4393" t="s">
        <v>251</v>
      </c>
      <c r="T4393" t="n">
        <v>5</v>
      </c>
    </row>
    <row r="4394" spans="1:20">
      <c r="A4394" s="1" t="n">
        <v>42794</v>
      </c>
      <c r="B4394" t="s">
        <v>444</v>
      </c>
      <c r="C4394" t="n">
        <v>1</v>
      </c>
      <c r="D4394" t="n">
        <v>25</v>
      </c>
      <c r="E4394" t="s">
        <v>143</v>
      </c>
      <c r="F4394" t="n">
        <v>3201</v>
      </c>
      <c r="G4394" t="s">
        <v>250</v>
      </c>
      <c r="H4394" t="s">
        <v>251</v>
      </c>
      <c r="I4394" t="n">
        <v>5</v>
      </c>
      <c r="J4394" t="n">
        <v>550</v>
      </c>
      <c r="K4394" t="s">
        <v>369</v>
      </c>
      <c r="L4394" t="n">
        <v>616</v>
      </c>
      <c r="M4394" t="n">
        <v>0.15</v>
      </c>
      <c r="N4394" t="n">
        <v>37</v>
      </c>
      <c r="O4394" t="s">
        <v>444</v>
      </c>
      <c r="P4394" t="n">
        <v>363</v>
      </c>
      <c r="Q4394" t="s">
        <v>411</v>
      </c>
      <c r="R4394" t="s">
        <v>255</v>
      </c>
      <c r="S4394" t="s">
        <v>251</v>
      </c>
      <c r="T4394" t="n">
        <v>5</v>
      </c>
    </row>
    <row r="4395" spans="1:20">
      <c r="A4395" s="1" t="n">
        <v>43100</v>
      </c>
      <c r="B4395" t="s">
        <v>444</v>
      </c>
      <c r="C4395" t="n">
        <v>2</v>
      </c>
      <c r="D4395" t="n">
        <v>25</v>
      </c>
      <c r="E4395" t="s">
        <v>143</v>
      </c>
      <c r="F4395" t="n">
        <v>3201</v>
      </c>
      <c r="G4395" t="s">
        <v>250</v>
      </c>
      <c r="H4395" t="s">
        <v>251</v>
      </c>
      <c r="I4395" t="n">
        <v>5</v>
      </c>
      <c r="J4395" t="n">
        <v>595</v>
      </c>
      <c r="K4395" t="s">
        <v>290</v>
      </c>
      <c r="L4395" t="n">
        <v>405</v>
      </c>
      <c r="M4395" t="n">
        <v>0.18</v>
      </c>
      <c r="N4395" t="n">
        <v>31.8</v>
      </c>
      <c r="O4395" t="s">
        <v>444</v>
      </c>
      <c r="P4395" t="n">
        <v>363</v>
      </c>
      <c r="Q4395" t="s">
        <v>411</v>
      </c>
      <c r="R4395" t="s">
        <v>255</v>
      </c>
      <c r="S4395" t="s">
        <v>251</v>
      </c>
      <c r="T4395" t="n">
        <v>5</v>
      </c>
    </row>
    <row r="4396" spans="1:20">
      <c r="A4396" s="1" t="n">
        <v>43100</v>
      </c>
      <c r="B4396" t="s">
        <v>445</v>
      </c>
      <c r="C4396" t="n">
        <v>2</v>
      </c>
      <c r="D4396" t="n">
        <v>216</v>
      </c>
      <c r="E4396" t="s">
        <v>416</v>
      </c>
      <c r="F4396" t="n">
        <v>3201</v>
      </c>
      <c r="G4396" t="s">
        <v>250</v>
      </c>
      <c r="H4396" t="s">
        <v>251</v>
      </c>
      <c r="I4396" t="n">
        <v>5</v>
      </c>
      <c r="J4396" t="n">
        <v>280</v>
      </c>
      <c r="K4396" t="s">
        <v>453</v>
      </c>
      <c r="L4396" t="n">
        <v>244</v>
      </c>
      <c r="M4396" t="n">
        <v>0</v>
      </c>
      <c r="N4396" t="n">
        <v>0</v>
      </c>
    </row>
    <row r="4397" spans="1:20">
      <c r="A4397" s="1" t="n">
        <v>43008</v>
      </c>
      <c r="B4397" t="s">
        <v>445</v>
      </c>
      <c r="C4397" t="n">
        <v>2</v>
      </c>
      <c r="D4397" t="n">
        <v>216</v>
      </c>
      <c r="E4397" t="s">
        <v>416</v>
      </c>
      <c r="F4397" t="n">
        <v>3201</v>
      </c>
      <c r="G4397" t="s">
        <v>250</v>
      </c>
      <c r="H4397" t="s">
        <v>251</v>
      </c>
      <c r="I4397" t="n">
        <v>5</v>
      </c>
      <c r="J4397" t="n">
        <v>490</v>
      </c>
      <c r="K4397" t="s">
        <v>266</v>
      </c>
      <c r="L4397" t="n">
        <v>47</v>
      </c>
      <c r="M4397" t="n">
        <v>0</v>
      </c>
      <c r="N4397" t="n">
        <v>0</v>
      </c>
    </row>
    <row r="4398" spans="1:20">
      <c r="A4398" s="1" t="n">
        <v>42855</v>
      </c>
      <c r="B4398" t="s">
        <v>445</v>
      </c>
      <c r="C4398" t="n">
        <v>2</v>
      </c>
      <c r="D4398" t="n">
        <v>216</v>
      </c>
      <c r="E4398" t="s">
        <v>416</v>
      </c>
      <c r="F4398" t="n">
        <v>3201</v>
      </c>
      <c r="G4398" t="s">
        <v>250</v>
      </c>
      <c r="H4398" t="s">
        <v>251</v>
      </c>
      <c r="I4398" t="n">
        <v>5</v>
      </c>
      <c r="J4398" t="n">
        <v>515</v>
      </c>
      <c r="K4398" t="s">
        <v>361</v>
      </c>
      <c r="L4398" t="n">
        <v>314</v>
      </c>
      <c r="M4398" t="n">
        <v>0</v>
      </c>
      <c r="N4398" t="n">
        <v>0</v>
      </c>
    </row>
    <row r="4399" spans="1:20">
      <c r="A4399" s="1" t="n">
        <v>42978</v>
      </c>
      <c r="B4399" t="s">
        <v>445</v>
      </c>
      <c r="C4399" t="n">
        <v>1</v>
      </c>
      <c r="D4399" t="n">
        <v>216</v>
      </c>
      <c r="E4399" t="s">
        <v>416</v>
      </c>
      <c r="F4399" t="n">
        <v>3201</v>
      </c>
      <c r="G4399" t="s">
        <v>250</v>
      </c>
      <c r="H4399" t="s">
        <v>251</v>
      </c>
      <c r="I4399" t="n">
        <v>5</v>
      </c>
      <c r="J4399" t="n">
        <v>490</v>
      </c>
      <c r="K4399" t="s">
        <v>266</v>
      </c>
      <c r="L4399" t="n">
        <v>628</v>
      </c>
      <c r="M4399" t="n">
        <v>0</v>
      </c>
      <c r="N4399" t="n">
        <v>0</v>
      </c>
    </row>
    <row r="4400" spans="1:20">
      <c r="A4400" s="1" t="n">
        <v>42766</v>
      </c>
      <c r="B4400" t="s">
        <v>445</v>
      </c>
      <c r="C4400" t="n">
        <v>1</v>
      </c>
      <c r="D4400" t="n">
        <v>216</v>
      </c>
      <c r="E4400" t="s">
        <v>416</v>
      </c>
      <c r="F4400" t="n">
        <v>3201</v>
      </c>
      <c r="G4400" t="s">
        <v>250</v>
      </c>
      <c r="H4400" t="s">
        <v>251</v>
      </c>
      <c r="I4400" t="n">
        <v>5</v>
      </c>
      <c r="J4400" t="n">
        <v>490</v>
      </c>
      <c r="K4400" t="s">
        <v>266</v>
      </c>
      <c r="L4400" t="n">
        <v>224</v>
      </c>
      <c r="M4400" t="n">
        <v>0</v>
      </c>
      <c r="N4400" t="n">
        <v>0</v>
      </c>
    </row>
    <row r="4401" spans="1:20">
      <c r="A4401" s="1" t="n">
        <v>43069</v>
      </c>
      <c r="B4401" t="s">
        <v>445</v>
      </c>
      <c r="C4401" t="n">
        <v>1</v>
      </c>
      <c r="D4401" t="n">
        <v>216</v>
      </c>
      <c r="E4401" t="s">
        <v>416</v>
      </c>
      <c r="F4401" t="n">
        <v>3201</v>
      </c>
      <c r="G4401" t="s">
        <v>250</v>
      </c>
      <c r="H4401" t="s">
        <v>251</v>
      </c>
      <c r="I4401" t="n">
        <v>5</v>
      </c>
      <c r="J4401" t="n">
        <v>490</v>
      </c>
      <c r="K4401" t="s">
        <v>266</v>
      </c>
      <c r="L4401" t="n">
        <v>99</v>
      </c>
      <c r="M4401" t="n">
        <v>0</v>
      </c>
      <c r="N4401" t="n">
        <v>0</v>
      </c>
    </row>
    <row r="4402" spans="1:20">
      <c r="A4402" s="1" t="n">
        <v>43100</v>
      </c>
      <c r="B4402" t="s">
        <v>445</v>
      </c>
      <c r="C4402" t="n">
        <v>1</v>
      </c>
      <c r="D4402" t="n">
        <v>216</v>
      </c>
      <c r="E4402" t="s">
        <v>416</v>
      </c>
      <c r="F4402" t="n">
        <v>3201</v>
      </c>
      <c r="G4402" t="s">
        <v>250</v>
      </c>
      <c r="H4402" t="s">
        <v>251</v>
      </c>
      <c r="I4402" t="n">
        <v>5</v>
      </c>
      <c r="J4402" t="n">
        <v>490</v>
      </c>
      <c r="K4402" t="s">
        <v>266</v>
      </c>
      <c r="L4402" t="n">
        <v>135</v>
      </c>
      <c r="M4402" t="n">
        <v>0</v>
      </c>
      <c r="N4402" t="n">
        <v>0</v>
      </c>
    </row>
    <row r="4403" spans="1:20">
      <c r="A4403" s="1" t="n">
        <v>42825</v>
      </c>
      <c r="B4403" t="s">
        <v>445</v>
      </c>
      <c r="C4403" t="n">
        <v>1</v>
      </c>
      <c r="D4403" t="n">
        <v>216</v>
      </c>
      <c r="E4403" t="s">
        <v>416</v>
      </c>
      <c r="F4403" t="n">
        <v>3201</v>
      </c>
      <c r="G4403" t="s">
        <v>250</v>
      </c>
      <c r="H4403" t="s">
        <v>251</v>
      </c>
      <c r="I4403" t="n">
        <v>5</v>
      </c>
      <c r="J4403" t="n">
        <v>490</v>
      </c>
      <c r="K4403" t="s">
        <v>266</v>
      </c>
      <c r="L4403" t="n">
        <v>209</v>
      </c>
      <c r="M4403" t="n">
        <v>0</v>
      </c>
      <c r="N4403" t="n">
        <v>0</v>
      </c>
    </row>
    <row r="4404" spans="1:20">
      <c r="A4404" s="1" t="n">
        <v>42794</v>
      </c>
      <c r="B4404" t="s">
        <v>445</v>
      </c>
      <c r="C4404" t="n">
        <v>1</v>
      </c>
      <c r="D4404" t="n">
        <v>216</v>
      </c>
      <c r="E4404" t="s">
        <v>416</v>
      </c>
      <c r="F4404" t="n">
        <v>3201</v>
      </c>
      <c r="G4404" t="s">
        <v>250</v>
      </c>
      <c r="H4404" t="s">
        <v>251</v>
      </c>
      <c r="I4404" t="n">
        <v>5</v>
      </c>
      <c r="J4404" t="n">
        <v>490</v>
      </c>
      <c r="K4404" t="s">
        <v>266</v>
      </c>
      <c r="L4404" t="n">
        <v>315</v>
      </c>
      <c r="M4404" t="n">
        <v>0</v>
      </c>
      <c r="N4404" t="n">
        <v>0</v>
      </c>
    </row>
    <row r="4405" spans="1:20">
      <c r="A4405" s="1" t="n">
        <v>42947</v>
      </c>
      <c r="B4405" t="s">
        <v>445</v>
      </c>
      <c r="C4405" t="n">
        <v>1</v>
      </c>
      <c r="D4405" t="n">
        <v>216</v>
      </c>
      <c r="E4405" t="s">
        <v>416</v>
      </c>
      <c r="F4405" t="n">
        <v>3201</v>
      </c>
      <c r="G4405" t="s">
        <v>250</v>
      </c>
      <c r="H4405" t="s">
        <v>251</v>
      </c>
      <c r="I4405" t="n">
        <v>5</v>
      </c>
      <c r="J4405" t="n">
        <v>490</v>
      </c>
      <c r="K4405" t="s">
        <v>266</v>
      </c>
      <c r="L4405" t="n">
        <v>294</v>
      </c>
      <c r="M4405" t="n">
        <v>0</v>
      </c>
      <c r="N4405" t="n">
        <v>0</v>
      </c>
    </row>
    <row r="4406" spans="1:20">
      <c r="A4406" s="1" t="n">
        <v>42916</v>
      </c>
      <c r="B4406" t="s">
        <v>445</v>
      </c>
      <c r="C4406" t="n">
        <v>1</v>
      </c>
      <c r="D4406" t="n">
        <v>216</v>
      </c>
      <c r="E4406" t="s">
        <v>416</v>
      </c>
      <c r="F4406" t="n">
        <v>3201</v>
      </c>
      <c r="G4406" t="s">
        <v>250</v>
      </c>
      <c r="H4406" t="s">
        <v>251</v>
      </c>
      <c r="I4406" t="n">
        <v>5</v>
      </c>
      <c r="J4406" t="n">
        <v>490</v>
      </c>
      <c r="K4406" t="s">
        <v>266</v>
      </c>
      <c r="L4406" t="n">
        <v>225</v>
      </c>
      <c r="M4406" t="n">
        <v>0</v>
      </c>
      <c r="N4406" t="n">
        <v>0</v>
      </c>
    </row>
    <row r="4407" spans="1:20">
      <c r="A4407" s="1" t="n">
        <v>42855</v>
      </c>
      <c r="B4407" t="s">
        <v>445</v>
      </c>
      <c r="C4407" t="n">
        <v>1</v>
      </c>
      <c r="D4407" t="n">
        <v>216</v>
      </c>
      <c r="E4407" t="s">
        <v>416</v>
      </c>
      <c r="F4407" t="n">
        <v>3201</v>
      </c>
      <c r="G4407" t="s">
        <v>250</v>
      </c>
      <c r="H4407" t="s">
        <v>251</v>
      </c>
      <c r="I4407" t="n">
        <v>5</v>
      </c>
      <c r="J4407" t="n">
        <v>490</v>
      </c>
      <c r="K4407" t="s">
        <v>266</v>
      </c>
      <c r="L4407" t="n">
        <v>200</v>
      </c>
      <c r="M4407" t="n">
        <v>0</v>
      </c>
      <c r="N4407" t="n">
        <v>0</v>
      </c>
    </row>
    <row r="4408" spans="1:20">
      <c r="A4408" s="1" t="n">
        <v>43008</v>
      </c>
      <c r="B4408" t="s">
        <v>445</v>
      </c>
      <c r="C4408" t="n">
        <v>1</v>
      </c>
      <c r="D4408" t="n">
        <v>216</v>
      </c>
      <c r="E4408" t="s">
        <v>416</v>
      </c>
      <c r="F4408" t="n">
        <v>3201</v>
      </c>
      <c r="G4408" t="s">
        <v>250</v>
      </c>
      <c r="H4408" t="s">
        <v>251</v>
      </c>
      <c r="I4408" t="n">
        <v>5</v>
      </c>
      <c r="J4408" t="n">
        <v>490</v>
      </c>
      <c r="K4408" t="s">
        <v>266</v>
      </c>
      <c r="L4408" t="n">
        <v>196</v>
      </c>
      <c r="M4408" t="n">
        <v>0</v>
      </c>
      <c r="N4408" t="n">
        <v>0</v>
      </c>
    </row>
    <row r="4409" spans="1:20">
      <c r="A4409" s="1" t="n">
        <v>42886</v>
      </c>
      <c r="B4409" t="s">
        <v>445</v>
      </c>
      <c r="C4409" t="n">
        <v>1</v>
      </c>
      <c r="D4409" t="n">
        <v>216</v>
      </c>
      <c r="E4409" t="s">
        <v>416</v>
      </c>
      <c r="F4409" t="n">
        <v>3201</v>
      </c>
      <c r="G4409" t="s">
        <v>250</v>
      </c>
      <c r="H4409" t="s">
        <v>251</v>
      </c>
      <c r="I4409" t="n">
        <v>5</v>
      </c>
      <c r="J4409" t="n">
        <v>490</v>
      </c>
      <c r="K4409" t="s">
        <v>266</v>
      </c>
      <c r="L4409" t="n">
        <v>150</v>
      </c>
      <c r="M4409" t="n">
        <v>0</v>
      </c>
      <c r="N4409" t="n">
        <v>0</v>
      </c>
    </row>
    <row r="4410" spans="1:20">
      <c r="A4410" s="1" t="n">
        <v>42766</v>
      </c>
      <c r="B4410" t="s">
        <v>445</v>
      </c>
      <c r="C4410" t="n">
        <v>2</v>
      </c>
      <c r="D4410" t="n">
        <v>216</v>
      </c>
      <c r="E4410" t="s">
        <v>416</v>
      </c>
      <c r="F4410" t="n">
        <v>3201</v>
      </c>
      <c r="G4410" t="s">
        <v>250</v>
      </c>
      <c r="H4410" t="s">
        <v>251</v>
      </c>
      <c r="I4410" t="n">
        <v>5</v>
      </c>
      <c r="J4410" t="n">
        <v>490</v>
      </c>
      <c r="K4410" t="s">
        <v>266</v>
      </c>
      <c r="L4410" t="n">
        <v>311</v>
      </c>
      <c r="M4410" t="n">
        <v>0</v>
      </c>
      <c r="N4410" t="n">
        <v>0</v>
      </c>
    </row>
    <row r="4411" spans="1:20">
      <c r="A4411" s="1" t="n">
        <v>43039</v>
      </c>
      <c r="B4411" t="s">
        <v>445</v>
      </c>
      <c r="C4411" t="n">
        <v>1</v>
      </c>
      <c r="D4411" t="n">
        <v>216</v>
      </c>
      <c r="E4411" t="s">
        <v>416</v>
      </c>
      <c r="F4411" t="n">
        <v>3201</v>
      </c>
      <c r="G4411" t="s">
        <v>250</v>
      </c>
      <c r="H4411" t="s">
        <v>251</v>
      </c>
      <c r="I4411" t="n">
        <v>5</v>
      </c>
      <c r="J4411" t="n">
        <v>490</v>
      </c>
      <c r="K4411" t="s">
        <v>266</v>
      </c>
      <c r="L4411" t="n">
        <v>134</v>
      </c>
      <c r="M4411" t="n">
        <v>0</v>
      </c>
      <c r="N4411" t="n">
        <v>0</v>
      </c>
    </row>
    <row r="4412" spans="1:20">
      <c r="A4412" s="1" t="n">
        <v>43131</v>
      </c>
      <c r="B4412" t="s">
        <v>443</v>
      </c>
      <c r="C4412" t="n">
        <v>2</v>
      </c>
      <c r="D4412" t="n">
        <v>251</v>
      </c>
      <c r="E4412" t="s">
        <v>409</v>
      </c>
      <c r="F4412" t="n">
        <v>3202</v>
      </c>
      <c r="G4412" t="s">
        <v>297</v>
      </c>
      <c r="H4412" t="s">
        <v>251</v>
      </c>
      <c r="I4412" t="n">
        <v>5</v>
      </c>
      <c r="J4412" t="n">
        <v>887</v>
      </c>
      <c r="K4412" t="s">
        <v>448</v>
      </c>
      <c r="L4412" t="n">
        <v>17</v>
      </c>
      <c r="M4412" t="n">
        <v>0</v>
      </c>
      <c r="N4412" t="n">
        <v>0</v>
      </c>
    </row>
    <row r="4413" spans="1:20">
      <c r="A4413" s="1" t="n">
        <v>43131</v>
      </c>
      <c r="B4413" t="s">
        <v>443</v>
      </c>
      <c r="C4413" t="n">
        <v>3</v>
      </c>
      <c r="D4413" t="n">
        <v>251</v>
      </c>
      <c r="E4413" t="s">
        <v>409</v>
      </c>
      <c r="F4413" t="n">
        <v>3204</v>
      </c>
      <c r="G4413" t="s">
        <v>367</v>
      </c>
      <c r="H4413" t="s">
        <v>251</v>
      </c>
      <c r="I4413" t="n">
        <v>5</v>
      </c>
      <c r="J4413" t="n">
        <v>887</v>
      </c>
      <c r="K4413" t="s">
        <v>448</v>
      </c>
      <c r="L4413" t="n">
        <v>21</v>
      </c>
      <c r="M4413" t="n">
        <v>0</v>
      </c>
      <c r="N4413" t="n">
        <v>0</v>
      </c>
    </row>
    <row r="4414" spans="1:20">
      <c r="A4414" s="1" t="n">
        <v>43131</v>
      </c>
      <c r="B4414" t="s">
        <v>443</v>
      </c>
      <c r="C4414" t="n">
        <v>1</v>
      </c>
      <c r="D4414" t="n">
        <v>251</v>
      </c>
      <c r="E4414" t="s">
        <v>409</v>
      </c>
      <c r="F4414" t="n">
        <v>3203</v>
      </c>
      <c r="G4414" t="s">
        <v>366</v>
      </c>
      <c r="H4414" t="s">
        <v>251</v>
      </c>
      <c r="I4414" t="n">
        <v>5</v>
      </c>
      <c r="J4414" t="n">
        <v>887</v>
      </c>
      <c r="K4414" t="s">
        <v>448</v>
      </c>
      <c r="L4414" t="n">
        <v>17</v>
      </c>
      <c r="M4414" t="n">
        <v>0</v>
      </c>
      <c r="N4414" t="n">
        <v>0</v>
      </c>
    </row>
    <row r="4415" spans="1:20">
      <c r="A4415" s="1" t="n">
        <v>43131</v>
      </c>
      <c r="B4415" t="s">
        <v>454</v>
      </c>
      <c r="C4415" t="n">
        <v>1</v>
      </c>
      <c r="D4415" t="n">
        <v>25</v>
      </c>
      <c r="E4415" t="s">
        <v>143</v>
      </c>
      <c r="F4415" t="n">
        <v>3201</v>
      </c>
      <c r="G4415" t="s">
        <v>250</v>
      </c>
      <c r="H4415" t="s">
        <v>251</v>
      </c>
      <c r="I4415" t="n">
        <v>5</v>
      </c>
      <c r="J4415" t="n">
        <v>458</v>
      </c>
      <c r="K4415" t="s">
        <v>252</v>
      </c>
      <c r="L4415" t="n">
        <v>689</v>
      </c>
      <c r="M4415" t="n">
        <v>0.05</v>
      </c>
      <c r="N4415" t="n">
        <v>33.6</v>
      </c>
      <c r="O4415" t="s">
        <v>452</v>
      </c>
      <c r="P4415" t="n">
        <v>121</v>
      </c>
      <c r="Q4415" t="s">
        <v>411</v>
      </c>
      <c r="R4415" t="s">
        <v>255</v>
      </c>
      <c r="S4415" t="s">
        <v>251</v>
      </c>
      <c r="T4415" t="n">
        <v>5</v>
      </c>
    </row>
    <row r="4416" spans="1:20">
      <c r="A4416" s="1" t="n">
        <v>43131</v>
      </c>
      <c r="B4416" t="s">
        <v>454</v>
      </c>
      <c r="C4416" t="n">
        <v>2</v>
      </c>
      <c r="D4416" t="n">
        <v>25</v>
      </c>
      <c r="E4416" t="s">
        <v>143</v>
      </c>
      <c r="F4416" t="n">
        <v>3201</v>
      </c>
      <c r="G4416" t="s">
        <v>250</v>
      </c>
      <c r="H4416" t="s">
        <v>251</v>
      </c>
      <c r="I4416" t="n">
        <v>5</v>
      </c>
      <c r="J4416" t="n">
        <v>458</v>
      </c>
      <c r="K4416" t="s">
        <v>252</v>
      </c>
      <c r="L4416" t="n">
        <v>707</v>
      </c>
      <c r="M4416" t="n">
        <v>0.1</v>
      </c>
      <c r="N4416" t="n">
        <v>32.6</v>
      </c>
      <c r="O4416" t="s">
        <v>452</v>
      </c>
      <c r="P4416" t="n">
        <v>121</v>
      </c>
      <c r="Q4416" t="s">
        <v>411</v>
      </c>
      <c r="R4416" t="s">
        <v>255</v>
      </c>
      <c r="S4416" t="s">
        <v>251</v>
      </c>
      <c r="T4416" t="n">
        <v>5</v>
      </c>
    </row>
    <row r="4417" spans="1:20">
      <c r="A4417" s="1" t="n">
        <v>43131</v>
      </c>
      <c r="B4417" t="s">
        <v>444</v>
      </c>
      <c r="C4417" t="n">
        <v>1</v>
      </c>
      <c r="D4417" t="n">
        <v>25</v>
      </c>
      <c r="E4417" t="s">
        <v>143</v>
      </c>
      <c r="F4417" t="n">
        <v>3201</v>
      </c>
      <c r="G4417" t="s">
        <v>250</v>
      </c>
      <c r="H4417" t="s">
        <v>251</v>
      </c>
      <c r="I4417" t="n">
        <v>5</v>
      </c>
      <c r="J4417" t="n">
        <v>550</v>
      </c>
      <c r="K4417" t="s">
        <v>369</v>
      </c>
      <c r="L4417" t="n">
        <v>612</v>
      </c>
      <c r="M4417" t="n">
        <v>0.14</v>
      </c>
      <c r="N4417" t="n">
        <v>37.3</v>
      </c>
      <c r="O4417" t="s">
        <v>444</v>
      </c>
      <c r="P4417" t="n">
        <v>363</v>
      </c>
      <c r="Q4417" t="s">
        <v>411</v>
      </c>
      <c r="R4417" t="s">
        <v>255</v>
      </c>
      <c r="S4417" t="s">
        <v>251</v>
      </c>
      <c r="T4417" t="n">
        <v>5</v>
      </c>
    </row>
    <row r="4418" spans="1:20">
      <c r="A4418" s="1" t="n">
        <v>43131</v>
      </c>
      <c r="B4418" t="s">
        <v>444</v>
      </c>
      <c r="C4418" t="n">
        <v>2</v>
      </c>
      <c r="D4418" t="n">
        <v>216</v>
      </c>
      <c r="E4418" t="s">
        <v>416</v>
      </c>
      <c r="F4418" t="n">
        <v>3201</v>
      </c>
      <c r="G4418" t="s">
        <v>250</v>
      </c>
      <c r="H4418" t="s">
        <v>251</v>
      </c>
      <c r="I4418" t="n">
        <v>5</v>
      </c>
      <c r="J4418" t="n">
        <v>280</v>
      </c>
      <c r="K4418" t="s">
        <v>453</v>
      </c>
      <c r="L4418" t="n">
        <v>319</v>
      </c>
      <c r="M4418" t="n">
        <v>0</v>
      </c>
      <c r="N4418" t="n">
        <v>0</v>
      </c>
    </row>
    <row r="4419" spans="1:20">
      <c r="A4419" s="1" t="n">
        <v>43131</v>
      </c>
      <c r="B4419" t="s">
        <v>445</v>
      </c>
      <c r="C4419" t="n">
        <v>1</v>
      </c>
      <c r="D4419" t="n">
        <v>216</v>
      </c>
      <c r="E4419" t="s">
        <v>416</v>
      </c>
      <c r="F4419" t="n">
        <v>3201</v>
      </c>
      <c r="G4419" t="s">
        <v>250</v>
      </c>
      <c r="H4419" t="s">
        <v>251</v>
      </c>
      <c r="I4419" t="n">
        <v>5</v>
      </c>
      <c r="J4419" t="n">
        <v>515</v>
      </c>
      <c r="K4419" t="s">
        <v>361</v>
      </c>
      <c r="L4419" t="n">
        <v>315</v>
      </c>
      <c r="M4419" t="n">
        <v>0</v>
      </c>
      <c r="N4419" t="n">
        <v>0</v>
      </c>
    </row>
    <row r="4420" spans="1:20">
      <c r="A4420" s="1" t="n">
        <v>43131</v>
      </c>
      <c r="B4420" t="s">
        <v>445</v>
      </c>
      <c r="C4420" t="n">
        <v>2</v>
      </c>
      <c r="D4420" t="n">
        <v>216</v>
      </c>
      <c r="E4420" t="s">
        <v>416</v>
      </c>
      <c r="F4420" t="n">
        <v>3201</v>
      </c>
      <c r="G4420" t="s">
        <v>250</v>
      </c>
      <c r="H4420" t="s">
        <v>251</v>
      </c>
      <c r="I4420" t="n">
        <v>5</v>
      </c>
      <c r="J4420" t="n">
        <v>280</v>
      </c>
      <c r="K4420" t="s">
        <v>453</v>
      </c>
      <c r="L4420" t="n">
        <v>319</v>
      </c>
      <c r="M4420" t="n">
        <v>0</v>
      </c>
      <c r="N4420" t="n">
        <v>0</v>
      </c>
    </row>
    <row r="4421" spans="1:20">
      <c r="A4421" s="1" t="n">
        <v>43159</v>
      </c>
      <c r="B4421" t="s">
        <v>443</v>
      </c>
      <c r="C4421" t="n">
        <v>3</v>
      </c>
      <c r="D4421" t="n">
        <v>251</v>
      </c>
      <c r="E4421" t="s">
        <v>409</v>
      </c>
      <c r="F4421" t="n">
        <v>3204</v>
      </c>
      <c r="G4421" t="s">
        <v>367</v>
      </c>
      <c r="H4421" t="s">
        <v>251</v>
      </c>
      <c r="I4421" t="n">
        <v>5</v>
      </c>
      <c r="J4421" t="n">
        <v>720</v>
      </c>
      <c r="K4421" t="s">
        <v>377</v>
      </c>
      <c r="L4421" t="n">
        <v>21</v>
      </c>
      <c r="M4421" t="n">
        <v>0</v>
      </c>
      <c r="N4421" t="n">
        <v>0</v>
      </c>
    </row>
    <row r="4422" spans="1:20">
      <c r="A4422" s="1" t="n">
        <v>43159</v>
      </c>
      <c r="B4422" t="s">
        <v>443</v>
      </c>
      <c r="C4422" t="n">
        <v>2</v>
      </c>
      <c r="D4422" t="n">
        <v>251</v>
      </c>
      <c r="E4422" t="s">
        <v>409</v>
      </c>
      <c r="F4422" t="n">
        <v>3203</v>
      </c>
      <c r="G4422" t="s">
        <v>366</v>
      </c>
      <c r="H4422" t="s">
        <v>251</v>
      </c>
      <c r="I4422" t="n">
        <v>5</v>
      </c>
      <c r="J4422" t="n">
        <v>720</v>
      </c>
      <c r="K4422" t="s">
        <v>377</v>
      </c>
      <c r="L4422" t="n">
        <v>18</v>
      </c>
      <c r="M4422" t="n">
        <v>0</v>
      </c>
      <c r="N4422" t="n">
        <v>0</v>
      </c>
    </row>
    <row r="4423" spans="1:20">
      <c r="A4423" s="1" t="n">
        <v>43159</v>
      </c>
      <c r="B4423" t="s">
        <v>443</v>
      </c>
      <c r="C4423" t="n">
        <v>1</v>
      </c>
      <c r="D4423" t="n">
        <v>251</v>
      </c>
      <c r="E4423" t="s">
        <v>409</v>
      </c>
      <c r="F4423" t="n">
        <v>3203</v>
      </c>
      <c r="G4423" t="s">
        <v>366</v>
      </c>
      <c r="H4423" t="s">
        <v>251</v>
      </c>
      <c r="I4423" t="n">
        <v>5</v>
      </c>
      <c r="J4423" t="n">
        <v>720</v>
      </c>
      <c r="K4423" t="s">
        <v>377</v>
      </c>
      <c r="L4423" t="n">
        <v>17</v>
      </c>
      <c r="M4423" t="n">
        <v>0</v>
      </c>
      <c r="N4423" t="n">
        <v>0</v>
      </c>
    </row>
    <row r="4424" spans="1:20">
      <c r="A4424" s="1" t="n">
        <v>43159</v>
      </c>
      <c r="B4424" t="s">
        <v>454</v>
      </c>
      <c r="C4424" t="n">
        <v>2</v>
      </c>
      <c r="D4424" t="n">
        <v>25</v>
      </c>
      <c r="E4424" t="s">
        <v>143</v>
      </c>
      <c r="F4424" t="n">
        <v>3201</v>
      </c>
      <c r="G4424" t="s">
        <v>250</v>
      </c>
      <c r="H4424" t="s">
        <v>251</v>
      </c>
      <c r="I4424" t="n">
        <v>5</v>
      </c>
      <c r="J4424" t="n">
        <v>458</v>
      </c>
      <c r="K4424" t="s">
        <v>252</v>
      </c>
      <c r="L4424" t="n">
        <v>475</v>
      </c>
      <c r="M4424" t="n">
        <v>0.14</v>
      </c>
      <c r="N4424" t="n">
        <v>33.4</v>
      </c>
      <c r="O4424" t="s">
        <v>452</v>
      </c>
      <c r="P4424" t="n">
        <v>121</v>
      </c>
      <c r="Q4424" t="s">
        <v>411</v>
      </c>
      <c r="R4424" t="s">
        <v>255</v>
      </c>
      <c r="S4424" t="s">
        <v>251</v>
      </c>
      <c r="T4424" t="n">
        <v>5</v>
      </c>
    </row>
    <row r="4425" spans="1:20">
      <c r="A4425" s="1" t="n">
        <v>43159</v>
      </c>
      <c r="B4425" t="s">
        <v>454</v>
      </c>
      <c r="C4425" t="n">
        <v>1</v>
      </c>
      <c r="D4425" t="n">
        <v>25</v>
      </c>
      <c r="E4425" t="s">
        <v>143</v>
      </c>
      <c r="F4425" t="n">
        <v>3201</v>
      </c>
      <c r="G4425" t="s">
        <v>250</v>
      </c>
      <c r="H4425" t="s">
        <v>251</v>
      </c>
      <c r="I4425" t="n">
        <v>5</v>
      </c>
      <c r="J4425" t="n">
        <v>458</v>
      </c>
      <c r="K4425" t="s">
        <v>252</v>
      </c>
      <c r="L4425" t="n">
        <v>694</v>
      </c>
      <c r="M4425" t="n">
        <v>0.05</v>
      </c>
      <c r="N4425" t="n">
        <v>33.4</v>
      </c>
      <c r="O4425" t="s">
        <v>452</v>
      </c>
      <c r="P4425" t="n">
        <v>121</v>
      </c>
      <c r="Q4425" t="s">
        <v>411</v>
      </c>
      <c r="R4425" t="s">
        <v>255</v>
      </c>
      <c r="S4425" t="s">
        <v>251</v>
      </c>
      <c r="T4425" t="n">
        <v>5</v>
      </c>
    </row>
    <row r="4426" spans="1:20">
      <c r="A4426" s="1" t="n">
        <v>43159</v>
      </c>
      <c r="B4426" t="s">
        <v>454</v>
      </c>
      <c r="C4426" t="n">
        <v>3</v>
      </c>
      <c r="D4426" t="n">
        <v>25</v>
      </c>
      <c r="E4426" t="s">
        <v>143</v>
      </c>
      <c r="F4426" t="n">
        <v>3201</v>
      </c>
      <c r="G4426" t="s">
        <v>250</v>
      </c>
      <c r="H4426" t="s">
        <v>251</v>
      </c>
      <c r="I4426" t="n">
        <v>5</v>
      </c>
      <c r="J4426" t="n">
        <v>458</v>
      </c>
      <c r="K4426" t="s">
        <v>252</v>
      </c>
      <c r="L4426" t="n">
        <v>208</v>
      </c>
      <c r="M4426" t="n">
        <v>0.04</v>
      </c>
      <c r="N4426" t="n">
        <v>40.4</v>
      </c>
      <c r="O4426" t="s">
        <v>452</v>
      </c>
      <c r="P4426" t="n">
        <v>121</v>
      </c>
      <c r="Q4426" t="s">
        <v>411</v>
      </c>
      <c r="R4426" t="s">
        <v>255</v>
      </c>
      <c r="S4426" t="s">
        <v>251</v>
      </c>
      <c r="T4426" t="n">
        <v>5</v>
      </c>
    </row>
    <row r="4427" spans="1:20">
      <c r="A4427" s="1" t="n">
        <v>43159</v>
      </c>
      <c r="B4427" t="s">
        <v>444</v>
      </c>
      <c r="C4427" t="n">
        <v>2</v>
      </c>
      <c r="D4427" t="n">
        <v>25</v>
      </c>
      <c r="E4427" t="s">
        <v>143</v>
      </c>
      <c r="F4427" t="n">
        <v>3201</v>
      </c>
      <c r="G4427" t="s">
        <v>250</v>
      </c>
      <c r="H4427" t="s">
        <v>251</v>
      </c>
      <c r="I4427" t="n">
        <v>5</v>
      </c>
      <c r="J4427" t="n">
        <v>670</v>
      </c>
      <c r="K4427" t="s">
        <v>359</v>
      </c>
      <c r="L4427" t="n">
        <v>1048</v>
      </c>
      <c r="M4427" t="n">
        <v>0.15</v>
      </c>
      <c r="N4427" t="n">
        <v>37.2</v>
      </c>
      <c r="O4427" t="s">
        <v>444</v>
      </c>
      <c r="P4427" t="n">
        <v>363</v>
      </c>
      <c r="Q4427" t="s">
        <v>411</v>
      </c>
      <c r="R4427" t="s">
        <v>255</v>
      </c>
      <c r="S4427" t="s">
        <v>251</v>
      </c>
      <c r="T4427" t="n">
        <v>5</v>
      </c>
    </row>
    <row r="4428" spans="1:20">
      <c r="A4428" s="1" t="n">
        <v>43159</v>
      </c>
      <c r="B4428" t="s">
        <v>444</v>
      </c>
      <c r="C4428" t="n">
        <v>1</v>
      </c>
      <c r="D4428" t="n">
        <v>25</v>
      </c>
      <c r="E4428" t="s">
        <v>143</v>
      </c>
      <c r="F4428" t="n">
        <v>3201</v>
      </c>
      <c r="G4428" t="s">
        <v>250</v>
      </c>
      <c r="H4428" t="s">
        <v>251</v>
      </c>
      <c r="I4428" t="n">
        <v>5</v>
      </c>
      <c r="J4428" t="n">
        <v>550</v>
      </c>
      <c r="K4428" t="s">
        <v>369</v>
      </c>
      <c r="L4428" t="n">
        <v>948</v>
      </c>
      <c r="M4428" t="n">
        <v>0.74</v>
      </c>
      <c r="N4428" t="n">
        <v>40.5</v>
      </c>
      <c r="O4428" t="s">
        <v>444</v>
      </c>
      <c r="P4428" t="n">
        <v>363</v>
      </c>
      <c r="Q4428" t="s">
        <v>411</v>
      </c>
      <c r="R4428" t="s">
        <v>255</v>
      </c>
      <c r="S4428" t="s">
        <v>251</v>
      </c>
      <c r="T4428" t="n">
        <v>5</v>
      </c>
    </row>
    <row r="4429" spans="1:20">
      <c r="A4429" s="1" t="n">
        <v>43159</v>
      </c>
      <c r="B4429" t="s">
        <v>445</v>
      </c>
      <c r="C4429" t="n">
        <v>1</v>
      </c>
      <c r="D4429" t="n">
        <v>216</v>
      </c>
      <c r="E4429" t="s">
        <v>416</v>
      </c>
      <c r="F4429" t="n">
        <v>3201</v>
      </c>
      <c r="G4429" t="s">
        <v>250</v>
      </c>
      <c r="H4429" t="s">
        <v>251</v>
      </c>
      <c r="I4429" t="n">
        <v>5</v>
      </c>
      <c r="J4429" t="n">
        <v>515</v>
      </c>
      <c r="K4429" t="s">
        <v>361</v>
      </c>
      <c r="L4429" t="n">
        <v>130</v>
      </c>
      <c r="M4429" t="n">
        <v>0</v>
      </c>
      <c r="N4429" t="n">
        <v>0</v>
      </c>
    </row>
    <row r="4430" spans="1:20">
      <c r="A4430" s="1" t="n">
        <v>43190</v>
      </c>
      <c r="B4430" t="s">
        <v>443</v>
      </c>
      <c r="C4430" t="n">
        <v>3</v>
      </c>
      <c r="D4430" t="n">
        <v>251</v>
      </c>
      <c r="E4430" t="s">
        <v>409</v>
      </c>
      <c r="F4430" t="n">
        <v>3204</v>
      </c>
      <c r="G4430" t="s">
        <v>367</v>
      </c>
      <c r="H4430" t="s">
        <v>251</v>
      </c>
      <c r="I4430" t="n">
        <v>5</v>
      </c>
      <c r="J4430" t="n">
        <v>887</v>
      </c>
      <c r="K4430" t="s">
        <v>448</v>
      </c>
      <c r="L4430" t="n">
        <v>22</v>
      </c>
      <c r="M4430" t="n">
        <v>0</v>
      </c>
      <c r="N4430" t="n">
        <v>0</v>
      </c>
    </row>
    <row r="4431" spans="1:20">
      <c r="A4431" s="1" t="n">
        <v>43190</v>
      </c>
      <c r="B4431" t="s">
        <v>443</v>
      </c>
      <c r="C4431" t="n">
        <v>1</v>
      </c>
      <c r="D4431" t="n">
        <v>251</v>
      </c>
      <c r="E4431" t="s">
        <v>409</v>
      </c>
      <c r="F4431" t="n">
        <v>3203</v>
      </c>
      <c r="G4431" t="s">
        <v>366</v>
      </c>
      <c r="H4431" t="s">
        <v>251</v>
      </c>
      <c r="I4431" t="n">
        <v>5</v>
      </c>
      <c r="J4431" t="n">
        <v>887</v>
      </c>
      <c r="K4431" t="s">
        <v>448</v>
      </c>
      <c r="L4431" t="n">
        <v>16</v>
      </c>
      <c r="M4431" t="n">
        <v>0</v>
      </c>
      <c r="N4431" t="n">
        <v>0</v>
      </c>
    </row>
    <row r="4432" spans="1:20">
      <c r="A4432" s="1" t="n">
        <v>43190</v>
      </c>
      <c r="B4432" t="s">
        <v>443</v>
      </c>
      <c r="C4432" t="n">
        <v>2</v>
      </c>
      <c r="D4432" t="n">
        <v>251</v>
      </c>
      <c r="E4432" t="s">
        <v>409</v>
      </c>
      <c r="F4432" t="n">
        <v>3202</v>
      </c>
      <c r="G4432" t="s">
        <v>297</v>
      </c>
      <c r="H4432" t="s">
        <v>251</v>
      </c>
      <c r="I4432" t="n">
        <v>5</v>
      </c>
      <c r="J4432" t="n">
        <v>887</v>
      </c>
      <c r="K4432" t="s">
        <v>448</v>
      </c>
      <c r="L4432" t="n">
        <v>19</v>
      </c>
      <c r="M4432" t="n">
        <v>0</v>
      </c>
      <c r="N4432" t="n">
        <v>0</v>
      </c>
    </row>
    <row r="4433" spans="1:20">
      <c r="A4433" s="1" t="n">
        <v>43190</v>
      </c>
      <c r="B4433" t="s">
        <v>443</v>
      </c>
      <c r="C4433" t="n">
        <v>4</v>
      </c>
      <c r="D4433" t="n">
        <v>251</v>
      </c>
      <c r="E4433" t="s">
        <v>409</v>
      </c>
      <c r="F4433" t="n">
        <v>3203</v>
      </c>
      <c r="G4433" t="s">
        <v>366</v>
      </c>
      <c r="H4433" t="s">
        <v>251</v>
      </c>
      <c r="I4433" t="n">
        <v>5</v>
      </c>
      <c r="J4433" t="n">
        <v>685</v>
      </c>
      <c r="K4433" t="s">
        <v>343</v>
      </c>
      <c r="L4433" t="n">
        <v>27</v>
      </c>
      <c r="M4433" t="n">
        <v>0</v>
      </c>
      <c r="N4433" t="n">
        <v>0</v>
      </c>
    </row>
    <row r="4434" spans="1:20">
      <c r="A4434" s="1" t="n">
        <v>43190</v>
      </c>
      <c r="B4434" t="s">
        <v>443</v>
      </c>
      <c r="C4434" t="n">
        <v>6</v>
      </c>
      <c r="D4434" t="n">
        <v>251</v>
      </c>
      <c r="E4434" t="s">
        <v>409</v>
      </c>
      <c r="F4434" t="n">
        <v>3204</v>
      </c>
      <c r="G4434" t="s">
        <v>367</v>
      </c>
      <c r="H4434" t="s">
        <v>251</v>
      </c>
      <c r="I4434" t="n">
        <v>5</v>
      </c>
      <c r="J4434" t="n">
        <v>685</v>
      </c>
      <c r="K4434" t="s">
        <v>343</v>
      </c>
      <c r="L4434" t="n">
        <v>11</v>
      </c>
      <c r="M4434" t="n">
        <v>0</v>
      </c>
      <c r="N4434" t="n">
        <v>0</v>
      </c>
    </row>
    <row r="4435" spans="1:20">
      <c r="A4435" s="1" t="n">
        <v>43190</v>
      </c>
      <c r="B4435" t="s">
        <v>443</v>
      </c>
      <c r="C4435" t="n">
        <v>5</v>
      </c>
      <c r="D4435" t="n">
        <v>251</v>
      </c>
      <c r="E4435" t="s">
        <v>409</v>
      </c>
      <c r="F4435" t="n">
        <v>3202</v>
      </c>
      <c r="G4435" t="s">
        <v>297</v>
      </c>
      <c r="H4435" t="s">
        <v>251</v>
      </c>
      <c r="I4435" t="n">
        <v>5</v>
      </c>
      <c r="J4435" t="n">
        <v>685</v>
      </c>
      <c r="K4435" t="s">
        <v>343</v>
      </c>
      <c r="L4435" t="n">
        <v>17</v>
      </c>
      <c r="M4435" t="n">
        <v>0</v>
      </c>
      <c r="N4435" t="n">
        <v>0</v>
      </c>
    </row>
    <row r="4436" spans="1:20">
      <c r="A4436" s="1" t="n">
        <v>43190</v>
      </c>
      <c r="B4436" t="s">
        <v>454</v>
      </c>
      <c r="C4436" t="n">
        <v>2</v>
      </c>
      <c r="D4436" t="n">
        <v>25</v>
      </c>
      <c r="E4436" t="s">
        <v>143</v>
      </c>
      <c r="F4436" t="n">
        <v>3201</v>
      </c>
      <c r="G4436" t="s">
        <v>250</v>
      </c>
      <c r="H4436" t="s">
        <v>251</v>
      </c>
      <c r="I4436" t="n">
        <v>5</v>
      </c>
      <c r="J4436" t="n">
        <v>580</v>
      </c>
      <c r="K4436" t="s">
        <v>270</v>
      </c>
      <c r="L4436" t="n">
        <v>288</v>
      </c>
      <c r="M4436" t="n">
        <v>0.3</v>
      </c>
      <c r="N4436" t="n">
        <v>30.4</v>
      </c>
      <c r="O4436" t="s">
        <v>452</v>
      </c>
      <c r="P4436" t="n">
        <v>121</v>
      </c>
      <c r="Q4436" t="s">
        <v>411</v>
      </c>
      <c r="R4436" t="s">
        <v>255</v>
      </c>
      <c r="S4436" t="s">
        <v>251</v>
      </c>
      <c r="T4436" t="n">
        <v>5</v>
      </c>
    </row>
    <row r="4437" spans="1:20">
      <c r="A4437" s="1" t="n">
        <v>43190</v>
      </c>
      <c r="B4437" t="s">
        <v>454</v>
      </c>
      <c r="C4437" t="n">
        <v>1</v>
      </c>
      <c r="D4437" t="n">
        <v>25</v>
      </c>
      <c r="E4437" t="s">
        <v>143</v>
      </c>
      <c r="F4437" t="n">
        <v>3201</v>
      </c>
      <c r="G4437" t="s">
        <v>250</v>
      </c>
      <c r="H4437" t="s">
        <v>251</v>
      </c>
      <c r="I4437" t="n">
        <v>5</v>
      </c>
      <c r="J4437" t="n">
        <v>458</v>
      </c>
      <c r="K4437" t="s">
        <v>252</v>
      </c>
      <c r="L4437" t="n">
        <v>381</v>
      </c>
      <c r="M4437" t="n">
        <v>0.14</v>
      </c>
      <c r="N4437" t="n">
        <v>32.9</v>
      </c>
      <c r="O4437" t="s">
        <v>452</v>
      </c>
      <c r="P4437" t="n">
        <v>121</v>
      </c>
      <c r="Q4437" t="s">
        <v>411</v>
      </c>
      <c r="R4437" t="s">
        <v>255</v>
      </c>
      <c r="S4437" t="s">
        <v>251</v>
      </c>
      <c r="T4437" t="n">
        <v>5</v>
      </c>
    </row>
    <row r="4438" spans="1:20">
      <c r="A4438" s="1" t="n">
        <v>43190</v>
      </c>
      <c r="B4438" t="s">
        <v>454</v>
      </c>
      <c r="C4438" t="n">
        <v>6</v>
      </c>
      <c r="D4438" t="n">
        <v>25</v>
      </c>
      <c r="E4438" t="s">
        <v>143</v>
      </c>
      <c r="F4438" t="n">
        <v>3201</v>
      </c>
      <c r="G4438" t="s">
        <v>250</v>
      </c>
      <c r="H4438" t="s">
        <v>251</v>
      </c>
      <c r="I4438" t="n">
        <v>5</v>
      </c>
      <c r="J4438" t="n">
        <v>458</v>
      </c>
      <c r="K4438" t="s">
        <v>252</v>
      </c>
      <c r="L4438" t="n">
        <v>693</v>
      </c>
      <c r="M4438" t="n">
        <v>0.05</v>
      </c>
      <c r="N4438" t="n">
        <v>33.4</v>
      </c>
      <c r="O4438" t="s">
        <v>452</v>
      </c>
      <c r="P4438" t="n">
        <v>121</v>
      </c>
      <c r="Q4438" t="s">
        <v>411</v>
      </c>
      <c r="R4438" t="s">
        <v>255</v>
      </c>
      <c r="S4438" t="s">
        <v>251</v>
      </c>
      <c r="T4438" t="n">
        <v>5</v>
      </c>
    </row>
    <row r="4439" spans="1:20">
      <c r="A4439" s="1" t="n">
        <v>43190</v>
      </c>
      <c r="B4439" t="s">
        <v>454</v>
      </c>
      <c r="C4439" t="n">
        <v>5</v>
      </c>
      <c r="D4439" t="n">
        <v>25</v>
      </c>
      <c r="E4439" t="s">
        <v>143</v>
      </c>
      <c r="F4439" t="n">
        <v>3201</v>
      </c>
      <c r="G4439" t="s">
        <v>250</v>
      </c>
      <c r="H4439" t="s">
        <v>251</v>
      </c>
      <c r="I4439" t="n">
        <v>5</v>
      </c>
      <c r="J4439" t="n">
        <v>458</v>
      </c>
      <c r="K4439" t="s">
        <v>252</v>
      </c>
      <c r="L4439" t="n">
        <v>131</v>
      </c>
      <c r="M4439" t="n">
        <v>0.07000000000000001</v>
      </c>
      <c r="N4439" t="n">
        <v>33.8</v>
      </c>
      <c r="O4439" t="s">
        <v>452</v>
      </c>
      <c r="P4439" t="n">
        <v>121</v>
      </c>
      <c r="Q4439" t="s">
        <v>411</v>
      </c>
      <c r="R4439" t="s">
        <v>255</v>
      </c>
      <c r="S4439" t="s">
        <v>251</v>
      </c>
      <c r="T4439" t="n">
        <v>5</v>
      </c>
    </row>
    <row r="4440" spans="1:20">
      <c r="A4440" s="1" t="n">
        <v>43190</v>
      </c>
      <c r="B4440" t="s">
        <v>454</v>
      </c>
      <c r="C4440" t="n">
        <v>4</v>
      </c>
      <c r="D4440" t="n">
        <v>25</v>
      </c>
      <c r="E4440" t="s">
        <v>143</v>
      </c>
      <c r="F4440" t="n">
        <v>3201</v>
      </c>
      <c r="G4440" t="s">
        <v>250</v>
      </c>
      <c r="H4440" t="s">
        <v>251</v>
      </c>
      <c r="I4440" t="n">
        <v>5</v>
      </c>
      <c r="J4440" t="n">
        <v>945</v>
      </c>
      <c r="K4440" t="s">
        <v>304</v>
      </c>
      <c r="L4440" t="n">
        <v>296</v>
      </c>
      <c r="M4440" t="n">
        <v>0.08</v>
      </c>
      <c r="N4440" t="n">
        <v>34.8</v>
      </c>
      <c r="O4440" t="s">
        <v>452</v>
      </c>
      <c r="P4440" t="n">
        <v>121</v>
      </c>
      <c r="Q4440" t="s">
        <v>411</v>
      </c>
      <c r="R4440" t="s">
        <v>255</v>
      </c>
      <c r="S4440" t="s">
        <v>251</v>
      </c>
      <c r="T4440" t="n">
        <v>5</v>
      </c>
    </row>
    <row r="4441" spans="1:20">
      <c r="A4441" s="1" t="n">
        <v>43190</v>
      </c>
      <c r="B4441" t="s">
        <v>454</v>
      </c>
      <c r="C4441" t="n">
        <v>3</v>
      </c>
      <c r="D4441" t="n">
        <v>25</v>
      </c>
      <c r="E4441" t="s">
        <v>143</v>
      </c>
      <c r="F4441" t="n">
        <v>3201</v>
      </c>
      <c r="G4441" t="s">
        <v>250</v>
      </c>
      <c r="H4441" t="s">
        <v>251</v>
      </c>
      <c r="I4441" t="n">
        <v>5</v>
      </c>
      <c r="J4441" t="n">
        <v>945</v>
      </c>
      <c r="K4441" t="s">
        <v>304</v>
      </c>
      <c r="L4441" t="n">
        <v>202</v>
      </c>
      <c r="M4441" t="n">
        <v>0.02</v>
      </c>
      <c r="N4441" t="n">
        <v>40.4</v>
      </c>
      <c r="O4441" t="s">
        <v>452</v>
      </c>
      <c r="P4441" t="n">
        <v>121</v>
      </c>
      <c r="Q4441" t="s">
        <v>411</v>
      </c>
      <c r="R4441" t="s">
        <v>255</v>
      </c>
      <c r="S4441" t="s">
        <v>251</v>
      </c>
      <c r="T4441" t="n">
        <v>5</v>
      </c>
    </row>
    <row r="4442" spans="1:20">
      <c r="A4442" s="1" t="n">
        <v>43190</v>
      </c>
      <c r="B4442" t="s">
        <v>444</v>
      </c>
      <c r="C4442" t="n">
        <v>2</v>
      </c>
      <c r="D4442" t="n">
        <v>25</v>
      </c>
      <c r="E4442" t="s">
        <v>143</v>
      </c>
      <c r="F4442" t="n">
        <v>3201</v>
      </c>
      <c r="G4442" t="s">
        <v>250</v>
      </c>
      <c r="H4442" t="s">
        <v>251</v>
      </c>
      <c r="I4442" t="n">
        <v>5</v>
      </c>
      <c r="J4442" t="n">
        <v>805</v>
      </c>
      <c r="K4442" t="s">
        <v>317</v>
      </c>
      <c r="L4442" t="n">
        <v>702</v>
      </c>
      <c r="M4442" t="n">
        <v>0.26</v>
      </c>
      <c r="N4442" t="n">
        <v>35.5</v>
      </c>
      <c r="O4442" t="s">
        <v>444</v>
      </c>
      <c r="P4442" t="n">
        <v>363</v>
      </c>
      <c r="Q4442" t="s">
        <v>411</v>
      </c>
      <c r="R4442" t="s">
        <v>255</v>
      </c>
      <c r="S4442" t="s">
        <v>251</v>
      </c>
      <c r="T4442" t="n">
        <v>5</v>
      </c>
    </row>
    <row r="4443" spans="1:20">
      <c r="A4443" s="1" t="n">
        <v>43190</v>
      </c>
      <c r="B4443" t="s">
        <v>444</v>
      </c>
      <c r="C4443" t="n">
        <v>1</v>
      </c>
      <c r="D4443" t="n">
        <v>25</v>
      </c>
      <c r="E4443" t="s">
        <v>143</v>
      </c>
      <c r="F4443" t="n">
        <v>3201</v>
      </c>
      <c r="G4443" t="s">
        <v>250</v>
      </c>
      <c r="H4443" t="s">
        <v>251</v>
      </c>
      <c r="I4443" t="n">
        <v>5</v>
      </c>
      <c r="J4443" t="n">
        <v>550</v>
      </c>
      <c r="K4443" t="s">
        <v>369</v>
      </c>
      <c r="L4443" t="n">
        <v>1048</v>
      </c>
      <c r="M4443" t="n">
        <v>0.15</v>
      </c>
      <c r="N4443" t="n">
        <v>37.2</v>
      </c>
      <c r="O4443" t="s">
        <v>444</v>
      </c>
      <c r="P4443" t="n">
        <v>363</v>
      </c>
      <c r="Q4443" t="s">
        <v>411</v>
      </c>
      <c r="R4443" t="s">
        <v>255</v>
      </c>
      <c r="S4443" t="s">
        <v>251</v>
      </c>
      <c r="T4443" t="n">
        <v>5</v>
      </c>
    </row>
    <row r="4444" spans="1:20">
      <c r="A4444" s="1" t="n">
        <v>43190</v>
      </c>
      <c r="B4444" t="s">
        <v>444</v>
      </c>
      <c r="C4444" t="n">
        <v>3</v>
      </c>
      <c r="D4444" t="n">
        <v>216</v>
      </c>
      <c r="E4444" t="s">
        <v>416</v>
      </c>
      <c r="F4444" t="n">
        <v>3201</v>
      </c>
      <c r="G4444" t="s">
        <v>250</v>
      </c>
      <c r="H4444" t="s">
        <v>251</v>
      </c>
      <c r="I4444" t="n">
        <v>5</v>
      </c>
      <c r="J4444" t="n">
        <v>280</v>
      </c>
      <c r="K4444" t="s">
        <v>453</v>
      </c>
      <c r="L4444" t="n">
        <v>312</v>
      </c>
      <c r="M4444" t="n">
        <v>0</v>
      </c>
      <c r="N4444" t="n">
        <v>0</v>
      </c>
    </row>
    <row r="4445" spans="1:20">
      <c r="A4445" s="1" t="n">
        <v>43190</v>
      </c>
      <c r="B4445" t="s">
        <v>445</v>
      </c>
      <c r="C4445" t="n">
        <v>1</v>
      </c>
      <c r="D4445" t="n">
        <v>216</v>
      </c>
      <c r="E4445" t="s">
        <v>416</v>
      </c>
      <c r="F4445" t="n">
        <v>3201</v>
      </c>
      <c r="G4445" t="s">
        <v>250</v>
      </c>
      <c r="H4445" t="s">
        <v>251</v>
      </c>
      <c r="I4445" t="n">
        <v>5</v>
      </c>
      <c r="J4445" t="n">
        <v>515</v>
      </c>
      <c r="K4445" t="s">
        <v>361</v>
      </c>
      <c r="L4445" t="n">
        <v>314</v>
      </c>
      <c r="M4445" t="n">
        <v>0</v>
      </c>
      <c r="N4445" t="n">
        <v>0</v>
      </c>
    </row>
    <row r="4446" spans="1:20">
      <c r="A4446" s="1" t="n">
        <v>43190</v>
      </c>
      <c r="B4446" t="s">
        <v>445</v>
      </c>
      <c r="C4446" t="n">
        <v>2</v>
      </c>
      <c r="D4446" t="n">
        <v>216</v>
      </c>
      <c r="E4446" t="s">
        <v>416</v>
      </c>
      <c r="F4446" t="n">
        <v>3201</v>
      </c>
      <c r="G4446" t="s">
        <v>250</v>
      </c>
      <c r="H4446" t="s">
        <v>251</v>
      </c>
      <c r="I4446" t="n">
        <v>5</v>
      </c>
      <c r="J4446" t="n">
        <v>280</v>
      </c>
      <c r="K4446" t="s">
        <v>453</v>
      </c>
      <c r="L4446" t="n">
        <v>312</v>
      </c>
      <c r="M4446" t="n">
        <v>0</v>
      </c>
      <c r="N4446" t="n">
        <v>0</v>
      </c>
    </row>
    <row r="4447" spans="1:20">
      <c r="A4447" s="1" t="n">
        <v>43220</v>
      </c>
      <c r="B4447" t="s">
        <v>443</v>
      </c>
      <c r="C4447" t="n">
        <v>3</v>
      </c>
      <c r="D4447" t="n">
        <v>251</v>
      </c>
      <c r="E4447" t="s">
        <v>409</v>
      </c>
      <c r="F4447" t="n">
        <v>3204</v>
      </c>
      <c r="G4447" t="s">
        <v>367</v>
      </c>
      <c r="H4447" t="s">
        <v>251</v>
      </c>
      <c r="I4447" t="n">
        <v>5</v>
      </c>
      <c r="J4447" t="n">
        <v>887</v>
      </c>
      <c r="K4447" t="s">
        <v>448</v>
      </c>
      <c r="L4447" t="n">
        <v>18</v>
      </c>
      <c r="M4447" t="n">
        <v>0</v>
      </c>
      <c r="N4447" t="n">
        <v>0</v>
      </c>
    </row>
    <row r="4448" spans="1:20">
      <c r="A4448" s="1" t="n">
        <v>43220</v>
      </c>
      <c r="B4448" t="s">
        <v>443</v>
      </c>
      <c r="C4448" t="n">
        <v>2</v>
      </c>
      <c r="D4448" t="n">
        <v>251</v>
      </c>
      <c r="E4448" t="s">
        <v>409</v>
      </c>
      <c r="F4448" t="n">
        <v>3202</v>
      </c>
      <c r="G4448" t="s">
        <v>297</v>
      </c>
      <c r="H4448" t="s">
        <v>251</v>
      </c>
      <c r="I4448" t="n">
        <v>5</v>
      </c>
      <c r="J4448" t="n">
        <v>887</v>
      </c>
      <c r="K4448" t="s">
        <v>448</v>
      </c>
      <c r="L4448" t="n">
        <v>12</v>
      </c>
      <c r="M4448" t="n">
        <v>0</v>
      </c>
      <c r="N4448" t="n">
        <v>0</v>
      </c>
    </row>
    <row r="4449" spans="1:20">
      <c r="A4449" s="1" t="n">
        <v>43220</v>
      </c>
      <c r="B4449" t="s">
        <v>443</v>
      </c>
      <c r="C4449" t="n">
        <v>1</v>
      </c>
      <c r="D4449" t="n">
        <v>251</v>
      </c>
      <c r="E4449" t="s">
        <v>409</v>
      </c>
      <c r="F4449" t="n">
        <v>3203</v>
      </c>
      <c r="G4449" t="s">
        <v>366</v>
      </c>
      <c r="H4449" t="s">
        <v>251</v>
      </c>
      <c r="I4449" t="n">
        <v>5</v>
      </c>
      <c r="J4449" t="n">
        <v>887</v>
      </c>
      <c r="K4449" t="s">
        <v>448</v>
      </c>
      <c r="L4449" t="n">
        <v>25</v>
      </c>
      <c r="M4449" t="n">
        <v>0</v>
      </c>
      <c r="N4449" t="n">
        <v>0</v>
      </c>
    </row>
    <row r="4450" spans="1:20">
      <c r="A4450" s="1" t="n">
        <v>43220</v>
      </c>
      <c r="B4450" t="s">
        <v>454</v>
      </c>
      <c r="C4450" t="n">
        <v>3</v>
      </c>
      <c r="D4450" t="n">
        <v>25</v>
      </c>
      <c r="E4450" t="s">
        <v>143</v>
      </c>
      <c r="F4450" t="n">
        <v>3201</v>
      </c>
      <c r="G4450" t="s">
        <v>250</v>
      </c>
      <c r="H4450" t="s">
        <v>251</v>
      </c>
      <c r="I4450" t="n">
        <v>5</v>
      </c>
      <c r="J4450" t="n">
        <v>458</v>
      </c>
      <c r="K4450" t="s">
        <v>252</v>
      </c>
      <c r="L4450" t="n">
        <v>699</v>
      </c>
      <c r="M4450" t="n">
        <v>0.03</v>
      </c>
      <c r="N4450" t="n">
        <v>33.4</v>
      </c>
      <c r="O4450" t="s">
        <v>452</v>
      </c>
      <c r="P4450" t="n">
        <v>121</v>
      </c>
      <c r="Q4450" t="s">
        <v>411</v>
      </c>
      <c r="R4450" t="s">
        <v>255</v>
      </c>
      <c r="S4450" t="s">
        <v>251</v>
      </c>
      <c r="T4450" t="n">
        <v>5</v>
      </c>
    </row>
    <row r="4451" spans="1:20">
      <c r="A4451" s="1" t="n">
        <v>43220</v>
      </c>
      <c r="B4451" t="s">
        <v>454</v>
      </c>
      <c r="C4451" t="n">
        <v>2</v>
      </c>
      <c r="D4451" t="n">
        <v>25</v>
      </c>
      <c r="E4451" t="s">
        <v>143</v>
      </c>
      <c r="F4451" t="n">
        <v>3201</v>
      </c>
      <c r="G4451" t="s">
        <v>250</v>
      </c>
      <c r="H4451" t="s">
        <v>251</v>
      </c>
      <c r="I4451" t="n">
        <v>5</v>
      </c>
      <c r="J4451" t="n">
        <v>458</v>
      </c>
      <c r="K4451" t="s">
        <v>252</v>
      </c>
      <c r="L4451" t="n">
        <v>389</v>
      </c>
      <c r="M4451" t="n">
        <v>0.2</v>
      </c>
      <c r="N4451" t="n">
        <v>33.3</v>
      </c>
      <c r="O4451" t="s">
        <v>452</v>
      </c>
      <c r="P4451" t="n">
        <v>121</v>
      </c>
      <c r="Q4451" t="s">
        <v>411</v>
      </c>
      <c r="R4451" t="s">
        <v>255</v>
      </c>
      <c r="S4451" t="s">
        <v>251</v>
      </c>
      <c r="T4451" t="n">
        <v>5</v>
      </c>
    </row>
    <row r="4452" spans="1:20">
      <c r="A4452" s="1" t="n">
        <v>43220</v>
      </c>
      <c r="B4452" t="s">
        <v>454</v>
      </c>
      <c r="C4452" t="n">
        <v>1</v>
      </c>
      <c r="D4452" t="n">
        <v>25</v>
      </c>
      <c r="E4452" t="s">
        <v>143</v>
      </c>
      <c r="F4452" t="n">
        <v>3201</v>
      </c>
      <c r="G4452" t="s">
        <v>250</v>
      </c>
      <c r="H4452" t="s">
        <v>251</v>
      </c>
      <c r="I4452" t="n">
        <v>5</v>
      </c>
      <c r="J4452" t="n">
        <v>945</v>
      </c>
      <c r="K4452" t="s">
        <v>304</v>
      </c>
      <c r="L4452" t="n">
        <v>290</v>
      </c>
      <c r="M4452" t="n">
        <v>0.02</v>
      </c>
      <c r="N4452" t="n">
        <v>32.3</v>
      </c>
      <c r="O4452" t="s">
        <v>452</v>
      </c>
      <c r="P4452" t="n">
        <v>121</v>
      </c>
      <c r="Q4452" t="s">
        <v>411</v>
      </c>
      <c r="R4452" t="s">
        <v>255</v>
      </c>
      <c r="S4452" t="s">
        <v>251</v>
      </c>
      <c r="T4452" t="n">
        <v>5</v>
      </c>
    </row>
    <row r="4453" spans="1:20">
      <c r="A4453" s="1" t="n">
        <v>43220</v>
      </c>
      <c r="B4453" t="s">
        <v>444</v>
      </c>
      <c r="C4453" t="n">
        <v>2</v>
      </c>
      <c r="D4453" t="n">
        <v>25</v>
      </c>
      <c r="E4453" t="s">
        <v>143</v>
      </c>
      <c r="F4453" t="n">
        <v>3201</v>
      </c>
      <c r="G4453" t="s">
        <v>250</v>
      </c>
      <c r="H4453" t="s">
        <v>251</v>
      </c>
      <c r="I4453" t="n">
        <v>5</v>
      </c>
      <c r="J4453" t="n">
        <v>805</v>
      </c>
      <c r="K4453" t="s">
        <v>317</v>
      </c>
      <c r="L4453" t="n">
        <v>704</v>
      </c>
      <c r="M4453" t="n">
        <v>0.28</v>
      </c>
      <c r="N4453" t="n">
        <v>35.4</v>
      </c>
      <c r="O4453" t="s">
        <v>444</v>
      </c>
      <c r="P4453" t="n">
        <v>363</v>
      </c>
      <c r="Q4453" t="s">
        <v>411</v>
      </c>
      <c r="R4453" t="s">
        <v>255</v>
      </c>
      <c r="S4453" t="s">
        <v>251</v>
      </c>
      <c r="T4453" t="n">
        <v>5</v>
      </c>
    </row>
    <row r="4454" spans="1:20">
      <c r="A4454" s="1" t="n">
        <v>43220</v>
      </c>
      <c r="B4454" t="s">
        <v>444</v>
      </c>
      <c r="C4454" t="n">
        <v>1</v>
      </c>
      <c r="D4454" t="n">
        <v>25</v>
      </c>
      <c r="E4454" t="s">
        <v>143</v>
      </c>
      <c r="F4454" t="n">
        <v>3201</v>
      </c>
      <c r="G4454" t="s">
        <v>250</v>
      </c>
      <c r="H4454" t="s">
        <v>251</v>
      </c>
      <c r="I4454" t="n">
        <v>5</v>
      </c>
      <c r="J4454" t="n">
        <v>550</v>
      </c>
      <c r="K4454" t="s">
        <v>369</v>
      </c>
      <c r="L4454" t="n">
        <v>1013</v>
      </c>
      <c r="M4454" t="n">
        <v>0.14</v>
      </c>
      <c r="N4454" t="n">
        <v>37</v>
      </c>
      <c r="O4454" t="s">
        <v>444</v>
      </c>
      <c r="P4454" t="n">
        <v>363</v>
      </c>
      <c r="Q4454" t="s">
        <v>411</v>
      </c>
      <c r="R4454" t="s">
        <v>255</v>
      </c>
      <c r="S4454" t="s">
        <v>251</v>
      </c>
      <c r="T4454" t="n">
        <v>5</v>
      </c>
    </row>
    <row r="4455" spans="1:20">
      <c r="A4455" s="1" t="n">
        <v>43220</v>
      </c>
      <c r="B4455" t="s">
        <v>445</v>
      </c>
      <c r="C4455" t="n">
        <v>1</v>
      </c>
      <c r="D4455" t="n">
        <v>216</v>
      </c>
      <c r="E4455" t="s">
        <v>416</v>
      </c>
      <c r="F4455" t="n">
        <v>3201</v>
      </c>
      <c r="G4455" t="s">
        <v>250</v>
      </c>
      <c r="H4455" t="s">
        <v>251</v>
      </c>
      <c r="I4455" t="n">
        <v>5</v>
      </c>
      <c r="J4455" t="n">
        <v>795</v>
      </c>
      <c r="K4455" t="s">
        <v>262</v>
      </c>
      <c r="L4455" t="n">
        <v>311</v>
      </c>
      <c r="M4455" t="n">
        <v>0</v>
      </c>
      <c r="N4455" t="n">
        <v>0</v>
      </c>
    </row>
    <row r="4456" spans="1:20">
      <c r="A4456" s="1" t="n">
        <v>43251</v>
      </c>
      <c r="B4456" t="s">
        <v>443</v>
      </c>
      <c r="C4456" t="n">
        <v>3</v>
      </c>
      <c r="D4456" t="n">
        <v>251</v>
      </c>
      <c r="E4456" t="s">
        <v>409</v>
      </c>
      <c r="F4456" t="n">
        <v>3204</v>
      </c>
      <c r="G4456" t="s">
        <v>367</v>
      </c>
      <c r="H4456" t="s">
        <v>251</v>
      </c>
      <c r="I4456" t="n">
        <v>5</v>
      </c>
      <c r="J4456" t="s">
        <v>457</v>
      </c>
      <c r="K4456" t="s">
        <v>361</v>
      </c>
      <c r="L4456" t="n">
        <v>21</v>
      </c>
      <c r="M4456" t="n">
        <v>0</v>
      </c>
      <c r="N4456" t="n">
        <v>0</v>
      </c>
    </row>
    <row r="4457" spans="1:20">
      <c r="A4457" s="1" t="n">
        <v>43251</v>
      </c>
      <c r="B4457" t="s">
        <v>443</v>
      </c>
      <c r="C4457" t="n">
        <v>1</v>
      </c>
      <c r="D4457" t="n">
        <v>251</v>
      </c>
      <c r="E4457" t="s">
        <v>409</v>
      </c>
      <c r="F4457" t="n">
        <v>3203</v>
      </c>
      <c r="G4457" t="s">
        <v>366</v>
      </c>
      <c r="H4457" t="s">
        <v>251</v>
      </c>
      <c r="I4457" t="n">
        <v>5</v>
      </c>
      <c r="J4457" t="s">
        <v>457</v>
      </c>
      <c r="K4457" t="s">
        <v>361</v>
      </c>
      <c r="L4457" t="n">
        <v>18</v>
      </c>
      <c r="M4457" t="n">
        <v>0</v>
      </c>
      <c r="N4457" t="n">
        <v>0</v>
      </c>
    </row>
    <row r="4458" spans="1:20">
      <c r="A4458" s="1" t="n">
        <v>43251</v>
      </c>
      <c r="B4458" t="s">
        <v>443</v>
      </c>
      <c r="C4458" t="n">
        <v>2</v>
      </c>
      <c r="D4458" t="n">
        <v>251</v>
      </c>
      <c r="E4458" t="s">
        <v>409</v>
      </c>
      <c r="F4458" t="n">
        <v>3203</v>
      </c>
      <c r="G4458" t="s">
        <v>366</v>
      </c>
      <c r="H4458" t="s">
        <v>251</v>
      </c>
      <c r="I4458" t="n">
        <v>5</v>
      </c>
      <c r="J4458" t="s">
        <v>457</v>
      </c>
      <c r="K4458" t="s">
        <v>361</v>
      </c>
      <c r="L4458" t="n">
        <v>17</v>
      </c>
      <c r="M4458" t="n">
        <v>0</v>
      </c>
      <c r="N4458" t="n">
        <v>0</v>
      </c>
    </row>
    <row r="4459" spans="1:20">
      <c r="A4459" s="1" t="n">
        <v>43251</v>
      </c>
      <c r="B4459" t="s">
        <v>454</v>
      </c>
      <c r="C4459" t="n">
        <v>2</v>
      </c>
      <c r="D4459" t="n">
        <v>25</v>
      </c>
      <c r="E4459" t="s">
        <v>143</v>
      </c>
      <c r="F4459" t="n">
        <v>3201</v>
      </c>
      <c r="G4459" t="s">
        <v>250</v>
      </c>
      <c r="H4459" t="s">
        <v>251</v>
      </c>
      <c r="I4459" t="n">
        <v>5</v>
      </c>
      <c r="J4459" t="s">
        <v>458</v>
      </c>
      <c r="K4459" t="s">
        <v>252</v>
      </c>
      <c r="L4459" t="n">
        <v>429</v>
      </c>
      <c r="M4459" t="n">
        <v>0.2</v>
      </c>
      <c r="N4459" t="n">
        <v>33.3</v>
      </c>
      <c r="O4459" t="s">
        <v>452</v>
      </c>
      <c r="P4459" t="n">
        <v>121</v>
      </c>
      <c r="Q4459" t="s">
        <v>411</v>
      </c>
      <c r="R4459" t="s">
        <v>255</v>
      </c>
      <c r="S4459" t="s">
        <v>251</v>
      </c>
      <c r="T4459" t="n">
        <v>5</v>
      </c>
    </row>
    <row r="4460" spans="1:20">
      <c r="A4460" s="1" t="n">
        <v>43251</v>
      </c>
      <c r="B4460" t="s">
        <v>454</v>
      </c>
      <c r="C4460" t="n">
        <v>3</v>
      </c>
      <c r="D4460" t="n">
        <v>25</v>
      </c>
      <c r="E4460" t="s">
        <v>143</v>
      </c>
      <c r="F4460" t="n">
        <v>3201</v>
      </c>
      <c r="G4460" t="s">
        <v>250</v>
      </c>
      <c r="H4460" t="s">
        <v>251</v>
      </c>
      <c r="I4460" t="n">
        <v>5</v>
      </c>
      <c r="J4460" t="s">
        <v>458</v>
      </c>
      <c r="K4460" t="s">
        <v>252</v>
      </c>
      <c r="L4460" t="n">
        <v>695</v>
      </c>
      <c r="M4460" t="n">
        <v>0.26</v>
      </c>
      <c r="N4460" t="n">
        <v>33</v>
      </c>
      <c r="O4460" t="s">
        <v>452</v>
      </c>
      <c r="P4460" t="n">
        <v>121</v>
      </c>
      <c r="Q4460" t="s">
        <v>411</v>
      </c>
      <c r="R4460" t="s">
        <v>255</v>
      </c>
      <c r="S4460" t="s">
        <v>251</v>
      </c>
      <c r="T4460" t="n">
        <v>5</v>
      </c>
    </row>
    <row r="4461" spans="1:20">
      <c r="A4461" s="1" t="n">
        <v>43251</v>
      </c>
      <c r="B4461" t="s">
        <v>454</v>
      </c>
      <c r="C4461" t="n">
        <v>1</v>
      </c>
      <c r="D4461" t="n">
        <v>25</v>
      </c>
      <c r="E4461" t="s">
        <v>143</v>
      </c>
      <c r="F4461" t="n">
        <v>3201</v>
      </c>
      <c r="G4461" t="s">
        <v>250</v>
      </c>
      <c r="H4461" t="s">
        <v>251</v>
      </c>
      <c r="I4461" t="n">
        <v>5</v>
      </c>
      <c r="J4461" t="s">
        <v>459</v>
      </c>
      <c r="K4461" t="s">
        <v>327</v>
      </c>
      <c r="L4461" t="n">
        <v>260</v>
      </c>
      <c r="M4461" t="n">
        <v>0.1</v>
      </c>
      <c r="N4461" t="n">
        <v>34.3</v>
      </c>
      <c r="O4461" t="s">
        <v>452</v>
      </c>
      <c r="P4461" t="n">
        <v>121</v>
      </c>
      <c r="Q4461" t="s">
        <v>411</v>
      </c>
      <c r="R4461" t="s">
        <v>255</v>
      </c>
      <c r="S4461" t="s">
        <v>251</v>
      </c>
      <c r="T4461" t="n">
        <v>5</v>
      </c>
    </row>
    <row r="4462" spans="1:20">
      <c r="A4462" s="1" t="n">
        <v>43251</v>
      </c>
      <c r="B4462" t="s">
        <v>444</v>
      </c>
      <c r="C4462" t="n">
        <v>1</v>
      </c>
      <c r="D4462" t="n">
        <v>25</v>
      </c>
      <c r="E4462" t="s">
        <v>143</v>
      </c>
      <c r="F4462" t="n">
        <v>3201</v>
      </c>
      <c r="G4462" t="s">
        <v>250</v>
      </c>
      <c r="H4462" t="s">
        <v>251</v>
      </c>
      <c r="I4462" t="n">
        <v>5</v>
      </c>
      <c r="J4462" t="s">
        <v>460</v>
      </c>
      <c r="K4462" t="s">
        <v>317</v>
      </c>
      <c r="L4462" t="n">
        <v>713</v>
      </c>
      <c r="M4462" t="n">
        <v>0.27</v>
      </c>
      <c r="N4462" t="n">
        <v>35.2</v>
      </c>
      <c r="O4462" t="s">
        <v>444</v>
      </c>
      <c r="P4462" t="n">
        <v>363</v>
      </c>
      <c r="Q4462" t="s">
        <v>411</v>
      </c>
      <c r="R4462" t="s">
        <v>255</v>
      </c>
      <c r="S4462" t="s">
        <v>251</v>
      </c>
      <c r="T4462" t="n">
        <v>5</v>
      </c>
    </row>
    <row r="4463" spans="1:20">
      <c r="A4463" s="1" t="n">
        <v>43251</v>
      </c>
      <c r="B4463" t="s">
        <v>444</v>
      </c>
      <c r="C4463" t="n">
        <v>2</v>
      </c>
      <c r="D4463" t="n">
        <v>216</v>
      </c>
      <c r="E4463" t="s">
        <v>416</v>
      </c>
      <c r="F4463" t="n">
        <v>3201</v>
      </c>
      <c r="G4463" t="s">
        <v>250</v>
      </c>
      <c r="H4463" t="s">
        <v>251</v>
      </c>
      <c r="I4463" t="n">
        <v>5</v>
      </c>
      <c r="J4463" t="s">
        <v>457</v>
      </c>
      <c r="K4463" t="s">
        <v>361</v>
      </c>
      <c r="L4463" t="n">
        <v>300</v>
      </c>
      <c r="M4463" t="n">
        <v>0</v>
      </c>
      <c r="N4463" t="n">
        <v>0</v>
      </c>
    </row>
    <row r="4464" spans="1:20">
      <c r="A4464" s="1" t="n">
        <v>43251</v>
      </c>
      <c r="B4464" t="s">
        <v>445</v>
      </c>
      <c r="C4464" t="n">
        <v>1</v>
      </c>
      <c r="D4464" t="n">
        <v>216</v>
      </c>
      <c r="E4464" t="s">
        <v>416</v>
      </c>
      <c r="F4464" t="n">
        <v>3201</v>
      </c>
      <c r="G4464" t="s">
        <v>250</v>
      </c>
      <c r="H4464" t="s">
        <v>251</v>
      </c>
      <c r="I4464" t="n">
        <v>5</v>
      </c>
      <c r="J4464" t="s">
        <v>457</v>
      </c>
      <c r="K4464" t="s">
        <v>361</v>
      </c>
      <c r="L4464" t="n">
        <v>300</v>
      </c>
      <c r="M4464" t="n">
        <v>0</v>
      </c>
      <c r="N4464" t="n">
        <v>0</v>
      </c>
    </row>
    <row r="4465" spans="1:20">
      <c r="A4465" s="1" t="n">
        <v>43251</v>
      </c>
      <c r="B4465" t="s">
        <v>445</v>
      </c>
      <c r="C4465" t="n">
        <v>2</v>
      </c>
      <c r="D4465" t="n">
        <v>216</v>
      </c>
      <c r="E4465" t="s">
        <v>416</v>
      </c>
      <c r="F4465" t="n">
        <v>3201</v>
      </c>
      <c r="G4465" t="s">
        <v>250</v>
      </c>
      <c r="H4465" t="s">
        <v>251</v>
      </c>
      <c r="I4465" t="n">
        <v>5</v>
      </c>
      <c r="J4465" t="s">
        <v>461</v>
      </c>
      <c r="K4465" t="s">
        <v>262</v>
      </c>
      <c r="L4465" t="n">
        <v>80</v>
      </c>
      <c r="M4465" t="n">
        <v>0</v>
      </c>
      <c r="N4465" t="n">
        <v>0</v>
      </c>
    </row>
    <row r="4466" spans="1:20">
      <c r="A4466" s="1" t="n">
        <v>43281</v>
      </c>
      <c r="B4466" t="s">
        <v>443</v>
      </c>
      <c r="C4466" t="n">
        <v>2</v>
      </c>
      <c r="D4466" t="n">
        <v>251</v>
      </c>
      <c r="E4466" t="s">
        <v>409</v>
      </c>
      <c r="F4466" t="n">
        <v>3202</v>
      </c>
      <c r="G4466" t="s">
        <v>297</v>
      </c>
      <c r="H4466" t="s">
        <v>251</v>
      </c>
      <c r="I4466" t="n">
        <v>5</v>
      </c>
      <c r="J4466" t="n">
        <v>887</v>
      </c>
      <c r="K4466" t="s">
        <v>448</v>
      </c>
      <c r="L4466" t="n">
        <v>18</v>
      </c>
      <c r="M4466" t="n">
        <v>0</v>
      </c>
      <c r="N4466" t="n">
        <v>0</v>
      </c>
    </row>
    <row r="4467" spans="1:20">
      <c r="A4467" s="1" t="n">
        <v>43281</v>
      </c>
      <c r="B4467" t="s">
        <v>443</v>
      </c>
      <c r="C4467" t="n">
        <v>1</v>
      </c>
      <c r="D4467" t="n">
        <v>251</v>
      </c>
      <c r="E4467" t="s">
        <v>409</v>
      </c>
      <c r="F4467" t="n">
        <v>3203</v>
      </c>
      <c r="G4467" t="s">
        <v>366</v>
      </c>
      <c r="H4467" t="s">
        <v>251</v>
      </c>
      <c r="I4467" t="n">
        <v>5</v>
      </c>
      <c r="J4467" t="n">
        <v>887</v>
      </c>
      <c r="K4467" t="s">
        <v>448</v>
      </c>
      <c r="L4467" t="n">
        <v>17</v>
      </c>
      <c r="M4467" t="n">
        <v>0</v>
      </c>
      <c r="N4467" t="n">
        <v>0</v>
      </c>
    </row>
    <row r="4468" spans="1:20">
      <c r="A4468" s="1" t="n">
        <v>43281</v>
      </c>
      <c r="B4468" t="s">
        <v>443</v>
      </c>
      <c r="C4468" t="n">
        <v>3</v>
      </c>
      <c r="D4468" t="n">
        <v>251</v>
      </c>
      <c r="E4468" t="s">
        <v>409</v>
      </c>
      <c r="F4468" t="n">
        <v>3204</v>
      </c>
      <c r="G4468" t="s">
        <v>367</v>
      </c>
      <c r="H4468" t="s">
        <v>251</v>
      </c>
      <c r="I4468" t="n">
        <v>5</v>
      </c>
      <c r="J4468" t="n">
        <v>887</v>
      </c>
      <c r="K4468" t="s">
        <v>448</v>
      </c>
      <c r="L4468" t="n">
        <v>20</v>
      </c>
      <c r="M4468" t="n">
        <v>0</v>
      </c>
      <c r="N4468" t="n">
        <v>0</v>
      </c>
    </row>
    <row r="4469" spans="1:20">
      <c r="A4469" s="1" t="n">
        <v>43281</v>
      </c>
      <c r="B4469" t="s">
        <v>454</v>
      </c>
      <c r="C4469" t="n">
        <v>3</v>
      </c>
      <c r="D4469" t="n">
        <v>25</v>
      </c>
      <c r="E4469" t="s">
        <v>143</v>
      </c>
      <c r="F4469" t="n">
        <v>3201</v>
      </c>
      <c r="G4469" t="s">
        <v>250</v>
      </c>
      <c r="H4469" t="s">
        <v>251</v>
      </c>
      <c r="I4469" t="n">
        <v>5</v>
      </c>
      <c r="J4469" t="n">
        <v>458</v>
      </c>
      <c r="K4469" t="s">
        <v>252</v>
      </c>
      <c r="L4469" t="n">
        <v>421</v>
      </c>
      <c r="M4469" t="n">
        <v>0.05</v>
      </c>
      <c r="N4469" t="n">
        <v>36</v>
      </c>
      <c r="O4469" t="s">
        <v>452</v>
      </c>
      <c r="P4469" t="n">
        <v>121</v>
      </c>
      <c r="Q4469" t="s">
        <v>411</v>
      </c>
      <c r="R4469" t="s">
        <v>255</v>
      </c>
      <c r="S4469" t="s">
        <v>251</v>
      </c>
      <c r="T4469" t="n">
        <v>5</v>
      </c>
    </row>
    <row r="4470" spans="1:20">
      <c r="A4470" s="1" t="n">
        <v>43281</v>
      </c>
      <c r="B4470" t="s">
        <v>454</v>
      </c>
      <c r="C4470" t="n">
        <v>1</v>
      </c>
      <c r="D4470" t="n">
        <v>25</v>
      </c>
      <c r="E4470" t="s">
        <v>143</v>
      </c>
      <c r="F4470" t="n">
        <v>3201</v>
      </c>
      <c r="G4470" t="s">
        <v>250</v>
      </c>
      <c r="H4470" t="s">
        <v>251</v>
      </c>
      <c r="I4470" t="n">
        <v>5</v>
      </c>
      <c r="J4470" t="n">
        <v>458</v>
      </c>
      <c r="K4470" t="s">
        <v>252</v>
      </c>
      <c r="L4470" t="n">
        <v>686</v>
      </c>
      <c r="M4470" t="n">
        <v>0.05</v>
      </c>
      <c r="N4470" t="n">
        <v>32.7</v>
      </c>
      <c r="O4470" t="s">
        <v>452</v>
      </c>
      <c r="P4470" t="n">
        <v>121</v>
      </c>
      <c r="Q4470" t="s">
        <v>411</v>
      </c>
      <c r="R4470" t="s">
        <v>255</v>
      </c>
      <c r="S4470" t="s">
        <v>251</v>
      </c>
      <c r="T4470" t="n">
        <v>5</v>
      </c>
    </row>
    <row r="4471" spans="1:20">
      <c r="A4471" s="1" t="n">
        <v>43281</v>
      </c>
      <c r="B4471" t="s">
        <v>454</v>
      </c>
      <c r="C4471" t="n">
        <v>2</v>
      </c>
      <c r="D4471" t="n">
        <v>25</v>
      </c>
      <c r="E4471" t="s">
        <v>143</v>
      </c>
      <c r="F4471" t="n">
        <v>3201</v>
      </c>
      <c r="G4471" t="s">
        <v>250</v>
      </c>
      <c r="H4471" t="s">
        <v>251</v>
      </c>
      <c r="I4471" t="n">
        <v>5</v>
      </c>
      <c r="J4471" t="n">
        <v>458</v>
      </c>
      <c r="K4471" t="s">
        <v>252</v>
      </c>
      <c r="L4471" t="n">
        <v>656</v>
      </c>
      <c r="M4471" t="n">
        <v>0.05</v>
      </c>
      <c r="N4471" t="n">
        <v>33.3</v>
      </c>
      <c r="O4471" t="s">
        <v>452</v>
      </c>
      <c r="P4471" t="n">
        <v>121</v>
      </c>
      <c r="Q4471" t="s">
        <v>411</v>
      </c>
      <c r="R4471" t="s">
        <v>255</v>
      </c>
      <c r="S4471" t="s">
        <v>251</v>
      </c>
      <c r="T4471" t="n">
        <v>5</v>
      </c>
    </row>
    <row r="4472" spans="1:20">
      <c r="A4472" s="1" t="n">
        <v>43281</v>
      </c>
      <c r="B4472" t="s">
        <v>454</v>
      </c>
      <c r="C4472" t="n">
        <v>4</v>
      </c>
      <c r="D4472" t="n">
        <v>25</v>
      </c>
      <c r="E4472" t="s">
        <v>143</v>
      </c>
      <c r="F4472" t="n">
        <v>3201</v>
      </c>
      <c r="G4472" t="s">
        <v>250</v>
      </c>
      <c r="H4472" t="s">
        <v>251</v>
      </c>
      <c r="I4472" t="n">
        <v>5</v>
      </c>
      <c r="J4472" t="n">
        <v>458</v>
      </c>
      <c r="K4472" t="s">
        <v>252</v>
      </c>
      <c r="L4472" t="n">
        <v>207</v>
      </c>
      <c r="M4472" t="n">
        <v>0.02</v>
      </c>
      <c r="N4472" t="n">
        <v>36</v>
      </c>
      <c r="O4472" t="s">
        <v>452</v>
      </c>
      <c r="P4472" t="n">
        <v>121</v>
      </c>
      <c r="Q4472" t="s">
        <v>411</v>
      </c>
      <c r="R4472" t="s">
        <v>255</v>
      </c>
      <c r="S4472" t="s">
        <v>251</v>
      </c>
      <c r="T4472" t="n">
        <v>5</v>
      </c>
    </row>
    <row r="4473" spans="1:20">
      <c r="A4473" s="1" t="n">
        <v>43281</v>
      </c>
      <c r="B4473" t="s">
        <v>444</v>
      </c>
      <c r="C4473" t="n">
        <v>3</v>
      </c>
      <c r="D4473" t="n">
        <v>25</v>
      </c>
      <c r="E4473" t="s">
        <v>143</v>
      </c>
      <c r="F4473" t="n">
        <v>3205</v>
      </c>
      <c r="G4473" t="s">
        <v>354</v>
      </c>
      <c r="H4473" t="s">
        <v>251</v>
      </c>
      <c r="I4473" t="n">
        <v>5</v>
      </c>
      <c r="J4473" t="n">
        <v>550</v>
      </c>
      <c r="K4473" t="s">
        <v>369</v>
      </c>
      <c r="L4473" t="n">
        <v>1029</v>
      </c>
      <c r="M4473" t="n">
        <v>0.15</v>
      </c>
      <c r="N4473" t="n">
        <v>37.3</v>
      </c>
      <c r="O4473" t="s">
        <v>444</v>
      </c>
      <c r="P4473" t="n">
        <v>363</v>
      </c>
      <c r="Q4473" t="s">
        <v>411</v>
      </c>
      <c r="R4473" t="s">
        <v>255</v>
      </c>
      <c r="S4473" t="s">
        <v>251</v>
      </c>
      <c r="T4473" t="n">
        <v>5</v>
      </c>
    </row>
    <row r="4474" spans="1:20">
      <c r="A4474" s="1" t="n">
        <v>43281</v>
      </c>
      <c r="B4474" t="s">
        <v>444</v>
      </c>
      <c r="C4474" t="n">
        <v>2</v>
      </c>
      <c r="D4474" t="n">
        <v>216</v>
      </c>
      <c r="E4474" t="s">
        <v>416</v>
      </c>
      <c r="F4474" t="n">
        <v>3205</v>
      </c>
      <c r="G4474" t="s">
        <v>354</v>
      </c>
      <c r="H4474" t="s">
        <v>251</v>
      </c>
      <c r="I4474" t="n">
        <v>5</v>
      </c>
      <c r="J4474" t="n">
        <v>490</v>
      </c>
      <c r="K4474" t="s">
        <v>266</v>
      </c>
      <c r="L4474" t="n">
        <v>258</v>
      </c>
      <c r="M4474" t="n">
        <v>0</v>
      </c>
      <c r="N4474" t="n">
        <v>0</v>
      </c>
    </row>
    <row r="4475" spans="1:20">
      <c r="A4475" s="1" t="n">
        <v>43281</v>
      </c>
      <c r="B4475" t="s">
        <v>444</v>
      </c>
      <c r="C4475" t="n">
        <v>1</v>
      </c>
      <c r="D4475" t="n">
        <v>25</v>
      </c>
      <c r="E4475" t="s">
        <v>143</v>
      </c>
      <c r="F4475" t="n">
        <v>3201</v>
      </c>
      <c r="G4475" t="s">
        <v>250</v>
      </c>
      <c r="H4475" t="s">
        <v>251</v>
      </c>
      <c r="I4475" t="n">
        <v>5</v>
      </c>
      <c r="J4475" t="n">
        <v>910</v>
      </c>
      <c r="K4475" t="s">
        <v>340</v>
      </c>
      <c r="L4475" t="n">
        <v>1046</v>
      </c>
      <c r="M4475" t="n">
        <v>0.74</v>
      </c>
      <c r="N4475" t="n">
        <v>40.1</v>
      </c>
      <c r="O4475" t="s">
        <v>444</v>
      </c>
      <c r="P4475" t="n">
        <v>363</v>
      </c>
      <c r="Q4475" t="s">
        <v>411</v>
      </c>
      <c r="R4475" t="s">
        <v>255</v>
      </c>
      <c r="S4475" t="s">
        <v>251</v>
      </c>
      <c r="T4475" t="n">
        <v>5</v>
      </c>
    </row>
    <row r="4476" spans="1:20">
      <c r="A4476" s="1" t="n">
        <v>43281</v>
      </c>
      <c r="B4476" t="s">
        <v>445</v>
      </c>
      <c r="C4476" t="n">
        <v>2</v>
      </c>
      <c r="D4476" t="n">
        <v>216</v>
      </c>
      <c r="E4476" t="s">
        <v>416</v>
      </c>
      <c r="F4476" t="n">
        <v>3201</v>
      </c>
      <c r="G4476" t="s">
        <v>250</v>
      </c>
      <c r="H4476" t="s">
        <v>251</v>
      </c>
      <c r="I4476" t="n">
        <v>5</v>
      </c>
      <c r="J4476" t="n">
        <v>795</v>
      </c>
      <c r="K4476" t="s">
        <v>262</v>
      </c>
      <c r="L4476" t="n">
        <v>258</v>
      </c>
      <c r="M4476" t="n">
        <v>0</v>
      </c>
      <c r="N4476" t="n">
        <v>0</v>
      </c>
    </row>
    <row r="4477" spans="1:20">
      <c r="A4477" s="1" t="n">
        <v>43281</v>
      </c>
      <c r="B4477" t="s">
        <v>445</v>
      </c>
      <c r="C4477" t="n">
        <v>1</v>
      </c>
      <c r="D4477" t="n">
        <v>216</v>
      </c>
      <c r="E4477" t="s">
        <v>416</v>
      </c>
      <c r="F4477" t="n">
        <v>3201</v>
      </c>
      <c r="G4477" t="s">
        <v>250</v>
      </c>
      <c r="H4477" t="s">
        <v>251</v>
      </c>
      <c r="I4477" t="n">
        <v>5</v>
      </c>
      <c r="J4477" t="n">
        <v>795</v>
      </c>
      <c r="K4477" t="s">
        <v>262</v>
      </c>
      <c r="L4477" t="n">
        <v>318</v>
      </c>
      <c r="M4477" t="n">
        <v>0</v>
      </c>
      <c r="N4477" t="n">
        <v>0</v>
      </c>
    </row>
    <row r="4478" spans="1:20">
      <c r="A4478" s="1" t="n">
        <v>43312</v>
      </c>
      <c r="B4478" t="s">
        <v>443</v>
      </c>
      <c r="C4478" t="n">
        <v>3</v>
      </c>
      <c r="D4478" t="n">
        <v>251</v>
      </c>
      <c r="E4478" t="s">
        <v>409</v>
      </c>
      <c r="F4478" t="n">
        <v>3204</v>
      </c>
      <c r="G4478" t="s">
        <v>367</v>
      </c>
      <c r="H4478" t="s">
        <v>251</v>
      </c>
      <c r="I4478" t="n">
        <v>5</v>
      </c>
      <c r="J4478" t="n">
        <v>887</v>
      </c>
      <c r="K4478" t="s">
        <v>448</v>
      </c>
      <c r="L4478" t="n">
        <v>12</v>
      </c>
      <c r="M4478" t="n">
        <v>0</v>
      </c>
      <c r="N4478" t="n">
        <v>0</v>
      </c>
    </row>
    <row r="4479" spans="1:20">
      <c r="A4479" s="1" t="n">
        <v>43312</v>
      </c>
      <c r="B4479" t="s">
        <v>443</v>
      </c>
      <c r="C4479" t="n">
        <v>1</v>
      </c>
      <c r="D4479" t="n">
        <v>251</v>
      </c>
      <c r="E4479" t="s">
        <v>409</v>
      </c>
      <c r="F4479" t="n">
        <v>3203</v>
      </c>
      <c r="G4479" t="s">
        <v>366</v>
      </c>
      <c r="H4479" t="s">
        <v>251</v>
      </c>
      <c r="I4479" t="n">
        <v>5</v>
      </c>
      <c r="J4479" t="n">
        <v>887</v>
      </c>
      <c r="K4479" t="s">
        <v>448</v>
      </c>
      <c r="L4479" t="n">
        <v>24</v>
      </c>
      <c r="M4479" t="n">
        <v>0</v>
      </c>
      <c r="N4479" t="n">
        <v>0</v>
      </c>
    </row>
    <row r="4480" spans="1:20">
      <c r="A4480" s="1" t="n">
        <v>43312</v>
      </c>
      <c r="B4480" t="s">
        <v>443</v>
      </c>
      <c r="C4480" t="n">
        <v>2</v>
      </c>
      <c r="D4480" t="n">
        <v>251</v>
      </c>
      <c r="E4480" t="s">
        <v>409</v>
      </c>
      <c r="F4480" t="n">
        <v>3202</v>
      </c>
      <c r="G4480" t="s">
        <v>297</v>
      </c>
      <c r="H4480" t="s">
        <v>251</v>
      </c>
      <c r="I4480" t="n">
        <v>5</v>
      </c>
      <c r="J4480" t="n">
        <v>887</v>
      </c>
      <c r="K4480" t="s">
        <v>448</v>
      </c>
      <c r="L4480" t="n">
        <v>19</v>
      </c>
      <c r="M4480" t="n">
        <v>0</v>
      </c>
      <c r="N4480" t="n">
        <v>0</v>
      </c>
    </row>
    <row r="4481" spans="1:20">
      <c r="A4481" s="1" t="n">
        <v>43312</v>
      </c>
      <c r="B4481" t="s">
        <v>454</v>
      </c>
      <c r="C4481" t="n">
        <v>3</v>
      </c>
      <c r="D4481" t="n">
        <v>25</v>
      </c>
      <c r="E4481" t="s">
        <v>143</v>
      </c>
      <c r="F4481" t="n">
        <v>3201</v>
      </c>
      <c r="G4481" t="s">
        <v>250</v>
      </c>
      <c r="H4481" t="s">
        <v>251</v>
      </c>
      <c r="I4481" t="n">
        <v>5</v>
      </c>
      <c r="J4481" t="n">
        <v>458</v>
      </c>
      <c r="K4481" t="s">
        <v>252</v>
      </c>
      <c r="L4481" t="n">
        <v>383</v>
      </c>
      <c r="M4481" t="n">
        <v>0.05</v>
      </c>
      <c r="N4481" t="n">
        <v>36</v>
      </c>
      <c r="O4481" t="s">
        <v>452</v>
      </c>
      <c r="P4481" t="n">
        <v>121</v>
      </c>
      <c r="Q4481" t="s">
        <v>411</v>
      </c>
      <c r="R4481" t="s">
        <v>255</v>
      </c>
      <c r="S4481" t="s">
        <v>251</v>
      </c>
      <c r="T4481" t="n">
        <v>5</v>
      </c>
    </row>
    <row r="4482" spans="1:20">
      <c r="A4482" s="1" t="n">
        <v>43312</v>
      </c>
      <c r="B4482" t="s">
        <v>454</v>
      </c>
      <c r="C4482" t="n">
        <v>1</v>
      </c>
      <c r="D4482" t="n">
        <v>25</v>
      </c>
      <c r="E4482" t="s">
        <v>143</v>
      </c>
      <c r="F4482" t="n">
        <v>3201</v>
      </c>
      <c r="G4482" t="s">
        <v>250</v>
      </c>
      <c r="H4482" t="s">
        <v>251</v>
      </c>
      <c r="I4482" t="n">
        <v>5</v>
      </c>
      <c r="J4482" t="n">
        <v>458</v>
      </c>
      <c r="K4482" t="s">
        <v>252</v>
      </c>
      <c r="L4482" t="n">
        <v>705</v>
      </c>
      <c r="M4482" t="n">
        <v>0.05</v>
      </c>
      <c r="N4482" t="n">
        <v>32.7</v>
      </c>
      <c r="O4482" t="s">
        <v>452</v>
      </c>
      <c r="P4482" t="n">
        <v>121</v>
      </c>
      <c r="Q4482" t="s">
        <v>411</v>
      </c>
      <c r="R4482" t="s">
        <v>255</v>
      </c>
      <c r="S4482" t="s">
        <v>251</v>
      </c>
      <c r="T4482" t="n">
        <v>5</v>
      </c>
    </row>
    <row r="4483" spans="1:20">
      <c r="A4483" s="1" t="n">
        <v>43312</v>
      </c>
      <c r="B4483" t="s">
        <v>454</v>
      </c>
      <c r="C4483" t="n">
        <v>2</v>
      </c>
      <c r="D4483" t="n">
        <v>25</v>
      </c>
      <c r="E4483" t="s">
        <v>143</v>
      </c>
      <c r="F4483" t="n">
        <v>3201</v>
      </c>
      <c r="G4483" t="s">
        <v>250</v>
      </c>
      <c r="H4483" t="s">
        <v>251</v>
      </c>
      <c r="I4483" t="n">
        <v>5</v>
      </c>
      <c r="J4483" t="n">
        <v>458</v>
      </c>
      <c r="K4483" t="s">
        <v>252</v>
      </c>
      <c r="L4483" t="n">
        <v>295</v>
      </c>
      <c r="M4483" t="n">
        <v>0.05</v>
      </c>
      <c r="N4483" t="n">
        <v>33.3</v>
      </c>
      <c r="O4483" t="s">
        <v>452</v>
      </c>
      <c r="P4483" t="n">
        <v>121</v>
      </c>
      <c r="Q4483" t="s">
        <v>411</v>
      </c>
      <c r="R4483" t="s">
        <v>255</v>
      </c>
      <c r="S4483" t="s">
        <v>251</v>
      </c>
      <c r="T4483" t="n">
        <v>5</v>
      </c>
    </row>
    <row r="4484" spans="1:20">
      <c r="A4484" s="1" t="n">
        <v>43312</v>
      </c>
      <c r="B4484" t="s">
        <v>444</v>
      </c>
      <c r="C4484" t="n">
        <v>1</v>
      </c>
      <c r="D4484" t="n">
        <v>25</v>
      </c>
      <c r="E4484" t="s">
        <v>143</v>
      </c>
      <c r="F4484" t="n">
        <v>3201</v>
      </c>
      <c r="G4484" t="s">
        <v>250</v>
      </c>
      <c r="H4484" t="s">
        <v>251</v>
      </c>
      <c r="I4484" t="n">
        <v>5</v>
      </c>
      <c r="J4484" t="n">
        <v>805</v>
      </c>
      <c r="K4484" t="s">
        <v>317</v>
      </c>
      <c r="L4484" t="n">
        <v>696</v>
      </c>
      <c r="M4484" t="n">
        <v>0.29</v>
      </c>
      <c r="N4484" t="n">
        <v>34.8</v>
      </c>
      <c r="O4484" t="s">
        <v>444</v>
      </c>
      <c r="P4484" t="n">
        <v>363</v>
      </c>
      <c r="Q4484" t="s">
        <v>411</v>
      </c>
      <c r="R4484" t="s">
        <v>255</v>
      </c>
      <c r="S4484" t="s">
        <v>251</v>
      </c>
      <c r="T4484" t="n">
        <v>5</v>
      </c>
    </row>
    <row r="4485" spans="1:20">
      <c r="A4485" s="1" t="n">
        <v>43312</v>
      </c>
      <c r="B4485" t="s">
        <v>444</v>
      </c>
      <c r="C4485" t="n">
        <v>3</v>
      </c>
      <c r="D4485" t="n">
        <v>25</v>
      </c>
      <c r="E4485" t="s">
        <v>143</v>
      </c>
      <c r="F4485" t="n">
        <v>3201</v>
      </c>
      <c r="G4485" t="s">
        <v>250</v>
      </c>
      <c r="H4485" t="s">
        <v>251</v>
      </c>
      <c r="I4485" t="n">
        <v>5</v>
      </c>
      <c r="J4485" t="n">
        <v>550</v>
      </c>
      <c r="K4485" t="s">
        <v>369</v>
      </c>
      <c r="L4485" t="n">
        <v>752</v>
      </c>
      <c r="M4485" t="n">
        <v>0.14</v>
      </c>
      <c r="N4485" t="n">
        <v>36.9</v>
      </c>
      <c r="O4485" t="s">
        <v>444</v>
      </c>
      <c r="P4485" t="n">
        <v>363</v>
      </c>
      <c r="Q4485" t="s">
        <v>411</v>
      </c>
      <c r="R4485" t="s">
        <v>255</v>
      </c>
      <c r="S4485" t="s">
        <v>251</v>
      </c>
      <c r="T4485" t="n">
        <v>5</v>
      </c>
    </row>
    <row r="4486" spans="1:20">
      <c r="A4486" s="1" t="n">
        <v>43312</v>
      </c>
      <c r="B4486" t="s">
        <v>444</v>
      </c>
      <c r="C4486" t="n">
        <v>2</v>
      </c>
      <c r="D4486" t="n">
        <v>216</v>
      </c>
      <c r="E4486" t="s">
        <v>416</v>
      </c>
      <c r="F4486" t="n">
        <v>3201</v>
      </c>
      <c r="G4486" t="s">
        <v>250</v>
      </c>
      <c r="H4486" t="s">
        <v>251</v>
      </c>
      <c r="I4486" t="n">
        <v>5</v>
      </c>
      <c r="J4486" t="n">
        <v>515</v>
      </c>
      <c r="K4486" t="s">
        <v>361</v>
      </c>
      <c r="L4486" t="n">
        <v>315</v>
      </c>
      <c r="M4486" t="n">
        <v>0</v>
      </c>
      <c r="N4486" t="n">
        <v>0</v>
      </c>
    </row>
    <row r="4487" spans="1:20">
      <c r="A4487" s="1" t="n">
        <v>43312</v>
      </c>
      <c r="B4487" t="s">
        <v>444</v>
      </c>
      <c r="C4487" t="n">
        <v>4</v>
      </c>
      <c r="D4487" t="n">
        <v>25</v>
      </c>
      <c r="E4487" t="s">
        <v>143</v>
      </c>
      <c r="F4487" t="n">
        <v>3201</v>
      </c>
      <c r="G4487" t="s">
        <v>250</v>
      </c>
      <c r="H4487" t="s">
        <v>251</v>
      </c>
      <c r="I4487" t="n">
        <v>5</v>
      </c>
      <c r="J4487" t="n">
        <v>835</v>
      </c>
      <c r="K4487" t="s">
        <v>462</v>
      </c>
      <c r="L4487" t="n">
        <v>209</v>
      </c>
      <c r="M4487" t="n">
        <v>0.12</v>
      </c>
      <c r="N4487" t="n">
        <v>23.8</v>
      </c>
      <c r="O4487" t="s">
        <v>444</v>
      </c>
      <c r="P4487" t="n">
        <v>363</v>
      </c>
      <c r="Q4487" t="s">
        <v>411</v>
      </c>
      <c r="R4487" t="s">
        <v>255</v>
      </c>
      <c r="S4487" t="s">
        <v>251</v>
      </c>
      <c r="T4487" t="n">
        <v>5</v>
      </c>
    </row>
    <row r="4488" spans="1:20">
      <c r="A4488" s="1" t="n">
        <v>43312</v>
      </c>
      <c r="B4488" t="s">
        <v>445</v>
      </c>
      <c r="C4488" t="n">
        <v>2</v>
      </c>
      <c r="D4488" t="n">
        <v>216</v>
      </c>
      <c r="E4488" t="s">
        <v>416</v>
      </c>
      <c r="F4488" t="n">
        <v>3201</v>
      </c>
      <c r="G4488" t="s">
        <v>250</v>
      </c>
      <c r="H4488" t="s">
        <v>251</v>
      </c>
      <c r="I4488" t="n">
        <v>5</v>
      </c>
      <c r="J4488" t="n">
        <v>435</v>
      </c>
      <c r="K4488" t="s">
        <v>463</v>
      </c>
      <c r="L4488" t="n">
        <v>320</v>
      </c>
      <c r="M4488" t="n">
        <v>0</v>
      </c>
      <c r="N4488" t="n">
        <v>0</v>
      </c>
    </row>
    <row r="4489" spans="1:20">
      <c r="A4489" s="1" t="n">
        <v>43312</v>
      </c>
      <c r="B4489" t="s">
        <v>445</v>
      </c>
      <c r="C4489" t="n">
        <v>1</v>
      </c>
      <c r="D4489" t="n">
        <v>216</v>
      </c>
      <c r="E4489" t="s">
        <v>416</v>
      </c>
      <c r="F4489" t="n">
        <v>3201</v>
      </c>
      <c r="G4489" t="s">
        <v>250</v>
      </c>
      <c r="H4489" t="s">
        <v>251</v>
      </c>
      <c r="I4489" t="n">
        <v>5</v>
      </c>
      <c r="J4489" t="n">
        <v>795</v>
      </c>
      <c r="K4489" t="s">
        <v>262</v>
      </c>
      <c r="L4489" t="n">
        <v>135</v>
      </c>
      <c r="M4489" t="n">
        <v>0</v>
      </c>
      <c r="N4489" t="n">
        <v>0</v>
      </c>
    </row>
  </sheetData>
  <pageMargins bottom="1" footer="0.5" header="0.5" left="0.75" right="0.75" top="1"/>
</worksheet>
</file>

<file path=xl/worksheets/sheet7.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464</v>
      </c>
      <c r="B1" t="s">
        <v>465</v>
      </c>
      <c r="C1" t="s">
        <v>466</v>
      </c>
      <c r="D1" t="s">
        <v>124</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255</v>
      </c>
      <c r="B2" t="s">
        <v>467</v>
      </c>
      <c r="C2" t="s">
        <v>468</v>
      </c>
      <c r="D2" t="s">
        <v>35</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t="n">
        <v>-1</v>
      </c>
      <c r="BH2" t="n">
        <v>-3</v>
      </c>
      <c r="BI2" t="n">
        <v>-2</v>
      </c>
      <c r="BJ2">
        <f>NA()</f>
        <v/>
      </c>
      <c r="BK2">
        <f>NA()</f>
        <v/>
      </c>
      <c r="BL2">
        <f>NA()</f>
        <v/>
      </c>
      <c r="BM2">
        <f>NA()</f>
        <v/>
      </c>
      <c r="BN2">
        <f>NA()</f>
        <v/>
      </c>
      <c r="BO2">
        <f>NA()</f>
        <v/>
      </c>
      <c r="BP2">
        <f>NA()</f>
        <v/>
      </c>
      <c r="BQ2">
        <f>NA()</f>
        <v/>
      </c>
      <c r="BR2">
        <f>NA()</f>
        <v/>
      </c>
      <c r="BS2">
        <f>NA()</f>
        <v/>
      </c>
      <c r="BT2">
        <f>NA()</f>
        <v/>
      </c>
      <c r="BU2">
        <f>NA()</f>
        <v/>
      </c>
      <c r="BV2">
        <f>NA()</f>
        <v/>
      </c>
      <c r="BW2">
        <f>NA()</f>
        <v/>
      </c>
    </row>
    <row r="3" spans="1:75">
      <c r="A3" t="s">
        <v>255</v>
      </c>
      <c r="B3" t="s">
        <v>467</v>
      </c>
      <c r="C3" t="s">
        <v>469</v>
      </c>
      <c r="D3" t="s">
        <v>470</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t="n">
        <v>0</v>
      </c>
      <c r="BH3" t="n">
        <v>-1</v>
      </c>
      <c r="BI3" t="n">
        <v>0</v>
      </c>
      <c r="BJ3">
        <f>NA()</f>
        <v/>
      </c>
      <c r="BK3">
        <f>NA()</f>
        <v/>
      </c>
      <c r="BL3">
        <f>NA()</f>
        <v/>
      </c>
      <c r="BM3">
        <f>NA()</f>
        <v/>
      </c>
      <c r="BN3">
        <f>NA()</f>
        <v/>
      </c>
      <c r="BO3">
        <f>NA()</f>
        <v/>
      </c>
      <c r="BP3">
        <f>NA()</f>
        <v/>
      </c>
      <c r="BQ3">
        <f>NA()</f>
        <v/>
      </c>
      <c r="BR3">
        <f>NA()</f>
        <v/>
      </c>
      <c r="BS3">
        <f>NA()</f>
        <v/>
      </c>
      <c r="BT3">
        <f>NA()</f>
        <v/>
      </c>
      <c r="BU3">
        <f>NA()</f>
        <v/>
      </c>
      <c r="BV3">
        <f>NA()</f>
        <v/>
      </c>
      <c r="BW3">
        <f>NA()</f>
        <v/>
      </c>
    </row>
    <row r="4" spans="1:75">
      <c r="A4" t="s">
        <v>255</v>
      </c>
      <c r="B4" t="s">
        <v>471</v>
      </c>
      <c r="C4" t="s">
        <v>62</v>
      </c>
      <c r="D4" t="s">
        <v>35</v>
      </c>
      <c r="E4" t="n">
        <v>193</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t="n">
        <v>4495</v>
      </c>
      <c r="BH4" t="n">
        <v>4232</v>
      </c>
      <c r="BI4" t="n">
        <v>2739</v>
      </c>
      <c r="BJ4">
        <f>NA()</f>
        <v/>
      </c>
      <c r="BK4">
        <f>NA()</f>
        <v/>
      </c>
      <c r="BL4">
        <f>NA()</f>
        <v/>
      </c>
      <c r="BM4">
        <f>NA()</f>
        <v/>
      </c>
      <c r="BN4">
        <f>NA()</f>
        <v/>
      </c>
      <c r="BO4">
        <f>NA()</f>
        <v/>
      </c>
      <c r="BP4">
        <f>NA()</f>
        <v/>
      </c>
      <c r="BQ4">
        <f>NA()</f>
        <v/>
      </c>
      <c r="BR4">
        <f>NA()</f>
        <v/>
      </c>
      <c r="BS4">
        <f>NA()</f>
        <v/>
      </c>
      <c r="BT4">
        <f>NA()</f>
        <v/>
      </c>
      <c r="BU4">
        <f>NA()</f>
        <v/>
      </c>
      <c r="BV4">
        <f>NA()</f>
        <v/>
      </c>
      <c r="BW4">
        <f>NA()</f>
        <v/>
      </c>
    </row>
    <row r="5" spans="1:75">
      <c r="A5" t="s">
        <v>255</v>
      </c>
      <c r="B5" t="s">
        <v>472</v>
      </c>
      <c r="C5" t="s">
        <v>473</v>
      </c>
      <c r="D5" t="s">
        <v>474</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t="n">
        <v>21.78</v>
      </c>
      <c r="BH5" t="n">
        <v>17.97</v>
      </c>
      <c r="BI5" t="n">
        <v>13.01</v>
      </c>
      <c r="BJ5">
        <f>NA()</f>
        <v/>
      </c>
      <c r="BK5">
        <f>NA()</f>
        <v/>
      </c>
      <c r="BL5">
        <f>NA()</f>
        <v/>
      </c>
      <c r="BM5">
        <f>NA()</f>
        <v/>
      </c>
      <c r="BN5">
        <f>NA()</f>
        <v/>
      </c>
      <c r="BO5">
        <f>NA()</f>
        <v/>
      </c>
      <c r="BP5">
        <f>NA()</f>
        <v/>
      </c>
      <c r="BQ5">
        <f>NA()</f>
        <v/>
      </c>
      <c r="BR5">
        <f>NA()</f>
        <v/>
      </c>
      <c r="BS5">
        <f>NA()</f>
        <v/>
      </c>
      <c r="BT5">
        <f>NA()</f>
        <v/>
      </c>
      <c r="BU5">
        <f>NA()</f>
        <v/>
      </c>
      <c r="BV5">
        <f>NA()</f>
        <v/>
      </c>
      <c r="BW5">
        <f>NA()</f>
        <v/>
      </c>
    </row>
    <row r="6" spans="1:75">
      <c r="A6" t="s">
        <v>255</v>
      </c>
      <c r="B6" t="s">
        <v>471</v>
      </c>
      <c r="C6" t="s">
        <v>475</v>
      </c>
      <c r="D6" t="s">
        <v>470</v>
      </c>
      <c r="E6" t="n">
        <v>29</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t="n">
        <v>677</v>
      </c>
      <c r="BH6" t="n">
        <v>638</v>
      </c>
      <c r="BI6" t="n">
        <v>413</v>
      </c>
      <c r="BJ6">
        <f>NA()</f>
        <v/>
      </c>
      <c r="BK6">
        <f>NA()</f>
        <v/>
      </c>
      <c r="BL6">
        <f>NA()</f>
        <v/>
      </c>
      <c r="BM6">
        <f>NA()</f>
        <v/>
      </c>
      <c r="BN6">
        <f>NA()</f>
        <v/>
      </c>
      <c r="BO6">
        <f>NA()</f>
        <v/>
      </c>
      <c r="BP6">
        <f>NA()</f>
        <v/>
      </c>
      <c r="BQ6">
        <f>NA()</f>
        <v/>
      </c>
      <c r="BR6">
        <f>NA()</f>
        <v/>
      </c>
      <c r="BS6">
        <f>NA()</f>
        <v/>
      </c>
      <c r="BT6">
        <f>NA()</f>
        <v/>
      </c>
      <c r="BU6">
        <f>NA()</f>
        <v/>
      </c>
      <c r="BV6">
        <f>NA()</f>
        <v/>
      </c>
      <c r="BW6">
        <f>NA()</f>
        <v/>
      </c>
    </row>
    <row r="7" spans="1:75">
      <c r="A7" t="s">
        <v>255</v>
      </c>
      <c r="B7" t="s">
        <v>476</v>
      </c>
      <c r="C7" t="s">
        <v>477</v>
      </c>
      <c r="D7" t="s">
        <v>478</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t="n">
        <v>97.90000000000001</v>
      </c>
      <c r="BH7" t="n">
        <v>76</v>
      </c>
      <c r="BI7" t="n">
        <v>35.6</v>
      </c>
      <c r="BJ7">
        <f>NA()</f>
        <v/>
      </c>
      <c r="BK7">
        <f>NA()</f>
        <v/>
      </c>
      <c r="BL7">
        <f>NA()</f>
        <v/>
      </c>
      <c r="BM7">
        <f>NA()</f>
        <v/>
      </c>
      <c r="BN7">
        <f>NA()</f>
        <v/>
      </c>
      <c r="BO7">
        <f>NA()</f>
        <v/>
      </c>
      <c r="BP7">
        <f>NA()</f>
        <v/>
      </c>
      <c r="BQ7">
        <f>NA()</f>
        <v/>
      </c>
      <c r="BR7">
        <f>NA()</f>
        <v/>
      </c>
      <c r="BS7">
        <f>NA()</f>
        <v/>
      </c>
      <c r="BT7">
        <f>NA()</f>
        <v/>
      </c>
      <c r="BU7">
        <f>NA()</f>
        <v/>
      </c>
      <c r="BV7">
        <f>NA()</f>
        <v/>
      </c>
      <c r="BW7">
        <f>NA()</f>
        <v/>
      </c>
    </row>
    <row r="8" spans="1:75">
      <c r="A8" t="s">
        <v>255</v>
      </c>
      <c r="B8" t="s">
        <v>479</v>
      </c>
      <c r="C8" t="s">
        <v>480</v>
      </c>
      <c r="D8" t="s">
        <v>35</v>
      </c>
      <c r="E8" t="n">
        <v>193</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t="n">
        <v>4495</v>
      </c>
      <c r="BH8" t="n">
        <v>4232</v>
      </c>
      <c r="BI8" t="n">
        <v>2739</v>
      </c>
      <c r="BJ8">
        <f>NA()</f>
        <v/>
      </c>
      <c r="BK8">
        <f>NA()</f>
        <v/>
      </c>
      <c r="BL8">
        <f>NA()</f>
        <v/>
      </c>
      <c r="BM8">
        <f>NA()</f>
        <v/>
      </c>
      <c r="BN8">
        <f>NA()</f>
        <v/>
      </c>
      <c r="BO8">
        <f>NA()</f>
        <v/>
      </c>
      <c r="BP8">
        <f>NA()</f>
        <v/>
      </c>
      <c r="BQ8">
        <f>NA()</f>
        <v/>
      </c>
      <c r="BR8">
        <f>NA()</f>
        <v/>
      </c>
      <c r="BS8">
        <f>NA()</f>
        <v/>
      </c>
      <c r="BT8">
        <f>NA()</f>
        <v/>
      </c>
      <c r="BU8">
        <f>NA()</f>
        <v/>
      </c>
      <c r="BV8">
        <f>NA()</f>
        <v/>
      </c>
      <c r="BW8">
        <f>NA()</f>
        <v/>
      </c>
    </row>
    <row r="9" spans="1:75">
      <c r="A9" t="s">
        <v>255</v>
      </c>
      <c r="B9" t="s">
        <v>481</v>
      </c>
      <c r="C9" t="s">
        <v>482</v>
      </c>
      <c r="D9" t="s">
        <v>474</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t="n">
        <v>21.78</v>
      </c>
      <c r="BH9" t="n">
        <v>17.97</v>
      </c>
      <c r="BI9" t="n">
        <v>13.01</v>
      </c>
      <c r="BJ9">
        <f>NA()</f>
        <v/>
      </c>
      <c r="BK9">
        <f>NA()</f>
        <v/>
      </c>
      <c r="BL9">
        <f>NA()</f>
        <v/>
      </c>
      <c r="BM9">
        <f>NA()</f>
        <v/>
      </c>
      <c r="BN9">
        <f>NA()</f>
        <v/>
      </c>
      <c r="BO9">
        <f>NA()</f>
        <v/>
      </c>
      <c r="BP9">
        <f>NA()</f>
        <v/>
      </c>
      <c r="BQ9">
        <f>NA()</f>
        <v/>
      </c>
      <c r="BR9">
        <f>NA()</f>
        <v/>
      </c>
      <c r="BS9">
        <f>NA()</f>
        <v/>
      </c>
      <c r="BT9">
        <f>NA()</f>
        <v/>
      </c>
      <c r="BU9">
        <f>NA()</f>
        <v/>
      </c>
      <c r="BV9">
        <f>NA()</f>
        <v/>
      </c>
      <c r="BW9">
        <f>NA()</f>
        <v/>
      </c>
    </row>
    <row r="10" spans="1:75">
      <c r="A10" t="s">
        <v>255</v>
      </c>
      <c r="B10" t="s">
        <v>479</v>
      </c>
      <c r="C10" t="s">
        <v>483</v>
      </c>
      <c r="D10" t="s">
        <v>470</v>
      </c>
      <c r="E10" t="n">
        <v>29</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t="n">
        <v>677</v>
      </c>
      <c r="BH10" t="n">
        <v>638</v>
      </c>
      <c r="BI10" t="n">
        <v>413</v>
      </c>
      <c r="BJ10">
        <f>NA()</f>
        <v/>
      </c>
      <c r="BK10">
        <f>NA()</f>
        <v/>
      </c>
      <c r="BL10">
        <f>NA()</f>
        <v/>
      </c>
      <c r="BM10">
        <f>NA()</f>
        <v/>
      </c>
      <c r="BN10">
        <f>NA()</f>
        <v/>
      </c>
      <c r="BO10">
        <f>NA()</f>
        <v/>
      </c>
      <c r="BP10">
        <f>NA()</f>
        <v/>
      </c>
      <c r="BQ10">
        <f>NA()</f>
        <v/>
      </c>
      <c r="BR10">
        <f>NA()</f>
        <v/>
      </c>
      <c r="BS10">
        <f>NA()</f>
        <v/>
      </c>
      <c r="BT10">
        <f>NA()</f>
        <v/>
      </c>
      <c r="BU10">
        <f>NA()</f>
        <v/>
      </c>
      <c r="BV10">
        <f>NA()</f>
        <v/>
      </c>
      <c r="BW10">
        <f>NA()</f>
        <v/>
      </c>
    </row>
    <row r="11" spans="1:75">
      <c r="A11" t="s">
        <v>255</v>
      </c>
      <c r="B11" t="s">
        <v>484</v>
      </c>
      <c r="C11" t="s">
        <v>485</v>
      </c>
      <c r="D11" t="s">
        <v>478</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t="n">
        <v>97.90000000000001</v>
      </c>
      <c r="BH11" t="n">
        <v>76</v>
      </c>
      <c r="BI11" t="n">
        <v>35.6</v>
      </c>
      <c r="BJ11">
        <f>NA()</f>
        <v/>
      </c>
      <c r="BK11">
        <f>NA()</f>
        <v/>
      </c>
      <c r="BL11">
        <f>NA()</f>
        <v/>
      </c>
      <c r="BM11">
        <f>NA()</f>
        <v/>
      </c>
      <c r="BN11">
        <f>NA()</f>
        <v/>
      </c>
      <c r="BO11">
        <f>NA()</f>
        <v/>
      </c>
      <c r="BP11">
        <f>NA()</f>
        <v/>
      </c>
      <c r="BQ11">
        <f>NA()</f>
        <v/>
      </c>
      <c r="BR11">
        <f>NA()</f>
        <v/>
      </c>
      <c r="BS11">
        <f>NA()</f>
        <v/>
      </c>
      <c r="BT11">
        <f>NA()</f>
        <v/>
      </c>
      <c r="BU11">
        <f>NA()</f>
        <v/>
      </c>
      <c r="BV11">
        <f>NA()</f>
        <v/>
      </c>
      <c r="BW11">
        <f>NA()</f>
        <v/>
      </c>
    </row>
    <row r="12" spans="1:75">
      <c r="A12" t="s">
        <v>255</v>
      </c>
      <c r="B12" t="s">
        <v>486</v>
      </c>
      <c r="C12" t="s">
        <v>487</v>
      </c>
      <c r="D12" t="s">
        <v>35</v>
      </c>
      <c r="E12" t="n">
        <v>193</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t="n">
        <v>4495</v>
      </c>
      <c r="BH12" t="n">
        <v>4232</v>
      </c>
      <c r="BI12" t="n">
        <v>2739</v>
      </c>
      <c r="BJ12">
        <f>NA()</f>
        <v/>
      </c>
      <c r="BK12">
        <f>NA()</f>
        <v/>
      </c>
      <c r="BL12">
        <f>NA()</f>
        <v/>
      </c>
      <c r="BM12">
        <f>NA()</f>
        <v/>
      </c>
      <c r="BN12">
        <f>NA()</f>
        <v/>
      </c>
      <c r="BO12">
        <f>NA()</f>
        <v/>
      </c>
      <c r="BP12">
        <f>NA()</f>
        <v/>
      </c>
      <c r="BQ12">
        <f>NA()</f>
        <v/>
      </c>
      <c r="BR12">
        <f>NA()</f>
        <v/>
      </c>
      <c r="BS12">
        <f>NA()</f>
        <v/>
      </c>
      <c r="BT12">
        <f>NA()</f>
        <v/>
      </c>
      <c r="BU12">
        <f>NA()</f>
        <v/>
      </c>
      <c r="BV12">
        <f>NA()</f>
        <v/>
      </c>
      <c r="BW12">
        <f>NA()</f>
        <v/>
      </c>
    </row>
    <row r="13" spans="1:75">
      <c r="A13" t="s">
        <v>255</v>
      </c>
      <c r="B13" t="s">
        <v>488</v>
      </c>
      <c r="C13" t="s">
        <v>489</v>
      </c>
      <c r="D13" t="s">
        <v>474</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t="n">
        <v>21.78</v>
      </c>
      <c r="BH13" t="n">
        <v>17.97</v>
      </c>
      <c r="BI13" t="n">
        <v>13.01</v>
      </c>
      <c r="BJ13">
        <f>NA()</f>
        <v/>
      </c>
      <c r="BK13">
        <f>NA()</f>
        <v/>
      </c>
      <c r="BL13">
        <f>NA()</f>
        <v/>
      </c>
      <c r="BM13">
        <f>NA()</f>
        <v/>
      </c>
      <c r="BN13">
        <f>NA()</f>
        <v/>
      </c>
      <c r="BO13">
        <f>NA()</f>
        <v/>
      </c>
      <c r="BP13">
        <f>NA()</f>
        <v/>
      </c>
      <c r="BQ13">
        <f>NA()</f>
        <v/>
      </c>
      <c r="BR13">
        <f>NA()</f>
        <v/>
      </c>
      <c r="BS13">
        <f>NA()</f>
        <v/>
      </c>
      <c r="BT13">
        <f>NA()</f>
        <v/>
      </c>
      <c r="BU13">
        <f>NA()</f>
        <v/>
      </c>
      <c r="BV13">
        <f>NA()</f>
        <v/>
      </c>
      <c r="BW13">
        <f>NA()</f>
        <v/>
      </c>
    </row>
    <row r="14" spans="1:75">
      <c r="A14" t="s">
        <v>255</v>
      </c>
      <c r="B14" t="s">
        <v>486</v>
      </c>
      <c r="C14" t="s">
        <v>490</v>
      </c>
      <c r="D14" t="s">
        <v>470</v>
      </c>
      <c r="E14" t="n">
        <v>29</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t="n">
        <v>677</v>
      </c>
      <c r="BH14" t="n">
        <v>638</v>
      </c>
      <c r="BI14" t="n">
        <v>413</v>
      </c>
      <c r="BJ14">
        <f>NA()</f>
        <v/>
      </c>
      <c r="BK14">
        <f>NA()</f>
        <v/>
      </c>
      <c r="BL14">
        <f>NA()</f>
        <v/>
      </c>
      <c r="BM14">
        <f>NA()</f>
        <v/>
      </c>
      <c r="BN14">
        <f>NA()</f>
        <v/>
      </c>
      <c r="BO14">
        <f>NA()</f>
        <v/>
      </c>
      <c r="BP14">
        <f>NA()</f>
        <v/>
      </c>
      <c r="BQ14">
        <f>NA()</f>
        <v/>
      </c>
      <c r="BR14">
        <f>NA()</f>
        <v/>
      </c>
      <c r="BS14">
        <f>NA()</f>
        <v/>
      </c>
      <c r="BT14">
        <f>NA()</f>
        <v/>
      </c>
      <c r="BU14">
        <f>NA()</f>
        <v/>
      </c>
      <c r="BV14">
        <f>NA()</f>
        <v/>
      </c>
      <c r="BW14">
        <f>NA()</f>
        <v/>
      </c>
    </row>
    <row r="15" spans="1:75">
      <c r="A15" t="s">
        <v>255</v>
      </c>
      <c r="B15" t="s">
        <v>491</v>
      </c>
      <c r="C15" t="s">
        <v>492</v>
      </c>
      <c r="D15" t="s">
        <v>478</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t="n">
        <v>97.90000000000001</v>
      </c>
      <c r="BH15" t="n">
        <v>76</v>
      </c>
      <c r="BI15" t="n">
        <v>35.6</v>
      </c>
      <c r="BJ15">
        <f>NA()</f>
        <v/>
      </c>
      <c r="BK15">
        <f>NA()</f>
        <v/>
      </c>
      <c r="BL15">
        <f>NA()</f>
        <v/>
      </c>
      <c r="BM15">
        <f>NA()</f>
        <v/>
      </c>
      <c r="BN15">
        <f>NA()</f>
        <v/>
      </c>
      <c r="BO15">
        <f>NA()</f>
        <v/>
      </c>
      <c r="BP15">
        <f>NA()</f>
        <v/>
      </c>
      <c r="BQ15">
        <f>NA()</f>
        <v/>
      </c>
      <c r="BR15">
        <f>NA()</f>
        <v/>
      </c>
      <c r="BS15">
        <f>NA()</f>
        <v/>
      </c>
      <c r="BT15">
        <f>NA()</f>
        <v/>
      </c>
      <c r="BU15">
        <f>NA()</f>
        <v/>
      </c>
      <c r="BV15">
        <f>NA()</f>
        <v/>
      </c>
      <c r="BW15">
        <f>NA()</f>
        <v/>
      </c>
    </row>
    <row r="16" spans="1:75">
      <c r="A16" t="s">
        <v>255</v>
      </c>
      <c r="B16" t="s">
        <v>493</v>
      </c>
      <c r="C16" t="s">
        <v>88</v>
      </c>
      <c r="D16" t="s">
        <v>35</v>
      </c>
      <c r="E16" t="n">
        <v>13326</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t="n">
        <v>140</v>
      </c>
      <c r="BH16" t="n">
        <v>45</v>
      </c>
      <c r="BI16" t="n">
        <v>31</v>
      </c>
      <c r="BJ16">
        <f>NA()</f>
        <v/>
      </c>
      <c r="BK16">
        <f>NA()</f>
        <v/>
      </c>
      <c r="BL16">
        <f>NA()</f>
        <v/>
      </c>
      <c r="BM16">
        <f>NA()</f>
        <v/>
      </c>
      <c r="BN16">
        <f>NA()</f>
        <v/>
      </c>
      <c r="BO16">
        <f>NA()</f>
        <v/>
      </c>
      <c r="BP16">
        <f>NA()</f>
        <v/>
      </c>
      <c r="BQ16">
        <f>NA()</f>
        <v/>
      </c>
      <c r="BR16">
        <f>NA()</f>
        <v/>
      </c>
      <c r="BS16">
        <f>NA()</f>
        <v/>
      </c>
      <c r="BT16">
        <f>NA()</f>
        <v/>
      </c>
      <c r="BU16">
        <f>NA()</f>
        <v/>
      </c>
      <c r="BV16">
        <f>NA()</f>
        <v/>
      </c>
      <c r="BW16">
        <f>NA()</f>
        <v/>
      </c>
    </row>
    <row r="17" spans="1:75">
      <c r="A17" t="s">
        <v>255</v>
      </c>
      <c r="B17" t="s">
        <v>494</v>
      </c>
      <c r="C17" t="s">
        <v>495</v>
      </c>
      <c r="D17" t="s">
        <v>474</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t="n">
        <v>33.16</v>
      </c>
      <c r="BH17" t="n">
        <v>24.86</v>
      </c>
      <c r="BI17" t="n">
        <v>21.62</v>
      </c>
      <c r="BJ17">
        <f>NA()</f>
        <v/>
      </c>
      <c r="BK17">
        <f>NA()</f>
        <v/>
      </c>
      <c r="BL17">
        <f>NA()</f>
        <v/>
      </c>
      <c r="BM17">
        <f>NA()</f>
        <v/>
      </c>
      <c r="BN17">
        <f>NA()</f>
        <v/>
      </c>
      <c r="BO17">
        <f>NA()</f>
        <v/>
      </c>
      <c r="BP17">
        <f>NA()</f>
        <v/>
      </c>
      <c r="BQ17">
        <f>NA()</f>
        <v/>
      </c>
      <c r="BR17">
        <f>NA()</f>
        <v/>
      </c>
      <c r="BS17">
        <f>NA()</f>
        <v/>
      </c>
      <c r="BT17">
        <f>NA()</f>
        <v/>
      </c>
      <c r="BU17">
        <f>NA()</f>
        <v/>
      </c>
      <c r="BV17">
        <f>NA()</f>
        <v/>
      </c>
      <c r="BW17">
        <f>NA()</f>
        <v/>
      </c>
    </row>
    <row r="18" spans="1:75">
      <c r="A18" t="s">
        <v>255</v>
      </c>
      <c r="B18" t="s">
        <v>493</v>
      </c>
      <c r="C18" t="s">
        <v>496</v>
      </c>
      <c r="D18" t="s">
        <v>470</v>
      </c>
      <c r="E18" t="n">
        <v>2640</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t="n">
        <v>28</v>
      </c>
      <c r="BH18" t="n">
        <v>9</v>
      </c>
      <c r="BI18" t="n">
        <v>6</v>
      </c>
      <c r="BJ18">
        <f>NA()</f>
        <v/>
      </c>
      <c r="BK18">
        <f>NA()</f>
        <v/>
      </c>
      <c r="BL18">
        <f>NA()</f>
        <v/>
      </c>
      <c r="BM18">
        <f>NA()</f>
        <v/>
      </c>
      <c r="BN18">
        <f>NA()</f>
        <v/>
      </c>
      <c r="BO18">
        <f>NA()</f>
        <v/>
      </c>
      <c r="BP18">
        <f>NA()</f>
        <v/>
      </c>
      <c r="BQ18">
        <f>NA()</f>
        <v/>
      </c>
      <c r="BR18">
        <f>NA()</f>
        <v/>
      </c>
      <c r="BS18">
        <f>NA()</f>
        <v/>
      </c>
      <c r="BT18">
        <f>NA()</f>
        <v/>
      </c>
      <c r="BU18">
        <f>NA()</f>
        <v/>
      </c>
      <c r="BV18">
        <f>NA()</f>
        <v/>
      </c>
      <c r="BW18">
        <f>NA()</f>
        <v/>
      </c>
    </row>
    <row r="19" spans="1:75">
      <c r="A19" t="s">
        <v>255</v>
      </c>
      <c r="B19" t="s">
        <v>497</v>
      </c>
      <c r="C19" t="s">
        <v>498</v>
      </c>
      <c r="D19" t="s">
        <v>478</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t="n">
        <v>4.6</v>
      </c>
      <c r="BH19" t="n">
        <v>1.1</v>
      </c>
      <c r="BI19" t="n">
        <v>0.7</v>
      </c>
      <c r="BJ19">
        <f>NA()</f>
        <v/>
      </c>
      <c r="BK19">
        <f>NA()</f>
        <v/>
      </c>
      <c r="BL19">
        <f>NA()</f>
        <v/>
      </c>
      <c r="BM19">
        <f>NA()</f>
        <v/>
      </c>
      <c r="BN19">
        <f>NA()</f>
        <v/>
      </c>
      <c r="BO19">
        <f>NA()</f>
        <v/>
      </c>
      <c r="BP19">
        <f>NA()</f>
        <v/>
      </c>
      <c r="BQ19">
        <f>NA()</f>
        <v/>
      </c>
      <c r="BR19">
        <f>NA()</f>
        <v/>
      </c>
      <c r="BS19">
        <f>NA()</f>
        <v/>
      </c>
      <c r="BT19">
        <f>NA()</f>
        <v/>
      </c>
      <c r="BU19">
        <f>NA()</f>
        <v/>
      </c>
      <c r="BV19">
        <f>NA()</f>
        <v/>
      </c>
      <c r="BW19">
        <f>NA()</f>
        <v/>
      </c>
    </row>
    <row r="20" spans="1:75">
      <c r="A20" t="s">
        <v>255</v>
      </c>
      <c r="B20" t="s">
        <v>499</v>
      </c>
      <c r="C20" t="s">
        <v>500</v>
      </c>
      <c r="D20" t="s">
        <v>35</v>
      </c>
      <c r="E20" t="n">
        <v>13326</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t="n">
        <v>140</v>
      </c>
      <c r="BH20" t="n">
        <v>45</v>
      </c>
      <c r="BI20" t="n">
        <v>31</v>
      </c>
      <c r="BJ20">
        <f>NA()</f>
        <v/>
      </c>
      <c r="BK20">
        <f>NA()</f>
        <v/>
      </c>
      <c r="BL20">
        <f>NA()</f>
        <v/>
      </c>
      <c r="BM20">
        <f>NA()</f>
        <v/>
      </c>
      <c r="BN20">
        <f>NA()</f>
        <v/>
      </c>
      <c r="BO20">
        <f>NA()</f>
        <v/>
      </c>
      <c r="BP20">
        <f>NA()</f>
        <v/>
      </c>
      <c r="BQ20">
        <f>NA()</f>
        <v/>
      </c>
      <c r="BR20">
        <f>NA()</f>
        <v/>
      </c>
      <c r="BS20">
        <f>NA()</f>
        <v/>
      </c>
      <c r="BT20">
        <f>NA()</f>
        <v/>
      </c>
      <c r="BU20">
        <f>NA()</f>
        <v/>
      </c>
      <c r="BV20">
        <f>NA()</f>
        <v/>
      </c>
      <c r="BW20">
        <f>NA()</f>
        <v/>
      </c>
    </row>
    <row r="21" spans="1:75">
      <c r="A21" t="s">
        <v>255</v>
      </c>
      <c r="B21" t="s">
        <v>501</v>
      </c>
      <c r="C21" t="s">
        <v>502</v>
      </c>
      <c r="D21" t="s">
        <v>474</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t="n">
        <v>33.16</v>
      </c>
      <c r="BH21" t="n">
        <v>24.86</v>
      </c>
      <c r="BI21" t="n">
        <v>21.62</v>
      </c>
      <c r="BJ21">
        <f>NA()</f>
        <v/>
      </c>
      <c r="BK21">
        <f>NA()</f>
        <v/>
      </c>
      <c r="BL21">
        <f>NA()</f>
        <v/>
      </c>
      <c r="BM21">
        <f>NA()</f>
        <v/>
      </c>
      <c r="BN21">
        <f>NA()</f>
        <v/>
      </c>
      <c r="BO21">
        <f>NA()</f>
        <v/>
      </c>
      <c r="BP21">
        <f>NA()</f>
        <v/>
      </c>
      <c r="BQ21">
        <f>NA()</f>
        <v/>
      </c>
      <c r="BR21">
        <f>NA()</f>
        <v/>
      </c>
      <c r="BS21">
        <f>NA()</f>
        <v/>
      </c>
      <c r="BT21">
        <f>NA()</f>
        <v/>
      </c>
      <c r="BU21">
        <f>NA()</f>
        <v/>
      </c>
      <c r="BV21">
        <f>NA()</f>
        <v/>
      </c>
      <c r="BW21">
        <f>NA()</f>
        <v/>
      </c>
    </row>
    <row r="22" spans="1:75">
      <c r="A22" t="s">
        <v>255</v>
      </c>
      <c r="B22" t="s">
        <v>499</v>
      </c>
      <c r="C22" t="s">
        <v>503</v>
      </c>
      <c r="D22" t="s">
        <v>470</v>
      </c>
      <c r="E22" t="n">
        <v>2640</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t="n">
        <v>28</v>
      </c>
      <c r="BH22" t="n">
        <v>9</v>
      </c>
      <c r="BI22" t="n">
        <v>6</v>
      </c>
      <c r="BJ22">
        <f>NA()</f>
        <v/>
      </c>
      <c r="BK22">
        <f>NA()</f>
        <v/>
      </c>
      <c r="BL22">
        <f>NA()</f>
        <v/>
      </c>
      <c r="BM22">
        <f>NA()</f>
        <v/>
      </c>
      <c r="BN22">
        <f>NA()</f>
        <v/>
      </c>
      <c r="BO22">
        <f>NA()</f>
        <v/>
      </c>
      <c r="BP22">
        <f>NA()</f>
        <v/>
      </c>
      <c r="BQ22">
        <f>NA()</f>
        <v/>
      </c>
      <c r="BR22">
        <f>NA()</f>
        <v/>
      </c>
      <c r="BS22">
        <f>NA()</f>
        <v/>
      </c>
      <c r="BT22">
        <f>NA()</f>
        <v/>
      </c>
      <c r="BU22">
        <f>NA()</f>
        <v/>
      </c>
      <c r="BV22">
        <f>NA()</f>
        <v/>
      </c>
      <c r="BW22">
        <f>NA()</f>
        <v/>
      </c>
    </row>
    <row r="23" spans="1:75">
      <c r="A23" t="s">
        <v>255</v>
      </c>
      <c r="B23" t="s">
        <v>504</v>
      </c>
      <c r="C23" t="s">
        <v>505</v>
      </c>
      <c r="D23" t="s">
        <v>478</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t="n">
        <v>4.6</v>
      </c>
      <c r="BH23" t="n">
        <v>1.1</v>
      </c>
      <c r="BI23" t="n">
        <v>0.7</v>
      </c>
      <c r="BJ23">
        <f>NA()</f>
        <v/>
      </c>
      <c r="BK23">
        <f>NA()</f>
        <v/>
      </c>
      <c r="BL23">
        <f>NA()</f>
        <v/>
      </c>
      <c r="BM23">
        <f>NA()</f>
        <v/>
      </c>
      <c r="BN23">
        <f>NA()</f>
        <v/>
      </c>
      <c r="BO23">
        <f>NA()</f>
        <v/>
      </c>
      <c r="BP23">
        <f>NA()</f>
        <v/>
      </c>
      <c r="BQ23">
        <f>NA()</f>
        <v/>
      </c>
      <c r="BR23">
        <f>NA()</f>
        <v/>
      </c>
      <c r="BS23">
        <f>NA()</f>
        <v/>
      </c>
      <c r="BT23">
        <f>NA()</f>
        <v/>
      </c>
      <c r="BU23">
        <f>NA()</f>
        <v/>
      </c>
      <c r="BV23">
        <f>NA()</f>
        <v/>
      </c>
      <c r="BW23">
        <f>NA()</f>
        <v/>
      </c>
    </row>
    <row r="24" spans="1:75">
      <c r="A24" t="s">
        <v>255</v>
      </c>
      <c r="B24" t="s">
        <v>506</v>
      </c>
      <c r="C24" t="s">
        <v>507</v>
      </c>
      <c r="D24" t="s">
        <v>35</v>
      </c>
      <c r="E24" t="n">
        <v>13326</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t="n">
        <v>140</v>
      </c>
      <c r="BH24" t="n">
        <v>45</v>
      </c>
      <c r="BI24" t="n">
        <v>31</v>
      </c>
      <c r="BJ24">
        <f>NA()</f>
        <v/>
      </c>
      <c r="BK24">
        <f>NA()</f>
        <v/>
      </c>
      <c r="BL24">
        <f>NA()</f>
        <v/>
      </c>
      <c r="BM24">
        <f>NA()</f>
        <v/>
      </c>
      <c r="BN24">
        <f>NA()</f>
        <v/>
      </c>
      <c r="BO24">
        <f>NA()</f>
        <v/>
      </c>
      <c r="BP24">
        <f>NA()</f>
        <v/>
      </c>
      <c r="BQ24">
        <f>NA()</f>
        <v/>
      </c>
      <c r="BR24">
        <f>NA()</f>
        <v/>
      </c>
      <c r="BS24">
        <f>NA()</f>
        <v/>
      </c>
      <c r="BT24">
        <f>NA()</f>
        <v/>
      </c>
      <c r="BU24">
        <f>NA()</f>
        <v/>
      </c>
      <c r="BV24">
        <f>NA()</f>
        <v/>
      </c>
      <c r="BW24">
        <f>NA()</f>
        <v/>
      </c>
    </row>
    <row r="25" spans="1:75">
      <c r="A25" t="s">
        <v>255</v>
      </c>
      <c r="B25" t="s">
        <v>508</v>
      </c>
      <c r="C25" t="s">
        <v>509</v>
      </c>
      <c r="D25" t="s">
        <v>474</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t="n">
        <v>33.16</v>
      </c>
      <c r="BH25" t="n">
        <v>24.86</v>
      </c>
      <c r="BI25" t="n">
        <v>21.62</v>
      </c>
      <c r="BJ25">
        <f>NA()</f>
        <v/>
      </c>
      <c r="BK25">
        <f>NA()</f>
        <v/>
      </c>
      <c r="BL25">
        <f>NA()</f>
        <v/>
      </c>
      <c r="BM25">
        <f>NA()</f>
        <v/>
      </c>
      <c r="BN25">
        <f>NA()</f>
        <v/>
      </c>
      <c r="BO25">
        <f>NA()</f>
        <v/>
      </c>
      <c r="BP25">
        <f>NA()</f>
        <v/>
      </c>
      <c r="BQ25">
        <f>NA()</f>
        <v/>
      </c>
      <c r="BR25">
        <f>NA()</f>
        <v/>
      </c>
      <c r="BS25">
        <f>NA()</f>
        <v/>
      </c>
      <c r="BT25">
        <f>NA()</f>
        <v/>
      </c>
      <c r="BU25">
        <f>NA()</f>
        <v/>
      </c>
      <c r="BV25">
        <f>NA()</f>
        <v/>
      </c>
      <c r="BW25">
        <f>NA()</f>
        <v/>
      </c>
    </row>
    <row r="26" spans="1:75">
      <c r="A26" t="s">
        <v>255</v>
      </c>
      <c r="B26" t="s">
        <v>506</v>
      </c>
      <c r="C26" t="s">
        <v>510</v>
      </c>
      <c r="D26" t="s">
        <v>470</v>
      </c>
      <c r="E26" t="n">
        <v>2640</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t="n">
        <v>28</v>
      </c>
      <c r="BH26" t="n">
        <v>9</v>
      </c>
      <c r="BI26" t="n">
        <v>6</v>
      </c>
      <c r="BJ26">
        <f>NA()</f>
        <v/>
      </c>
      <c r="BK26">
        <f>NA()</f>
        <v/>
      </c>
      <c r="BL26">
        <f>NA()</f>
        <v/>
      </c>
      <c r="BM26">
        <f>NA()</f>
        <v/>
      </c>
      <c r="BN26">
        <f>NA()</f>
        <v/>
      </c>
      <c r="BO26">
        <f>NA()</f>
        <v/>
      </c>
      <c r="BP26">
        <f>NA()</f>
        <v/>
      </c>
      <c r="BQ26">
        <f>NA()</f>
        <v/>
      </c>
      <c r="BR26">
        <f>NA()</f>
        <v/>
      </c>
      <c r="BS26">
        <f>NA()</f>
        <v/>
      </c>
      <c r="BT26">
        <f>NA()</f>
        <v/>
      </c>
      <c r="BU26">
        <f>NA()</f>
        <v/>
      </c>
      <c r="BV26">
        <f>NA()</f>
        <v/>
      </c>
      <c r="BW26">
        <f>NA()</f>
        <v/>
      </c>
    </row>
    <row r="27" spans="1:75">
      <c r="A27" t="s">
        <v>255</v>
      </c>
      <c r="B27" t="s">
        <v>511</v>
      </c>
      <c r="C27" t="s">
        <v>512</v>
      </c>
      <c r="D27" t="s">
        <v>478</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t="n">
        <v>4.6</v>
      </c>
      <c r="BH27" t="n">
        <v>1.1</v>
      </c>
      <c r="BI27" t="n">
        <v>0.7</v>
      </c>
      <c r="BJ27">
        <f>NA()</f>
        <v/>
      </c>
      <c r="BK27">
        <f>NA()</f>
        <v/>
      </c>
      <c r="BL27">
        <f>NA()</f>
        <v/>
      </c>
      <c r="BM27">
        <f>NA()</f>
        <v/>
      </c>
      <c r="BN27">
        <f>NA()</f>
        <v/>
      </c>
      <c r="BO27">
        <f>NA()</f>
        <v/>
      </c>
      <c r="BP27">
        <f>NA()</f>
        <v/>
      </c>
      <c r="BQ27">
        <f>NA()</f>
        <v/>
      </c>
      <c r="BR27">
        <f>NA()</f>
        <v/>
      </c>
      <c r="BS27">
        <f>NA()</f>
        <v/>
      </c>
      <c r="BT27">
        <f>NA()</f>
        <v/>
      </c>
      <c r="BU27">
        <f>NA()</f>
        <v/>
      </c>
      <c r="BV27">
        <f>NA()</f>
        <v/>
      </c>
      <c r="BW27">
        <f>NA()</f>
        <v/>
      </c>
    </row>
    <row r="28" spans="1:75">
      <c r="A28" t="s">
        <v>255</v>
      </c>
      <c r="B28" t="s">
        <v>513</v>
      </c>
      <c r="C28" t="s">
        <v>514</v>
      </c>
      <c r="D28" t="s">
        <v>35</v>
      </c>
      <c r="E28" t="n">
        <v>0</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t="n">
        <v>11023</v>
      </c>
      <c r="BH28" t="n">
        <v>11534</v>
      </c>
      <c r="BI28" t="n">
        <v>12459</v>
      </c>
      <c r="BJ28">
        <f>NA()</f>
        <v/>
      </c>
      <c r="BK28">
        <f>NA()</f>
        <v/>
      </c>
      <c r="BL28">
        <f>NA()</f>
        <v/>
      </c>
      <c r="BM28">
        <f>NA()</f>
        <v/>
      </c>
      <c r="BN28">
        <f>NA()</f>
        <v/>
      </c>
      <c r="BO28">
        <f>NA()</f>
        <v/>
      </c>
      <c r="BP28">
        <f>NA()</f>
        <v/>
      </c>
      <c r="BQ28">
        <f>NA()</f>
        <v/>
      </c>
      <c r="BR28">
        <f>NA()</f>
        <v/>
      </c>
      <c r="BS28">
        <f>NA()</f>
        <v/>
      </c>
      <c r="BT28">
        <f>NA()</f>
        <v/>
      </c>
      <c r="BU28">
        <f>NA()</f>
        <v/>
      </c>
      <c r="BV28">
        <f>NA()</f>
        <v/>
      </c>
      <c r="BW28">
        <f>NA()</f>
        <v/>
      </c>
    </row>
    <row r="29" spans="1:75">
      <c r="A29" t="s">
        <v>255</v>
      </c>
      <c r="B29" t="s">
        <v>515</v>
      </c>
      <c r="C29" t="s">
        <v>516</v>
      </c>
      <c r="D29" t="s">
        <v>35</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f>NA()</f>
        <v/>
      </c>
      <c r="BK29">
        <f>NA()</f>
        <v/>
      </c>
      <c r="BL29">
        <f>NA()</f>
        <v/>
      </c>
      <c r="BM29">
        <f>NA()</f>
        <v/>
      </c>
      <c r="BN29">
        <f>NA()</f>
        <v/>
      </c>
      <c r="BO29">
        <f>NA()</f>
        <v/>
      </c>
      <c r="BP29">
        <f>NA()</f>
        <v/>
      </c>
      <c r="BQ29">
        <f>NA()</f>
        <v/>
      </c>
      <c r="BR29">
        <f>NA()</f>
        <v/>
      </c>
      <c r="BS29">
        <f>NA()</f>
        <v/>
      </c>
      <c r="BT29">
        <f>NA()</f>
        <v/>
      </c>
      <c r="BU29">
        <f>NA()</f>
        <v/>
      </c>
      <c r="BV29">
        <f>NA()</f>
        <v/>
      </c>
      <c r="BW29">
        <f>NA()</f>
        <v/>
      </c>
    </row>
    <row r="30" spans="1:75">
      <c r="A30" t="s">
        <v>255</v>
      </c>
      <c r="B30" t="s">
        <v>515</v>
      </c>
      <c r="C30" t="s">
        <v>517</v>
      </c>
      <c r="D30" t="s">
        <v>470</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f>NA()</f>
        <v/>
      </c>
      <c r="BK30">
        <f>NA()</f>
        <v/>
      </c>
      <c r="BL30">
        <f>NA()</f>
        <v/>
      </c>
      <c r="BM30">
        <f>NA()</f>
        <v/>
      </c>
      <c r="BN30">
        <f>NA()</f>
        <v/>
      </c>
      <c r="BO30">
        <f>NA()</f>
        <v/>
      </c>
      <c r="BP30">
        <f>NA()</f>
        <v/>
      </c>
      <c r="BQ30">
        <f>NA()</f>
        <v/>
      </c>
      <c r="BR30">
        <f>NA()</f>
        <v/>
      </c>
      <c r="BS30">
        <f>NA()</f>
        <v/>
      </c>
      <c r="BT30">
        <f>NA()</f>
        <v/>
      </c>
      <c r="BU30">
        <f>NA()</f>
        <v/>
      </c>
      <c r="BV30">
        <f>NA()</f>
        <v/>
      </c>
      <c r="BW30">
        <f>NA()</f>
        <v/>
      </c>
    </row>
    <row r="31" spans="1:75">
      <c r="A31" t="s">
        <v>255</v>
      </c>
      <c r="B31" t="s">
        <v>518</v>
      </c>
      <c r="C31" t="s">
        <v>519</v>
      </c>
      <c r="D31" t="s">
        <v>35</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f>NA()</f>
        <v/>
      </c>
      <c r="BK31">
        <f>NA()</f>
        <v/>
      </c>
      <c r="BL31">
        <f>NA()</f>
        <v/>
      </c>
      <c r="BM31">
        <f>NA()</f>
        <v/>
      </c>
      <c r="BN31">
        <f>NA()</f>
        <v/>
      </c>
      <c r="BO31">
        <f>NA()</f>
        <v/>
      </c>
      <c r="BP31">
        <f>NA()</f>
        <v/>
      </c>
      <c r="BQ31">
        <f>NA()</f>
        <v/>
      </c>
      <c r="BR31">
        <f>NA()</f>
        <v/>
      </c>
      <c r="BS31">
        <f>NA()</f>
        <v/>
      </c>
      <c r="BT31">
        <f>NA()</f>
        <v/>
      </c>
      <c r="BU31">
        <f>NA()</f>
        <v/>
      </c>
      <c r="BV31">
        <f>NA()</f>
        <v/>
      </c>
      <c r="BW31">
        <f>NA()</f>
        <v/>
      </c>
    </row>
    <row r="32" spans="1:75">
      <c r="A32" t="s">
        <v>255</v>
      </c>
      <c r="B32" t="s">
        <v>518</v>
      </c>
      <c r="C32" t="s">
        <v>520</v>
      </c>
      <c r="D32" t="s">
        <v>470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f>NA()</f>
        <v/>
      </c>
      <c r="BK32">
        <f>NA()</f>
        <v/>
      </c>
      <c r="BL32">
        <f>NA()</f>
        <v/>
      </c>
      <c r="BM32">
        <f>NA()</f>
        <v/>
      </c>
      <c r="BN32">
        <f>NA()</f>
        <v/>
      </c>
      <c r="BO32">
        <f>NA()</f>
        <v/>
      </c>
      <c r="BP32">
        <f>NA()</f>
        <v/>
      </c>
      <c r="BQ32">
        <f>NA()</f>
        <v/>
      </c>
      <c r="BR32">
        <f>NA()</f>
        <v/>
      </c>
      <c r="BS32">
        <f>NA()</f>
        <v/>
      </c>
      <c r="BT32">
        <f>NA()</f>
        <v/>
      </c>
      <c r="BU32">
        <f>NA()</f>
        <v/>
      </c>
      <c r="BV32">
        <f>NA()</f>
        <v/>
      </c>
      <c r="BW32">
        <f>NA()</f>
        <v/>
      </c>
    </row>
    <row r="33" spans="1:75">
      <c r="A33" t="s">
        <v>255</v>
      </c>
      <c r="B33" t="s">
        <v>521</v>
      </c>
      <c r="C33" t="s">
        <v>522</v>
      </c>
      <c r="D33" t="s">
        <v>35</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f>NA()</f>
        <v/>
      </c>
      <c r="BK33">
        <f>NA()</f>
        <v/>
      </c>
      <c r="BL33">
        <f>NA()</f>
        <v/>
      </c>
      <c r="BM33">
        <f>NA()</f>
        <v/>
      </c>
      <c r="BN33">
        <f>NA()</f>
        <v/>
      </c>
      <c r="BO33">
        <f>NA()</f>
        <v/>
      </c>
      <c r="BP33">
        <f>NA()</f>
        <v/>
      </c>
      <c r="BQ33">
        <f>NA()</f>
        <v/>
      </c>
      <c r="BR33">
        <f>NA()</f>
        <v/>
      </c>
      <c r="BS33">
        <f>NA()</f>
        <v/>
      </c>
      <c r="BT33">
        <f>NA()</f>
        <v/>
      </c>
      <c r="BU33">
        <f>NA()</f>
        <v/>
      </c>
      <c r="BV33">
        <f>NA()</f>
        <v/>
      </c>
      <c r="BW33">
        <f>NA()</f>
        <v/>
      </c>
    </row>
    <row r="34" spans="1:75">
      <c r="A34" t="s">
        <v>255</v>
      </c>
      <c r="B34" t="s">
        <v>521</v>
      </c>
      <c r="C34" t="s">
        <v>523</v>
      </c>
      <c r="D34" t="s">
        <v>470</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f>NA()</f>
        <v/>
      </c>
      <c r="BK34">
        <f>NA()</f>
        <v/>
      </c>
      <c r="BL34">
        <f>NA()</f>
        <v/>
      </c>
      <c r="BM34">
        <f>NA()</f>
        <v/>
      </c>
      <c r="BN34">
        <f>NA()</f>
        <v/>
      </c>
      <c r="BO34">
        <f>NA()</f>
        <v/>
      </c>
      <c r="BP34">
        <f>NA()</f>
        <v/>
      </c>
      <c r="BQ34">
        <f>NA()</f>
        <v/>
      </c>
      <c r="BR34">
        <f>NA()</f>
        <v/>
      </c>
      <c r="BS34">
        <f>NA()</f>
        <v/>
      </c>
      <c r="BT34">
        <f>NA()</f>
        <v/>
      </c>
      <c r="BU34">
        <f>NA()</f>
        <v/>
      </c>
      <c r="BV34">
        <f>NA()</f>
        <v/>
      </c>
      <c r="BW34">
        <f>NA()</f>
        <v/>
      </c>
    </row>
    <row r="35" spans="1:75">
      <c r="A35" t="s">
        <v>255</v>
      </c>
      <c r="B35" t="s">
        <v>524</v>
      </c>
      <c r="C35" t="s">
        <v>525</v>
      </c>
      <c r="D35" t="s">
        <v>35</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f>NA()</f>
        <v/>
      </c>
      <c r="BK35">
        <f>NA()</f>
        <v/>
      </c>
      <c r="BL35">
        <f>NA()</f>
        <v/>
      </c>
      <c r="BM35">
        <f>NA()</f>
        <v/>
      </c>
      <c r="BN35">
        <f>NA()</f>
        <v/>
      </c>
      <c r="BO35">
        <f>NA()</f>
        <v/>
      </c>
      <c r="BP35">
        <f>NA()</f>
        <v/>
      </c>
      <c r="BQ35">
        <f>NA()</f>
        <v/>
      </c>
      <c r="BR35">
        <f>NA()</f>
        <v/>
      </c>
      <c r="BS35">
        <f>NA()</f>
        <v/>
      </c>
      <c r="BT35">
        <f>NA()</f>
        <v/>
      </c>
      <c r="BU35">
        <f>NA()</f>
        <v/>
      </c>
      <c r="BV35">
        <f>NA()</f>
        <v/>
      </c>
      <c r="BW35">
        <f>NA()</f>
        <v/>
      </c>
    </row>
    <row r="36" spans="1:75">
      <c r="A36" t="s">
        <v>255</v>
      </c>
      <c r="B36" t="s">
        <v>524</v>
      </c>
      <c r="C36" t="s">
        <v>526</v>
      </c>
      <c r="D36" t="s">
        <v>470</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f>NA()</f>
        <v/>
      </c>
      <c r="BK36">
        <f>NA()</f>
        <v/>
      </c>
      <c r="BL36">
        <f>NA()</f>
        <v/>
      </c>
      <c r="BM36">
        <f>NA()</f>
        <v/>
      </c>
      <c r="BN36">
        <f>NA()</f>
        <v/>
      </c>
      <c r="BO36">
        <f>NA()</f>
        <v/>
      </c>
      <c r="BP36">
        <f>NA()</f>
        <v/>
      </c>
      <c r="BQ36">
        <f>NA()</f>
        <v/>
      </c>
      <c r="BR36">
        <f>NA()</f>
        <v/>
      </c>
      <c r="BS36">
        <f>NA()</f>
        <v/>
      </c>
      <c r="BT36">
        <f>NA()</f>
        <v/>
      </c>
      <c r="BU36">
        <f>NA()</f>
        <v/>
      </c>
      <c r="BV36">
        <f>NA()</f>
        <v/>
      </c>
      <c r="BW36">
        <f>NA()</f>
        <v/>
      </c>
    </row>
    <row r="37" spans="1:75">
      <c r="A37" t="s">
        <v>255</v>
      </c>
      <c r="B37" t="s">
        <v>527</v>
      </c>
      <c r="C37" t="s">
        <v>84</v>
      </c>
      <c r="D37" t="s">
        <v>35</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f>NA()</f>
        <v/>
      </c>
      <c r="BK37">
        <f>NA()</f>
        <v/>
      </c>
      <c r="BL37">
        <f>NA()</f>
        <v/>
      </c>
      <c r="BM37">
        <f>NA()</f>
        <v/>
      </c>
      <c r="BN37">
        <f>NA()</f>
        <v/>
      </c>
      <c r="BO37">
        <f>NA()</f>
        <v/>
      </c>
      <c r="BP37">
        <f>NA()</f>
        <v/>
      </c>
      <c r="BQ37">
        <f>NA()</f>
        <v/>
      </c>
      <c r="BR37">
        <f>NA()</f>
        <v/>
      </c>
      <c r="BS37">
        <f>NA()</f>
        <v/>
      </c>
      <c r="BT37">
        <f>NA()</f>
        <v/>
      </c>
      <c r="BU37">
        <f>NA()</f>
        <v/>
      </c>
      <c r="BV37">
        <f>NA()</f>
        <v/>
      </c>
      <c r="BW37">
        <f>NA()</f>
        <v/>
      </c>
    </row>
    <row r="38" spans="1:75">
      <c r="A38" t="s">
        <v>255</v>
      </c>
      <c r="B38" t="s">
        <v>528</v>
      </c>
      <c r="C38" t="s">
        <v>529</v>
      </c>
      <c r="D38" t="s">
        <v>474</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f>NA()</f>
        <v/>
      </c>
      <c r="BK38">
        <f>NA()</f>
        <v/>
      </c>
      <c r="BL38">
        <f>NA()</f>
        <v/>
      </c>
      <c r="BM38">
        <f>NA()</f>
        <v/>
      </c>
      <c r="BN38">
        <f>NA()</f>
        <v/>
      </c>
      <c r="BO38">
        <f>NA()</f>
        <v/>
      </c>
      <c r="BP38">
        <f>NA()</f>
        <v/>
      </c>
      <c r="BQ38">
        <f>NA()</f>
        <v/>
      </c>
      <c r="BR38">
        <f>NA()</f>
        <v/>
      </c>
      <c r="BS38">
        <f>NA()</f>
        <v/>
      </c>
      <c r="BT38">
        <f>NA()</f>
        <v/>
      </c>
      <c r="BU38">
        <f>NA()</f>
        <v/>
      </c>
      <c r="BV38">
        <f>NA()</f>
        <v/>
      </c>
      <c r="BW38">
        <f>NA()</f>
        <v/>
      </c>
    </row>
    <row r="39" spans="1:75">
      <c r="A39" t="s">
        <v>255</v>
      </c>
      <c r="B39" t="s">
        <v>530</v>
      </c>
      <c r="C39" t="s">
        <v>531</v>
      </c>
      <c r="D39" t="s">
        <v>532</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f>NA()</f>
        <v/>
      </c>
      <c r="BK39">
        <f>NA()</f>
        <v/>
      </c>
      <c r="BL39">
        <f>NA()</f>
        <v/>
      </c>
      <c r="BM39">
        <f>NA()</f>
        <v/>
      </c>
      <c r="BN39">
        <f>NA()</f>
        <v/>
      </c>
      <c r="BO39">
        <f>NA()</f>
        <v/>
      </c>
      <c r="BP39">
        <f>NA()</f>
        <v/>
      </c>
      <c r="BQ39">
        <f>NA()</f>
        <v/>
      </c>
      <c r="BR39">
        <f>NA()</f>
        <v/>
      </c>
      <c r="BS39">
        <f>NA()</f>
        <v/>
      </c>
      <c r="BT39">
        <f>NA()</f>
        <v/>
      </c>
      <c r="BU39">
        <f>NA()</f>
        <v/>
      </c>
      <c r="BV39">
        <f>NA()</f>
        <v/>
      </c>
      <c r="BW39">
        <f>NA()</f>
        <v/>
      </c>
    </row>
    <row r="40" spans="1:75">
      <c r="A40" t="s">
        <v>255</v>
      </c>
      <c r="B40" t="s">
        <v>527</v>
      </c>
      <c r="C40" t="s">
        <v>533</v>
      </c>
      <c r="D40" t="s">
        <v>534</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f>NA()</f>
        <v/>
      </c>
      <c r="BK40">
        <f>NA()</f>
        <v/>
      </c>
      <c r="BL40">
        <f>NA()</f>
        <v/>
      </c>
      <c r="BM40">
        <f>NA()</f>
        <v/>
      </c>
      <c r="BN40">
        <f>NA()</f>
        <v/>
      </c>
      <c r="BO40">
        <f>NA()</f>
        <v/>
      </c>
      <c r="BP40">
        <f>NA()</f>
        <v/>
      </c>
      <c r="BQ40">
        <f>NA()</f>
        <v/>
      </c>
      <c r="BR40">
        <f>NA()</f>
        <v/>
      </c>
      <c r="BS40">
        <f>NA()</f>
        <v/>
      </c>
      <c r="BT40">
        <f>NA()</f>
        <v/>
      </c>
      <c r="BU40">
        <f>NA()</f>
        <v/>
      </c>
      <c r="BV40">
        <f>NA()</f>
        <v/>
      </c>
      <c r="BW40">
        <f>NA()</f>
        <v/>
      </c>
    </row>
    <row r="41" spans="1:75">
      <c r="A41" t="s">
        <v>255</v>
      </c>
      <c r="B41" t="s">
        <v>535</v>
      </c>
      <c r="C41" t="s">
        <v>536</v>
      </c>
      <c r="D41" t="s">
        <v>478</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f>NA()</f>
        <v/>
      </c>
      <c r="BK41">
        <f>NA()</f>
        <v/>
      </c>
      <c r="BL41">
        <f>NA()</f>
        <v/>
      </c>
      <c r="BM41">
        <f>NA()</f>
        <v/>
      </c>
      <c r="BN41">
        <f>NA()</f>
        <v/>
      </c>
      <c r="BO41">
        <f>NA()</f>
        <v/>
      </c>
      <c r="BP41">
        <f>NA()</f>
        <v/>
      </c>
      <c r="BQ41">
        <f>NA()</f>
        <v/>
      </c>
      <c r="BR41">
        <f>NA()</f>
        <v/>
      </c>
      <c r="BS41">
        <f>NA()</f>
        <v/>
      </c>
      <c r="BT41">
        <f>NA()</f>
        <v/>
      </c>
      <c r="BU41">
        <f>NA()</f>
        <v/>
      </c>
      <c r="BV41">
        <f>NA()</f>
        <v/>
      </c>
      <c r="BW41">
        <f>NA()</f>
        <v/>
      </c>
    </row>
    <row r="42" spans="1:75">
      <c r="A42" t="s">
        <v>255</v>
      </c>
      <c r="B42" t="s">
        <v>537</v>
      </c>
      <c r="C42" t="s">
        <v>55</v>
      </c>
      <c r="D42" t="s">
        <v>35</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f>NA()</f>
        <v/>
      </c>
      <c r="BK42">
        <f>NA()</f>
        <v/>
      </c>
      <c r="BL42">
        <f>NA()</f>
        <v/>
      </c>
      <c r="BM42">
        <f>NA()</f>
        <v/>
      </c>
      <c r="BN42">
        <f>NA()</f>
        <v/>
      </c>
      <c r="BO42">
        <f>NA()</f>
        <v/>
      </c>
      <c r="BP42">
        <f>NA()</f>
        <v/>
      </c>
      <c r="BQ42">
        <f>NA()</f>
        <v/>
      </c>
      <c r="BR42">
        <f>NA()</f>
        <v/>
      </c>
      <c r="BS42">
        <f>NA()</f>
        <v/>
      </c>
      <c r="BT42">
        <f>NA()</f>
        <v/>
      </c>
      <c r="BU42">
        <f>NA()</f>
        <v/>
      </c>
      <c r="BV42">
        <f>NA()</f>
        <v/>
      </c>
      <c r="BW42">
        <f>NA()</f>
        <v/>
      </c>
    </row>
    <row r="43" spans="1:75">
      <c r="A43" t="s">
        <v>255</v>
      </c>
      <c r="B43" t="s">
        <v>538</v>
      </c>
      <c r="C43" t="s">
        <v>539</v>
      </c>
      <c r="D43" t="s">
        <v>474</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f>NA()</f>
        <v/>
      </c>
      <c r="BK43">
        <f>NA()</f>
        <v/>
      </c>
      <c r="BL43">
        <f>NA()</f>
        <v/>
      </c>
      <c r="BM43">
        <f>NA()</f>
        <v/>
      </c>
      <c r="BN43">
        <f>NA()</f>
        <v/>
      </c>
      <c r="BO43">
        <f>NA()</f>
        <v/>
      </c>
      <c r="BP43">
        <f>NA()</f>
        <v/>
      </c>
      <c r="BQ43">
        <f>NA()</f>
        <v/>
      </c>
      <c r="BR43">
        <f>NA()</f>
        <v/>
      </c>
      <c r="BS43">
        <f>NA()</f>
        <v/>
      </c>
      <c r="BT43">
        <f>NA()</f>
        <v/>
      </c>
      <c r="BU43">
        <f>NA()</f>
        <v/>
      </c>
      <c r="BV43">
        <f>NA()</f>
        <v/>
      </c>
      <c r="BW43">
        <f>NA()</f>
        <v/>
      </c>
    </row>
    <row r="44" spans="1:75">
      <c r="A44" t="s">
        <v>255</v>
      </c>
      <c r="B44" t="s">
        <v>537</v>
      </c>
      <c r="C44" t="s">
        <v>540</v>
      </c>
      <c r="D44" t="s">
        <v>534</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f>NA()</f>
        <v/>
      </c>
      <c r="BK44">
        <f>NA()</f>
        <v/>
      </c>
      <c r="BL44">
        <f>NA()</f>
        <v/>
      </c>
      <c r="BM44">
        <f>NA()</f>
        <v/>
      </c>
      <c r="BN44">
        <f>NA()</f>
        <v/>
      </c>
      <c r="BO44">
        <f>NA()</f>
        <v/>
      </c>
      <c r="BP44">
        <f>NA()</f>
        <v/>
      </c>
      <c r="BQ44">
        <f>NA()</f>
        <v/>
      </c>
      <c r="BR44">
        <f>NA()</f>
        <v/>
      </c>
      <c r="BS44">
        <f>NA()</f>
        <v/>
      </c>
      <c r="BT44">
        <f>NA()</f>
        <v/>
      </c>
      <c r="BU44">
        <f>NA()</f>
        <v/>
      </c>
      <c r="BV44">
        <f>NA()</f>
        <v/>
      </c>
      <c r="BW44">
        <f>NA()</f>
        <v/>
      </c>
    </row>
    <row r="45" spans="1:75">
      <c r="A45" t="s">
        <v>255</v>
      </c>
      <c r="B45" t="s">
        <v>541</v>
      </c>
      <c r="C45" t="s">
        <v>542</v>
      </c>
      <c r="D45" t="s">
        <v>478</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f>NA()</f>
        <v/>
      </c>
      <c r="BK45">
        <f>NA()</f>
        <v/>
      </c>
      <c r="BL45">
        <f>NA()</f>
        <v/>
      </c>
      <c r="BM45">
        <f>NA()</f>
        <v/>
      </c>
      <c r="BN45">
        <f>NA()</f>
        <v/>
      </c>
      <c r="BO45">
        <f>NA()</f>
        <v/>
      </c>
      <c r="BP45">
        <f>NA()</f>
        <v/>
      </c>
      <c r="BQ45">
        <f>NA()</f>
        <v/>
      </c>
      <c r="BR45">
        <f>NA()</f>
        <v/>
      </c>
      <c r="BS45">
        <f>NA()</f>
        <v/>
      </c>
      <c r="BT45">
        <f>NA()</f>
        <v/>
      </c>
      <c r="BU45">
        <f>NA()</f>
        <v/>
      </c>
      <c r="BV45">
        <f>NA()</f>
        <v/>
      </c>
      <c r="BW45">
        <f>NA()</f>
        <v/>
      </c>
    </row>
    <row r="46" spans="1:75">
      <c r="A46" t="s">
        <v>255</v>
      </c>
      <c r="B46" t="s">
        <v>543</v>
      </c>
      <c r="C46" t="s">
        <v>95</v>
      </c>
      <c r="D46" t="s">
        <v>35</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t="n">
        <v>15873</v>
      </c>
      <c r="BH46" t="n">
        <v>14495</v>
      </c>
      <c r="BI46" t="n">
        <v>16160</v>
      </c>
      <c r="BJ46">
        <f>NA()</f>
        <v/>
      </c>
      <c r="BK46">
        <f>NA()</f>
        <v/>
      </c>
      <c r="BL46">
        <f>NA()</f>
        <v/>
      </c>
      <c r="BM46">
        <f>NA()</f>
        <v/>
      </c>
      <c r="BN46">
        <f>NA()</f>
        <v/>
      </c>
      <c r="BO46">
        <f>NA()</f>
        <v/>
      </c>
      <c r="BP46">
        <f>NA()</f>
        <v/>
      </c>
      <c r="BQ46">
        <f>NA()</f>
        <v/>
      </c>
      <c r="BR46">
        <f>NA()</f>
        <v/>
      </c>
      <c r="BS46">
        <f>NA()</f>
        <v/>
      </c>
      <c r="BT46">
        <f>NA()</f>
        <v/>
      </c>
      <c r="BU46">
        <f>NA()</f>
        <v/>
      </c>
      <c r="BV46">
        <f>NA()</f>
        <v/>
      </c>
      <c r="BW46">
        <f>NA()</f>
        <v/>
      </c>
    </row>
    <row r="47" spans="1:75">
      <c r="A47" t="s">
        <v>255</v>
      </c>
      <c r="B47" t="s">
        <v>544</v>
      </c>
      <c r="C47" t="s">
        <v>545</v>
      </c>
      <c r="D47" t="s">
        <v>474</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t="n">
        <v>2.49</v>
      </c>
      <c r="BH47" t="n">
        <v>3.27</v>
      </c>
      <c r="BI47" t="n">
        <v>3.08</v>
      </c>
      <c r="BJ47">
        <f>NA()</f>
        <v/>
      </c>
      <c r="BK47">
        <f>NA()</f>
        <v/>
      </c>
      <c r="BL47">
        <f>NA()</f>
        <v/>
      </c>
      <c r="BM47">
        <f>NA()</f>
        <v/>
      </c>
      <c r="BN47">
        <f>NA()</f>
        <v/>
      </c>
      <c r="BO47">
        <f>NA()</f>
        <v/>
      </c>
      <c r="BP47">
        <f>NA()</f>
        <v/>
      </c>
      <c r="BQ47">
        <f>NA()</f>
        <v/>
      </c>
      <c r="BR47">
        <f>NA()</f>
        <v/>
      </c>
      <c r="BS47">
        <f>NA()</f>
        <v/>
      </c>
      <c r="BT47">
        <f>NA()</f>
        <v/>
      </c>
      <c r="BU47">
        <f>NA()</f>
        <v/>
      </c>
      <c r="BV47">
        <f>NA()</f>
        <v/>
      </c>
      <c r="BW47">
        <f>NA()</f>
        <v/>
      </c>
    </row>
    <row r="48" spans="1:75">
      <c r="A48" t="s">
        <v>255</v>
      </c>
      <c r="B48" t="s">
        <v>546</v>
      </c>
      <c r="C48" t="s">
        <v>547</v>
      </c>
      <c r="D48" t="s">
        <v>532</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t="n">
        <v>20.629</v>
      </c>
      <c r="BH48" t="n">
        <v>20.8</v>
      </c>
      <c r="BI48" t="n">
        <v>20.839</v>
      </c>
      <c r="BJ48">
        <f>NA()</f>
        <v/>
      </c>
      <c r="BK48">
        <f>NA()</f>
        <v/>
      </c>
      <c r="BL48">
        <f>NA()</f>
        <v/>
      </c>
      <c r="BM48">
        <f>NA()</f>
        <v/>
      </c>
      <c r="BN48">
        <f>NA()</f>
        <v/>
      </c>
      <c r="BO48">
        <f>NA()</f>
        <v/>
      </c>
      <c r="BP48">
        <f>NA()</f>
        <v/>
      </c>
      <c r="BQ48">
        <f>NA()</f>
        <v/>
      </c>
      <c r="BR48">
        <f>NA()</f>
        <v/>
      </c>
      <c r="BS48">
        <f>NA()</f>
        <v/>
      </c>
      <c r="BT48">
        <f>NA()</f>
        <v/>
      </c>
      <c r="BU48">
        <f>NA()</f>
        <v/>
      </c>
      <c r="BV48">
        <f>NA()</f>
        <v/>
      </c>
      <c r="BW48">
        <f>NA()</f>
        <v/>
      </c>
    </row>
    <row r="49" spans="1:75">
      <c r="A49" t="s">
        <v>255</v>
      </c>
      <c r="B49" t="s">
        <v>543</v>
      </c>
      <c r="C49" t="s">
        <v>548</v>
      </c>
      <c r="D49" t="s">
        <v>534</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t="n">
        <v>769</v>
      </c>
      <c r="BH49" t="n">
        <v>697</v>
      </c>
      <c r="BI49" t="n">
        <v>775</v>
      </c>
      <c r="BJ49">
        <f>NA()</f>
        <v/>
      </c>
      <c r="BK49">
        <f>NA()</f>
        <v/>
      </c>
      <c r="BL49">
        <f>NA()</f>
        <v/>
      </c>
      <c r="BM49">
        <f>NA()</f>
        <v/>
      </c>
      <c r="BN49">
        <f>NA()</f>
        <v/>
      </c>
      <c r="BO49">
        <f>NA()</f>
        <v/>
      </c>
      <c r="BP49">
        <f>NA()</f>
        <v/>
      </c>
      <c r="BQ49">
        <f>NA()</f>
        <v/>
      </c>
      <c r="BR49">
        <f>NA()</f>
        <v/>
      </c>
      <c r="BS49">
        <f>NA()</f>
        <v/>
      </c>
      <c r="BT49">
        <f>NA()</f>
        <v/>
      </c>
      <c r="BU49">
        <f>NA()</f>
        <v/>
      </c>
      <c r="BV49">
        <f>NA()</f>
        <v/>
      </c>
      <c r="BW49">
        <f>NA()</f>
        <v/>
      </c>
    </row>
    <row r="50" spans="1:75">
      <c r="A50" t="s">
        <v>255</v>
      </c>
      <c r="B50" t="s">
        <v>549</v>
      </c>
      <c r="C50" t="s">
        <v>550</v>
      </c>
      <c r="D50" t="s">
        <v>478</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t="n">
        <v>39.5</v>
      </c>
      <c r="BH50" t="n">
        <v>47.4</v>
      </c>
      <c r="BI50" t="n">
        <v>49.8</v>
      </c>
      <c r="BJ50">
        <f>NA()</f>
        <v/>
      </c>
      <c r="BK50">
        <f>NA()</f>
        <v/>
      </c>
      <c r="BL50">
        <f>NA()</f>
        <v/>
      </c>
      <c r="BM50">
        <f>NA()</f>
        <v/>
      </c>
      <c r="BN50">
        <f>NA()</f>
        <v/>
      </c>
      <c r="BO50">
        <f>NA()</f>
        <v/>
      </c>
      <c r="BP50">
        <f>NA()</f>
        <v/>
      </c>
      <c r="BQ50">
        <f>NA()</f>
        <v/>
      </c>
      <c r="BR50">
        <f>NA()</f>
        <v/>
      </c>
      <c r="BS50">
        <f>NA()</f>
        <v/>
      </c>
      <c r="BT50">
        <f>NA()</f>
        <v/>
      </c>
      <c r="BU50">
        <f>NA()</f>
        <v/>
      </c>
      <c r="BV50">
        <f>NA()</f>
        <v/>
      </c>
      <c r="BW50">
        <f>NA()</f>
        <v/>
      </c>
    </row>
    <row r="51" spans="1:75">
      <c r="A51" t="s">
        <v>255</v>
      </c>
      <c r="B51" t="s">
        <v>551</v>
      </c>
      <c r="C51" t="s">
        <v>552</v>
      </c>
      <c r="D51" t="s">
        <v>532</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f>NA()</f>
        <v/>
      </c>
      <c r="BK51">
        <f>NA()</f>
        <v/>
      </c>
      <c r="BL51">
        <f>NA()</f>
        <v/>
      </c>
      <c r="BM51">
        <f>NA()</f>
        <v/>
      </c>
      <c r="BN51">
        <f>NA()</f>
        <v/>
      </c>
      <c r="BO51">
        <f>NA()</f>
        <v/>
      </c>
      <c r="BP51">
        <f>NA()</f>
        <v/>
      </c>
      <c r="BQ51">
        <f>NA()</f>
        <v/>
      </c>
      <c r="BR51">
        <f>NA()</f>
        <v/>
      </c>
      <c r="BS51">
        <f>NA()</f>
        <v/>
      </c>
      <c r="BT51">
        <f>NA()</f>
        <v/>
      </c>
      <c r="BU51">
        <f>NA()</f>
        <v/>
      </c>
      <c r="BV51">
        <f>NA()</f>
        <v/>
      </c>
      <c r="BW51">
        <f>NA()</f>
        <v/>
      </c>
    </row>
    <row r="52" spans="1:75">
      <c r="A52" t="s">
        <v>255</v>
      </c>
      <c r="B52" t="s">
        <v>553</v>
      </c>
      <c r="C52" t="s">
        <v>73</v>
      </c>
      <c r="D52" t="s">
        <v>35</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t="n">
        <v>1368</v>
      </c>
      <c r="BH52" t="n">
        <v>1136</v>
      </c>
      <c r="BI52" t="n">
        <v>271</v>
      </c>
      <c r="BJ52">
        <f>NA()</f>
        <v/>
      </c>
      <c r="BK52">
        <f>NA()</f>
        <v/>
      </c>
      <c r="BL52">
        <f>NA()</f>
        <v/>
      </c>
      <c r="BM52">
        <f>NA()</f>
        <v/>
      </c>
      <c r="BN52">
        <f>NA()</f>
        <v/>
      </c>
      <c r="BO52">
        <f>NA()</f>
        <v/>
      </c>
      <c r="BP52">
        <f>NA()</f>
        <v/>
      </c>
      <c r="BQ52">
        <f>NA()</f>
        <v/>
      </c>
      <c r="BR52">
        <f>NA()</f>
        <v/>
      </c>
      <c r="BS52">
        <f>NA()</f>
        <v/>
      </c>
      <c r="BT52">
        <f>NA()</f>
        <v/>
      </c>
      <c r="BU52">
        <f>NA()</f>
        <v/>
      </c>
      <c r="BV52">
        <f>NA()</f>
        <v/>
      </c>
      <c r="BW52">
        <f>NA()</f>
        <v/>
      </c>
    </row>
    <row r="53" spans="1:75">
      <c r="A53" t="s">
        <v>255</v>
      </c>
      <c r="B53" t="s">
        <v>554</v>
      </c>
      <c r="C53" t="s">
        <v>555</v>
      </c>
      <c r="D53" t="s">
        <v>474</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t="n">
        <v>3.78</v>
      </c>
      <c r="BH53" t="n">
        <v>3.66</v>
      </c>
      <c r="BI53" t="n">
        <v>3.46</v>
      </c>
      <c r="BJ53">
        <f>NA()</f>
        <v/>
      </c>
      <c r="BK53">
        <f>NA()</f>
        <v/>
      </c>
      <c r="BL53">
        <f>NA()</f>
        <v/>
      </c>
      <c r="BM53">
        <f>NA()</f>
        <v/>
      </c>
      <c r="BN53">
        <f>NA()</f>
        <v/>
      </c>
      <c r="BO53">
        <f>NA()</f>
        <v/>
      </c>
      <c r="BP53">
        <f>NA()</f>
        <v/>
      </c>
      <c r="BQ53">
        <f>NA()</f>
        <v/>
      </c>
      <c r="BR53">
        <f>NA()</f>
        <v/>
      </c>
      <c r="BS53">
        <f>NA()</f>
        <v/>
      </c>
      <c r="BT53">
        <f>NA()</f>
        <v/>
      </c>
      <c r="BU53">
        <f>NA()</f>
        <v/>
      </c>
      <c r="BV53">
        <f>NA()</f>
        <v/>
      </c>
      <c r="BW53">
        <f>NA()</f>
        <v/>
      </c>
    </row>
    <row r="54" spans="1:75">
      <c r="A54" t="s">
        <v>255</v>
      </c>
      <c r="B54" t="s">
        <v>553</v>
      </c>
      <c r="C54" t="s">
        <v>556</v>
      </c>
      <c r="D54" t="s">
        <v>534</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t="n">
        <v>61</v>
      </c>
      <c r="BH54" t="n">
        <v>50</v>
      </c>
      <c r="BI54" t="n">
        <v>12</v>
      </c>
      <c r="BJ54">
        <f>NA()</f>
        <v/>
      </c>
      <c r="BK54">
        <f>NA()</f>
        <v/>
      </c>
      <c r="BL54">
        <f>NA()</f>
        <v/>
      </c>
      <c r="BM54">
        <f>NA()</f>
        <v/>
      </c>
      <c r="BN54">
        <f>NA()</f>
        <v/>
      </c>
      <c r="BO54">
        <f>NA()</f>
        <v/>
      </c>
      <c r="BP54">
        <f>NA()</f>
        <v/>
      </c>
      <c r="BQ54">
        <f>NA()</f>
        <v/>
      </c>
      <c r="BR54">
        <f>NA()</f>
        <v/>
      </c>
      <c r="BS54">
        <f>NA()</f>
        <v/>
      </c>
      <c r="BT54">
        <f>NA()</f>
        <v/>
      </c>
      <c r="BU54">
        <f>NA()</f>
        <v/>
      </c>
      <c r="BV54">
        <f>NA()</f>
        <v/>
      </c>
      <c r="BW54">
        <f>NA()</f>
        <v/>
      </c>
    </row>
    <row r="55" spans="1:75">
      <c r="A55" t="s">
        <v>255</v>
      </c>
      <c r="B55" t="s">
        <v>557</v>
      </c>
      <c r="C55" t="s">
        <v>558</v>
      </c>
      <c r="D55" t="s">
        <v>478</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t="n">
        <v>5.2</v>
      </c>
      <c r="BH55" t="n">
        <v>4.2</v>
      </c>
      <c r="BI55" t="n">
        <v>0.9</v>
      </c>
      <c r="BJ55">
        <f>NA()</f>
        <v/>
      </c>
      <c r="BK55">
        <f>NA()</f>
        <v/>
      </c>
      <c r="BL55">
        <f>NA()</f>
        <v/>
      </c>
      <c r="BM55">
        <f>NA()</f>
        <v/>
      </c>
      <c r="BN55">
        <f>NA()</f>
        <v/>
      </c>
      <c r="BO55">
        <f>NA()</f>
        <v/>
      </c>
      <c r="BP55">
        <f>NA()</f>
        <v/>
      </c>
      <c r="BQ55">
        <f>NA()</f>
        <v/>
      </c>
      <c r="BR55">
        <f>NA()</f>
        <v/>
      </c>
      <c r="BS55">
        <f>NA()</f>
        <v/>
      </c>
      <c r="BT55">
        <f>NA()</f>
        <v/>
      </c>
      <c r="BU55">
        <f>NA()</f>
        <v/>
      </c>
      <c r="BV55">
        <f>NA()</f>
        <v/>
      </c>
      <c r="BW55">
        <f>NA()</f>
        <v/>
      </c>
    </row>
    <row r="56" spans="1:75">
      <c r="A56" t="s">
        <v>255</v>
      </c>
      <c r="B56" t="s">
        <v>559</v>
      </c>
      <c r="C56" t="s">
        <v>560</v>
      </c>
      <c r="D56" t="s">
        <v>35</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f>NA()</f>
        <v/>
      </c>
      <c r="BK56">
        <f>NA()</f>
        <v/>
      </c>
      <c r="BL56">
        <f>NA()</f>
        <v/>
      </c>
      <c r="BM56">
        <f>NA()</f>
        <v/>
      </c>
      <c r="BN56">
        <f>NA()</f>
        <v/>
      </c>
      <c r="BO56">
        <f>NA()</f>
        <v/>
      </c>
      <c r="BP56">
        <f>NA()</f>
        <v/>
      </c>
      <c r="BQ56">
        <f>NA()</f>
        <v/>
      </c>
      <c r="BR56">
        <f>NA()</f>
        <v/>
      </c>
      <c r="BS56">
        <f>NA()</f>
        <v/>
      </c>
      <c r="BT56">
        <f>NA()</f>
        <v/>
      </c>
      <c r="BU56">
        <f>NA()</f>
        <v/>
      </c>
      <c r="BV56">
        <f>NA()</f>
        <v/>
      </c>
      <c r="BW56">
        <f>NA()</f>
        <v/>
      </c>
    </row>
    <row r="57" spans="1:75">
      <c r="A57" t="s">
        <v>255</v>
      </c>
      <c r="B57" t="s">
        <v>561</v>
      </c>
      <c r="C57" t="s">
        <v>562</v>
      </c>
      <c r="D57" t="s">
        <v>474</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f>NA()</f>
        <v/>
      </c>
      <c r="BK57">
        <f>NA()</f>
        <v/>
      </c>
      <c r="BL57">
        <f>NA()</f>
        <v/>
      </c>
      <c r="BM57">
        <f>NA()</f>
        <v/>
      </c>
      <c r="BN57">
        <f>NA()</f>
        <v/>
      </c>
      <c r="BO57">
        <f>NA()</f>
        <v/>
      </c>
      <c r="BP57">
        <f>NA()</f>
        <v/>
      </c>
      <c r="BQ57">
        <f>NA()</f>
        <v/>
      </c>
      <c r="BR57">
        <f>NA()</f>
        <v/>
      </c>
      <c r="BS57">
        <f>NA()</f>
        <v/>
      </c>
      <c r="BT57">
        <f>NA()</f>
        <v/>
      </c>
      <c r="BU57">
        <f>NA()</f>
        <v/>
      </c>
      <c r="BV57">
        <f>NA()</f>
        <v/>
      </c>
      <c r="BW57">
        <f>NA()</f>
        <v/>
      </c>
    </row>
    <row r="58" spans="1:75">
      <c r="A58" t="s">
        <v>255</v>
      </c>
      <c r="B58" t="s">
        <v>563</v>
      </c>
      <c r="C58" t="s">
        <v>564</v>
      </c>
      <c r="D58" t="s">
        <v>532</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f>NA()</f>
        <v/>
      </c>
      <c r="BK58">
        <f>NA()</f>
        <v/>
      </c>
      <c r="BL58">
        <f>NA()</f>
        <v/>
      </c>
      <c r="BM58">
        <f>NA()</f>
        <v/>
      </c>
      <c r="BN58">
        <f>NA()</f>
        <v/>
      </c>
      <c r="BO58">
        <f>NA()</f>
        <v/>
      </c>
      <c r="BP58">
        <f>NA()</f>
        <v/>
      </c>
      <c r="BQ58">
        <f>NA()</f>
        <v/>
      </c>
      <c r="BR58">
        <f>NA()</f>
        <v/>
      </c>
      <c r="BS58">
        <f>NA()</f>
        <v/>
      </c>
      <c r="BT58">
        <f>NA()</f>
        <v/>
      </c>
      <c r="BU58">
        <f>NA()</f>
        <v/>
      </c>
      <c r="BV58">
        <f>NA()</f>
        <v/>
      </c>
      <c r="BW58">
        <f>NA()</f>
        <v/>
      </c>
    </row>
    <row r="59" spans="1:75">
      <c r="A59" t="s">
        <v>255</v>
      </c>
      <c r="B59" t="s">
        <v>559</v>
      </c>
      <c r="C59" t="s">
        <v>565</v>
      </c>
      <c r="D59" t="s">
        <v>534</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f>NA()</f>
        <v/>
      </c>
      <c r="BK59">
        <f>NA()</f>
        <v/>
      </c>
      <c r="BL59">
        <f>NA()</f>
        <v/>
      </c>
      <c r="BM59">
        <f>NA()</f>
        <v/>
      </c>
      <c r="BN59">
        <f>NA()</f>
        <v/>
      </c>
      <c r="BO59">
        <f>NA()</f>
        <v/>
      </c>
      <c r="BP59">
        <f>NA()</f>
        <v/>
      </c>
      <c r="BQ59">
        <f>NA()</f>
        <v/>
      </c>
      <c r="BR59">
        <f>NA()</f>
        <v/>
      </c>
      <c r="BS59">
        <f>NA()</f>
        <v/>
      </c>
      <c r="BT59">
        <f>NA()</f>
        <v/>
      </c>
      <c r="BU59">
        <f>NA()</f>
        <v/>
      </c>
      <c r="BV59">
        <f>NA()</f>
        <v/>
      </c>
      <c r="BW59">
        <f>NA()</f>
        <v/>
      </c>
    </row>
    <row r="60" spans="1:75">
      <c r="A60" t="s">
        <v>255</v>
      </c>
      <c r="B60" t="s">
        <v>566</v>
      </c>
      <c r="C60" t="s">
        <v>567</v>
      </c>
      <c r="D60" t="s">
        <v>478</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f>NA()</f>
        <v/>
      </c>
      <c r="BK60">
        <f>NA()</f>
        <v/>
      </c>
      <c r="BL60">
        <f>NA()</f>
        <v/>
      </c>
      <c r="BM60">
        <f>NA()</f>
        <v/>
      </c>
      <c r="BN60">
        <f>NA()</f>
        <v/>
      </c>
      <c r="BO60">
        <f>NA()</f>
        <v/>
      </c>
      <c r="BP60">
        <f>NA()</f>
        <v/>
      </c>
      <c r="BQ60">
        <f>NA()</f>
        <v/>
      </c>
      <c r="BR60">
        <f>NA()</f>
        <v/>
      </c>
      <c r="BS60">
        <f>NA()</f>
        <v/>
      </c>
      <c r="BT60">
        <f>NA()</f>
        <v/>
      </c>
      <c r="BU60">
        <f>NA()</f>
        <v/>
      </c>
      <c r="BV60">
        <f>NA()</f>
        <v/>
      </c>
      <c r="BW60">
        <f>NA()</f>
        <v/>
      </c>
    </row>
    <row r="61" spans="1:75">
      <c r="A61" t="s">
        <v>255</v>
      </c>
      <c r="B61" t="s">
        <v>568</v>
      </c>
      <c r="C61" t="s">
        <v>569</v>
      </c>
      <c r="D61" t="s">
        <v>35</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t="n">
        <v>1368</v>
      </c>
      <c r="BH61" t="n">
        <v>1136</v>
      </c>
      <c r="BI61" t="n">
        <v>271</v>
      </c>
      <c r="BJ61">
        <f>NA()</f>
        <v/>
      </c>
      <c r="BK61">
        <f>NA()</f>
        <v/>
      </c>
      <c r="BL61">
        <f>NA()</f>
        <v/>
      </c>
      <c r="BM61">
        <f>NA()</f>
        <v/>
      </c>
      <c r="BN61">
        <f>NA()</f>
        <v/>
      </c>
      <c r="BO61">
        <f>NA()</f>
        <v/>
      </c>
      <c r="BP61">
        <f>NA()</f>
        <v/>
      </c>
      <c r="BQ61">
        <f>NA()</f>
        <v/>
      </c>
      <c r="BR61">
        <f>NA()</f>
        <v/>
      </c>
      <c r="BS61">
        <f>NA()</f>
        <v/>
      </c>
      <c r="BT61">
        <f>NA()</f>
        <v/>
      </c>
      <c r="BU61">
        <f>NA()</f>
        <v/>
      </c>
      <c r="BV61">
        <f>NA()</f>
        <v/>
      </c>
      <c r="BW61">
        <f>NA()</f>
        <v/>
      </c>
    </row>
    <row r="62" spans="1:75">
      <c r="A62" t="s">
        <v>255</v>
      </c>
      <c r="B62" t="s">
        <v>570</v>
      </c>
      <c r="C62" t="s">
        <v>571</v>
      </c>
      <c r="D62" t="s">
        <v>474</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t="n">
        <v>3.78</v>
      </c>
      <c r="BH62" t="n">
        <v>3.66</v>
      </c>
      <c r="BI62" t="n">
        <v>3.46</v>
      </c>
      <c r="BJ62">
        <f>NA()</f>
        <v/>
      </c>
      <c r="BK62">
        <f>NA()</f>
        <v/>
      </c>
      <c r="BL62">
        <f>NA()</f>
        <v/>
      </c>
      <c r="BM62">
        <f>NA()</f>
        <v/>
      </c>
      <c r="BN62">
        <f>NA()</f>
        <v/>
      </c>
      <c r="BO62">
        <f>NA()</f>
        <v/>
      </c>
      <c r="BP62">
        <f>NA()</f>
        <v/>
      </c>
      <c r="BQ62">
        <f>NA()</f>
        <v/>
      </c>
      <c r="BR62">
        <f>NA()</f>
        <v/>
      </c>
      <c r="BS62">
        <f>NA()</f>
        <v/>
      </c>
      <c r="BT62">
        <f>NA()</f>
        <v/>
      </c>
      <c r="BU62">
        <f>NA()</f>
        <v/>
      </c>
      <c r="BV62">
        <f>NA()</f>
        <v/>
      </c>
      <c r="BW62">
        <f>NA()</f>
        <v/>
      </c>
    </row>
    <row r="63" spans="1:75">
      <c r="A63" t="s">
        <v>255</v>
      </c>
      <c r="B63" t="s">
        <v>572</v>
      </c>
      <c r="C63" t="s">
        <v>573</v>
      </c>
      <c r="D63" t="s">
        <v>532</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t="n">
        <v>22.378</v>
      </c>
      <c r="BH63" t="n">
        <v>22.58</v>
      </c>
      <c r="BI63" t="n">
        <v>22.58</v>
      </c>
      <c r="BJ63">
        <f>NA()</f>
        <v/>
      </c>
      <c r="BK63">
        <f>NA()</f>
        <v/>
      </c>
      <c r="BL63">
        <f>NA()</f>
        <v/>
      </c>
      <c r="BM63">
        <f>NA()</f>
        <v/>
      </c>
      <c r="BN63">
        <f>NA()</f>
        <v/>
      </c>
      <c r="BO63">
        <f>NA()</f>
        <v/>
      </c>
      <c r="BP63">
        <f>NA()</f>
        <v/>
      </c>
      <c r="BQ63">
        <f>NA()</f>
        <v/>
      </c>
      <c r="BR63">
        <f>NA()</f>
        <v/>
      </c>
      <c r="BS63">
        <f>NA()</f>
        <v/>
      </c>
      <c r="BT63">
        <f>NA()</f>
        <v/>
      </c>
      <c r="BU63">
        <f>NA()</f>
        <v/>
      </c>
      <c r="BV63">
        <f>NA()</f>
        <v/>
      </c>
      <c r="BW63">
        <f>NA()</f>
        <v/>
      </c>
    </row>
    <row r="64" spans="1:75">
      <c r="A64" t="s">
        <v>255</v>
      </c>
      <c r="B64" t="s">
        <v>568</v>
      </c>
      <c r="C64" t="s">
        <v>574</v>
      </c>
      <c r="D64" t="s">
        <v>534</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t="n">
        <v>61</v>
      </c>
      <c r="BH64" t="n">
        <v>50</v>
      </c>
      <c r="BI64" t="n">
        <v>12</v>
      </c>
      <c r="BJ64">
        <f>NA()</f>
        <v/>
      </c>
      <c r="BK64">
        <f>NA()</f>
        <v/>
      </c>
      <c r="BL64">
        <f>NA()</f>
        <v/>
      </c>
      <c r="BM64">
        <f>NA()</f>
        <v/>
      </c>
      <c r="BN64">
        <f>NA()</f>
        <v/>
      </c>
      <c r="BO64">
        <f>NA()</f>
        <v/>
      </c>
      <c r="BP64">
        <f>NA()</f>
        <v/>
      </c>
      <c r="BQ64">
        <f>NA()</f>
        <v/>
      </c>
      <c r="BR64">
        <f>NA()</f>
        <v/>
      </c>
      <c r="BS64">
        <f>NA()</f>
        <v/>
      </c>
      <c r="BT64">
        <f>NA()</f>
        <v/>
      </c>
      <c r="BU64">
        <f>NA()</f>
        <v/>
      </c>
      <c r="BV64">
        <f>NA()</f>
        <v/>
      </c>
      <c r="BW64">
        <f>NA()</f>
        <v/>
      </c>
    </row>
    <row r="65" spans="1:75">
      <c r="A65" t="s">
        <v>255</v>
      </c>
      <c r="B65" t="s">
        <v>575</v>
      </c>
      <c r="C65" t="s">
        <v>576</v>
      </c>
      <c r="D65" t="s">
        <v>478</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t="n">
        <v>5.2</v>
      </c>
      <c r="BH65" t="n">
        <v>4.2</v>
      </c>
      <c r="BI65" t="n">
        <v>0.9</v>
      </c>
      <c r="BJ65">
        <f>NA()</f>
        <v/>
      </c>
      <c r="BK65">
        <f>NA()</f>
        <v/>
      </c>
      <c r="BL65">
        <f>NA()</f>
        <v/>
      </c>
      <c r="BM65">
        <f>NA()</f>
        <v/>
      </c>
      <c r="BN65">
        <f>NA()</f>
        <v/>
      </c>
      <c r="BO65">
        <f>NA()</f>
        <v/>
      </c>
      <c r="BP65">
        <f>NA()</f>
        <v/>
      </c>
      <c r="BQ65">
        <f>NA()</f>
        <v/>
      </c>
      <c r="BR65">
        <f>NA()</f>
        <v/>
      </c>
      <c r="BS65">
        <f>NA()</f>
        <v/>
      </c>
      <c r="BT65">
        <f>NA()</f>
        <v/>
      </c>
      <c r="BU65">
        <f>NA()</f>
        <v/>
      </c>
      <c r="BV65">
        <f>NA()</f>
        <v/>
      </c>
      <c r="BW65">
        <f>NA()</f>
        <v/>
      </c>
    </row>
    <row r="66" spans="1:75">
      <c r="A66" t="s">
        <v>255</v>
      </c>
      <c r="B66" t="s">
        <v>577</v>
      </c>
      <c r="C66" t="s">
        <v>578</v>
      </c>
      <c r="D66" t="s">
        <v>35</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t="n">
        <v>1368</v>
      </c>
      <c r="BH66" t="n">
        <v>1136</v>
      </c>
      <c r="BI66" t="n">
        <v>271</v>
      </c>
      <c r="BJ66">
        <f>NA()</f>
        <v/>
      </c>
      <c r="BK66">
        <f>NA()</f>
        <v/>
      </c>
      <c r="BL66">
        <f>NA()</f>
        <v/>
      </c>
      <c r="BM66">
        <f>NA()</f>
        <v/>
      </c>
      <c r="BN66">
        <f>NA()</f>
        <v/>
      </c>
      <c r="BO66">
        <f>NA()</f>
        <v/>
      </c>
      <c r="BP66">
        <f>NA()</f>
        <v/>
      </c>
      <c r="BQ66">
        <f>NA()</f>
        <v/>
      </c>
      <c r="BR66">
        <f>NA()</f>
        <v/>
      </c>
      <c r="BS66">
        <f>NA()</f>
        <v/>
      </c>
      <c r="BT66">
        <f>NA()</f>
        <v/>
      </c>
      <c r="BU66">
        <f>NA()</f>
        <v/>
      </c>
      <c r="BV66">
        <f>NA()</f>
        <v/>
      </c>
      <c r="BW66">
        <f>NA()</f>
        <v/>
      </c>
    </row>
    <row r="67" spans="1:75">
      <c r="A67" t="s">
        <v>255</v>
      </c>
      <c r="B67" t="s">
        <v>579</v>
      </c>
      <c r="C67" t="s">
        <v>580</v>
      </c>
      <c r="D67" t="s">
        <v>35</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f>NA()</f>
        <v/>
      </c>
      <c r="BK67">
        <f>NA()</f>
        <v/>
      </c>
      <c r="BL67">
        <f>NA()</f>
        <v/>
      </c>
      <c r="BM67">
        <f>NA()</f>
        <v/>
      </c>
      <c r="BN67">
        <f>NA()</f>
        <v/>
      </c>
      <c r="BO67">
        <f>NA()</f>
        <v/>
      </c>
      <c r="BP67">
        <f>NA()</f>
        <v/>
      </c>
      <c r="BQ67">
        <f>NA()</f>
        <v/>
      </c>
      <c r="BR67">
        <f>NA()</f>
        <v/>
      </c>
      <c r="BS67">
        <f>NA()</f>
        <v/>
      </c>
      <c r="BT67">
        <f>NA()</f>
        <v/>
      </c>
      <c r="BU67">
        <f>NA()</f>
        <v/>
      </c>
      <c r="BV67">
        <f>NA()</f>
        <v/>
      </c>
      <c r="BW67">
        <f>NA()</f>
        <v/>
      </c>
    </row>
    <row r="68" spans="1:75">
      <c r="A68" t="s">
        <v>255</v>
      </c>
      <c r="B68" t="s">
        <v>581</v>
      </c>
      <c r="C68" t="s">
        <v>582</v>
      </c>
      <c r="D68" t="s">
        <v>532</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f>NA()</f>
        <v/>
      </c>
      <c r="BK68">
        <f>NA()</f>
        <v/>
      </c>
      <c r="BL68">
        <f>NA()</f>
        <v/>
      </c>
      <c r="BM68">
        <f>NA()</f>
        <v/>
      </c>
      <c r="BN68">
        <f>NA()</f>
        <v/>
      </c>
      <c r="BO68">
        <f>NA()</f>
        <v/>
      </c>
      <c r="BP68">
        <f>NA()</f>
        <v/>
      </c>
      <c r="BQ68">
        <f>NA()</f>
        <v/>
      </c>
      <c r="BR68">
        <f>NA()</f>
        <v/>
      </c>
      <c r="BS68">
        <f>NA()</f>
        <v/>
      </c>
      <c r="BT68">
        <f>NA()</f>
        <v/>
      </c>
      <c r="BU68">
        <f>NA()</f>
        <v/>
      </c>
      <c r="BV68">
        <f>NA()</f>
        <v/>
      </c>
      <c r="BW68">
        <f>NA()</f>
        <v/>
      </c>
    </row>
    <row r="69" spans="1:75">
      <c r="A69" t="s">
        <v>255</v>
      </c>
      <c r="B69" t="s">
        <v>579</v>
      </c>
      <c r="C69" t="s">
        <v>583</v>
      </c>
      <c r="D69" t="s">
        <v>534</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f>NA()</f>
        <v/>
      </c>
      <c r="BK69">
        <f>NA()</f>
        <v/>
      </c>
      <c r="BL69">
        <f>NA()</f>
        <v/>
      </c>
      <c r="BM69">
        <f>NA()</f>
        <v/>
      </c>
      <c r="BN69">
        <f>NA()</f>
        <v/>
      </c>
      <c r="BO69">
        <f>NA()</f>
        <v/>
      </c>
      <c r="BP69">
        <f>NA()</f>
        <v/>
      </c>
      <c r="BQ69">
        <f>NA()</f>
        <v/>
      </c>
      <c r="BR69">
        <f>NA()</f>
        <v/>
      </c>
      <c r="BS69">
        <f>NA()</f>
        <v/>
      </c>
      <c r="BT69">
        <f>NA()</f>
        <v/>
      </c>
      <c r="BU69">
        <f>NA()</f>
        <v/>
      </c>
      <c r="BV69">
        <f>NA()</f>
        <v/>
      </c>
      <c r="BW69">
        <f>NA()</f>
        <v/>
      </c>
    </row>
    <row r="70" spans="1:75">
      <c r="A70" t="s">
        <v>255</v>
      </c>
      <c r="B70" t="s">
        <v>584</v>
      </c>
      <c r="C70" t="s">
        <v>43</v>
      </c>
      <c r="D70" t="s">
        <v>35</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f>NA()</f>
        <v/>
      </c>
      <c r="BK70">
        <f>NA()</f>
        <v/>
      </c>
      <c r="BL70">
        <f>NA()</f>
        <v/>
      </c>
      <c r="BM70">
        <f>NA()</f>
        <v/>
      </c>
      <c r="BN70">
        <f>NA()</f>
        <v/>
      </c>
      <c r="BO70">
        <f>NA()</f>
        <v/>
      </c>
      <c r="BP70">
        <f>NA()</f>
        <v/>
      </c>
      <c r="BQ70">
        <f>NA()</f>
        <v/>
      </c>
      <c r="BR70">
        <f>NA()</f>
        <v/>
      </c>
      <c r="BS70">
        <f>NA()</f>
        <v/>
      </c>
      <c r="BT70">
        <f>NA()</f>
        <v/>
      </c>
      <c r="BU70">
        <f>NA()</f>
        <v/>
      </c>
      <c r="BV70">
        <f>NA()</f>
        <v/>
      </c>
      <c r="BW70">
        <f>NA()</f>
        <v/>
      </c>
    </row>
    <row r="71" spans="1:75">
      <c r="A71" t="s">
        <v>255</v>
      </c>
      <c r="B71" t="s">
        <v>585</v>
      </c>
      <c r="C71" t="s">
        <v>586</v>
      </c>
      <c r="D71" t="s">
        <v>474</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f>NA()</f>
        <v/>
      </c>
      <c r="BK71">
        <f>NA()</f>
        <v/>
      </c>
      <c r="BL71">
        <f>NA()</f>
        <v/>
      </c>
      <c r="BM71">
        <f>NA()</f>
        <v/>
      </c>
      <c r="BN71">
        <f>NA()</f>
        <v/>
      </c>
      <c r="BO71">
        <f>NA()</f>
        <v/>
      </c>
      <c r="BP71">
        <f>NA()</f>
        <v/>
      </c>
      <c r="BQ71">
        <f>NA()</f>
        <v/>
      </c>
      <c r="BR71">
        <f>NA()</f>
        <v/>
      </c>
      <c r="BS71">
        <f>NA()</f>
        <v/>
      </c>
      <c r="BT71">
        <f>NA()</f>
        <v/>
      </c>
      <c r="BU71">
        <f>NA()</f>
        <v/>
      </c>
      <c r="BV71">
        <f>NA()</f>
        <v/>
      </c>
      <c r="BW71">
        <f>NA()</f>
        <v/>
      </c>
    </row>
    <row r="72" spans="1:75">
      <c r="A72" t="s">
        <v>255</v>
      </c>
      <c r="B72" t="s">
        <v>584</v>
      </c>
      <c r="C72" t="s">
        <v>587</v>
      </c>
      <c r="D72" t="s">
        <v>534</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f>NA()</f>
        <v/>
      </c>
      <c r="BK72">
        <f>NA()</f>
        <v/>
      </c>
      <c r="BL72">
        <f>NA()</f>
        <v/>
      </c>
      <c r="BM72">
        <f>NA()</f>
        <v/>
      </c>
      <c r="BN72">
        <f>NA()</f>
        <v/>
      </c>
      <c r="BO72">
        <f>NA()</f>
        <v/>
      </c>
      <c r="BP72">
        <f>NA()</f>
        <v/>
      </c>
      <c r="BQ72">
        <f>NA()</f>
        <v/>
      </c>
      <c r="BR72">
        <f>NA()</f>
        <v/>
      </c>
      <c r="BS72">
        <f>NA()</f>
        <v/>
      </c>
      <c r="BT72">
        <f>NA()</f>
        <v/>
      </c>
      <c r="BU72">
        <f>NA()</f>
        <v/>
      </c>
      <c r="BV72">
        <f>NA()</f>
        <v/>
      </c>
      <c r="BW72">
        <f>NA()</f>
        <v/>
      </c>
    </row>
    <row r="73" spans="1:75">
      <c r="A73" t="s">
        <v>255</v>
      </c>
      <c r="B73" t="s">
        <v>588</v>
      </c>
      <c r="C73" t="s">
        <v>589</v>
      </c>
      <c r="D73" t="s">
        <v>478</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f>NA()</f>
        <v/>
      </c>
      <c r="BK73">
        <f>NA()</f>
        <v/>
      </c>
      <c r="BL73">
        <f>NA()</f>
        <v/>
      </c>
      <c r="BM73">
        <f>NA()</f>
        <v/>
      </c>
      <c r="BN73">
        <f>NA()</f>
        <v/>
      </c>
      <c r="BO73">
        <f>NA()</f>
        <v/>
      </c>
      <c r="BP73">
        <f>NA()</f>
        <v/>
      </c>
      <c r="BQ73">
        <f>NA()</f>
        <v/>
      </c>
      <c r="BR73">
        <f>NA()</f>
        <v/>
      </c>
      <c r="BS73">
        <f>NA()</f>
        <v/>
      </c>
      <c r="BT73">
        <f>NA()</f>
        <v/>
      </c>
      <c r="BU73">
        <f>NA()</f>
        <v/>
      </c>
      <c r="BV73">
        <f>NA()</f>
        <v/>
      </c>
      <c r="BW73">
        <f>NA()</f>
        <v/>
      </c>
    </row>
    <row r="74" spans="1:75">
      <c r="A74" t="s">
        <v>255</v>
      </c>
      <c r="B74" t="s">
        <v>590</v>
      </c>
      <c r="C74" t="s">
        <v>591</v>
      </c>
      <c r="D74" t="s">
        <v>35</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f>NA()</f>
        <v/>
      </c>
      <c r="BK74">
        <f>NA()</f>
        <v/>
      </c>
      <c r="BL74">
        <f>NA()</f>
        <v/>
      </c>
      <c r="BM74">
        <f>NA()</f>
        <v/>
      </c>
      <c r="BN74">
        <f>NA()</f>
        <v/>
      </c>
      <c r="BO74">
        <f>NA()</f>
        <v/>
      </c>
      <c r="BP74">
        <f>NA()</f>
        <v/>
      </c>
      <c r="BQ74">
        <f>NA()</f>
        <v/>
      </c>
      <c r="BR74">
        <f>NA()</f>
        <v/>
      </c>
      <c r="BS74">
        <f>NA()</f>
        <v/>
      </c>
      <c r="BT74">
        <f>NA()</f>
        <v/>
      </c>
      <c r="BU74">
        <f>NA()</f>
        <v/>
      </c>
      <c r="BV74">
        <f>NA()</f>
        <v/>
      </c>
      <c r="BW74">
        <f>NA()</f>
        <v/>
      </c>
    </row>
    <row r="75" spans="1:75">
      <c r="A75" t="s">
        <v>255</v>
      </c>
      <c r="B75" t="s">
        <v>592</v>
      </c>
      <c r="C75" t="s">
        <v>593</v>
      </c>
      <c r="D75" t="s">
        <v>35</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t="n">
        <v>17241</v>
      </c>
      <c r="BH75" t="n">
        <v>15632</v>
      </c>
      <c r="BI75" t="n">
        <v>16431</v>
      </c>
      <c r="BJ75">
        <f>NA()</f>
        <v/>
      </c>
      <c r="BK75">
        <f>NA()</f>
        <v/>
      </c>
      <c r="BL75">
        <f>NA()</f>
        <v/>
      </c>
      <c r="BM75">
        <f>NA()</f>
        <v/>
      </c>
      <c r="BN75">
        <f>NA()</f>
        <v/>
      </c>
      <c r="BO75">
        <f>NA()</f>
        <v/>
      </c>
      <c r="BP75">
        <f>NA()</f>
        <v/>
      </c>
      <c r="BQ75">
        <f>NA()</f>
        <v/>
      </c>
      <c r="BR75">
        <f>NA()</f>
        <v/>
      </c>
      <c r="BS75">
        <f>NA()</f>
        <v/>
      </c>
      <c r="BT75">
        <f>NA()</f>
        <v/>
      </c>
      <c r="BU75">
        <f>NA()</f>
        <v/>
      </c>
      <c r="BV75">
        <f>NA()</f>
        <v/>
      </c>
      <c r="BW75">
        <f>NA()</f>
        <v/>
      </c>
    </row>
    <row r="76" spans="1:75">
      <c r="A76" t="s">
        <v>255</v>
      </c>
      <c r="B76" t="s">
        <v>594</v>
      </c>
      <c r="C76" t="s">
        <v>595</v>
      </c>
      <c r="D76" t="s">
        <v>474</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t="n">
        <v>2.59</v>
      </c>
      <c r="BH76" t="n">
        <v>3.3</v>
      </c>
      <c r="BI76" t="n">
        <v>3.09</v>
      </c>
      <c r="BJ76">
        <f>NA()</f>
        <v/>
      </c>
      <c r="BK76">
        <f>NA()</f>
        <v/>
      </c>
      <c r="BL76">
        <f>NA()</f>
        <v/>
      </c>
      <c r="BM76">
        <f>NA()</f>
        <v/>
      </c>
      <c r="BN76">
        <f>NA()</f>
        <v/>
      </c>
      <c r="BO76">
        <f>NA()</f>
        <v/>
      </c>
      <c r="BP76">
        <f>NA()</f>
        <v/>
      </c>
      <c r="BQ76">
        <f>NA()</f>
        <v/>
      </c>
      <c r="BR76">
        <f>NA()</f>
        <v/>
      </c>
      <c r="BS76">
        <f>NA()</f>
        <v/>
      </c>
      <c r="BT76">
        <f>NA()</f>
        <v/>
      </c>
      <c r="BU76">
        <f>NA()</f>
        <v/>
      </c>
      <c r="BV76">
        <f>NA()</f>
        <v/>
      </c>
      <c r="BW76">
        <f>NA()</f>
        <v/>
      </c>
    </row>
    <row r="77" spans="1:75">
      <c r="A77" t="s">
        <v>255</v>
      </c>
      <c r="B77" t="s">
        <v>592</v>
      </c>
      <c r="C77" t="s">
        <v>596</v>
      </c>
      <c r="D77" t="s">
        <v>534</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t="n">
        <v>831</v>
      </c>
      <c r="BH77" t="n">
        <v>747</v>
      </c>
      <c r="BI77" t="n">
        <v>787</v>
      </c>
      <c r="BJ77">
        <f>NA()</f>
        <v/>
      </c>
      <c r="BK77">
        <f>NA()</f>
        <v/>
      </c>
      <c r="BL77">
        <f>NA()</f>
        <v/>
      </c>
      <c r="BM77">
        <f>NA()</f>
        <v/>
      </c>
      <c r="BN77">
        <f>NA()</f>
        <v/>
      </c>
      <c r="BO77">
        <f>NA()</f>
        <v/>
      </c>
      <c r="BP77">
        <f>NA()</f>
        <v/>
      </c>
      <c r="BQ77">
        <f>NA()</f>
        <v/>
      </c>
      <c r="BR77">
        <f>NA()</f>
        <v/>
      </c>
      <c r="BS77">
        <f>NA()</f>
        <v/>
      </c>
      <c r="BT77">
        <f>NA()</f>
        <v/>
      </c>
      <c r="BU77">
        <f>NA()</f>
        <v/>
      </c>
      <c r="BV77">
        <f>NA()</f>
        <v/>
      </c>
      <c r="BW77">
        <f>NA()</f>
        <v/>
      </c>
    </row>
    <row r="78" spans="1:75">
      <c r="A78" t="s">
        <v>255</v>
      </c>
      <c r="B78" t="s">
        <v>597</v>
      </c>
      <c r="C78" t="s">
        <v>598</v>
      </c>
      <c r="D78" t="s">
        <v>478</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t="n">
        <v>44.7</v>
      </c>
      <c r="BH78" t="n">
        <v>51.5</v>
      </c>
      <c r="BI78" t="n">
        <v>50.8</v>
      </c>
      <c r="BJ78">
        <f>NA()</f>
        <v/>
      </c>
      <c r="BK78">
        <f>NA()</f>
        <v/>
      </c>
      <c r="BL78">
        <f>NA()</f>
        <v/>
      </c>
      <c r="BM78">
        <f>NA()</f>
        <v/>
      </c>
      <c r="BN78">
        <f>NA()</f>
        <v/>
      </c>
      <c r="BO78">
        <f>NA()</f>
        <v/>
      </c>
      <c r="BP78">
        <f>NA()</f>
        <v/>
      </c>
      <c r="BQ78">
        <f>NA()</f>
        <v/>
      </c>
      <c r="BR78">
        <f>NA()</f>
        <v/>
      </c>
      <c r="BS78">
        <f>NA()</f>
        <v/>
      </c>
      <c r="BT78">
        <f>NA()</f>
        <v/>
      </c>
      <c r="BU78">
        <f>NA()</f>
        <v/>
      </c>
      <c r="BV78">
        <f>NA()</f>
        <v/>
      </c>
      <c r="BW78">
        <f>NA()</f>
        <v/>
      </c>
    </row>
    <row r="79" spans="1:75">
      <c r="A79" t="s">
        <v>255</v>
      </c>
      <c r="B79" t="s">
        <v>599</v>
      </c>
      <c r="C79" t="s">
        <v>600</v>
      </c>
      <c r="D79" t="s">
        <v>35</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t="n">
        <v>1368</v>
      </c>
      <c r="BH79" t="n">
        <v>1136</v>
      </c>
      <c r="BI79" t="n">
        <v>271</v>
      </c>
      <c r="BJ79">
        <f>NA()</f>
        <v/>
      </c>
      <c r="BK79">
        <f>NA()</f>
        <v/>
      </c>
      <c r="BL79">
        <f>NA()</f>
        <v/>
      </c>
      <c r="BM79">
        <f>NA()</f>
        <v/>
      </c>
      <c r="BN79">
        <f>NA()</f>
        <v/>
      </c>
      <c r="BO79">
        <f>NA()</f>
        <v/>
      </c>
      <c r="BP79">
        <f>NA()</f>
        <v/>
      </c>
      <c r="BQ79">
        <f>NA()</f>
        <v/>
      </c>
      <c r="BR79">
        <f>NA()</f>
        <v/>
      </c>
      <c r="BS79">
        <f>NA()</f>
        <v/>
      </c>
      <c r="BT79">
        <f>NA()</f>
        <v/>
      </c>
      <c r="BU79">
        <f>NA()</f>
        <v/>
      </c>
      <c r="BV79">
        <f>NA()</f>
        <v/>
      </c>
      <c r="BW79">
        <f>NA()</f>
        <v/>
      </c>
    </row>
    <row r="80" spans="1:75">
      <c r="A80" t="s">
        <v>255</v>
      </c>
      <c r="B80" t="s">
        <v>601</v>
      </c>
      <c r="C80" t="s">
        <v>602</v>
      </c>
      <c r="D80" t="s">
        <v>474</v>
      </c>
      <c r="E80" t="n">
        <v>1439</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t="n">
        <v>3.78</v>
      </c>
      <c r="BH80" t="n">
        <v>3.66</v>
      </c>
      <c r="BI80" t="n">
        <v>3.46</v>
      </c>
      <c r="BJ80">
        <f>NA()</f>
        <v/>
      </c>
      <c r="BK80">
        <f>NA()</f>
        <v/>
      </c>
      <c r="BL80">
        <f>NA()</f>
        <v/>
      </c>
      <c r="BM80">
        <f>NA()</f>
        <v/>
      </c>
      <c r="BN80">
        <f>NA()</f>
        <v/>
      </c>
      <c r="BO80">
        <f>NA()</f>
        <v/>
      </c>
      <c r="BP80">
        <f>NA()</f>
        <v/>
      </c>
      <c r="BQ80">
        <f>NA()</f>
        <v/>
      </c>
      <c r="BR80">
        <f>NA()</f>
        <v/>
      </c>
      <c r="BS80">
        <f>NA()</f>
        <v/>
      </c>
      <c r="BT80">
        <f>NA()</f>
        <v/>
      </c>
      <c r="BU80">
        <f>NA()</f>
        <v/>
      </c>
      <c r="BV80">
        <f>NA()</f>
        <v/>
      </c>
      <c r="BW80">
        <f>NA()</f>
        <v/>
      </c>
    </row>
    <row r="81" spans="1:75">
      <c r="A81" t="s">
        <v>255</v>
      </c>
      <c r="B81" t="s">
        <v>599</v>
      </c>
      <c r="C81" t="s">
        <v>603</v>
      </c>
      <c r="D81" t="s">
        <v>470</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t="n">
        <v>61</v>
      </c>
      <c r="BH81" t="n">
        <v>50</v>
      </c>
      <c r="BI81" t="n">
        <v>12</v>
      </c>
      <c r="BJ81">
        <f>NA()</f>
        <v/>
      </c>
      <c r="BK81">
        <f>NA()</f>
        <v/>
      </c>
      <c r="BL81">
        <f>NA()</f>
        <v/>
      </c>
      <c r="BM81">
        <f>NA()</f>
        <v/>
      </c>
      <c r="BN81">
        <f>NA()</f>
        <v/>
      </c>
      <c r="BO81">
        <f>NA()</f>
        <v/>
      </c>
      <c r="BP81">
        <f>NA()</f>
        <v/>
      </c>
      <c r="BQ81">
        <f>NA()</f>
        <v/>
      </c>
      <c r="BR81">
        <f>NA()</f>
        <v/>
      </c>
      <c r="BS81">
        <f>NA()</f>
        <v/>
      </c>
      <c r="BT81">
        <f>NA()</f>
        <v/>
      </c>
      <c r="BU81">
        <f>NA()</f>
        <v/>
      </c>
      <c r="BV81">
        <f>NA()</f>
        <v/>
      </c>
      <c r="BW81">
        <f>NA()</f>
        <v/>
      </c>
    </row>
    <row r="82" spans="1:75">
      <c r="A82" t="s">
        <v>255</v>
      </c>
      <c r="B82" t="s">
        <v>604</v>
      </c>
      <c r="C82" t="s">
        <v>605</v>
      </c>
      <c r="D82" t="s">
        <v>478</v>
      </c>
      <c r="E82" t="n">
        <v>247</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t="n">
        <v>5.2</v>
      </c>
      <c r="BH82" t="n">
        <v>4.2</v>
      </c>
      <c r="BI82" t="n">
        <v>0.9</v>
      </c>
      <c r="BJ82">
        <f>NA()</f>
        <v/>
      </c>
      <c r="BK82">
        <f>NA()</f>
        <v/>
      </c>
      <c r="BL82">
        <f>NA()</f>
        <v/>
      </c>
      <c r="BM82">
        <f>NA()</f>
        <v/>
      </c>
      <c r="BN82">
        <f>NA()</f>
        <v/>
      </c>
      <c r="BO82">
        <f>NA()</f>
        <v/>
      </c>
      <c r="BP82">
        <f>NA()</f>
        <v/>
      </c>
      <c r="BQ82">
        <f>NA()</f>
        <v/>
      </c>
      <c r="BR82">
        <f>NA()</f>
        <v/>
      </c>
      <c r="BS82">
        <f>NA()</f>
        <v/>
      </c>
      <c r="BT82">
        <f>NA()</f>
        <v/>
      </c>
      <c r="BU82">
        <f>NA()</f>
        <v/>
      </c>
      <c r="BV82">
        <f>NA()</f>
        <v/>
      </c>
      <c r="BW82">
        <f>NA()</f>
        <v/>
      </c>
    </row>
    <row r="83" spans="1:75">
      <c r="A83" t="s">
        <v>255</v>
      </c>
      <c r="B83" t="s">
        <v>606</v>
      </c>
      <c r="C83" t="s">
        <v>607</v>
      </c>
      <c r="D83" t="s">
        <v>474</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t="n">
        <v>2.59</v>
      </c>
      <c r="BH83" t="n">
        <v>3.3</v>
      </c>
      <c r="BI83" t="n">
        <v>3.09</v>
      </c>
      <c r="BJ83">
        <f>NA()</f>
        <v/>
      </c>
      <c r="BK83">
        <f>NA()</f>
        <v/>
      </c>
      <c r="BL83">
        <f>NA()</f>
        <v/>
      </c>
      <c r="BM83">
        <f>NA()</f>
        <v/>
      </c>
      <c r="BN83">
        <f>NA()</f>
        <v/>
      </c>
      <c r="BO83">
        <f>NA()</f>
        <v/>
      </c>
      <c r="BP83">
        <f>NA()</f>
        <v/>
      </c>
      <c r="BQ83">
        <f>NA()</f>
        <v/>
      </c>
      <c r="BR83">
        <f>NA()</f>
        <v/>
      </c>
      <c r="BS83">
        <f>NA()</f>
        <v/>
      </c>
      <c r="BT83">
        <f>NA()</f>
        <v/>
      </c>
      <c r="BU83">
        <f>NA()</f>
        <v/>
      </c>
      <c r="BV83">
        <f>NA()</f>
        <v/>
      </c>
      <c r="BW83">
        <f>NA()</f>
        <v/>
      </c>
    </row>
    <row r="84" spans="1:75">
      <c r="A84" t="s">
        <v>255</v>
      </c>
      <c r="B84" t="s">
        <v>608</v>
      </c>
      <c r="C84" t="s">
        <v>609</v>
      </c>
      <c r="D84" t="s">
        <v>478</v>
      </c>
      <c r="E84" t="n">
        <v>277</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t="n">
        <v>44.7</v>
      </c>
      <c r="BH84" t="n">
        <v>51.5</v>
      </c>
      <c r="BI84" t="n">
        <v>50.8</v>
      </c>
      <c r="BJ84">
        <f>NA()</f>
        <v/>
      </c>
      <c r="BK84">
        <f>NA()</f>
        <v/>
      </c>
      <c r="BL84">
        <f>NA()</f>
        <v/>
      </c>
      <c r="BM84">
        <f>NA()</f>
        <v/>
      </c>
      <c r="BN84">
        <f>NA()</f>
        <v/>
      </c>
      <c r="BO84">
        <f>NA()</f>
        <v/>
      </c>
      <c r="BP84">
        <f>NA()</f>
        <v/>
      </c>
      <c r="BQ84">
        <f>NA()</f>
        <v/>
      </c>
      <c r="BR84">
        <f>NA()</f>
        <v/>
      </c>
      <c r="BS84">
        <f>NA()</f>
        <v/>
      </c>
      <c r="BT84">
        <f>NA()</f>
        <v/>
      </c>
      <c r="BU84">
        <f>NA()</f>
        <v/>
      </c>
      <c r="BV84">
        <f>NA()</f>
        <v/>
      </c>
      <c r="BW84">
        <f>NA()</f>
        <v/>
      </c>
    </row>
    <row r="85" spans="1:75">
      <c r="A85" t="s">
        <v>255</v>
      </c>
      <c r="B85" t="s">
        <v>610</v>
      </c>
      <c r="C85" t="s">
        <v>611</v>
      </c>
      <c r="D85" t="s">
        <v>35</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f>NA()</f>
        <v/>
      </c>
      <c r="BK85">
        <f>NA()</f>
        <v/>
      </c>
      <c r="BL85">
        <f>NA()</f>
        <v/>
      </c>
      <c r="BM85">
        <f>NA()</f>
        <v/>
      </c>
      <c r="BN85">
        <f>NA()</f>
        <v/>
      </c>
      <c r="BO85">
        <f>NA()</f>
        <v/>
      </c>
      <c r="BP85">
        <f>NA()</f>
        <v/>
      </c>
      <c r="BQ85">
        <f>NA()</f>
        <v/>
      </c>
      <c r="BR85">
        <f>NA()</f>
        <v/>
      </c>
      <c r="BS85">
        <f>NA()</f>
        <v/>
      </c>
      <c r="BT85">
        <f>NA()</f>
        <v/>
      </c>
      <c r="BU85">
        <f>NA()</f>
        <v/>
      </c>
      <c r="BV85">
        <f>NA()</f>
        <v/>
      </c>
      <c r="BW85">
        <f>NA()</f>
        <v/>
      </c>
    </row>
    <row r="86" spans="1:75">
      <c r="A86" t="s">
        <v>255</v>
      </c>
      <c r="B86" t="s">
        <v>610</v>
      </c>
      <c r="C86" t="s">
        <v>612</v>
      </c>
      <c r="D86" t="s">
        <v>470</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f>NA()</f>
        <v/>
      </c>
      <c r="BK86">
        <f>NA()</f>
        <v/>
      </c>
      <c r="BL86">
        <f>NA()</f>
        <v/>
      </c>
      <c r="BM86">
        <f>NA()</f>
        <v/>
      </c>
      <c r="BN86">
        <f>NA()</f>
        <v/>
      </c>
      <c r="BO86">
        <f>NA()</f>
        <v/>
      </c>
      <c r="BP86">
        <f>NA()</f>
        <v/>
      </c>
      <c r="BQ86">
        <f>NA()</f>
        <v/>
      </c>
      <c r="BR86">
        <f>NA()</f>
        <v/>
      </c>
      <c r="BS86">
        <f>NA()</f>
        <v/>
      </c>
      <c r="BT86">
        <f>NA()</f>
        <v/>
      </c>
      <c r="BU86">
        <f>NA()</f>
        <v/>
      </c>
      <c r="BV86">
        <f>NA()</f>
        <v/>
      </c>
      <c r="BW86">
        <f>NA()</f>
        <v/>
      </c>
    </row>
    <row r="87" spans="1:75">
      <c r="A87" t="s">
        <v>255</v>
      </c>
      <c r="B87" t="s">
        <v>613</v>
      </c>
      <c r="C87" t="s">
        <v>614</v>
      </c>
      <c r="D87" t="s">
        <v>615</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f>NA()</f>
        <v/>
      </c>
      <c r="BK87">
        <f>NA()</f>
        <v/>
      </c>
      <c r="BL87">
        <f>NA()</f>
        <v/>
      </c>
      <c r="BM87">
        <f>NA()</f>
        <v/>
      </c>
      <c r="BN87">
        <f>NA()</f>
        <v/>
      </c>
      <c r="BO87">
        <f>NA()</f>
        <v/>
      </c>
      <c r="BP87">
        <f>NA()</f>
        <v/>
      </c>
      <c r="BQ87">
        <f>NA()</f>
        <v/>
      </c>
      <c r="BR87">
        <f>NA()</f>
        <v/>
      </c>
      <c r="BS87">
        <f>NA()</f>
        <v/>
      </c>
      <c r="BT87">
        <f>NA()</f>
        <v/>
      </c>
      <c r="BU87">
        <f>NA()</f>
        <v/>
      </c>
      <c r="BV87">
        <f>NA()</f>
        <v/>
      </c>
      <c r="BW87">
        <f>NA()</f>
        <v/>
      </c>
    </row>
    <row r="88" spans="1:75">
      <c r="A88" t="s">
        <v>255</v>
      </c>
      <c r="B88" t="s">
        <v>616</v>
      </c>
      <c r="C88" t="s">
        <v>77</v>
      </c>
      <c r="D88" t="s">
        <v>35</v>
      </c>
      <c r="E88" t="n">
        <v>1439</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t="n">
        <v>9179</v>
      </c>
      <c r="BH88" t="n">
        <v>11820</v>
      </c>
      <c r="BI88" t="n">
        <v>12566</v>
      </c>
      <c r="BJ88">
        <f>NA()</f>
        <v/>
      </c>
      <c r="BK88">
        <f>NA()</f>
        <v/>
      </c>
      <c r="BL88">
        <f>NA()</f>
        <v/>
      </c>
      <c r="BM88">
        <f>NA()</f>
        <v/>
      </c>
      <c r="BN88">
        <f>NA()</f>
        <v/>
      </c>
      <c r="BO88">
        <f>NA()</f>
        <v/>
      </c>
      <c r="BP88">
        <f>NA()</f>
        <v/>
      </c>
      <c r="BQ88">
        <f>NA()</f>
        <v/>
      </c>
      <c r="BR88">
        <f>NA()</f>
        <v/>
      </c>
      <c r="BS88">
        <f>NA()</f>
        <v/>
      </c>
      <c r="BT88">
        <f>NA()</f>
        <v/>
      </c>
      <c r="BU88">
        <f>NA()</f>
        <v/>
      </c>
      <c r="BV88">
        <f>NA()</f>
        <v/>
      </c>
      <c r="BW88">
        <f>NA()</f>
        <v/>
      </c>
    </row>
    <row r="89" spans="1:75">
      <c r="A89" t="s">
        <v>255</v>
      </c>
      <c r="B89" t="s">
        <v>617</v>
      </c>
      <c r="C89" t="s">
        <v>618</v>
      </c>
      <c r="D89" t="s">
        <v>474</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t="n">
        <v>35.29</v>
      </c>
      <c r="BH89" t="n">
        <v>32.57</v>
      </c>
      <c r="BI89" t="n">
        <v>29.83</v>
      </c>
      <c r="BJ89">
        <f>NA()</f>
        <v/>
      </c>
      <c r="BK89">
        <f>NA()</f>
        <v/>
      </c>
      <c r="BL89">
        <f>NA()</f>
        <v/>
      </c>
      <c r="BM89">
        <f>NA()</f>
        <v/>
      </c>
      <c r="BN89">
        <f>NA()</f>
        <v/>
      </c>
      <c r="BO89">
        <f>NA()</f>
        <v/>
      </c>
      <c r="BP89">
        <f>NA()</f>
        <v/>
      </c>
      <c r="BQ89">
        <f>NA()</f>
        <v/>
      </c>
      <c r="BR89">
        <f>NA()</f>
        <v/>
      </c>
      <c r="BS89">
        <f>NA()</f>
        <v/>
      </c>
      <c r="BT89">
        <f>NA()</f>
        <v/>
      </c>
      <c r="BU89">
        <f>NA()</f>
        <v/>
      </c>
      <c r="BV89">
        <f>NA()</f>
        <v/>
      </c>
      <c r="BW89">
        <f>NA()</f>
        <v/>
      </c>
    </row>
    <row r="90" spans="1:75">
      <c r="A90" t="s">
        <v>255</v>
      </c>
      <c r="B90" t="s">
        <v>616</v>
      </c>
      <c r="C90" t="s">
        <v>619</v>
      </c>
      <c r="D90" t="s">
        <v>470</v>
      </c>
      <c r="E90" t="n">
        <v>247</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t="n">
        <v>1591</v>
      </c>
      <c r="BH90" t="n">
        <v>2049</v>
      </c>
      <c r="BI90" t="n">
        <v>2179</v>
      </c>
      <c r="BJ90">
        <f>NA()</f>
        <v/>
      </c>
      <c r="BK90">
        <f>NA()</f>
        <v/>
      </c>
      <c r="BL90">
        <f>NA()</f>
        <v/>
      </c>
      <c r="BM90">
        <f>NA()</f>
        <v/>
      </c>
      <c r="BN90">
        <f>NA()</f>
        <v/>
      </c>
      <c r="BO90">
        <f>NA()</f>
        <v/>
      </c>
      <c r="BP90">
        <f>NA()</f>
        <v/>
      </c>
      <c r="BQ90">
        <f>NA()</f>
        <v/>
      </c>
      <c r="BR90">
        <f>NA()</f>
        <v/>
      </c>
      <c r="BS90">
        <f>NA()</f>
        <v/>
      </c>
      <c r="BT90">
        <f>NA()</f>
        <v/>
      </c>
      <c r="BU90">
        <f>NA()</f>
        <v/>
      </c>
      <c r="BV90">
        <f>NA()</f>
        <v/>
      </c>
      <c r="BW90">
        <f>NA()</f>
        <v/>
      </c>
    </row>
    <row r="91" spans="1:75">
      <c r="A91" t="s">
        <v>255</v>
      </c>
      <c r="B91" t="s">
        <v>620</v>
      </c>
      <c r="C91" t="s">
        <v>621</v>
      </c>
      <c r="D91" t="s">
        <v>478</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t="n">
        <v>323.9</v>
      </c>
      <c r="BH91" t="n">
        <v>385</v>
      </c>
      <c r="BI91" t="n">
        <v>374.9</v>
      </c>
      <c r="BJ91">
        <f>NA()</f>
        <v/>
      </c>
      <c r="BK91">
        <f>NA()</f>
        <v/>
      </c>
      <c r="BL91">
        <f>NA()</f>
        <v/>
      </c>
      <c r="BM91">
        <f>NA()</f>
        <v/>
      </c>
      <c r="BN91">
        <f>NA()</f>
        <v/>
      </c>
      <c r="BO91">
        <f>NA()</f>
        <v/>
      </c>
      <c r="BP91">
        <f>NA()</f>
        <v/>
      </c>
      <c r="BQ91">
        <f>NA()</f>
        <v/>
      </c>
      <c r="BR91">
        <f>NA()</f>
        <v/>
      </c>
      <c r="BS91">
        <f>NA()</f>
        <v/>
      </c>
      <c r="BT91">
        <f>NA()</f>
        <v/>
      </c>
      <c r="BU91">
        <f>NA()</f>
        <v/>
      </c>
      <c r="BV91">
        <f>NA()</f>
        <v/>
      </c>
      <c r="BW91">
        <f>NA()</f>
        <v/>
      </c>
    </row>
    <row r="92" spans="1:75">
      <c r="A92" t="s">
        <v>255</v>
      </c>
      <c r="B92" t="s">
        <v>622</v>
      </c>
      <c r="C92" t="s">
        <v>46</v>
      </c>
      <c r="D92" t="s">
        <v>35</v>
      </c>
      <c r="E92" t="n">
        <v>277</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t="n">
        <v>1864</v>
      </c>
      <c r="BH92" t="n">
        <v>1299</v>
      </c>
      <c r="BI92" t="n">
        <v>905</v>
      </c>
      <c r="BJ92">
        <f>NA()</f>
        <v/>
      </c>
      <c r="BK92">
        <f>NA()</f>
        <v/>
      </c>
      <c r="BL92">
        <f>NA()</f>
        <v/>
      </c>
      <c r="BM92">
        <f>NA()</f>
        <v/>
      </c>
      <c r="BN92">
        <f>NA()</f>
        <v/>
      </c>
      <c r="BO92">
        <f>NA()</f>
        <v/>
      </c>
      <c r="BP92">
        <f>NA()</f>
        <v/>
      </c>
      <c r="BQ92">
        <f>NA()</f>
        <v/>
      </c>
      <c r="BR92">
        <f>NA()</f>
        <v/>
      </c>
      <c r="BS92">
        <f>NA()</f>
        <v/>
      </c>
      <c r="BT92">
        <f>NA()</f>
        <v/>
      </c>
      <c r="BU92">
        <f>NA()</f>
        <v/>
      </c>
      <c r="BV92">
        <f>NA()</f>
        <v/>
      </c>
      <c r="BW92">
        <f>NA()</f>
        <v/>
      </c>
    </row>
    <row r="93" spans="1:75">
      <c r="A93" t="s">
        <v>255</v>
      </c>
      <c r="B93" t="s">
        <v>623</v>
      </c>
      <c r="C93" t="s">
        <v>624</v>
      </c>
      <c r="D93" t="s">
        <v>474</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t="n">
        <v>23.14</v>
      </c>
      <c r="BH93" t="n">
        <v>14.62</v>
      </c>
      <c r="BI93" t="n">
        <v>12.35</v>
      </c>
      <c r="BJ93">
        <f>NA()</f>
        <v/>
      </c>
      <c r="BK93">
        <f>NA()</f>
        <v/>
      </c>
      <c r="BL93">
        <f>NA()</f>
        <v/>
      </c>
      <c r="BM93">
        <f>NA()</f>
        <v/>
      </c>
      <c r="BN93">
        <f>NA()</f>
        <v/>
      </c>
      <c r="BO93">
        <f>NA()</f>
        <v/>
      </c>
      <c r="BP93">
        <f>NA()</f>
        <v/>
      </c>
      <c r="BQ93">
        <f>NA()</f>
        <v/>
      </c>
      <c r="BR93">
        <f>NA()</f>
        <v/>
      </c>
      <c r="BS93">
        <f>NA()</f>
        <v/>
      </c>
      <c r="BT93">
        <f>NA()</f>
        <v/>
      </c>
      <c r="BU93">
        <f>NA()</f>
        <v/>
      </c>
      <c r="BV93">
        <f>NA()</f>
        <v/>
      </c>
      <c r="BW93">
        <f>NA()</f>
        <v/>
      </c>
    </row>
    <row r="94" spans="1:75">
      <c r="A94" t="s">
        <v>255</v>
      </c>
      <c r="B94" t="s">
        <v>622</v>
      </c>
      <c r="C94" t="s">
        <v>625</v>
      </c>
      <c r="D94" t="s">
        <v>470</v>
      </c>
      <c r="E94" t="n">
        <v>48</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t="n">
        <v>323</v>
      </c>
      <c r="BH94" t="n">
        <v>225</v>
      </c>
      <c r="BI94" t="n">
        <v>157</v>
      </c>
      <c r="BJ94">
        <f>NA()</f>
        <v/>
      </c>
      <c r="BK94">
        <f>NA()</f>
        <v/>
      </c>
      <c r="BL94">
        <f>NA()</f>
        <v/>
      </c>
      <c r="BM94">
        <f>NA()</f>
        <v/>
      </c>
      <c r="BN94">
        <f>NA()</f>
        <v/>
      </c>
      <c r="BO94">
        <f>NA()</f>
        <v/>
      </c>
      <c r="BP94">
        <f>NA()</f>
        <v/>
      </c>
      <c r="BQ94">
        <f>NA()</f>
        <v/>
      </c>
      <c r="BR94">
        <f>NA()</f>
        <v/>
      </c>
      <c r="BS94">
        <f>NA()</f>
        <v/>
      </c>
      <c r="BT94">
        <f>NA()</f>
        <v/>
      </c>
      <c r="BU94">
        <f>NA()</f>
        <v/>
      </c>
      <c r="BV94">
        <f>NA()</f>
        <v/>
      </c>
      <c r="BW94">
        <f>NA()</f>
        <v/>
      </c>
    </row>
    <row r="95" spans="1:75">
      <c r="A95" t="s">
        <v>255</v>
      </c>
      <c r="B95" t="s">
        <v>626</v>
      </c>
      <c r="C95" t="s">
        <v>627</v>
      </c>
      <c r="D95" t="s">
        <v>478</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t="n">
        <v>43.1</v>
      </c>
      <c r="BH95" t="n">
        <v>19</v>
      </c>
      <c r="BI95" t="n">
        <v>11.2</v>
      </c>
      <c r="BJ95">
        <f>NA()</f>
        <v/>
      </c>
      <c r="BK95">
        <f>NA()</f>
        <v/>
      </c>
      <c r="BL95">
        <f>NA()</f>
        <v/>
      </c>
      <c r="BM95">
        <f>NA()</f>
        <v/>
      </c>
      <c r="BN95">
        <f>NA()</f>
        <v/>
      </c>
      <c r="BO95">
        <f>NA()</f>
        <v/>
      </c>
      <c r="BP95">
        <f>NA()</f>
        <v/>
      </c>
      <c r="BQ95">
        <f>NA()</f>
        <v/>
      </c>
      <c r="BR95">
        <f>NA()</f>
        <v/>
      </c>
      <c r="BS95">
        <f>NA()</f>
        <v/>
      </c>
      <c r="BT95">
        <f>NA()</f>
        <v/>
      </c>
      <c r="BU95">
        <f>NA()</f>
        <v/>
      </c>
      <c r="BV95">
        <f>NA()</f>
        <v/>
      </c>
      <c r="BW95">
        <f>NA()</f>
        <v/>
      </c>
    </row>
    <row r="96" spans="1:75">
      <c r="A96" t="s">
        <v>255</v>
      </c>
      <c r="B96" t="s">
        <v>628</v>
      </c>
      <c r="C96" t="s">
        <v>629</v>
      </c>
      <c r="D96" t="s">
        <v>35</v>
      </c>
      <c r="E96" t="n">
        <v>218</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t="n">
        <v>11855</v>
      </c>
      <c r="BH96" t="n">
        <v>12310</v>
      </c>
      <c r="BI96" t="n">
        <v>11746</v>
      </c>
      <c r="BJ96">
        <f>NA()</f>
        <v/>
      </c>
      <c r="BK96">
        <f>NA()</f>
        <v/>
      </c>
      <c r="BL96">
        <f>NA()</f>
        <v/>
      </c>
      <c r="BM96">
        <f>NA()</f>
        <v/>
      </c>
      <c r="BN96">
        <f>NA()</f>
        <v/>
      </c>
      <c r="BO96">
        <f>NA()</f>
        <v/>
      </c>
      <c r="BP96">
        <f>NA()</f>
        <v/>
      </c>
      <c r="BQ96">
        <f>NA()</f>
        <v/>
      </c>
      <c r="BR96">
        <f>NA()</f>
        <v/>
      </c>
      <c r="BS96">
        <f>NA()</f>
        <v/>
      </c>
      <c r="BT96">
        <f>NA()</f>
        <v/>
      </c>
      <c r="BU96">
        <f>NA()</f>
        <v/>
      </c>
      <c r="BV96">
        <f>NA()</f>
        <v/>
      </c>
      <c r="BW96">
        <f>NA()</f>
        <v/>
      </c>
    </row>
    <row r="97" spans="1:75">
      <c r="A97" t="s">
        <v>255</v>
      </c>
      <c r="B97" t="s">
        <v>630</v>
      </c>
      <c r="C97" t="s">
        <v>631</v>
      </c>
      <c r="D97" t="s">
        <v>474</v>
      </c>
      <c r="E97" t="n">
        <v>2</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t="n">
        <v>22.98</v>
      </c>
      <c r="BH97" t="n">
        <v>14.21</v>
      </c>
      <c r="BI97" t="n">
        <v>11.43</v>
      </c>
      <c r="BJ97">
        <f>NA()</f>
        <v/>
      </c>
      <c r="BK97">
        <f>NA()</f>
        <v/>
      </c>
      <c r="BL97">
        <f>NA()</f>
        <v/>
      </c>
      <c r="BM97">
        <f>NA()</f>
        <v/>
      </c>
      <c r="BN97">
        <f>NA()</f>
        <v/>
      </c>
      <c r="BO97">
        <f>NA()</f>
        <v/>
      </c>
      <c r="BP97">
        <f>NA()</f>
        <v/>
      </c>
      <c r="BQ97">
        <f>NA()</f>
        <v/>
      </c>
      <c r="BR97">
        <f>NA()</f>
        <v/>
      </c>
      <c r="BS97">
        <f>NA()</f>
        <v/>
      </c>
      <c r="BT97">
        <f>NA()</f>
        <v/>
      </c>
      <c r="BU97">
        <f>NA()</f>
        <v/>
      </c>
      <c r="BV97">
        <f>NA()</f>
        <v/>
      </c>
      <c r="BW97">
        <f>NA()</f>
        <v/>
      </c>
    </row>
    <row r="98" spans="1:75">
      <c r="A98" t="s">
        <v>255</v>
      </c>
      <c r="B98" t="s">
        <v>628</v>
      </c>
      <c r="C98" t="s">
        <v>632</v>
      </c>
      <c r="D98" t="s">
        <v>470</v>
      </c>
      <c r="E98" t="n">
        <v>37</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t="n">
        <v>2055</v>
      </c>
      <c r="BH98" t="n">
        <v>2134</v>
      </c>
      <c r="BI98" t="n">
        <v>2037</v>
      </c>
      <c r="BJ98">
        <f>NA()</f>
        <v/>
      </c>
      <c r="BK98">
        <f>NA()</f>
        <v/>
      </c>
      <c r="BL98">
        <f>NA()</f>
        <v/>
      </c>
      <c r="BM98">
        <f>NA()</f>
        <v/>
      </c>
      <c r="BN98">
        <f>NA()</f>
        <v/>
      </c>
      <c r="BO98">
        <f>NA()</f>
        <v/>
      </c>
      <c r="BP98">
        <f>NA()</f>
        <v/>
      </c>
      <c r="BQ98">
        <f>NA()</f>
        <v/>
      </c>
      <c r="BR98">
        <f>NA()</f>
        <v/>
      </c>
      <c r="BS98">
        <f>NA()</f>
        <v/>
      </c>
      <c r="BT98">
        <f>NA()</f>
        <v/>
      </c>
      <c r="BU98">
        <f>NA()</f>
        <v/>
      </c>
      <c r="BV98">
        <f>NA()</f>
        <v/>
      </c>
      <c r="BW98">
        <f>NA()</f>
        <v/>
      </c>
    </row>
    <row r="99" spans="1:75">
      <c r="A99" t="s">
        <v>255</v>
      </c>
      <c r="B99" t="s">
        <v>633</v>
      </c>
      <c r="C99" t="s">
        <v>634</v>
      </c>
      <c r="D99" t="s">
        <v>478</v>
      </c>
      <c r="E99" t="n">
        <v>0</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t="n">
        <v>272.4</v>
      </c>
      <c r="BH99" t="n">
        <v>174.9</v>
      </c>
      <c r="BI99" t="n">
        <v>134.3</v>
      </c>
      <c r="BJ99">
        <f>NA()</f>
        <v/>
      </c>
      <c r="BK99">
        <f>NA()</f>
        <v/>
      </c>
      <c r="BL99">
        <f>NA()</f>
        <v/>
      </c>
      <c r="BM99">
        <f>NA()</f>
        <v/>
      </c>
      <c r="BN99">
        <f>NA()</f>
        <v/>
      </c>
      <c r="BO99">
        <f>NA()</f>
        <v/>
      </c>
      <c r="BP99">
        <f>NA()</f>
        <v/>
      </c>
      <c r="BQ99">
        <f>NA()</f>
        <v/>
      </c>
      <c r="BR99">
        <f>NA()</f>
        <v/>
      </c>
      <c r="BS99">
        <f>NA()</f>
        <v/>
      </c>
      <c r="BT99">
        <f>NA()</f>
        <v/>
      </c>
      <c r="BU99">
        <f>NA()</f>
        <v/>
      </c>
      <c r="BV99">
        <f>NA()</f>
        <v/>
      </c>
      <c r="BW99">
        <f>NA()</f>
        <v/>
      </c>
    </row>
    <row r="100" spans="1:75">
      <c r="A100" t="s">
        <v>255</v>
      </c>
      <c r="B100" t="s">
        <v>635</v>
      </c>
      <c r="C100" t="s">
        <v>63</v>
      </c>
      <c r="D100" t="s">
        <v>35</v>
      </c>
      <c r="E100" t="n">
        <v>3225</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t="n">
        <v>2263</v>
      </c>
      <c r="BH100" t="n">
        <v>1853</v>
      </c>
      <c r="BI100" t="n">
        <v>941</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255</v>
      </c>
      <c r="B101" t="s">
        <v>636</v>
      </c>
      <c r="C101" t="s">
        <v>637</v>
      </c>
      <c r="D101" t="s">
        <v>474</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t="n">
        <v>23.57</v>
      </c>
      <c r="BH101" t="n">
        <v>14.79</v>
      </c>
      <c r="BI101" t="n">
        <v>12.75</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255</v>
      </c>
      <c r="B102" t="s">
        <v>635</v>
      </c>
      <c r="C102" t="s">
        <v>638</v>
      </c>
      <c r="D102" t="s">
        <v>470</v>
      </c>
      <c r="E102" t="n">
        <v>554</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t="n">
        <v>392</v>
      </c>
      <c r="BH102" t="n">
        <v>321</v>
      </c>
      <c r="BI102" t="n">
        <v>163</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255</v>
      </c>
      <c r="B103" t="s">
        <v>639</v>
      </c>
      <c r="C103" t="s">
        <v>640</v>
      </c>
      <c r="D103" t="s">
        <v>478</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t="n">
        <v>52.5</v>
      </c>
      <c r="BH103" t="n">
        <v>26.5</v>
      </c>
      <c r="BI103" t="n">
        <v>11.1</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255</v>
      </c>
      <c r="B104" t="s">
        <v>641</v>
      </c>
      <c r="C104" t="s">
        <v>642</v>
      </c>
      <c r="D104" t="s">
        <v>35</v>
      </c>
      <c r="E104" t="n">
        <v>886</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t="n">
        <v>2228</v>
      </c>
      <c r="BH104" t="n">
        <v>1795</v>
      </c>
      <c r="BI104" t="n">
        <v>872</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255</v>
      </c>
      <c r="B105" t="s">
        <v>643</v>
      </c>
      <c r="C105" t="s">
        <v>37</v>
      </c>
      <c r="D105" t="s">
        <v>35</v>
      </c>
      <c r="E105" t="n">
        <v>2</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t="n">
        <v>0</v>
      </c>
      <c r="BH105" t="n">
        <v>2</v>
      </c>
      <c r="BI105" t="n">
        <v>0</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255</v>
      </c>
      <c r="B106" t="s">
        <v>644</v>
      </c>
      <c r="C106" t="s">
        <v>645</v>
      </c>
      <c r="D106" t="s">
        <v>474</v>
      </c>
      <c r="E106" t="n">
        <v>4943</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t="n">
        <v>27.93</v>
      </c>
      <c r="BH106" t="n">
        <v>19.58</v>
      </c>
      <c r="BI106" t="n">
        <v>16.31</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255</v>
      </c>
      <c r="B107" t="s">
        <v>643</v>
      </c>
      <c r="C107" t="s">
        <v>646</v>
      </c>
      <c r="D107" t="s">
        <v>470</v>
      </c>
      <c r="E107" t="n">
        <v>0</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t="n">
        <v>0</v>
      </c>
      <c r="BH107" t="n">
        <v>0</v>
      </c>
      <c r="BI107" t="n">
        <v>0</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255</v>
      </c>
      <c r="B108" t="s">
        <v>647</v>
      </c>
      <c r="C108" t="s">
        <v>648</v>
      </c>
      <c r="D108" t="s">
        <v>478</v>
      </c>
      <c r="E108" t="n">
        <v>849</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t="n">
        <v>0</v>
      </c>
      <c r="BH108" t="n">
        <v>0</v>
      </c>
      <c r="BI108" t="n">
        <v>0</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255</v>
      </c>
      <c r="B109" t="s">
        <v>649</v>
      </c>
      <c r="C109" t="s">
        <v>650</v>
      </c>
      <c r="D109" t="s">
        <v>35</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t="n">
        <v>35</v>
      </c>
      <c r="BH109" t="n">
        <v>58</v>
      </c>
      <c r="BI109" t="n">
        <v>69</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255</v>
      </c>
      <c r="B110" t="s">
        <v>651</v>
      </c>
      <c r="C110" t="s">
        <v>652</v>
      </c>
      <c r="D110" t="s">
        <v>35</v>
      </c>
      <c r="E110" t="n">
        <v>5161</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t="n">
        <v>25160</v>
      </c>
      <c r="BH110" t="n">
        <v>27284</v>
      </c>
      <c r="BI110" t="n">
        <v>26158</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255</v>
      </c>
      <c r="B111" t="s">
        <v>653</v>
      </c>
      <c r="C111" t="s">
        <v>654</v>
      </c>
      <c r="D111" t="s">
        <v>474</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t="n">
        <v>27.54</v>
      </c>
      <c r="BH111" t="n">
        <v>22.24</v>
      </c>
      <c r="BI111" t="n">
        <v>20.37</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255</v>
      </c>
      <c r="B112" t="s">
        <v>651</v>
      </c>
      <c r="C112" t="s">
        <v>655</v>
      </c>
      <c r="D112" t="s">
        <v>470</v>
      </c>
      <c r="E112" t="n">
        <v>886</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t="n">
        <v>4362</v>
      </c>
      <c r="BH112" t="n">
        <v>4730</v>
      </c>
      <c r="BI112" t="n">
        <v>4536</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255</v>
      </c>
      <c r="B113" t="s">
        <v>656</v>
      </c>
      <c r="C113" t="s">
        <v>657</v>
      </c>
      <c r="D113" t="s">
        <v>478</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t="n">
        <v>692</v>
      </c>
      <c r="BH113" t="n">
        <v>605.5</v>
      </c>
      <c r="BI113" t="n">
        <v>531.5</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255</v>
      </c>
      <c r="B114" t="s">
        <v>658</v>
      </c>
      <c r="C114" t="s">
        <v>659</v>
      </c>
      <c r="D114" t="s">
        <v>35</v>
      </c>
      <c r="E114" t="n">
        <v>4943</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t="n">
        <v>13306</v>
      </c>
      <c r="BH114" t="n">
        <v>14974</v>
      </c>
      <c r="BI114" t="n">
        <v>14412</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255</v>
      </c>
      <c r="B115" t="s">
        <v>660</v>
      </c>
      <c r="C115" t="s">
        <v>661</v>
      </c>
      <c r="D115" t="s">
        <v>474</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t="n">
        <v>31.61</v>
      </c>
      <c r="BH115" t="n">
        <v>28.87</v>
      </c>
      <c r="BI115" t="n">
        <v>27.69</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255</v>
      </c>
      <c r="B116" t="s">
        <v>658</v>
      </c>
      <c r="C116" t="s">
        <v>662</v>
      </c>
      <c r="D116" t="s">
        <v>470</v>
      </c>
      <c r="E116" t="n">
        <v>849</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t="n">
        <v>2307</v>
      </c>
      <c r="BH116" t="n">
        <v>2596</v>
      </c>
      <c r="BI116" t="n">
        <v>2499</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255</v>
      </c>
      <c r="B117" t="s">
        <v>663</v>
      </c>
      <c r="C117" t="s">
        <v>664</v>
      </c>
      <c r="D117" t="s">
        <v>478</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t="n">
        <v>419.5</v>
      </c>
      <c r="BH117" t="n">
        <v>430.6</v>
      </c>
      <c r="BI117" t="n">
        <v>397.2</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255</v>
      </c>
      <c r="B118" t="s">
        <v>665</v>
      </c>
      <c r="C118" t="s">
        <v>92</v>
      </c>
      <c r="D118" t="s">
        <v>35</v>
      </c>
      <c r="E118" t="n">
        <v>218</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t="n">
        <v>11855</v>
      </c>
      <c r="BH118" t="n">
        <v>12310</v>
      </c>
      <c r="BI118" t="n">
        <v>11746</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255</v>
      </c>
      <c r="B119" t="s">
        <v>666</v>
      </c>
      <c r="C119" t="s">
        <v>667</v>
      </c>
      <c r="D119" t="s">
        <v>474</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t="n">
        <v>22.98</v>
      </c>
      <c r="BH119" t="n">
        <v>14.21</v>
      </c>
      <c r="BI119" t="n">
        <v>11.43</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255</v>
      </c>
      <c r="B120" t="s">
        <v>665</v>
      </c>
      <c r="C120" t="s">
        <v>668</v>
      </c>
      <c r="D120" t="s">
        <v>470</v>
      </c>
      <c r="E120" t="n">
        <v>37</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t="n">
        <v>2055</v>
      </c>
      <c r="BH120" t="n">
        <v>2134</v>
      </c>
      <c r="BI120" t="n">
        <v>2037</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255</v>
      </c>
      <c r="B121" t="s">
        <v>669</v>
      </c>
      <c r="C121" t="s">
        <v>670</v>
      </c>
      <c r="D121" t="s">
        <v>478</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t="n">
        <v>272.4</v>
      </c>
      <c r="BH121" t="n">
        <v>174.9</v>
      </c>
      <c r="BI121" t="n">
        <v>134.3</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255</v>
      </c>
      <c r="B122" t="s">
        <v>671</v>
      </c>
      <c r="C122" t="s">
        <v>672</v>
      </c>
      <c r="D122" t="s">
        <v>35</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255</v>
      </c>
      <c r="B123" t="s">
        <v>673</v>
      </c>
      <c r="C123" t="s">
        <v>674</v>
      </c>
      <c r="D123" t="s">
        <v>474</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255</v>
      </c>
      <c r="B124" t="s">
        <v>671</v>
      </c>
      <c r="C124" t="s">
        <v>675</v>
      </c>
      <c r="D124" t="s">
        <v>676</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255</v>
      </c>
      <c r="B125" t="s">
        <v>677</v>
      </c>
      <c r="C125" t="s">
        <v>678</v>
      </c>
      <c r="D125" t="s">
        <v>478</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255</v>
      </c>
      <c r="B126" t="s">
        <v>679</v>
      </c>
      <c r="C126" t="s">
        <v>680</v>
      </c>
      <c r="D126" t="s">
        <v>35</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255</v>
      </c>
      <c r="B127" t="s">
        <v>681</v>
      </c>
      <c r="C127" t="s">
        <v>682</v>
      </c>
      <c r="D127" t="s">
        <v>474</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255</v>
      </c>
      <c r="B128" t="s">
        <v>679</v>
      </c>
      <c r="C128" t="s">
        <v>683</v>
      </c>
      <c r="D128" t="s">
        <v>676</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255</v>
      </c>
      <c r="B129" t="s">
        <v>684</v>
      </c>
      <c r="C129" t="s">
        <v>685</v>
      </c>
      <c r="D129" t="s">
        <v>478</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255</v>
      </c>
      <c r="B130" t="s">
        <v>686</v>
      </c>
      <c r="C130" t="s">
        <v>687</v>
      </c>
      <c r="D130" t="s">
        <v>35</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255</v>
      </c>
      <c r="B131" t="s">
        <v>688</v>
      </c>
      <c r="C131" t="s">
        <v>689</v>
      </c>
      <c r="D131" t="s">
        <v>676</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255</v>
      </c>
      <c r="B132" t="s">
        <v>690</v>
      </c>
      <c r="C132" t="s">
        <v>691</v>
      </c>
      <c r="D132" t="s">
        <v>35</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255</v>
      </c>
      <c r="B133" t="s">
        <v>690</v>
      </c>
      <c r="C133" t="s">
        <v>692</v>
      </c>
      <c r="D133" t="s">
        <v>676</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255</v>
      </c>
      <c r="B134" t="s">
        <v>693</v>
      </c>
      <c r="C134" t="s">
        <v>85</v>
      </c>
      <c r="D134" t="s">
        <v>35</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t="n">
        <v>3253</v>
      </c>
      <c r="BH134" t="n">
        <v>3769</v>
      </c>
      <c r="BI134" t="n">
        <v>3788</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255</v>
      </c>
      <c r="B135" t="s">
        <v>694</v>
      </c>
      <c r="C135" t="s">
        <v>695</v>
      </c>
      <c r="D135" t="s">
        <v>478</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255</v>
      </c>
      <c r="B136" t="s">
        <v>696</v>
      </c>
      <c r="C136" t="s">
        <v>59</v>
      </c>
      <c r="D136" t="s">
        <v>35</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t="n">
        <v>4</v>
      </c>
      <c r="BH136" t="n">
        <v>111</v>
      </c>
      <c r="BI136" t="n">
        <v>112</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255</v>
      </c>
      <c r="B137" t="s">
        <v>697</v>
      </c>
      <c r="C137" t="s">
        <v>698</v>
      </c>
      <c r="D137" t="s">
        <v>478</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t="n">
        <v>1</v>
      </c>
      <c r="BH137" t="n">
        <v>32</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255</v>
      </c>
      <c r="B138" t="s">
        <v>699</v>
      </c>
      <c r="C138" t="s">
        <v>700</v>
      </c>
      <c r="D138" t="s">
        <v>35</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255</v>
      </c>
      <c r="B139" t="s">
        <v>701</v>
      </c>
      <c r="C139" t="s">
        <v>74</v>
      </c>
      <c r="D139" t="s">
        <v>35</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t="n">
        <v>52</v>
      </c>
      <c r="BH139" t="n">
        <v>102</v>
      </c>
      <c r="BI139" t="n">
        <v>100</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255</v>
      </c>
      <c r="B140" t="s">
        <v>702</v>
      </c>
      <c r="C140" t="s">
        <v>703</v>
      </c>
      <c r="D140" t="s">
        <v>478</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t="n">
        <v>951</v>
      </c>
      <c r="BH140" t="n">
        <v>1135</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255</v>
      </c>
      <c r="B141" t="s">
        <v>704</v>
      </c>
      <c r="C141" t="s">
        <v>705</v>
      </c>
      <c r="D141" t="s">
        <v>35</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255</v>
      </c>
      <c r="B142" t="s">
        <v>706</v>
      </c>
      <c r="C142" t="s">
        <v>707</v>
      </c>
      <c r="D142" t="s">
        <v>35</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t="n">
        <v>3309</v>
      </c>
      <c r="BH142" t="n">
        <v>3983</v>
      </c>
      <c r="BI142" t="n">
        <v>4000</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255</v>
      </c>
      <c r="B143" t="s">
        <v>708</v>
      </c>
      <c r="C143" t="s">
        <v>709</v>
      </c>
      <c r="D143" t="s">
        <v>478</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255</v>
      </c>
      <c r="B144" t="s">
        <v>710</v>
      </c>
      <c r="C144" t="s">
        <v>711</v>
      </c>
      <c r="D144" t="s">
        <v>470</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t="n">
        <v>937</v>
      </c>
      <c r="BH144" t="n">
        <v>1085</v>
      </c>
      <c r="BI144" t="n">
        <v>1091</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255</v>
      </c>
      <c r="B145" t="s">
        <v>712</v>
      </c>
      <c r="C145" t="s">
        <v>713</v>
      </c>
      <c r="D145" t="s">
        <v>470</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t="n">
        <v>1</v>
      </c>
      <c r="BH145" t="n">
        <v>32</v>
      </c>
      <c r="BI145" t="n">
        <v>32</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255</v>
      </c>
      <c r="B146" t="s">
        <v>714</v>
      </c>
      <c r="C146" t="s">
        <v>715</v>
      </c>
      <c r="D146" t="s">
        <v>470</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t="n">
        <v>15</v>
      </c>
      <c r="BH146" t="n">
        <v>29</v>
      </c>
      <c r="BI146" t="n">
        <v>29</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255</v>
      </c>
      <c r="B147" t="s">
        <v>716</v>
      </c>
      <c r="C147" t="s">
        <v>717</v>
      </c>
      <c r="D147" t="s">
        <v>470</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255</v>
      </c>
      <c r="B148" t="s">
        <v>718</v>
      </c>
      <c r="C148" t="s">
        <v>719</v>
      </c>
      <c r="D148" t="s">
        <v>470</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t="n">
        <v>953</v>
      </c>
      <c r="BH148" t="n">
        <v>1147</v>
      </c>
      <c r="BI148" t="n">
        <v>1152</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255</v>
      </c>
      <c r="B149" t="s">
        <v>720</v>
      </c>
      <c r="C149" t="s">
        <v>721</v>
      </c>
      <c r="D149" t="s">
        <v>35</v>
      </c>
      <c r="E149" t="n">
        <v>1587</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t="n">
        <v>0</v>
      </c>
      <c r="BH149" t="n">
        <v>0</v>
      </c>
      <c r="BI149" t="n">
        <v>0</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255</v>
      </c>
      <c r="B150" t="s">
        <v>720</v>
      </c>
      <c r="C150" t="s">
        <v>722</v>
      </c>
      <c r="D150" t="s">
        <v>470</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t="n">
        <v>0</v>
      </c>
      <c r="BH150" t="n">
        <v>0</v>
      </c>
      <c r="BI150" t="n">
        <v>0</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255</v>
      </c>
      <c r="B151" t="s">
        <v>723</v>
      </c>
      <c r="C151" t="s">
        <v>724</v>
      </c>
      <c r="D151" t="s">
        <v>35</v>
      </c>
      <c r="E151" t="n">
        <v>465</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t="n">
        <v>0</v>
      </c>
      <c r="BH151" t="n">
        <v>0</v>
      </c>
      <c r="BI151" t="n">
        <v>0</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255</v>
      </c>
      <c r="B152" t="s">
        <v>723</v>
      </c>
      <c r="C152" t="s">
        <v>725</v>
      </c>
      <c r="D152" t="s">
        <v>470</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t="n">
        <v>0</v>
      </c>
      <c r="BH152" t="n">
        <v>0</v>
      </c>
      <c r="BI152" t="n">
        <v>0</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255</v>
      </c>
      <c r="B153" t="s">
        <v>726</v>
      </c>
      <c r="C153" t="s">
        <v>727</v>
      </c>
      <c r="D153" t="s">
        <v>35</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255</v>
      </c>
      <c r="B154" t="s">
        <v>728</v>
      </c>
      <c r="C154" t="s">
        <v>729</v>
      </c>
      <c r="D154" t="s">
        <v>474</v>
      </c>
      <c r="E154" t="n">
        <v>1754</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255</v>
      </c>
      <c r="B155" t="s">
        <v>726</v>
      </c>
      <c r="C155" t="s">
        <v>730</v>
      </c>
      <c r="D155" t="s">
        <v>676</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255</v>
      </c>
      <c r="B156" t="s">
        <v>731</v>
      </c>
      <c r="C156" t="s">
        <v>732</v>
      </c>
      <c r="D156" t="s">
        <v>478</v>
      </c>
      <c r="E156" t="n">
        <v>514</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255</v>
      </c>
      <c r="B157" t="s">
        <v>733</v>
      </c>
      <c r="C157" t="s">
        <v>734</v>
      </c>
      <c r="D157" t="s">
        <v>35</v>
      </c>
      <c r="E157" t="n">
        <v>1042</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t="n">
        <v>10925</v>
      </c>
      <c r="BH157" t="n">
        <v>10831</v>
      </c>
      <c r="BI157" t="n">
        <v>10616</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255</v>
      </c>
      <c r="B158" t="s">
        <v>735</v>
      </c>
      <c r="C158" t="s">
        <v>736</v>
      </c>
      <c r="D158" t="s">
        <v>474</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t="n">
        <v>100.27</v>
      </c>
      <c r="BH158" t="n">
        <v>78.92</v>
      </c>
      <c r="BI158" t="n">
        <v>72.22</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255</v>
      </c>
      <c r="B159" t="s">
        <v>733</v>
      </c>
      <c r="C159" t="s">
        <v>737</v>
      </c>
      <c r="D159" t="s">
        <v>676</v>
      </c>
      <c r="E159" t="n">
        <v>306</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t="n">
        <v>3202</v>
      </c>
      <c r="BH159" t="n">
        <v>3174</v>
      </c>
      <c r="BI159" t="n">
        <v>3111</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255</v>
      </c>
      <c r="B160" t="s">
        <v>738</v>
      </c>
      <c r="C160" t="s">
        <v>739</v>
      </c>
      <c r="D160" t="s">
        <v>478</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t="n">
        <v>1095.5</v>
      </c>
      <c r="BH160" t="n">
        <v>854.8</v>
      </c>
      <c r="BI160" t="n">
        <v>766.7</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255</v>
      </c>
      <c r="B161" t="s">
        <v>740</v>
      </c>
      <c r="C161" t="s">
        <v>741</v>
      </c>
      <c r="D161" t="s">
        <v>35</v>
      </c>
      <c r="E161" t="n">
        <v>1587</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t="n">
        <v>12590</v>
      </c>
      <c r="BH161" t="n">
        <v>12609</v>
      </c>
      <c r="BI161" t="n">
        <v>12701</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255</v>
      </c>
      <c r="B162" t="s">
        <v>742</v>
      </c>
      <c r="C162" t="s">
        <v>743</v>
      </c>
      <c r="D162" t="s">
        <v>474</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t="n">
        <v>88.56</v>
      </c>
      <c r="BH162" t="n">
        <v>67.58</v>
      </c>
      <c r="BI162" t="n">
        <v>60.65</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255</v>
      </c>
      <c r="B163" t="s">
        <v>740</v>
      </c>
      <c r="C163" t="s">
        <v>744</v>
      </c>
      <c r="D163" t="s">
        <v>676</v>
      </c>
      <c r="E163" t="n">
        <v>465</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t="n">
        <v>3690</v>
      </c>
      <c r="BH163" t="n">
        <v>3696</v>
      </c>
      <c r="BI163" t="n">
        <v>3722</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255</v>
      </c>
      <c r="B164" t="s">
        <v>745</v>
      </c>
      <c r="C164" t="s">
        <v>746</v>
      </c>
      <c r="D164" t="s">
        <v>478</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t="n">
        <v>1106.8</v>
      </c>
      <c r="BH164" t="n">
        <v>838.2</v>
      </c>
      <c r="BI164" t="n">
        <v>758.5</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255</v>
      </c>
      <c r="B165" t="s">
        <v>747</v>
      </c>
      <c r="C165" t="s">
        <v>748</v>
      </c>
      <c r="D165" t="s">
        <v>35</v>
      </c>
      <c r="E165" t="n">
        <v>1285</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t="n">
        <v>12497</v>
      </c>
      <c r="BH165" t="n">
        <v>12405</v>
      </c>
      <c r="BI165" t="n">
        <v>12506</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255</v>
      </c>
      <c r="B166" t="s">
        <v>749</v>
      </c>
      <c r="C166" t="s">
        <v>750</v>
      </c>
      <c r="D166" t="s">
        <v>35</v>
      </c>
      <c r="E166" t="n">
        <v>1754</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t="n">
        <v>8816</v>
      </c>
      <c r="BH166" t="n">
        <v>9012</v>
      </c>
      <c r="BI166" t="n">
        <v>8911</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255</v>
      </c>
      <c r="B167" t="s">
        <v>751</v>
      </c>
      <c r="C167" t="s">
        <v>752</v>
      </c>
      <c r="D167" t="s">
        <v>474</v>
      </c>
      <c r="E167" t="n">
        <v>94563</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t="n">
        <v>108.56</v>
      </c>
      <c r="BH167" t="n">
        <v>86.76000000000001</v>
      </c>
      <c r="BI167" t="n">
        <v>80.5</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255</v>
      </c>
      <c r="B168" t="s">
        <v>749</v>
      </c>
      <c r="C168" t="s">
        <v>753</v>
      </c>
      <c r="D168" t="s">
        <v>676</v>
      </c>
      <c r="E168" t="n">
        <v>514</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t="n">
        <v>2584</v>
      </c>
      <c r="BH168" t="n">
        <v>2641</v>
      </c>
      <c r="BI168" t="n">
        <v>2612</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255</v>
      </c>
      <c r="B169" t="s">
        <v>754</v>
      </c>
      <c r="C169" t="s">
        <v>755</v>
      </c>
      <c r="D169" t="s">
        <v>478</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t="n">
        <v>957.1</v>
      </c>
      <c r="BH169" t="n">
        <v>781.9</v>
      </c>
      <c r="BI169" t="n">
        <v>717.4</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255</v>
      </c>
      <c r="B170" t="s">
        <v>756</v>
      </c>
      <c r="C170" t="s">
        <v>757</v>
      </c>
      <c r="D170" t="s">
        <v>35</v>
      </c>
      <c r="E170" t="n">
        <v>0</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t="n">
        <v>92</v>
      </c>
      <c r="BH170" t="n">
        <v>205</v>
      </c>
      <c r="BI170" t="n">
        <v>194</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255</v>
      </c>
      <c r="B171" t="s">
        <v>758</v>
      </c>
      <c r="C171" t="s">
        <v>759</v>
      </c>
      <c r="D171" t="s">
        <v>35</v>
      </c>
      <c r="E171" t="n">
        <v>4384</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t="n">
        <v>32330</v>
      </c>
      <c r="BH171" t="n">
        <v>32453</v>
      </c>
      <c r="BI171" t="n">
        <v>32228</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255</v>
      </c>
      <c r="B172" t="s">
        <v>760</v>
      </c>
      <c r="C172" t="s">
        <v>761</v>
      </c>
      <c r="D172" t="s">
        <v>474</v>
      </c>
      <c r="E172" t="n">
        <v>0</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t="n">
        <v>98</v>
      </c>
      <c r="BH172" t="n">
        <v>76.75</v>
      </c>
      <c r="BI172" t="n">
        <v>70.01000000000001</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255</v>
      </c>
      <c r="B173" t="s">
        <v>758</v>
      </c>
      <c r="C173" t="s">
        <v>762</v>
      </c>
      <c r="D173" t="s">
        <v>676</v>
      </c>
      <c r="E173" t="n">
        <v>1285</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t="n">
        <v>9475</v>
      </c>
      <c r="BH173" t="n">
        <v>9511</v>
      </c>
      <c r="BI173" t="n">
        <v>9445</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255</v>
      </c>
      <c r="B174" t="s">
        <v>763</v>
      </c>
      <c r="C174" t="s">
        <v>764</v>
      </c>
      <c r="D174" t="s">
        <v>478</v>
      </c>
      <c r="E174" t="n">
        <v>0</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t="n">
        <v>3159.3</v>
      </c>
      <c r="BH174" t="n">
        <v>2474.9</v>
      </c>
      <c r="BI174" t="n">
        <v>2242.6</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255</v>
      </c>
      <c r="B175" t="s">
        <v>765</v>
      </c>
      <c r="C175" t="s">
        <v>766</v>
      </c>
      <c r="D175" t="s">
        <v>35</v>
      </c>
      <c r="E175" t="n">
        <v>4384</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t="n">
        <v>32330</v>
      </c>
      <c r="BH175" t="n">
        <v>32453</v>
      </c>
      <c r="BI175" t="n">
        <v>32228</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255</v>
      </c>
      <c r="B176" t="s">
        <v>767</v>
      </c>
      <c r="C176" t="s">
        <v>768</v>
      </c>
      <c r="D176" t="s">
        <v>474</v>
      </c>
      <c r="E176" t="n">
        <v>0</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t="n">
        <v>98</v>
      </c>
      <c r="BH176" t="n">
        <v>76.75</v>
      </c>
      <c r="BI176" t="n">
        <v>70.01000000000001</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255</v>
      </c>
      <c r="B177" t="s">
        <v>765</v>
      </c>
      <c r="C177" t="s">
        <v>769</v>
      </c>
      <c r="D177" t="s">
        <v>676</v>
      </c>
      <c r="E177" t="n">
        <v>1285</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t="n">
        <v>9475</v>
      </c>
      <c r="BH177" t="n">
        <v>9511</v>
      </c>
      <c r="BI177" t="n">
        <v>9445</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255</v>
      </c>
      <c r="B178" t="s">
        <v>770</v>
      </c>
      <c r="C178" t="s">
        <v>771</v>
      </c>
      <c r="D178" t="s">
        <v>478</v>
      </c>
      <c r="E178" t="n">
        <v>0</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t="n">
        <v>3159.3</v>
      </c>
      <c r="BH178" t="n">
        <v>2474.9</v>
      </c>
      <c r="BI178" t="n">
        <v>2242.6</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255</v>
      </c>
      <c r="B179" t="s">
        <v>772</v>
      </c>
      <c r="C179" t="s">
        <v>773</v>
      </c>
      <c r="D179" t="s">
        <v>35</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255</v>
      </c>
      <c r="B180" t="s">
        <v>772</v>
      </c>
      <c r="C180" t="s">
        <v>774</v>
      </c>
      <c r="D180" t="s">
        <v>470</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t="n">
        <v>0</v>
      </c>
      <c r="BH180" t="n">
        <v>0</v>
      </c>
      <c r="BI180" t="n">
        <v>0</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255</v>
      </c>
      <c r="B181" t="s">
        <v>775</v>
      </c>
      <c r="C181" t="s">
        <v>776</v>
      </c>
      <c r="D181" t="s">
        <v>35</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t="n">
        <v>0</v>
      </c>
      <c r="BH181" t="n">
        <v>0</v>
      </c>
      <c r="BI181" t="n">
        <v>0</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255</v>
      </c>
      <c r="B182" t="s">
        <v>775</v>
      </c>
      <c r="C182" t="s">
        <v>777</v>
      </c>
      <c r="D182" t="s">
        <v>470</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t="n">
        <v>0</v>
      </c>
      <c r="BH182" t="n">
        <v>0</v>
      </c>
      <c r="BI182" t="n">
        <v>0</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255</v>
      </c>
      <c r="B183" t="s">
        <v>778</v>
      </c>
      <c r="C183" t="s">
        <v>779</v>
      </c>
      <c r="D183" t="s">
        <v>35</v>
      </c>
      <c r="E183" t="n">
        <v>94563</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t="n">
        <v>251940</v>
      </c>
      <c r="BH183" t="n">
        <v>254332</v>
      </c>
      <c r="BI183" t="n">
        <v>251540</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255</v>
      </c>
      <c r="B184" t="s">
        <v>780</v>
      </c>
      <c r="C184" t="s">
        <v>781</v>
      </c>
      <c r="D184" t="s">
        <v>35</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255</v>
      </c>
      <c r="B185" t="s">
        <v>782</v>
      </c>
      <c r="C185" t="s">
        <v>783</v>
      </c>
      <c r="D185" t="s">
        <v>474</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255</v>
      </c>
      <c r="B186" t="s">
        <v>784</v>
      </c>
      <c r="C186" t="s">
        <v>785</v>
      </c>
      <c r="D186" t="s">
        <v>470</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255</v>
      </c>
      <c r="B187" t="s">
        <v>786</v>
      </c>
      <c r="C187" t="s">
        <v>787</v>
      </c>
      <c r="D187" t="s">
        <v>478</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255</v>
      </c>
      <c r="B188" t="s">
        <v>788</v>
      </c>
      <c r="C188" t="s">
        <v>789</v>
      </c>
      <c r="D188" t="s">
        <v>35</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255</v>
      </c>
      <c r="B189" t="s">
        <v>790</v>
      </c>
      <c r="C189" t="s">
        <v>791</v>
      </c>
      <c r="D189" t="s">
        <v>474</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255</v>
      </c>
      <c r="B190" t="s">
        <v>788</v>
      </c>
      <c r="C190" t="s">
        <v>792</v>
      </c>
      <c r="D190" t="s">
        <v>470</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255</v>
      </c>
      <c r="B191" t="s">
        <v>793</v>
      </c>
      <c r="C191" t="s">
        <v>794</v>
      </c>
      <c r="D191" t="s">
        <v>478</v>
      </c>
      <c r="E191" t="n">
        <v>292</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255</v>
      </c>
      <c r="B192" t="s">
        <v>795</v>
      </c>
      <c r="C192" t="s">
        <v>796</v>
      </c>
      <c r="D192" t="s">
        <v>35</v>
      </c>
      <c r="E192" t="n">
        <v>0</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255</v>
      </c>
      <c r="B193" t="s">
        <v>797</v>
      </c>
      <c r="C193" t="s">
        <v>798</v>
      </c>
      <c r="D193" t="s">
        <v>474</v>
      </c>
      <c r="E193" t="n">
        <v>0</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255</v>
      </c>
      <c r="B194" t="s">
        <v>795</v>
      </c>
      <c r="C194" t="s">
        <v>799</v>
      </c>
      <c r="D194" t="s">
        <v>470</v>
      </c>
      <c r="E194" t="n">
        <v>0</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255</v>
      </c>
      <c r="B195" t="s">
        <v>800</v>
      </c>
      <c r="C195" t="s">
        <v>801</v>
      </c>
      <c r="D195" t="s">
        <v>478</v>
      </c>
      <c r="E195" t="n">
        <v>292</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255</v>
      </c>
      <c r="B196" t="s">
        <v>802</v>
      </c>
      <c r="C196" t="s">
        <v>803</v>
      </c>
      <c r="D196" t="s">
        <v>478</v>
      </c>
      <c r="E196" t="n">
        <v>27</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t="n">
        <v>77035</v>
      </c>
      <c r="BH196" t="n">
        <v>81900</v>
      </c>
      <c r="BI196" t="n">
        <v>84904</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255</v>
      </c>
      <c r="B197" t="s">
        <v>804</v>
      </c>
      <c r="C197" t="s">
        <v>805</v>
      </c>
      <c r="D197" t="s">
        <v>806</v>
      </c>
      <c r="E197" t="n">
        <v>0</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t="n">
        <v>70306</v>
      </c>
      <c r="BH197" t="n">
        <v>72816</v>
      </c>
      <c r="BI197" t="n">
        <v>74241</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255</v>
      </c>
      <c r="B198" t="s">
        <v>807</v>
      </c>
      <c r="C198" t="s">
        <v>808</v>
      </c>
      <c r="D198" t="s">
        <v>35</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t="n">
        <v>6</v>
      </c>
      <c r="BH198" t="n">
        <v>6</v>
      </c>
      <c r="BI198" t="n">
        <v>6</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255</v>
      </c>
      <c r="B199" t="s">
        <v>809</v>
      </c>
      <c r="C199" t="s">
        <v>810</v>
      </c>
      <c r="D199" t="s">
        <v>35</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t="n">
        <v>2414</v>
      </c>
      <c r="BH199" t="n">
        <v>2147</v>
      </c>
      <c r="BI199" t="n">
        <v>2401</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255</v>
      </c>
      <c r="B200" t="s">
        <v>811</v>
      </c>
      <c r="C200" t="s">
        <v>812</v>
      </c>
      <c r="D200" t="s">
        <v>676</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t="n">
        <v>254</v>
      </c>
      <c r="BH200" t="n">
        <v>230</v>
      </c>
      <c r="BI200" t="n">
        <v>260</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255</v>
      </c>
      <c r="B201" t="s">
        <v>813</v>
      </c>
      <c r="C201" t="s">
        <v>814</v>
      </c>
      <c r="D201" t="s">
        <v>35</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t="n">
        <v>2</v>
      </c>
      <c r="BH201" t="n">
        <v>2</v>
      </c>
      <c r="BI201" t="n">
        <v>2</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255</v>
      </c>
      <c r="B202" t="s">
        <v>815</v>
      </c>
      <c r="C202" t="s">
        <v>816</v>
      </c>
      <c r="D202" t="s">
        <v>35</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255</v>
      </c>
      <c r="B203" t="s">
        <v>817</v>
      </c>
      <c r="C203" t="s">
        <v>818</v>
      </c>
      <c r="D203" t="s">
        <v>35</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t="n">
        <v>2422</v>
      </c>
      <c r="BH203" t="n">
        <v>2154</v>
      </c>
      <c r="BI203" t="n">
        <v>2409</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255</v>
      </c>
      <c r="B204" t="s">
        <v>819</v>
      </c>
      <c r="C204" t="s">
        <v>820</v>
      </c>
      <c r="D204" t="s">
        <v>35</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t="n">
        <v>8</v>
      </c>
      <c r="BH204" t="n">
        <v>8</v>
      </c>
      <c r="BI204" t="n">
        <v>8</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255</v>
      </c>
      <c r="B205" t="s">
        <v>821</v>
      </c>
      <c r="C205" t="s">
        <v>822</v>
      </c>
      <c r="D205" t="s">
        <v>35</v>
      </c>
      <c r="E205" t="n">
        <v>7</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t="n">
        <v>16</v>
      </c>
      <c r="BH205" t="n">
        <v>16</v>
      </c>
      <c r="BI205" t="n">
        <v>14</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255</v>
      </c>
      <c r="B206" t="s">
        <v>823</v>
      </c>
      <c r="C206" t="s">
        <v>824</v>
      </c>
      <c r="D206" t="s">
        <v>474</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t="n">
        <v>23.27</v>
      </c>
      <c r="BH206" t="n">
        <v>14.04</v>
      </c>
      <c r="BI206" t="n">
        <v>14.23</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255</v>
      </c>
      <c r="B207" t="s">
        <v>821</v>
      </c>
      <c r="C207" t="s">
        <v>825</v>
      </c>
      <c r="D207" t="s">
        <v>470</v>
      </c>
      <c r="E207" t="n">
        <v>2</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t="n">
        <v>4</v>
      </c>
      <c r="BH207" t="n">
        <v>4</v>
      </c>
      <c r="BI207" t="n">
        <v>4</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255</v>
      </c>
      <c r="B208" t="s">
        <v>826</v>
      </c>
      <c r="C208" t="s">
        <v>827</v>
      </c>
      <c r="D208" t="s">
        <v>478</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t="n">
        <v>0.4</v>
      </c>
      <c r="BH208" t="n">
        <v>0.2</v>
      </c>
      <c r="BI208" t="n">
        <v>0.2</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255</v>
      </c>
      <c r="B209" t="s">
        <v>828</v>
      </c>
      <c r="C209" t="s">
        <v>829</v>
      </c>
      <c r="D209" t="s">
        <v>35</v>
      </c>
      <c r="E209" t="n">
        <v>161</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t="n">
        <v>2501</v>
      </c>
      <c r="BH209" t="n">
        <v>2316</v>
      </c>
      <c r="BI209" t="n">
        <v>2324</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255</v>
      </c>
      <c r="B210" t="s">
        <v>830</v>
      </c>
      <c r="C210" t="s">
        <v>831</v>
      </c>
      <c r="D210" t="s">
        <v>474</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t="n">
        <v>20.45</v>
      </c>
      <c r="BH210" t="n">
        <v>12.82</v>
      </c>
      <c r="BI210" t="n">
        <v>12.98</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255</v>
      </c>
      <c r="B211" t="s">
        <v>828</v>
      </c>
      <c r="C211" t="s">
        <v>832</v>
      </c>
      <c r="D211" t="s">
        <v>470</v>
      </c>
      <c r="E211" t="n">
        <v>42</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t="n">
        <v>652</v>
      </c>
      <c r="BH211" t="n">
        <v>604</v>
      </c>
      <c r="BI211" t="n">
        <v>606</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255</v>
      </c>
      <c r="B212" t="s">
        <v>833</v>
      </c>
      <c r="C212" t="s">
        <v>834</v>
      </c>
      <c r="D212" t="s">
        <v>478</v>
      </c>
      <c r="E212" t="n">
        <v>1209</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t="n">
        <v>51.1</v>
      </c>
      <c r="BH212" t="n">
        <v>29.7</v>
      </c>
      <c r="BI212" t="n">
        <v>30.2</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255</v>
      </c>
      <c r="B213" t="s">
        <v>835</v>
      </c>
      <c r="C213" t="s">
        <v>836</v>
      </c>
      <c r="D213" t="s">
        <v>35</v>
      </c>
      <c r="E213" t="n">
        <v>178</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t="n">
        <v>16</v>
      </c>
      <c r="BH213" t="n">
        <v>28</v>
      </c>
      <c r="BI213" t="n">
        <v>36</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255</v>
      </c>
      <c r="B214" t="s">
        <v>837</v>
      </c>
      <c r="C214" t="s">
        <v>838</v>
      </c>
      <c r="D214" t="s">
        <v>474</v>
      </c>
      <c r="E214" t="n">
        <v>1209</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t="n">
        <v>21.59</v>
      </c>
      <c r="BH214" t="n">
        <v>11.94</v>
      </c>
      <c r="BI214" t="n">
        <v>12.15</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255</v>
      </c>
      <c r="B215" t="s">
        <v>839</v>
      </c>
      <c r="C215" t="s">
        <v>840</v>
      </c>
      <c r="D215" t="s">
        <v>615</v>
      </c>
      <c r="E215" t="n">
        <v>4.163</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t="n">
        <v>3.836</v>
      </c>
      <c r="BH215" t="n">
        <v>3.836</v>
      </c>
      <c r="BI215" t="n">
        <v>3.836</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255</v>
      </c>
      <c r="B216" t="s">
        <v>835</v>
      </c>
      <c r="C216" t="s">
        <v>841</v>
      </c>
      <c r="D216" t="s">
        <v>470</v>
      </c>
      <c r="E216" t="n">
        <v>43</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t="n">
        <v>4</v>
      </c>
      <c r="BH216" t="n">
        <v>7</v>
      </c>
      <c r="BI216" t="n">
        <v>9</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255</v>
      </c>
      <c r="B217" t="s">
        <v>842</v>
      </c>
      <c r="C217" t="s">
        <v>843</v>
      </c>
      <c r="D217" t="s">
        <v>478</v>
      </c>
      <c r="E217" t="n">
        <v>16661</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t="n">
        <v>0.4</v>
      </c>
      <c r="BH217" t="n">
        <v>0.3</v>
      </c>
      <c r="BI217" t="n">
        <v>0.4</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255</v>
      </c>
      <c r="B218" t="s">
        <v>844</v>
      </c>
      <c r="C218" t="s">
        <v>845</v>
      </c>
      <c r="D218" t="s">
        <v>35</v>
      </c>
      <c r="E218" t="n">
        <v>3111</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t="n">
        <v>16</v>
      </c>
      <c r="BH218" t="n">
        <v>28</v>
      </c>
      <c r="BI218" t="n">
        <v>36</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255</v>
      </c>
      <c r="B219" t="s">
        <v>846</v>
      </c>
      <c r="C219" t="s">
        <v>847</v>
      </c>
      <c r="D219" t="s">
        <v>35</v>
      </c>
      <c r="E219" t="n">
        <v>98</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t="n">
        <v>846</v>
      </c>
      <c r="BH219" t="n">
        <v>504</v>
      </c>
      <c r="BI219" t="n">
        <v>690</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255</v>
      </c>
      <c r="B220" t="s">
        <v>848</v>
      </c>
      <c r="C220" t="s">
        <v>849</v>
      </c>
      <c r="D220" t="s">
        <v>474</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t="n">
        <v>56.03</v>
      </c>
      <c r="BH220" t="n">
        <v>43.91</v>
      </c>
      <c r="BI220" t="n">
        <v>42.24</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255</v>
      </c>
      <c r="B221" t="s">
        <v>846</v>
      </c>
      <c r="C221" t="s">
        <v>850</v>
      </c>
      <c r="D221" t="s">
        <v>470</v>
      </c>
      <c r="E221" t="n">
        <v>25</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t="n">
        <v>220</v>
      </c>
      <c r="BH221" t="n">
        <v>131</v>
      </c>
      <c r="BI221" t="n">
        <v>180</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255</v>
      </c>
      <c r="B222" t="s">
        <v>851</v>
      </c>
      <c r="C222" t="s">
        <v>852</v>
      </c>
      <c r="D222" t="s">
        <v>478</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t="n">
        <v>47.4</v>
      </c>
      <c r="BH222" t="n">
        <v>22.1</v>
      </c>
      <c r="BI222" t="n">
        <v>29.2</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255</v>
      </c>
      <c r="B223" t="s">
        <v>853</v>
      </c>
      <c r="C223" t="s">
        <v>854</v>
      </c>
      <c r="D223" t="s">
        <v>35</v>
      </c>
      <c r="E223" t="n">
        <v>386</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t="n">
        <v>0</v>
      </c>
      <c r="BH223" t="n">
        <v>0</v>
      </c>
      <c r="BI223" t="n">
        <v>0</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255</v>
      </c>
      <c r="B224" t="s">
        <v>855</v>
      </c>
      <c r="C224" t="s">
        <v>856</v>
      </c>
      <c r="D224" t="s">
        <v>35</v>
      </c>
      <c r="E224" t="n">
        <v>443</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t="n">
        <v>3379</v>
      </c>
      <c r="BH224" t="n">
        <v>2864</v>
      </c>
      <c r="BI224" t="n">
        <v>3064</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255</v>
      </c>
      <c r="B225" t="s">
        <v>857</v>
      </c>
      <c r="C225" t="s">
        <v>858</v>
      </c>
      <c r="D225" t="s">
        <v>474</v>
      </c>
      <c r="E225" t="n">
        <v>68</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t="n">
        <v>29.37</v>
      </c>
      <c r="BH225" t="n">
        <v>18.29</v>
      </c>
      <c r="BI225" t="n">
        <v>19.57</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255</v>
      </c>
      <c r="B226" t="s">
        <v>859</v>
      </c>
      <c r="C226" t="s">
        <v>860</v>
      </c>
      <c r="D226" t="s">
        <v>615</v>
      </c>
      <c r="E226" t="n">
        <v>3.96</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t="n">
        <v>3.836</v>
      </c>
      <c r="BH226" t="n">
        <v>3.836</v>
      </c>
      <c r="BI226" t="n">
        <v>3.836</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255</v>
      </c>
      <c r="B227" t="s">
        <v>855</v>
      </c>
      <c r="C227" t="s">
        <v>861</v>
      </c>
      <c r="D227" t="s">
        <v>470</v>
      </c>
      <c r="E227" t="n">
        <v>112</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t="n">
        <v>881</v>
      </c>
      <c r="BH227" t="n">
        <v>747</v>
      </c>
      <c r="BI227" t="n">
        <v>799</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255</v>
      </c>
      <c r="B228" t="s">
        <v>862</v>
      </c>
      <c r="C228" t="s">
        <v>863</v>
      </c>
      <c r="D228" t="s">
        <v>478</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t="n">
        <v>99.3</v>
      </c>
      <c r="BH228" t="n">
        <v>52.4</v>
      </c>
      <c r="BI228" t="n">
        <v>59.9</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255</v>
      </c>
      <c r="B229" t="s">
        <v>864</v>
      </c>
      <c r="C229" t="s">
        <v>865</v>
      </c>
      <c r="D229" t="s">
        <v>35</v>
      </c>
      <c r="E229" t="n">
        <v>443</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t="n">
        <v>3379</v>
      </c>
      <c r="BH229" t="n">
        <v>2864</v>
      </c>
      <c r="BI229" t="n">
        <v>3064</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255</v>
      </c>
      <c r="B230" t="s">
        <v>866</v>
      </c>
      <c r="C230" t="s">
        <v>867</v>
      </c>
      <c r="D230" t="s">
        <v>474</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t="n">
        <v>29.37</v>
      </c>
      <c r="BH230" t="n">
        <v>18.29</v>
      </c>
      <c r="BI230" t="n">
        <v>19.57</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255</v>
      </c>
      <c r="B231" t="s">
        <v>864</v>
      </c>
      <c r="C231" t="s">
        <v>868</v>
      </c>
      <c r="D231" t="s">
        <v>470</v>
      </c>
      <c r="E231" t="n">
        <v>112</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t="n">
        <v>881</v>
      </c>
      <c r="BH231" t="n">
        <v>747</v>
      </c>
      <c r="BI231" t="n">
        <v>799</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255</v>
      </c>
      <c r="B232" t="s">
        <v>869</v>
      </c>
      <c r="C232" t="s">
        <v>870</v>
      </c>
      <c r="D232" t="s">
        <v>478</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t="n">
        <v>99.3</v>
      </c>
      <c r="BH232" t="n">
        <v>52.4</v>
      </c>
      <c r="BI232" t="n">
        <v>59.9</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255</v>
      </c>
      <c r="B233" t="s">
        <v>871</v>
      </c>
      <c r="C233" t="s">
        <v>872</v>
      </c>
      <c r="D233" t="s">
        <v>35</v>
      </c>
      <c r="E233" t="n">
        <v>0</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255</v>
      </c>
      <c r="B234" t="s">
        <v>873</v>
      </c>
      <c r="C234" t="s">
        <v>874</v>
      </c>
      <c r="D234" t="s">
        <v>676</v>
      </c>
      <c r="E234" t="n">
        <v>0</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255</v>
      </c>
      <c r="B235" t="s">
        <v>875</v>
      </c>
      <c r="C235" t="s">
        <v>876</v>
      </c>
      <c r="D235" t="s">
        <v>35</v>
      </c>
      <c r="E235" t="n">
        <v>292</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t="n">
        <v>397</v>
      </c>
      <c r="BH235" t="n">
        <v>584</v>
      </c>
      <c r="BI235" t="n">
        <v>490</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255</v>
      </c>
      <c r="B236" t="s">
        <v>877</v>
      </c>
      <c r="C236" t="s">
        <v>878</v>
      </c>
      <c r="D236" t="s">
        <v>676</v>
      </c>
      <c r="E236" t="n">
        <v>27</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t="n">
        <v>42</v>
      </c>
      <c r="BH236" t="n">
        <v>63</v>
      </c>
      <c r="BI236" t="n">
        <v>53</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255</v>
      </c>
      <c r="B237" t="s">
        <v>879</v>
      </c>
      <c r="C237" t="s">
        <v>880</v>
      </c>
      <c r="D237" t="s">
        <v>35</v>
      </c>
      <c r="E237" t="n">
        <v>0</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t="n">
        <v>498</v>
      </c>
      <c r="BH237" t="n">
        <v>546</v>
      </c>
      <c r="BI237" t="n">
        <v>348</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255</v>
      </c>
      <c r="B238" t="s">
        <v>881</v>
      </c>
      <c r="C238" t="s">
        <v>882</v>
      </c>
      <c r="D238" t="s">
        <v>676</v>
      </c>
      <c r="E238" t="n">
        <v>0</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t="n">
        <v>52</v>
      </c>
      <c r="BH238" t="n">
        <v>59</v>
      </c>
      <c r="BI238" t="n">
        <v>38</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255</v>
      </c>
      <c r="B239" t="s">
        <v>883</v>
      </c>
      <c r="C239" t="s">
        <v>884</v>
      </c>
      <c r="D239" t="s">
        <v>35</v>
      </c>
      <c r="E239" t="n">
        <v>292</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t="n">
        <v>895</v>
      </c>
      <c r="BH239" t="n">
        <v>1129</v>
      </c>
      <c r="BI239" t="n">
        <v>839</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255</v>
      </c>
      <c r="B240" t="s">
        <v>885</v>
      </c>
      <c r="C240" t="s">
        <v>886</v>
      </c>
      <c r="D240" t="s">
        <v>676</v>
      </c>
      <c r="E240" t="n">
        <v>27</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t="n">
        <v>94</v>
      </c>
      <c r="BH240" t="n">
        <v>121</v>
      </c>
      <c r="BI240" t="n">
        <v>91</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255</v>
      </c>
      <c r="B241" t="s">
        <v>887</v>
      </c>
      <c r="C241" t="s">
        <v>888</v>
      </c>
      <c r="D241" t="s">
        <v>35</v>
      </c>
      <c r="E241" t="n">
        <v>0</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t="n">
        <v>498</v>
      </c>
      <c r="BH241" t="n">
        <v>546</v>
      </c>
      <c r="BI241" t="n">
        <v>348</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255</v>
      </c>
      <c r="B242" t="s">
        <v>889</v>
      </c>
      <c r="C242" t="s">
        <v>890</v>
      </c>
      <c r="D242" t="s">
        <v>676</v>
      </c>
      <c r="E242" t="n">
        <v>0</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t="n">
        <v>52</v>
      </c>
      <c r="BH242" t="n">
        <v>59</v>
      </c>
      <c r="BI242" t="n">
        <v>38</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255</v>
      </c>
      <c r="B243" t="s">
        <v>891</v>
      </c>
      <c r="C243" t="s">
        <v>892</v>
      </c>
      <c r="D243" t="s">
        <v>35</v>
      </c>
      <c r="E243" t="n">
        <v>161</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t="n">
        <v>0</v>
      </c>
      <c r="BH243" t="n">
        <v>0</v>
      </c>
      <c r="BI243" t="n">
        <v>0</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255</v>
      </c>
      <c r="B244" t="s">
        <v>891</v>
      </c>
      <c r="C244" t="s">
        <v>893</v>
      </c>
      <c r="D244" t="s">
        <v>470</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t="n">
        <v>0</v>
      </c>
      <c r="BH244" t="n">
        <v>0</v>
      </c>
      <c r="BI244" t="n">
        <v>0</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255</v>
      </c>
      <c r="B245" t="s">
        <v>894</v>
      </c>
      <c r="C245" t="s">
        <v>895</v>
      </c>
      <c r="D245" t="s">
        <v>35</v>
      </c>
      <c r="E245" t="n">
        <v>42</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t="n">
        <v>0</v>
      </c>
      <c r="BH245" t="n">
        <v>0</v>
      </c>
      <c r="BI245" t="n">
        <v>0</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255</v>
      </c>
      <c r="B246" t="s">
        <v>894</v>
      </c>
      <c r="C246" t="s">
        <v>896</v>
      </c>
      <c r="D246" t="s">
        <v>470</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t="n">
        <v>0</v>
      </c>
      <c r="BH246" t="n">
        <v>0</v>
      </c>
      <c r="BI246" t="n">
        <v>0</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255</v>
      </c>
      <c r="B247" t="s">
        <v>897</v>
      </c>
      <c r="C247" t="s">
        <v>898</v>
      </c>
      <c r="D247" t="s">
        <v>35</v>
      </c>
      <c r="E247" t="n">
        <v>178</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t="n">
        <v>0</v>
      </c>
      <c r="BH247" t="n">
        <v>0</v>
      </c>
      <c r="BI247" t="n">
        <v>0</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255</v>
      </c>
      <c r="B248" t="s">
        <v>897</v>
      </c>
      <c r="C248" t="s">
        <v>899</v>
      </c>
      <c r="D248" t="s">
        <v>470</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t="n">
        <v>0</v>
      </c>
      <c r="BH248" t="n">
        <v>0</v>
      </c>
      <c r="BI248" t="n">
        <v>0</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255</v>
      </c>
      <c r="B249" t="s">
        <v>900</v>
      </c>
      <c r="C249" t="s">
        <v>901</v>
      </c>
      <c r="D249" t="s">
        <v>35</v>
      </c>
      <c r="E249" t="n">
        <v>43</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t="n">
        <v>0</v>
      </c>
      <c r="BH249" t="n">
        <v>0</v>
      </c>
      <c r="BI249" t="n">
        <v>0</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255</v>
      </c>
      <c r="B250" t="s">
        <v>900</v>
      </c>
      <c r="C250" t="s">
        <v>902</v>
      </c>
      <c r="D250" t="s">
        <v>470</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t="n">
        <v>0</v>
      </c>
      <c r="BH250" t="n">
        <v>0</v>
      </c>
      <c r="BI250" t="n">
        <v>0</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255</v>
      </c>
      <c r="B251" t="s">
        <v>903</v>
      </c>
      <c r="C251" t="s">
        <v>90</v>
      </c>
      <c r="D251" t="s">
        <v>35</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t="n">
        <v>73270</v>
      </c>
      <c r="BH251" t="n">
        <v>76095</v>
      </c>
      <c r="BI251" t="n">
        <v>74301</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255</v>
      </c>
      <c r="B252" t="s">
        <v>904</v>
      </c>
      <c r="C252" t="s">
        <v>905</v>
      </c>
      <c r="D252" t="s">
        <v>474</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t="n">
        <v>21.04</v>
      </c>
      <c r="BH252" t="n">
        <v>12.33</v>
      </c>
      <c r="BI252" t="n">
        <v>10.35</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255</v>
      </c>
      <c r="B253" t="s">
        <v>903</v>
      </c>
      <c r="C253" t="s">
        <v>906</v>
      </c>
      <c r="D253" t="s">
        <v>470</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t="n">
        <v>12922</v>
      </c>
      <c r="BH253" t="n">
        <v>13421</v>
      </c>
      <c r="BI253" t="n">
        <v>13104</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255</v>
      </c>
      <c r="B254" t="s">
        <v>907</v>
      </c>
      <c r="C254" t="s">
        <v>908</v>
      </c>
      <c r="D254" t="s">
        <v>478</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t="n">
        <v>1541.9</v>
      </c>
      <c r="BH254" t="n">
        <v>938.5</v>
      </c>
      <c r="BI254" t="n">
        <v>768.9</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255</v>
      </c>
      <c r="B255" t="s">
        <v>909</v>
      </c>
      <c r="C255" t="s">
        <v>910</v>
      </c>
      <c r="D255" t="s">
        <v>35</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t="n">
        <v>73270</v>
      </c>
      <c r="BH255" t="n">
        <v>76095</v>
      </c>
      <c r="BI255" t="n">
        <v>74301</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255</v>
      </c>
      <c r="B256" t="s">
        <v>911</v>
      </c>
      <c r="C256" t="s">
        <v>912</v>
      </c>
      <c r="D256" t="s">
        <v>474</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t="n">
        <v>21.04</v>
      </c>
      <c r="BH256" t="n">
        <v>12.33</v>
      </c>
      <c r="BI256" t="n">
        <v>10.35</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255</v>
      </c>
      <c r="B257" t="s">
        <v>909</v>
      </c>
      <c r="C257" t="s">
        <v>913</v>
      </c>
      <c r="D257" t="s">
        <v>470</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t="n">
        <v>12922</v>
      </c>
      <c r="BH257" t="n">
        <v>13421</v>
      </c>
      <c r="BI257" t="n">
        <v>13104</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255</v>
      </c>
      <c r="B258" t="s">
        <v>914</v>
      </c>
      <c r="C258" t="s">
        <v>915</v>
      </c>
      <c r="D258" t="s">
        <v>478</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t="n">
        <v>1541.9</v>
      </c>
      <c r="BH258" t="n">
        <v>938.5</v>
      </c>
      <c r="BI258" t="n">
        <v>768.9</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255</v>
      </c>
      <c r="B259" t="s">
        <v>916</v>
      </c>
      <c r="C259" t="s">
        <v>917</v>
      </c>
      <c r="D259" t="s">
        <v>35</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t="n">
        <v>73270</v>
      </c>
      <c r="BH259" t="n">
        <v>76095</v>
      </c>
      <c r="BI259" t="n">
        <v>74301</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255</v>
      </c>
      <c r="B260" t="s">
        <v>918</v>
      </c>
      <c r="C260" t="s">
        <v>919</v>
      </c>
      <c r="D260" t="s">
        <v>474</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t="n">
        <v>21.04</v>
      </c>
      <c r="BH260" t="n">
        <v>12.33</v>
      </c>
      <c r="BI260" t="n">
        <v>10.35</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255</v>
      </c>
      <c r="B261" t="s">
        <v>916</v>
      </c>
      <c r="C261" t="s">
        <v>920</v>
      </c>
      <c r="D261" t="s">
        <v>470</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t="n">
        <v>12922</v>
      </c>
      <c r="BH261" t="n">
        <v>13421</v>
      </c>
      <c r="BI261" t="n">
        <v>13104</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255</v>
      </c>
      <c r="B262" t="s">
        <v>921</v>
      </c>
      <c r="C262" t="s">
        <v>922</v>
      </c>
      <c r="D262" t="s">
        <v>478</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t="n">
        <v>1541.9</v>
      </c>
      <c r="BH262" t="n">
        <v>938.5</v>
      </c>
      <c r="BI262" t="n">
        <v>768.9</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255</v>
      </c>
      <c r="B263" t="s">
        <v>923</v>
      </c>
      <c r="C263" t="s">
        <v>924</v>
      </c>
      <c r="D263" t="s">
        <v>35</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t="n">
        <v>73270</v>
      </c>
      <c r="BH263" t="n">
        <v>76095</v>
      </c>
      <c r="BI263" t="n">
        <v>74301</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255</v>
      </c>
      <c r="B264" t="s">
        <v>923</v>
      </c>
      <c r="C264" t="s">
        <v>925</v>
      </c>
      <c r="D264" t="s">
        <v>470</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t="n">
        <v>12922</v>
      </c>
      <c r="BH264" t="n">
        <v>13421</v>
      </c>
      <c r="BI264" t="n">
        <v>13104</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255</v>
      </c>
      <c r="B265" t="s">
        <v>926</v>
      </c>
      <c r="C265" t="s">
        <v>927</v>
      </c>
      <c r="D265" t="s">
        <v>35</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t="n">
        <v>73270</v>
      </c>
      <c r="BH265" t="n">
        <v>76095</v>
      </c>
      <c r="BI265" t="n">
        <v>74301</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255</v>
      </c>
      <c r="B266" t="s">
        <v>926</v>
      </c>
      <c r="C266" t="s">
        <v>928</v>
      </c>
      <c r="D266" t="s">
        <v>470</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t="n">
        <v>12922</v>
      </c>
      <c r="BH266" t="n">
        <v>13421</v>
      </c>
      <c r="BI266" t="n">
        <v>13104</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255</v>
      </c>
      <c r="B267" t="s">
        <v>929</v>
      </c>
      <c r="C267" t="s">
        <v>930</v>
      </c>
      <c r="D267" t="s">
        <v>35</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255</v>
      </c>
      <c r="B268" t="s">
        <v>929</v>
      </c>
      <c r="C268" t="s">
        <v>931</v>
      </c>
      <c r="D268" t="s">
        <v>470</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255</v>
      </c>
      <c r="B269" t="s">
        <v>932</v>
      </c>
      <c r="C269" t="s">
        <v>933</v>
      </c>
      <c r="D269" t="s">
        <v>35</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255</v>
      </c>
      <c r="B270" t="s">
        <v>932</v>
      </c>
      <c r="C270" t="s">
        <v>934</v>
      </c>
      <c r="D270" t="s">
        <v>470</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255</v>
      </c>
      <c r="B271" t="s">
        <v>935</v>
      </c>
      <c r="C271" t="s">
        <v>48</v>
      </c>
      <c r="D271" t="s">
        <v>35</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255</v>
      </c>
      <c r="B272" t="s">
        <v>936</v>
      </c>
      <c r="C272" t="s">
        <v>937</v>
      </c>
      <c r="D272" t="s">
        <v>474</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t="n">
        <v>32.29</v>
      </c>
      <c r="BH272" t="n">
        <v>0</v>
      </c>
      <c r="BI272" t="n">
        <v>0</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255</v>
      </c>
      <c r="B273" t="s">
        <v>935</v>
      </c>
      <c r="C273" t="s">
        <v>938</v>
      </c>
      <c r="D273" t="s">
        <v>470</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255</v>
      </c>
      <c r="B274" t="s">
        <v>939</v>
      </c>
      <c r="C274" t="s">
        <v>940</v>
      </c>
      <c r="D274" t="s">
        <v>478</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255</v>
      </c>
      <c r="B275" t="s">
        <v>941</v>
      </c>
      <c r="C275" t="s">
        <v>64</v>
      </c>
      <c r="D275" t="s">
        <v>35</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t="n">
        <v>0</v>
      </c>
      <c r="BH275" t="n">
        <v>0</v>
      </c>
      <c r="BI275" t="n">
        <v>0</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255</v>
      </c>
      <c r="B276" t="s">
        <v>942</v>
      </c>
      <c r="C276" t="s">
        <v>943</v>
      </c>
      <c r="D276" t="s">
        <v>474</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t="n">
        <v>26.62</v>
      </c>
      <c r="BH276" t="n">
        <v>16.02</v>
      </c>
      <c r="BI276" t="n">
        <v>12.77</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255</v>
      </c>
      <c r="B277" t="s">
        <v>941</v>
      </c>
      <c r="C277" t="s">
        <v>944</v>
      </c>
      <c r="D277" t="s">
        <v>470</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255</v>
      </c>
      <c r="B278" t="s">
        <v>945</v>
      </c>
      <c r="C278" t="s">
        <v>946</v>
      </c>
      <c r="D278" t="s">
        <v>478</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255</v>
      </c>
      <c r="B279" t="s">
        <v>947</v>
      </c>
      <c r="C279" t="s">
        <v>948</v>
      </c>
      <c r="D279" t="s">
        <v>35</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255</v>
      </c>
      <c r="B280" t="s">
        <v>949</v>
      </c>
      <c r="C280" t="s">
        <v>950</v>
      </c>
      <c r="D280" t="s">
        <v>474</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t="n">
        <v>32.29</v>
      </c>
      <c r="BH280" t="n">
        <v>0</v>
      </c>
      <c r="BI280" t="n">
        <v>0</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255</v>
      </c>
      <c r="B281" t="s">
        <v>947</v>
      </c>
      <c r="C281" t="s">
        <v>951</v>
      </c>
      <c r="D281" t="s">
        <v>470</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255</v>
      </c>
      <c r="B282" t="s">
        <v>952</v>
      </c>
      <c r="C282" t="s">
        <v>953</v>
      </c>
      <c r="D282" t="s">
        <v>478</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255</v>
      </c>
      <c r="B283" t="s">
        <v>954</v>
      </c>
      <c r="C283" t="s">
        <v>955</v>
      </c>
      <c r="D283" t="s">
        <v>35</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t="n">
        <v>0</v>
      </c>
      <c r="BH283" t="n">
        <v>0</v>
      </c>
      <c r="BI283" t="n">
        <v>0</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255</v>
      </c>
      <c r="B284" t="s">
        <v>956</v>
      </c>
      <c r="C284" t="s">
        <v>957</v>
      </c>
      <c r="D284" t="s">
        <v>474</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t="n">
        <v>27.29</v>
      </c>
      <c r="BH284" t="n">
        <v>15.42</v>
      </c>
      <c r="BI284" t="n">
        <v>12.75</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255</v>
      </c>
      <c r="B285" t="s">
        <v>954</v>
      </c>
      <c r="C285" t="s">
        <v>958</v>
      </c>
      <c r="D285" t="s">
        <v>470</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255</v>
      </c>
      <c r="B286" t="s">
        <v>959</v>
      </c>
      <c r="C286" t="s">
        <v>960</v>
      </c>
      <c r="D286" t="s">
        <v>478</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255</v>
      </c>
      <c r="B287" t="s">
        <v>961</v>
      </c>
      <c r="C287" t="s">
        <v>962</v>
      </c>
      <c r="D287" t="s">
        <v>35</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t="n">
        <v>0</v>
      </c>
      <c r="BH287" t="n">
        <v>0</v>
      </c>
      <c r="BI287" t="n">
        <v>0</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255</v>
      </c>
      <c r="B288" t="s">
        <v>963</v>
      </c>
      <c r="C288" t="s">
        <v>964</v>
      </c>
      <c r="D288" t="s">
        <v>474</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t="n">
        <v>27.29</v>
      </c>
      <c r="BH288" t="n">
        <v>15.42</v>
      </c>
      <c r="BI288" t="n">
        <v>12.75</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255</v>
      </c>
      <c r="B289" t="s">
        <v>961</v>
      </c>
      <c r="C289" t="s">
        <v>965</v>
      </c>
      <c r="D289" t="s">
        <v>470</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255</v>
      </c>
      <c r="B290" t="s">
        <v>966</v>
      </c>
      <c r="C290" t="s">
        <v>967</v>
      </c>
      <c r="D290" t="s">
        <v>478</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255</v>
      </c>
      <c r="B291" t="s">
        <v>968</v>
      </c>
      <c r="C291" t="s">
        <v>969</v>
      </c>
      <c r="D291" t="s">
        <v>35</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255</v>
      </c>
      <c r="B292" t="s">
        <v>970</v>
      </c>
      <c r="C292" t="s">
        <v>971</v>
      </c>
      <c r="D292" t="s">
        <v>35</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t="n">
        <v>20211</v>
      </c>
      <c r="BH292" t="n">
        <v>19738</v>
      </c>
      <c r="BI292" t="n">
        <v>19619</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255</v>
      </c>
      <c r="B293" t="s">
        <v>972</v>
      </c>
      <c r="C293" t="s">
        <v>973</v>
      </c>
      <c r="D293" t="s">
        <v>35</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t="n">
        <v>23290</v>
      </c>
      <c r="BH293" t="n">
        <v>22978</v>
      </c>
      <c r="BI293" t="n">
        <v>23472</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255</v>
      </c>
      <c r="B294" t="s">
        <v>974</v>
      </c>
      <c r="C294" t="s">
        <v>975</v>
      </c>
      <c r="D294" t="s">
        <v>35</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t="n">
        <v>16309</v>
      </c>
      <c r="BH294" t="n">
        <v>16423</v>
      </c>
      <c r="BI294" t="n">
        <v>16469</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255</v>
      </c>
      <c r="B295" t="s">
        <v>976</v>
      </c>
      <c r="C295" t="s">
        <v>977</v>
      </c>
      <c r="D295" t="s">
        <v>35</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t="n">
        <v>59810</v>
      </c>
      <c r="BH295" t="n">
        <v>59139</v>
      </c>
      <c r="BI295" t="n">
        <v>59560</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255</v>
      </c>
      <c r="B296" t="s">
        <v>978</v>
      </c>
      <c r="C296" t="s">
        <v>979</v>
      </c>
      <c r="D296" t="s">
        <v>35</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t="n">
        <v>59810</v>
      </c>
      <c r="BH296" t="n">
        <v>59139</v>
      </c>
      <c r="BI296" t="n">
        <v>59560</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255</v>
      </c>
      <c r="B297" t="s">
        <v>980</v>
      </c>
      <c r="C297" t="s">
        <v>79</v>
      </c>
      <c r="D297" t="s">
        <v>35</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t="n">
        <v>425</v>
      </c>
      <c r="BH297" t="n">
        <v>454</v>
      </c>
      <c r="BI297" t="n">
        <v>420</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255</v>
      </c>
      <c r="B298" t="s">
        <v>981</v>
      </c>
      <c r="C298" t="s">
        <v>982</v>
      </c>
      <c r="D298" t="s">
        <v>474</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t="n">
        <v>69.44</v>
      </c>
      <c r="BH298" t="n">
        <v>67.28</v>
      </c>
      <c r="BI298" t="n">
        <v>65.78</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255</v>
      </c>
      <c r="B299" t="s">
        <v>980</v>
      </c>
      <c r="C299" t="s">
        <v>983</v>
      </c>
      <c r="D299" t="s">
        <v>470</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t="n">
        <v>70</v>
      </c>
      <c r="BH299" t="n">
        <v>75</v>
      </c>
      <c r="BI299" t="n">
        <v>69</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255</v>
      </c>
      <c r="B300" t="s">
        <v>984</v>
      </c>
      <c r="C300" t="s">
        <v>985</v>
      </c>
      <c r="D300" t="s">
        <v>478</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t="n">
        <v>29.5</v>
      </c>
      <c r="BH300" t="n">
        <v>30.5</v>
      </c>
      <c r="BI300" t="n">
        <v>27.6</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255</v>
      </c>
      <c r="B301" t="s">
        <v>986</v>
      </c>
      <c r="C301" t="s">
        <v>67</v>
      </c>
      <c r="D301" t="s">
        <v>35</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t="n">
        <v>147</v>
      </c>
      <c r="BH301" t="n">
        <v>173</v>
      </c>
      <c r="BI301" t="n">
        <v>164</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255</v>
      </c>
      <c r="B302" t="s">
        <v>987</v>
      </c>
      <c r="C302" t="s">
        <v>988</v>
      </c>
      <c r="D302" t="s">
        <v>474</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t="n">
        <v>69.44</v>
      </c>
      <c r="BH302" t="n">
        <v>67.28</v>
      </c>
      <c r="BI302" t="n">
        <v>65.78</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255</v>
      </c>
      <c r="B303" t="s">
        <v>986</v>
      </c>
      <c r="C303" t="s">
        <v>989</v>
      </c>
      <c r="D303" t="s">
        <v>470</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t="n">
        <v>24</v>
      </c>
      <c r="BH303" t="n">
        <v>28</v>
      </c>
      <c r="BI303" t="n">
        <v>27</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255</v>
      </c>
      <c r="B304" t="s">
        <v>990</v>
      </c>
      <c r="C304" t="s">
        <v>991</v>
      </c>
      <c r="D304" t="s">
        <v>478</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t="n">
        <v>10.2</v>
      </c>
      <c r="BH304" t="n">
        <v>11.6</v>
      </c>
      <c r="BI304" t="n">
        <v>10.8</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255</v>
      </c>
      <c r="B305" t="s">
        <v>992</v>
      </c>
      <c r="C305" t="s">
        <v>993</v>
      </c>
      <c r="D305" t="s">
        <v>35</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t="n">
        <v>572</v>
      </c>
      <c r="BH305" t="n">
        <v>626</v>
      </c>
      <c r="BI305" t="n">
        <v>584</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255</v>
      </c>
      <c r="B306" t="s">
        <v>994</v>
      </c>
      <c r="C306" t="s">
        <v>995</v>
      </c>
      <c r="D306" t="s">
        <v>474</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t="n">
        <v>69.44</v>
      </c>
      <c r="BH306" t="n">
        <v>67.28</v>
      </c>
      <c r="BI306" t="n">
        <v>65.78</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255</v>
      </c>
      <c r="B307" t="s">
        <v>992</v>
      </c>
      <c r="C307" t="s">
        <v>996</v>
      </c>
      <c r="D307" t="s">
        <v>470</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t="n">
        <v>94</v>
      </c>
      <c r="BH307" t="n">
        <v>103</v>
      </c>
      <c r="BI307" t="n">
        <v>96</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255</v>
      </c>
      <c r="B308" t="s">
        <v>994</v>
      </c>
      <c r="C308" t="s">
        <v>997</v>
      </c>
      <c r="D308" t="s">
        <v>478</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t="n">
        <v>39.7</v>
      </c>
      <c r="BH308" t="n">
        <v>42.1</v>
      </c>
      <c r="BI308" t="n">
        <v>38.4</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255</v>
      </c>
      <c r="B309" t="s">
        <v>998</v>
      </c>
      <c r="C309" t="s">
        <v>999</v>
      </c>
      <c r="D309" t="s">
        <v>35</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t="n">
        <v>572</v>
      </c>
      <c r="BH309" t="n">
        <v>626</v>
      </c>
      <c r="BI309" t="n">
        <v>584</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255</v>
      </c>
      <c r="B310" t="s">
        <v>1000</v>
      </c>
      <c r="C310" t="s">
        <v>1001</v>
      </c>
      <c r="D310" t="s">
        <v>474</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t="n">
        <v>69.44</v>
      </c>
      <c r="BH310" t="n">
        <v>67.28</v>
      </c>
      <c r="BI310" t="n">
        <v>65.78</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255</v>
      </c>
      <c r="B311" t="s">
        <v>998</v>
      </c>
      <c r="C311" t="s">
        <v>1002</v>
      </c>
      <c r="D311" t="s">
        <v>470</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t="n">
        <v>94</v>
      </c>
      <c r="BH311" t="n">
        <v>103</v>
      </c>
      <c r="BI311" t="n">
        <v>96</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255</v>
      </c>
      <c r="B312" t="s">
        <v>1003</v>
      </c>
      <c r="C312" t="s">
        <v>1004</v>
      </c>
      <c r="D312" t="s">
        <v>478</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t="n">
        <v>39.7</v>
      </c>
      <c r="BH312" t="n">
        <v>42.1</v>
      </c>
      <c r="BI312" t="n">
        <v>38.4</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255</v>
      </c>
      <c r="B313" t="s">
        <v>1005</v>
      </c>
      <c r="C313" t="s">
        <v>1006</v>
      </c>
      <c r="D313" t="s">
        <v>35</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255</v>
      </c>
      <c r="B314" t="s">
        <v>1005</v>
      </c>
      <c r="C314" t="s">
        <v>1007</v>
      </c>
      <c r="D314" t="s">
        <v>470</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255</v>
      </c>
      <c r="B315" t="s">
        <v>1008</v>
      </c>
      <c r="C315" t="s">
        <v>81</v>
      </c>
      <c r="D315" t="s">
        <v>35</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t="n">
        <v>53879</v>
      </c>
      <c r="BH315" t="n">
        <v>52927</v>
      </c>
      <c r="BI315" t="n">
        <v>53756</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255</v>
      </c>
      <c r="B316" t="s">
        <v>1009</v>
      </c>
      <c r="C316" t="s">
        <v>1010</v>
      </c>
      <c r="D316" t="s">
        <v>474</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t="n">
        <v>33.68</v>
      </c>
      <c r="BH316" t="n">
        <v>27.65</v>
      </c>
      <c r="BI316" t="n">
        <v>24.05</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255</v>
      </c>
      <c r="B317" t="s">
        <v>1008</v>
      </c>
      <c r="C317" t="s">
        <v>1011</v>
      </c>
      <c r="D317" t="s">
        <v>470</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t="n">
        <v>10648</v>
      </c>
      <c r="BH317" t="n">
        <v>10460</v>
      </c>
      <c r="BI317" t="n">
        <v>10626</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255</v>
      </c>
      <c r="B318" t="s">
        <v>1012</v>
      </c>
      <c r="C318" t="s">
        <v>1013</v>
      </c>
      <c r="D318" t="s">
        <v>478</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t="n">
        <v>1814.9</v>
      </c>
      <c r="BH318" t="n">
        <v>1463.4</v>
      </c>
      <c r="BI318" t="n">
        <v>1293.1</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255</v>
      </c>
      <c r="B319" t="s">
        <v>1014</v>
      </c>
      <c r="C319" t="s">
        <v>51</v>
      </c>
      <c r="D319" t="s">
        <v>35</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t="n">
        <v>60</v>
      </c>
      <c r="BH319" t="n">
        <v>1564</v>
      </c>
      <c r="BI319" t="n">
        <v>1586</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255</v>
      </c>
      <c r="B320" t="s">
        <v>1015</v>
      </c>
      <c r="C320" t="s">
        <v>1016</v>
      </c>
      <c r="D320" t="s">
        <v>474</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t="n">
        <v>33.68</v>
      </c>
      <c r="BH320" t="n">
        <v>27.65</v>
      </c>
      <c r="BI320" t="n">
        <v>24.05</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255</v>
      </c>
      <c r="B321" t="s">
        <v>1014</v>
      </c>
      <c r="C321" t="s">
        <v>1017</v>
      </c>
      <c r="D321" t="s">
        <v>470</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t="n">
        <v>12</v>
      </c>
      <c r="BH321" t="n">
        <v>309</v>
      </c>
      <c r="BI321" t="n">
        <v>314</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255</v>
      </c>
      <c r="B322" t="s">
        <v>1018</v>
      </c>
      <c r="C322" t="s">
        <v>1019</v>
      </c>
      <c r="D322" t="s">
        <v>478</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t="n">
        <v>2</v>
      </c>
      <c r="BH322" t="n">
        <v>43.2</v>
      </c>
      <c r="BI322" t="n">
        <v>38.2</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255</v>
      </c>
      <c r="B323" t="s">
        <v>1020</v>
      </c>
      <c r="C323" t="s">
        <v>68</v>
      </c>
      <c r="D323" t="s">
        <v>35</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t="n">
        <v>865</v>
      </c>
      <c r="BH323" t="n">
        <v>1438</v>
      </c>
      <c r="BI323" t="n">
        <v>1421</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255</v>
      </c>
      <c r="B324" t="s">
        <v>1021</v>
      </c>
      <c r="C324" t="s">
        <v>1022</v>
      </c>
      <c r="D324" t="s">
        <v>474</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t="n">
        <v>33.68</v>
      </c>
      <c r="BH324" t="n">
        <v>27.65</v>
      </c>
      <c r="BI324" t="n">
        <v>24.05</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255</v>
      </c>
      <c r="B325" t="s">
        <v>1020</v>
      </c>
      <c r="C325" t="s">
        <v>1023</v>
      </c>
      <c r="D325" t="s">
        <v>470</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t="n">
        <v>171</v>
      </c>
      <c r="BH325" t="n">
        <v>284</v>
      </c>
      <c r="BI325" t="n">
        <v>281</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255</v>
      </c>
      <c r="B326" t="s">
        <v>1024</v>
      </c>
      <c r="C326" t="s">
        <v>1025</v>
      </c>
      <c r="D326" t="s">
        <v>478</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t="n">
        <v>29.1</v>
      </c>
      <c r="BH326" t="n">
        <v>39.8</v>
      </c>
      <c r="BI326" t="n">
        <v>34.2</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255</v>
      </c>
      <c r="B327" t="s">
        <v>1026</v>
      </c>
      <c r="C327" t="s">
        <v>1027</v>
      </c>
      <c r="D327" t="s">
        <v>35</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t="n">
        <v>54804</v>
      </c>
      <c r="BH327" t="n">
        <v>55928</v>
      </c>
      <c r="BI327" t="n">
        <v>56763</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255</v>
      </c>
      <c r="B328" t="s">
        <v>1028</v>
      </c>
      <c r="C328" t="s">
        <v>1029</v>
      </c>
      <c r="D328" t="s">
        <v>474</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t="n">
        <v>33.68</v>
      </c>
      <c r="BH328" t="n">
        <v>27.65</v>
      </c>
      <c r="BI328" t="n">
        <v>24.05</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255</v>
      </c>
      <c r="B329" t="s">
        <v>1026</v>
      </c>
      <c r="C329" t="s">
        <v>1030</v>
      </c>
      <c r="D329" t="s">
        <v>470</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t="n">
        <v>10831</v>
      </c>
      <c r="BH329" t="n">
        <v>11053</v>
      </c>
      <c r="BI329" t="n">
        <v>11220</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255</v>
      </c>
      <c r="B330" t="s">
        <v>1031</v>
      </c>
      <c r="C330" t="s">
        <v>1032</v>
      </c>
      <c r="D330" t="s">
        <v>478</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t="n">
        <v>1846.1</v>
      </c>
      <c r="BH330" t="n">
        <v>1546.4</v>
      </c>
      <c r="BI330" t="n">
        <v>1365.4</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255</v>
      </c>
      <c r="B331" t="s">
        <v>1033</v>
      </c>
      <c r="C331" t="s">
        <v>1034</v>
      </c>
      <c r="D331" t="s">
        <v>185</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t="n">
        <v>1302.1</v>
      </c>
      <c r="BH331" t="n">
        <v>1084.2</v>
      </c>
      <c r="BI331" t="n">
        <v>955.7</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255</v>
      </c>
      <c r="B332" t="s">
        <v>1035</v>
      </c>
      <c r="C332" t="s">
        <v>1036</v>
      </c>
      <c r="D332" t="s">
        <v>35</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t="n">
        <v>54804</v>
      </c>
      <c r="BH332" t="n">
        <v>55928</v>
      </c>
      <c r="BI332" t="n">
        <v>56763</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255</v>
      </c>
      <c r="B333" t="s">
        <v>1037</v>
      </c>
      <c r="C333" t="s">
        <v>1038</v>
      </c>
      <c r="D333" t="s">
        <v>474</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t="n">
        <v>33.68</v>
      </c>
      <c r="BH333" t="n">
        <v>27.65</v>
      </c>
      <c r="BI333" t="n">
        <v>24.05</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255</v>
      </c>
      <c r="B334" t="s">
        <v>1035</v>
      </c>
      <c r="C334" t="s">
        <v>1039</v>
      </c>
      <c r="D334" t="s">
        <v>470</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t="n">
        <v>10831</v>
      </c>
      <c r="BH334" t="n">
        <v>11053</v>
      </c>
      <c r="BI334" t="n">
        <v>11220</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255</v>
      </c>
      <c r="B335" t="s">
        <v>1040</v>
      </c>
      <c r="C335" t="s">
        <v>1041</v>
      </c>
      <c r="D335" t="s">
        <v>478</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t="n">
        <v>1846.1</v>
      </c>
      <c r="BH335" t="n">
        <v>1546.4</v>
      </c>
      <c r="BI335" t="n">
        <v>1365.4</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255</v>
      </c>
      <c r="B336" t="s">
        <v>1042</v>
      </c>
      <c r="C336" t="s">
        <v>1043</v>
      </c>
      <c r="D336" t="s">
        <v>35</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t="n">
        <v>51495</v>
      </c>
      <c r="BH336" t="n">
        <v>51946</v>
      </c>
      <c r="BI336" t="n">
        <v>52763</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255</v>
      </c>
      <c r="B337" t="s">
        <v>1044</v>
      </c>
      <c r="C337" t="s">
        <v>1045</v>
      </c>
      <c r="D337" t="s">
        <v>35</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255</v>
      </c>
      <c r="B338" t="s">
        <v>1046</v>
      </c>
      <c r="C338" t="s">
        <v>1047</v>
      </c>
      <c r="D338" t="s">
        <v>474</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255</v>
      </c>
      <c r="B339" t="s">
        <v>1044</v>
      </c>
      <c r="C339" t="s">
        <v>1048</v>
      </c>
      <c r="D339" t="s">
        <v>470</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255</v>
      </c>
      <c r="B340" t="s">
        <v>1049</v>
      </c>
      <c r="C340" t="s">
        <v>1050</v>
      </c>
      <c r="D340" t="s">
        <v>478</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255</v>
      </c>
      <c r="B341" t="s">
        <v>1051</v>
      </c>
      <c r="C341" t="s">
        <v>1052</v>
      </c>
      <c r="D341" t="s">
        <v>35</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255</v>
      </c>
      <c r="B342" t="s">
        <v>1051</v>
      </c>
      <c r="C342" t="s">
        <v>1053</v>
      </c>
      <c r="D342" t="s">
        <v>470</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255</v>
      </c>
      <c r="B343" t="s">
        <v>1054</v>
      </c>
      <c r="C343" t="s">
        <v>83</v>
      </c>
      <c r="D343" t="s">
        <v>35</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t="n">
        <v>1</v>
      </c>
      <c r="BH343" t="n">
        <v>2</v>
      </c>
      <c r="BI343" t="n">
        <v>2</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255</v>
      </c>
      <c r="B344" t="s">
        <v>1055</v>
      </c>
      <c r="C344" t="s">
        <v>1056</v>
      </c>
      <c r="D344" t="s">
        <v>474</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t="n">
        <v>0</v>
      </c>
      <c r="BH344" t="n">
        <v>0</v>
      </c>
      <c r="BI344" t="n">
        <v>0</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255</v>
      </c>
      <c r="B345" t="s">
        <v>1057</v>
      </c>
      <c r="C345" t="s">
        <v>1058</v>
      </c>
      <c r="D345" t="s">
        <v>1059</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t="n">
        <v>1</v>
      </c>
      <c r="BH345" t="n">
        <v>2</v>
      </c>
      <c r="BI345" t="n">
        <v>2</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255</v>
      </c>
      <c r="B346" t="s">
        <v>1060</v>
      </c>
      <c r="C346" t="s">
        <v>1061</v>
      </c>
      <c r="D346" t="s">
        <v>478</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t="n">
        <v>0</v>
      </c>
      <c r="BH346" t="n">
        <v>0</v>
      </c>
      <c r="BI346" t="n">
        <v>0</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255</v>
      </c>
      <c r="B347" t="s">
        <v>1062</v>
      </c>
      <c r="C347" t="s">
        <v>54</v>
      </c>
      <c r="D347" t="s">
        <v>35</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t="n">
        <v>1852</v>
      </c>
      <c r="BH347" t="n">
        <v>1874</v>
      </c>
      <c r="BI347" t="n">
        <v>1889</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255</v>
      </c>
      <c r="B348" t="s">
        <v>1063</v>
      </c>
      <c r="C348" t="s">
        <v>1064</v>
      </c>
      <c r="D348" t="s">
        <v>474</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t="n">
        <v>42.15</v>
      </c>
      <c r="BH348" t="n">
        <v>31.74</v>
      </c>
      <c r="BI348" t="n">
        <v>27.54</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255</v>
      </c>
      <c r="B349" t="s">
        <v>1062</v>
      </c>
      <c r="C349" t="s">
        <v>1065</v>
      </c>
      <c r="D349" t="s">
        <v>1059</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t="n">
        <v>1931</v>
      </c>
      <c r="BH349" t="n">
        <v>1908</v>
      </c>
      <c r="BI349" t="n">
        <v>1926</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255</v>
      </c>
      <c r="B350" t="s">
        <v>1066</v>
      </c>
      <c r="C350" t="s">
        <v>1067</v>
      </c>
      <c r="D350" t="s">
        <v>478</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t="n">
        <v>78.09999999999999</v>
      </c>
      <c r="BH350" t="n">
        <v>59.5</v>
      </c>
      <c r="BI350" t="n">
        <v>52</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255</v>
      </c>
      <c r="B351" t="s">
        <v>1068</v>
      </c>
      <c r="C351" t="s">
        <v>94</v>
      </c>
      <c r="D351" t="s">
        <v>35</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255</v>
      </c>
      <c r="B352" t="s">
        <v>1069</v>
      </c>
      <c r="C352" t="s">
        <v>1070</v>
      </c>
      <c r="D352" t="s">
        <v>474</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255</v>
      </c>
      <c r="B353" t="s">
        <v>1071</v>
      </c>
      <c r="C353" t="s">
        <v>1072</v>
      </c>
      <c r="D353" t="s">
        <v>1073</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255</v>
      </c>
      <c r="B354" t="s">
        <v>1068</v>
      </c>
      <c r="C354" t="s">
        <v>1074</v>
      </c>
      <c r="D354" t="s">
        <v>1059</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255</v>
      </c>
      <c r="B355" t="s">
        <v>1075</v>
      </c>
      <c r="C355" t="s">
        <v>1076</v>
      </c>
      <c r="D355" t="s">
        <v>478</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255</v>
      </c>
      <c r="B356" t="s">
        <v>1077</v>
      </c>
      <c r="C356" t="s">
        <v>72</v>
      </c>
      <c r="D356" t="s">
        <v>35</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t="n">
        <v>385</v>
      </c>
      <c r="BH356" t="n">
        <v>434</v>
      </c>
      <c r="BI356" t="n">
        <v>532</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255</v>
      </c>
      <c r="B357" t="s">
        <v>1078</v>
      </c>
      <c r="C357" t="s">
        <v>1079</v>
      </c>
      <c r="D357" t="s">
        <v>474</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t="n">
        <v>27.89</v>
      </c>
      <c r="BH357" t="n">
        <v>19.38</v>
      </c>
      <c r="BI357" t="n">
        <v>16</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255</v>
      </c>
      <c r="B358" t="s">
        <v>1077</v>
      </c>
      <c r="C358" t="s">
        <v>1080</v>
      </c>
      <c r="D358" t="s">
        <v>1059</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t="n">
        <v>401</v>
      </c>
      <c r="BH358" t="n">
        <v>442</v>
      </c>
      <c r="BI358" t="n">
        <v>542</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255</v>
      </c>
      <c r="B359" t="s">
        <v>1081</v>
      </c>
      <c r="C359" t="s">
        <v>1082</v>
      </c>
      <c r="D359" t="s">
        <v>478</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t="n">
        <v>10.7</v>
      </c>
      <c r="BH359" t="n">
        <v>8.4</v>
      </c>
      <c r="BI359" t="n">
        <v>8.5</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255</v>
      </c>
      <c r="B360" t="s">
        <v>1083</v>
      </c>
      <c r="C360" t="s">
        <v>1084</v>
      </c>
      <c r="D360" t="s">
        <v>35</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t="n">
        <v>385</v>
      </c>
      <c r="BH360" t="n">
        <v>434</v>
      </c>
      <c r="BI360" t="n">
        <v>532</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255</v>
      </c>
      <c r="B361" t="s">
        <v>1085</v>
      </c>
      <c r="C361" t="s">
        <v>1086</v>
      </c>
      <c r="D361" t="s">
        <v>35</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255</v>
      </c>
      <c r="B362" t="s">
        <v>1085</v>
      </c>
      <c r="C362" t="s">
        <v>1087</v>
      </c>
      <c r="D362" t="s">
        <v>1059</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255</v>
      </c>
      <c r="B363" t="s">
        <v>1088</v>
      </c>
      <c r="C363" t="s">
        <v>1089</v>
      </c>
      <c r="D363" t="s">
        <v>35</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255</v>
      </c>
      <c r="B364" t="s">
        <v>1090</v>
      </c>
      <c r="C364" t="s">
        <v>1091</v>
      </c>
      <c r="D364" t="s">
        <v>1092</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255</v>
      </c>
      <c r="B365" t="s">
        <v>1088</v>
      </c>
      <c r="C365" t="s">
        <v>1093</v>
      </c>
      <c r="D365" t="s">
        <v>1059</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255</v>
      </c>
      <c r="B366" t="s">
        <v>1094</v>
      </c>
      <c r="C366" t="s">
        <v>1095</v>
      </c>
      <c r="D366" t="s">
        <v>35</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t="n">
        <v>1</v>
      </c>
      <c r="BH366" t="n">
        <v>2</v>
      </c>
      <c r="BI366" t="n">
        <v>2</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255</v>
      </c>
      <c r="B367" t="s">
        <v>1094</v>
      </c>
      <c r="C367" t="s">
        <v>1096</v>
      </c>
      <c r="D367" t="s">
        <v>1059</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t="n">
        <v>1</v>
      </c>
      <c r="BH367" t="n">
        <v>2</v>
      </c>
      <c r="BI367" t="n">
        <v>2</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255</v>
      </c>
      <c r="B368" t="s">
        <v>1097</v>
      </c>
      <c r="C368" t="s">
        <v>41</v>
      </c>
      <c r="D368" t="s">
        <v>35</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t="n">
        <v>559</v>
      </c>
      <c r="BH368" t="n">
        <v>562</v>
      </c>
      <c r="BI368" t="n">
        <v>560</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255</v>
      </c>
      <c r="B369" t="s">
        <v>1098</v>
      </c>
      <c r="C369" t="s">
        <v>1099</v>
      </c>
      <c r="D369" t="s">
        <v>474</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t="n">
        <v>49.54</v>
      </c>
      <c r="BH369" t="n">
        <v>40.81</v>
      </c>
      <c r="BI369" t="n">
        <v>37.19</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255</v>
      </c>
      <c r="B370" t="s">
        <v>1097</v>
      </c>
      <c r="C370" t="s">
        <v>1100</v>
      </c>
      <c r="D370" t="s">
        <v>1059</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t="n">
        <v>583</v>
      </c>
      <c r="BH370" t="n">
        <v>572</v>
      </c>
      <c r="BI370" t="n">
        <v>571</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255</v>
      </c>
      <c r="B371" t="s">
        <v>1101</v>
      </c>
      <c r="C371" t="s">
        <v>1102</v>
      </c>
      <c r="D371" t="s">
        <v>478</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t="n">
        <v>27.7</v>
      </c>
      <c r="BH371" t="n">
        <v>22.9</v>
      </c>
      <c r="BI371" t="n">
        <v>20.8</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255</v>
      </c>
      <c r="B372" t="s">
        <v>1103</v>
      </c>
      <c r="C372" t="s">
        <v>1104</v>
      </c>
      <c r="D372" t="s">
        <v>35</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t="n">
        <v>0</v>
      </c>
      <c r="BH372" t="n">
        <v>0</v>
      </c>
      <c r="BI372" t="n">
        <v>0</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255</v>
      </c>
      <c r="B373" t="s">
        <v>1105</v>
      </c>
      <c r="C373" t="s">
        <v>1106</v>
      </c>
      <c r="D373" t="s">
        <v>35</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t="n">
        <v>2796</v>
      </c>
      <c r="BH373" t="n">
        <v>2871</v>
      </c>
      <c r="BI373" t="n">
        <v>2983</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255</v>
      </c>
      <c r="B374" t="s">
        <v>1107</v>
      </c>
      <c r="C374" t="s">
        <v>1108</v>
      </c>
      <c r="D374" t="s">
        <v>474</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t="n">
        <v>41.67</v>
      </c>
      <c r="BH374" t="n">
        <v>31.65</v>
      </c>
      <c r="BI374" t="n">
        <v>27.3</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255</v>
      </c>
      <c r="B375" t="s">
        <v>1109</v>
      </c>
      <c r="C375" t="s">
        <v>1110</v>
      </c>
      <c r="D375" t="s">
        <v>1073</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t="n">
        <v>0.959</v>
      </c>
      <c r="BH375" t="n">
        <v>0.982</v>
      </c>
      <c r="BI375" t="n">
        <v>0.981</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255</v>
      </c>
      <c r="B376" t="s">
        <v>1105</v>
      </c>
      <c r="C376" t="s">
        <v>1111</v>
      </c>
      <c r="D376" t="s">
        <v>1059</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t="n">
        <v>2916</v>
      </c>
      <c r="BH376" t="n">
        <v>2924</v>
      </c>
      <c r="BI376" t="n">
        <v>3041</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255</v>
      </c>
      <c r="B377" t="s">
        <v>1112</v>
      </c>
      <c r="C377" t="s">
        <v>1113</v>
      </c>
      <c r="D377" t="s">
        <v>478</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t="n">
        <v>116.5</v>
      </c>
      <c r="BH377" t="n">
        <v>90.8</v>
      </c>
      <c r="BI377" t="n">
        <v>81.40000000000001</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255</v>
      </c>
      <c r="B378" t="s">
        <v>1114</v>
      </c>
      <c r="C378" t="s">
        <v>1115</v>
      </c>
      <c r="D378" t="s">
        <v>35</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t="n">
        <v>2796</v>
      </c>
      <c r="BH378" t="n">
        <v>2871</v>
      </c>
      <c r="BI378" t="n">
        <v>2983</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255</v>
      </c>
      <c r="B379" t="s">
        <v>1116</v>
      </c>
      <c r="C379" t="s">
        <v>1117</v>
      </c>
      <c r="D379" t="s">
        <v>474</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t="n">
        <v>41.67</v>
      </c>
      <c r="BH379" t="n">
        <v>31.65</v>
      </c>
      <c r="BI379" t="n">
        <v>27.3</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255</v>
      </c>
      <c r="B380" t="s">
        <v>1118</v>
      </c>
      <c r="C380" t="s">
        <v>1119</v>
      </c>
      <c r="D380" t="s">
        <v>1073</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t="n">
        <v>0.959</v>
      </c>
      <c r="BH380" t="n">
        <v>0.982</v>
      </c>
      <c r="BI380" t="n">
        <v>0.981</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255</v>
      </c>
      <c r="B381" t="s">
        <v>1114</v>
      </c>
      <c r="C381" t="s">
        <v>1120</v>
      </c>
      <c r="D381" t="s">
        <v>1059</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t="n">
        <v>2916</v>
      </c>
      <c r="BH381" t="n">
        <v>2924</v>
      </c>
      <c r="BI381" t="n">
        <v>3041</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255</v>
      </c>
      <c r="B382" t="s">
        <v>1121</v>
      </c>
      <c r="C382" t="s">
        <v>1122</v>
      </c>
      <c r="D382" t="s">
        <v>478</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t="n">
        <v>116.5</v>
      </c>
      <c r="BH382" t="n">
        <v>90.8</v>
      </c>
      <c r="BI382" t="n">
        <v>81.40000000000001</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255</v>
      </c>
      <c r="B383" t="s">
        <v>1123</v>
      </c>
      <c r="C383" t="s">
        <v>1124</v>
      </c>
      <c r="D383" t="s">
        <v>35</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t="n">
        <v>0</v>
      </c>
      <c r="BH383" t="n">
        <v>0</v>
      </c>
      <c r="BI383" t="n">
        <v>0</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255</v>
      </c>
      <c r="B384" t="s">
        <v>1123</v>
      </c>
      <c r="C384" t="s">
        <v>1125</v>
      </c>
      <c r="D384" t="s">
        <v>1059</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t="n">
        <v>0</v>
      </c>
      <c r="BH384" t="n">
        <v>0</v>
      </c>
      <c r="BI384" t="n">
        <v>0</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255</v>
      </c>
      <c r="B385" t="s">
        <v>1126</v>
      </c>
      <c r="C385" t="s">
        <v>1127</v>
      </c>
      <c r="D385" t="s">
        <v>35</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t="n">
        <v>167</v>
      </c>
      <c r="BH385" t="n">
        <v>196</v>
      </c>
      <c r="BI385" t="n">
        <v>163</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255</v>
      </c>
      <c r="B386" t="s">
        <v>1128</v>
      </c>
      <c r="C386" t="s">
        <v>1129</v>
      </c>
      <c r="D386" t="s">
        <v>35</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255</v>
      </c>
      <c r="B387" t="s">
        <v>1130</v>
      </c>
      <c r="C387" t="s">
        <v>1131</v>
      </c>
      <c r="D387" t="s">
        <v>474</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255</v>
      </c>
      <c r="B388" t="s">
        <v>1132</v>
      </c>
      <c r="C388" t="s">
        <v>1133</v>
      </c>
      <c r="D388" t="s">
        <v>676</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255</v>
      </c>
      <c r="B389" t="s">
        <v>1134</v>
      </c>
      <c r="C389" t="s">
        <v>1135</v>
      </c>
      <c r="D389" t="s">
        <v>478</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255</v>
      </c>
      <c r="B390" t="s">
        <v>1136</v>
      </c>
      <c r="C390" t="s">
        <v>1137</v>
      </c>
      <c r="D390" t="s">
        <v>35</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255</v>
      </c>
      <c r="B391" t="s">
        <v>1138</v>
      </c>
      <c r="C391" t="s">
        <v>1139</v>
      </c>
      <c r="D391" t="s">
        <v>474</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255</v>
      </c>
      <c r="B392" t="s">
        <v>1140</v>
      </c>
      <c r="C392" t="s">
        <v>1141</v>
      </c>
      <c r="D392" t="s">
        <v>676</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255</v>
      </c>
      <c r="B393" t="s">
        <v>1142</v>
      </c>
      <c r="C393" t="s">
        <v>1143</v>
      </c>
      <c r="D393" t="s">
        <v>478</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255</v>
      </c>
      <c r="B394" t="s">
        <v>1144</v>
      </c>
      <c r="C394" t="s">
        <v>1145</v>
      </c>
      <c r="D394" t="s">
        <v>474</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t="n">
        <v>0</v>
      </c>
      <c r="BH394" t="n">
        <v>0</v>
      </c>
      <c r="BI394" t="n">
        <v>0</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255</v>
      </c>
      <c r="B395" t="s">
        <v>1146</v>
      </c>
      <c r="C395" t="s">
        <v>1147</v>
      </c>
      <c r="D395" t="s">
        <v>478</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t="n">
        <v>0</v>
      </c>
      <c r="BH395" t="n">
        <v>0</v>
      </c>
      <c r="BI395" t="n">
        <v>0</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255</v>
      </c>
      <c r="B396" t="s">
        <v>1148</v>
      </c>
      <c r="C396" t="s">
        <v>1149</v>
      </c>
      <c r="D396" t="s">
        <v>35</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t="n">
        <v>11866</v>
      </c>
      <c r="BH396" t="n">
        <v>12005</v>
      </c>
      <c r="BI396" t="n">
        <v>12304</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255</v>
      </c>
      <c r="B397" t="s">
        <v>1150</v>
      </c>
      <c r="C397" t="s">
        <v>1151</v>
      </c>
      <c r="D397" t="s">
        <v>474</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t="n">
        <v>0</v>
      </c>
      <c r="BH397" t="n">
        <v>0</v>
      </c>
      <c r="BI397" t="n">
        <v>0</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255</v>
      </c>
      <c r="B398" t="s">
        <v>1148</v>
      </c>
      <c r="C398" t="s">
        <v>1152</v>
      </c>
      <c r="D398" t="s">
        <v>470</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t="n">
        <v>1974</v>
      </c>
      <c r="BH398" t="n">
        <v>2000</v>
      </c>
      <c r="BI398" t="n">
        <v>2051</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255</v>
      </c>
      <c r="B399" t="s">
        <v>1153</v>
      </c>
      <c r="C399" t="s">
        <v>1154</v>
      </c>
      <c r="D399" t="s">
        <v>478</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t="n">
        <v>0</v>
      </c>
      <c r="BH399" t="n">
        <v>0</v>
      </c>
      <c r="BI399" t="n">
        <v>0</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255</v>
      </c>
      <c r="B400" t="s">
        <v>1155</v>
      </c>
      <c r="C400" t="s">
        <v>1156</v>
      </c>
      <c r="D400" t="s">
        <v>35</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t="n">
        <v>0</v>
      </c>
      <c r="BH400" t="n">
        <v>0</v>
      </c>
      <c r="BI400" t="n">
        <v>0</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255</v>
      </c>
      <c r="B401" t="s">
        <v>1157</v>
      </c>
      <c r="C401" t="s">
        <v>1158</v>
      </c>
      <c r="D401" t="s">
        <v>35</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t="n">
        <v>0</v>
      </c>
      <c r="BH401" t="n">
        <v>0</v>
      </c>
      <c r="BI401" t="n">
        <v>0</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255</v>
      </c>
      <c r="B402" t="s">
        <v>1159</v>
      </c>
      <c r="C402" t="s">
        <v>1160</v>
      </c>
      <c r="D402" t="s">
        <v>35</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t="n">
        <v>11866</v>
      </c>
      <c r="BH402" t="n">
        <v>12005</v>
      </c>
      <c r="BI402" t="n">
        <v>12304</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255</v>
      </c>
      <c r="B403" t="s">
        <v>1161</v>
      </c>
      <c r="C403" t="s">
        <v>1162</v>
      </c>
      <c r="D403" t="s">
        <v>474</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t="n">
        <v>0</v>
      </c>
      <c r="BH403" t="n">
        <v>0</v>
      </c>
      <c r="BI403" t="n">
        <v>0</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255</v>
      </c>
      <c r="B404" t="s">
        <v>1159</v>
      </c>
      <c r="C404" t="s">
        <v>1163</v>
      </c>
      <c r="D404" t="s">
        <v>470</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t="n">
        <v>1974</v>
      </c>
      <c r="BH404" t="n">
        <v>2000</v>
      </c>
      <c r="BI404" t="n">
        <v>2051</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255</v>
      </c>
      <c r="B405" t="s">
        <v>1164</v>
      </c>
      <c r="C405" t="s">
        <v>1165</v>
      </c>
      <c r="D405" t="s">
        <v>478</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t="n">
        <v>0</v>
      </c>
      <c r="BH405" t="n">
        <v>0</v>
      </c>
      <c r="BI405" t="n">
        <v>0</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255</v>
      </c>
      <c r="B406" t="s">
        <v>1166</v>
      </c>
      <c r="C406" t="s">
        <v>1167</v>
      </c>
      <c r="D406" t="s">
        <v>35</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t="n">
        <v>11866</v>
      </c>
      <c r="BH406" t="n">
        <v>12005</v>
      </c>
      <c r="BI406" t="n">
        <v>12304</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255</v>
      </c>
      <c r="B407" t="s">
        <v>1168</v>
      </c>
      <c r="C407" t="s">
        <v>1169</v>
      </c>
      <c r="D407" t="s">
        <v>474</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t="n">
        <v>0</v>
      </c>
      <c r="BH407" t="n">
        <v>0</v>
      </c>
      <c r="BI407" t="n">
        <v>0</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255</v>
      </c>
      <c r="B408" t="s">
        <v>1166</v>
      </c>
      <c r="C408" t="s">
        <v>1170</v>
      </c>
      <c r="D408" t="s">
        <v>470</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t="n">
        <v>1974</v>
      </c>
      <c r="BH408" t="n">
        <v>2000</v>
      </c>
      <c r="BI408" t="n">
        <v>2051</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255</v>
      </c>
      <c r="B409" t="s">
        <v>1171</v>
      </c>
      <c r="C409" t="s">
        <v>1172</v>
      </c>
      <c r="D409" t="s">
        <v>478</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t="n">
        <v>0</v>
      </c>
      <c r="BH409" t="n">
        <v>0</v>
      </c>
      <c r="BI409" t="n">
        <v>0</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255</v>
      </c>
      <c r="B410" t="s">
        <v>1173</v>
      </c>
      <c r="C410" t="s">
        <v>1174</v>
      </c>
      <c r="D410" t="s">
        <v>35</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t="n">
        <v>18602</v>
      </c>
      <c r="BH410" t="n">
        <v>18559</v>
      </c>
      <c r="BI410" t="n">
        <v>17357</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255</v>
      </c>
      <c r="B411" t="s">
        <v>1175</v>
      </c>
      <c r="C411" t="s">
        <v>1176</v>
      </c>
      <c r="D411" t="s">
        <v>474</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t="n">
        <v>23.29</v>
      </c>
      <c r="BH411" t="n">
        <v>19.9</v>
      </c>
      <c r="BI411" t="n">
        <v>16</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255</v>
      </c>
      <c r="B412" t="s">
        <v>1173</v>
      </c>
      <c r="C412" t="s">
        <v>1177</v>
      </c>
      <c r="D412" t="s">
        <v>470</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t="n">
        <v>3009</v>
      </c>
      <c r="BH412" t="n">
        <v>3008</v>
      </c>
      <c r="BI412" t="n">
        <v>2833</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255</v>
      </c>
      <c r="B413" t="s">
        <v>1178</v>
      </c>
      <c r="C413" t="s">
        <v>1179</v>
      </c>
      <c r="D413" t="s">
        <v>478</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t="n">
        <v>108.1</v>
      </c>
      <c r="BH413" t="n">
        <v>87.59999999999999</v>
      </c>
      <c r="BI413" t="n">
        <v>46.4</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255</v>
      </c>
      <c r="B414" t="s">
        <v>1180</v>
      </c>
      <c r="C414" t="s">
        <v>1181</v>
      </c>
      <c r="D414" t="s">
        <v>35</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t="n">
        <v>19167</v>
      </c>
      <c r="BH414" t="n">
        <v>19058</v>
      </c>
      <c r="BI414" t="n">
        <v>17808</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255</v>
      </c>
      <c r="B415" t="s">
        <v>1182</v>
      </c>
      <c r="C415" t="s">
        <v>1183</v>
      </c>
      <c r="D415" t="s">
        <v>474</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t="n">
        <v>27.32</v>
      </c>
      <c r="BH415" t="n">
        <v>24.33</v>
      </c>
      <c r="BI415" t="n">
        <v>22.28</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255</v>
      </c>
      <c r="B416" t="s">
        <v>1180</v>
      </c>
      <c r="C416" t="s">
        <v>1184</v>
      </c>
      <c r="D416" t="s">
        <v>470</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t="n">
        <v>3107</v>
      </c>
      <c r="BH416" t="n">
        <v>3092</v>
      </c>
      <c r="BI416" t="n">
        <v>2908</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255</v>
      </c>
      <c r="B417" t="s">
        <v>1185</v>
      </c>
      <c r="C417" t="s">
        <v>1186</v>
      </c>
      <c r="D417" t="s">
        <v>478</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t="n">
        <v>142.3</v>
      </c>
      <c r="BH417" t="n">
        <v>119.3</v>
      </c>
      <c r="BI417" t="n">
        <v>74.7</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255</v>
      </c>
      <c r="B418" t="s">
        <v>1187</v>
      </c>
      <c r="C418" t="s">
        <v>1188</v>
      </c>
      <c r="D418" t="s">
        <v>35</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t="n">
        <v>19167</v>
      </c>
      <c r="BH418" t="n">
        <v>19058</v>
      </c>
      <c r="BI418" t="n">
        <v>17808</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255</v>
      </c>
      <c r="B419" t="s">
        <v>1189</v>
      </c>
      <c r="C419" t="s">
        <v>1190</v>
      </c>
      <c r="D419" t="s">
        <v>474</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t="n">
        <v>27.32</v>
      </c>
      <c r="BH419" t="n">
        <v>24.33</v>
      </c>
      <c r="BI419" t="n">
        <v>22.28</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255</v>
      </c>
      <c r="B420" t="s">
        <v>1187</v>
      </c>
      <c r="C420" t="s">
        <v>1191</v>
      </c>
      <c r="D420" t="s">
        <v>470</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t="n">
        <v>3107</v>
      </c>
      <c r="BH420" t="n">
        <v>3092</v>
      </c>
      <c r="BI420" t="n">
        <v>2908</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255</v>
      </c>
      <c r="B421" t="s">
        <v>1192</v>
      </c>
      <c r="C421" t="s">
        <v>1193</v>
      </c>
      <c r="D421" t="s">
        <v>478</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t="n">
        <v>142.3</v>
      </c>
      <c r="BH421" t="n">
        <v>119.3</v>
      </c>
      <c r="BI421" t="n">
        <v>74.7</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255</v>
      </c>
      <c r="B422" t="s">
        <v>1194</v>
      </c>
      <c r="C422" t="s">
        <v>1195</v>
      </c>
      <c r="D422" t="s">
        <v>35</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t="n">
        <v>11866</v>
      </c>
      <c r="BH422" t="n">
        <v>12005</v>
      </c>
      <c r="BI422" t="n">
        <v>12304</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255</v>
      </c>
      <c r="B423" t="s">
        <v>1196</v>
      </c>
      <c r="C423" t="s">
        <v>76</v>
      </c>
      <c r="D423" t="s">
        <v>35</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t="n">
        <v>142240</v>
      </c>
      <c r="BH423" t="n">
        <v>145750</v>
      </c>
      <c r="BI423" t="n">
        <v>146178</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255</v>
      </c>
      <c r="B424" t="s">
        <v>1197</v>
      </c>
      <c r="C424" t="s">
        <v>1198</v>
      </c>
      <c r="D424" t="s">
        <v>474</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t="n">
        <v>26.75</v>
      </c>
      <c r="BH424" t="n">
        <v>19.62</v>
      </c>
      <c r="BI424" t="n">
        <v>17.08</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255</v>
      </c>
      <c r="B425" t="s">
        <v>1196</v>
      </c>
      <c r="C425" t="s">
        <v>1199</v>
      </c>
      <c r="D425" t="s">
        <v>470</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t="n">
        <v>26112</v>
      </c>
      <c r="BH425" t="n">
        <v>26717</v>
      </c>
      <c r="BI425" t="n">
        <v>26798</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255</v>
      </c>
      <c r="B426" t="s">
        <v>1200</v>
      </c>
      <c r="C426" t="s">
        <v>1201</v>
      </c>
      <c r="D426" t="s">
        <v>478</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t="n">
        <v>3805.5</v>
      </c>
      <c r="BH426" t="n">
        <v>2859</v>
      </c>
      <c r="BI426" t="n">
        <v>2496.5</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255</v>
      </c>
      <c r="B427" t="s">
        <v>1202</v>
      </c>
      <c r="C427" t="s">
        <v>45</v>
      </c>
      <c r="D427" t="s">
        <v>35</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t="n">
        <v>4425</v>
      </c>
      <c r="BH427" t="n">
        <v>5179</v>
      </c>
      <c r="BI427" t="n">
        <v>4815</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255</v>
      </c>
      <c r="B428" t="s">
        <v>1203</v>
      </c>
      <c r="C428" t="s">
        <v>1204</v>
      </c>
      <c r="D428" t="s">
        <v>474</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t="n">
        <v>21.77</v>
      </c>
      <c r="BH428" t="n">
        <v>17.75</v>
      </c>
      <c r="BI428" t="n">
        <v>16.51</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255</v>
      </c>
      <c r="B429" t="s">
        <v>1202</v>
      </c>
      <c r="C429" t="s">
        <v>1205</v>
      </c>
      <c r="D429" t="s">
        <v>470</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t="n">
        <v>987</v>
      </c>
      <c r="BH429" t="n">
        <v>1138</v>
      </c>
      <c r="BI429" t="n">
        <v>1076</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255</v>
      </c>
      <c r="B430" t="s">
        <v>1206</v>
      </c>
      <c r="C430" t="s">
        <v>1207</v>
      </c>
      <c r="D430" t="s">
        <v>478</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t="n">
        <v>96.3</v>
      </c>
      <c r="BH430" t="n">
        <v>91.90000000000001</v>
      </c>
      <c r="BI430" t="n">
        <v>79.5</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255</v>
      </c>
      <c r="B431" t="s">
        <v>1208</v>
      </c>
      <c r="C431" t="s">
        <v>91</v>
      </c>
      <c r="D431" t="s">
        <v>35</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t="n">
        <v>66970</v>
      </c>
      <c r="BH431" t="n">
        <v>67297</v>
      </c>
      <c r="BI431" t="n">
        <v>64943</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255</v>
      </c>
      <c r="B432" t="s">
        <v>1209</v>
      </c>
      <c r="C432" t="s">
        <v>1210</v>
      </c>
      <c r="D432" t="s">
        <v>474</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t="n">
        <v>19.89</v>
      </c>
      <c r="BH432" t="n">
        <v>10.8</v>
      </c>
      <c r="BI432" t="n">
        <v>8.550000000000001</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255</v>
      </c>
      <c r="B433" t="s">
        <v>1208</v>
      </c>
      <c r="C433" t="s">
        <v>1211</v>
      </c>
      <c r="D433" t="s">
        <v>470</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t="n">
        <v>10822</v>
      </c>
      <c r="BH433" t="n">
        <v>10880</v>
      </c>
      <c r="BI433" t="n">
        <v>10498</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255</v>
      </c>
      <c r="B434" t="s">
        <v>1212</v>
      </c>
      <c r="C434" t="s">
        <v>1213</v>
      </c>
      <c r="D434" t="s">
        <v>478</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t="n">
        <v>1332.2</v>
      </c>
      <c r="BH434" t="n">
        <v>726.7</v>
      </c>
      <c r="BI434" t="n">
        <v>555.5</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255</v>
      </c>
      <c r="B435" t="s">
        <v>1214</v>
      </c>
      <c r="C435" t="s">
        <v>60</v>
      </c>
      <c r="D435" t="s">
        <v>35</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t="n">
        <v>23361</v>
      </c>
      <c r="BH435" t="n">
        <v>23754</v>
      </c>
      <c r="BI435" t="n">
        <v>22320</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255</v>
      </c>
      <c r="B436" t="s">
        <v>1215</v>
      </c>
      <c r="C436" t="s">
        <v>1216</v>
      </c>
      <c r="D436" t="s">
        <v>474</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t="n">
        <v>24.52</v>
      </c>
      <c r="BH436" t="n">
        <v>20.02</v>
      </c>
      <c r="BI436" t="n">
        <v>15.27</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255</v>
      </c>
      <c r="B437" t="s">
        <v>1214</v>
      </c>
      <c r="C437" t="s">
        <v>1217</v>
      </c>
      <c r="D437" t="s">
        <v>470</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t="n">
        <v>3833</v>
      </c>
      <c r="BH437" t="n">
        <v>3919</v>
      </c>
      <c r="BI437" t="n">
        <v>3694</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255</v>
      </c>
      <c r="B438" t="s">
        <v>1218</v>
      </c>
      <c r="C438" t="s">
        <v>1219</v>
      </c>
      <c r="D438" t="s">
        <v>478</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t="n">
        <v>190.1</v>
      </c>
      <c r="BH438" t="n">
        <v>154.9</v>
      </c>
      <c r="BI438" t="n">
        <v>101.1</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255</v>
      </c>
      <c r="B439" t="s">
        <v>1220</v>
      </c>
      <c r="C439" t="s">
        <v>1221</v>
      </c>
      <c r="D439" t="s">
        <v>35</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255</v>
      </c>
      <c r="B440" t="s">
        <v>1220</v>
      </c>
      <c r="C440" t="s">
        <v>1222</v>
      </c>
      <c r="D440" t="s">
        <v>470</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255</v>
      </c>
      <c r="B441" t="s">
        <v>1223</v>
      </c>
      <c r="C441" t="s">
        <v>34</v>
      </c>
      <c r="D441" t="s">
        <v>35</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t="n">
        <v>846</v>
      </c>
      <c r="BH441" t="n">
        <v>506</v>
      </c>
      <c r="BI441" t="n">
        <v>690</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255</v>
      </c>
      <c r="B442" t="s">
        <v>1224</v>
      </c>
      <c r="C442" t="s">
        <v>1225</v>
      </c>
      <c r="D442" t="s">
        <v>474</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t="n">
        <v>56.02</v>
      </c>
      <c r="BH442" t="n">
        <v>43.82</v>
      </c>
      <c r="BI442" t="n">
        <v>42.23</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255</v>
      </c>
      <c r="B443" t="s">
        <v>1223</v>
      </c>
      <c r="C443" t="s">
        <v>1226</v>
      </c>
      <c r="D443" t="s">
        <v>470</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t="n">
        <v>220</v>
      </c>
      <c r="BH443" t="n">
        <v>132</v>
      </c>
      <c r="BI443" t="n">
        <v>180</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255</v>
      </c>
      <c r="B444" t="s">
        <v>1227</v>
      </c>
      <c r="C444" t="s">
        <v>1228</v>
      </c>
      <c r="D444" t="s">
        <v>478</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t="n">
        <v>47.4</v>
      </c>
      <c r="BH444" t="n">
        <v>22.2</v>
      </c>
      <c r="BI444" t="n">
        <v>29.2</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255</v>
      </c>
      <c r="B445" t="s">
        <v>1229</v>
      </c>
      <c r="C445" t="s">
        <v>1230</v>
      </c>
      <c r="D445" t="s">
        <v>35</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t="n">
        <v>237841</v>
      </c>
      <c r="BH445" t="n">
        <v>242486</v>
      </c>
      <c r="BI445" t="n">
        <v>238946</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255</v>
      </c>
      <c r="B446" t="s">
        <v>1231</v>
      </c>
      <c r="C446" t="s">
        <v>1232</v>
      </c>
      <c r="D446" t="s">
        <v>474</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t="n">
        <v>24.62</v>
      </c>
      <c r="BH446" t="n">
        <v>17.02</v>
      </c>
      <c r="BI446" t="n">
        <v>14.61</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255</v>
      </c>
      <c r="B447" t="s">
        <v>1229</v>
      </c>
      <c r="C447" t="s">
        <v>1233</v>
      </c>
      <c r="D447" t="s">
        <v>470</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t="n">
        <v>41974</v>
      </c>
      <c r="BH447" t="n">
        <v>42786</v>
      </c>
      <c r="BI447" t="n">
        <v>42246</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255</v>
      </c>
      <c r="B448" t="s">
        <v>1234</v>
      </c>
      <c r="C448" t="s">
        <v>1235</v>
      </c>
      <c r="D448" t="s">
        <v>478</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t="n">
        <v>5471.4</v>
      </c>
      <c r="BH448" t="n">
        <v>3854.7</v>
      </c>
      <c r="BI448" t="n">
        <v>3261.8</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255</v>
      </c>
      <c r="B449" t="s">
        <v>1236</v>
      </c>
      <c r="C449" t="s">
        <v>1237</v>
      </c>
      <c r="D449" t="s">
        <v>35</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t="n">
        <v>170871</v>
      </c>
      <c r="BH449" t="n">
        <v>175190</v>
      </c>
      <c r="BI449" t="n">
        <v>174003</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255</v>
      </c>
      <c r="B450" t="s">
        <v>1238</v>
      </c>
      <c r="C450" t="s">
        <v>1239</v>
      </c>
      <c r="D450" t="s">
        <v>474</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t="n">
        <v>26.66</v>
      </c>
      <c r="BH450" t="n">
        <v>19.65</v>
      </c>
      <c r="BI450" t="n">
        <v>17.1</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255</v>
      </c>
      <c r="B451" t="s">
        <v>1236</v>
      </c>
      <c r="C451" t="s">
        <v>1240</v>
      </c>
      <c r="D451" t="s">
        <v>470</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t="n">
        <v>31152</v>
      </c>
      <c r="BH451" t="n">
        <v>31906</v>
      </c>
      <c r="BI451" t="n">
        <v>31748</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255</v>
      </c>
      <c r="B452" t="s">
        <v>1241</v>
      </c>
      <c r="C452" t="s">
        <v>1242</v>
      </c>
      <c r="D452" t="s">
        <v>478</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t="n">
        <v>4139.3</v>
      </c>
      <c r="BH452" t="n">
        <v>3128</v>
      </c>
      <c r="BI452" t="n">
        <v>2706.2</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255</v>
      </c>
      <c r="B453" t="s">
        <v>1243</v>
      </c>
      <c r="C453" t="s">
        <v>1244</v>
      </c>
      <c r="D453" t="s">
        <v>35</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255</v>
      </c>
      <c r="B454" t="s">
        <v>1245</v>
      </c>
      <c r="C454" t="s">
        <v>1246</v>
      </c>
      <c r="D454" t="s">
        <v>474</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255</v>
      </c>
      <c r="B455" t="s">
        <v>1243</v>
      </c>
      <c r="C455" t="s">
        <v>1247</v>
      </c>
      <c r="D455" t="s">
        <v>470</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255</v>
      </c>
      <c r="B456" t="s">
        <v>1248</v>
      </c>
      <c r="C456" t="s">
        <v>1249</v>
      </c>
      <c r="D456" t="s">
        <v>478</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255</v>
      </c>
      <c r="B457" t="s">
        <v>1250</v>
      </c>
      <c r="C457" t="s">
        <v>1251</v>
      </c>
      <c r="D457" t="s">
        <v>35</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255</v>
      </c>
      <c r="B458" t="s">
        <v>1252</v>
      </c>
      <c r="C458" t="s">
        <v>1253</v>
      </c>
      <c r="D458" t="s">
        <v>474</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255</v>
      </c>
      <c r="B459" t="s">
        <v>1250</v>
      </c>
      <c r="C459" t="s">
        <v>1254</v>
      </c>
      <c r="D459" t="s">
        <v>470</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255</v>
      </c>
      <c r="B460" t="s">
        <v>1255</v>
      </c>
      <c r="C460" t="s">
        <v>1256</v>
      </c>
      <c r="D460" t="s">
        <v>478</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255</v>
      </c>
      <c r="B461" t="s">
        <v>1257</v>
      </c>
      <c r="C461" t="s">
        <v>1258</v>
      </c>
      <c r="D461" t="s">
        <v>35</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t="n">
        <v>2094</v>
      </c>
      <c r="BH461" t="n">
        <v>2150</v>
      </c>
      <c r="BI461" t="n">
        <v>2150</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255</v>
      </c>
      <c r="B462" t="s">
        <v>1259</v>
      </c>
      <c r="C462" t="s">
        <v>1260</v>
      </c>
      <c r="D462" t="s">
        <v>474</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255</v>
      </c>
      <c r="B463" t="s">
        <v>1257</v>
      </c>
      <c r="C463" t="s">
        <v>1261</v>
      </c>
      <c r="D463" t="s">
        <v>470</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t="n">
        <v>333</v>
      </c>
      <c r="BH463" t="n">
        <v>342</v>
      </c>
      <c r="BI463" t="n">
        <v>342</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255</v>
      </c>
      <c r="B464" t="s">
        <v>1262</v>
      </c>
      <c r="C464" t="s">
        <v>1263</v>
      </c>
      <c r="D464" t="s">
        <v>478</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255</v>
      </c>
      <c r="B465" t="s">
        <v>1264</v>
      </c>
      <c r="C465" t="s">
        <v>1265</v>
      </c>
      <c r="D465" t="s">
        <v>35</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255</v>
      </c>
      <c r="B466" t="s">
        <v>1266</v>
      </c>
      <c r="C466" t="s">
        <v>1267</v>
      </c>
      <c r="D466" t="s">
        <v>35</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t="n">
        <v>2094</v>
      </c>
      <c r="BH466" t="n">
        <v>2150</v>
      </c>
      <c r="BI466" t="n">
        <v>2150</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255</v>
      </c>
      <c r="B467" t="s">
        <v>1268</v>
      </c>
      <c r="C467" t="s">
        <v>1269</v>
      </c>
      <c r="D467" t="s">
        <v>35</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t="n">
        <v>2094</v>
      </c>
      <c r="BH467" t="n">
        <v>2150</v>
      </c>
      <c r="BI467" t="n">
        <v>2150</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255</v>
      </c>
      <c r="B468" t="s">
        <v>1270</v>
      </c>
      <c r="C468" t="s">
        <v>1271</v>
      </c>
      <c r="D468" t="s">
        <v>474</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255</v>
      </c>
      <c r="B469" t="s">
        <v>1268</v>
      </c>
      <c r="C469" t="s">
        <v>1272</v>
      </c>
      <c r="D469" t="s">
        <v>470</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t="n">
        <v>333</v>
      </c>
      <c r="BH469" t="n">
        <v>342</v>
      </c>
      <c r="BI469" t="n">
        <v>342</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255</v>
      </c>
      <c r="B470" t="s">
        <v>1273</v>
      </c>
      <c r="C470" t="s">
        <v>1274</v>
      </c>
      <c r="D470" t="s">
        <v>478</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255</v>
      </c>
      <c r="B471" t="s">
        <v>1275</v>
      </c>
      <c r="C471" t="s">
        <v>1276</v>
      </c>
      <c r="D471" t="s">
        <v>35</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t="n">
        <v>2094</v>
      </c>
      <c r="BH471" t="n">
        <v>2150</v>
      </c>
      <c r="BI471" t="n">
        <v>2150</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255</v>
      </c>
      <c r="B472" t="s">
        <v>1277</v>
      </c>
      <c r="C472" t="s">
        <v>1278</v>
      </c>
      <c r="D472" t="s">
        <v>474</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255</v>
      </c>
      <c r="B473" t="s">
        <v>1275</v>
      </c>
      <c r="C473" t="s">
        <v>1279</v>
      </c>
      <c r="D473" t="s">
        <v>470</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t="n">
        <v>333</v>
      </c>
      <c r="BH473" t="n">
        <v>342</v>
      </c>
      <c r="BI473" t="n">
        <v>342</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255</v>
      </c>
      <c r="B474" t="s">
        <v>1280</v>
      </c>
      <c r="C474" t="s">
        <v>1281</v>
      </c>
      <c r="D474" t="s">
        <v>478</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255</v>
      </c>
      <c r="B475" t="s">
        <v>1282</v>
      </c>
      <c r="C475" t="s">
        <v>1283</v>
      </c>
      <c r="D475" t="s">
        <v>474</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t="n">
        <v>26.75</v>
      </c>
      <c r="BH475" t="n">
        <v>19.62</v>
      </c>
      <c r="BI475" t="n">
        <v>17.08</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255</v>
      </c>
      <c r="B476" t="s">
        <v>1284</v>
      </c>
      <c r="C476" t="s">
        <v>1285</v>
      </c>
      <c r="D476" t="s">
        <v>478</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t="n">
        <v>3805.5</v>
      </c>
      <c r="BH476" t="n">
        <v>2859</v>
      </c>
      <c r="BI476" t="n">
        <v>2496.5</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255</v>
      </c>
      <c r="B477" t="s">
        <v>1286</v>
      </c>
      <c r="C477" t="s">
        <v>1287</v>
      </c>
      <c r="D477" t="s">
        <v>474</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t="n">
        <v>18.85</v>
      </c>
      <c r="BH477" t="n">
        <v>15.23</v>
      </c>
      <c r="BI477" t="n">
        <v>12.87</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255</v>
      </c>
      <c r="B478" t="s">
        <v>1288</v>
      </c>
      <c r="C478" t="s">
        <v>1289</v>
      </c>
      <c r="D478" t="s">
        <v>478</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t="n">
        <v>179.9</v>
      </c>
      <c r="BH478" t="n">
        <v>156.2</v>
      </c>
      <c r="BI478" t="n">
        <v>134.6</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255</v>
      </c>
      <c r="B479" t="s">
        <v>1290</v>
      </c>
      <c r="C479" t="s">
        <v>1291</v>
      </c>
      <c r="D479" t="s">
        <v>474</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t="n">
        <v>16.46</v>
      </c>
      <c r="BH479" t="n">
        <v>9.390000000000001</v>
      </c>
      <c r="BI479" t="n">
        <v>7.4</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255</v>
      </c>
      <c r="B480" t="s">
        <v>1292</v>
      </c>
      <c r="C480" t="s">
        <v>1293</v>
      </c>
      <c r="D480" t="s">
        <v>478</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t="n">
        <v>1373.3</v>
      </c>
      <c r="BH480" t="n">
        <v>776.4</v>
      </c>
      <c r="BI480" t="n">
        <v>607.8</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255</v>
      </c>
      <c r="B481" t="s">
        <v>1294</v>
      </c>
      <c r="C481" t="s">
        <v>1295</v>
      </c>
      <c r="D481" t="s">
        <v>474</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t="n">
        <v>16.39</v>
      </c>
      <c r="BH481" t="n">
        <v>13.8</v>
      </c>
      <c r="BI481" t="n">
        <v>10.51</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255</v>
      </c>
      <c r="B482" t="s">
        <v>1296</v>
      </c>
      <c r="C482" t="s">
        <v>1297</v>
      </c>
      <c r="D482" t="s">
        <v>478</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t="n">
        <v>211.5</v>
      </c>
      <c r="BH482" t="n">
        <v>172</v>
      </c>
      <c r="BI482" t="n">
        <v>113.2</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255</v>
      </c>
      <c r="B483" t="s">
        <v>1298</v>
      </c>
      <c r="C483" t="s">
        <v>1299</v>
      </c>
      <c r="D483" t="s">
        <v>474</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t="n">
        <v>49.49</v>
      </c>
      <c r="BH483" t="n">
        <v>39.01</v>
      </c>
      <c r="BI483" t="n">
        <v>37.73</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255</v>
      </c>
      <c r="B484" t="s">
        <v>1300</v>
      </c>
      <c r="C484" t="s">
        <v>1301</v>
      </c>
      <c r="D484" t="s">
        <v>478</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t="n">
        <v>77.8</v>
      </c>
      <c r="BH484" t="n">
        <v>46.5</v>
      </c>
      <c r="BI484" t="n">
        <v>50.9</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255</v>
      </c>
      <c r="B485" t="s">
        <v>1302</v>
      </c>
      <c r="C485" t="s">
        <v>1303</v>
      </c>
      <c r="D485" t="s">
        <v>474</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t="n">
        <v>22.62</v>
      </c>
      <c r="BH485" t="n">
        <v>15.89</v>
      </c>
      <c r="BI485" t="n">
        <v>13.56</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255</v>
      </c>
      <c r="B486" t="s">
        <v>1304</v>
      </c>
      <c r="C486" t="s">
        <v>1305</v>
      </c>
      <c r="D486" t="s">
        <v>478</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t="n">
        <v>5648</v>
      </c>
      <c r="BH486" t="n">
        <v>4010.1</v>
      </c>
      <c r="BI486" t="n">
        <v>3403</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255</v>
      </c>
      <c r="B487" t="s">
        <v>1306</v>
      </c>
      <c r="C487" t="s">
        <v>1307</v>
      </c>
      <c r="D487" t="s">
        <v>474</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t="n">
        <v>25.71</v>
      </c>
      <c r="BH487" t="n">
        <v>19.06</v>
      </c>
      <c r="BI487" t="n">
        <v>16.56</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255</v>
      </c>
      <c r="B488" t="s">
        <v>1308</v>
      </c>
      <c r="C488" t="s">
        <v>1309</v>
      </c>
      <c r="D488" t="s">
        <v>478</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t="n">
        <v>4274.7</v>
      </c>
      <c r="BH488" t="n">
        <v>3233.7</v>
      </c>
      <c r="BI488" t="n">
        <v>2795.2</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255</v>
      </c>
      <c r="B489" t="s">
        <v>1310</v>
      </c>
      <c r="C489" t="s">
        <v>1311</v>
      </c>
      <c r="D489" t="s">
        <v>35</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255</v>
      </c>
      <c r="B490" t="s">
        <v>1310</v>
      </c>
      <c r="C490" t="s">
        <v>1312</v>
      </c>
      <c r="D490" t="s">
        <v>470</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255</v>
      </c>
      <c r="B491" t="s">
        <v>1313</v>
      </c>
      <c r="C491" t="s">
        <v>1314</v>
      </c>
      <c r="D491" t="s">
        <v>35</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t="n">
        <v>234532</v>
      </c>
      <c r="BH491" t="n">
        <v>238504</v>
      </c>
      <c r="BI491" t="n">
        <v>234946</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255</v>
      </c>
      <c r="B492" t="s">
        <v>1315</v>
      </c>
      <c r="C492" t="s">
        <v>1316</v>
      </c>
      <c r="D492" t="s">
        <v>35</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255</v>
      </c>
      <c r="B493" t="s">
        <v>1315</v>
      </c>
      <c r="C493" t="s">
        <v>1317</v>
      </c>
      <c r="D493" t="s">
        <v>470</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255</v>
      </c>
      <c r="B494" t="s">
        <v>1318</v>
      </c>
      <c r="C494" t="s">
        <v>1319</v>
      </c>
      <c r="D494" t="s">
        <v>35</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t="n">
        <v>16</v>
      </c>
      <c r="BH494" t="n">
        <v>16</v>
      </c>
      <c r="BI494" t="n">
        <v>14</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255</v>
      </c>
      <c r="B495" t="s">
        <v>1320</v>
      </c>
      <c r="C495" t="s">
        <v>1321</v>
      </c>
      <c r="D495" t="s">
        <v>474</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t="n">
        <v>23.27</v>
      </c>
      <c r="BH495" t="n">
        <v>14.04</v>
      </c>
      <c r="BI495" t="n">
        <v>14.23</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255</v>
      </c>
      <c r="B496" t="s">
        <v>1318</v>
      </c>
      <c r="C496" t="s">
        <v>1322</v>
      </c>
      <c r="D496" t="s">
        <v>470</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t="n">
        <v>4</v>
      </c>
      <c r="BH496" t="n">
        <v>4</v>
      </c>
      <c r="BI496" t="n">
        <v>4</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255</v>
      </c>
      <c r="B497" t="s">
        <v>1323</v>
      </c>
      <c r="C497" t="s">
        <v>1324</v>
      </c>
      <c r="D497" t="s">
        <v>478</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t="n">
        <v>0.4</v>
      </c>
      <c r="BH497" t="n">
        <v>0.2</v>
      </c>
      <c r="BI497" t="n">
        <v>0.2</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255</v>
      </c>
      <c r="B498" t="s">
        <v>1325</v>
      </c>
      <c r="C498" t="s">
        <v>1326</v>
      </c>
      <c r="D498" t="s">
        <v>35</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t="n">
        <v>2501</v>
      </c>
      <c r="BH498" t="n">
        <v>2316</v>
      </c>
      <c r="BI498" t="n">
        <v>2324</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255</v>
      </c>
      <c r="B499" t="s">
        <v>1327</v>
      </c>
      <c r="C499" t="s">
        <v>1328</v>
      </c>
      <c r="D499" t="s">
        <v>474</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t="n">
        <v>20.45</v>
      </c>
      <c r="BH499" t="n">
        <v>12.82</v>
      </c>
      <c r="BI499" t="n">
        <v>12.98</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255</v>
      </c>
      <c r="B500" t="s">
        <v>1325</v>
      </c>
      <c r="C500" t="s">
        <v>1329</v>
      </c>
      <c r="D500" t="s">
        <v>470</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t="n">
        <v>652</v>
      </c>
      <c r="BH500" t="n">
        <v>604</v>
      </c>
      <c r="BI500" t="n">
        <v>606</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255</v>
      </c>
      <c r="B501" t="s">
        <v>1330</v>
      </c>
      <c r="C501" t="s">
        <v>1331</v>
      </c>
      <c r="D501" t="s">
        <v>478</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t="n">
        <v>51.1</v>
      </c>
      <c r="BH501" t="n">
        <v>29.7</v>
      </c>
      <c r="BI501" t="n">
        <v>30.2</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255</v>
      </c>
      <c r="B502" t="s">
        <v>1332</v>
      </c>
      <c r="C502" t="s">
        <v>1333</v>
      </c>
      <c r="D502" t="s">
        <v>35</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t="n">
        <v>16</v>
      </c>
      <c r="BH502" t="n">
        <v>28</v>
      </c>
      <c r="BI502" t="n">
        <v>36</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255</v>
      </c>
      <c r="B503" t="s">
        <v>1334</v>
      </c>
      <c r="C503" t="s">
        <v>1335</v>
      </c>
      <c r="D503" t="s">
        <v>474</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t="n">
        <v>21.59</v>
      </c>
      <c r="BH503" t="n">
        <v>11.94</v>
      </c>
      <c r="BI503" t="n">
        <v>12.15</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255</v>
      </c>
      <c r="B504" t="s">
        <v>1332</v>
      </c>
      <c r="C504" t="s">
        <v>1336</v>
      </c>
      <c r="D504" t="s">
        <v>470</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t="n">
        <v>4</v>
      </c>
      <c r="BH504" t="n">
        <v>7</v>
      </c>
      <c r="BI504" t="n">
        <v>9</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255</v>
      </c>
      <c r="B505" t="s">
        <v>1337</v>
      </c>
      <c r="C505" t="s">
        <v>1338</v>
      </c>
      <c r="D505" t="s">
        <v>478</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t="n">
        <v>0.4</v>
      </c>
      <c r="BH505" t="n">
        <v>0.3</v>
      </c>
      <c r="BI505" t="n">
        <v>0.4</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255</v>
      </c>
      <c r="B506" t="s">
        <v>1339</v>
      </c>
      <c r="C506" t="s">
        <v>1340</v>
      </c>
      <c r="D506" t="s">
        <v>35</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t="n">
        <v>16</v>
      </c>
      <c r="BH506" t="n">
        <v>28</v>
      </c>
      <c r="BI506" t="n">
        <v>36</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255</v>
      </c>
      <c r="B507" t="s">
        <v>1341</v>
      </c>
      <c r="C507" t="s">
        <v>1342</v>
      </c>
      <c r="D507" t="s">
        <v>35</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t="n">
        <v>846</v>
      </c>
      <c r="BH507" t="n">
        <v>504</v>
      </c>
      <c r="BI507" t="n">
        <v>690</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255</v>
      </c>
      <c r="B508" t="s">
        <v>1343</v>
      </c>
      <c r="C508" t="s">
        <v>1344</v>
      </c>
      <c r="D508" t="s">
        <v>474</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t="n">
        <v>56.03</v>
      </c>
      <c r="BH508" t="n">
        <v>43.91</v>
      </c>
      <c r="BI508" t="n">
        <v>42.24</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255</v>
      </c>
      <c r="B509" t="s">
        <v>1341</v>
      </c>
      <c r="C509" t="s">
        <v>1345</v>
      </c>
      <c r="D509" t="s">
        <v>470</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t="n">
        <v>220</v>
      </c>
      <c r="BH509" t="n">
        <v>131</v>
      </c>
      <c r="BI509" t="n">
        <v>180</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255</v>
      </c>
      <c r="B510" t="s">
        <v>1346</v>
      </c>
      <c r="C510" t="s">
        <v>1347</v>
      </c>
      <c r="D510" t="s">
        <v>478</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t="n">
        <v>47.4</v>
      </c>
      <c r="BH510" t="n">
        <v>22.1</v>
      </c>
      <c r="BI510" t="n">
        <v>29.2</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255</v>
      </c>
      <c r="B511" t="s">
        <v>1348</v>
      </c>
      <c r="C511" t="s">
        <v>1349</v>
      </c>
      <c r="D511" t="s">
        <v>35</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t="n">
        <v>0</v>
      </c>
      <c r="BH511" t="n">
        <v>0</v>
      </c>
      <c r="BI511" t="n">
        <v>0</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255</v>
      </c>
      <c r="B512" t="s">
        <v>1350</v>
      </c>
      <c r="C512" t="s">
        <v>1351</v>
      </c>
      <c r="D512" t="s">
        <v>35</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t="n">
        <v>3379</v>
      </c>
      <c r="BH512" t="n">
        <v>2864</v>
      </c>
      <c r="BI512" t="n">
        <v>3064</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255</v>
      </c>
      <c r="B513" t="s">
        <v>1352</v>
      </c>
      <c r="C513" t="s">
        <v>1353</v>
      </c>
      <c r="D513" t="s">
        <v>474</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t="n">
        <v>29.37</v>
      </c>
      <c r="BH513" t="n">
        <v>18.29</v>
      </c>
      <c r="BI513" t="n">
        <v>19.57</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255</v>
      </c>
      <c r="B514" t="s">
        <v>1350</v>
      </c>
      <c r="C514" t="s">
        <v>1354</v>
      </c>
      <c r="D514" t="s">
        <v>470</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t="n">
        <v>881</v>
      </c>
      <c r="BH514" t="n">
        <v>747</v>
      </c>
      <c r="BI514" t="n">
        <v>799</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255</v>
      </c>
      <c r="B515" t="s">
        <v>1355</v>
      </c>
      <c r="C515" t="s">
        <v>1356</v>
      </c>
      <c r="D515" t="s">
        <v>478</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t="n">
        <v>99.3</v>
      </c>
      <c r="BH515" t="n">
        <v>52.4</v>
      </c>
      <c r="BI515" t="n">
        <v>59.9</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255</v>
      </c>
      <c r="B516" t="s">
        <v>1357</v>
      </c>
      <c r="C516" t="s">
        <v>1358</v>
      </c>
      <c r="D516" t="s">
        <v>35</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t="n">
        <v>3379</v>
      </c>
      <c r="BH516" t="n">
        <v>2864</v>
      </c>
      <c r="BI516" t="n">
        <v>3064</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255</v>
      </c>
      <c r="B517" t="s">
        <v>1359</v>
      </c>
      <c r="C517" t="s">
        <v>1360</v>
      </c>
      <c r="D517" t="s">
        <v>474</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t="n">
        <v>29.37</v>
      </c>
      <c r="BH517" t="n">
        <v>18.29</v>
      </c>
      <c r="BI517" t="n">
        <v>19.57</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255</v>
      </c>
      <c r="B518" t="s">
        <v>1357</v>
      </c>
      <c r="C518" t="s">
        <v>1361</v>
      </c>
      <c r="D518" t="s">
        <v>470</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t="n">
        <v>881</v>
      </c>
      <c r="BH518" t="n">
        <v>747</v>
      </c>
      <c r="BI518" t="n">
        <v>799</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255</v>
      </c>
      <c r="B519" t="s">
        <v>1362</v>
      </c>
      <c r="C519" t="s">
        <v>1363</v>
      </c>
      <c r="D519" t="s">
        <v>478</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t="n">
        <v>99.3</v>
      </c>
      <c r="BH519" t="n">
        <v>52.4</v>
      </c>
      <c r="BI519" t="n">
        <v>59.9</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255</v>
      </c>
      <c r="B520" t="s">
        <v>1364</v>
      </c>
      <c r="C520" t="s">
        <v>1365</v>
      </c>
      <c r="D520" t="s">
        <v>35</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t="n">
        <v>0</v>
      </c>
      <c r="BH520" t="n">
        <v>0</v>
      </c>
      <c r="BI520" t="n">
        <v>0</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255</v>
      </c>
      <c r="B521" t="s">
        <v>1364</v>
      </c>
      <c r="C521" t="s">
        <v>1366</v>
      </c>
      <c r="D521" t="s">
        <v>470</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t="n">
        <v>0</v>
      </c>
      <c r="BH521" t="n">
        <v>0</v>
      </c>
      <c r="BI521" t="n">
        <v>0</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255</v>
      </c>
      <c r="B522" t="s">
        <v>1367</v>
      </c>
      <c r="C522" t="s">
        <v>1368</v>
      </c>
      <c r="D522" t="s">
        <v>35</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t="n">
        <v>0</v>
      </c>
      <c r="BH522" t="n">
        <v>0</v>
      </c>
      <c r="BI522" t="n">
        <v>0</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255</v>
      </c>
      <c r="B523" t="s">
        <v>1367</v>
      </c>
      <c r="C523" t="s">
        <v>1369</v>
      </c>
      <c r="D523" t="s">
        <v>470</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t="n">
        <v>0</v>
      </c>
      <c r="BH523" t="n">
        <v>0</v>
      </c>
      <c r="BI523" t="n">
        <v>0</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255</v>
      </c>
      <c r="B524" t="s">
        <v>1370</v>
      </c>
      <c r="C524" t="s">
        <v>1371</v>
      </c>
      <c r="D524" t="s">
        <v>35</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t="n">
        <v>24072</v>
      </c>
      <c r="BH524" t="n">
        <v>24873</v>
      </c>
      <c r="BI524" t="n">
        <v>27372</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255</v>
      </c>
      <c r="B525" t="s">
        <v>1372</v>
      </c>
      <c r="C525" t="s">
        <v>1373</v>
      </c>
      <c r="D525" t="s">
        <v>35</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t="n">
        <v>27381</v>
      </c>
      <c r="BH525" t="n">
        <v>28856</v>
      </c>
      <c r="BI525" t="n">
        <v>31372</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255</v>
      </c>
      <c r="B526" t="s">
        <v>1374</v>
      </c>
      <c r="C526" t="s">
        <v>82</v>
      </c>
      <c r="D526" t="s">
        <v>35</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t="n">
        <v>5330</v>
      </c>
      <c r="BH526" t="n">
        <v>4394</v>
      </c>
      <c r="BI526" t="n">
        <v>5091</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255</v>
      </c>
      <c r="B527" t="s">
        <v>1375</v>
      </c>
      <c r="C527" t="s">
        <v>1376</v>
      </c>
      <c r="D527" t="s">
        <v>474</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t="n">
        <v>16.93</v>
      </c>
      <c r="BH527" t="n">
        <v>9.15</v>
      </c>
      <c r="BI527" t="n">
        <v>6.12</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255</v>
      </c>
      <c r="B528" t="s">
        <v>1374</v>
      </c>
      <c r="C528" t="s">
        <v>1377</v>
      </c>
      <c r="D528" t="s">
        <v>470</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t="n">
        <v>848</v>
      </c>
      <c r="BH528" t="n">
        <v>699</v>
      </c>
      <c r="BI528" t="n">
        <v>810</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255</v>
      </c>
      <c r="B529" t="s">
        <v>1378</v>
      </c>
      <c r="C529" t="s">
        <v>1379</v>
      </c>
      <c r="D529" t="s">
        <v>478</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t="n">
        <v>90.2</v>
      </c>
      <c r="BH529" t="n">
        <v>40.2</v>
      </c>
      <c r="BI529" t="n">
        <v>31.2</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255</v>
      </c>
      <c r="B530" t="s">
        <v>1380</v>
      </c>
      <c r="C530" t="s">
        <v>53</v>
      </c>
      <c r="D530" t="s">
        <v>35</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t="n">
        <v>0</v>
      </c>
      <c r="BH530" t="n">
        <v>0</v>
      </c>
      <c r="BI530" t="n">
        <v>0</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255</v>
      </c>
      <c r="B531" t="s">
        <v>1381</v>
      </c>
      <c r="C531" t="s">
        <v>1382</v>
      </c>
      <c r="D531" t="s">
        <v>474</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t="n">
        <v>0</v>
      </c>
      <c r="BH531" t="n">
        <v>0</v>
      </c>
      <c r="BI531" t="n">
        <v>0</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255</v>
      </c>
      <c r="B532" t="s">
        <v>1380</v>
      </c>
      <c r="C532" t="s">
        <v>1383</v>
      </c>
      <c r="D532" t="s">
        <v>470</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t="n">
        <v>0</v>
      </c>
      <c r="BH532" t="n">
        <v>0</v>
      </c>
      <c r="BI532" t="n">
        <v>0</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255</v>
      </c>
      <c r="B533" t="s">
        <v>1384</v>
      </c>
      <c r="C533" t="s">
        <v>1385</v>
      </c>
      <c r="D533" t="s">
        <v>478</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t="n">
        <v>0</v>
      </c>
      <c r="BH533" t="n">
        <v>0</v>
      </c>
      <c r="BI533" t="n">
        <v>0</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255</v>
      </c>
      <c r="B534" t="s">
        <v>1386</v>
      </c>
      <c r="C534" t="s">
        <v>93</v>
      </c>
      <c r="D534" t="s">
        <v>35</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t="n">
        <v>55115</v>
      </c>
      <c r="BH534" t="n">
        <v>54987</v>
      </c>
      <c r="BI534" t="n">
        <v>53197</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255</v>
      </c>
      <c r="B535" t="s">
        <v>1387</v>
      </c>
      <c r="C535" t="s">
        <v>1388</v>
      </c>
      <c r="D535" t="s">
        <v>474</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t="n">
        <v>19.23</v>
      </c>
      <c r="BH535" t="n">
        <v>10.04</v>
      </c>
      <c r="BI535" t="n">
        <v>7.92</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255</v>
      </c>
      <c r="B536" t="s">
        <v>1386</v>
      </c>
      <c r="C536" t="s">
        <v>1389</v>
      </c>
      <c r="D536" t="s">
        <v>470</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t="n">
        <v>8767</v>
      </c>
      <c r="BH536" t="n">
        <v>8746</v>
      </c>
      <c r="BI536" t="n">
        <v>8461</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255</v>
      </c>
      <c r="B537" t="s">
        <v>1390</v>
      </c>
      <c r="C537" t="s">
        <v>1391</v>
      </c>
      <c r="D537" t="s">
        <v>478</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t="n">
        <v>1059.7</v>
      </c>
      <c r="BH537" t="n">
        <v>551.8</v>
      </c>
      <c r="BI537" t="n">
        <v>421.2</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255</v>
      </c>
      <c r="B538" t="s">
        <v>1392</v>
      </c>
      <c r="C538" t="s">
        <v>71</v>
      </c>
      <c r="D538" t="s">
        <v>35</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t="n">
        <v>1614</v>
      </c>
      <c r="BH538" t="n">
        <v>1876</v>
      </c>
      <c r="BI538" t="n">
        <v>2565</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255</v>
      </c>
      <c r="B539" t="s">
        <v>1393</v>
      </c>
      <c r="C539" t="s">
        <v>1394</v>
      </c>
      <c r="D539" t="s">
        <v>474</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t="n">
        <v>0</v>
      </c>
      <c r="BH539" t="n">
        <v>8.67</v>
      </c>
      <c r="BI539" t="n">
        <v>6.44</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255</v>
      </c>
      <c r="B540" t="s">
        <v>1392</v>
      </c>
      <c r="C540" t="s">
        <v>1395</v>
      </c>
      <c r="D540" t="s">
        <v>470</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t="n">
        <v>257</v>
      </c>
      <c r="BH540" t="n">
        <v>298</v>
      </c>
      <c r="BI540" t="n">
        <v>408</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255</v>
      </c>
      <c r="B541" t="s">
        <v>1396</v>
      </c>
      <c r="C541" t="s">
        <v>1397</v>
      </c>
      <c r="D541" t="s">
        <v>478</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t="n">
        <v>0</v>
      </c>
      <c r="BH541" t="n">
        <v>0.6</v>
      </c>
      <c r="BI541" t="n">
        <v>8.9</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255</v>
      </c>
      <c r="B542" t="s">
        <v>1398</v>
      </c>
      <c r="C542" t="s">
        <v>1399</v>
      </c>
      <c r="D542" t="s">
        <v>35</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t="n">
        <v>0</v>
      </c>
      <c r="BH542" t="n">
        <v>72</v>
      </c>
      <c r="BI542" t="n">
        <v>1389</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255</v>
      </c>
      <c r="B543" t="s">
        <v>1400</v>
      </c>
      <c r="C543" t="s">
        <v>1401</v>
      </c>
      <c r="D543" t="s">
        <v>35</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t="n">
        <v>1616</v>
      </c>
      <c r="BH543" t="n">
        <v>1804</v>
      </c>
      <c r="BI543" t="n">
        <v>1176</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255</v>
      </c>
      <c r="B544" t="s">
        <v>1402</v>
      </c>
      <c r="C544" t="s">
        <v>1403</v>
      </c>
      <c r="D544" t="s">
        <v>35</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t="n">
        <v>62060</v>
      </c>
      <c r="BH544" t="n">
        <v>61257</v>
      </c>
      <c r="BI544" t="n">
        <v>60853</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255</v>
      </c>
      <c r="B545" t="s">
        <v>1404</v>
      </c>
      <c r="C545" t="s">
        <v>1405</v>
      </c>
      <c r="D545" t="s">
        <v>474</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t="n">
        <v>19.02</v>
      </c>
      <c r="BH545" t="n">
        <v>9.970000000000001</v>
      </c>
      <c r="BI545" t="n">
        <v>7.73</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255</v>
      </c>
      <c r="B546" t="s">
        <v>1402</v>
      </c>
      <c r="C546" t="s">
        <v>1406</v>
      </c>
      <c r="D546" t="s">
        <v>470</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t="n">
        <v>9871</v>
      </c>
      <c r="BH546" t="n">
        <v>9744</v>
      </c>
      <c r="BI546" t="n">
        <v>9679</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255</v>
      </c>
      <c r="B547" t="s">
        <v>1407</v>
      </c>
      <c r="C547" t="s">
        <v>1408</v>
      </c>
      <c r="D547" t="s">
        <v>478</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t="n">
        <v>1150</v>
      </c>
      <c r="BH547" t="n">
        <v>592.7</v>
      </c>
      <c r="BI547" t="n">
        <v>461.3</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255</v>
      </c>
      <c r="B548" t="s">
        <v>1409</v>
      </c>
      <c r="C548" t="s">
        <v>1410</v>
      </c>
      <c r="D548" t="s">
        <v>35</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t="n">
        <v>6945</v>
      </c>
      <c r="BH548" t="n">
        <v>6271</v>
      </c>
      <c r="BI548" t="n">
        <v>7656</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255</v>
      </c>
      <c r="B549" t="s">
        <v>1411</v>
      </c>
      <c r="C549" t="s">
        <v>1412</v>
      </c>
      <c r="D549" t="s">
        <v>474</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t="n">
        <v>16.93</v>
      </c>
      <c r="BH549" t="n">
        <v>9.140000000000001</v>
      </c>
      <c r="BI549" t="n">
        <v>6.19</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255</v>
      </c>
      <c r="B550" t="s">
        <v>1409</v>
      </c>
      <c r="C550" t="s">
        <v>1413</v>
      </c>
      <c r="D550" t="s">
        <v>470</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t="n">
        <v>1105</v>
      </c>
      <c r="BH550" t="n">
        <v>997</v>
      </c>
      <c r="BI550" t="n">
        <v>1218</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255</v>
      </c>
      <c r="B551" t="s">
        <v>1414</v>
      </c>
      <c r="C551" t="s">
        <v>1415</v>
      </c>
      <c r="D551" t="s">
        <v>478</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t="n">
        <v>90.2</v>
      </c>
      <c r="BH551" t="n">
        <v>40.8</v>
      </c>
      <c r="BI551" t="n">
        <v>40.1</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255</v>
      </c>
      <c r="B552" t="s">
        <v>1416</v>
      </c>
      <c r="C552" t="s">
        <v>1417</v>
      </c>
      <c r="D552" t="s">
        <v>35</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255</v>
      </c>
      <c r="B553" t="s">
        <v>1418</v>
      </c>
      <c r="C553" t="s">
        <v>1419</v>
      </c>
      <c r="D553" t="s">
        <v>35</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255</v>
      </c>
      <c r="B554" t="s">
        <v>1420</v>
      </c>
      <c r="C554" t="s">
        <v>1421</v>
      </c>
      <c r="D554" t="s">
        <v>35</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255</v>
      </c>
      <c r="B555" t="s">
        <v>1422</v>
      </c>
      <c r="C555" t="s">
        <v>1423</v>
      </c>
      <c r="D555" t="s">
        <v>35</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255</v>
      </c>
      <c r="B556" t="s">
        <v>1424</v>
      </c>
      <c r="C556" t="s">
        <v>1425</v>
      </c>
      <c r="D556" t="s">
        <v>35</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255</v>
      </c>
      <c r="B557" t="s">
        <v>1426</v>
      </c>
      <c r="C557" t="s">
        <v>1427</v>
      </c>
      <c r="D557" t="s">
        <v>35</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255</v>
      </c>
      <c r="B558" t="s">
        <v>1428</v>
      </c>
      <c r="C558" t="s">
        <v>1429</v>
      </c>
      <c r="D558" t="s">
        <v>35</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255</v>
      </c>
      <c r="B559" t="s">
        <v>1428</v>
      </c>
      <c r="C559" t="s">
        <v>1430</v>
      </c>
      <c r="D559" t="s">
        <v>470</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255</v>
      </c>
      <c r="B560" t="s">
        <v>1431</v>
      </c>
      <c r="C560" t="s">
        <v>1432</v>
      </c>
      <c r="D560" t="s">
        <v>35</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255</v>
      </c>
      <c r="B561" t="s">
        <v>1433</v>
      </c>
      <c r="C561" t="s">
        <v>1434</v>
      </c>
      <c r="D561" t="s">
        <v>474</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255</v>
      </c>
      <c r="B562" t="s">
        <v>1431</v>
      </c>
      <c r="C562" t="s">
        <v>1435</v>
      </c>
      <c r="D562" t="s">
        <v>470</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255</v>
      </c>
      <c r="B563" t="s">
        <v>1436</v>
      </c>
      <c r="C563" t="s">
        <v>1437</v>
      </c>
      <c r="D563" t="s">
        <v>478</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255</v>
      </c>
      <c r="B564" t="s">
        <v>1438</v>
      </c>
      <c r="C564" t="s">
        <v>1439</v>
      </c>
      <c r="D564" t="s">
        <v>35</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255</v>
      </c>
      <c r="B565" t="s">
        <v>1440</v>
      </c>
      <c r="C565" t="s">
        <v>1441</v>
      </c>
      <c r="D565" t="s">
        <v>676</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255</v>
      </c>
      <c r="B566" t="s">
        <v>1442</v>
      </c>
      <c r="C566" t="s">
        <v>1443</v>
      </c>
      <c r="D566" t="s">
        <v>35</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255</v>
      </c>
      <c r="B567" t="s">
        <v>1444</v>
      </c>
      <c r="C567" t="s">
        <v>1445</v>
      </c>
      <c r="D567" t="s">
        <v>676</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255</v>
      </c>
      <c r="B568" t="s">
        <v>1446</v>
      </c>
      <c r="C568" t="s">
        <v>1447</v>
      </c>
      <c r="D568" t="s">
        <v>35</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255</v>
      </c>
      <c r="B569" t="s">
        <v>1448</v>
      </c>
      <c r="C569" t="s">
        <v>1449</v>
      </c>
      <c r="D569" t="s">
        <v>676</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255</v>
      </c>
      <c r="B570" t="s">
        <v>1450</v>
      </c>
      <c r="C570" t="s">
        <v>1451</v>
      </c>
      <c r="D570" t="s">
        <v>676</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255</v>
      </c>
      <c r="B571" t="s">
        <v>1452</v>
      </c>
      <c r="C571" t="s">
        <v>1453</v>
      </c>
      <c r="D571" t="s">
        <v>35</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255</v>
      </c>
      <c r="B572" t="s">
        <v>1454</v>
      </c>
      <c r="C572" t="s">
        <v>1455</v>
      </c>
      <c r="D572" t="s">
        <v>35</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255</v>
      </c>
      <c r="B573" t="s">
        <v>1456</v>
      </c>
      <c r="C573" t="s">
        <v>1457</v>
      </c>
      <c r="D573" t="s">
        <v>676</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255</v>
      </c>
      <c r="B574" t="s">
        <v>1458</v>
      </c>
      <c r="C574" t="s">
        <v>1459</v>
      </c>
      <c r="D574" t="s">
        <v>35</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255</v>
      </c>
      <c r="B575" t="s">
        <v>1460</v>
      </c>
      <c r="C575" t="s">
        <v>1461</v>
      </c>
      <c r="D575" t="s">
        <v>35</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255</v>
      </c>
      <c r="B576" t="s">
        <v>1462</v>
      </c>
      <c r="C576" t="s">
        <v>1463</v>
      </c>
      <c r="D576" t="s">
        <v>474</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255</v>
      </c>
      <c r="B577" t="s">
        <v>1464</v>
      </c>
      <c r="C577" t="s">
        <v>1465</v>
      </c>
      <c r="D577" t="s">
        <v>478</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255</v>
      </c>
      <c r="B578" t="s">
        <v>1466</v>
      </c>
      <c r="C578" t="s">
        <v>1467</v>
      </c>
      <c r="D578" t="s">
        <v>1468</v>
      </c>
      <c r="E578" t="n">
        <v>96.2</v>
      </c>
      <c r="F578" t="n">
        <v>112.3</v>
      </c>
      <c r="G578" t="n">
        <v>96.59999999999999</v>
      </c>
      <c r="H578" t="n">
        <v>101.9</v>
      </c>
      <c r="I578" t="n">
        <v>106.9</v>
      </c>
      <c r="J578" t="n">
        <v>112.2</v>
      </c>
      <c r="K578" t="n">
        <v>128.9</v>
      </c>
      <c r="L578" t="n">
        <v>145.4</v>
      </c>
      <c r="M578" t="n">
        <v>166.2</v>
      </c>
      <c r="N578" t="n">
        <v>166.9</v>
      </c>
      <c r="O578" t="n">
        <v>161.9</v>
      </c>
      <c r="P578" t="n">
        <v>173.2</v>
      </c>
      <c r="Q578" t="n">
        <v>164.8</v>
      </c>
      <c r="R578" t="n">
        <v>165.4</v>
      </c>
      <c r="S578" t="n">
        <v>148.2</v>
      </c>
      <c r="T578" t="n">
        <v>147.3</v>
      </c>
      <c r="U578" t="n">
        <v>145.6</v>
      </c>
      <c r="V578" t="n">
        <v>153.9</v>
      </c>
      <c r="W578" t="n">
        <v>155.3</v>
      </c>
      <c r="X578" t="n">
        <v>164</v>
      </c>
      <c r="Y578" t="n">
        <v>151.6</v>
      </c>
      <c r="Z578" t="n">
        <v>126.9</v>
      </c>
      <c r="AA578" t="n">
        <v>102.8</v>
      </c>
      <c r="AB578" t="n">
        <v>116.4</v>
      </c>
      <c r="AC578" t="n">
        <v>125.8</v>
      </c>
      <c r="AD578" t="n">
        <v>137.4</v>
      </c>
      <c r="AE578" t="n">
        <v>120.8</v>
      </c>
      <c r="AF578" t="n">
        <v>116.2</v>
      </c>
      <c r="AG578" t="n">
        <v>130.5</v>
      </c>
      <c r="AH578" t="n">
        <v>141.1</v>
      </c>
      <c r="AI578" t="n">
        <v>138.8</v>
      </c>
      <c r="AJ578" t="n">
        <v>133</v>
      </c>
      <c r="AK578" t="n">
        <v>124.4</v>
      </c>
      <c r="AL578" t="n">
        <v>111</v>
      </c>
      <c r="AM578" t="n">
        <v>117.9</v>
      </c>
      <c r="AN578" t="n">
        <v>115.4</v>
      </c>
      <c r="AO578" t="n">
        <v>101</v>
      </c>
      <c r="AP578" t="n">
        <v>96.8</v>
      </c>
      <c r="AQ578" t="n">
        <v>94.3</v>
      </c>
      <c r="AR578" t="n">
        <v>101.7</v>
      </c>
      <c r="AS578" t="n">
        <v>103.2</v>
      </c>
      <c r="AT578" t="n">
        <v>107.7</v>
      </c>
      <c r="AU578" t="n">
        <v>113.1</v>
      </c>
      <c r="AV578" t="n">
        <v>130.2</v>
      </c>
      <c r="AW578" t="n">
        <v>135</v>
      </c>
      <c r="AX578" t="n">
        <v>138.6</v>
      </c>
      <c r="AY578" t="n">
        <v>138.4</v>
      </c>
      <c r="AZ578" t="n">
        <v>147.7</v>
      </c>
      <c r="BA578" t="n">
        <v>102.5</v>
      </c>
      <c r="BB578" t="n">
        <v>98.7</v>
      </c>
      <c r="BC578" t="n">
        <v>100</v>
      </c>
      <c r="BD578" t="n">
        <v>104.8</v>
      </c>
      <c r="BE578" t="n">
        <v>102.1</v>
      </c>
      <c r="BF578" t="n">
        <v>100.6</v>
      </c>
      <c r="BG578" t="n">
        <v>100.3</v>
      </c>
      <c r="BH578" t="n">
        <v>102.2</v>
      </c>
      <c r="BI578" t="n">
        <v>102.3</v>
      </c>
    </row>
    <row r="579" spans="1:75">
      <c r="A579" t="s">
        <v>255</v>
      </c>
      <c r="B579" t="s">
        <v>1469</v>
      </c>
      <c r="C579" t="s">
        <v>1470</v>
      </c>
      <c r="D579" t="s">
        <v>35</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255</v>
      </c>
      <c r="B580" t="s">
        <v>1471</v>
      </c>
      <c r="C580" t="s">
        <v>1472</v>
      </c>
      <c r="D580" t="s">
        <v>474</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255</v>
      </c>
      <c r="B581" t="s">
        <v>1473</v>
      </c>
      <c r="C581" t="s">
        <v>1474</v>
      </c>
      <c r="D581" t="s">
        <v>478</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255</v>
      </c>
      <c r="B582" t="s">
        <v>1475</v>
      </c>
      <c r="C582" t="s">
        <v>1476</v>
      </c>
      <c r="D582" t="s">
        <v>1468</v>
      </c>
      <c r="E582" t="n">
        <v>8.300000000000001</v>
      </c>
      <c r="F582" t="n">
        <v>8.5</v>
      </c>
      <c r="G582" t="n">
        <v>8.4</v>
      </c>
      <c r="H582" t="n">
        <v>9.199999999999999</v>
      </c>
      <c r="I582" t="n">
        <v>9.800000000000001</v>
      </c>
      <c r="J582" t="n">
        <v>10</v>
      </c>
      <c r="K582" t="n">
        <v>10.8</v>
      </c>
      <c r="L582" t="n">
        <v>11.6</v>
      </c>
      <c r="M582" t="n">
        <v>12.6</v>
      </c>
      <c r="N582" t="n">
        <v>14.3</v>
      </c>
      <c r="O582" t="n">
        <v>16.2</v>
      </c>
      <c r="P582" t="n">
        <v>15.6</v>
      </c>
      <c r="Q582" t="n">
        <v>16.6</v>
      </c>
      <c r="R582" t="n">
        <v>17.1</v>
      </c>
      <c r="S582" t="n">
        <v>16.5</v>
      </c>
      <c r="T582" t="n">
        <v>16.4</v>
      </c>
      <c r="U582" t="n">
        <v>18.1</v>
      </c>
      <c r="V582" t="n">
        <v>19.6</v>
      </c>
      <c r="W582" t="n">
        <v>19.9</v>
      </c>
      <c r="X582" t="n">
        <v>20.7</v>
      </c>
      <c r="Y582" t="n">
        <v>20.7</v>
      </c>
      <c r="Z582" t="n">
        <v>18.5</v>
      </c>
      <c r="AA582" t="n">
        <v>17</v>
      </c>
      <c r="AB582" t="n">
        <v>17</v>
      </c>
      <c r="AC582" t="n">
        <v>17.8</v>
      </c>
      <c r="AD582" t="n">
        <v>17.7</v>
      </c>
      <c r="AE582" t="n">
        <v>19.9</v>
      </c>
      <c r="AF582" t="n">
        <v>22.3</v>
      </c>
      <c r="AG582" t="n">
        <v>34.2</v>
      </c>
      <c r="AH582" t="n">
        <v>33</v>
      </c>
      <c r="AI582" t="n">
        <v>33.4</v>
      </c>
      <c r="AJ582" t="n">
        <v>25.3</v>
      </c>
      <c r="AK582" t="n">
        <v>33.3</v>
      </c>
      <c r="AL582" t="n">
        <v>26.2</v>
      </c>
      <c r="AM582" t="n">
        <v>29.5</v>
      </c>
      <c r="AN582" t="n">
        <v>28.9</v>
      </c>
      <c r="AO582" t="n">
        <v>28.3</v>
      </c>
      <c r="AP582" t="n">
        <v>29.3</v>
      </c>
      <c r="AQ582" t="n">
        <v>37.8</v>
      </c>
      <c r="AR582" t="n">
        <v>29.7</v>
      </c>
      <c r="AS582" t="n">
        <v>30.7</v>
      </c>
      <c r="AT582" t="n">
        <v>29.8</v>
      </c>
      <c r="AU582" t="n">
        <v>31.7</v>
      </c>
      <c r="AV582" t="n">
        <v>30</v>
      </c>
      <c r="AW582" t="n">
        <v>32.4</v>
      </c>
      <c r="AX582" t="n">
        <v>30.9</v>
      </c>
      <c r="AY582" t="n">
        <v>31.1</v>
      </c>
      <c r="AZ582" t="n">
        <v>30.6</v>
      </c>
      <c r="BA582" t="n">
        <v>30.7</v>
      </c>
      <c r="BB582" t="n">
        <v>30.2</v>
      </c>
      <c r="BC582" t="n">
        <v>29.4</v>
      </c>
      <c r="BD582" t="n">
        <v>29.8</v>
      </c>
      <c r="BE582" t="n">
        <v>28.1</v>
      </c>
      <c r="BF582" t="n">
        <v>28.8</v>
      </c>
      <c r="BG582" t="n">
        <v>29</v>
      </c>
      <c r="BH582" t="n">
        <v>29</v>
      </c>
      <c r="BI582" t="n">
        <v>29.1</v>
      </c>
    </row>
    <row r="583" spans="1:75">
      <c r="A583" t="s">
        <v>255</v>
      </c>
      <c r="B583" t="s">
        <v>1477</v>
      </c>
      <c r="C583" t="s">
        <v>1478</v>
      </c>
      <c r="D583" t="s">
        <v>35</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255</v>
      </c>
      <c r="B584" t="s">
        <v>1479</v>
      </c>
      <c r="C584" t="s">
        <v>1480</v>
      </c>
      <c r="D584" t="s">
        <v>1481</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255</v>
      </c>
      <c r="B585" t="s">
        <v>1482</v>
      </c>
      <c r="C585" t="s">
        <v>1483</v>
      </c>
      <c r="D585" t="s">
        <v>35</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255</v>
      </c>
      <c r="B586" t="s">
        <v>1484</v>
      </c>
      <c r="C586" t="s">
        <v>1485</v>
      </c>
      <c r="D586" t="s">
        <v>474</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255</v>
      </c>
      <c r="B587" t="s">
        <v>1486</v>
      </c>
      <c r="C587" t="s">
        <v>1487</v>
      </c>
      <c r="D587" t="s">
        <v>478</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255</v>
      </c>
      <c r="B588" t="s">
        <v>1488</v>
      </c>
      <c r="C588" t="s">
        <v>1489</v>
      </c>
      <c r="D588" t="s">
        <v>1468</v>
      </c>
      <c r="E588" t="n">
        <v>32.1</v>
      </c>
      <c r="F588" t="n">
        <v>40.7</v>
      </c>
      <c r="G588" t="n">
        <v>42</v>
      </c>
      <c r="H588" t="n">
        <v>43.8</v>
      </c>
      <c r="I588" t="n">
        <v>46.3</v>
      </c>
      <c r="J588" t="n">
        <v>49.3</v>
      </c>
      <c r="K588" t="n">
        <v>50.4</v>
      </c>
      <c r="L588" t="n">
        <v>53.5</v>
      </c>
      <c r="M588" t="n">
        <v>53</v>
      </c>
      <c r="N588" t="n">
        <v>54.7</v>
      </c>
      <c r="O588" t="n">
        <v>56.4</v>
      </c>
      <c r="P588" t="n">
        <v>54.4</v>
      </c>
      <c r="Q588" t="n">
        <v>59.4</v>
      </c>
      <c r="R588" t="n">
        <v>58.6</v>
      </c>
      <c r="S588" t="n">
        <v>57.4</v>
      </c>
      <c r="T588" t="n">
        <v>56.9</v>
      </c>
      <c r="U588" t="n">
        <v>57.2</v>
      </c>
      <c r="V588" t="n">
        <v>58.1</v>
      </c>
      <c r="W588" t="n">
        <v>57</v>
      </c>
      <c r="X588" t="n">
        <v>62.1</v>
      </c>
      <c r="Y588" t="n">
        <v>77.09999999999999</v>
      </c>
      <c r="Z588" t="n">
        <v>75.3</v>
      </c>
      <c r="AA588" t="n">
        <v>80.09999999999999</v>
      </c>
      <c r="AB588" t="n">
        <v>65.40000000000001</v>
      </c>
      <c r="AC588" t="n">
        <v>63.2</v>
      </c>
      <c r="AD588" t="n">
        <v>64.8</v>
      </c>
      <c r="AE588" t="n">
        <v>73.09999999999999</v>
      </c>
      <c r="AF588" t="n">
        <v>74.5</v>
      </c>
      <c r="AG588" t="n">
        <v>82.2</v>
      </c>
      <c r="AH588" t="n">
        <v>85.7</v>
      </c>
      <c r="AI588" t="n">
        <v>88.90000000000001</v>
      </c>
      <c r="AJ588" t="n">
        <v>78.3</v>
      </c>
      <c r="AK588" t="n">
        <v>80.8</v>
      </c>
      <c r="AL588" t="n">
        <v>78.7</v>
      </c>
      <c r="AM588" t="n">
        <v>79</v>
      </c>
      <c r="AN588" t="n">
        <v>77.7</v>
      </c>
      <c r="AO588" t="n">
        <v>79.40000000000001</v>
      </c>
      <c r="AP588" t="n">
        <v>73.2</v>
      </c>
      <c r="AQ588" t="n">
        <v>66.40000000000001</v>
      </c>
      <c r="AR588" t="n">
        <v>64.5</v>
      </c>
      <c r="AS588" t="n">
        <v>64.2</v>
      </c>
      <c r="AT588" t="n">
        <v>56.7</v>
      </c>
      <c r="AU588" t="n">
        <v>57.1</v>
      </c>
      <c r="AV588" t="n">
        <v>55</v>
      </c>
      <c r="AW588" t="n">
        <v>54.1</v>
      </c>
      <c r="AX588" t="n">
        <v>56</v>
      </c>
      <c r="AY588" t="n">
        <v>54.6</v>
      </c>
      <c r="AZ588" t="n">
        <v>52.5</v>
      </c>
      <c r="BA588" t="n">
        <v>49.4</v>
      </c>
      <c r="BB588" t="n">
        <v>51.3</v>
      </c>
      <c r="BC588" t="n">
        <v>49.9</v>
      </c>
      <c r="BD588" t="n">
        <v>49</v>
      </c>
      <c r="BE588" t="n">
        <v>46.7</v>
      </c>
      <c r="BF588" t="n">
        <v>46.4</v>
      </c>
      <c r="BG588" t="n">
        <v>45.5</v>
      </c>
      <c r="BH588" t="n">
        <v>45</v>
      </c>
      <c r="BI588" t="n">
        <v>43.8</v>
      </c>
    </row>
    <row r="589" spans="1:75">
      <c r="A589" t="s">
        <v>255</v>
      </c>
      <c r="B589" t="s">
        <v>1490</v>
      </c>
      <c r="C589" t="s">
        <v>1491</v>
      </c>
      <c r="D589" t="s">
        <v>35</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255</v>
      </c>
      <c r="B590" t="s">
        <v>1492</v>
      </c>
      <c r="C590" t="s">
        <v>1493</v>
      </c>
      <c r="D590" t="s">
        <v>35</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255</v>
      </c>
      <c r="B591" t="s">
        <v>1494</v>
      </c>
      <c r="C591" t="s">
        <v>1495</v>
      </c>
      <c r="D591" t="s">
        <v>35</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255</v>
      </c>
      <c r="B592" t="s">
        <v>1496</v>
      </c>
      <c r="C592" t="s">
        <v>1497</v>
      </c>
      <c r="D592" t="s">
        <v>474</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255</v>
      </c>
      <c r="B593" t="s">
        <v>1498</v>
      </c>
      <c r="C593" t="s">
        <v>1499</v>
      </c>
      <c r="D593" t="s">
        <v>478</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255</v>
      </c>
      <c r="B594" t="s">
        <v>1500</v>
      </c>
      <c r="C594" t="s">
        <v>1501</v>
      </c>
      <c r="D594" t="s">
        <v>35</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255</v>
      </c>
      <c r="B595" t="s">
        <v>1502</v>
      </c>
      <c r="C595" t="s">
        <v>1503</v>
      </c>
      <c r="D595" t="s">
        <v>1468</v>
      </c>
      <c r="E595" t="n">
        <v>11.1</v>
      </c>
      <c r="F595" t="n">
        <v>11.1</v>
      </c>
      <c r="G595" t="n">
        <v>11.3</v>
      </c>
      <c r="H595" t="n">
        <v>12.8</v>
      </c>
      <c r="I595" t="n">
        <v>13.4</v>
      </c>
      <c r="J595" t="n">
        <v>14</v>
      </c>
      <c r="K595" t="n">
        <v>14.8</v>
      </c>
      <c r="L595" t="n">
        <v>16.2</v>
      </c>
      <c r="M595" t="n">
        <v>17.2</v>
      </c>
      <c r="N595" t="n">
        <v>18.7</v>
      </c>
      <c r="O595" t="n">
        <v>20</v>
      </c>
      <c r="P595" t="n">
        <v>20.9</v>
      </c>
      <c r="Q595" t="n">
        <v>22.5</v>
      </c>
      <c r="R595" t="n">
        <v>22.3</v>
      </c>
      <c r="S595" t="n">
        <v>22.2</v>
      </c>
      <c r="T595" t="n">
        <v>21.4</v>
      </c>
      <c r="U595" t="n">
        <v>22.4</v>
      </c>
      <c r="V595" t="n">
        <v>22.6</v>
      </c>
      <c r="W595" t="n">
        <v>22.3</v>
      </c>
      <c r="X595" t="n">
        <v>22.5</v>
      </c>
      <c r="Y595" t="n">
        <v>21.7</v>
      </c>
      <c r="Z595" t="n">
        <v>21.4</v>
      </c>
      <c r="AA595" t="n">
        <v>19.7</v>
      </c>
      <c r="AB595" t="n">
        <v>19.8</v>
      </c>
      <c r="AC595" t="n">
        <v>19.2</v>
      </c>
      <c r="AD595" t="n">
        <v>19.2</v>
      </c>
      <c r="AE595" t="n">
        <v>19.4</v>
      </c>
      <c r="AF595" t="n">
        <v>20.6</v>
      </c>
      <c r="AG595" t="n">
        <v>21.3</v>
      </c>
      <c r="AH595" t="n">
        <v>23.2</v>
      </c>
      <c r="AI595" t="n">
        <v>27.6</v>
      </c>
      <c r="AJ595" t="n">
        <v>23</v>
      </c>
      <c r="AK595" t="n">
        <v>25.6</v>
      </c>
      <c r="AL595" t="n">
        <v>25.2</v>
      </c>
      <c r="AM595" t="n">
        <v>25.7</v>
      </c>
      <c r="AN595" t="n">
        <v>26.1</v>
      </c>
      <c r="AO595" t="n">
        <v>26.6</v>
      </c>
      <c r="AP595" t="n">
        <v>26.5</v>
      </c>
      <c r="AQ595" t="n">
        <v>26.6</v>
      </c>
      <c r="AR595" t="n">
        <v>26.7</v>
      </c>
      <c r="AS595" t="n">
        <v>27.2</v>
      </c>
      <c r="AT595" t="n">
        <v>26.2</v>
      </c>
      <c r="AU595" t="n">
        <v>27.8</v>
      </c>
      <c r="AV595" t="n">
        <v>25.4</v>
      </c>
      <c r="AW595" t="n">
        <v>25.6</v>
      </c>
      <c r="AX595" t="n">
        <v>25.8</v>
      </c>
      <c r="AY595" t="n">
        <v>25.7</v>
      </c>
      <c r="AZ595" t="n">
        <v>25.9</v>
      </c>
      <c r="BA595" t="n">
        <v>25.1</v>
      </c>
      <c r="BB595" t="n">
        <v>24.7</v>
      </c>
      <c r="BC595" t="n">
        <v>23.9</v>
      </c>
      <c r="BD595" t="n">
        <v>23.5</v>
      </c>
      <c r="BE595" t="n">
        <v>22.6</v>
      </c>
      <c r="BF595" t="n">
        <v>21.9</v>
      </c>
      <c r="BG595" t="n">
        <v>22.1</v>
      </c>
      <c r="BH595" t="n">
        <v>22.3</v>
      </c>
      <c r="BI595" t="n">
        <v>22.9</v>
      </c>
    </row>
    <row r="596" spans="1:75">
      <c r="A596" t="s">
        <v>255</v>
      </c>
      <c r="B596" t="s">
        <v>1504</v>
      </c>
      <c r="C596" t="s">
        <v>1505</v>
      </c>
      <c r="D596" t="s">
        <v>35</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255</v>
      </c>
      <c r="B597" t="s">
        <v>1506</v>
      </c>
      <c r="C597" t="s">
        <v>1507</v>
      </c>
      <c r="D597" t="s">
        <v>474</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255</v>
      </c>
      <c r="B598" t="s">
        <v>1508</v>
      </c>
      <c r="C598" t="s">
        <v>1509</v>
      </c>
      <c r="D598" t="s">
        <v>478</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255</v>
      </c>
      <c r="B599" t="s">
        <v>1510</v>
      </c>
      <c r="C599" t="s">
        <v>1511</v>
      </c>
      <c r="D599" t="s">
        <v>1512</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255</v>
      </c>
      <c r="B600" t="s">
        <v>1513</v>
      </c>
      <c r="C600" t="s">
        <v>1514</v>
      </c>
      <c r="D600" t="s">
        <v>1468</v>
      </c>
      <c r="E600" t="n">
        <v>147.7</v>
      </c>
      <c r="F600" t="n">
        <v>172.6</v>
      </c>
      <c r="G600" t="n">
        <v>158.3</v>
      </c>
      <c r="H600" t="n">
        <v>167.6</v>
      </c>
      <c r="I600" t="n">
        <v>176.4</v>
      </c>
      <c r="J600" t="n">
        <v>185.5</v>
      </c>
      <c r="K600" t="n">
        <v>204.9</v>
      </c>
      <c r="L600" t="n">
        <v>226.7</v>
      </c>
      <c r="M600" t="n">
        <v>249</v>
      </c>
      <c r="N600" t="n">
        <v>254.5</v>
      </c>
      <c r="O600" t="n">
        <v>254.5</v>
      </c>
      <c r="P600" t="n">
        <v>264.1</v>
      </c>
      <c r="Q600" t="n">
        <v>263.3</v>
      </c>
      <c r="R600" t="n">
        <v>263.4</v>
      </c>
      <c r="S600" t="n">
        <v>244.4</v>
      </c>
      <c r="T600" t="n">
        <v>242</v>
      </c>
      <c r="U600" t="n">
        <v>243.4</v>
      </c>
      <c r="V600" t="n">
        <v>254.1</v>
      </c>
      <c r="W600" t="n">
        <v>254.4</v>
      </c>
      <c r="X600" t="n">
        <v>269.2</v>
      </c>
      <c r="Y600" t="n">
        <v>271.2</v>
      </c>
      <c r="Z600" t="n">
        <v>242.1</v>
      </c>
      <c r="AA600" t="n">
        <v>219.7</v>
      </c>
      <c r="AB600" t="n">
        <v>218.6</v>
      </c>
      <c r="AC600" t="n">
        <v>226.1</v>
      </c>
      <c r="AD600" t="n">
        <v>239.1</v>
      </c>
      <c r="AE600" t="n">
        <v>233.3</v>
      </c>
      <c r="AF600" t="n">
        <v>233.6</v>
      </c>
      <c r="AG600" t="n">
        <v>268.3</v>
      </c>
      <c r="AH600" t="n">
        <v>283</v>
      </c>
      <c r="AI600" t="n">
        <v>288.7</v>
      </c>
      <c r="AJ600" t="n">
        <v>259.6</v>
      </c>
      <c r="AK600" t="n">
        <v>264.1</v>
      </c>
      <c r="AL600" t="n">
        <v>241.2</v>
      </c>
      <c r="AM600" t="n">
        <v>252.1</v>
      </c>
      <c r="AN600" t="n">
        <v>248.2</v>
      </c>
      <c r="AO600" t="n">
        <v>235.3</v>
      </c>
      <c r="AP600" t="n">
        <v>225.8</v>
      </c>
      <c r="AQ600" t="n">
        <v>225.1</v>
      </c>
      <c r="AR600" t="n">
        <v>222.6</v>
      </c>
      <c r="AS600" t="n">
        <v>225.3</v>
      </c>
      <c r="AT600" t="n">
        <v>220.4</v>
      </c>
      <c r="AU600" t="n">
        <v>229.8</v>
      </c>
      <c r="AV600" t="n">
        <v>240.6</v>
      </c>
      <c r="AW600" t="n">
        <v>247.1</v>
      </c>
      <c r="AX600" t="n">
        <v>251.2</v>
      </c>
      <c r="AY600" t="n">
        <v>249.8</v>
      </c>
      <c r="AZ600" t="n">
        <v>256.7</v>
      </c>
      <c r="BA600" t="n">
        <v>207.7</v>
      </c>
      <c r="BB600" t="n">
        <v>205</v>
      </c>
      <c r="BC600" t="n">
        <v>203.2</v>
      </c>
      <c r="BD600" t="n">
        <v>207.2</v>
      </c>
      <c r="BE600" t="n">
        <v>199.6</v>
      </c>
      <c r="BF600" t="n">
        <v>197.8</v>
      </c>
      <c r="BG600" t="n">
        <v>197</v>
      </c>
      <c r="BH600" t="n">
        <v>198.5</v>
      </c>
      <c r="BI600" t="n">
        <v>198</v>
      </c>
    </row>
    <row r="601" spans="1:75">
      <c r="A601" t="s">
        <v>255</v>
      </c>
      <c r="B601" t="s">
        <v>1515</v>
      </c>
      <c r="C601" t="s">
        <v>1516</v>
      </c>
      <c r="D601" t="s">
        <v>185</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255</v>
      </c>
      <c r="B602" t="s">
        <v>1517</v>
      </c>
      <c r="C602" t="s">
        <v>1518</v>
      </c>
      <c r="D602" t="s">
        <v>35</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255</v>
      </c>
      <c r="B603" t="s">
        <v>1519</v>
      </c>
      <c r="C603" t="s">
        <v>1520</v>
      </c>
      <c r="D603" t="s">
        <v>474</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255</v>
      </c>
      <c r="B604" t="s">
        <v>1521</v>
      </c>
      <c r="C604" t="s">
        <v>1522</v>
      </c>
      <c r="D604" t="s">
        <v>478</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255</v>
      </c>
      <c r="B605" t="s">
        <v>1523</v>
      </c>
      <c r="C605" t="s">
        <v>1524</v>
      </c>
      <c r="D605" t="s">
        <v>35</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255</v>
      </c>
      <c r="B606" t="s">
        <v>1525</v>
      </c>
      <c r="C606" t="s">
        <v>1526</v>
      </c>
      <c r="D606" t="s">
        <v>35</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255</v>
      </c>
      <c r="B607" t="s">
        <v>1527</v>
      </c>
      <c r="C607" t="s">
        <v>1528</v>
      </c>
      <c r="D607" t="s">
        <v>35</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255</v>
      </c>
      <c r="B608" t="s">
        <v>1529</v>
      </c>
      <c r="C608" t="s">
        <v>1530</v>
      </c>
      <c r="D608" t="s">
        <v>35</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255</v>
      </c>
      <c r="B609" t="s">
        <v>1531</v>
      </c>
      <c r="C609" t="s">
        <v>1532</v>
      </c>
      <c r="D609" t="s">
        <v>35</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255</v>
      </c>
      <c r="B610" t="s">
        <v>1533</v>
      </c>
      <c r="C610" t="s">
        <v>1534</v>
      </c>
      <c r="D610" t="s">
        <v>35</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255</v>
      </c>
      <c r="B611" t="s">
        <v>1535</v>
      </c>
      <c r="C611" t="s">
        <v>1536</v>
      </c>
      <c r="D611" t="s">
        <v>1537</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255</v>
      </c>
      <c r="B612" t="s">
        <v>1538</v>
      </c>
      <c r="C612" t="s">
        <v>1539</v>
      </c>
      <c r="D612" t="s">
        <v>35</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255</v>
      </c>
      <c r="B613" t="s">
        <v>1538</v>
      </c>
      <c r="C613" t="s">
        <v>1540</v>
      </c>
      <c r="D613" t="s">
        <v>470</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255</v>
      </c>
      <c r="B614" t="s">
        <v>1541</v>
      </c>
      <c r="C614" t="s">
        <v>1542</v>
      </c>
      <c r="D614" t="s">
        <v>35</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255</v>
      </c>
      <c r="B615" t="s">
        <v>1541</v>
      </c>
      <c r="C615" t="s">
        <v>1543</v>
      </c>
      <c r="D615" t="s">
        <v>470</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255</v>
      </c>
      <c r="B616" t="s">
        <v>1544</v>
      </c>
      <c r="C616" t="s">
        <v>1545</v>
      </c>
      <c r="D616" t="s">
        <v>35</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255</v>
      </c>
      <c r="B617" t="s">
        <v>1546</v>
      </c>
      <c r="C617" t="s">
        <v>1547</v>
      </c>
      <c r="D617" t="s">
        <v>35</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255</v>
      </c>
      <c r="B618" t="s">
        <v>1548</v>
      </c>
      <c r="C618" t="s">
        <v>1549</v>
      </c>
      <c r="D618" t="s">
        <v>35</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255</v>
      </c>
      <c r="B619" t="s">
        <v>1550</v>
      </c>
      <c r="C619" t="s">
        <v>1551</v>
      </c>
      <c r="D619" t="s">
        <v>35</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255</v>
      </c>
      <c r="B620" t="s">
        <v>1552</v>
      </c>
      <c r="C620" t="s">
        <v>1553</v>
      </c>
      <c r="D620" t="s">
        <v>35</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255</v>
      </c>
      <c r="B621" t="s">
        <v>1554</v>
      </c>
      <c r="C621" t="s">
        <v>1555</v>
      </c>
      <c r="D621" t="s">
        <v>35</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255</v>
      </c>
      <c r="B622" t="s">
        <v>1556</v>
      </c>
      <c r="C622" t="s">
        <v>1557</v>
      </c>
      <c r="D622" t="s">
        <v>474</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255</v>
      </c>
      <c r="B623" t="s">
        <v>1554</v>
      </c>
      <c r="C623" t="s">
        <v>1558</v>
      </c>
      <c r="D623" t="s">
        <v>1559</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255</v>
      </c>
      <c r="B624" t="s">
        <v>1560</v>
      </c>
      <c r="C624" t="s">
        <v>1561</v>
      </c>
      <c r="D624" t="s">
        <v>478</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255</v>
      </c>
      <c r="B625" t="s">
        <v>1562</v>
      </c>
      <c r="C625" t="s">
        <v>1563</v>
      </c>
      <c r="D625" t="s">
        <v>35</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255</v>
      </c>
      <c r="B626" t="s">
        <v>1564</v>
      </c>
      <c r="C626" t="s">
        <v>1565</v>
      </c>
      <c r="D626" t="s">
        <v>35</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255</v>
      </c>
      <c r="B627" t="s">
        <v>1566</v>
      </c>
      <c r="C627" t="s">
        <v>1567</v>
      </c>
      <c r="D627" t="s">
        <v>35</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255</v>
      </c>
      <c r="B628" t="s">
        <v>1568</v>
      </c>
      <c r="C628" t="s">
        <v>1569</v>
      </c>
      <c r="D628" t="s">
        <v>35</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255</v>
      </c>
      <c r="B629" t="s">
        <v>1570</v>
      </c>
      <c r="C629" t="s">
        <v>1571</v>
      </c>
      <c r="D629" t="s">
        <v>35</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255</v>
      </c>
      <c r="B630" t="s">
        <v>1572</v>
      </c>
      <c r="C630" t="s">
        <v>1573</v>
      </c>
      <c r="D630" t="s">
        <v>35</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255</v>
      </c>
      <c r="B631" t="s">
        <v>1574</v>
      </c>
      <c r="C631" t="s">
        <v>1575</v>
      </c>
      <c r="D631" t="s">
        <v>35</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255</v>
      </c>
      <c r="B632" t="s">
        <v>1576</v>
      </c>
      <c r="C632" t="s">
        <v>1577</v>
      </c>
      <c r="D632" t="s">
        <v>35</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255</v>
      </c>
      <c r="B633" t="s">
        <v>1578</v>
      </c>
      <c r="C633" t="s">
        <v>1579</v>
      </c>
      <c r="D633" t="s">
        <v>474</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255</v>
      </c>
      <c r="B634" t="s">
        <v>1580</v>
      </c>
      <c r="C634" t="s">
        <v>1581</v>
      </c>
      <c r="D634" t="s">
        <v>478</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255</v>
      </c>
      <c r="B635" t="s">
        <v>1582</v>
      </c>
      <c r="C635" t="s">
        <v>1583</v>
      </c>
      <c r="D635" t="s">
        <v>35</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255</v>
      </c>
      <c r="B636" t="s">
        <v>1584</v>
      </c>
      <c r="C636" t="s">
        <v>1585</v>
      </c>
      <c r="D636" t="s">
        <v>35</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255</v>
      </c>
      <c r="B637" t="s">
        <v>1586</v>
      </c>
      <c r="C637" t="s">
        <v>1587</v>
      </c>
      <c r="D637" t="s">
        <v>35</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255</v>
      </c>
      <c r="B638" t="s">
        <v>1588</v>
      </c>
      <c r="C638" t="s">
        <v>1589</v>
      </c>
      <c r="D638" t="s">
        <v>474</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255</v>
      </c>
      <c r="B639" t="s">
        <v>1590</v>
      </c>
      <c r="C639" t="s">
        <v>1591</v>
      </c>
      <c r="D639" t="s">
        <v>478</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255</v>
      </c>
      <c r="B640" t="s">
        <v>1592</v>
      </c>
      <c r="C640" t="s">
        <v>1593</v>
      </c>
      <c r="D640" t="s">
        <v>35</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255</v>
      </c>
      <c r="B641" t="s">
        <v>1594</v>
      </c>
      <c r="C641" t="s">
        <v>1595</v>
      </c>
      <c r="D641" t="s">
        <v>474</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255</v>
      </c>
      <c r="B642" t="s">
        <v>1596</v>
      </c>
      <c r="C642" t="s">
        <v>1597</v>
      </c>
      <c r="D642" t="s">
        <v>478</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255</v>
      </c>
      <c r="B643" t="s">
        <v>1598</v>
      </c>
      <c r="C643" t="s">
        <v>1599</v>
      </c>
      <c r="D643" t="s">
        <v>35</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255</v>
      </c>
      <c r="B644" t="s">
        <v>1600</v>
      </c>
      <c r="C644" t="s">
        <v>1601</v>
      </c>
      <c r="D644" t="s">
        <v>35</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255</v>
      </c>
      <c r="B645" t="s">
        <v>1602</v>
      </c>
      <c r="C645" t="s">
        <v>1603</v>
      </c>
      <c r="D645" t="s">
        <v>35</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255</v>
      </c>
      <c r="B646" t="s">
        <v>1604</v>
      </c>
      <c r="C646" t="s">
        <v>1605</v>
      </c>
      <c r="D646" t="s">
        <v>474</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255</v>
      </c>
      <c r="B647" t="s">
        <v>1606</v>
      </c>
      <c r="C647" t="s">
        <v>1607</v>
      </c>
      <c r="D647" t="s">
        <v>478</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255</v>
      </c>
      <c r="B648" t="s">
        <v>1608</v>
      </c>
      <c r="C648" t="s">
        <v>1609</v>
      </c>
      <c r="D648" t="s">
        <v>35</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255</v>
      </c>
      <c r="B649" t="s">
        <v>1610</v>
      </c>
      <c r="C649" t="s">
        <v>1611</v>
      </c>
      <c r="D649" t="s">
        <v>474</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255</v>
      </c>
      <c r="B650" t="s">
        <v>1612</v>
      </c>
      <c r="C650" t="s">
        <v>1613</v>
      </c>
      <c r="D650" t="s">
        <v>478</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255</v>
      </c>
      <c r="B651" t="s">
        <v>1614</v>
      </c>
      <c r="C651" t="s">
        <v>1615</v>
      </c>
      <c r="D651" t="s">
        <v>35</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255</v>
      </c>
      <c r="B652" t="s">
        <v>1616</v>
      </c>
      <c r="C652" t="s">
        <v>1617</v>
      </c>
      <c r="D652" t="s">
        <v>474</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255</v>
      </c>
      <c r="B653" t="s">
        <v>1614</v>
      </c>
      <c r="C653" t="s">
        <v>1618</v>
      </c>
      <c r="D653" t="s">
        <v>470</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255</v>
      </c>
      <c r="B654" t="s">
        <v>1619</v>
      </c>
      <c r="C654" t="s">
        <v>1620</v>
      </c>
      <c r="D654" t="s">
        <v>478</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255</v>
      </c>
      <c r="B655" t="s">
        <v>1621</v>
      </c>
      <c r="C655" t="s">
        <v>1622</v>
      </c>
      <c r="D655" t="s">
        <v>35</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255</v>
      </c>
      <c r="B656" t="s">
        <v>1623</v>
      </c>
      <c r="C656" t="s">
        <v>1624</v>
      </c>
      <c r="D656" t="s">
        <v>676</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255</v>
      </c>
      <c r="B657" t="s">
        <v>1625</v>
      </c>
      <c r="C657" t="s">
        <v>1626</v>
      </c>
      <c r="D657" t="s">
        <v>35</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255</v>
      </c>
      <c r="B658" t="s">
        <v>1627</v>
      </c>
      <c r="C658" t="s">
        <v>1628</v>
      </c>
      <c r="D658" t="s">
        <v>676</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255</v>
      </c>
      <c r="B659" t="s">
        <v>1629</v>
      </c>
      <c r="C659" t="s">
        <v>1630</v>
      </c>
      <c r="D659" t="s">
        <v>35</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255</v>
      </c>
      <c r="B660" t="s">
        <v>1631</v>
      </c>
      <c r="C660" t="s">
        <v>1632</v>
      </c>
      <c r="D660" t="s">
        <v>676</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255</v>
      </c>
      <c r="B661" t="s">
        <v>1633</v>
      </c>
      <c r="C661" t="s">
        <v>1634</v>
      </c>
      <c r="D661" t="s">
        <v>35</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255</v>
      </c>
      <c r="B662" t="s">
        <v>1635</v>
      </c>
      <c r="C662" t="s">
        <v>1636</v>
      </c>
      <c r="D662" t="s">
        <v>676</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255</v>
      </c>
      <c r="B663" t="s">
        <v>1637</v>
      </c>
      <c r="C663" t="s">
        <v>1638</v>
      </c>
      <c r="D663" t="s">
        <v>35</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255</v>
      </c>
      <c r="B664" t="s">
        <v>1639</v>
      </c>
      <c r="C664" t="s">
        <v>1640</v>
      </c>
      <c r="D664" t="s">
        <v>676</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AC49"/>
  <sheetViews>
    <sheetView workbookViewId="0">
      <selection activeCell="A1" sqref="A1"/>
    </sheetView>
  </sheetViews>
  <sheetFormatPr baseColWidth="10" defaultRowHeight="15"/>
  <sheetData>
    <row r="1" spans="1:29">
      <c r="A1" t="s">
        <v>1641</v>
      </c>
      <c r="E1" t="n">
        <v>2006</v>
      </c>
      <c r="F1" t="n">
        <v>2007</v>
      </c>
      <c r="G1" t="n">
        <v>2008</v>
      </c>
      <c r="H1" t="n">
        <v>2009</v>
      </c>
      <c r="I1" t="n">
        <v>2010</v>
      </c>
      <c r="J1" t="n">
        <v>2011</v>
      </c>
      <c r="K1" t="n">
        <v>2012</v>
      </c>
      <c r="L1" t="n">
        <v>2013</v>
      </c>
      <c r="M1" t="n">
        <v>2014</v>
      </c>
      <c r="N1" t="n">
        <v>2015</v>
      </c>
      <c r="O1" t="n">
        <v>2016</v>
      </c>
      <c r="P1" t="n">
        <v>2017</v>
      </c>
      <c r="Q1" t="n">
        <v>2018</v>
      </c>
      <c r="R1" t="n">
        <v>2019</v>
      </c>
      <c r="S1" t="n">
        <v>2020</v>
      </c>
      <c r="T1" t="n">
        <v>2021</v>
      </c>
      <c r="U1" t="n">
        <v>2022</v>
      </c>
      <c r="V1" t="n">
        <v>2023</v>
      </c>
      <c r="W1" t="n">
        <v>2024</v>
      </c>
      <c r="X1" t="n">
        <v>2025</v>
      </c>
      <c r="Y1" t="n">
        <v>2026</v>
      </c>
      <c r="Z1" t="n">
        <v>2027</v>
      </c>
      <c r="AA1" t="n">
        <v>2028</v>
      </c>
      <c r="AB1" t="n">
        <v>2029</v>
      </c>
      <c r="AC1" t="n">
        <v>2030</v>
      </c>
    </row>
    <row r="2" spans="1:29">
      <c r="A2" t="s">
        <v>1642</v>
      </c>
      <c r="B2" t="s">
        <v>1643</v>
      </c>
      <c r="E2" t="n">
        <v>5.359</v>
      </c>
      <c r="F2" t="n">
        <v>5.359</v>
      </c>
      <c r="G2" t="n">
        <v>5.359</v>
      </c>
      <c r="H2" t="n">
        <v>5.359</v>
      </c>
      <c r="I2" t="n">
        <v>5.359</v>
      </c>
      <c r="J2" t="n">
        <v>5.359</v>
      </c>
      <c r="K2" t="n">
        <v>5.359</v>
      </c>
      <c r="L2" t="n">
        <v>5.359</v>
      </c>
      <c r="M2" t="n">
        <v>5.359</v>
      </c>
      <c r="N2" t="n">
        <v>5.359</v>
      </c>
      <c r="O2" t="n">
        <v>5.359</v>
      </c>
      <c r="P2" t="n">
        <v>5.359</v>
      </c>
      <c r="Q2" t="n">
        <v>5.359</v>
      </c>
      <c r="R2" t="n">
        <v>5.359</v>
      </c>
      <c r="S2" t="n">
        <v>5.359</v>
      </c>
      <c r="T2" t="n">
        <v>5.359</v>
      </c>
      <c r="U2" t="n">
        <v>5.359</v>
      </c>
      <c r="V2" t="n">
        <v>5.359</v>
      </c>
      <c r="W2" t="n">
        <v>5.359</v>
      </c>
      <c r="X2" t="n">
        <v>5.359</v>
      </c>
      <c r="Y2" t="n">
        <v>5.359</v>
      </c>
      <c r="Z2" t="n">
        <v>5.359</v>
      </c>
      <c r="AA2" t="n">
        <v>5.359</v>
      </c>
      <c r="AB2" t="n">
        <v>5.359</v>
      </c>
      <c r="AC2" t="n">
        <v>5.359</v>
      </c>
    </row>
    <row r="4" spans="1:29">
      <c r="B4" t="s">
        <v>1644</v>
      </c>
      <c r="C4" t="s">
        <v>1645</v>
      </c>
      <c r="E4" t="n">
        <v>2006</v>
      </c>
      <c r="F4" t="n">
        <v>2007</v>
      </c>
      <c r="G4" t="n">
        <v>2008</v>
      </c>
      <c r="H4" t="n">
        <v>2009</v>
      </c>
      <c r="I4" t="n">
        <v>2010</v>
      </c>
      <c r="J4" t="n">
        <v>2011</v>
      </c>
      <c r="K4" t="n">
        <v>2012</v>
      </c>
      <c r="L4" t="n">
        <v>2013</v>
      </c>
      <c r="M4" t="n">
        <v>2014</v>
      </c>
      <c r="N4" t="n">
        <v>2015</v>
      </c>
      <c r="O4" t="n">
        <v>2016</v>
      </c>
      <c r="P4" t="n">
        <v>2017</v>
      </c>
      <c r="Q4" t="n">
        <v>2018</v>
      </c>
      <c r="R4" t="n">
        <v>2019</v>
      </c>
      <c r="S4" t="n">
        <v>2020</v>
      </c>
      <c r="T4" t="n">
        <v>2021</v>
      </c>
      <c r="U4" t="n">
        <v>2022</v>
      </c>
      <c r="V4" t="n">
        <v>2023</v>
      </c>
      <c r="W4" t="n">
        <v>2024</v>
      </c>
      <c r="X4" t="n">
        <v>2025</v>
      </c>
      <c r="Y4" t="n">
        <v>2026</v>
      </c>
      <c r="Z4" t="n">
        <v>2027</v>
      </c>
      <c r="AA4" t="n">
        <v>2028</v>
      </c>
      <c r="AB4" t="n">
        <v>2029</v>
      </c>
      <c r="AC4" t="n">
        <v>2030</v>
      </c>
    </row>
    <row r="5" spans="1:29">
      <c r="A5" t="s">
        <v>1646</v>
      </c>
    </row>
    <row r="7" spans="1:29">
      <c r="A7" t="s">
        <v>1647</v>
      </c>
      <c r="B7" t="s">
        <v>1648</v>
      </c>
      <c r="C7" t="s">
        <v>120</v>
      </c>
      <c r="E7">
        <f>'DBEDT Biodiesel'!AW2/1000</f>
        <v/>
      </c>
      <c r="F7">
        <f>'DBEDT Biodiesel'!AX2/1000</f>
        <v/>
      </c>
      <c r="G7">
        <f>'DBEDT Biodiesel'!AY2/1000</f>
        <v/>
      </c>
      <c r="H7">
        <f>'DBEDT Biodiesel'!AZ2/1000</f>
        <v/>
      </c>
      <c r="I7">
        <f>'DBEDT Biodiesel'!BA2/1000</f>
        <v/>
      </c>
      <c r="J7">
        <f>'DBEDT Biodiesel'!BB2/1000</f>
        <v/>
      </c>
      <c r="K7">
        <f>'DBEDT Biodiesel'!BC2/1000</f>
        <v/>
      </c>
      <c r="L7">
        <f>'DBEDT Biodiesel'!BD2/1000</f>
        <v/>
      </c>
      <c r="M7">
        <f>'DBEDT Biodiesel'!BE2/1000</f>
        <v/>
      </c>
      <c r="N7">
        <f>'DBEDT Biodiesel'!BF2/1000</f>
        <v/>
      </c>
      <c r="O7">
        <f>'DBEDT Biodiesel'!BG2/1000</f>
        <v/>
      </c>
      <c r="P7">
        <f>'DBEDT Biodiesel'!BH2/1000</f>
        <v/>
      </c>
      <c r="Q7">
        <f>'DBEDT Biodiesel'!BI2/1000</f>
        <v/>
      </c>
      <c r="R7">
        <f>'DBEDT Biodiesel'!BJ2/1000</f>
        <v/>
      </c>
      <c r="S7">
        <f>'DBEDT Biodiesel'!BK2/1000</f>
        <v/>
      </c>
      <c r="T7">
        <f>'DBEDT Biodiesel'!BL2/1000</f>
        <v/>
      </c>
      <c r="U7">
        <f>'DBEDT Biodiesel'!BM2/1000</f>
        <v/>
      </c>
      <c r="V7">
        <f>'DBEDT Biodiesel'!BN2/1000</f>
        <v/>
      </c>
      <c r="W7">
        <f>'DBEDT Biodiesel'!BO2/1000</f>
        <v/>
      </c>
      <c r="X7">
        <f>'DBEDT Biodiesel'!BP2/1000</f>
        <v/>
      </c>
      <c r="Y7">
        <f>'DBEDT Biodiesel'!BQ2/1000</f>
        <v/>
      </c>
      <c r="Z7">
        <f>'DBEDT Biodiesel'!BR2/1000</f>
        <v/>
      </c>
      <c r="AA7">
        <f>'DBEDT Biodiesel'!BS2/1000</f>
        <v/>
      </c>
      <c r="AB7">
        <f>'DBEDT Biodiesel'!BT2/1000</f>
        <v/>
      </c>
      <c r="AC7">
        <f>'DBEDT Biodiesel'!BU2/1000</f>
        <v/>
      </c>
    </row>
    <row r="8" spans="1:29">
      <c r="A8" t="s">
        <v>1649</v>
      </c>
      <c r="B8" t="s">
        <v>1650</v>
      </c>
      <c r="C8">
        <f>1/3</f>
        <v/>
      </c>
      <c r="E8">
        <f>E$7*$C8</f>
        <v/>
      </c>
      <c r="F8">
        <f>F$7*$C8</f>
        <v/>
      </c>
      <c r="G8">
        <f>G$7*$C8</f>
        <v/>
      </c>
      <c r="H8">
        <f>H$7*$C8</f>
        <v/>
      </c>
      <c r="I8">
        <f>I$7*$C8</f>
        <v/>
      </c>
      <c r="J8">
        <f>J$7*$C8</f>
        <v/>
      </c>
      <c r="K8">
        <f>K$7*$C8</f>
        <v/>
      </c>
      <c r="L8">
        <f>L$7*$C8</f>
        <v/>
      </c>
      <c r="M8">
        <f>M$7*$C8</f>
        <v/>
      </c>
      <c r="N8">
        <f>N$7*$C8</f>
        <v/>
      </c>
      <c r="O8">
        <f>O$7*$C8</f>
        <v/>
      </c>
      <c r="P8">
        <f>P$7*$C8</f>
        <v/>
      </c>
      <c r="Q8">
        <f>Q$7*$C8</f>
        <v/>
      </c>
      <c r="R8">
        <f>R$7*$C8</f>
        <v/>
      </c>
      <c r="S8">
        <f>S$7*$C8</f>
        <v/>
      </c>
      <c r="T8">
        <f>T$7*$C8</f>
        <v/>
      </c>
      <c r="U8">
        <f>U$7*$C8</f>
        <v/>
      </c>
      <c r="V8">
        <f>V$7*$C8</f>
        <v/>
      </c>
      <c r="W8">
        <f>W$7*$C8</f>
        <v/>
      </c>
      <c r="X8">
        <f>X$7*$C8</f>
        <v/>
      </c>
      <c r="Y8">
        <f>Y$7*$C8</f>
        <v/>
      </c>
      <c r="Z8">
        <f>Z$7*$C8</f>
        <v/>
      </c>
      <c r="AA8">
        <f>AA$7*$C8</f>
        <v/>
      </c>
      <c r="AB8">
        <f>AB$7*$C8</f>
        <v/>
      </c>
      <c r="AC8">
        <f>AC$7*$C8</f>
        <v/>
      </c>
    </row>
    <row r="9" spans="1:29">
      <c r="A9" t="s">
        <v>1651</v>
      </c>
      <c r="B9" t="s">
        <v>1650</v>
      </c>
      <c r="C9">
        <f>1/3</f>
        <v/>
      </c>
      <c r="E9">
        <f>E$7*$C9</f>
        <v/>
      </c>
      <c r="F9">
        <f>F$7*$C9</f>
        <v/>
      </c>
      <c r="G9">
        <f>G$7*$C9</f>
        <v/>
      </c>
      <c r="H9">
        <f>H$7*$C9</f>
        <v/>
      </c>
      <c r="I9">
        <f>I$7*$C9</f>
        <v/>
      </c>
      <c r="J9">
        <f>J$7*$C9</f>
        <v/>
      </c>
      <c r="K9">
        <f>K$7*$C9</f>
        <v/>
      </c>
      <c r="L9">
        <f>L$7*$C9</f>
        <v/>
      </c>
      <c r="M9">
        <f>M$7*$C9</f>
        <v/>
      </c>
      <c r="N9">
        <f>N$7*$C9</f>
        <v/>
      </c>
      <c r="O9">
        <f>O$7*$C9</f>
        <v/>
      </c>
      <c r="P9">
        <f>P$7*$C9</f>
        <v/>
      </c>
      <c r="Q9">
        <f>Q$7*$C9</f>
        <v/>
      </c>
      <c r="R9">
        <f>R$7*$C9</f>
        <v/>
      </c>
      <c r="S9">
        <f>S$7*$C9</f>
        <v/>
      </c>
      <c r="T9">
        <f>T$7*$C9</f>
        <v/>
      </c>
      <c r="U9">
        <f>U$7*$C9</f>
        <v/>
      </c>
      <c r="V9">
        <f>V$7*$C9</f>
        <v/>
      </c>
      <c r="W9">
        <f>W$7*$C9</f>
        <v/>
      </c>
      <c r="X9">
        <f>X$7*$C9</f>
        <v/>
      </c>
      <c r="Y9">
        <f>Y$7*$C9</f>
        <v/>
      </c>
      <c r="Z9">
        <f>Z$7*$C9</f>
        <v/>
      </c>
      <c r="AA9">
        <f>AA$7*$C9</f>
        <v/>
      </c>
      <c r="AB9">
        <f>AB$7*$C9</f>
        <v/>
      </c>
      <c r="AC9">
        <f>AC$7*$C9</f>
        <v/>
      </c>
    </row>
    <row r="10" spans="1:29">
      <c r="A10" t="s">
        <v>1652</v>
      </c>
      <c r="B10" t="s">
        <v>1650</v>
      </c>
      <c r="C10">
        <f>1/3</f>
        <v/>
      </c>
      <c r="E10">
        <f>E$7*$C10</f>
        <v/>
      </c>
      <c r="F10">
        <f>F$7*$C10</f>
        <v/>
      </c>
      <c r="G10">
        <f>G$7*$C10</f>
        <v/>
      </c>
      <c r="H10">
        <f>H$7*$C10</f>
        <v/>
      </c>
      <c r="I10">
        <f>I$7*$C10</f>
        <v/>
      </c>
      <c r="J10">
        <f>J$7*$C10</f>
        <v/>
      </c>
      <c r="K10">
        <f>K$7*$C10</f>
        <v/>
      </c>
      <c r="L10">
        <f>L$7*$C10</f>
        <v/>
      </c>
      <c r="M10">
        <f>M$7*$C10</f>
        <v/>
      </c>
      <c r="N10">
        <f>N$7*$C10</f>
        <v/>
      </c>
      <c r="O10">
        <f>O$7*$C10</f>
        <v/>
      </c>
      <c r="P10">
        <f>P$7*$C10</f>
        <v/>
      </c>
      <c r="Q10">
        <f>Q$7*$C10</f>
        <v/>
      </c>
      <c r="R10">
        <f>R$7*$C10</f>
        <v/>
      </c>
      <c r="S10">
        <f>S$7*$C10</f>
        <v/>
      </c>
      <c r="T10">
        <f>T$7*$C10</f>
        <v/>
      </c>
      <c r="U10">
        <f>U$7*$C10</f>
        <v/>
      </c>
      <c r="V10">
        <f>V$7*$C10</f>
        <v/>
      </c>
      <c r="W10">
        <f>W$7*$C10</f>
        <v/>
      </c>
      <c r="X10">
        <f>X$7*$C10</f>
        <v/>
      </c>
      <c r="Y10">
        <f>Y$7*$C10</f>
        <v/>
      </c>
      <c r="Z10">
        <f>Z$7*$C10</f>
        <v/>
      </c>
      <c r="AA10">
        <f>AA$7*$C10</f>
        <v/>
      </c>
      <c r="AB10">
        <f>AB$7*$C10</f>
        <v/>
      </c>
      <c r="AC10">
        <f>AC$7*$C10</f>
        <v/>
      </c>
    </row>
    <row r="11" spans="1:29">
      <c r="A11" t="s">
        <v>1653</v>
      </c>
      <c r="B11" t="s">
        <v>1648</v>
      </c>
      <c r="E11">
        <f>E7</f>
        <v/>
      </c>
      <c r="F11">
        <f>F7</f>
        <v/>
      </c>
      <c r="G11">
        <f>G7</f>
        <v/>
      </c>
      <c r="H11">
        <f>H7</f>
        <v/>
      </c>
      <c r="I11">
        <f>I7</f>
        <v/>
      </c>
      <c r="J11">
        <f>J7</f>
        <v/>
      </c>
      <c r="K11">
        <f>K7</f>
        <v/>
      </c>
      <c r="L11">
        <f>L7</f>
        <v/>
      </c>
      <c r="M11">
        <f>M7</f>
        <v/>
      </c>
      <c r="N11">
        <f>N7</f>
        <v/>
      </c>
      <c r="O11">
        <f>O7</f>
        <v/>
      </c>
      <c r="P11">
        <f>P7</f>
        <v/>
      </c>
      <c r="Q11">
        <f>Q7</f>
        <v/>
      </c>
      <c r="R11">
        <f>R7</f>
        <v/>
      </c>
      <c r="S11">
        <f>S7</f>
        <v/>
      </c>
      <c r="T11">
        <f>T7</f>
        <v/>
      </c>
      <c r="U11">
        <f>U7</f>
        <v/>
      </c>
      <c r="V11">
        <f>V7</f>
        <v/>
      </c>
      <c r="W11">
        <f>W7</f>
        <v/>
      </c>
      <c r="X11">
        <f>X7</f>
        <v/>
      </c>
      <c r="Y11">
        <f>Y7</f>
        <v/>
      </c>
      <c r="Z11">
        <f>Z7</f>
        <v/>
      </c>
      <c r="AA11">
        <f>AA7</f>
        <v/>
      </c>
      <c r="AB11">
        <f>AB7</f>
        <v/>
      </c>
      <c r="AC11">
        <f>AC7</f>
        <v/>
      </c>
    </row>
    <row r="14" spans="1:29">
      <c r="A14" t="s">
        <v>1654</v>
      </c>
    </row>
    <row r="15" spans="1:29">
      <c r="A15" t="s">
        <v>1647</v>
      </c>
      <c r="B15" t="s">
        <v>1655</v>
      </c>
      <c r="C15" t="s">
        <v>120</v>
      </c>
      <c r="E15">
        <f>E7*E$2*1000</f>
        <v/>
      </c>
      <c r="F15">
        <f>F7*F$2*1000</f>
        <v/>
      </c>
      <c r="G15">
        <f>G7*G$2*1000</f>
        <v/>
      </c>
      <c r="H15">
        <f>H7*H$2*1000</f>
        <v/>
      </c>
      <c r="I15">
        <f>I7*I$2*1000</f>
        <v/>
      </c>
      <c r="J15">
        <f>J7*J$2*1000</f>
        <v/>
      </c>
      <c r="K15">
        <f>K7*K$2*1000</f>
        <v/>
      </c>
      <c r="L15">
        <f>L7*L$2*1000</f>
        <v/>
      </c>
      <c r="M15">
        <f>M7*M$2*1000</f>
        <v/>
      </c>
      <c r="N15">
        <f>N7*N$2*1000</f>
        <v/>
      </c>
      <c r="O15">
        <f>O7*O$2*1000</f>
        <v/>
      </c>
      <c r="P15">
        <f>P7*P$2*1000</f>
        <v/>
      </c>
      <c r="Q15">
        <f>Q7*Q$2*1000</f>
        <v/>
      </c>
      <c r="R15">
        <f>R7*R$2*1000</f>
        <v/>
      </c>
      <c r="S15">
        <f>S7*S$2*1000</f>
        <v/>
      </c>
      <c r="T15">
        <f>T7*T$2*1000</f>
        <v/>
      </c>
      <c r="U15">
        <f>U7*U$2*1000</f>
        <v/>
      </c>
      <c r="V15">
        <f>V7*V$2*1000</f>
        <v/>
      </c>
      <c r="W15">
        <f>W7*W$2*1000</f>
        <v/>
      </c>
      <c r="X15">
        <f>X7*X$2*1000</f>
        <v/>
      </c>
      <c r="Y15">
        <f>Y7*Y$2*1000</f>
        <v/>
      </c>
      <c r="Z15">
        <f>Z7*Z$2*1000</f>
        <v/>
      </c>
      <c r="AA15">
        <f>AA7*AA$2*1000</f>
        <v/>
      </c>
      <c r="AB15">
        <f>AB7*AB$2*1000</f>
        <v/>
      </c>
      <c r="AC15">
        <f>AC7*AC$2*1000</f>
        <v/>
      </c>
    </row>
    <row r="16" spans="1:29">
      <c r="A16" t="s">
        <v>1649</v>
      </c>
      <c r="B16" t="s">
        <v>1655</v>
      </c>
      <c r="E16">
        <f>E8*E$2*1000</f>
        <v/>
      </c>
      <c r="F16">
        <f>F8*F$2*1000</f>
        <v/>
      </c>
      <c r="G16">
        <f>G8*G$2*1000</f>
        <v/>
      </c>
      <c r="H16">
        <f>H8*H$2*1000</f>
        <v/>
      </c>
      <c r="I16">
        <f>I8*I$2*1000</f>
        <v/>
      </c>
      <c r="J16">
        <f>J8*J$2*1000</f>
        <v/>
      </c>
      <c r="K16">
        <f>K8*K$2*1000</f>
        <v/>
      </c>
      <c r="L16">
        <f>L8*L$2*1000</f>
        <v/>
      </c>
      <c r="M16">
        <f>M8*M$2*1000</f>
        <v/>
      </c>
      <c r="N16">
        <f>N8*N$2*1000</f>
        <v/>
      </c>
      <c r="O16">
        <f>O8*O$2*1000</f>
        <v/>
      </c>
      <c r="P16">
        <f>P8*P$2*1000</f>
        <v/>
      </c>
      <c r="Q16">
        <f>Q8*Q$2*1000</f>
        <v/>
      </c>
      <c r="R16">
        <f>R8*R$2*1000</f>
        <v/>
      </c>
      <c r="S16">
        <f>S8*S$2*1000</f>
        <v/>
      </c>
      <c r="T16">
        <f>T8*T$2*1000</f>
        <v/>
      </c>
      <c r="U16">
        <f>U8*U$2*1000</f>
        <v/>
      </c>
      <c r="V16">
        <f>V8*V$2*1000</f>
        <v/>
      </c>
      <c r="W16">
        <f>W8*W$2*1000</f>
        <v/>
      </c>
      <c r="X16">
        <f>X8*X$2*1000</f>
        <v/>
      </c>
      <c r="Y16">
        <f>Y8*Y$2*1000</f>
        <v/>
      </c>
      <c r="Z16">
        <f>Z8*Z$2*1000</f>
        <v/>
      </c>
      <c r="AA16">
        <f>AA8*AA$2*1000</f>
        <v/>
      </c>
      <c r="AB16">
        <f>AB8*AB$2*1000</f>
        <v/>
      </c>
      <c r="AC16">
        <f>AC8*AC$2*1000</f>
        <v/>
      </c>
    </row>
    <row r="17" spans="1:29">
      <c r="A17" t="s">
        <v>1651</v>
      </c>
      <c r="B17" t="s">
        <v>1655</v>
      </c>
      <c r="E17">
        <f>E9*E$2*1000</f>
        <v/>
      </c>
      <c r="F17">
        <f>F9*F$2*1000</f>
        <v/>
      </c>
      <c r="G17">
        <f>G9*G$2*1000</f>
        <v/>
      </c>
      <c r="H17">
        <f>H9*H$2*1000</f>
        <v/>
      </c>
      <c r="I17">
        <f>I9*I$2*1000</f>
        <v/>
      </c>
      <c r="J17">
        <f>J9*J$2*1000</f>
        <v/>
      </c>
      <c r="K17">
        <f>K9*K$2*1000</f>
        <v/>
      </c>
      <c r="L17">
        <f>L9*L$2*1000</f>
        <v/>
      </c>
      <c r="M17">
        <f>M9*M$2*1000</f>
        <v/>
      </c>
      <c r="N17">
        <f>N9*N$2*1000</f>
        <v/>
      </c>
      <c r="O17">
        <f>O9*O$2*1000</f>
        <v/>
      </c>
      <c r="P17">
        <f>P9*P$2*1000</f>
        <v/>
      </c>
      <c r="Q17">
        <f>Q9*Q$2*1000</f>
        <v/>
      </c>
      <c r="R17">
        <f>R9*R$2*1000</f>
        <v/>
      </c>
      <c r="S17">
        <f>S9*S$2*1000</f>
        <v/>
      </c>
      <c r="T17">
        <f>T9*T$2*1000</f>
        <v/>
      </c>
      <c r="U17">
        <f>U9*U$2*1000</f>
        <v/>
      </c>
      <c r="V17">
        <f>V9*V$2*1000</f>
        <v/>
      </c>
      <c r="W17">
        <f>W9*W$2*1000</f>
        <v/>
      </c>
      <c r="X17">
        <f>X9*X$2*1000</f>
        <v/>
      </c>
      <c r="Y17">
        <f>Y9*Y$2*1000</f>
        <v/>
      </c>
      <c r="Z17">
        <f>Z9*Z$2*1000</f>
        <v/>
      </c>
      <c r="AA17">
        <f>AA9*AA$2*1000</f>
        <v/>
      </c>
      <c r="AB17">
        <f>AB9*AB$2*1000</f>
        <v/>
      </c>
      <c r="AC17">
        <f>AC9*AC$2*1000</f>
        <v/>
      </c>
    </row>
    <row r="18" spans="1:29">
      <c r="A18" t="s">
        <v>1652</v>
      </c>
      <c r="B18" t="s">
        <v>1655</v>
      </c>
      <c r="E18">
        <f>E10*E$2*1000</f>
        <v/>
      </c>
      <c r="F18">
        <f>F10*F$2*1000</f>
        <v/>
      </c>
      <c r="G18">
        <f>G10*G$2*1000</f>
        <v/>
      </c>
      <c r="H18">
        <f>H10*H$2*1000</f>
        <v/>
      </c>
      <c r="I18">
        <f>I10*I$2*1000</f>
        <v/>
      </c>
      <c r="J18">
        <f>J10*J$2*1000</f>
        <v/>
      </c>
      <c r="K18">
        <f>K10*K$2*1000</f>
        <v/>
      </c>
      <c r="L18">
        <f>L10*L$2*1000</f>
        <v/>
      </c>
      <c r="M18">
        <f>M10*M$2*1000</f>
        <v/>
      </c>
      <c r="N18">
        <f>N10*N$2*1000</f>
        <v/>
      </c>
      <c r="O18">
        <f>O10*O$2*1000</f>
        <v/>
      </c>
      <c r="P18">
        <f>P10*P$2*1000</f>
        <v/>
      </c>
      <c r="Q18">
        <f>Q10*Q$2*1000</f>
        <v/>
      </c>
      <c r="R18">
        <f>R10*R$2*1000</f>
        <v/>
      </c>
      <c r="S18">
        <f>S10*S$2*1000</f>
        <v/>
      </c>
      <c r="T18">
        <f>T10*T$2*1000</f>
        <v/>
      </c>
      <c r="U18">
        <f>U10*U$2*1000</f>
        <v/>
      </c>
      <c r="V18">
        <f>V10*V$2*1000</f>
        <v/>
      </c>
      <c r="W18">
        <f>W10*W$2*1000</f>
        <v/>
      </c>
      <c r="X18">
        <f>X10*X$2*1000</f>
        <v/>
      </c>
      <c r="Y18">
        <f>Y10*Y$2*1000</f>
        <v/>
      </c>
      <c r="Z18">
        <f>Z10*Z$2*1000</f>
        <v/>
      </c>
      <c r="AA18">
        <f>AA10*AA$2*1000</f>
        <v/>
      </c>
      <c r="AB18">
        <f>AB10*AB$2*1000</f>
        <v/>
      </c>
      <c r="AC18">
        <f>AC10*AC$2*1000</f>
        <v/>
      </c>
    </row>
    <row r="20" spans="1:29">
      <c r="A20" t="s">
        <v>1656</v>
      </c>
      <c r="B20" t="s">
        <v>1655</v>
      </c>
      <c r="C20" t="n">
        <v>0.55</v>
      </c>
      <c r="E20">
        <f>E15*$C$20</f>
        <v/>
      </c>
      <c r="F20">
        <f>F15*$C$20</f>
        <v/>
      </c>
      <c r="G20">
        <f>G15*$C$20</f>
        <v/>
      </c>
      <c r="H20">
        <f>H15*$C$20</f>
        <v/>
      </c>
      <c r="I20">
        <f>I15*$C$20</f>
        <v/>
      </c>
      <c r="J20">
        <f>J15*$C$20</f>
        <v/>
      </c>
      <c r="K20">
        <f>K15*$C$20</f>
        <v/>
      </c>
      <c r="L20">
        <f>L15*$C$20</f>
        <v/>
      </c>
      <c r="M20">
        <f>M15*$C$20</f>
        <v/>
      </c>
      <c r="N20">
        <f>N15*$C$20</f>
        <v/>
      </c>
      <c r="O20">
        <f>O15*$C$20</f>
        <v/>
      </c>
      <c r="P20">
        <f>P15*$C$20</f>
        <v/>
      </c>
      <c r="Q20">
        <f>Q15*$C$20</f>
        <v/>
      </c>
      <c r="R20">
        <f>R15*$C$20</f>
        <v/>
      </c>
      <c r="S20">
        <f>S15*$C$20</f>
        <v/>
      </c>
      <c r="T20">
        <f>T15*$C$20</f>
        <v/>
      </c>
      <c r="U20">
        <f>U15*$C$20</f>
        <v/>
      </c>
      <c r="V20">
        <f>V15*$C$20</f>
        <v/>
      </c>
      <c r="W20">
        <f>W15*$C$20</f>
        <v/>
      </c>
      <c r="X20">
        <f>X15*$C$20</f>
        <v/>
      </c>
      <c r="Y20">
        <f>Y15*$C$20</f>
        <v/>
      </c>
      <c r="Z20">
        <f>Z15*$C$20</f>
        <v/>
      </c>
      <c r="AA20">
        <f>AA15*$C$20</f>
        <v/>
      </c>
      <c r="AB20">
        <f>AB15*$C$20</f>
        <v/>
      </c>
      <c r="AC20">
        <f>AC15*$C$20</f>
        <v/>
      </c>
    </row>
    <row r="21" spans="1:29">
      <c r="A21" t="s">
        <v>1657</v>
      </c>
      <c r="B21" t="s">
        <v>1655</v>
      </c>
      <c r="C21" t="n">
        <v>0.45</v>
      </c>
      <c r="E21">
        <f>E15*$C$21</f>
        <v/>
      </c>
      <c r="F21">
        <f>F15*$C$21</f>
        <v/>
      </c>
      <c r="G21">
        <f>G15*$C$21</f>
        <v/>
      </c>
      <c r="H21">
        <f>H15*$C$21</f>
        <v/>
      </c>
      <c r="I21">
        <f>I15*$C$21</f>
        <v/>
      </c>
      <c r="J21">
        <f>J15*$C$21</f>
        <v/>
      </c>
      <c r="K21">
        <f>K15*$C$21</f>
        <v/>
      </c>
      <c r="L21">
        <f>L15*$C$21</f>
        <v/>
      </c>
      <c r="M21">
        <f>M15*$C$21</f>
        <v/>
      </c>
      <c r="N21">
        <f>N15*$C$21</f>
        <v/>
      </c>
      <c r="O21">
        <f>O15*$C$21</f>
        <v/>
      </c>
      <c r="P21">
        <f>P15*$C$21</f>
        <v/>
      </c>
      <c r="Q21">
        <f>Q15*$C$21</f>
        <v/>
      </c>
      <c r="R21">
        <f>R15*$C$21</f>
        <v/>
      </c>
      <c r="S21">
        <f>S15*$C$21</f>
        <v/>
      </c>
      <c r="T21">
        <f>T15*$C$21</f>
        <v/>
      </c>
      <c r="U21">
        <f>U15*$C$21</f>
        <v/>
      </c>
      <c r="V21">
        <f>V15*$C$21</f>
        <v/>
      </c>
      <c r="W21">
        <f>W15*$C$21</f>
        <v/>
      </c>
      <c r="X21">
        <f>X15*$C$21</f>
        <v/>
      </c>
      <c r="Y21">
        <f>Y15*$C$21</f>
        <v/>
      </c>
      <c r="Z21">
        <f>Z15*$C$21</f>
        <v/>
      </c>
      <c r="AA21">
        <f>AA15*$C$21</f>
        <v/>
      </c>
      <c r="AB21">
        <f>AB15*$C$21</f>
        <v/>
      </c>
      <c r="AC21">
        <f>AC15*$C$21</f>
        <v/>
      </c>
    </row>
    <row r="22" spans="1:29">
      <c r="A22" t="s">
        <v>1653</v>
      </c>
      <c r="B22" t="s">
        <v>1658</v>
      </c>
      <c r="E22">
        <f>E15/1000</f>
        <v/>
      </c>
      <c r="F22">
        <f>F15/1000</f>
        <v/>
      </c>
      <c r="G22">
        <f>G15/1000</f>
        <v/>
      </c>
      <c r="H22">
        <f>H15/1000</f>
        <v/>
      </c>
      <c r="I22">
        <f>I15/1000</f>
        <v/>
      </c>
      <c r="J22">
        <f>J15/1000</f>
        <v/>
      </c>
      <c r="K22">
        <f>K15/1000</f>
        <v/>
      </c>
      <c r="L22">
        <f>L15/1000</f>
        <v/>
      </c>
      <c r="M22">
        <f>M15/1000</f>
        <v/>
      </c>
      <c r="N22">
        <f>N15/1000</f>
        <v/>
      </c>
      <c r="O22">
        <f>O15/1000</f>
        <v/>
      </c>
      <c r="P22">
        <f>P15/1000</f>
        <v/>
      </c>
      <c r="Q22">
        <f>Q15/1000</f>
        <v/>
      </c>
      <c r="R22">
        <f>R15/1000</f>
        <v/>
      </c>
      <c r="S22">
        <f>S15/1000</f>
        <v/>
      </c>
      <c r="T22">
        <f>T15/1000</f>
        <v/>
      </c>
      <c r="U22">
        <f>U15/1000</f>
        <v/>
      </c>
      <c r="V22">
        <f>V15/1000</f>
        <v/>
      </c>
      <c r="W22">
        <f>W15/1000</f>
        <v/>
      </c>
      <c r="X22">
        <f>X15/1000</f>
        <v/>
      </c>
      <c r="Y22">
        <f>Y15/1000</f>
        <v/>
      </c>
      <c r="Z22">
        <f>Z15/1000</f>
        <v/>
      </c>
      <c r="AA22">
        <f>AA15/1000</f>
        <v/>
      </c>
      <c r="AB22">
        <f>AB15/1000</f>
        <v/>
      </c>
      <c r="AC22">
        <f>AC15/1000</f>
        <v/>
      </c>
    </row>
    <row r="25" spans="1:29">
      <c r="A25" t="s">
        <v>1659</v>
      </c>
      <c r="C25" t="s">
        <v>1660</v>
      </c>
    </row>
    <row r="27" spans="1:29">
      <c r="A27" t="s">
        <v>1647</v>
      </c>
      <c r="B27" t="s">
        <v>1661</v>
      </c>
      <c r="C27">
        <f>AVERAGE('LCEF by Fuel Type'!$AD$4:$AD$9)</f>
        <v/>
      </c>
      <c r="E27">
        <f>$C27*E15</f>
        <v/>
      </c>
      <c r="F27">
        <f>$C27*F15</f>
        <v/>
      </c>
      <c r="G27">
        <f>$C27*G15</f>
        <v/>
      </c>
      <c r="H27">
        <f>$C27*H15</f>
        <v/>
      </c>
      <c r="I27">
        <f>$C27*I15</f>
        <v/>
      </c>
      <c r="J27">
        <f>$C27*J15</f>
        <v/>
      </c>
      <c r="K27">
        <f>$C27*K15</f>
        <v/>
      </c>
      <c r="L27">
        <f>$C27*L15</f>
        <v/>
      </c>
      <c r="M27">
        <f>$C27*M15</f>
        <v/>
      </c>
      <c r="N27">
        <f>$C27*N15</f>
        <v/>
      </c>
      <c r="O27">
        <f>$C27*O15</f>
        <v/>
      </c>
      <c r="P27">
        <f>$C27*P15</f>
        <v/>
      </c>
      <c r="Q27">
        <f>$C27*Q15</f>
        <v/>
      </c>
      <c r="R27">
        <f>$C27*R15</f>
        <v/>
      </c>
      <c r="S27">
        <f>$C27*S15</f>
        <v/>
      </c>
      <c r="T27">
        <f>$C27*T15</f>
        <v/>
      </c>
      <c r="U27">
        <f>$C27*U15</f>
        <v/>
      </c>
      <c r="V27">
        <f>$C27*V15</f>
        <v/>
      </c>
      <c r="W27">
        <f>$C27*W15</f>
        <v/>
      </c>
      <c r="X27">
        <f>$C27*X15</f>
        <v/>
      </c>
      <c r="Y27">
        <f>$C27*Y15</f>
        <v/>
      </c>
      <c r="Z27">
        <f>$C27*Z15</f>
        <v/>
      </c>
      <c r="AA27">
        <f>$C27*AA15</f>
        <v/>
      </c>
      <c r="AB27">
        <f>$C27*AB15</f>
        <v/>
      </c>
      <c r="AC27">
        <f>$C27*AC15</f>
        <v/>
      </c>
    </row>
    <row r="28" spans="1:29">
      <c r="A28" t="s">
        <v>1649</v>
      </c>
      <c r="B28" t="s">
        <v>1661</v>
      </c>
      <c r="C28">
        <f>AVERAGE('LCEF by Fuel Type'!$AD$4:$AD$9)</f>
        <v/>
      </c>
      <c r="E28">
        <f>$C28*E16</f>
        <v/>
      </c>
      <c r="F28">
        <f>$C28*F16</f>
        <v/>
      </c>
      <c r="G28">
        <f>$C28*G16</f>
        <v/>
      </c>
      <c r="H28">
        <f>$C28*H16</f>
        <v/>
      </c>
      <c r="I28">
        <f>$C28*I16</f>
        <v/>
      </c>
      <c r="J28">
        <f>$C28*J16</f>
        <v/>
      </c>
      <c r="K28">
        <f>$C28*K16</f>
        <v/>
      </c>
      <c r="L28">
        <f>$C28*L16</f>
        <v/>
      </c>
      <c r="M28">
        <f>$C28*M16</f>
        <v/>
      </c>
      <c r="N28">
        <f>$C28*N16</f>
        <v/>
      </c>
      <c r="O28">
        <f>$C28*O16</f>
        <v/>
      </c>
      <c r="P28">
        <f>$C28*P16</f>
        <v/>
      </c>
      <c r="Q28">
        <f>$C28*Q16</f>
        <v/>
      </c>
      <c r="R28">
        <f>$C28*R16</f>
        <v/>
      </c>
      <c r="S28">
        <f>$C28*S16</f>
        <v/>
      </c>
      <c r="T28">
        <f>$C28*T16</f>
        <v/>
      </c>
      <c r="U28">
        <f>$C28*U16</f>
        <v/>
      </c>
      <c r="V28">
        <f>$C28*V16</f>
        <v/>
      </c>
      <c r="W28">
        <f>$C28*W16</f>
        <v/>
      </c>
      <c r="X28">
        <f>$C28*X16</f>
        <v/>
      </c>
      <c r="Y28">
        <f>$C28*Y16</f>
        <v/>
      </c>
      <c r="Z28">
        <f>$C28*Z16</f>
        <v/>
      </c>
      <c r="AA28">
        <f>$C28*AA16</f>
        <v/>
      </c>
      <c r="AB28">
        <f>$C28*AB16</f>
        <v/>
      </c>
      <c r="AC28">
        <f>$C28*AC16</f>
        <v/>
      </c>
    </row>
    <row r="29" spans="1:29">
      <c r="A29" t="s">
        <v>1651</v>
      </c>
      <c r="B29" t="s">
        <v>1661</v>
      </c>
      <c r="C29">
        <f>AVERAGE('LCEF by Fuel Type'!$AD$4:$AD$9)</f>
        <v/>
      </c>
      <c r="E29">
        <f>$C29*E17</f>
        <v/>
      </c>
      <c r="F29">
        <f>$C29*F17</f>
        <v/>
      </c>
      <c r="G29">
        <f>$C29*G17</f>
        <v/>
      </c>
      <c r="H29">
        <f>$C29*H17</f>
        <v/>
      </c>
      <c r="I29">
        <f>$C29*I17</f>
        <v/>
      </c>
      <c r="J29">
        <f>$C29*J17</f>
        <v/>
      </c>
      <c r="K29">
        <f>$C29*K17</f>
        <v/>
      </c>
      <c r="L29">
        <f>$C29*L17</f>
        <v/>
      </c>
      <c r="M29">
        <f>$C29*M17</f>
        <v/>
      </c>
      <c r="N29">
        <f>$C29*N17</f>
        <v/>
      </c>
      <c r="O29">
        <f>$C29*O17</f>
        <v/>
      </c>
      <c r="P29">
        <f>$C29*P17</f>
        <v/>
      </c>
      <c r="Q29">
        <f>$C29*Q17</f>
        <v/>
      </c>
      <c r="R29">
        <f>$C29*R17</f>
        <v/>
      </c>
      <c r="S29">
        <f>$C29*S17</f>
        <v/>
      </c>
      <c r="T29">
        <f>$C29*T17</f>
        <v/>
      </c>
      <c r="U29">
        <f>$C29*U17</f>
        <v/>
      </c>
      <c r="V29">
        <f>$C29*V17</f>
        <v/>
      </c>
      <c r="W29">
        <f>$C29*W17</f>
        <v/>
      </c>
      <c r="X29">
        <f>$C29*X17</f>
        <v/>
      </c>
      <c r="Y29">
        <f>$C29*Y17</f>
        <v/>
      </c>
      <c r="Z29">
        <f>$C29*Z17</f>
        <v/>
      </c>
      <c r="AA29">
        <f>$C29*AA17</f>
        <v/>
      </c>
      <c r="AB29">
        <f>$C29*AB17</f>
        <v/>
      </c>
      <c r="AC29">
        <f>$C29*AC17</f>
        <v/>
      </c>
    </row>
    <row r="30" spans="1:29">
      <c r="A30" t="s">
        <v>1652</v>
      </c>
      <c r="B30" t="s">
        <v>1661</v>
      </c>
      <c r="C30">
        <f>AVERAGE('LCEF by Fuel Type'!$AD$4:$AD$9)</f>
        <v/>
      </c>
      <c r="E30">
        <f>$C30*E18</f>
        <v/>
      </c>
      <c r="F30">
        <f>$C30*F18</f>
        <v/>
      </c>
      <c r="G30">
        <f>$C30*G18</f>
        <v/>
      </c>
      <c r="H30">
        <f>$C30*H18</f>
        <v/>
      </c>
      <c r="I30">
        <f>$C30*I18</f>
        <v/>
      </c>
      <c r="J30">
        <f>$C30*J18</f>
        <v/>
      </c>
      <c r="K30">
        <f>$C30*K18</f>
        <v/>
      </c>
      <c r="L30">
        <f>$C30*L18</f>
        <v/>
      </c>
      <c r="M30">
        <f>$C30*M18</f>
        <v/>
      </c>
      <c r="N30">
        <f>$C30*N18</f>
        <v/>
      </c>
      <c r="O30">
        <f>$C30*O18</f>
        <v/>
      </c>
      <c r="P30">
        <f>$C30*P18</f>
        <v/>
      </c>
      <c r="Q30">
        <f>$C30*Q18</f>
        <v/>
      </c>
      <c r="R30">
        <f>$C30*R18</f>
        <v/>
      </c>
      <c r="S30">
        <f>$C30*S18</f>
        <v/>
      </c>
      <c r="T30">
        <f>$C30*T18</f>
        <v/>
      </c>
      <c r="U30">
        <f>$C30*U18</f>
        <v/>
      </c>
      <c r="V30">
        <f>$C30*V18</f>
        <v/>
      </c>
      <c r="W30">
        <f>$C30*W18</f>
        <v/>
      </c>
      <c r="X30">
        <f>$C30*X18</f>
        <v/>
      </c>
      <c r="Y30">
        <f>$C30*Y18</f>
        <v/>
      </c>
      <c r="Z30">
        <f>$C30*Z18</f>
        <v/>
      </c>
      <c r="AA30">
        <f>$C30*AA18</f>
        <v/>
      </c>
      <c r="AB30">
        <f>$C30*AB18</f>
        <v/>
      </c>
      <c r="AC30">
        <f>$C30*AC18</f>
        <v/>
      </c>
    </row>
    <row r="32" spans="1:29">
      <c r="A32" t="s">
        <v>1656</v>
      </c>
      <c r="B32" t="s">
        <v>1655</v>
      </c>
      <c r="C32" t="n">
        <v>0.55</v>
      </c>
      <c r="E32">
        <f>(E28+E29)*$C$32</f>
        <v/>
      </c>
      <c r="F32">
        <f>(F28+F29)*$C$32</f>
        <v/>
      </c>
      <c r="G32">
        <f>(G28+G29)*$C$32</f>
        <v/>
      </c>
      <c r="H32">
        <f>(H28+H29)*$C$32</f>
        <v/>
      </c>
      <c r="I32">
        <f>(I28+I29)*$C$32</f>
        <v/>
      </c>
      <c r="J32">
        <f>(J28+J29)*$C$32</f>
        <v/>
      </c>
      <c r="K32">
        <f>(K28+K29)*$C$32</f>
        <v/>
      </c>
      <c r="L32">
        <f>(L28+L29)*$C$32</f>
        <v/>
      </c>
      <c r="M32">
        <f>(M28+M29)*$C$32</f>
        <v/>
      </c>
      <c r="N32">
        <f>(N28+N29)*$C$32</f>
        <v/>
      </c>
      <c r="O32">
        <f>(O28+O29)*$C$32</f>
        <v/>
      </c>
      <c r="P32">
        <f>(P28+P29)*$C$32</f>
        <v/>
      </c>
      <c r="Q32">
        <f>(Q28+Q29)*$C$32</f>
        <v/>
      </c>
      <c r="R32">
        <f>(R28+R29)*$C$32</f>
        <v/>
      </c>
      <c r="S32">
        <f>(S28+S29)*$C$32</f>
        <v/>
      </c>
      <c r="T32">
        <f>(T28+T29)*$C$32</f>
        <v/>
      </c>
      <c r="U32">
        <f>(U28+U29)*$C$32</f>
        <v/>
      </c>
      <c r="V32">
        <f>(V28+V29)*$C$32</f>
        <v/>
      </c>
      <c r="W32">
        <f>(W28+W29)*$C$32</f>
        <v/>
      </c>
      <c r="X32">
        <f>(X28+X29)*$C$32</f>
        <v/>
      </c>
      <c r="Y32">
        <f>(Y28+Y29)*$C$32</f>
        <v/>
      </c>
      <c r="Z32">
        <f>(Z28+Z29)*$C$32</f>
        <v/>
      </c>
      <c r="AA32">
        <f>(AA28+AA29)*$C$32</f>
        <v/>
      </c>
      <c r="AB32">
        <f>(AB28+AB29)*$C$32</f>
        <v/>
      </c>
      <c r="AC32">
        <f>(AC28+AC29)*$C$32</f>
        <v/>
      </c>
    </row>
    <row r="33" spans="1:29">
      <c r="A33" t="s">
        <v>1657</v>
      </c>
      <c r="B33" t="s">
        <v>1655</v>
      </c>
      <c r="C33" t="n">
        <v>0.45</v>
      </c>
      <c r="E33">
        <f>(E28+E29)*$C$33</f>
        <v/>
      </c>
      <c r="F33">
        <f>(F28+F29)*$C$33</f>
        <v/>
      </c>
      <c r="G33">
        <f>(G28+G29)*$C$33</f>
        <v/>
      </c>
      <c r="H33">
        <f>(H28+H29)*$C$33</f>
        <v/>
      </c>
      <c r="I33">
        <f>(I28+I29)*$C$33</f>
        <v/>
      </c>
      <c r="J33">
        <f>(J28+J29)*$C$33</f>
        <v/>
      </c>
      <c r="K33">
        <f>(K28+K29)*$C$33</f>
        <v/>
      </c>
      <c r="L33">
        <f>(L28+L29)*$C$33</f>
        <v/>
      </c>
      <c r="M33">
        <f>(M28+M29)*$C$33</f>
        <v/>
      </c>
      <c r="N33">
        <f>(N28+N29)*$C$33</f>
        <v/>
      </c>
      <c r="O33">
        <f>(O28+O29)*$C$33</f>
        <v/>
      </c>
      <c r="P33">
        <f>(P28+P29)*$C$33</f>
        <v/>
      </c>
      <c r="Q33">
        <f>(Q28+Q29)*$C$33</f>
        <v/>
      </c>
      <c r="R33">
        <f>(R28+R29)*$C$33</f>
        <v/>
      </c>
      <c r="S33">
        <f>(S28+S29)*$C$33</f>
        <v/>
      </c>
      <c r="T33">
        <f>(T28+T29)*$C$33</f>
        <v/>
      </c>
      <c r="U33">
        <f>(U28+U29)*$C$33</f>
        <v/>
      </c>
      <c r="V33">
        <f>(V28+V29)*$C$33</f>
        <v/>
      </c>
      <c r="W33">
        <f>(W28+W29)*$C$33</f>
        <v/>
      </c>
      <c r="X33">
        <f>(X28+X29)*$C$33</f>
        <v/>
      </c>
      <c r="Y33">
        <f>(Y28+Y29)*$C$33</f>
        <v/>
      </c>
      <c r="Z33">
        <f>(Z28+Z29)*$C$33</f>
        <v/>
      </c>
      <c r="AA33">
        <f>(AA28+AA29)*$C$33</f>
        <v/>
      </c>
      <c r="AB33">
        <f>(AB28+AB29)*$C$33</f>
        <v/>
      </c>
      <c r="AC33">
        <f>(AC28+AC29)*$C$33</f>
        <v/>
      </c>
    </row>
    <row r="34" spans="1:29">
      <c r="A34" t="s">
        <v>1662</v>
      </c>
      <c r="B34" t="s">
        <v>1661</v>
      </c>
      <c r="C34" t="s">
        <v>1663</v>
      </c>
      <c r="E34">
        <f>SUM(E28:E30)</f>
        <v/>
      </c>
      <c r="F34">
        <f>SUM(F28:F30)</f>
        <v/>
      </c>
      <c r="G34">
        <f>SUM(G28:G30)</f>
        <v/>
      </c>
      <c r="H34">
        <f>SUM(H28:H30)</f>
        <v/>
      </c>
      <c r="I34">
        <f>SUM(I28:I30)</f>
        <v/>
      </c>
      <c r="J34">
        <f>SUM(J28:J30)</f>
        <v/>
      </c>
      <c r="K34">
        <f>SUM(K28:K30)</f>
        <v/>
      </c>
      <c r="L34">
        <f>SUM(L28:L30)</f>
        <v/>
      </c>
      <c r="M34">
        <f>SUM(M28:M30)</f>
        <v/>
      </c>
      <c r="N34">
        <f>SUM(N28:N30)</f>
        <v/>
      </c>
      <c r="O34">
        <f>SUM(O28:O30)</f>
        <v/>
      </c>
      <c r="P34">
        <f>SUM(P28:P30)</f>
        <v/>
      </c>
      <c r="Q34">
        <f>SUM(Q28:Q30)</f>
        <v/>
      </c>
      <c r="R34">
        <f>SUM(R28:R30)</f>
        <v/>
      </c>
      <c r="S34">
        <f>SUM(S28:S30)</f>
        <v/>
      </c>
      <c r="T34">
        <f>SUM(T28:T30)</f>
        <v/>
      </c>
      <c r="U34">
        <f>SUM(U28:U30)</f>
        <v/>
      </c>
      <c r="V34">
        <f>SUM(V28:V30)</f>
        <v/>
      </c>
      <c r="W34">
        <f>SUM(W28:W30)</f>
        <v/>
      </c>
      <c r="X34">
        <f>SUM(X28:X30)</f>
        <v/>
      </c>
      <c r="Y34">
        <f>SUM(Y28:Y30)</f>
        <v/>
      </c>
      <c r="Z34">
        <f>SUM(Z28:Z30)</f>
        <v/>
      </c>
      <c r="AA34">
        <f>SUM(AA28:AA30)</f>
        <v/>
      </c>
      <c r="AB34">
        <f>SUM(AB28:AB30)</f>
        <v/>
      </c>
      <c r="AC34">
        <f>SUM(AC28:AC30)</f>
        <v/>
      </c>
    </row>
    <row r="35" spans="1:29">
      <c r="A35" t="s">
        <v>1664</v>
      </c>
      <c r="E35">
        <f>IF(E34=0,0,E34/E22/1000)</f>
        <v/>
      </c>
      <c r="F35">
        <f>IF(F34=0,0,F34/F22/1000)</f>
        <v/>
      </c>
      <c r="G35">
        <f>IF(G34=0,0,G34/G22/1000)</f>
        <v/>
      </c>
      <c r="H35">
        <f>IF(H34=0,0,H34/H22/1000)</f>
        <v/>
      </c>
      <c r="I35">
        <f>IF(I34=0,0,I34/I22/1000)</f>
        <v/>
      </c>
      <c r="J35">
        <f>IF(J34=0,0,J34/J22/1000)</f>
        <v/>
      </c>
      <c r="K35">
        <f>IF(K34=0,0,K34/K22/1000)</f>
        <v/>
      </c>
      <c r="L35">
        <f>IF(L34=0,0,L34/L22/1000)</f>
        <v/>
      </c>
      <c r="M35">
        <f>IF(M34=0,0,M34/M22/1000)</f>
        <v/>
      </c>
      <c r="N35">
        <f>IF(N34=0,0,N34/N22/1000)</f>
        <v/>
      </c>
      <c r="O35">
        <f>IF(O34=0,0,O34/O22/1000)</f>
        <v/>
      </c>
      <c r="P35">
        <f>IF(P34=0,0,P34/P22/1000)</f>
        <v/>
      </c>
      <c r="Q35">
        <f>IF(Q34=0,0,Q34/Q22/1000)</f>
        <v/>
      </c>
      <c r="R35">
        <f>IF(R34=0,0,R34/R22/1000)</f>
        <v/>
      </c>
      <c r="S35">
        <f>IF(S34=0,0,S34/S22/1000)</f>
        <v/>
      </c>
      <c r="T35">
        <f>IF(T34=0,0,T34/T22/1000)</f>
        <v/>
      </c>
      <c r="U35">
        <f>IF(U34=0,0,U34/U22/1000)</f>
        <v/>
      </c>
      <c r="V35">
        <f>IF(V34=0,0,V34/V22/1000)</f>
        <v/>
      </c>
      <c r="W35">
        <f>IF(W34=0,0,W34/W22/1000)</f>
        <v/>
      </c>
      <c r="X35">
        <f>IF(X34=0,0,X34/X22/1000)</f>
        <v/>
      </c>
      <c r="Y35">
        <f>IF(Y34=0,0,Y34/Y22/1000)</f>
        <v/>
      </c>
      <c r="Z35">
        <f>IF(Z34=0,0,Z34/Z22/1000)</f>
        <v/>
      </c>
      <c r="AA35">
        <f>IF(AA34=0,0,AA34/AA22/1000)</f>
        <v/>
      </c>
      <c r="AB35">
        <f>IF(AB34=0,0,AB34/AB22/1000)</f>
        <v/>
      </c>
      <c r="AC35">
        <f>IF(AC34=0,0,AC34/AC22/1000)</f>
        <v/>
      </c>
    </row>
    <row r="36" spans="1:29">
      <c r="A36" t="s">
        <v>1665</v>
      </c>
      <c r="E36">
        <f>'Carbon Coefficients'!D28</f>
        <v/>
      </c>
      <c r="F36">
        <f>'Carbon Coefficients'!E28</f>
        <v/>
      </c>
      <c r="G36">
        <f>'Carbon Coefficients'!F28</f>
        <v/>
      </c>
      <c r="H36">
        <f>'Carbon Coefficients'!G28</f>
        <v/>
      </c>
      <c r="I36">
        <f>'Carbon Coefficients'!H28</f>
        <v/>
      </c>
      <c r="J36">
        <f>'Carbon Coefficients'!I28</f>
        <v/>
      </c>
      <c r="K36">
        <f>'Carbon Coefficients'!J28</f>
        <v/>
      </c>
      <c r="L36">
        <f>'Carbon Coefficients'!K28</f>
        <v/>
      </c>
      <c r="M36">
        <f>'Carbon Coefficients'!L28</f>
        <v/>
      </c>
      <c r="N36">
        <f>'Carbon Coefficients'!M28</f>
        <v/>
      </c>
      <c r="O36">
        <f>'Carbon Coefficients'!N28</f>
        <v/>
      </c>
      <c r="P36">
        <f>'Carbon Coefficients'!O28</f>
        <v/>
      </c>
      <c r="Q36">
        <f>'Carbon Coefficients'!P28</f>
        <v/>
      </c>
      <c r="R36">
        <f>'Carbon Coefficients'!Q28</f>
        <v/>
      </c>
      <c r="S36">
        <f>'Carbon Coefficients'!R28</f>
        <v/>
      </c>
      <c r="T36">
        <f>'Carbon Coefficients'!S28</f>
        <v/>
      </c>
      <c r="U36">
        <f>'Carbon Coefficients'!T28</f>
        <v/>
      </c>
      <c r="V36">
        <f>'Carbon Coefficients'!U28</f>
        <v/>
      </c>
      <c r="W36">
        <f>'Carbon Coefficients'!V28</f>
        <v/>
      </c>
      <c r="X36">
        <f>'Carbon Coefficients'!W28</f>
        <v/>
      </c>
      <c r="Y36">
        <f>'Carbon Coefficients'!X28</f>
        <v/>
      </c>
      <c r="Z36">
        <f>'Carbon Coefficients'!Y28</f>
        <v/>
      </c>
      <c r="AA36">
        <f>'Carbon Coefficients'!Z28</f>
        <v/>
      </c>
      <c r="AB36">
        <f>'Carbon Coefficients'!AA28</f>
        <v/>
      </c>
      <c r="AC36">
        <f>'Carbon Coefficients'!AB28</f>
        <v/>
      </c>
    </row>
    <row r="37" spans="1:29">
      <c r="A37" t="s">
        <v>1666</v>
      </c>
      <c r="E37">
        <f>E36+E35</f>
        <v/>
      </c>
      <c r="F37">
        <f>F36+F35</f>
        <v/>
      </c>
      <c r="G37">
        <f>G36+G35</f>
        <v/>
      </c>
      <c r="H37">
        <f>H36+H35</f>
        <v/>
      </c>
      <c r="I37">
        <f>I36+I35</f>
        <v/>
      </c>
      <c r="J37">
        <f>J36+J35</f>
        <v/>
      </c>
      <c r="K37">
        <f>K36+K35</f>
        <v/>
      </c>
      <c r="L37">
        <f>L36+L35</f>
        <v/>
      </c>
      <c r="M37">
        <f>M36+M35</f>
        <v/>
      </c>
      <c r="N37">
        <f>N36+N35</f>
        <v/>
      </c>
      <c r="O37">
        <f>O36+O35</f>
        <v/>
      </c>
      <c r="P37">
        <f>P36+P35</f>
        <v/>
      </c>
      <c r="Q37">
        <f>Q36+Q35</f>
        <v/>
      </c>
      <c r="R37">
        <f>R36+R35</f>
        <v/>
      </c>
      <c r="S37">
        <f>S36+S35</f>
        <v/>
      </c>
      <c r="T37">
        <f>T36+T35</f>
        <v/>
      </c>
      <c r="U37">
        <f>U36+U35</f>
        <v/>
      </c>
      <c r="V37">
        <f>V36+V35</f>
        <v/>
      </c>
      <c r="W37">
        <f>W36+W35</f>
        <v/>
      </c>
      <c r="X37">
        <f>X36+X35</f>
        <v/>
      </c>
      <c r="Y37">
        <f>Y36+Y35</f>
        <v/>
      </c>
      <c r="Z37">
        <f>Z36+Z35</f>
        <v/>
      </c>
      <c r="AA37">
        <f>AA36+AA35</f>
        <v/>
      </c>
      <c r="AB37">
        <f>AB36+AB35</f>
        <v/>
      </c>
      <c r="AC37">
        <f>AC36+AC35</f>
        <v/>
      </c>
    </row>
    <row r="39" spans="1:29">
      <c r="A39" t="s">
        <v>1667</v>
      </c>
      <c r="C39" t="s">
        <v>1668</v>
      </c>
    </row>
    <row r="42" spans="1:29">
      <c r="A42" t="s">
        <v>1647</v>
      </c>
      <c r="B42" t="s">
        <v>1669</v>
      </c>
      <c r="E42">
        <f>E27/'Carbon Coefficients'!$D$27</f>
        <v/>
      </c>
      <c r="F42">
        <f>F27/'Carbon Coefficients'!$D$27</f>
        <v/>
      </c>
      <c r="G42">
        <f>G27/'Carbon Coefficients'!$D$27</f>
        <v/>
      </c>
      <c r="H42">
        <f>H27/'Carbon Coefficients'!$D$27</f>
        <v/>
      </c>
      <c r="I42">
        <f>I27/'Carbon Coefficients'!$D$27</f>
        <v/>
      </c>
      <c r="J42">
        <f>J27/'Carbon Coefficients'!$D$27</f>
        <v/>
      </c>
      <c r="K42">
        <f>K27/'Carbon Coefficients'!$D$27</f>
        <v/>
      </c>
      <c r="L42">
        <f>L27/'Carbon Coefficients'!$D$27</f>
        <v/>
      </c>
      <c r="M42">
        <f>M27/'Carbon Coefficients'!$D$27</f>
        <v/>
      </c>
      <c r="N42">
        <f>N27/'Carbon Coefficients'!$D$27</f>
        <v/>
      </c>
      <c r="O42">
        <f>O27/'Carbon Coefficients'!$D$27</f>
        <v/>
      </c>
      <c r="P42">
        <f>P27/'Carbon Coefficients'!$D$27</f>
        <v/>
      </c>
      <c r="Q42">
        <f>Q27/'Carbon Coefficients'!$D$27</f>
        <v/>
      </c>
      <c r="R42">
        <f>R27/'Carbon Coefficients'!$D$27</f>
        <v/>
      </c>
      <c r="S42">
        <f>S27/'Carbon Coefficients'!$D$27</f>
        <v/>
      </c>
      <c r="T42">
        <f>T27/'Carbon Coefficients'!$D$27</f>
        <v/>
      </c>
      <c r="U42">
        <f>U27/'Carbon Coefficients'!$D$27</f>
        <v/>
      </c>
      <c r="V42">
        <f>V27/'Carbon Coefficients'!$D$27</f>
        <v/>
      </c>
      <c r="W42">
        <f>W27/'Carbon Coefficients'!$D$27</f>
        <v/>
      </c>
      <c r="X42">
        <f>X27/'Carbon Coefficients'!$D$27</f>
        <v/>
      </c>
      <c r="Y42">
        <f>Y27/'Carbon Coefficients'!$D$27</f>
        <v/>
      </c>
      <c r="Z42">
        <f>Z27/'Carbon Coefficients'!$D$27</f>
        <v/>
      </c>
      <c r="AA42">
        <f>AA27/'Carbon Coefficients'!$D$27</f>
        <v/>
      </c>
      <c r="AB42">
        <f>AB27/'Carbon Coefficients'!$D$27</f>
        <v/>
      </c>
      <c r="AC42">
        <f>AC27/'Carbon Coefficients'!$D$27</f>
        <v/>
      </c>
    </row>
    <row r="43" spans="1:29">
      <c r="A43" t="s">
        <v>1649</v>
      </c>
      <c r="B43" t="s">
        <v>1669</v>
      </c>
      <c r="E43">
        <f>E28/'Carbon Coefficients'!$D$27</f>
        <v/>
      </c>
      <c r="F43">
        <f>F28/'Carbon Coefficients'!$D$27</f>
        <v/>
      </c>
      <c r="G43">
        <f>G28/'Carbon Coefficients'!$D$27</f>
        <v/>
      </c>
      <c r="H43">
        <f>H28/'Carbon Coefficients'!$D$27</f>
        <v/>
      </c>
      <c r="I43">
        <f>I28/'Carbon Coefficients'!$D$27</f>
        <v/>
      </c>
      <c r="J43">
        <f>J28/'Carbon Coefficients'!$D$27</f>
        <v/>
      </c>
      <c r="K43">
        <f>K28/'Carbon Coefficients'!$D$27</f>
        <v/>
      </c>
      <c r="L43">
        <f>L28/'Carbon Coefficients'!$D$27</f>
        <v/>
      </c>
      <c r="M43">
        <f>M28/'Carbon Coefficients'!$D$27</f>
        <v/>
      </c>
      <c r="N43">
        <f>N28/'Carbon Coefficients'!$D$27</f>
        <v/>
      </c>
      <c r="O43">
        <f>O28/'Carbon Coefficients'!$D$27</f>
        <v/>
      </c>
      <c r="P43">
        <f>P28/'Carbon Coefficients'!$D$27</f>
        <v/>
      </c>
      <c r="Q43">
        <f>Q28/'Carbon Coefficients'!$D$27</f>
        <v/>
      </c>
      <c r="R43">
        <f>R28/'Carbon Coefficients'!$D$27</f>
        <v/>
      </c>
      <c r="S43">
        <f>S28/'Carbon Coefficients'!$D$27</f>
        <v/>
      </c>
      <c r="T43">
        <f>T28/'Carbon Coefficients'!$D$27</f>
        <v/>
      </c>
      <c r="U43">
        <f>U28/'Carbon Coefficients'!$D$27</f>
        <v/>
      </c>
      <c r="V43">
        <f>V28/'Carbon Coefficients'!$D$27</f>
        <v/>
      </c>
      <c r="W43">
        <f>W28/'Carbon Coefficients'!$D$27</f>
        <v/>
      </c>
      <c r="X43">
        <f>X28/'Carbon Coefficients'!$D$27</f>
        <v/>
      </c>
      <c r="Y43">
        <f>Y28/'Carbon Coefficients'!$D$27</f>
        <v/>
      </c>
      <c r="Z43">
        <f>Z28/'Carbon Coefficients'!$D$27</f>
        <v/>
      </c>
      <c r="AA43">
        <f>AA28/'Carbon Coefficients'!$D$27</f>
        <v/>
      </c>
      <c r="AB43">
        <f>AB28/'Carbon Coefficients'!$D$27</f>
        <v/>
      </c>
      <c r="AC43">
        <f>AC28/'Carbon Coefficients'!$D$27</f>
        <v/>
      </c>
    </row>
    <row r="44" spans="1:29">
      <c r="A44" t="s">
        <v>1651</v>
      </c>
      <c r="B44" t="s">
        <v>1669</v>
      </c>
      <c r="E44">
        <f>E29/'Carbon Coefficients'!$D$27</f>
        <v/>
      </c>
      <c r="F44">
        <f>F29/'Carbon Coefficients'!$D$27</f>
        <v/>
      </c>
      <c r="G44">
        <f>G29/'Carbon Coefficients'!$D$27</f>
        <v/>
      </c>
      <c r="H44">
        <f>H29/'Carbon Coefficients'!$D$27</f>
        <v/>
      </c>
      <c r="I44">
        <f>I29/'Carbon Coefficients'!$D$27</f>
        <v/>
      </c>
      <c r="J44">
        <f>J29/'Carbon Coefficients'!$D$27</f>
        <v/>
      </c>
      <c r="K44">
        <f>K29/'Carbon Coefficients'!$D$27</f>
        <v/>
      </c>
      <c r="L44">
        <f>L29/'Carbon Coefficients'!$D$27</f>
        <v/>
      </c>
      <c r="M44">
        <f>M29/'Carbon Coefficients'!$D$27</f>
        <v/>
      </c>
      <c r="N44">
        <f>N29/'Carbon Coefficients'!$D$27</f>
        <v/>
      </c>
      <c r="O44">
        <f>O29/'Carbon Coefficients'!$D$27</f>
        <v/>
      </c>
      <c r="P44">
        <f>P29/'Carbon Coefficients'!$D$27</f>
        <v/>
      </c>
      <c r="Q44">
        <f>Q29/'Carbon Coefficients'!$D$27</f>
        <v/>
      </c>
      <c r="R44">
        <f>R29/'Carbon Coefficients'!$D$27</f>
        <v/>
      </c>
      <c r="S44">
        <f>S29/'Carbon Coefficients'!$D$27</f>
        <v/>
      </c>
      <c r="T44">
        <f>T29/'Carbon Coefficients'!$D$27</f>
        <v/>
      </c>
      <c r="U44">
        <f>U29/'Carbon Coefficients'!$D$27</f>
        <v/>
      </c>
      <c r="V44">
        <f>V29/'Carbon Coefficients'!$D$27</f>
        <v/>
      </c>
      <c r="W44">
        <f>W29/'Carbon Coefficients'!$D$27</f>
        <v/>
      </c>
      <c r="X44">
        <f>X29/'Carbon Coefficients'!$D$27</f>
        <v/>
      </c>
      <c r="Y44">
        <f>Y29/'Carbon Coefficients'!$D$27</f>
        <v/>
      </c>
      <c r="Z44">
        <f>Z29/'Carbon Coefficients'!$D$27</f>
        <v/>
      </c>
      <c r="AA44">
        <f>AA29/'Carbon Coefficients'!$D$27</f>
        <v/>
      </c>
      <c r="AB44">
        <f>AB29/'Carbon Coefficients'!$D$27</f>
        <v/>
      </c>
      <c r="AC44">
        <f>AC29/'Carbon Coefficients'!$D$27</f>
        <v/>
      </c>
    </row>
    <row r="45" spans="1:29">
      <c r="A45" t="s">
        <v>1652</v>
      </c>
      <c r="B45" t="s">
        <v>1669</v>
      </c>
      <c r="E45">
        <f>E30/'Carbon Coefficients'!$D$27</f>
        <v/>
      </c>
      <c r="F45">
        <f>F30/'Carbon Coefficients'!$D$27</f>
        <v/>
      </c>
      <c r="G45">
        <f>G30/'Carbon Coefficients'!$D$27</f>
        <v/>
      </c>
      <c r="H45">
        <f>H30/'Carbon Coefficients'!$D$27</f>
        <v/>
      </c>
      <c r="I45">
        <f>I30/'Carbon Coefficients'!$D$27</f>
        <v/>
      </c>
      <c r="J45">
        <f>J30/'Carbon Coefficients'!$D$27</f>
        <v/>
      </c>
      <c r="K45">
        <f>K30/'Carbon Coefficients'!$D$27</f>
        <v/>
      </c>
      <c r="L45">
        <f>L30/'Carbon Coefficients'!$D$27</f>
        <v/>
      </c>
      <c r="M45">
        <f>M30/'Carbon Coefficients'!$D$27</f>
        <v/>
      </c>
      <c r="N45">
        <f>N30/'Carbon Coefficients'!$D$27</f>
        <v/>
      </c>
      <c r="O45">
        <f>O30/'Carbon Coefficients'!$D$27</f>
        <v/>
      </c>
      <c r="P45">
        <f>P30/'Carbon Coefficients'!$D$27</f>
        <v/>
      </c>
      <c r="Q45">
        <f>Q30/'Carbon Coefficients'!$D$27</f>
        <v/>
      </c>
      <c r="R45">
        <f>R30/'Carbon Coefficients'!$D$27</f>
        <v/>
      </c>
      <c r="S45">
        <f>S30/'Carbon Coefficients'!$D$27</f>
        <v/>
      </c>
      <c r="T45">
        <f>T30/'Carbon Coefficients'!$D$27</f>
        <v/>
      </c>
      <c r="U45">
        <f>U30/'Carbon Coefficients'!$D$27</f>
        <v/>
      </c>
      <c r="V45">
        <f>V30/'Carbon Coefficients'!$D$27</f>
        <v/>
      </c>
      <c r="W45">
        <f>W30/'Carbon Coefficients'!$D$27</f>
        <v/>
      </c>
      <c r="X45">
        <f>X30/'Carbon Coefficients'!$D$27</f>
        <v/>
      </c>
      <c r="Y45">
        <f>Y30/'Carbon Coefficients'!$D$27</f>
        <v/>
      </c>
      <c r="Z45">
        <f>Z30/'Carbon Coefficients'!$D$27</f>
        <v/>
      </c>
      <c r="AA45">
        <f>AA30/'Carbon Coefficients'!$D$27</f>
        <v/>
      </c>
      <c r="AB45">
        <f>AB30/'Carbon Coefficients'!$D$27</f>
        <v/>
      </c>
      <c r="AC45">
        <f>AC30/'Carbon Coefficients'!$D$27</f>
        <v/>
      </c>
    </row>
    <row r="46" spans="1:29">
      <c r="A46" t="s">
        <v>1662</v>
      </c>
      <c r="B46" t="s">
        <v>1658</v>
      </c>
      <c r="E46">
        <f>E42/1000</f>
        <v/>
      </c>
      <c r="F46">
        <f>F42/1000</f>
        <v/>
      </c>
      <c r="G46">
        <f>G42/1000</f>
        <v/>
      </c>
      <c r="H46">
        <f>H42/1000</f>
        <v/>
      </c>
      <c r="I46">
        <f>I42/1000</f>
        <v/>
      </c>
      <c r="J46">
        <f>J42/1000</f>
        <v/>
      </c>
      <c r="K46">
        <f>K42/1000</f>
        <v/>
      </c>
      <c r="L46">
        <f>L42/1000</f>
        <v/>
      </c>
      <c r="M46">
        <f>M42/1000</f>
        <v/>
      </c>
      <c r="N46">
        <f>N42/1000</f>
        <v/>
      </c>
      <c r="O46">
        <f>O42/1000</f>
        <v/>
      </c>
      <c r="P46">
        <f>P42/1000</f>
        <v/>
      </c>
      <c r="Q46">
        <f>Q42/1000</f>
        <v/>
      </c>
      <c r="R46">
        <f>R42/1000</f>
        <v/>
      </c>
      <c r="S46">
        <f>S42/1000</f>
        <v/>
      </c>
      <c r="T46">
        <f>T42/1000</f>
        <v/>
      </c>
      <c r="U46">
        <f>U42/1000</f>
        <v/>
      </c>
      <c r="V46">
        <f>V42/1000</f>
        <v/>
      </c>
      <c r="W46">
        <f>W42/1000</f>
        <v/>
      </c>
      <c r="X46">
        <f>X42/1000</f>
        <v/>
      </c>
      <c r="Y46">
        <f>Y42/1000</f>
        <v/>
      </c>
      <c r="Z46">
        <f>Z42/1000</f>
        <v/>
      </c>
      <c r="AA46">
        <f>AA42/1000</f>
        <v/>
      </c>
      <c r="AB46">
        <f>AB42/1000</f>
        <v/>
      </c>
      <c r="AC46">
        <f>AC42/1000</f>
        <v/>
      </c>
    </row>
    <row r="47" spans="1:29">
      <c r="A47" t="s">
        <v>1670</v>
      </c>
    </row>
    <row r="49" spans="1:29">
      <c r="A49" t="s">
        <v>1671</v>
      </c>
      <c r="B49" t="s">
        <v>1672</v>
      </c>
      <c r="E49">
        <f>IF(E22=0,0,E46/E22)</f>
        <v/>
      </c>
      <c r="F49">
        <f>IF(F22=0,0,F46/F22)</f>
        <v/>
      </c>
      <c r="G49">
        <f>IF(G22=0,0,G46/G22)</f>
        <v/>
      </c>
      <c r="H49">
        <f>IF(H22=0,0,H46/H22)</f>
        <v/>
      </c>
      <c r="I49">
        <f>IF(I22=0,0,I46/I22)</f>
        <v/>
      </c>
      <c r="J49">
        <f>IF(J22=0,0,J46/J22)</f>
        <v/>
      </c>
      <c r="K49">
        <f>IF(K22=0,0,K46/K22)</f>
        <v/>
      </c>
      <c r="L49">
        <f>IF(L22=0,0,L46/L22)</f>
        <v/>
      </c>
      <c r="M49">
        <f>IF(M22=0,0,M46/M22)</f>
        <v/>
      </c>
      <c r="N49">
        <f>IF(N22=0,0,N46/N22)</f>
        <v/>
      </c>
      <c r="O49">
        <f>IF(O22=0,0,O46/O22)</f>
        <v/>
      </c>
      <c r="P49">
        <f>IF(P22=0,0,P46/P22)</f>
        <v/>
      </c>
      <c r="Q49">
        <f>IF(Q22=0,0,Q46/Q22)</f>
        <v/>
      </c>
      <c r="R49">
        <f>IF(R22=0,0,R46/R22)</f>
        <v/>
      </c>
      <c r="S49">
        <f>IF(S22=0,0,S46/S22)</f>
        <v/>
      </c>
      <c r="T49">
        <f>IF(T22=0,0,T46/T22)</f>
        <v/>
      </c>
      <c r="U49">
        <f>IF(U22=0,0,U46/U22)</f>
        <v/>
      </c>
      <c r="V49">
        <f>IF(V22=0,0,V46/V22)</f>
        <v/>
      </c>
      <c r="W49">
        <f>IF(W22=0,0,W46/W22)</f>
        <v/>
      </c>
      <c r="X49">
        <f>IF(X22=0,0,X46/X22)</f>
        <v/>
      </c>
      <c r="Y49">
        <f>IF(Y22=0,0,Y46/Y22)</f>
        <v/>
      </c>
      <c r="Z49">
        <f>IF(Z22=0,0,Z46/Z22)</f>
        <v/>
      </c>
      <c r="AA49">
        <f>IF(AA22=0,0,AA46/AA22)</f>
        <v/>
      </c>
      <c r="AB49">
        <f>IF(AB22=0,0,AB46/AB22)</f>
        <v/>
      </c>
      <c r="AC49">
        <f>IF(AC22=0,0,AC46/AC22)</f>
        <v/>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AV117"/>
  <sheetViews>
    <sheetView workbookViewId="0">
      <selection activeCell="A1" sqref="A1"/>
    </sheetView>
  </sheetViews>
  <sheetFormatPr baseColWidth="10" defaultRowHeight="15"/>
  <sheetData>
    <row r="1" spans="1:48">
      <c r="A1" t="s">
        <v>1673</v>
      </c>
    </row>
    <row r="3" spans="1:48">
      <c r="A3" t="s">
        <v>1674</v>
      </c>
    </row>
    <row r="4" spans="1:48">
      <c r="A4" t="s">
        <v>1675</v>
      </c>
    </row>
    <row r="5" spans="1:48">
      <c r="A5" t="s">
        <v>1676</v>
      </c>
      <c r="B5" t="s">
        <v>1677</v>
      </c>
      <c r="C5" t="s">
        <v>1673</v>
      </c>
      <c r="D5" t="n">
        <v>14.45</v>
      </c>
      <c r="E5">
        <f>D5*(44/12)</f>
        <v/>
      </c>
    </row>
    <row r="6" spans="1:48">
      <c r="A6" t="s">
        <v>1678</v>
      </c>
      <c r="B6" t="s">
        <v>1677</v>
      </c>
      <c r="C6" t="s">
        <v>1673</v>
      </c>
      <c r="D6" t="n">
        <v>15.31</v>
      </c>
    </row>
    <row r="7" spans="1:48">
      <c r="A7" t="s">
        <v>1679</v>
      </c>
      <c r="B7" t="s">
        <v>1680</v>
      </c>
      <c r="C7" t="s">
        <v>1681</v>
      </c>
      <c r="D7" t="n">
        <v>53.06</v>
      </c>
    </row>
    <row r="8" spans="1:48">
      <c r="A8" t="s">
        <v>1682</v>
      </c>
      <c r="B8" t="s">
        <v>1680</v>
      </c>
      <c r="C8" t="s">
        <v>1683</v>
      </c>
      <c r="D8" t="n">
        <v>39.9</v>
      </c>
    </row>
    <row r="9" spans="1:48">
      <c r="A9" t="s">
        <v>1684</v>
      </c>
      <c r="B9" t="s">
        <v>1680</v>
      </c>
      <c r="C9" t="s">
        <v>1685</v>
      </c>
      <c r="D9">
        <f>D8+D7</f>
        <v/>
      </c>
    </row>
    <row r="10" spans="1:48">
      <c r="A10" t="s">
        <v>1686</v>
      </c>
      <c r="B10" t="s">
        <v>141</v>
      </c>
      <c r="D10">
        <f>D8/D7</f>
        <v/>
      </c>
    </row>
    <row r="12" spans="1:48">
      <c r="A12" t="s">
        <v>42</v>
      </c>
    </row>
    <row r="13" spans="1:48">
      <c r="A13" t="s">
        <v>1675</v>
      </c>
    </row>
    <row r="14" spans="1:48">
      <c r="A14" t="s">
        <v>1687</v>
      </c>
      <c r="B14" t="s">
        <v>1677</v>
      </c>
      <c r="C14" t="s">
        <v>1673</v>
      </c>
      <c r="D14" t="n">
        <v>25.71</v>
      </c>
    </row>
    <row r="15" spans="1:48">
      <c r="A15" t="s">
        <v>8</v>
      </c>
      <c r="B15" t="s">
        <v>1677</v>
      </c>
      <c r="C15" t="s">
        <v>1673</v>
      </c>
      <c r="D15" t="n">
        <v>25.71</v>
      </c>
    </row>
    <row r="16" spans="1:48">
      <c r="A16" t="s">
        <v>1688</v>
      </c>
      <c r="B16" t="s">
        <v>1677</v>
      </c>
      <c r="C16" t="s">
        <v>1673</v>
      </c>
      <c r="D16" t="n">
        <v>25.61</v>
      </c>
    </row>
    <row r="17" spans="1:48">
      <c r="A17" t="s">
        <v>1689</v>
      </c>
      <c r="B17" t="s">
        <v>1677</v>
      </c>
      <c r="C17" t="s">
        <v>1673</v>
      </c>
      <c r="D17" t="n">
        <v>25.82</v>
      </c>
    </row>
    <row r="18" spans="1:48">
      <c r="A18" t="s">
        <v>1690</v>
      </c>
      <c r="B18" t="s">
        <v>1677</v>
      </c>
      <c r="C18" t="s">
        <v>1673</v>
      </c>
      <c r="D18" t="n">
        <v>26.05</v>
      </c>
    </row>
    <row r="19" spans="1:48">
      <c r="A19" t="s">
        <v>1691</v>
      </c>
      <c r="B19" t="s">
        <v>1677</v>
      </c>
      <c r="C19" t="s">
        <v>1673</v>
      </c>
      <c r="D19">
        <f>SUM(D14:D18)/COUNT(D14:D18)</f>
        <v/>
      </c>
    </row>
    <row r="20" spans="1:48">
      <c r="A20" t="s">
        <v>1691</v>
      </c>
      <c r="B20" t="s">
        <v>1680</v>
      </c>
      <c r="C20" t="s">
        <v>1673</v>
      </c>
      <c r="D20">
        <f>D19*(44/12)</f>
        <v/>
      </c>
    </row>
    <row r="21" spans="1:48">
      <c r="A21" t="s">
        <v>1692</v>
      </c>
      <c r="B21" t="s">
        <v>1693</v>
      </c>
      <c r="C21" t="s">
        <v>1694</v>
      </c>
      <c r="D21" t="n">
        <v>9.199999999999999</v>
      </c>
    </row>
    <row r="22" spans="1:48">
      <c r="A22" t="s">
        <v>1695</v>
      </c>
      <c r="B22" t="s">
        <v>1680</v>
      </c>
      <c r="C22" t="s">
        <v>1685</v>
      </c>
      <c r="D22">
        <f>D21+D20</f>
        <v/>
      </c>
    </row>
    <row r="23" spans="1:48">
      <c r="A23" t="s">
        <v>1686</v>
      </c>
      <c r="B23" t="s">
        <v>141</v>
      </c>
      <c r="D23">
        <f>D21/D20</f>
        <v/>
      </c>
    </row>
    <row r="25" spans="1:48">
      <c r="A25" t="s">
        <v>58</v>
      </c>
    </row>
    <row r="26" spans="1:48">
      <c r="A26" t="s">
        <v>1675</v>
      </c>
    </row>
    <row r="27" spans="1:48">
      <c r="A27" t="s">
        <v>58</v>
      </c>
      <c r="B27" t="s">
        <v>1696</v>
      </c>
      <c r="D27">
        <f>'LCEF by Fuel Type'!AC24</f>
        <v/>
      </c>
    </row>
    <row r="29" spans="1:48">
      <c r="A29" t="s">
        <v>33</v>
      </c>
    </row>
    <row r="30" spans="1:48">
      <c r="A30" t="s">
        <v>1675</v>
      </c>
    </row>
    <row r="31" spans="1:48">
      <c r="A31" t="s">
        <v>1697</v>
      </c>
      <c r="B31" t="s">
        <v>1677</v>
      </c>
      <c r="C31" t="s">
        <v>1673</v>
      </c>
      <c r="D31" t="n">
        <v>20.55</v>
      </c>
    </row>
    <row r="32" spans="1:48">
      <c r="A32" t="s">
        <v>1698</v>
      </c>
      <c r="B32" t="s">
        <v>1677</v>
      </c>
      <c r="C32" t="s">
        <v>1673</v>
      </c>
      <c r="D32" t="n">
        <v>18.86</v>
      </c>
    </row>
    <row r="33" spans="1:48">
      <c r="A33" t="s">
        <v>1699</v>
      </c>
      <c r="B33" t="s">
        <v>1677</v>
      </c>
      <c r="C33" t="s">
        <v>1673</v>
      </c>
      <c r="D33" t="n">
        <v>19.98</v>
      </c>
    </row>
    <row r="34" spans="1:48">
      <c r="A34" t="s">
        <v>1700</v>
      </c>
      <c r="B34" t="s">
        <v>1677</v>
      </c>
      <c r="C34" t="s">
        <v>1673</v>
      </c>
      <c r="D34" t="n">
        <v>20.17</v>
      </c>
    </row>
    <row r="35" spans="1:48">
      <c r="A35" t="s">
        <v>1701</v>
      </c>
      <c r="B35" t="s">
        <v>1677</v>
      </c>
      <c r="C35" t="s">
        <v>1673</v>
      </c>
      <c r="D35" t="n">
        <v>20.47</v>
      </c>
    </row>
    <row r="36" spans="1:48">
      <c r="A36" t="s">
        <v>1702</v>
      </c>
      <c r="B36" t="s">
        <v>1677</v>
      </c>
      <c r="C36" t="s">
        <v>1673</v>
      </c>
      <c r="D36" t="n">
        <v>19.7</v>
      </c>
    </row>
    <row r="37" spans="1:48">
      <c r="A37" t="s">
        <v>1703</v>
      </c>
      <c r="B37" t="s">
        <v>1677</v>
      </c>
      <c r="C37" t="s">
        <v>1673</v>
      </c>
      <c r="D37" t="n">
        <v>19.96</v>
      </c>
    </row>
    <row r="38" spans="1:48">
      <c r="A38" t="s">
        <v>1704</v>
      </c>
      <c r="B38" t="s">
        <v>1677</v>
      </c>
      <c r="C38" t="s">
        <v>1673</v>
      </c>
      <c r="D38" t="n">
        <v>16.83</v>
      </c>
    </row>
    <row r="39" spans="1:48">
      <c r="A39" t="s">
        <v>1704</v>
      </c>
      <c r="B39" t="s">
        <v>1677</v>
      </c>
      <c r="C39" t="s">
        <v>1673</v>
      </c>
      <c r="D39" t="n">
        <v>17.06</v>
      </c>
    </row>
    <row r="40" spans="1:48">
      <c r="A40" t="s">
        <v>1705</v>
      </c>
      <c r="B40" t="s">
        <v>1677</v>
      </c>
      <c r="C40" t="s">
        <v>1673</v>
      </c>
      <c r="D40" t="n">
        <v>20.2</v>
      </c>
    </row>
    <row r="41" spans="1:48">
      <c r="A41" t="s">
        <v>1706</v>
      </c>
      <c r="B41" t="s">
        <v>1677</v>
      </c>
      <c r="C41" t="s">
        <v>1673</v>
      </c>
      <c r="D41" t="n">
        <v>19.46</v>
      </c>
    </row>
    <row r="42" spans="1:48">
      <c r="A42" t="s">
        <v>1707</v>
      </c>
      <c r="B42" t="s">
        <v>1677</v>
      </c>
      <c r="C42" t="s">
        <v>1673</v>
      </c>
      <c r="D42" t="n">
        <v>19.89</v>
      </c>
    </row>
    <row r="43" spans="1:48">
      <c r="A43" t="s">
        <v>1708</v>
      </c>
      <c r="B43" t="s">
        <v>1677</v>
      </c>
      <c r="C43" t="s">
        <v>1673</v>
      </c>
      <c r="D43" t="n">
        <v>20.48</v>
      </c>
    </row>
    <row r="45" spans="1:48">
      <c r="A45" t="s">
        <v>1709</v>
      </c>
    </row>
    <row r="46" spans="1:48">
      <c r="A46" t="s">
        <v>1697</v>
      </c>
      <c r="B46" t="s">
        <v>1680</v>
      </c>
      <c r="D46">
        <f>D31*(44/12)</f>
        <v/>
      </c>
    </row>
    <row r="47" spans="1:48">
      <c r="A47" t="s">
        <v>1698</v>
      </c>
      <c r="B47" t="s">
        <v>1680</v>
      </c>
      <c r="D47">
        <f>D32*(44/12)</f>
        <v/>
      </c>
    </row>
    <row r="48" spans="1:48">
      <c r="A48" t="s">
        <v>1699</v>
      </c>
      <c r="B48" t="s">
        <v>1680</v>
      </c>
      <c r="D48">
        <f>D33*(44/12)</f>
        <v/>
      </c>
    </row>
    <row r="49" spans="1:48">
      <c r="A49" t="s">
        <v>1700</v>
      </c>
      <c r="B49" t="s">
        <v>1680</v>
      </c>
      <c r="D49">
        <f>D34*(44/12)</f>
        <v/>
      </c>
    </row>
    <row r="50" spans="1:48">
      <c r="A50" t="s">
        <v>1701</v>
      </c>
      <c r="B50" t="s">
        <v>1680</v>
      </c>
      <c r="D50">
        <f>D35*(44/12)</f>
        <v/>
      </c>
    </row>
    <row r="51" spans="1:48">
      <c r="A51" t="s">
        <v>1702</v>
      </c>
      <c r="B51" t="s">
        <v>1680</v>
      </c>
      <c r="D51">
        <f>D36*(44/12)</f>
        <v/>
      </c>
    </row>
    <row r="52" spans="1:48">
      <c r="A52" t="s">
        <v>1703</v>
      </c>
      <c r="B52" t="s">
        <v>1680</v>
      </c>
      <c r="D52">
        <f>D37*(44/12)</f>
        <v/>
      </c>
    </row>
    <row r="53" spans="1:48">
      <c r="A53" t="s">
        <v>1704</v>
      </c>
      <c r="B53" t="s">
        <v>1680</v>
      </c>
      <c r="D53">
        <f>D38*(44/12)</f>
        <v/>
      </c>
    </row>
    <row r="54" spans="1:48">
      <c r="A54" t="s">
        <v>1704</v>
      </c>
      <c r="B54" t="s">
        <v>1680</v>
      </c>
      <c r="D54">
        <f>D39*(44/12)</f>
        <v/>
      </c>
    </row>
    <row r="55" spans="1:48">
      <c r="A55" t="s">
        <v>1705</v>
      </c>
      <c r="B55" t="s">
        <v>1680</v>
      </c>
      <c r="D55">
        <f>D40*(44/12)</f>
        <v/>
      </c>
    </row>
    <row r="56" spans="1:48">
      <c r="A56" t="s">
        <v>1706</v>
      </c>
      <c r="B56" t="s">
        <v>1680</v>
      </c>
      <c r="D56">
        <f>D41*(44/12)</f>
        <v/>
      </c>
    </row>
    <row r="57" spans="1:48">
      <c r="A57" t="s">
        <v>1707</v>
      </c>
      <c r="B57" t="s">
        <v>1680</v>
      </c>
      <c r="D57">
        <f>D42*(44/12)</f>
        <v/>
      </c>
    </row>
    <row r="58" spans="1:48">
      <c r="A58" t="s">
        <v>1708</v>
      </c>
      <c r="B58" t="s">
        <v>1680</v>
      </c>
      <c r="D58">
        <f>D43*(44/12)</f>
        <v/>
      </c>
    </row>
    <row r="60" spans="1:48">
      <c r="D60" t="s">
        <v>1710</v>
      </c>
      <c r="E60" t="n">
        <v>1987</v>
      </c>
      <c r="F60" t="n">
        <v>1988</v>
      </c>
      <c r="G60" t="n">
        <v>1989</v>
      </c>
      <c r="H60" t="n">
        <v>1990</v>
      </c>
      <c r="I60" t="n">
        <v>1991</v>
      </c>
      <c r="J60" t="n">
        <v>1992</v>
      </c>
      <c r="K60" t="n">
        <v>1993</v>
      </c>
      <c r="L60" t="n">
        <v>1994</v>
      </c>
      <c r="M60" t="n">
        <v>1995</v>
      </c>
      <c r="N60" t="n">
        <v>1996</v>
      </c>
      <c r="O60" t="n">
        <v>1997</v>
      </c>
      <c r="P60" t="n">
        <v>1998</v>
      </c>
      <c r="Q60" t="n">
        <v>1999</v>
      </c>
      <c r="R60" t="n">
        <v>2000</v>
      </c>
      <c r="S60" t="n">
        <v>2001</v>
      </c>
      <c r="T60" t="n">
        <v>2002</v>
      </c>
      <c r="U60" t="n">
        <v>2003</v>
      </c>
      <c r="V60" t="n">
        <v>2004</v>
      </c>
      <c r="W60" t="n">
        <v>2005</v>
      </c>
      <c r="X60" t="n">
        <v>2006</v>
      </c>
      <c r="Y60" t="n">
        <v>2007</v>
      </c>
      <c r="Z60" t="n">
        <v>2008</v>
      </c>
      <c r="AA60" t="n">
        <v>2009</v>
      </c>
      <c r="AB60" t="n">
        <v>2010</v>
      </c>
      <c r="AC60" t="n">
        <v>2011</v>
      </c>
      <c r="AD60" t="n">
        <v>2012</v>
      </c>
      <c r="AE60" t="n">
        <v>2013</v>
      </c>
      <c r="AF60" t="n">
        <v>2014</v>
      </c>
      <c r="AG60" t="n">
        <v>2015</v>
      </c>
      <c r="AH60" t="n">
        <v>2016</v>
      </c>
      <c r="AI60" t="n">
        <v>2017</v>
      </c>
      <c r="AJ60" t="n">
        <v>2018</v>
      </c>
      <c r="AK60" t="n">
        <v>2019</v>
      </c>
      <c r="AL60" t="n">
        <v>2020</v>
      </c>
      <c r="AM60" t="n">
        <v>2021</v>
      </c>
      <c r="AN60" t="n">
        <v>2022</v>
      </c>
      <c r="AO60" t="n">
        <v>2023</v>
      </c>
      <c r="AP60" t="n">
        <v>2024</v>
      </c>
      <c r="AQ60" t="n">
        <v>2025</v>
      </c>
      <c r="AR60" t="n">
        <v>2026</v>
      </c>
      <c r="AS60" t="n">
        <v>2027</v>
      </c>
      <c r="AT60" t="n">
        <v>2028</v>
      </c>
      <c r="AU60" t="n">
        <v>2029</v>
      </c>
      <c r="AV60" t="n">
        <v>2030</v>
      </c>
    </row>
    <row r="61" spans="1:48">
      <c r="A61" t="s">
        <v>1711</v>
      </c>
    </row>
    <row r="62" spans="1:48">
      <c r="A62" t="s">
        <v>1712</v>
      </c>
      <c r="B62" t="s">
        <v>1713</v>
      </c>
      <c r="C62" t="s">
        <v>1714</v>
      </c>
      <c r="E62">
        <f>INDEX('EIA Consumption'!$A$1:$CD$2765,MATCH('Carbon Coefficients'!$C62,'EIA Consumption'!$C$1:$C$765,0),MATCH('Carbon Coefficients'!E$60,'EIA Consumption'!$A$2:$CD$2,0))</f>
        <v/>
      </c>
      <c r="F62">
        <f>INDEX('EIA Consumption'!$A$1:$CD$2765,MATCH('Carbon Coefficients'!$C62,'EIA Consumption'!$C$1:$C$765,0),MATCH('Carbon Coefficients'!F$60,'EIA Consumption'!$A$2:$CD$2,0))</f>
        <v/>
      </c>
      <c r="G62">
        <f>INDEX('EIA Consumption'!$A$1:$CD$2765,MATCH('Carbon Coefficients'!$C62,'EIA Consumption'!$C$1:$C$765,0),MATCH('Carbon Coefficients'!G$60,'EIA Consumption'!$A$2:$CD$2,0))</f>
        <v/>
      </c>
      <c r="H62">
        <f>INDEX('EIA Consumption'!$A$1:$CD$2765,MATCH('Carbon Coefficients'!$C62,'EIA Consumption'!$C$1:$C$765,0),MATCH('Carbon Coefficients'!H$60,'EIA Consumption'!$A$2:$CD$2,0))</f>
        <v/>
      </c>
      <c r="I62">
        <f>INDEX('EIA Consumption'!$A$1:$CD$2765,MATCH('Carbon Coefficients'!$C62,'EIA Consumption'!$C$1:$C$765,0),MATCH('Carbon Coefficients'!I$60,'EIA Consumption'!$A$2:$CD$2,0))</f>
        <v/>
      </c>
      <c r="J62">
        <f>INDEX('EIA Consumption'!$A$1:$CD$2765,MATCH('Carbon Coefficients'!$C62,'EIA Consumption'!$C$1:$C$765,0),MATCH('Carbon Coefficients'!J$60,'EIA Consumption'!$A$2:$CD$2,0))</f>
        <v/>
      </c>
      <c r="K62">
        <f>INDEX('EIA Consumption'!$A$1:$CD$2765,MATCH('Carbon Coefficients'!$C62,'EIA Consumption'!$C$1:$C$765,0),MATCH('Carbon Coefficients'!K$60,'EIA Consumption'!$A$2:$CD$2,0))</f>
        <v/>
      </c>
      <c r="L62">
        <f>INDEX('EIA Consumption'!$A$1:$CD$2765,MATCH('Carbon Coefficients'!$C62,'EIA Consumption'!$C$1:$C$765,0),MATCH('Carbon Coefficients'!L$60,'EIA Consumption'!$A$2:$CD$2,0))</f>
        <v/>
      </c>
      <c r="M62">
        <f>INDEX('EIA Consumption'!$A$1:$CD$2765,MATCH('Carbon Coefficients'!$C62,'EIA Consumption'!$C$1:$C$765,0),MATCH('Carbon Coefficients'!M$60,'EIA Consumption'!$A$2:$CD$2,0))</f>
        <v/>
      </c>
      <c r="N62">
        <f>INDEX('EIA Consumption'!$A$1:$CD$2765,MATCH('Carbon Coefficients'!$C62,'EIA Consumption'!$C$1:$C$765,0),MATCH('Carbon Coefficients'!N$60,'EIA Consumption'!$A$2:$CD$2,0))</f>
        <v/>
      </c>
      <c r="O62">
        <f>INDEX('EIA Consumption'!$A$1:$CD$2765,MATCH('Carbon Coefficients'!$C62,'EIA Consumption'!$C$1:$C$765,0),MATCH('Carbon Coefficients'!O$60,'EIA Consumption'!$A$2:$CD$2,0))</f>
        <v/>
      </c>
      <c r="P62">
        <f>INDEX('EIA Consumption'!$A$1:$CD$2765,MATCH('Carbon Coefficients'!$C62,'EIA Consumption'!$C$1:$C$765,0),MATCH('Carbon Coefficients'!P$60,'EIA Consumption'!$A$2:$CD$2,0))</f>
        <v/>
      </c>
      <c r="Q62">
        <f>INDEX('EIA Consumption'!$A$1:$CD$2765,MATCH('Carbon Coefficients'!$C62,'EIA Consumption'!$C$1:$C$765,0),MATCH('Carbon Coefficients'!Q$60,'EIA Consumption'!$A$2:$CD$2,0))</f>
        <v/>
      </c>
      <c r="R62">
        <f>INDEX('EIA Consumption'!$A$1:$CD$2765,MATCH('Carbon Coefficients'!$C62,'EIA Consumption'!$C$1:$C$765,0),MATCH('Carbon Coefficients'!R$60,'EIA Consumption'!$A$2:$CD$2,0))</f>
        <v/>
      </c>
      <c r="S62">
        <f>INDEX('EIA Consumption'!$A$1:$CD$2765,MATCH('Carbon Coefficients'!$C62,'EIA Consumption'!$C$1:$C$765,0),MATCH('Carbon Coefficients'!S$60,'EIA Consumption'!$A$2:$CD$2,0))</f>
        <v/>
      </c>
      <c r="T62">
        <f>INDEX('EIA Consumption'!$A$1:$CD$2765,MATCH('Carbon Coefficients'!$C62,'EIA Consumption'!$C$1:$C$765,0),MATCH('Carbon Coefficients'!T$60,'EIA Consumption'!$A$2:$CD$2,0))</f>
        <v/>
      </c>
      <c r="U62">
        <f>INDEX('EIA Consumption'!$A$1:$CD$2765,MATCH('Carbon Coefficients'!$C62,'EIA Consumption'!$C$1:$C$765,0),MATCH('Carbon Coefficients'!U$60,'EIA Consumption'!$A$2:$CD$2,0))</f>
        <v/>
      </c>
      <c r="V62">
        <f>INDEX('EIA Consumption'!$A$1:$CD$2765,MATCH('Carbon Coefficients'!$C62,'EIA Consumption'!$C$1:$C$765,0),MATCH('Carbon Coefficients'!V$60,'EIA Consumption'!$A$2:$CD$2,0))</f>
        <v/>
      </c>
      <c r="W62">
        <f>INDEX('EIA Consumption'!$A$1:$CD$2765,MATCH('Carbon Coefficients'!$C62,'EIA Consumption'!$C$1:$C$765,0),MATCH('Carbon Coefficients'!W$60,'EIA Consumption'!$A$2:$CD$2,0))</f>
        <v/>
      </c>
      <c r="X62">
        <f>INDEX('EIA Consumption'!$A$1:$CD$2765,MATCH('Carbon Coefficients'!$C62,'EIA Consumption'!$C$1:$C$765,0),MATCH('Carbon Coefficients'!X$60,'EIA Consumption'!$A$2:$CD$2,0))</f>
        <v/>
      </c>
      <c r="Y62">
        <f>INDEX('EIA Consumption'!$A$1:$CD$2765,MATCH('Carbon Coefficients'!$C62,'EIA Consumption'!$C$1:$C$765,0),MATCH('Carbon Coefficients'!Y$60,'EIA Consumption'!$A$2:$CD$2,0))</f>
        <v/>
      </c>
      <c r="Z62">
        <f>INDEX('EIA Consumption'!$A$1:$CD$2765,MATCH('Carbon Coefficients'!$C62,'EIA Consumption'!$C$1:$C$765,0),MATCH('Carbon Coefficients'!Z$60,'EIA Consumption'!$A$2:$CD$2,0))</f>
        <v/>
      </c>
      <c r="AA62">
        <f>INDEX('EIA Consumption'!$A$1:$CD$2765,MATCH('Carbon Coefficients'!$C62,'EIA Consumption'!$C$1:$C$765,0),MATCH('Carbon Coefficients'!AA$60,'EIA Consumption'!$A$2:$CD$2,0))</f>
        <v/>
      </c>
      <c r="AB62">
        <f>INDEX('EIA Consumption'!$A$1:$CD$2765,MATCH('Carbon Coefficients'!$C62,'EIA Consumption'!$C$1:$C$765,0),MATCH('Carbon Coefficients'!AB$60,'EIA Consumption'!$A$2:$CD$2,0))</f>
        <v/>
      </c>
      <c r="AC62">
        <f>INDEX('EIA Consumption'!$A$1:$CD$2765,MATCH('Carbon Coefficients'!$C62,'EIA Consumption'!$C$1:$C$765,0),MATCH('Carbon Coefficients'!AC$60,'EIA Consumption'!$A$2:$CD$2,0))</f>
        <v/>
      </c>
      <c r="AD62">
        <f>INDEX('EIA Consumption'!$A$1:$CD$2765,MATCH('Carbon Coefficients'!$C62,'EIA Consumption'!$C$1:$C$765,0),MATCH('Carbon Coefficients'!AD$60,'EIA Consumption'!$A$2:$CD$2,0))</f>
        <v/>
      </c>
      <c r="AE62">
        <f>INDEX('EIA Consumption'!$A$1:$CD$2765,MATCH('Carbon Coefficients'!$C62,'EIA Consumption'!$C$1:$C$765,0),MATCH('Carbon Coefficients'!AE$60,'EIA Consumption'!$A$2:$CD$2,0))</f>
        <v/>
      </c>
      <c r="AF62">
        <f>INDEX('EIA Consumption'!$A$1:$CD$2765,MATCH('Carbon Coefficients'!$C62,'EIA Consumption'!$C$1:$C$765,0),MATCH('Carbon Coefficients'!AF$60,'EIA Consumption'!$A$2:$CD$2,0))</f>
        <v/>
      </c>
      <c r="AG62">
        <f>INDEX('EIA Consumption'!$A$1:$CD$2765,MATCH('Carbon Coefficients'!$C62,'EIA Consumption'!$C$1:$C$765,0),MATCH('Carbon Coefficients'!AG$60,'EIA Consumption'!$A$2:$CD$2,0))</f>
        <v/>
      </c>
      <c r="AH62">
        <f>INDEX('EIA Consumption'!$A$1:$CD$2765,MATCH('Carbon Coefficients'!$C62,'EIA Consumption'!$C$1:$C$765,0),MATCH('Carbon Coefficients'!AH$60,'EIA Consumption'!$A$2:$CD$2,0))</f>
        <v/>
      </c>
      <c r="AI62">
        <f>INDEX('EIA Consumption'!$A$1:$CD$2765,MATCH('Carbon Coefficients'!$C62,'EIA Consumption'!$C$1:$C$765,0),MATCH('Carbon Coefficients'!AI$60,'EIA Consumption'!$A$2:$CD$2,0))</f>
        <v/>
      </c>
      <c r="AJ62">
        <f>INDEX('EIA Consumption'!$A$1:$CD$2765,MATCH('Carbon Coefficients'!$C62,'EIA Consumption'!$C$1:$C$765,0),MATCH('Carbon Coefficients'!AJ$60,'EIA Consumption'!$A$2:$CD$2,0))</f>
        <v/>
      </c>
      <c r="AK62">
        <f>INDEX('EIA Consumption'!$A$1:$CD$2765,MATCH('Carbon Coefficients'!$C62,'EIA Consumption'!$C$1:$C$765,0),MATCH('Carbon Coefficients'!AK$60,'EIA Consumption'!$A$2:$CD$2,0))</f>
        <v/>
      </c>
      <c r="AL62">
        <f>INDEX('EIA Consumption'!$A$1:$CD$2765,MATCH('Carbon Coefficients'!$C62,'EIA Consumption'!$C$1:$C$765,0),MATCH('Carbon Coefficients'!AL$60,'EIA Consumption'!$A$2:$CD$2,0))</f>
        <v/>
      </c>
      <c r="AM62">
        <f>INDEX('EIA Consumption'!$A$1:$CD$2765,MATCH('Carbon Coefficients'!$C62,'EIA Consumption'!$C$1:$C$765,0),MATCH('Carbon Coefficients'!AM$60,'EIA Consumption'!$A$2:$CD$2,0))</f>
        <v/>
      </c>
      <c r="AN62">
        <f>INDEX('EIA Consumption'!$A$1:$CD$2765,MATCH('Carbon Coefficients'!$C62,'EIA Consumption'!$C$1:$C$765,0),MATCH('Carbon Coefficients'!AN$60,'EIA Consumption'!$A$2:$CD$2,0))</f>
        <v/>
      </c>
      <c r="AO62">
        <f>INDEX('EIA Consumption'!$A$1:$CD$2765,MATCH('Carbon Coefficients'!$C62,'EIA Consumption'!$C$1:$C$765,0),MATCH('Carbon Coefficients'!AO$60,'EIA Consumption'!$A$2:$CD$2,0))</f>
        <v/>
      </c>
      <c r="AP62">
        <f>INDEX('EIA Consumption'!$A$1:$CD$2765,MATCH('Carbon Coefficients'!$C62,'EIA Consumption'!$C$1:$C$765,0),MATCH('Carbon Coefficients'!AP$60,'EIA Consumption'!$A$2:$CD$2,0))</f>
        <v/>
      </c>
      <c r="AQ62">
        <f>INDEX('EIA Consumption'!$A$1:$CD$2765,MATCH('Carbon Coefficients'!$C62,'EIA Consumption'!$C$1:$C$765,0),MATCH('Carbon Coefficients'!AQ$60,'EIA Consumption'!$A$2:$CD$2,0))</f>
        <v/>
      </c>
      <c r="AR62">
        <f>INDEX('EIA Consumption'!$A$1:$CD$2765,MATCH('Carbon Coefficients'!$C62,'EIA Consumption'!$C$1:$C$765,0),MATCH('Carbon Coefficients'!AR$60,'EIA Consumption'!$A$2:$CD$2,0))</f>
        <v/>
      </c>
      <c r="AS62">
        <f>INDEX('EIA Consumption'!$A$1:$CD$2765,MATCH('Carbon Coefficients'!$C62,'EIA Consumption'!$C$1:$C$765,0),MATCH('Carbon Coefficients'!AS$60,'EIA Consumption'!$A$2:$CD$2,0))</f>
        <v/>
      </c>
      <c r="AT62">
        <f>INDEX('EIA Consumption'!$A$1:$CD$2765,MATCH('Carbon Coefficients'!$C62,'EIA Consumption'!$C$1:$C$765,0),MATCH('Carbon Coefficients'!AT$60,'EIA Consumption'!$A$2:$CD$2,0))</f>
        <v/>
      </c>
      <c r="AU62">
        <f>INDEX('EIA Consumption'!$A$1:$CD$2765,MATCH('Carbon Coefficients'!$C62,'EIA Consumption'!$C$1:$C$765,0),MATCH('Carbon Coefficients'!AU$60,'EIA Consumption'!$A$2:$CD$2,0))</f>
        <v/>
      </c>
      <c r="AV62">
        <f>INDEX('EIA Consumption'!$A$1:$CD$2765,MATCH('Carbon Coefficients'!$C62,'EIA Consumption'!$C$1:$C$765,0),MATCH('Carbon Coefficients'!AV$60,'EIA Consumption'!$A$2:$CD$2,0))</f>
        <v/>
      </c>
    </row>
    <row r="63" spans="1:48">
      <c r="A63" t="s">
        <v>1715</v>
      </c>
      <c r="B63" t="s">
        <v>1713</v>
      </c>
      <c r="C63" t="s">
        <v>1716</v>
      </c>
      <c r="E63">
        <f>INDEX('EIA Consumption'!$A$1:$CD$2765,MATCH('Carbon Coefficients'!$C63,'EIA Consumption'!$C$1:$C$765,0),MATCH('Carbon Coefficients'!E$60,'EIA Consumption'!$A$2:$CD$2,0))</f>
        <v/>
      </c>
      <c r="F63">
        <f>INDEX('EIA Consumption'!$A$1:$CD$2765,MATCH('Carbon Coefficients'!$C63,'EIA Consumption'!$C$1:$C$765,0),MATCH('Carbon Coefficients'!F$60,'EIA Consumption'!$A$2:$CD$2,0))</f>
        <v/>
      </c>
      <c r="G63">
        <f>INDEX('EIA Consumption'!$A$1:$CD$2765,MATCH('Carbon Coefficients'!$C63,'EIA Consumption'!$C$1:$C$765,0),MATCH('Carbon Coefficients'!G$60,'EIA Consumption'!$A$2:$CD$2,0))</f>
        <v/>
      </c>
      <c r="H63">
        <f>INDEX('EIA Consumption'!$A$1:$CD$2765,MATCH('Carbon Coefficients'!$C63,'EIA Consumption'!$C$1:$C$765,0),MATCH('Carbon Coefficients'!H$60,'EIA Consumption'!$A$2:$CD$2,0))</f>
        <v/>
      </c>
      <c r="I63">
        <f>INDEX('EIA Consumption'!$A$1:$CD$2765,MATCH('Carbon Coefficients'!$C63,'EIA Consumption'!$C$1:$C$765,0),MATCH('Carbon Coefficients'!I$60,'EIA Consumption'!$A$2:$CD$2,0))</f>
        <v/>
      </c>
      <c r="J63">
        <f>INDEX('EIA Consumption'!$A$1:$CD$2765,MATCH('Carbon Coefficients'!$C63,'EIA Consumption'!$C$1:$C$765,0),MATCH('Carbon Coefficients'!J$60,'EIA Consumption'!$A$2:$CD$2,0))</f>
        <v/>
      </c>
      <c r="K63">
        <f>INDEX('EIA Consumption'!$A$1:$CD$2765,MATCH('Carbon Coefficients'!$C63,'EIA Consumption'!$C$1:$C$765,0),MATCH('Carbon Coefficients'!K$60,'EIA Consumption'!$A$2:$CD$2,0))</f>
        <v/>
      </c>
      <c r="L63">
        <f>INDEX('EIA Consumption'!$A$1:$CD$2765,MATCH('Carbon Coefficients'!$C63,'EIA Consumption'!$C$1:$C$765,0),MATCH('Carbon Coefficients'!L$60,'EIA Consumption'!$A$2:$CD$2,0))</f>
        <v/>
      </c>
      <c r="M63">
        <f>INDEX('EIA Consumption'!$A$1:$CD$2765,MATCH('Carbon Coefficients'!$C63,'EIA Consumption'!$C$1:$C$765,0),MATCH('Carbon Coefficients'!M$60,'EIA Consumption'!$A$2:$CD$2,0))</f>
        <v/>
      </c>
      <c r="N63">
        <f>INDEX('EIA Consumption'!$A$1:$CD$2765,MATCH('Carbon Coefficients'!$C63,'EIA Consumption'!$C$1:$C$765,0),MATCH('Carbon Coefficients'!N$60,'EIA Consumption'!$A$2:$CD$2,0))</f>
        <v/>
      </c>
      <c r="O63">
        <f>INDEX('EIA Consumption'!$A$1:$CD$2765,MATCH('Carbon Coefficients'!$C63,'EIA Consumption'!$C$1:$C$765,0),MATCH('Carbon Coefficients'!O$60,'EIA Consumption'!$A$2:$CD$2,0))</f>
        <v/>
      </c>
      <c r="P63">
        <f>INDEX('EIA Consumption'!$A$1:$CD$2765,MATCH('Carbon Coefficients'!$C63,'EIA Consumption'!$C$1:$C$765,0),MATCH('Carbon Coefficients'!P$60,'EIA Consumption'!$A$2:$CD$2,0))</f>
        <v/>
      </c>
      <c r="Q63">
        <f>INDEX('EIA Consumption'!$A$1:$CD$2765,MATCH('Carbon Coefficients'!$C63,'EIA Consumption'!$C$1:$C$765,0),MATCH('Carbon Coefficients'!Q$60,'EIA Consumption'!$A$2:$CD$2,0))</f>
        <v/>
      </c>
      <c r="R63">
        <f>INDEX('EIA Consumption'!$A$1:$CD$2765,MATCH('Carbon Coefficients'!$C63,'EIA Consumption'!$C$1:$C$765,0),MATCH('Carbon Coefficients'!R$60,'EIA Consumption'!$A$2:$CD$2,0))</f>
        <v/>
      </c>
      <c r="S63">
        <f>INDEX('EIA Consumption'!$A$1:$CD$2765,MATCH('Carbon Coefficients'!$C63,'EIA Consumption'!$C$1:$C$765,0),MATCH('Carbon Coefficients'!S$60,'EIA Consumption'!$A$2:$CD$2,0))</f>
        <v/>
      </c>
      <c r="T63">
        <f>INDEX('EIA Consumption'!$A$1:$CD$2765,MATCH('Carbon Coefficients'!$C63,'EIA Consumption'!$C$1:$C$765,0),MATCH('Carbon Coefficients'!T$60,'EIA Consumption'!$A$2:$CD$2,0))</f>
        <v/>
      </c>
      <c r="U63">
        <f>INDEX('EIA Consumption'!$A$1:$CD$2765,MATCH('Carbon Coefficients'!$C63,'EIA Consumption'!$C$1:$C$765,0),MATCH('Carbon Coefficients'!U$60,'EIA Consumption'!$A$2:$CD$2,0))</f>
        <v/>
      </c>
      <c r="V63">
        <f>INDEX('EIA Consumption'!$A$1:$CD$2765,MATCH('Carbon Coefficients'!$C63,'EIA Consumption'!$C$1:$C$765,0),MATCH('Carbon Coefficients'!V$60,'EIA Consumption'!$A$2:$CD$2,0))</f>
        <v/>
      </c>
      <c r="W63">
        <f>INDEX('EIA Consumption'!$A$1:$CD$2765,MATCH('Carbon Coefficients'!$C63,'EIA Consumption'!$C$1:$C$765,0),MATCH('Carbon Coefficients'!W$60,'EIA Consumption'!$A$2:$CD$2,0))</f>
        <v/>
      </c>
      <c r="X63">
        <f>INDEX('EIA Consumption'!$A$1:$CD$2765,MATCH('Carbon Coefficients'!$C63,'EIA Consumption'!$C$1:$C$765,0),MATCH('Carbon Coefficients'!X$60,'EIA Consumption'!$A$2:$CD$2,0))</f>
        <v/>
      </c>
      <c r="Y63">
        <f>INDEX('EIA Consumption'!$A$1:$CD$2765,MATCH('Carbon Coefficients'!$C63,'EIA Consumption'!$C$1:$C$765,0),MATCH('Carbon Coefficients'!Y$60,'EIA Consumption'!$A$2:$CD$2,0))</f>
        <v/>
      </c>
      <c r="Z63">
        <f>INDEX('EIA Consumption'!$A$1:$CD$2765,MATCH('Carbon Coefficients'!$C63,'EIA Consumption'!$C$1:$C$765,0),MATCH('Carbon Coefficients'!Z$60,'EIA Consumption'!$A$2:$CD$2,0))</f>
        <v/>
      </c>
      <c r="AA63">
        <f>INDEX('EIA Consumption'!$A$1:$CD$2765,MATCH('Carbon Coefficients'!$C63,'EIA Consumption'!$C$1:$C$765,0),MATCH('Carbon Coefficients'!AA$60,'EIA Consumption'!$A$2:$CD$2,0))</f>
        <v/>
      </c>
      <c r="AB63">
        <f>INDEX('EIA Consumption'!$A$1:$CD$2765,MATCH('Carbon Coefficients'!$C63,'EIA Consumption'!$C$1:$C$765,0),MATCH('Carbon Coefficients'!AB$60,'EIA Consumption'!$A$2:$CD$2,0))</f>
        <v/>
      </c>
      <c r="AC63">
        <f>INDEX('EIA Consumption'!$A$1:$CD$2765,MATCH('Carbon Coefficients'!$C63,'EIA Consumption'!$C$1:$C$765,0),MATCH('Carbon Coefficients'!AC$60,'EIA Consumption'!$A$2:$CD$2,0))</f>
        <v/>
      </c>
      <c r="AD63">
        <f>INDEX('EIA Consumption'!$A$1:$CD$2765,MATCH('Carbon Coefficients'!$C63,'EIA Consumption'!$C$1:$C$765,0),MATCH('Carbon Coefficients'!AD$60,'EIA Consumption'!$A$2:$CD$2,0))</f>
        <v/>
      </c>
      <c r="AE63">
        <f>INDEX('EIA Consumption'!$A$1:$CD$2765,MATCH('Carbon Coefficients'!$C63,'EIA Consumption'!$C$1:$C$765,0),MATCH('Carbon Coefficients'!AE$60,'EIA Consumption'!$A$2:$CD$2,0))</f>
        <v/>
      </c>
      <c r="AF63">
        <f>INDEX('EIA Consumption'!$A$1:$CD$2765,MATCH('Carbon Coefficients'!$C63,'EIA Consumption'!$C$1:$C$765,0),MATCH('Carbon Coefficients'!AF$60,'EIA Consumption'!$A$2:$CD$2,0))</f>
        <v/>
      </c>
      <c r="AG63">
        <f>INDEX('EIA Consumption'!$A$1:$CD$2765,MATCH('Carbon Coefficients'!$C63,'EIA Consumption'!$C$1:$C$765,0),MATCH('Carbon Coefficients'!AG$60,'EIA Consumption'!$A$2:$CD$2,0))</f>
        <v/>
      </c>
      <c r="AH63">
        <f>INDEX('EIA Consumption'!$A$1:$CD$2765,MATCH('Carbon Coefficients'!$C63,'EIA Consumption'!$C$1:$C$765,0),MATCH('Carbon Coefficients'!AH$60,'EIA Consumption'!$A$2:$CD$2,0))</f>
        <v/>
      </c>
      <c r="AI63">
        <f>INDEX('EIA Consumption'!$A$1:$CD$2765,MATCH('Carbon Coefficients'!$C63,'EIA Consumption'!$C$1:$C$765,0),MATCH('Carbon Coefficients'!AI$60,'EIA Consumption'!$A$2:$CD$2,0))</f>
        <v/>
      </c>
      <c r="AJ63">
        <f>INDEX('EIA Consumption'!$A$1:$CD$2765,MATCH('Carbon Coefficients'!$C63,'EIA Consumption'!$C$1:$C$765,0),MATCH('Carbon Coefficients'!AJ$60,'EIA Consumption'!$A$2:$CD$2,0))</f>
        <v/>
      </c>
      <c r="AK63">
        <f>INDEX('EIA Consumption'!$A$1:$CD$2765,MATCH('Carbon Coefficients'!$C63,'EIA Consumption'!$C$1:$C$765,0),MATCH('Carbon Coefficients'!AK$60,'EIA Consumption'!$A$2:$CD$2,0))</f>
        <v/>
      </c>
      <c r="AL63">
        <f>INDEX('EIA Consumption'!$A$1:$CD$2765,MATCH('Carbon Coefficients'!$C63,'EIA Consumption'!$C$1:$C$765,0),MATCH('Carbon Coefficients'!AL$60,'EIA Consumption'!$A$2:$CD$2,0))</f>
        <v/>
      </c>
      <c r="AM63">
        <f>INDEX('EIA Consumption'!$A$1:$CD$2765,MATCH('Carbon Coefficients'!$C63,'EIA Consumption'!$C$1:$C$765,0),MATCH('Carbon Coefficients'!AM$60,'EIA Consumption'!$A$2:$CD$2,0))</f>
        <v/>
      </c>
      <c r="AN63">
        <f>INDEX('EIA Consumption'!$A$1:$CD$2765,MATCH('Carbon Coefficients'!$C63,'EIA Consumption'!$C$1:$C$765,0),MATCH('Carbon Coefficients'!AN$60,'EIA Consumption'!$A$2:$CD$2,0))</f>
        <v/>
      </c>
      <c r="AO63">
        <f>INDEX('EIA Consumption'!$A$1:$CD$2765,MATCH('Carbon Coefficients'!$C63,'EIA Consumption'!$C$1:$C$765,0),MATCH('Carbon Coefficients'!AO$60,'EIA Consumption'!$A$2:$CD$2,0))</f>
        <v/>
      </c>
      <c r="AP63">
        <f>INDEX('EIA Consumption'!$A$1:$CD$2765,MATCH('Carbon Coefficients'!$C63,'EIA Consumption'!$C$1:$C$765,0),MATCH('Carbon Coefficients'!AP$60,'EIA Consumption'!$A$2:$CD$2,0))</f>
        <v/>
      </c>
      <c r="AQ63">
        <f>INDEX('EIA Consumption'!$A$1:$CD$2765,MATCH('Carbon Coefficients'!$C63,'EIA Consumption'!$C$1:$C$765,0),MATCH('Carbon Coefficients'!AQ$60,'EIA Consumption'!$A$2:$CD$2,0))</f>
        <v/>
      </c>
      <c r="AR63">
        <f>INDEX('EIA Consumption'!$A$1:$CD$2765,MATCH('Carbon Coefficients'!$C63,'EIA Consumption'!$C$1:$C$765,0),MATCH('Carbon Coefficients'!AR$60,'EIA Consumption'!$A$2:$CD$2,0))</f>
        <v/>
      </c>
      <c r="AS63">
        <f>INDEX('EIA Consumption'!$A$1:$CD$2765,MATCH('Carbon Coefficients'!$C63,'EIA Consumption'!$C$1:$C$765,0),MATCH('Carbon Coefficients'!AS$60,'EIA Consumption'!$A$2:$CD$2,0))</f>
        <v/>
      </c>
      <c r="AT63">
        <f>INDEX('EIA Consumption'!$A$1:$CD$2765,MATCH('Carbon Coefficients'!$C63,'EIA Consumption'!$C$1:$C$765,0),MATCH('Carbon Coefficients'!AT$60,'EIA Consumption'!$A$2:$CD$2,0))</f>
        <v/>
      </c>
      <c r="AU63">
        <f>INDEX('EIA Consumption'!$A$1:$CD$2765,MATCH('Carbon Coefficients'!$C63,'EIA Consumption'!$C$1:$C$765,0),MATCH('Carbon Coefficients'!AU$60,'EIA Consumption'!$A$2:$CD$2,0))</f>
        <v/>
      </c>
      <c r="AV63">
        <f>INDEX('EIA Consumption'!$A$1:$CD$2765,MATCH('Carbon Coefficients'!$C63,'EIA Consumption'!$C$1:$C$765,0),MATCH('Carbon Coefficients'!AV$60,'EIA Consumption'!$A$2:$CD$2,0))</f>
        <v/>
      </c>
    </row>
    <row r="64" spans="1:48">
      <c r="A64" t="s">
        <v>1717</v>
      </c>
      <c r="B64" t="s">
        <v>1713</v>
      </c>
      <c r="C64" t="s">
        <v>1718</v>
      </c>
      <c r="E64">
        <f>INDEX('EIA Consumption'!$A$1:$CD$2765,MATCH('Carbon Coefficients'!$C64,'EIA Consumption'!$C$1:$C$765,0),MATCH('Carbon Coefficients'!E$60,'EIA Consumption'!$A$2:$CD$2,0))</f>
        <v/>
      </c>
      <c r="F64">
        <f>INDEX('EIA Consumption'!$A$1:$CD$2765,MATCH('Carbon Coefficients'!$C64,'EIA Consumption'!$C$1:$C$765,0),MATCH('Carbon Coefficients'!F$60,'EIA Consumption'!$A$2:$CD$2,0))</f>
        <v/>
      </c>
      <c r="G64">
        <f>INDEX('EIA Consumption'!$A$1:$CD$2765,MATCH('Carbon Coefficients'!$C64,'EIA Consumption'!$C$1:$C$765,0),MATCH('Carbon Coefficients'!G$60,'EIA Consumption'!$A$2:$CD$2,0))</f>
        <v/>
      </c>
      <c r="H64">
        <f>INDEX('EIA Consumption'!$A$1:$CD$2765,MATCH('Carbon Coefficients'!$C64,'EIA Consumption'!$C$1:$C$765,0),MATCH('Carbon Coefficients'!H$60,'EIA Consumption'!$A$2:$CD$2,0))</f>
        <v/>
      </c>
      <c r="I64">
        <f>INDEX('EIA Consumption'!$A$1:$CD$2765,MATCH('Carbon Coefficients'!$C64,'EIA Consumption'!$C$1:$C$765,0),MATCH('Carbon Coefficients'!I$60,'EIA Consumption'!$A$2:$CD$2,0))</f>
        <v/>
      </c>
      <c r="J64">
        <f>INDEX('EIA Consumption'!$A$1:$CD$2765,MATCH('Carbon Coefficients'!$C64,'EIA Consumption'!$C$1:$C$765,0),MATCH('Carbon Coefficients'!J$60,'EIA Consumption'!$A$2:$CD$2,0))</f>
        <v/>
      </c>
      <c r="K64">
        <f>INDEX('EIA Consumption'!$A$1:$CD$2765,MATCH('Carbon Coefficients'!$C64,'EIA Consumption'!$C$1:$C$765,0),MATCH('Carbon Coefficients'!K$60,'EIA Consumption'!$A$2:$CD$2,0))</f>
        <v/>
      </c>
      <c r="L64">
        <f>INDEX('EIA Consumption'!$A$1:$CD$2765,MATCH('Carbon Coefficients'!$C64,'EIA Consumption'!$C$1:$C$765,0),MATCH('Carbon Coefficients'!L$60,'EIA Consumption'!$A$2:$CD$2,0))</f>
        <v/>
      </c>
      <c r="M64">
        <f>INDEX('EIA Consumption'!$A$1:$CD$2765,MATCH('Carbon Coefficients'!$C64,'EIA Consumption'!$C$1:$C$765,0),MATCH('Carbon Coefficients'!M$60,'EIA Consumption'!$A$2:$CD$2,0))</f>
        <v/>
      </c>
      <c r="N64">
        <f>INDEX('EIA Consumption'!$A$1:$CD$2765,MATCH('Carbon Coefficients'!$C64,'EIA Consumption'!$C$1:$C$765,0),MATCH('Carbon Coefficients'!N$60,'EIA Consumption'!$A$2:$CD$2,0))</f>
        <v/>
      </c>
      <c r="O64">
        <f>INDEX('EIA Consumption'!$A$1:$CD$2765,MATCH('Carbon Coefficients'!$C64,'EIA Consumption'!$C$1:$C$765,0),MATCH('Carbon Coefficients'!O$60,'EIA Consumption'!$A$2:$CD$2,0))</f>
        <v/>
      </c>
      <c r="P64">
        <f>INDEX('EIA Consumption'!$A$1:$CD$2765,MATCH('Carbon Coefficients'!$C64,'EIA Consumption'!$C$1:$C$765,0),MATCH('Carbon Coefficients'!P$60,'EIA Consumption'!$A$2:$CD$2,0))</f>
        <v/>
      </c>
      <c r="Q64">
        <f>INDEX('EIA Consumption'!$A$1:$CD$2765,MATCH('Carbon Coefficients'!$C64,'EIA Consumption'!$C$1:$C$765,0),MATCH('Carbon Coefficients'!Q$60,'EIA Consumption'!$A$2:$CD$2,0))</f>
        <v/>
      </c>
      <c r="R64">
        <f>INDEX('EIA Consumption'!$A$1:$CD$2765,MATCH('Carbon Coefficients'!$C64,'EIA Consumption'!$C$1:$C$765,0),MATCH('Carbon Coefficients'!R$60,'EIA Consumption'!$A$2:$CD$2,0))</f>
        <v/>
      </c>
      <c r="S64">
        <f>INDEX('EIA Consumption'!$A$1:$CD$2765,MATCH('Carbon Coefficients'!$C64,'EIA Consumption'!$C$1:$C$765,0),MATCH('Carbon Coefficients'!S$60,'EIA Consumption'!$A$2:$CD$2,0))</f>
        <v/>
      </c>
      <c r="T64">
        <f>INDEX('EIA Consumption'!$A$1:$CD$2765,MATCH('Carbon Coefficients'!$C64,'EIA Consumption'!$C$1:$C$765,0),MATCH('Carbon Coefficients'!T$60,'EIA Consumption'!$A$2:$CD$2,0))</f>
        <v/>
      </c>
      <c r="U64">
        <f>INDEX('EIA Consumption'!$A$1:$CD$2765,MATCH('Carbon Coefficients'!$C64,'EIA Consumption'!$C$1:$C$765,0),MATCH('Carbon Coefficients'!U$60,'EIA Consumption'!$A$2:$CD$2,0))</f>
        <v/>
      </c>
      <c r="V64">
        <f>INDEX('EIA Consumption'!$A$1:$CD$2765,MATCH('Carbon Coefficients'!$C64,'EIA Consumption'!$C$1:$C$765,0),MATCH('Carbon Coefficients'!V$60,'EIA Consumption'!$A$2:$CD$2,0))</f>
        <v/>
      </c>
      <c r="W64">
        <f>INDEX('EIA Consumption'!$A$1:$CD$2765,MATCH('Carbon Coefficients'!$C64,'EIA Consumption'!$C$1:$C$765,0),MATCH('Carbon Coefficients'!W$60,'EIA Consumption'!$A$2:$CD$2,0))</f>
        <v/>
      </c>
      <c r="X64">
        <f>INDEX('EIA Consumption'!$A$1:$CD$2765,MATCH('Carbon Coefficients'!$C64,'EIA Consumption'!$C$1:$C$765,0),MATCH('Carbon Coefficients'!X$60,'EIA Consumption'!$A$2:$CD$2,0))</f>
        <v/>
      </c>
      <c r="Y64">
        <f>INDEX('EIA Consumption'!$A$1:$CD$2765,MATCH('Carbon Coefficients'!$C64,'EIA Consumption'!$C$1:$C$765,0),MATCH('Carbon Coefficients'!Y$60,'EIA Consumption'!$A$2:$CD$2,0))</f>
        <v/>
      </c>
      <c r="Z64">
        <f>INDEX('EIA Consumption'!$A$1:$CD$2765,MATCH('Carbon Coefficients'!$C64,'EIA Consumption'!$C$1:$C$765,0),MATCH('Carbon Coefficients'!Z$60,'EIA Consumption'!$A$2:$CD$2,0))</f>
        <v/>
      </c>
      <c r="AA64">
        <f>INDEX('EIA Consumption'!$A$1:$CD$2765,MATCH('Carbon Coefficients'!$C64,'EIA Consumption'!$C$1:$C$765,0),MATCH('Carbon Coefficients'!AA$60,'EIA Consumption'!$A$2:$CD$2,0))</f>
        <v/>
      </c>
      <c r="AB64">
        <f>INDEX('EIA Consumption'!$A$1:$CD$2765,MATCH('Carbon Coefficients'!$C64,'EIA Consumption'!$C$1:$C$765,0),MATCH('Carbon Coefficients'!AB$60,'EIA Consumption'!$A$2:$CD$2,0))</f>
        <v/>
      </c>
      <c r="AC64">
        <f>INDEX('EIA Consumption'!$A$1:$CD$2765,MATCH('Carbon Coefficients'!$C64,'EIA Consumption'!$C$1:$C$765,0),MATCH('Carbon Coefficients'!AC$60,'EIA Consumption'!$A$2:$CD$2,0))</f>
        <v/>
      </c>
      <c r="AD64">
        <f>INDEX('EIA Consumption'!$A$1:$CD$2765,MATCH('Carbon Coefficients'!$C64,'EIA Consumption'!$C$1:$C$765,0),MATCH('Carbon Coefficients'!AD$60,'EIA Consumption'!$A$2:$CD$2,0))</f>
        <v/>
      </c>
      <c r="AE64">
        <f>INDEX('EIA Consumption'!$A$1:$CD$2765,MATCH('Carbon Coefficients'!$C64,'EIA Consumption'!$C$1:$C$765,0),MATCH('Carbon Coefficients'!AE$60,'EIA Consumption'!$A$2:$CD$2,0))</f>
        <v/>
      </c>
      <c r="AF64">
        <f>INDEX('EIA Consumption'!$A$1:$CD$2765,MATCH('Carbon Coefficients'!$C64,'EIA Consumption'!$C$1:$C$765,0),MATCH('Carbon Coefficients'!AF$60,'EIA Consumption'!$A$2:$CD$2,0))</f>
        <v/>
      </c>
      <c r="AG64">
        <f>INDEX('EIA Consumption'!$A$1:$CD$2765,MATCH('Carbon Coefficients'!$C64,'EIA Consumption'!$C$1:$C$765,0),MATCH('Carbon Coefficients'!AG$60,'EIA Consumption'!$A$2:$CD$2,0))</f>
        <v/>
      </c>
      <c r="AH64">
        <f>INDEX('EIA Consumption'!$A$1:$CD$2765,MATCH('Carbon Coefficients'!$C64,'EIA Consumption'!$C$1:$C$765,0),MATCH('Carbon Coefficients'!AH$60,'EIA Consumption'!$A$2:$CD$2,0))</f>
        <v/>
      </c>
      <c r="AI64">
        <f>INDEX('EIA Consumption'!$A$1:$CD$2765,MATCH('Carbon Coefficients'!$C64,'EIA Consumption'!$C$1:$C$765,0),MATCH('Carbon Coefficients'!AI$60,'EIA Consumption'!$A$2:$CD$2,0))</f>
        <v/>
      </c>
      <c r="AJ64">
        <f>INDEX('EIA Consumption'!$A$1:$CD$2765,MATCH('Carbon Coefficients'!$C64,'EIA Consumption'!$C$1:$C$765,0),MATCH('Carbon Coefficients'!AJ$60,'EIA Consumption'!$A$2:$CD$2,0))</f>
        <v/>
      </c>
      <c r="AK64">
        <f>INDEX('EIA Consumption'!$A$1:$CD$2765,MATCH('Carbon Coefficients'!$C64,'EIA Consumption'!$C$1:$C$765,0),MATCH('Carbon Coefficients'!AK$60,'EIA Consumption'!$A$2:$CD$2,0))</f>
        <v/>
      </c>
      <c r="AL64">
        <f>INDEX('EIA Consumption'!$A$1:$CD$2765,MATCH('Carbon Coefficients'!$C64,'EIA Consumption'!$C$1:$C$765,0),MATCH('Carbon Coefficients'!AL$60,'EIA Consumption'!$A$2:$CD$2,0))</f>
        <v/>
      </c>
      <c r="AM64">
        <f>INDEX('EIA Consumption'!$A$1:$CD$2765,MATCH('Carbon Coefficients'!$C64,'EIA Consumption'!$C$1:$C$765,0),MATCH('Carbon Coefficients'!AM$60,'EIA Consumption'!$A$2:$CD$2,0))</f>
        <v/>
      </c>
      <c r="AN64">
        <f>INDEX('EIA Consumption'!$A$1:$CD$2765,MATCH('Carbon Coefficients'!$C64,'EIA Consumption'!$C$1:$C$765,0),MATCH('Carbon Coefficients'!AN$60,'EIA Consumption'!$A$2:$CD$2,0))</f>
        <v/>
      </c>
      <c r="AO64">
        <f>INDEX('EIA Consumption'!$A$1:$CD$2765,MATCH('Carbon Coefficients'!$C64,'EIA Consumption'!$C$1:$C$765,0),MATCH('Carbon Coefficients'!AO$60,'EIA Consumption'!$A$2:$CD$2,0))</f>
        <v/>
      </c>
      <c r="AP64">
        <f>INDEX('EIA Consumption'!$A$1:$CD$2765,MATCH('Carbon Coefficients'!$C64,'EIA Consumption'!$C$1:$C$765,0),MATCH('Carbon Coefficients'!AP$60,'EIA Consumption'!$A$2:$CD$2,0))</f>
        <v/>
      </c>
      <c r="AQ64">
        <f>INDEX('EIA Consumption'!$A$1:$CD$2765,MATCH('Carbon Coefficients'!$C64,'EIA Consumption'!$C$1:$C$765,0),MATCH('Carbon Coefficients'!AQ$60,'EIA Consumption'!$A$2:$CD$2,0))</f>
        <v/>
      </c>
      <c r="AR64">
        <f>INDEX('EIA Consumption'!$A$1:$CD$2765,MATCH('Carbon Coefficients'!$C64,'EIA Consumption'!$C$1:$C$765,0),MATCH('Carbon Coefficients'!AR$60,'EIA Consumption'!$A$2:$CD$2,0))</f>
        <v/>
      </c>
      <c r="AS64">
        <f>INDEX('EIA Consumption'!$A$1:$CD$2765,MATCH('Carbon Coefficients'!$C64,'EIA Consumption'!$C$1:$C$765,0),MATCH('Carbon Coefficients'!AS$60,'EIA Consumption'!$A$2:$CD$2,0))</f>
        <v/>
      </c>
      <c r="AT64">
        <f>INDEX('EIA Consumption'!$A$1:$CD$2765,MATCH('Carbon Coefficients'!$C64,'EIA Consumption'!$C$1:$C$765,0),MATCH('Carbon Coefficients'!AT$60,'EIA Consumption'!$A$2:$CD$2,0))</f>
        <v/>
      </c>
      <c r="AU64">
        <f>INDEX('EIA Consumption'!$A$1:$CD$2765,MATCH('Carbon Coefficients'!$C64,'EIA Consumption'!$C$1:$C$765,0),MATCH('Carbon Coefficients'!AU$60,'EIA Consumption'!$A$2:$CD$2,0))</f>
        <v/>
      </c>
      <c r="AV64">
        <f>INDEX('EIA Consumption'!$A$1:$CD$2765,MATCH('Carbon Coefficients'!$C64,'EIA Consumption'!$C$1:$C$765,0),MATCH('Carbon Coefficients'!AV$60,'EIA Consumption'!$A$2:$CD$2,0))</f>
        <v/>
      </c>
    </row>
    <row r="65" spans="1:48">
      <c r="A65" t="s">
        <v>1719</v>
      </c>
      <c r="B65" t="s">
        <v>1713</v>
      </c>
      <c r="C65" t="s">
        <v>1720</v>
      </c>
      <c r="E65">
        <f>INDEX('EIA Consumption'!$A$1:$CD$2765,MATCH('Carbon Coefficients'!$C65,'EIA Consumption'!$C$1:$C$765,0),MATCH('Carbon Coefficients'!E$60,'EIA Consumption'!$A$2:$CD$2,0))</f>
        <v/>
      </c>
      <c r="F65">
        <f>INDEX('EIA Consumption'!$A$1:$CD$2765,MATCH('Carbon Coefficients'!$C65,'EIA Consumption'!$C$1:$C$765,0),MATCH('Carbon Coefficients'!F$60,'EIA Consumption'!$A$2:$CD$2,0))</f>
        <v/>
      </c>
      <c r="G65">
        <f>INDEX('EIA Consumption'!$A$1:$CD$2765,MATCH('Carbon Coefficients'!$C65,'EIA Consumption'!$C$1:$C$765,0),MATCH('Carbon Coefficients'!G$60,'EIA Consumption'!$A$2:$CD$2,0))</f>
        <v/>
      </c>
      <c r="H65">
        <f>INDEX('EIA Consumption'!$A$1:$CD$2765,MATCH('Carbon Coefficients'!$C65,'EIA Consumption'!$C$1:$C$765,0),MATCH('Carbon Coefficients'!H$60,'EIA Consumption'!$A$2:$CD$2,0))</f>
        <v/>
      </c>
      <c r="I65">
        <f>INDEX('EIA Consumption'!$A$1:$CD$2765,MATCH('Carbon Coefficients'!$C65,'EIA Consumption'!$C$1:$C$765,0),MATCH('Carbon Coefficients'!I$60,'EIA Consumption'!$A$2:$CD$2,0))</f>
        <v/>
      </c>
      <c r="J65">
        <f>INDEX('EIA Consumption'!$A$1:$CD$2765,MATCH('Carbon Coefficients'!$C65,'EIA Consumption'!$C$1:$C$765,0),MATCH('Carbon Coefficients'!J$60,'EIA Consumption'!$A$2:$CD$2,0))</f>
        <v/>
      </c>
      <c r="K65">
        <f>INDEX('EIA Consumption'!$A$1:$CD$2765,MATCH('Carbon Coefficients'!$C65,'EIA Consumption'!$C$1:$C$765,0),MATCH('Carbon Coefficients'!K$60,'EIA Consumption'!$A$2:$CD$2,0))</f>
        <v/>
      </c>
      <c r="L65">
        <f>INDEX('EIA Consumption'!$A$1:$CD$2765,MATCH('Carbon Coefficients'!$C65,'EIA Consumption'!$C$1:$C$765,0),MATCH('Carbon Coefficients'!L$60,'EIA Consumption'!$A$2:$CD$2,0))</f>
        <v/>
      </c>
      <c r="M65">
        <f>INDEX('EIA Consumption'!$A$1:$CD$2765,MATCH('Carbon Coefficients'!$C65,'EIA Consumption'!$C$1:$C$765,0),MATCH('Carbon Coefficients'!M$60,'EIA Consumption'!$A$2:$CD$2,0))</f>
        <v/>
      </c>
      <c r="N65">
        <f>INDEX('EIA Consumption'!$A$1:$CD$2765,MATCH('Carbon Coefficients'!$C65,'EIA Consumption'!$C$1:$C$765,0),MATCH('Carbon Coefficients'!N$60,'EIA Consumption'!$A$2:$CD$2,0))</f>
        <v/>
      </c>
      <c r="O65">
        <f>INDEX('EIA Consumption'!$A$1:$CD$2765,MATCH('Carbon Coefficients'!$C65,'EIA Consumption'!$C$1:$C$765,0),MATCH('Carbon Coefficients'!O$60,'EIA Consumption'!$A$2:$CD$2,0))</f>
        <v/>
      </c>
      <c r="P65">
        <f>INDEX('EIA Consumption'!$A$1:$CD$2765,MATCH('Carbon Coefficients'!$C65,'EIA Consumption'!$C$1:$C$765,0),MATCH('Carbon Coefficients'!P$60,'EIA Consumption'!$A$2:$CD$2,0))</f>
        <v/>
      </c>
      <c r="Q65">
        <f>INDEX('EIA Consumption'!$A$1:$CD$2765,MATCH('Carbon Coefficients'!$C65,'EIA Consumption'!$C$1:$C$765,0),MATCH('Carbon Coefficients'!Q$60,'EIA Consumption'!$A$2:$CD$2,0))</f>
        <v/>
      </c>
      <c r="R65">
        <f>INDEX('EIA Consumption'!$A$1:$CD$2765,MATCH('Carbon Coefficients'!$C65,'EIA Consumption'!$C$1:$C$765,0),MATCH('Carbon Coefficients'!R$60,'EIA Consumption'!$A$2:$CD$2,0))</f>
        <v/>
      </c>
      <c r="S65">
        <f>INDEX('EIA Consumption'!$A$1:$CD$2765,MATCH('Carbon Coefficients'!$C65,'EIA Consumption'!$C$1:$C$765,0),MATCH('Carbon Coefficients'!S$60,'EIA Consumption'!$A$2:$CD$2,0))</f>
        <v/>
      </c>
      <c r="T65">
        <f>INDEX('EIA Consumption'!$A$1:$CD$2765,MATCH('Carbon Coefficients'!$C65,'EIA Consumption'!$C$1:$C$765,0),MATCH('Carbon Coefficients'!T$60,'EIA Consumption'!$A$2:$CD$2,0))</f>
        <v/>
      </c>
      <c r="U65">
        <f>INDEX('EIA Consumption'!$A$1:$CD$2765,MATCH('Carbon Coefficients'!$C65,'EIA Consumption'!$C$1:$C$765,0),MATCH('Carbon Coefficients'!U$60,'EIA Consumption'!$A$2:$CD$2,0))</f>
        <v/>
      </c>
      <c r="V65">
        <f>INDEX('EIA Consumption'!$A$1:$CD$2765,MATCH('Carbon Coefficients'!$C65,'EIA Consumption'!$C$1:$C$765,0),MATCH('Carbon Coefficients'!V$60,'EIA Consumption'!$A$2:$CD$2,0))</f>
        <v/>
      </c>
      <c r="W65">
        <f>INDEX('EIA Consumption'!$A$1:$CD$2765,MATCH('Carbon Coefficients'!$C65,'EIA Consumption'!$C$1:$C$765,0),MATCH('Carbon Coefficients'!W$60,'EIA Consumption'!$A$2:$CD$2,0))</f>
        <v/>
      </c>
      <c r="X65">
        <f>INDEX('EIA Consumption'!$A$1:$CD$2765,MATCH('Carbon Coefficients'!$C65,'EIA Consumption'!$C$1:$C$765,0),MATCH('Carbon Coefficients'!X$60,'EIA Consumption'!$A$2:$CD$2,0))</f>
        <v/>
      </c>
      <c r="Y65">
        <f>INDEX('EIA Consumption'!$A$1:$CD$2765,MATCH('Carbon Coefficients'!$C65,'EIA Consumption'!$C$1:$C$765,0),MATCH('Carbon Coefficients'!Y$60,'EIA Consumption'!$A$2:$CD$2,0))</f>
        <v/>
      </c>
      <c r="Z65">
        <f>INDEX('EIA Consumption'!$A$1:$CD$2765,MATCH('Carbon Coefficients'!$C65,'EIA Consumption'!$C$1:$C$765,0),MATCH('Carbon Coefficients'!Z$60,'EIA Consumption'!$A$2:$CD$2,0))</f>
        <v/>
      </c>
      <c r="AA65">
        <f>INDEX('EIA Consumption'!$A$1:$CD$2765,MATCH('Carbon Coefficients'!$C65,'EIA Consumption'!$C$1:$C$765,0),MATCH('Carbon Coefficients'!AA$60,'EIA Consumption'!$A$2:$CD$2,0))</f>
        <v/>
      </c>
      <c r="AB65">
        <f>INDEX('EIA Consumption'!$A$1:$CD$2765,MATCH('Carbon Coefficients'!$C65,'EIA Consumption'!$C$1:$C$765,0),MATCH('Carbon Coefficients'!AB$60,'EIA Consumption'!$A$2:$CD$2,0))</f>
        <v/>
      </c>
      <c r="AC65">
        <f>INDEX('EIA Consumption'!$A$1:$CD$2765,MATCH('Carbon Coefficients'!$C65,'EIA Consumption'!$C$1:$C$765,0),MATCH('Carbon Coefficients'!AC$60,'EIA Consumption'!$A$2:$CD$2,0))</f>
        <v/>
      </c>
      <c r="AD65">
        <f>INDEX('EIA Consumption'!$A$1:$CD$2765,MATCH('Carbon Coefficients'!$C65,'EIA Consumption'!$C$1:$C$765,0),MATCH('Carbon Coefficients'!AD$60,'EIA Consumption'!$A$2:$CD$2,0))</f>
        <v/>
      </c>
      <c r="AE65">
        <f>INDEX('EIA Consumption'!$A$1:$CD$2765,MATCH('Carbon Coefficients'!$C65,'EIA Consumption'!$C$1:$C$765,0),MATCH('Carbon Coefficients'!AE$60,'EIA Consumption'!$A$2:$CD$2,0))</f>
        <v/>
      </c>
      <c r="AF65">
        <f>INDEX('EIA Consumption'!$A$1:$CD$2765,MATCH('Carbon Coefficients'!$C65,'EIA Consumption'!$C$1:$C$765,0),MATCH('Carbon Coefficients'!AF$60,'EIA Consumption'!$A$2:$CD$2,0))</f>
        <v/>
      </c>
      <c r="AG65">
        <f>INDEX('EIA Consumption'!$A$1:$CD$2765,MATCH('Carbon Coefficients'!$C65,'EIA Consumption'!$C$1:$C$765,0),MATCH('Carbon Coefficients'!AG$60,'EIA Consumption'!$A$2:$CD$2,0))</f>
        <v/>
      </c>
      <c r="AH65">
        <f>INDEX('EIA Consumption'!$A$1:$CD$2765,MATCH('Carbon Coefficients'!$C65,'EIA Consumption'!$C$1:$C$765,0),MATCH('Carbon Coefficients'!AH$60,'EIA Consumption'!$A$2:$CD$2,0))</f>
        <v/>
      </c>
      <c r="AI65">
        <f>INDEX('EIA Consumption'!$A$1:$CD$2765,MATCH('Carbon Coefficients'!$C65,'EIA Consumption'!$C$1:$C$765,0),MATCH('Carbon Coefficients'!AI$60,'EIA Consumption'!$A$2:$CD$2,0))</f>
        <v/>
      </c>
      <c r="AJ65">
        <f>INDEX('EIA Consumption'!$A$1:$CD$2765,MATCH('Carbon Coefficients'!$C65,'EIA Consumption'!$C$1:$C$765,0),MATCH('Carbon Coefficients'!AJ$60,'EIA Consumption'!$A$2:$CD$2,0))</f>
        <v/>
      </c>
      <c r="AK65">
        <f>INDEX('EIA Consumption'!$A$1:$CD$2765,MATCH('Carbon Coefficients'!$C65,'EIA Consumption'!$C$1:$C$765,0),MATCH('Carbon Coefficients'!AK$60,'EIA Consumption'!$A$2:$CD$2,0))</f>
        <v/>
      </c>
      <c r="AL65">
        <f>INDEX('EIA Consumption'!$A$1:$CD$2765,MATCH('Carbon Coefficients'!$C65,'EIA Consumption'!$C$1:$C$765,0),MATCH('Carbon Coefficients'!AL$60,'EIA Consumption'!$A$2:$CD$2,0))</f>
        <v/>
      </c>
      <c r="AM65">
        <f>INDEX('EIA Consumption'!$A$1:$CD$2765,MATCH('Carbon Coefficients'!$C65,'EIA Consumption'!$C$1:$C$765,0),MATCH('Carbon Coefficients'!AM$60,'EIA Consumption'!$A$2:$CD$2,0))</f>
        <v/>
      </c>
      <c r="AN65">
        <f>INDEX('EIA Consumption'!$A$1:$CD$2765,MATCH('Carbon Coefficients'!$C65,'EIA Consumption'!$C$1:$C$765,0),MATCH('Carbon Coefficients'!AN$60,'EIA Consumption'!$A$2:$CD$2,0))</f>
        <v/>
      </c>
      <c r="AO65">
        <f>INDEX('EIA Consumption'!$A$1:$CD$2765,MATCH('Carbon Coefficients'!$C65,'EIA Consumption'!$C$1:$C$765,0),MATCH('Carbon Coefficients'!AO$60,'EIA Consumption'!$A$2:$CD$2,0))</f>
        <v/>
      </c>
      <c r="AP65">
        <f>INDEX('EIA Consumption'!$A$1:$CD$2765,MATCH('Carbon Coefficients'!$C65,'EIA Consumption'!$C$1:$C$765,0),MATCH('Carbon Coefficients'!AP$60,'EIA Consumption'!$A$2:$CD$2,0))</f>
        <v/>
      </c>
      <c r="AQ65">
        <f>INDEX('EIA Consumption'!$A$1:$CD$2765,MATCH('Carbon Coefficients'!$C65,'EIA Consumption'!$C$1:$C$765,0),MATCH('Carbon Coefficients'!AQ$60,'EIA Consumption'!$A$2:$CD$2,0))</f>
        <v/>
      </c>
      <c r="AR65">
        <f>INDEX('EIA Consumption'!$A$1:$CD$2765,MATCH('Carbon Coefficients'!$C65,'EIA Consumption'!$C$1:$C$765,0),MATCH('Carbon Coefficients'!AR$60,'EIA Consumption'!$A$2:$CD$2,0))</f>
        <v/>
      </c>
      <c r="AS65">
        <f>INDEX('EIA Consumption'!$A$1:$CD$2765,MATCH('Carbon Coefficients'!$C65,'EIA Consumption'!$C$1:$C$765,0),MATCH('Carbon Coefficients'!AS$60,'EIA Consumption'!$A$2:$CD$2,0))</f>
        <v/>
      </c>
      <c r="AT65">
        <f>INDEX('EIA Consumption'!$A$1:$CD$2765,MATCH('Carbon Coefficients'!$C65,'EIA Consumption'!$C$1:$C$765,0),MATCH('Carbon Coefficients'!AT$60,'EIA Consumption'!$A$2:$CD$2,0))</f>
        <v/>
      </c>
      <c r="AU65">
        <f>INDEX('EIA Consumption'!$A$1:$CD$2765,MATCH('Carbon Coefficients'!$C65,'EIA Consumption'!$C$1:$C$765,0),MATCH('Carbon Coefficients'!AU$60,'EIA Consumption'!$A$2:$CD$2,0))</f>
        <v/>
      </c>
      <c r="AV65">
        <f>INDEX('EIA Consumption'!$A$1:$CD$2765,MATCH('Carbon Coefficients'!$C65,'EIA Consumption'!$C$1:$C$765,0),MATCH('Carbon Coefficients'!AV$60,'EIA Consumption'!$A$2:$CD$2,0))</f>
        <v/>
      </c>
    </row>
    <row r="66" spans="1:48">
      <c r="A66" t="s">
        <v>47</v>
      </c>
      <c r="B66" t="s">
        <v>1713</v>
      </c>
      <c r="C66" t="s">
        <v>1721</v>
      </c>
      <c r="E66">
        <f>INDEX('EIA Consumption'!$A$1:$CD$2765,MATCH('Carbon Coefficients'!$C66,'EIA Consumption'!$C$1:$C$765,0),MATCH('Carbon Coefficients'!E$60,'EIA Consumption'!$A$2:$CD$2,0))</f>
        <v/>
      </c>
      <c r="F66">
        <f>INDEX('EIA Consumption'!$A$1:$CD$2765,MATCH('Carbon Coefficients'!$C66,'EIA Consumption'!$C$1:$C$765,0),MATCH('Carbon Coefficients'!F$60,'EIA Consumption'!$A$2:$CD$2,0))</f>
        <v/>
      </c>
      <c r="G66">
        <f>INDEX('EIA Consumption'!$A$1:$CD$2765,MATCH('Carbon Coefficients'!$C66,'EIA Consumption'!$C$1:$C$765,0),MATCH('Carbon Coefficients'!G$60,'EIA Consumption'!$A$2:$CD$2,0))</f>
        <v/>
      </c>
      <c r="H66">
        <f>INDEX('EIA Consumption'!$A$1:$CD$2765,MATCH('Carbon Coefficients'!$C66,'EIA Consumption'!$C$1:$C$765,0),MATCH('Carbon Coefficients'!H$60,'EIA Consumption'!$A$2:$CD$2,0))</f>
        <v/>
      </c>
      <c r="I66">
        <f>INDEX('EIA Consumption'!$A$1:$CD$2765,MATCH('Carbon Coefficients'!$C66,'EIA Consumption'!$C$1:$C$765,0),MATCH('Carbon Coefficients'!I$60,'EIA Consumption'!$A$2:$CD$2,0))</f>
        <v/>
      </c>
      <c r="J66">
        <f>INDEX('EIA Consumption'!$A$1:$CD$2765,MATCH('Carbon Coefficients'!$C66,'EIA Consumption'!$C$1:$C$765,0),MATCH('Carbon Coefficients'!J$60,'EIA Consumption'!$A$2:$CD$2,0))</f>
        <v/>
      </c>
      <c r="K66">
        <f>INDEX('EIA Consumption'!$A$1:$CD$2765,MATCH('Carbon Coefficients'!$C66,'EIA Consumption'!$C$1:$C$765,0),MATCH('Carbon Coefficients'!K$60,'EIA Consumption'!$A$2:$CD$2,0))</f>
        <v/>
      </c>
      <c r="L66">
        <f>INDEX('EIA Consumption'!$A$1:$CD$2765,MATCH('Carbon Coefficients'!$C66,'EIA Consumption'!$C$1:$C$765,0),MATCH('Carbon Coefficients'!L$60,'EIA Consumption'!$A$2:$CD$2,0))</f>
        <v/>
      </c>
      <c r="M66">
        <f>INDEX('EIA Consumption'!$A$1:$CD$2765,MATCH('Carbon Coefficients'!$C66,'EIA Consumption'!$C$1:$C$765,0),MATCH('Carbon Coefficients'!M$60,'EIA Consumption'!$A$2:$CD$2,0))</f>
        <v/>
      </c>
      <c r="N66">
        <f>INDEX('EIA Consumption'!$A$1:$CD$2765,MATCH('Carbon Coefficients'!$C66,'EIA Consumption'!$C$1:$C$765,0),MATCH('Carbon Coefficients'!N$60,'EIA Consumption'!$A$2:$CD$2,0))</f>
        <v/>
      </c>
      <c r="O66">
        <f>INDEX('EIA Consumption'!$A$1:$CD$2765,MATCH('Carbon Coefficients'!$C66,'EIA Consumption'!$C$1:$C$765,0),MATCH('Carbon Coefficients'!O$60,'EIA Consumption'!$A$2:$CD$2,0))</f>
        <v/>
      </c>
      <c r="P66">
        <f>INDEX('EIA Consumption'!$A$1:$CD$2765,MATCH('Carbon Coefficients'!$C66,'EIA Consumption'!$C$1:$C$765,0),MATCH('Carbon Coefficients'!P$60,'EIA Consumption'!$A$2:$CD$2,0))</f>
        <v/>
      </c>
      <c r="Q66">
        <f>INDEX('EIA Consumption'!$A$1:$CD$2765,MATCH('Carbon Coefficients'!$C66,'EIA Consumption'!$C$1:$C$765,0),MATCH('Carbon Coefficients'!Q$60,'EIA Consumption'!$A$2:$CD$2,0))</f>
        <v/>
      </c>
      <c r="R66">
        <f>INDEX('EIA Consumption'!$A$1:$CD$2765,MATCH('Carbon Coefficients'!$C66,'EIA Consumption'!$C$1:$C$765,0),MATCH('Carbon Coefficients'!R$60,'EIA Consumption'!$A$2:$CD$2,0))</f>
        <v/>
      </c>
      <c r="S66">
        <f>INDEX('EIA Consumption'!$A$1:$CD$2765,MATCH('Carbon Coefficients'!$C66,'EIA Consumption'!$C$1:$C$765,0),MATCH('Carbon Coefficients'!S$60,'EIA Consumption'!$A$2:$CD$2,0))</f>
        <v/>
      </c>
      <c r="T66">
        <f>INDEX('EIA Consumption'!$A$1:$CD$2765,MATCH('Carbon Coefficients'!$C66,'EIA Consumption'!$C$1:$C$765,0),MATCH('Carbon Coefficients'!T$60,'EIA Consumption'!$A$2:$CD$2,0))</f>
        <v/>
      </c>
      <c r="U66">
        <f>INDEX('EIA Consumption'!$A$1:$CD$2765,MATCH('Carbon Coefficients'!$C66,'EIA Consumption'!$C$1:$C$765,0),MATCH('Carbon Coefficients'!U$60,'EIA Consumption'!$A$2:$CD$2,0))</f>
        <v/>
      </c>
      <c r="V66">
        <f>INDEX('EIA Consumption'!$A$1:$CD$2765,MATCH('Carbon Coefficients'!$C66,'EIA Consumption'!$C$1:$C$765,0),MATCH('Carbon Coefficients'!V$60,'EIA Consumption'!$A$2:$CD$2,0))</f>
        <v/>
      </c>
      <c r="W66">
        <f>INDEX('EIA Consumption'!$A$1:$CD$2765,MATCH('Carbon Coefficients'!$C66,'EIA Consumption'!$C$1:$C$765,0),MATCH('Carbon Coefficients'!W$60,'EIA Consumption'!$A$2:$CD$2,0))</f>
        <v/>
      </c>
      <c r="X66">
        <f>INDEX('EIA Consumption'!$A$1:$CD$2765,MATCH('Carbon Coefficients'!$C66,'EIA Consumption'!$C$1:$C$765,0),MATCH('Carbon Coefficients'!X$60,'EIA Consumption'!$A$2:$CD$2,0))</f>
        <v/>
      </c>
      <c r="Y66">
        <f>INDEX('EIA Consumption'!$A$1:$CD$2765,MATCH('Carbon Coefficients'!$C66,'EIA Consumption'!$C$1:$C$765,0),MATCH('Carbon Coefficients'!Y$60,'EIA Consumption'!$A$2:$CD$2,0))</f>
        <v/>
      </c>
      <c r="Z66">
        <f>INDEX('EIA Consumption'!$A$1:$CD$2765,MATCH('Carbon Coefficients'!$C66,'EIA Consumption'!$C$1:$C$765,0),MATCH('Carbon Coefficients'!Z$60,'EIA Consumption'!$A$2:$CD$2,0))</f>
        <v/>
      </c>
      <c r="AA66">
        <f>INDEX('EIA Consumption'!$A$1:$CD$2765,MATCH('Carbon Coefficients'!$C66,'EIA Consumption'!$C$1:$C$765,0),MATCH('Carbon Coefficients'!AA$60,'EIA Consumption'!$A$2:$CD$2,0))</f>
        <v/>
      </c>
      <c r="AB66">
        <f>INDEX('EIA Consumption'!$A$1:$CD$2765,MATCH('Carbon Coefficients'!$C66,'EIA Consumption'!$C$1:$C$765,0),MATCH('Carbon Coefficients'!AB$60,'EIA Consumption'!$A$2:$CD$2,0))</f>
        <v/>
      </c>
      <c r="AC66">
        <f>INDEX('EIA Consumption'!$A$1:$CD$2765,MATCH('Carbon Coefficients'!$C66,'EIA Consumption'!$C$1:$C$765,0),MATCH('Carbon Coefficients'!AC$60,'EIA Consumption'!$A$2:$CD$2,0))</f>
        <v/>
      </c>
      <c r="AD66">
        <f>INDEX('EIA Consumption'!$A$1:$CD$2765,MATCH('Carbon Coefficients'!$C66,'EIA Consumption'!$C$1:$C$765,0),MATCH('Carbon Coefficients'!AD$60,'EIA Consumption'!$A$2:$CD$2,0))</f>
        <v/>
      </c>
      <c r="AE66">
        <f>INDEX('EIA Consumption'!$A$1:$CD$2765,MATCH('Carbon Coefficients'!$C66,'EIA Consumption'!$C$1:$C$765,0),MATCH('Carbon Coefficients'!AE$60,'EIA Consumption'!$A$2:$CD$2,0))</f>
        <v/>
      </c>
      <c r="AF66">
        <f>INDEX('EIA Consumption'!$A$1:$CD$2765,MATCH('Carbon Coefficients'!$C66,'EIA Consumption'!$C$1:$C$765,0),MATCH('Carbon Coefficients'!AF$60,'EIA Consumption'!$A$2:$CD$2,0))</f>
        <v/>
      </c>
      <c r="AG66">
        <f>INDEX('EIA Consumption'!$A$1:$CD$2765,MATCH('Carbon Coefficients'!$C66,'EIA Consumption'!$C$1:$C$765,0),MATCH('Carbon Coefficients'!AG$60,'EIA Consumption'!$A$2:$CD$2,0))</f>
        <v/>
      </c>
      <c r="AH66">
        <f>INDEX('EIA Consumption'!$A$1:$CD$2765,MATCH('Carbon Coefficients'!$C66,'EIA Consumption'!$C$1:$C$765,0),MATCH('Carbon Coefficients'!AH$60,'EIA Consumption'!$A$2:$CD$2,0))</f>
        <v/>
      </c>
      <c r="AI66">
        <f>INDEX('EIA Consumption'!$A$1:$CD$2765,MATCH('Carbon Coefficients'!$C66,'EIA Consumption'!$C$1:$C$765,0),MATCH('Carbon Coefficients'!AI$60,'EIA Consumption'!$A$2:$CD$2,0))</f>
        <v/>
      </c>
      <c r="AJ66">
        <f>INDEX('EIA Consumption'!$A$1:$CD$2765,MATCH('Carbon Coefficients'!$C66,'EIA Consumption'!$C$1:$C$765,0),MATCH('Carbon Coefficients'!AJ$60,'EIA Consumption'!$A$2:$CD$2,0))</f>
        <v/>
      </c>
      <c r="AK66">
        <f>INDEX('EIA Consumption'!$A$1:$CD$2765,MATCH('Carbon Coefficients'!$C66,'EIA Consumption'!$C$1:$C$765,0),MATCH('Carbon Coefficients'!AK$60,'EIA Consumption'!$A$2:$CD$2,0))</f>
        <v/>
      </c>
      <c r="AL66">
        <f>INDEX('EIA Consumption'!$A$1:$CD$2765,MATCH('Carbon Coefficients'!$C66,'EIA Consumption'!$C$1:$C$765,0),MATCH('Carbon Coefficients'!AL$60,'EIA Consumption'!$A$2:$CD$2,0))</f>
        <v/>
      </c>
      <c r="AM66">
        <f>INDEX('EIA Consumption'!$A$1:$CD$2765,MATCH('Carbon Coefficients'!$C66,'EIA Consumption'!$C$1:$C$765,0),MATCH('Carbon Coefficients'!AM$60,'EIA Consumption'!$A$2:$CD$2,0))</f>
        <v/>
      </c>
      <c r="AN66">
        <f>INDEX('EIA Consumption'!$A$1:$CD$2765,MATCH('Carbon Coefficients'!$C66,'EIA Consumption'!$C$1:$C$765,0),MATCH('Carbon Coefficients'!AN$60,'EIA Consumption'!$A$2:$CD$2,0))</f>
        <v/>
      </c>
      <c r="AO66">
        <f>INDEX('EIA Consumption'!$A$1:$CD$2765,MATCH('Carbon Coefficients'!$C66,'EIA Consumption'!$C$1:$C$765,0),MATCH('Carbon Coefficients'!AO$60,'EIA Consumption'!$A$2:$CD$2,0))</f>
        <v/>
      </c>
      <c r="AP66">
        <f>INDEX('EIA Consumption'!$A$1:$CD$2765,MATCH('Carbon Coefficients'!$C66,'EIA Consumption'!$C$1:$C$765,0),MATCH('Carbon Coefficients'!AP$60,'EIA Consumption'!$A$2:$CD$2,0))</f>
        <v/>
      </c>
      <c r="AQ66">
        <f>INDEX('EIA Consumption'!$A$1:$CD$2765,MATCH('Carbon Coefficients'!$C66,'EIA Consumption'!$C$1:$C$765,0),MATCH('Carbon Coefficients'!AQ$60,'EIA Consumption'!$A$2:$CD$2,0))</f>
        <v/>
      </c>
      <c r="AR66">
        <f>INDEX('EIA Consumption'!$A$1:$CD$2765,MATCH('Carbon Coefficients'!$C66,'EIA Consumption'!$C$1:$C$765,0),MATCH('Carbon Coefficients'!AR$60,'EIA Consumption'!$A$2:$CD$2,0))</f>
        <v/>
      </c>
      <c r="AS66">
        <f>INDEX('EIA Consumption'!$A$1:$CD$2765,MATCH('Carbon Coefficients'!$C66,'EIA Consumption'!$C$1:$C$765,0),MATCH('Carbon Coefficients'!AS$60,'EIA Consumption'!$A$2:$CD$2,0))</f>
        <v/>
      </c>
      <c r="AT66">
        <f>INDEX('EIA Consumption'!$A$1:$CD$2765,MATCH('Carbon Coefficients'!$C66,'EIA Consumption'!$C$1:$C$765,0),MATCH('Carbon Coefficients'!AT$60,'EIA Consumption'!$A$2:$CD$2,0))</f>
        <v/>
      </c>
      <c r="AU66">
        <f>INDEX('EIA Consumption'!$A$1:$CD$2765,MATCH('Carbon Coefficients'!$C66,'EIA Consumption'!$C$1:$C$765,0),MATCH('Carbon Coefficients'!AU$60,'EIA Consumption'!$A$2:$CD$2,0))</f>
        <v/>
      </c>
      <c r="AV66">
        <f>INDEX('EIA Consumption'!$A$1:$CD$2765,MATCH('Carbon Coefficients'!$C66,'EIA Consumption'!$C$1:$C$765,0),MATCH('Carbon Coefficients'!AV$60,'EIA Consumption'!$A$2:$CD$2,0))</f>
        <v/>
      </c>
    </row>
    <row r="67" spans="1:48">
      <c r="A67" t="s">
        <v>38</v>
      </c>
      <c r="B67" t="s">
        <v>1713</v>
      </c>
      <c r="C67" t="s">
        <v>1722</v>
      </c>
      <c r="E67">
        <f>INDEX('EIA Consumption'!$A$1:$CD$2765,MATCH('Carbon Coefficients'!$C67,'EIA Consumption'!$C$1:$C$765,0),MATCH('Carbon Coefficients'!E$60,'EIA Consumption'!$A$2:$CD$2,0))</f>
        <v/>
      </c>
      <c r="F67">
        <f>INDEX('EIA Consumption'!$A$1:$CD$2765,MATCH('Carbon Coefficients'!$C67,'EIA Consumption'!$C$1:$C$765,0),MATCH('Carbon Coefficients'!F$60,'EIA Consumption'!$A$2:$CD$2,0))</f>
        <v/>
      </c>
      <c r="G67">
        <f>INDEX('EIA Consumption'!$A$1:$CD$2765,MATCH('Carbon Coefficients'!$C67,'EIA Consumption'!$C$1:$C$765,0),MATCH('Carbon Coefficients'!G$60,'EIA Consumption'!$A$2:$CD$2,0))</f>
        <v/>
      </c>
      <c r="H67">
        <f>INDEX('EIA Consumption'!$A$1:$CD$2765,MATCH('Carbon Coefficients'!$C67,'EIA Consumption'!$C$1:$C$765,0),MATCH('Carbon Coefficients'!H$60,'EIA Consumption'!$A$2:$CD$2,0))</f>
        <v/>
      </c>
      <c r="I67">
        <f>INDEX('EIA Consumption'!$A$1:$CD$2765,MATCH('Carbon Coefficients'!$C67,'EIA Consumption'!$C$1:$C$765,0),MATCH('Carbon Coefficients'!I$60,'EIA Consumption'!$A$2:$CD$2,0))</f>
        <v/>
      </c>
      <c r="J67">
        <f>INDEX('EIA Consumption'!$A$1:$CD$2765,MATCH('Carbon Coefficients'!$C67,'EIA Consumption'!$C$1:$C$765,0),MATCH('Carbon Coefficients'!J$60,'EIA Consumption'!$A$2:$CD$2,0))</f>
        <v/>
      </c>
      <c r="K67">
        <f>INDEX('EIA Consumption'!$A$1:$CD$2765,MATCH('Carbon Coefficients'!$C67,'EIA Consumption'!$C$1:$C$765,0),MATCH('Carbon Coefficients'!K$60,'EIA Consumption'!$A$2:$CD$2,0))</f>
        <v/>
      </c>
      <c r="L67">
        <f>INDEX('EIA Consumption'!$A$1:$CD$2765,MATCH('Carbon Coefficients'!$C67,'EIA Consumption'!$C$1:$C$765,0),MATCH('Carbon Coefficients'!L$60,'EIA Consumption'!$A$2:$CD$2,0))</f>
        <v/>
      </c>
      <c r="M67">
        <f>INDEX('EIA Consumption'!$A$1:$CD$2765,MATCH('Carbon Coefficients'!$C67,'EIA Consumption'!$C$1:$C$765,0),MATCH('Carbon Coefficients'!M$60,'EIA Consumption'!$A$2:$CD$2,0))</f>
        <v/>
      </c>
      <c r="N67">
        <f>INDEX('EIA Consumption'!$A$1:$CD$2765,MATCH('Carbon Coefficients'!$C67,'EIA Consumption'!$C$1:$C$765,0),MATCH('Carbon Coefficients'!N$60,'EIA Consumption'!$A$2:$CD$2,0))</f>
        <v/>
      </c>
      <c r="O67">
        <f>INDEX('EIA Consumption'!$A$1:$CD$2765,MATCH('Carbon Coefficients'!$C67,'EIA Consumption'!$C$1:$C$765,0),MATCH('Carbon Coefficients'!O$60,'EIA Consumption'!$A$2:$CD$2,0))</f>
        <v/>
      </c>
      <c r="P67">
        <f>INDEX('EIA Consumption'!$A$1:$CD$2765,MATCH('Carbon Coefficients'!$C67,'EIA Consumption'!$C$1:$C$765,0),MATCH('Carbon Coefficients'!P$60,'EIA Consumption'!$A$2:$CD$2,0))</f>
        <v/>
      </c>
      <c r="Q67">
        <f>INDEX('EIA Consumption'!$A$1:$CD$2765,MATCH('Carbon Coefficients'!$C67,'EIA Consumption'!$C$1:$C$765,0),MATCH('Carbon Coefficients'!Q$60,'EIA Consumption'!$A$2:$CD$2,0))</f>
        <v/>
      </c>
      <c r="R67">
        <f>INDEX('EIA Consumption'!$A$1:$CD$2765,MATCH('Carbon Coefficients'!$C67,'EIA Consumption'!$C$1:$C$765,0),MATCH('Carbon Coefficients'!R$60,'EIA Consumption'!$A$2:$CD$2,0))</f>
        <v/>
      </c>
      <c r="S67">
        <f>INDEX('EIA Consumption'!$A$1:$CD$2765,MATCH('Carbon Coefficients'!$C67,'EIA Consumption'!$C$1:$C$765,0),MATCH('Carbon Coefficients'!S$60,'EIA Consumption'!$A$2:$CD$2,0))</f>
        <v/>
      </c>
      <c r="T67">
        <f>INDEX('EIA Consumption'!$A$1:$CD$2765,MATCH('Carbon Coefficients'!$C67,'EIA Consumption'!$C$1:$C$765,0),MATCH('Carbon Coefficients'!T$60,'EIA Consumption'!$A$2:$CD$2,0))</f>
        <v/>
      </c>
      <c r="U67">
        <f>INDEX('EIA Consumption'!$A$1:$CD$2765,MATCH('Carbon Coefficients'!$C67,'EIA Consumption'!$C$1:$C$765,0),MATCH('Carbon Coefficients'!U$60,'EIA Consumption'!$A$2:$CD$2,0))</f>
        <v/>
      </c>
      <c r="V67">
        <f>INDEX('EIA Consumption'!$A$1:$CD$2765,MATCH('Carbon Coefficients'!$C67,'EIA Consumption'!$C$1:$C$765,0),MATCH('Carbon Coefficients'!V$60,'EIA Consumption'!$A$2:$CD$2,0))</f>
        <v/>
      </c>
      <c r="W67">
        <f>INDEX('EIA Consumption'!$A$1:$CD$2765,MATCH('Carbon Coefficients'!$C67,'EIA Consumption'!$C$1:$C$765,0),MATCH('Carbon Coefficients'!W$60,'EIA Consumption'!$A$2:$CD$2,0))</f>
        <v/>
      </c>
      <c r="X67">
        <f>INDEX('EIA Consumption'!$A$1:$CD$2765,MATCH('Carbon Coefficients'!$C67,'EIA Consumption'!$C$1:$C$765,0),MATCH('Carbon Coefficients'!X$60,'EIA Consumption'!$A$2:$CD$2,0))</f>
        <v/>
      </c>
      <c r="Y67">
        <f>INDEX('EIA Consumption'!$A$1:$CD$2765,MATCH('Carbon Coefficients'!$C67,'EIA Consumption'!$C$1:$C$765,0),MATCH('Carbon Coefficients'!Y$60,'EIA Consumption'!$A$2:$CD$2,0))</f>
        <v/>
      </c>
      <c r="Z67">
        <f>INDEX('EIA Consumption'!$A$1:$CD$2765,MATCH('Carbon Coefficients'!$C67,'EIA Consumption'!$C$1:$C$765,0),MATCH('Carbon Coefficients'!Z$60,'EIA Consumption'!$A$2:$CD$2,0))</f>
        <v/>
      </c>
      <c r="AA67">
        <f>INDEX('EIA Consumption'!$A$1:$CD$2765,MATCH('Carbon Coefficients'!$C67,'EIA Consumption'!$C$1:$C$765,0),MATCH('Carbon Coefficients'!AA$60,'EIA Consumption'!$A$2:$CD$2,0))</f>
        <v/>
      </c>
      <c r="AB67">
        <f>INDEX('EIA Consumption'!$A$1:$CD$2765,MATCH('Carbon Coefficients'!$C67,'EIA Consumption'!$C$1:$C$765,0),MATCH('Carbon Coefficients'!AB$60,'EIA Consumption'!$A$2:$CD$2,0))</f>
        <v/>
      </c>
      <c r="AC67">
        <f>INDEX('EIA Consumption'!$A$1:$CD$2765,MATCH('Carbon Coefficients'!$C67,'EIA Consumption'!$C$1:$C$765,0),MATCH('Carbon Coefficients'!AC$60,'EIA Consumption'!$A$2:$CD$2,0))</f>
        <v/>
      </c>
      <c r="AD67">
        <f>INDEX('EIA Consumption'!$A$1:$CD$2765,MATCH('Carbon Coefficients'!$C67,'EIA Consumption'!$C$1:$C$765,0),MATCH('Carbon Coefficients'!AD$60,'EIA Consumption'!$A$2:$CD$2,0))</f>
        <v/>
      </c>
      <c r="AE67">
        <f>INDEX('EIA Consumption'!$A$1:$CD$2765,MATCH('Carbon Coefficients'!$C67,'EIA Consumption'!$C$1:$C$765,0),MATCH('Carbon Coefficients'!AE$60,'EIA Consumption'!$A$2:$CD$2,0))</f>
        <v/>
      </c>
      <c r="AF67">
        <f>INDEX('EIA Consumption'!$A$1:$CD$2765,MATCH('Carbon Coefficients'!$C67,'EIA Consumption'!$C$1:$C$765,0),MATCH('Carbon Coefficients'!AF$60,'EIA Consumption'!$A$2:$CD$2,0))</f>
        <v/>
      </c>
      <c r="AG67">
        <f>INDEX('EIA Consumption'!$A$1:$CD$2765,MATCH('Carbon Coefficients'!$C67,'EIA Consumption'!$C$1:$C$765,0),MATCH('Carbon Coefficients'!AG$60,'EIA Consumption'!$A$2:$CD$2,0))</f>
        <v/>
      </c>
      <c r="AH67">
        <f>INDEX('EIA Consumption'!$A$1:$CD$2765,MATCH('Carbon Coefficients'!$C67,'EIA Consumption'!$C$1:$C$765,0),MATCH('Carbon Coefficients'!AH$60,'EIA Consumption'!$A$2:$CD$2,0))</f>
        <v/>
      </c>
      <c r="AI67">
        <f>INDEX('EIA Consumption'!$A$1:$CD$2765,MATCH('Carbon Coefficients'!$C67,'EIA Consumption'!$C$1:$C$765,0),MATCH('Carbon Coefficients'!AI$60,'EIA Consumption'!$A$2:$CD$2,0))</f>
        <v/>
      </c>
      <c r="AJ67">
        <f>INDEX('EIA Consumption'!$A$1:$CD$2765,MATCH('Carbon Coefficients'!$C67,'EIA Consumption'!$C$1:$C$765,0),MATCH('Carbon Coefficients'!AJ$60,'EIA Consumption'!$A$2:$CD$2,0))</f>
        <v/>
      </c>
      <c r="AK67">
        <f>INDEX('EIA Consumption'!$A$1:$CD$2765,MATCH('Carbon Coefficients'!$C67,'EIA Consumption'!$C$1:$C$765,0),MATCH('Carbon Coefficients'!AK$60,'EIA Consumption'!$A$2:$CD$2,0))</f>
        <v/>
      </c>
      <c r="AL67">
        <f>INDEX('EIA Consumption'!$A$1:$CD$2765,MATCH('Carbon Coefficients'!$C67,'EIA Consumption'!$C$1:$C$765,0),MATCH('Carbon Coefficients'!AL$60,'EIA Consumption'!$A$2:$CD$2,0))</f>
        <v/>
      </c>
      <c r="AM67">
        <f>INDEX('EIA Consumption'!$A$1:$CD$2765,MATCH('Carbon Coefficients'!$C67,'EIA Consumption'!$C$1:$C$765,0),MATCH('Carbon Coefficients'!AM$60,'EIA Consumption'!$A$2:$CD$2,0))</f>
        <v/>
      </c>
      <c r="AN67">
        <f>INDEX('EIA Consumption'!$A$1:$CD$2765,MATCH('Carbon Coefficients'!$C67,'EIA Consumption'!$C$1:$C$765,0),MATCH('Carbon Coefficients'!AN$60,'EIA Consumption'!$A$2:$CD$2,0))</f>
        <v/>
      </c>
      <c r="AO67">
        <f>INDEX('EIA Consumption'!$A$1:$CD$2765,MATCH('Carbon Coefficients'!$C67,'EIA Consumption'!$C$1:$C$765,0),MATCH('Carbon Coefficients'!AO$60,'EIA Consumption'!$A$2:$CD$2,0))</f>
        <v/>
      </c>
      <c r="AP67">
        <f>INDEX('EIA Consumption'!$A$1:$CD$2765,MATCH('Carbon Coefficients'!$C67,'EIA Consumption'!$C$1:$C$765,0),MATCH('Carbon Coefficients'!AP$60,'EIA Consumption'!$A$2:$CD$2,0))</f>
        <v/>
      </c>
      <c r="AQ67">
        <f>INDEX('EIA Consumption'!$A$1:$CD$2765,MATCH('Carbon Coefficients'!$C67,'EIA Consumption'!$C$1:$C$765,0),MATCH('Carbon Coefficients'!AQ$60,'EIA Consumption'!$A$2:$CD$2,0))</f>
        <v/>
      </c>
      <c r="AR67">
        <f>INDEX('EIA Consumption'!$A$1:$CD$2765,MATCH('Carbon Coefficients'!$C67,'EIA Consumption'!$C$1:$C$765,0),MATCH('Carbon Coefficients'!AR$60,'EIA Consumption'!$A$2:$CD$2,0))</f>
        <v/>
      </c>
      <c r="AS67">
        <f>INDEX('EIA Consumption'!$A$1:$CD$2765,MATCH('Carbon Coefficients'!$C67,'EIA Consumption'!$C$1:$C$765,0),MATCH('Carbon Coefficients'!AS$60,'EIA Consumption'!$A$2:$CD$2,0))</f>
        <v/>
      </c>
      <c r="AT67">
        <f>INDEX('EIA Consumption'!$A$1:$CD$2765,MATCH('Carbon Coefficients'!$C67,'EIA Consumption'!$C$1:$C$765,0),MATCH('Carbon Coefficients'!AT$60,'EIA Consumption'!$A$2:$CD$2,0))</f>
        <v/>
      </c>
      <c r="AU67">
        <f>INDEX('EIA Consumption'!$A$1:$CD$2765,MATCH('Carbon Coefficients'!$C67,'EIA Consumption'!$C$1:$C$765,0),MATCH('Carbon Coefficients'!AU$60,'EIA Consumption'!$A$2:$CD$2,0))</f>
        <v/>
      </c>
      <c r="AV67">
        <f>INDEX('EIA Consumption'!$A$1:$CD$2765,MATCH('Carbon Coefficients'!$C67,'EIA Consumption'!$C$1:$C$765,0),MATCH('Carbon Coefficients'!AV$60,'EIA Consumption'!$A$2:$CD$2,0))</f>
        <v/>
      </c>
    </row>
    <row r="68" spans="1:48">
      <c r="A68" t="s">
        <v>66</v>
      </c>
      <c r="B68" t="s">
        <v>1713</v>
      </c>
      <c r="C68" t="s">
        <v>1723</v>
      </c>
      <c r="E68">
        <f>INDEX('EIA Consumption'!$A$1:$CD$2765,MATCH('Carbon Coefficients'!$C68,'EIA Consumption'!$C$1:$C$765,0),MATCH('Carbon Coefficients'!E$60,'EIA Consumption'!$A$2:$CD$2,0))</f>
        <v/>
      </c>
      <c r="F68">
        <f>INDEX('EIA Consumption'!$A$1:$CD$2765,MATCH('Carbon Coefficients'!$C68,'EIA Consumption'!$C$1:$C$765,0),MATCH('Carbon Coefficients'!F$60,'EIA Consumption'!$A$2:$CD$2,0))</f>
        <v/>
      </c>
      <c r="G68">
        <f>INDEX('EIA Consumption'!$A$1:$CD$2765,MATCH('Carbon Coefficients'!$C68,'EIA Consumption'!$C$1:$C$765,0),MATCH('Carbon Coefficients'!G$60,'EIA Consumption'!$A$2:$CD$2,0))</f>
        <v/>
      </c>
      <c r="H68">
        <f>INDEX('EIA Consumption'!$A$1:$CD$2765,MATCH('Carbon Coefficients'!$C68,'EIA Consumption'!$C$1:$C$765,0),MATCH('Carbon Coefficients'!H$60,'EIA Consumption'!$A$2:$CD$2,0))</f>
        <v/>
      </c>
      <c r="I68">
        <f>INDEX('EIA Consumption'!$A$1:$CD$2765,MATCH('Carbon Coefficients'!$C68,'EIA Consumption'!$C$1:$C$765,0),MATCH('Carbon Coefficients'!I$60,'EIA Consumption'!$A$2:$CD$2,0))</f>
        <v/>
      </c>
      <c r="J68">
        <f>INDEX('EIA Consumption'!$A$1:$CD$2765,MATCH('Carbon Coefficients'!$C68,'EIA Consumption'!$C$1:$C$765,0),MATCH('Carbon Coefficients'!J$60,'EIA Consumption'!$A$2:$CD$2,0))</f>
        <v/>
      </c>
      <c r="K68">
        <f>INDEX('EIA Consumption'!$A$1:$CD$2765,MATCH('Carbon Coefficients'!$C68,'EIA Consumption'!$C$1:$C$765,0),MATCH('Carbon Coefficients'!K$60,'EIA Consumption'!$A$2:$CD$2,0))</f>
        <v/>
      </c>
      <c r="L68">
        <f>INDEX('EIA Consumption'!$A$1:$CD$2765,MATCH('Carbon Coefficients'!$C68,'EIA Consumption'!$C$1:$C$765,0),MATCH('Carbon Coefficients'!L$60,'EIA Consumption'!$A$2:$CD$2,0))</f>
        <v/>
      </c>
      <c r="M68">
        <f>INDEX('EIA Consumption'!$A$1:$CD$2765,MATCH('Carbon Coefficients'!$C68,'EIA Consumption'!$C$1:$C$765,0),MATCH('Carbon Coefficients'!M$60,'EIA Consumption'!$A$2:$CD$2,0))</f>
        <v/>
      </c>
      <c r="N68">
        <f>INDEX('EIA Consumption'!$A$1:$CD$2765,MATCH('Carbon Coefficients'!$C68,'EIA Consumption'!$C$1:$C$765,0),MATCH('Carbon Coefficients'!N$60,'EIA Consumption'!$A$2:$CD$2,0))</f>
        <v/>
      </c>
      <c r="O68">
        <f>INDEX('EIA Consumption'!$A$1:$CD$2765,MATCH('Carbon Coefficients'!$C68,'EIA Consumption'!$C$1:$C$765,0),MATCH('Carbon Coefficients'!O$60,'EIA Consumption'!$A$2:$CD$2,0))</f>
        <v/>
      </c>
      <c r="P68">
        <f>INDEX('EIA Consumption'!$A$1:$CD$2765,MATCH('Carbon Coefficients'!$C68,'EIA Consumption'!$C$1:$C$765,0),MATCH('Carbon Coefficients'!P$60,'EIA Consumption'!$A$2:$CD$2,0))</f>
        <v/>
      </c>
      <c r="Q68">
        <f>INDEX('EIA Consumption'!$A$1:$CD$2765,MATCH('Carbon Coefficients'!$C68,'EIA Consumption'!$C$1:$C$765,0),MATCH('Carbon Coefficients'!Q$60,'EIA Consumption'!$A$2:$CD$2,0))</f>
        <v/>
      </c>
      <c r="R68">
        <f>INDEX('EIA Consumption'!$A$1:$CD$2765,MATCH('Carbon Coefficients'!$C68,'EIA Consumption'!$C$1:$C$765,0),MATCH('Carbon Coefficients'!R$60,'EIA Consumption'!$A$2:$CD$2,0))</f>
        <v/>
      </c>
      <c r="S68">
        <f>INDEX('EIA Consumption'!$A$1:$CD$2765,MATCH('Carbon Coefficients'!$C68,'EIA Consumption'!$C$1:$C$765,0),MATCH('Carbon Coefficients'!S$60,'EIA Consumption'!$A$2:$CD$2,0))</f>
        <v/>
      </c>
      <c r="T68">
        <f>INDEX('EIA Consumption'!$A$1:$CD$2765,MATCH('Carbon Coefficients'!$C68,'EIA Consumption'!$C$1:$C$765,0),MATCH('Carbon Coefficients'!T$60,'EIA Consumption'!$A$2:$CD$2,0))</f>
        <v/>
      </c>
      <c r="U68">
        <f>INDEX('EIA Consumption'!$A$1:$CD$2765,MATCH('Carbon Coefficients'!$C68,'EIA Consumption'!$C$1:$C$765,0),MATCH('Carbon Coefficients'!U$60,'EIA Consumption'!$A$2:$CD$2,0))</f>
        <v/>
      </c>
      <c r="V68">
        <f>INDEX('EIA Consumption'!$A$1:$CD$2765,MATCH('Carbon Coefficients'!$C68,'EIA Consumption'!$C$1:$C$765,0),MATCH('Carbon Coefficients'!V$60,'EIA Consumption'!$A$2:$CD$2,0))</f>
        <v/>
      </c>
      <c r="W68">
        <f>INDEX('EIA Consumption'!$A$1:$CD$2765,MATCH('Carbon Coefficients'!$C68,'EIA Consumption'!$C$1:$C$765,0),MATCH('Carbon Coefficients'!W$60,'EIA Consumption'!$A$2:$CD$2,0))</f>
        <v/>
      </c>
      <c r="X68">
        <f>INDEX('EIA Consumption'!$A$1:$CD$2765,MATCH('Carbon Coefficients'!$C68,'EIA Consumption'!$C$1:$C$765,0),MATCH('Carbon Coefficients'!X$60,'EIA Consumption'!$A$2:$CD$2,0))</f>
        <v/>
      </c>
      <c r="Y68">
        <f>INDEX('EIA Consumption'!$A$1:$CD$2765,MATCH('Carbon Coefficients'!$C68,'EIA Consumption'!$C$1:$C$765,0),MATCH('Carbon Coefficients'!Y$60,'EIA Consumption'!$A$2:$CD$2,0))</f>
        <v/>
      </c>
      <c r="Z68">
        <f>INDEX('EIA Consumption'!$A$1:$CD$2765,MATCH('Carbon Coefficients'!$C68,'EIA Consumption'!$C$1:$C$765,0),MATCH('Carbon Coefficients'!Z$60,'EIA Consumption'!$A$2:$CD$2,0))</f>
        <v/>
      </c>
      <c r="AA68">
        <f>INDEX('EIA Consumption'!$A$1:$CD$2765,MATCH('Carbon Coefficients'!$C68,'EIA Consumption'!$C$1:$C$765,0),MATCH('Carbon Coefficients'!AA$60,'EIA Consumption'!$A$2:$CD$2,0))</f>
        <v/>
      </c>
      <c r="AB68">
        <f>INDEX('EIA Consumption'!$A$1:$CD$2765,MATCH('Carbon Coefficients'!$C68,'EIA Consumption'!$C$1:$C$765,0),MATCH('Carbon Coefficients'!AB$60,'EIA Consumption'!$A$2:$CD$2,0))</f>
        <v/>
      </c>
      <c r="AC68">
        <f>INDEX('EIA Consumption'!$A$1:$CD$2765,MATCH('Carbon Coefficients'!$C68,'EIA Consumption'!$C$1:$C$765,0),MATCH('Carbon Coefficients'!AC$60,'EIA Consumption'!$A$2:$CD$2,0))</f>
        <v/>
      </c>
      <c r="AD68">
        <f>INDEX('EIA Consumption'!$A$1:$CD$2765,MATCH('Carbon Coefficients'!$C68,'EIA Consumption'!$C$1:$C$765,0),MATCH('Carbon Coefficients'!AD$60,'EIA Consumption'!$A$2:$CD$2,0))</f>
        <v/>
      </c>
      <c r="AE68">
        <f>INDEX('EIA Consumption'!$A$1:$CD$2765,MATCH('Carbon Coefficients'!$C68,'EIA Consumption'!$C$1:$C$765,0),MATCH('Carbon Coefficients'!AE$60,'EIA Consumption'!$A$2:$CD$2,0))</f>
        <v/>
      </c>
      <c r="AF68">
        <f>INDEX('EIA Consumption'!$A$1:$CD$2765,MATCH('Carbon Coefficients'!$C68,'EIA Consumption'!$C$1:$C$765,0),MATCH('Carbon Coefficients'!AF$60,'EIA Consumption'!$A$2:$CD$2,0))</f>
        <v/>
      </c>
      <c r="AG68">
        <f>INDEX('EIA Consumption'!$A$1:$CD$2765,MATCH('Carbon Coefficients'!$C68,'EIA Consumption'!$C$1:$C$765,0),MATCH('Carbon Coefficients'!AG$60,'EIA Consumption'!$A$2:$CD$2,0))</f>
        <v/>
      </c>
      <c r="AH68">
        <f>INDEX('EIA Consumption'!$A$1:$CD$2765,MATCH('Carbon Coefficients'!$C68,'EIA Consumption'!$C$1:$C$765,0),MATCH('Carbon Coefficients'!AH$60,'EIA Consumption'!$A$2:$CD$2,0))</f>
        <v/>
      </c>
      <c r="AI68">
        <f>INDEX('EIA Consumption'!$A$1:$CD$2765,MATCH('Carbon Coefficients'!$C68,'EIA Consumption'!$C$1:$C$765,0),MATCH('Carbon Coefficients'!AI$60,'EIA Consumption'!$A$2:$CD$2,0))</f>
        <v/>
      </c>
      <c r="AJ68">
        <f>INDEX('EIA Consumption'!$A$1:$CD$2765,MATCH('Carbon Coefficients'!$C68,'EIA Consumption'!$C$1:$C$765,0),MATCH('Carbon Coefficients'!AJ$60,'EIA Consumption'!$A$2:$CD$2,0))</f>
        <v/>
      </c>
      <c r="AK68">
        <f>INDEX('EIA Consumption'!$A$1:$CD$2765,MATCH('Carbon Coefficients'!$C68,'EIA Consumption'!$C$1:$C$765,0),MATCH('Carbon Coefficients'!AK$60,'EIA Consumption'!$A$2:$CD$2,0))</f>
        <v/>
      </c>
      <c r="AL68">
        <f>INDEX('EIA Consumption'!$A$1:$CD$2765,MATCH('Carbon Coefficients'!$C68,'EIA Consumption'!$C$1:$C$765,0),MATCH('Carbon Coefficients'!AL$60,'EIA Consumption'!$A$2:$CD$2,0))</f>
        <v/>
      </c>
      <c r="AM68">
        <f>INDEX('EIA Consumption'!$A$1:$CD$2765,MATCH('Carbon Coefficients'!$C68,'EIA Consumption'!$C$1:$C$765,0),MATCH('Carbon Coefficients'!AM$60,'EIA Consumption'!$A$2:$CD$2,0))</f>
        <v/>
      </c>
      <c r="AN68">
        <f>INDEX('EIA Consumption'!$A$1:$CD$2765,MATCH('Carbon Coefficients'!$C68,'EIA Consumption'!$C$1:$C$765,0),MATCH('Carbon Coefficients'!AN$60,'EIA Consumption'!$A$2:$CD$2,0))</f>
        <v/>
      </c>
      <c r="AO68">
        <f>INDEX('EIA Consumption'!$A$1:$CD$2765,MATCH('Carbon Coefficients'!$C68,'EIA Consumption'!$C$1:$C$765,0),MATCH('Carbon Coefficients'!AO$60,'EIA Consumption'!$A$2:$CD$2,0))</f>
        <v/>
      </c>
      <c r="AP68">
        <f>INDEX('EIA Consumption'!$A$1:$CD$2765,MATCH('Carbon Coefficients'!$C68,'EIA Consumption'!$C$1:$C$765,0),MATCH('Carbon Coefficients'!AP$60,'EIA Consumption'!$A$2:$CD$2,0))</f>
        <v/>
      </c>
      <c r="AQ68">
        <f>INDEX('EIA Consumption'!$A$1:$CD$2765,MATCH('Carbon Coefficients'!$C68,'EIA Consumption'!$C$1:$C$765,0),MATCH('Carbon Coefficients'!AQ$60,'EIA Consumption'!$A$2:$CD$2,0))</f>
        <v/>
      </c>
      <c r="AR68">
        <f>INDEX('EIA Consumption'!$A$1:$CD$2765,MATCH('Carbon Coefficients'!$C68,'EIA Consumption'!$C$1:$C$765,0),MATCH('Carbon Coefficients'!AR$60,'EIA Consumption'!$A$2:$CD$2,0))</f>
        <v/>
      </c>
      <c r="AS68">
        <f>INDEX('EIA Consumption'!$A$1:$CD$2765,MATCH('Carbon Coefficients'!$C68,'EIA Consumption'!$C$1:$C$765,0),MATCH('Carbon Coefficients'!AS$60,'EIA Consumption'!$A$2:$CD$2,0))</f>
        <v/>
      </c>
      <c r="AT68">
        <f>INDEX('EIA Consumption'!$A$1:$CD$2765,MATCH('Carbon Coefficients'!$C68,'EIA Consumption'!$C$1:$C$765,0),MATCH('Carbon Coefficients'!AT$60,'EIA Consumption'!$A$2:$CD$2,0))</f>
        <v/>
      </c>
      <c r="AU68">
        <f>INDEX('EIA Consumption'!$A$1:$CD$2765,MATCH('Carbon Coefficients'!$C68,'EIA Consumption'!$C$1:$C$765,0),MATCH('Carbon Coefficients'!AU$60,'EIA Consumption'!$A$2:$CD$2,0))</f>
        <v/>
      </c>
      <c r="AV68">
        <f>INDEX('EIA Consumption'!$A$1:$CD$2765,MATCH('Carbon Coefficients'!$C68,'EIA Consumption'!$C$1:$C$765,0),MATCH('Carbon Coefficients'!AV$60,'EIA Consumption'!$A$2:$CD$2,0))</f>
        <v/>
      </c>
    </row>
    <row r="69" spans="1:48">
      <c r="A69" t="s">
        <v>80</v>
      </c>
      <c r="B69" t="s">
        <v>1713</v>
      </c>
      <c r="C69" t="s">
        <v>1724</v>
      </c>
      <c r="E69">
        <f>INDEX('EIA Consumption'!$A$1:$CD$2765,MATCH('Carbon Coefficients'!$C69,'EIA Consumption'!$C$1:$C$765,0),MATCH('Carbon Coefficients'!E$60,'EIA Consumption'!$A$2:$CD$2,0))</f>
        <v/>
      </c>
      <c r="F69">
        <f>INDEX('EIA Consumption'!$A$1:$CD$2765,MATCH('Carbon Coefficients'!$C69,'EIA Consumption'!$C$1:$C$765,0),MATCH('Carbon Coefficients'!F$60,'EIA Consumption'!$A$2:$CD$2,0))</f>
        <v/>
      </c>
      <c r="G69">
        <f>INDEX('EIA Consumption'!$A$1:$CD$2765,MATCH('Carbon Coefficients'!$C69,'EIA Consumption'!$C$1:$C$765,0),MATCH('Carbon Coefficients'!G$60,'EIA Consumption'!$A$2:$CD$2,0))</f>
        <v/>
      </c>
      <c r="H69">
        <f>INDEX('EIA Consumption'!$A$1:$CD$2765,MATCH('Carbon Coefficients'!$C69,'EIA Consumption'!$C$1:$C$765,0),MATCH('Carbon Coefficients'!H$60,'EIA Consumption'!$A$2:$CD$2,0))</f>
        <v/>
      </c>
      <c r="I69">
        <f>INDEX('EIA Consumption'!$A$1:$CD$2765,MATCH('Carbon Coefficients'!$C69,'EIA Consumption'!$C$1:$C$765,0),MATCH('Carbon Coefficients'!I$60,'EIA Consumption'!$A$2:$CD$2,0))</f>
        <v/>
      </c>
      <c r="J69">
        <f>INDEX('EIA Consumption'!$A$1:$CD$2765,MATCH('Carbon Coefficients'!$C69,'EIA Consumption'!$C$1:$C$765,0),MATCH('Carbon Coefficients'!J$60,'EIA Consumption'!$A$2:$CD$2,0))</f>
        <v/>
      </c>
      <c r="K69">
        <f>INDEX('EIA Consumption'!$A$1:$CD$2765,MATCH('Carbon Coefficients'!$C69,'EIA Consumption'!$C$1:$C$765,0),MATCH('Carbon Coefficients'!K$60,'EIA Consumption'!$A$2:$CD$2,0))</f>
        <v/>
      </c>
      <c r="L69">
        <f>INDEX('EIA Consumption'!$A$1:$CD$2765,MATCH('Carbon Coefficients'!$C69,'EIA Consumption'!$C$1:$C$765,0),MATCH('Carbon Coefficients'!L$60,'EIA Consumption'!$A$2:$CD$2,0))</f>
        <v/>
      </c>
      <c r="M69">
        <f>INDEX('EIA Consumption'!$A$1:$CD$2765,MATCH('Carbon Coefficients'!$C69,'EIA Consumption'!$C$1:$C$765,0),MATCH('Carbon Coefficients'!M$60,'EIA Consumption'!$A$2:$CD$2,0))</f>
        <v/>
      </c>
      <c r="N69">
        <f>INDEX('EIA Consumption'!$A$1:$CD$2765,MATCH('Carbon Coefficients'!$C69,'EIA Consumption'!$C$1:$C$765,0),MATCH('Carbon Coefficients'!N$60,'EIA Consumption'!$A$2:$CD$2,0))</f>
        <v/>
      </c>
      <c r="O69">
        <f>INDEX('EIA Consumption'!$A$1:$CD$2765,MATCH('Carbon Coefficients'!$C69,'EIA Consumption'!$C$1:$C$765,0),MATCH('Carbon Coefficients'!O$60,'EIA Consumption'!$A$2:$CD$2,0))</f>
        <v/>
      </c>
      <c r="P69">
        <f>INDEX('EIA Consumption'!$A$1:$CD$2765,MATCH('Carbon Coefficients'!$C69,'EIA Consumption'!$C$1:$C$765,0),MATCH('Carbon Coefficients'!P$60,'EIA Consumption'!$A$2:$CD$2,0))</f>
        <v/>
      </c>
      <c r="Q69">
        <f>INDEX('EIA Consumption'!$A$1:$CD$2765,MATCH('Carbon Coefficients'!$C69,'EIA Consumption'!$C$1:$C$765,0),MATCH('Carbon Coefficients'!Q$60,'EIA Consumption'!$A$2:$CD$2,0))</f>
        <v/>
      </c>
      <c r="R69">
        <f>INDEX('EIA Consumption'!$A$1:$CD$2765,MATCH('Carbon Coefficients'!$C69,'EIA Consumption'!$C$1:$C$765,0),MATCH('Carbon Coefficients'!R$60,'EIA Consumption'!$A$2:$CD$2,0))</f>
        <v/>
      </c>
      <c r="S69">
        <f>INDEX('EIA Consumption'!$A$1:$CD$2765,MATCH('Carbon Coefficients'!$C69,'EIA Consumption'!$C$1:$C$765,0),MATCH('Carbon Coefficients'!S$60,'EIA Consumption'!$A$2:$CD$2,0))</f>
        <v/>
      </c>
      <c r="T69">
        <f>INDEX('EIA Consumption'!$A$1:$CD$2765,MATCH('Carbon Coefficients'!$C69,'EIA Consumption'!$C$1:$C$765,0),MATCH('Carbon Coefficients'!T$60,'EIA Consumption'!$A$2:$CD$2,0))</f>
        <v/>
      </c>
      <c r="U69">
        <f>INDEX('EIA Consumption'!$A$1:$CD$2765,MATCH('Carbon Coefficients'!$C69,'EIA Consumption'!$C$1:$C$765,0),MATCH('Carbon Coefficients'!U$60,'EIA Consumption'!$A$2:$CD$2,0))</f>
        <v/>
      </c>
      <c r="V69">
        <f>INDEX('EIA Consumption'!$A$1:$CD$2765,MATCH('Carbon Coefficients'!$C69,'EIA Consumption'!$C$1:$C$765,0),MATCH('Carbon Coefficients'!V$60,'EIA Consumption'!$A$2:$CD$2,0))</f>
        <v/>
      </c>
      <c r="W69">
        <f>INDEX('EIA Consumption'!$A$1:$CD$2765,MATCH('Carbon Coefficients'!$C69,'EIA Consumption'!$C$1:$C$765,0),MATCH('Carbon Coefficients'!W$60,'EIA Consumption'!$A$2:$CD$2,0))</f>
        <v/>
      </c>
      <c r="X69">
        <f>INDEX('EIA Consumption'!$A$1:$CD$2765,MATCH('Carbon Coefficients'!$C69,'EIA Consumption'!$C$1:$C$765,0),MATCH('Carbon Coefficients'!X$60,'EIA Consumption'!$A$2:$CD$2,0))</f>
        <v/>
      </c>
      <c r="Y69">
        <f>INDEX('EIA Consumption'!$A$1:$CD$2765,MATCH('Carbon Coefficients'!$C69,'EIA Consumption'!$C$1:$C$765,0),MATCH('Carbon Coefficients'!Y$60,'EIA Consumption'!$A$2:$CD$2,0))</f>
        <v/>
      </c>
      <c r="Z69">
        <f>INDEX('EIA Consumption'!$A$1:$CD$2765,MATCH('Carbon Coefficients'!$C69,'EIA Consumption'!$C$1:$C$765,0),MATCH('Carbon Coefficients'!Z$60,'EIA Consumption'!$A$2:$CD$2,0))</f>
        <v/>
      </c>
      <c r="AA69">
        <f>INDEX('EIA Consumption'!$A$1:$CD$2765,MATCH('Carbon Coefficients'!$C69,'EIA Consumption'!$C$1:$C$765,0),MATCH('Carbon Coefficients'!AA$60,'EIA Consumption'!$A$2:$CD$2,0))</f>
        <v/>
      </c>
      <c r="AB69">
        <f>INDEX('EIA Consumption'!$A$1:$CD$2765,MATCH('Carbon Coefficients'!$C69,'EIA Consumption'!$C$1:$C$765,0),MATCH('Carbon Coefficients'!AB$60,'EIA Consumption'!$A$2:$CD$2,0))</f>
        <v/>
      </c>
      <c r="AC69">
        <f>INDEX('EIA Consumption'!$A$1:$CD$2765,MATCH('Carbon Coefficients'!$C69,'EIA Consumption'!$C$1:$C$765,0),MATCH('Carbon Coefficients'!AC$60,'EIA Consumption'!$A$2:$CD$2,0))</f>
        <v/>
      </c>
      <c r="AD69">
        <f>INDEX('EIA Consumption'!$A$1:$CD$2765,MATCH('Carbon Coefficients'!$C69,'EIA Consumption'!$C$1:$C$765,0),MATCH('Carbon Coefficients'!AD$60,'EIA Consumption'!$A$2:$CD$2,0))</f>
        <v/>
      </c>
      <c r="AE69">
        <f>INDEX('EIA Consumption'!$A$1:$CD$2765,MATCH('Carbon Coefficients'!$C69,'EIA Consumption'!$C$1:$C$765,0),MATCH('Carbon Coefficients'!AE$60,'EIA Consumption'!$A$2:$CD$2,0))</f>
        <v/>
      </c>
      <c r="AF69">
        <f>INDEX('EIA Consumption'!$A$1:$CD$2765,MATCH('Carbon Coefficients'!$C69,'EIA Consumption'!$C$1:$C$765,0),MATCH('Carbon Coefficients'!AF$60,'EIA Consumption'!$A$2:$CD$2,0))</f>
        <v/>
      </c>
      <c r="AG69">
        <f>INDEX('EIA Consumption'!$A$1:$CD$2765,MATCH('Carbon Coefficients'!$C69,'EIA Consumption'!$C$1:$C$765,0),MATCH('Carbon Coefficients'!AG$60,'EIA Consumption'!$A$2:$CD$2,0))</f>
        <v/>
      </c>
      <c r="AH69">
        <f>INDEX('EIA Consumption'!$A$1:$CD$2765,MATCH('Carbon Coefficients'!$C69,'EIA Consumption'!$C$1:$C$765,0),MATCH('Carbon Coefficients'!AH$60,'EIA Consumption'!$A$2:$CD$2,0))</f>
        <v/>
      </c>
      <c r="AI69">
        <f>INDEX('EIA Consumption'!$A$1:$CD$2765,MATCH('Carbon Coefficients'!$C69,'EIA Consumption'!$C$1:$C$765,0),MATCH('Carbon Coefficients'!AI$60,'EIA Consumption'!$A$2:$CD$2,0))</f>
        <v/>
      </c>
      <c r="AJ69">
        <f>INDEX('EIA Consumption'!$A$1:$CD$2765,MATCH('Carbon Coefficients'!$C69,'EIA Consumption'!$C$1:$C$765,0),MATCH('Carbon Coefficients'!AJ$60,'EIA Consumption'!$A$2:$CD$2,0))</f>
        <v/>
      </c>
      <c r="AK69">
        <f>INDEX('EIA Consumption'!$A$1:$CD$2765,MATCH('Carbon Coefficients'!$C69,'EIA Consumption'!$C$1:$C$765,0),MATCH('Carbon Coefficients'!AK$60,'EIA Consumption'!$A$2:$CD$2,0))</f>
        <v/>
      </c>
      <c r="AL69">
        <f>INDEX('EIA Consumption'!$A$1:$CD$2765,MATCH('Carbon Coefficients'!$C69,'EIA Consumption'!$C$1:$C$765,0),MATCH('Carbon Coefficients'!AL$60,'EIA Consumption'!$A$2:$CD$2,0))</f>
        <v/>
      </c>
      <c r="AM69">
        <f>INDEX('EIA Consumption'!$A$1:$CD$2765,MATCH('Carbon Coefficients'!$C69,'EIA Consumption'!$C$1:$C$765,0),MATCH('Carbon Coefficients'!AM$60,'EIA Consumption'!$A$2:$CD$2,0))</f>
        <v/>
      </c>
      <c r="AN69">
        <f>INDEX('EIA Consumption'!$A$1:$CD$2765,MATCH('Carbon Coefficients'!$C69,'EIA Consumption'!$C$1:$C$765,0),MATCH('Carbon Coefficients'!AN$60,'EIA Consumption'!$A$2:$CD$2,0))</f>
        <v/>
      </c>
      <c r="AO69">
        <f>INDEX('EIA Consumption'!$A$1:$CD$2765,MATCH('Carbon Coefficients'!$C69,'EIA Consumption'!$C$1:$C$765,0),MATCH('Carbon Coefficients'!AO$60,'EIA Consumption'!$A$2:$CD$2,0))</f>
        <v/>
      </c>
      <c r="AP69">
        <f>INDEX('EIA Consumption'!$A$1:$CD$2765,MATCH('Carbon Coefficients'!$C69,'EIA Consumption'!$C$1:$C$765,0),MATCH('Carbon Coefficients'!AP$60,'EIA Consumption'!$A$2:$CD$2,0))</f>
        <v/>
      </c>
      <c r="AQ69">
        <f>INDEX('EIA Consumption'!$A$1:$CD$2765,MATCH('Carbon Coefficients'!$C69,'EIA Consumption'!$C$1:$C$765,0),MATCH('Carbon Coefficients'!AQ$60,'EIA Consumption'!$A$2:$CD$2,0))</f>
        <v/>
      </c>
      <c r="AR69">
        <f>INDEX('EIA Consumption'!$A$1:$CD$2765,MATCH('Carbon Coefficients'!$C69,'EIA Consumption'!$C$1:$C$765,0),MATCH('Carbon Coefficients'!AR$60,'EIA Consumption'!$A$2:$CD$2,0))</f>
        <v/>
      </c>
      <c r="AS69">
        <f>INDEX('EIA Consumption'!$A$1:$CD$2765,MATCH('Carbon Coefficients'!$C69,'EIA Consumption'!$C$1:$C$765,0),MATCH('Carbon Coefficients'!AS$60,'EIA Consumption'!$A$2:$CD$2,0))</f>
        <v/>
      </c>
      <c r="AT69">
        <f>INDEX('EIA Consumption'!$A$1:$CD$2765,MATCH('Carbon Coefficients'!$C69,'EIA Consumption'!$C$1:$C$765,0),MATCH('Carbon Coefficients'!AT$60,'EIA Consumption'!$A$2:$CD$2,0))</f>
        <v/>
      </c>
      <c r="AU69">
        <f>INDEX('EIA Consumption'!$A$1:$CD$2765,MATCH('Carbon Coefficients'!$C69,'EIA Consumption'!$C$1:$C$765,0),MATCH('Carbon Coefficients'!AU$60,'EIA Consumption'!$A$2:$CD$2,0))</f>
        <v/>
      </c>
      <c r="AV69">
        <f>INDEX('EIA Consumption'!$A$1:$CD$2765,MATCH('Carbon Coefficients'!$C69,'EIA Consumption'!$C$1:$C$765,0),MATCH('Carbon Coefficients'!AV$60,'EIA Consumption'!$A$2:$CD$2,0))</f>
        <v/>
      </c>
    </row>
    <row r="70" spans="1:48">
      <c r="A70" t="s">
        <v>147</v>
      </c>
      <c r="B70" t="s">
        <v>1713</v>
      </c>
      <c r="C70" t="s">
        <v>1725</v>
      </c>
      <c r="E70">
        <f>INDEX('EIA Consumption'!$A$1:$CD$2765,MATCH('Carbon Coefficients'!$C70,'EIA Consumption'!$C$1:$C$765,0),MATCH('Carbon Coefficients'!E$60,'EIA Consumption'!$A$2:$CD$2,0))</f>
        <v/>
      </c>
      <c r="F70">
        <f>INDEX('EIA Consumption'!$A$1:$CD$2765,MATCH('Carbon Coefficients'!$C70,'EIA Consumption'!$C$1:$C$765,0),MATCH('Carbon Coefficients'!F$60,'EIA Consumption'!$A$2:$CD$2,0))</f>
        <v/>
      </c>
      <c r="G70">
        <f>INDEX('EIA Consumption'!$A$1:$CD$2765,MATCH('Carbon Coefficients'!$C70,'EIA Consumption'!$C$1:$C$765,0),MATCH('Carbon Coefficients'!G$60,'EIA Consumption'!$A$2:$CD$2,0))</f>
        <v/>
      </c>
      <c r="H70">
        <f>INDEX('EIA Consumption'!$A$1:$CD$2765,MATCH('Carbon Coefficients'!$C70,'EIA Consumption'!$C$1:$C$765,0),MATCH('Carbon Coefficients'!H$60,'EIA Consumption'!$A$2:$CD$2,0))</f>
        <v/>
      </c>
      <c r="I70">
        <f>INDEX('EIA Consumption'!$A$1:$CD$2765,MATCH('Carbon Coefficients'!$C70,'EIA Consumption'!$C$1:$C$765,0),MATCH('Carbon Coefficients'!I$60,'EIA Consumption'!$A$2:$CD$2,0))</f>
        <v/>
      </c>
      <c r="J70">
        <f>INDEX('EIA Consumption'!$A$1:$CD$2765,MATCH('Carbon Coefficients'!$C70,'EIA Consumption'!$C$1:$C$765,0),MATCH('Carbon Coefficients'!J$60,'EIA Consumption'!$A$2:$CD$2,0))</f>
        <v/>
      </c>
      <c r="K70">
        <f>INDEX('EIA Consumption'!$A$1:$CD$2765,MATCH('Carbon Coefficients'!$C70,'EIA Consumption'!$C$1:$C$765,0),MATCH('Carbon Coefficients'!K$60,'EIA Consumption'!$A$2:$CD$2,0))</f>
        <v/>
      </c>
      <c r="L70">
        <f>INDEX('EIA Consumption'!$A$1:$CD$2765,MATCH('Carbon Coefficients'!$C70,'EIA Consumption'!$C$1:$C$765,0),MATCH('Carbon Coefficients'!L$60,'EIA Consumption'!$A$2:$CD$2,0))</f>
        <v/>
      </c>
      <c r="M70">
        <f>INDEX('EIA Consumption'!$A$1:$CD$2765,MATCH('Carbon Coefficients'!$C70,'EIA Consumption'!$C$1:$C$765,0),MATCH('Carbon Coefficients'!M$60,'EIA Consumption'!$A$2:$CD$2,0))</f>
        <v/>
      </c>
      <c r="N70">
        <f>INDEX('EIA Consumption'!$A$1:$CD$2765,MATCH('Carbon Coefficients'!$C70,'EIA Consumption'!$C$1:$C$765,0),MATCH('Carbon Coefficients'!N$60,'EIA Consumption'!$A$2:$CD$2,0))</f>
        <v/>
      </c>
      <c r="O70">
        <f>INDEX('EIA Consumption'!$A$1:$CD$2765,MATCH('Carbon Coefficients'!$C70,'EIA Consumption'!$C$1:$C$765,0),MATCH('Carbon Coefficients'!O$60,'EIA Consumption'!$A$2:$CD$2,0))</f>
        <v/>
      </c>
      <c r="P70">
        <f>INDEX('EIA Consumption'!$A$1:$CD$2765,MATCH('Carbon Coefficients'!$C70,'EIA Consumption'!$C$1:$C$765,0),MATCH('Carbon Coefficients'!P$60,'EIA Consumption'!$A$2:$CD$2,0))</f>
        <v/>
      </c>
      <c r="Q70">
        <f>INDEX('EIA Consumption'!$A$1:$CD$2765,MATCH('Carbon Coefficients'!$C70,'EIA Consumption'!$C$1:$C$765,0),MATCH('Carbon Coefficients'!Q$60,'EIA Consumption'!$A$2:$CD$2,0))</f>
        <v/>
      </c>
      <c r="R70">
        <f>INDEX('EIA Consumption'!$A$1:$CD$2765,MATCH('Carbon Coefficients'!$C70,'EIA Consumption'!$C$1:$C$765,0),MATCH('Carbon Coefficients'!R$60,'EIA Consumption'!$A$2:$CD$2,0))</f>
        <v/>
      </c>
      <c r="S70">
        <f>INDEX('EIA Consumption'!$A$1:$CD$2765,MATCH('Carbon Coefficients'!$C70,'EIA Consumption'!$C$1:$C$765,0),MATCH('Carbon Coefficients'!S$60,'EIA Consumption'!$A$2:$CD$2,0))</f>
        <v/>
      </c>
      <c r="T70">
        <f>INDEX('EIA Consumption'!$A$1:$CD$2765,MATCH('Carbon Coefficients'!$C70,'EIA Consumption'!$C$1:$C$765,0),MATCH('Carbon Coefficients'!T$60,'EIA Consumption'!$A$2:$CD$2,0))</f>
        <v/>
      </c>
      <c r="U70">
        <f>INDEX('EIA Consumption'!$A$1:$CD$2765,MATCH('Carbon Coefficients'!$C70,'EIA Consumption'!$C$1:$C$765,0),MATCH('Carbon Coefficients'!U$60,'EIA Consumption'!$A$2:$CD$2,0))</f>
        <v/>
      </c>
      <c r="V70">
        <f>INDEX('EIA Consumption'!$A$1:$CD$2765,MATCH('Carbon Coefficients'!$C70,'EIA Consumption'!$C$1:$C$765,0),MATCH('Carbon Coefficients'!V$60,'EIA Consumption'!$A$2:$CD$2,0))</f>
        <v/>
      </c>
      <c r="W70">
        <f>INDEX('EIA Consumption'!$A$1:$CD$2765,MATCH('Carbon Coefficients'!$C70,'EIA Consumption'!$C$1:$C$765,0),MATCH('Carbon Coefficients'!W$60,'EIA Consumption'!$A$2:$CD$2,0))</f>
        <v/>
      </c>
      <c r="X70">
        <f>INDEX('EIA Consumption'!$A$1:$CD$2765,MATCH('Carbon Coefficients'!$C70,'EIA Consumption'!$C$1:$C$765,0),MATCH('Carbon Coefficients'!X$60,'EIA Consumption'!$A$2:$CD$2,0))</f>
        <v/>
      </c>
      <c r="Y70">
        <f>INDEX('EIA Consumption'!$A$1:$CD$2765,MATCH('Carbon Coefficients'!$C70,'EIA Consumption'!$C$1:$C$765,0),MATCH('Carbon Coefficients'!Y$60,'EIA Consumption'!$A$2:$CD$2,0))</f>
        <v/>
      </c>
      <c r="Z70">
        <f>INDEX('EIA Consumption'!$A$1:$CD$2765,MATCH('Carbon Coefficients'!$C70,'EIA Consumption'!$C$1:$C$765,0),MATCH('Carbon Coefficients'!Z$60,'EIA Consumption'!$A$2:$CD$2,0))</f>
        <v/>
      </c>
      <c r="AA70">
        <f>INDEX('EIA Consumption'!$A$1:$CD$2765,MATCH('Carbon Coefficients'!$C70,'EIA Consumption'!$C$1:$C$765,0),MATCH('Carbon Coefficients'!AA$60,'EIA Consumption'!$A$2:$CD$2,0))</f>
        <v/>
      </c>
      <c r="AB70">
        <f>INDEX('EIA Consumption'!$A$1:$CD$2765,MATCH('Carbon Coefficients'!$C70,'EIA Consumption'!$C$1:$C$765,0),MATCH('Carbon Coefficients'!AB$60,'EIA Consumption'!$A$2:$CD$2,0))</f>
        <v/>
      </c>
      <c r="AC70">
        <f>INDEX('EIA Consumption'!$A$1:$CD$2765,MATCH('Carbon Coefficients'!$C70,'EIA Consumption'!$C$1:$C$765,0),MATCH('Carbon Coefficients'!AC$60,'EIA Consumption'!$A$2:$CD$2,0))</f>
        <v/>
      </c>
      <c r="AD70">
        <f>INDEX('EIA Consumption'!$A$1:$CD$2765,MATCH('Carbon Coefficients'!$C70,'EIA Consumption'!$C$1:$C$765,0),MATCH('Carbon Coefficients'!AD$60,'EIA Consumption'!$A$2:$CD$2,0))</f>
        <v/>
      </c>
      <c r="AE70">
        <f>INDEX('EIA Consumption'!$A$1:$CD$2765,MATCH('Carbon Coefficients'!$C70,'EIA Consumption'!$C$1:$C$765,0),MATCH('Carbon Coefficients'!AE$60,'EIA Consumption'!$A$2:$CD$2,0))</f>
        <v/>
      </c>
      <c r="AF70">
        <f>INDEX('EIA Consumption'!$A$1:$CD$2765,MATCH('Carbon Coefficients'!$C70,'EIA Consumption'!$C$1:$C$765,0),MATCH('Carbon Coefficients'!AF$60,'EIA Consumption'!$A$2:$CD$2,0))</f>
        <v/>
      </c>
      <c r="AG70">
        <f>INDEX('EIA Consumption'!$A$1:$CD$2765,MATCH('Carbon Coefficients'!$C70,'EIA Consumption'!$C$1:$C$765,0),MATCH('Carbon Coefficients'!AG$60,'EIA Consumption'!$A$2:$CD$2,0))</f>
        <v/>
      </c>
      <c r="AH70">
        <f>INDEX('EIA Consumption'!$A$1:$CD$2765,MATCH('Carbon Coefficients'!$C70,'EIA Consumption'!$C$1:$C$765,0),MATCH('Carbon Coefficients'!AH$60,'EIA Consumption'!$A$2:$CD$2,0))</f>
        <v/>
      </c>
      <c r="AI70">
        <f>INDEX('EIA Consumption'!$A$1:$CD$2765,MATCH('Carbon Coefficients'!$C70,'EIA Consumption'!$C$1:$C$765,0),MATCH('Carbon Coefficients'!AI$60,'EIA Consumption'!$A$2:$CD$2,0))</f>
        <v/>
      </c>
      <c r="AJ70">
        <f>INDEX('EIA Consumption'!$A$1:$CD$2765,MATCH('Carbon Coefficients'!$C70,'EIA Consumption'!$C$1:$C$765,0),MATCH('Carbon Coefficients'!AJ$60,'EIA Consumption'!$A$2:$CD$2,0))</f>
        <v/>
      </c>
      <c r="AK70">
        <f>INDEX('EIA Consumption'!$A$1:$CD$2765,MATCH('Carbon Coefficients'!$C70,'EIA Consumption'!$C$1:$C$765,0),MATCH('Carbon Coefficients'!AK$60,'EIA Consumption'!$A$2:$CD$2,0))</f>
        <v/>
      </c>
      <c r="AL70">
        <f>INDEX('EIA Consumption'!$A$1:$CD$2765,MATCH('Carbon Coefficients'!$C70,'EIA Consumption'!$C$1:$C$765,0),MATCH('Carbon Coefficients'!AL$60,'EIA Consumption'!$A$2:$CD$2,0))</f>
        <v/>
      </c>
      <c r="AM70">
        <f>INDEX('EIA Consumption'!$A$1:$CD$2765,MATCH('Carbon Coefficients'!$C70,'EIA Consumption'!$C$1:$C$765,0),MATCH('Carbon Coefficients'!AM$60,'EIA Consumption'!$A$2:$CD$2,0))</f>
        <v/>
      </c>
      <c r="AN70">
        <f>INDEX('EIA Consumption'!$A$1:$CD$2765,MATCH('Carbon Coefficients'!$C70,'EIA Consumption'!$C$1:$C$765,0),MATCH('Carbon Coefficients'!AN$60,'EIA Consumption'!$A$2:$CD$2,0))</f>
        <v/>
      </c>
      <c r="AO70">
        <f>INDEX('EIA Consumption'!$A$1:$CD$2765,MATCH('Carbon Coefficients'!$C70,'EIA Consumption'!$C$1:$C$765,0),MATCH('Carbon Coefficients'!AO$60,'EIA Consumption'!$A$2:$CD$2,0))</f>
        <v/>
      </c>
      <c r="AP70">
        <f>INDEX('EIA Consumption'!$A$1:$CD$2765,MATCH('Carbon Coefficients'!$C70,'EIA Consumption'!$C$1:$C$765,0),MATCH('Carbon Coefficients'!AP$60,'EIA Consumption'!$A$2:$CD$2,0))</f>
        <v/>
      </c>
      <c r="AQ70">
        <f>INDEX('EIA Consumption'!$A$1:$CD$2765,MATCH('Carbon Coefficients'!$C70,'EIA Consumption'!$C$1:$C$765,0),MATCH('Carbon Coefficients'!AQ$60,'EIA Consumption'!$A$2:$CD$2,0))</f>
        <v/>
      </c>
      <c r="AR70">
        <f>INDEX('EIA Consumption'!$A$1:$CD$2765,MATCH('Carbon Coefficients'!$C70,'EIA Consumption'!$C$1:$C$765,0),MATCH('Carbon Coefficients'!AR$60,'EIA Consumption'!$A$2:$CD$2,0))</f>
        <v/>
      </c>
      <c r="AS70">
        <f>INDEX('EIA Consumption'!$A$1:$CD$2765,MATCH('Carbon Coefficients'!$C70,'EIA Consumption'!$C$1:$C$765,0),MATCH('Carbon Coefficients'!AS$60,'EIA Consumption'!$A$2:$CD$2,0))</f>
        <v/>
      </c>
      <c r="AT70">
        <f>INDEX('EIA Consumption'!$A$1:$CD$2765,MATCH('Carbon Coefficients'!$C70,'EIA Consumption'!$C$1:$C$765,0),MATCH('Carbon Coefficients'!AT$60,'EIA Consumption'!$A$2:$CD$2,0))</f>
        <v/>
      </c>
      <c r="AU70">
        <f>INDEX('EIA Consumption'!$A$1:$CD$2765,MATCH('Carbon Coefficients'!$C70,'EIA Consumption'!$C$1:$C$765,0),MATCH('Carbon Coefficients'!AU$60,'EIA Consumption'!$A$2:$CD$2,0))</f>
        <v/>
      </c>
      <c r="AV70">
        <f>INDEX('EIA Consumption'!$A$1:$CD$2765,MATCH('Carbon Coefficients'!$C70,'EIA Consumption'!$C$1:$C$765,0),MATCH('Carbon Coefficients'!AV$60,'EIA Consumption'!$A$2:$CD$2,0))</f>
        <v/>
      </c>
    </row>
    <row r="71" spans="1:48">
      <c r="A71" t="s">
        <v>1726</v>
      </c>
      <c r="B71" t="s">
        <v>1713</v>
      </c>
      <c r="C71" t="s">
        <v>1727</v>
      </c>
      <c r="E71">
        <f>INDEX('EIA Consumption'!$A$1:$CD$2765,MATCH('Carbon Coefficients'!$C71,'EIA Consumption'!$C$1:$C$765,0),MATCH('Carbon Coefficients'!E$60,'EIA Consumption'!$A$2:$CD$2,0))</f>
        <v/>
      </c>
      <c r="F71">
        <f>INDEX('EIA Consumption'!$A$1:$CD$2765,MATCH('Carbon Coefficients'!$C71,'EIA Consumption'!$C$1:$C$765,0),MATCH('Carbon Coefficients'!F$60,'EIA Consumption'!$A$2:$CD$2,0))</f>
        <v/>
      </c>
      <c r="G71">
        <f>INDEX('EIA Consumption'!$A$1:$CD$2765,MATCH('Carbon Coefficients'!$C71,'EIA Consumption'!$C$1:$C$765,0),MATCH('Carbon Coefficients'!G$60,'EIA Consumption'!$A$2:$CD$2,0))</f>
        <v/>
      </c>
      <c r="H71">
        <f>INDEX('EIA Consumption'!$A$1:$CD$2765,MATCH('Carbon Coefficients'!$C71,'EIA Consumption'!$C$1:$C$765,0),MATCH('Carbon Coefficients'!H$60,'EIA Consumption'!$A$2:$CD$2,0))</f>
        <v/>
      </c>
      <c r="I71">
        <f>INDEX('EIA Consumption'!$A$1:$CD$2765,MATCH('Carbon Coefficients'!$C71,'EIA Consumption'!$C$1:$C$765,0),MATCH('Carbon Coefficients'!I$60,'EIA Consumption'!$A$2:$CD$2,0))</f>
        <v/>
      </c>
      <c r="J71">
        <f>INDEX('EIA Consumption'!$A$1:$CD$2765,MATCH('Carbon Coefficients'!$C71,'EIA Consumption'!$C$1:$C$765,0),MATCH('Carbon Coefficients'!J$60,'EIA Consumption'!$A$2:$CD$2,0))</f>
        <v/>
      </c>
      <c r="K71">
        <f>INDEX('EIA Consumption'!$A$1:$CD$2765,MATCH('Carbon Coefficients'!$C71,'EIA Consumption'!$C$1:$C$765,0),MATCH('Carbon Coefficients'!K$60,'EIA Consumption'!$A$2:$CD$2,0))</f>
        <v/>
      </c>
      <c r="L71">
        <f>INDEX('EIA Consumption'!$A$1:$CD$2765,MATCH('Carbon Coefficients'!$C71,'EIA Consumption'!$C$1:$C$765,0),MATCH('Carbon Coefficients'!L$60,'EIA Consumption'!$A$2:$CD$2,0))</f>
        <v/>
      </c>
      <c r="M71">
        <f>INDEX('EIA Consumption'!$A$1:$CD$2765,MATCH('Carbon Coefficients'!$C71,'EIA Consumption'!$C$1:$C$765,0),MATCH('Carbon Coefficients'!M$60,'EIA Consumption'!$A$2:$CD$2,0))</f>
        <v/>
      </c>
      <c r="N71">
        <f>INDEX('EIA Consumption'!$A$1:$CD$2765,MATCH('Carbon Coefficients'!$C71,'EIA Consumption'!$C$1:$C$765,0),MATCH('Carbon Coefficients'!N$60,'EIA Consumption'!$A$2:$CD$2,0))</f>
        <v/>
      </c>
      <c r="O71">
        <f>INDEX('EIA Consumption'!$A$1:$CD$2765,MATCH('Carbon Coefficients'!$C71,'EIA Consumption'!$C$1:$C$765,0),MATCH('Carbon Coefficients'!O$60,'EIA Consumption'!$A$2:$CD$2,0))</f>
        <v/>
      </c>
      <c r="P71">
        <f>INDEX('EIA Consumption'!$A$1:$CD$2765,MATCH('Carbon Coefficients'!$C71,'EIA Consumption'!$C$1:$C$765,0),MATCH('Carbon Coefficients'!P$60,'EIA Consumption'!$A$2:$CD$2,0))</f>
        <v/>
      </c>
      <c r="Q71">
        <f>INDEX('EIA Consumption'!$A$1:$CD$2765,MATCH('Carbon Coefficients'!$C71,'EIA Consumption'!$C$1:$C$765,0),MATCH('Carbon Coefficients'!Q$60,'EIA Consumption'!$A$2:$CD$2,0))</f>
        <v/>
      </c>
      <c r="R71">
        <f>INDEX('EIA Consumption'!$A$1:$CD$2765,MATCH('Carbon Coefficients'!$C71,'EIA Consumption'!$C$1:$C$765,0),MATCH('Carbon Coefficients'!R$60,'EIA Consumption'!$A$2:$CD$2,0))</f>
        <v/>
      </c>
      <c r="S71">
        <f>INDEX('EIA Consumption'!$A$1:$CD$2765,MATCH('Carbon Coefficients'!$C71,'EIA Consumption'!$C$1:$C$765,0),MATCH('Carbon Coefficients'!S$60,'EIA Consumption'!$A$2:$CD$2,0))</f>
        <v/>
      </c>
      <c r="T71">
        <f>INDEX('EIA Consumption'!$A$1:$CD$2765,MATCH('Carbon Coefficients'!$C71,'EIA Consumption'!$C$1:$C$765,0),MATCH('Carbon Coefficients'!T$60,'EIA Consumption'!$A$2:$CD$2,0))</f>
        <v/>
      </c>
      <c r="U71">
        <f>INDEX('EIA Consumption'!$A$1:$CD$2765,MATCH('Carbon Coefficients'!$C71,'EIA Consumption'!$C$1:$C$765,0),MATCH('Carbon Coefficients'!U$60,'EIA Consumption'!$A$2:$CD$2,0))</f>
        <v/>
      </c>
      <c r="V71">
        <f>INDEX('EIA Consumption'!$A$1:$CD$2765,MATCH('Carbon Coefficients'!$C71,'EIA Consumption'!$C$1:$C$765,0),MATCH('Carbon Coefficients'!V$60,'EIA Consumption'!$A$2:$CD$2,0))</f>
        <v/>
      </c>
      <c r="W71">
        <f>INDEX('EIA Consumption'!$A$1:$CD$2765,MATCH('Carbon Coefficients'!$C71,'EIA Consumption'!$C$1:$C$765,0),MATCH('Carbon Coefficients'!W$60,'EIA Consumption'!$A$2:$CD$2,0))</f>
        <v/>
      </c>
      <c r="X71">
        <f>INDEX('EIA Consumption'!$A$1:$CD$2765,MATCH('Carbon Coefficients'!$C71,'EIA Consumption'!$C$1:$C$765,0),MATCH('Carbon Coefficients'!X$60,'EIA Consumption'!$A$2:$CD$2,0))</f>
        <v/>
      </c>
      <c r="Y71">
        <f>INDEX('EIA Consumption'!$A$1:$CD$2765,MATCH('Carbon Coefficients'!$C71,'EIA Consumption'!$C$1:$C$765,0),MATCH('Carbon Coefficients'!Y$60,'EIA Consumption'!$A$2:$CD$2,0))</f>
        <v/>
      </c>
      <c r="Z71">
        <f>INDEX('EIA Consumption'!$A$1:$CD$2765,MATCH('Carbon Coefficients'!$C71,'EIA Consumption'!$C$1:$C$765,0),MATCH('Carbon Coefficients'!Z$60,'EIA Consumption'!$A$2:$CD$2,0))</f>
        <v/>
      </c>
      <c r="AA71">
        <f>INDEX('EIA Consumption'!$A$1:$CD$2765,MATCH('Carbon Coefficients'!$C71,'EIA Consumption'!$C$1:$C$765,0),MATCH('Carbon Coefficients'!AA$60,'EIA Consumption'!$A$2:$CD$2,0))</f>
        <v/>
      </c>
      <c r="AB71">
        <f>INDEX('EIA Consumption'!$A$1:$CD$2765,MATCH('Carbon Coefficients'!$C71,'EIA Consumption'!$C$1:$C$765,0),MATCH('Carbon Coefficients'!AB$60,'EIA Consumption'!$A$2:$CD$2,0))</f>
        <v/>
      </c>
      <c r="AC71">
        <f>INDEX('EIA Consumption'!$A$1:$CD$2765,MATCH('Carbon Coefficients'!$C71,'EIA Consumption'!$C$1:$C$765,0),MATCH('Carbon Coefficients'!AC$60,'EIA Consumption'!$A$2:$CD$2,0))</f>
        <v/>
      </c>
      <c r="AD71">
        <f>INDEX('EIA Consumption'!$A$1:$CD$2765,MATCH('Carbon Coefficients'!$C71,'EIA Consumption'!$C$1:$C$765,0),MATCH('Carbon Coefficients'!AD$60,'EIA Consumption'!$A$2:$CD$2,0))</f>
        <v/>
      </c>
      <c r="AE71">
        <f>INDEX('EIA Consumption'!$A$1:$CD$2765,MATCH('Carbon Coefficients'!$C71,'EIA Consumption'!$C$1:$C$765,0),MATCH('Carbon Coefficients'!AE$60,'EIA Consumption'!$A$2:$CD$2,0))</f>
        <v/>
      </c>
      <c r="AF71">
        <f>INDEX('EIA Consumption'!$A$1:$CD$2765,MATCH('Carbon Coefficients'!$C71,'EIA Consumption'!$C$1:$C$765,0),MATCH('Carbon Coefficients'!AF$60,'EIA Consumption'!$A$2:$CD$2,0))</f>
        <v/>
      </c>
      <c r="AG71">
        <f>INDEX('EIA Consumption'!$A$1:$CD$2765,MATCH('Carbon Coefficients'!$C71,'EIA Consumption'!$C$1:$C$765,0),MATCH('Carbon Coefficients'!AG$60,'EIA Consumption'!$A$2:$CD$2,0))</f>
        <v/>
      </c>
      <c r="AH71">
        <f>INDEX('EIA Consumption'!$A$1:$CD$2765,MATCH('Carbon Coefficients'!$C71,'EIA Consumption'!$C$1:$C$765,0),MATCH('Carbon Coefficients'!AH$60,'EIA Consumption'!$A$2:$CD$2,0))</f>
        <v/>
      </c>
      <c r="AI71">
        <f>INDEX('EIA Consumption'!$A$1:$CD$2765,MATCH('Carbon Coefficients'!$C71,'EIA Consumption'!$C$1:$C$765,0),MATCH('Carbon Coefficients'!AI$60,'EIA Consumption'!$A$2:$CD$2,0))</f>
        <v/>
      </c>
      <c r="AJ71">
        <f>INDEX('EIA Consumption'!$A$1:$CD$2765,MATCH('Carbon Coefficients'!$C71,'EIA Consumption'!$C$1:$C$765,0),MATCH('Carbon Coefficients'!AJ$60,'EIA Consumption'!$A$2:$CD$2,0))</f>
        <v/>
      </c>
      <c r="AK71">
        <f>INDEX('EIA Consumption'!$A$1:$CD$2765,MATCH('Carbon Coefficients'!$C71,'EIA Consumption'!$C$1:$C$765,0),MATCH('Carbon Coefficients'!AK$60,'EIA Consumption'!$A$2:$CD$2,0))</f>
        <v/>
      </c>
      <c r="AL71">
        <f>INDEX('EIA Consumption'!$A$1:$CD$2765,MATCH('Carbon Coefficients'!$C71,'EIA Consumption'!$C$1:$C$765,0),MATCH('Carbon Coefficients'!AL$60,'EIA Consumption'!$A$2:$CD$2,0))</f>
        <v/>
      </c>
      <c r="AM71">
        <f>INDEX('EIA Consumption'!$A$1:$CD$2765,MATCH('Carbon Coefficients'!$C71,'EIA Consumption'!$C$1:$C$765,0),MATCH('Carbon Coefficients'!AM$60,'EIA Consumption'!$A$2:$CD$2,0))</f>
        <v/>
      </c>
      <c r="AN71">
        <f>INDEX('EIA Consumption'!$A$1:$CD$2765,MATCH('Carbon Coefficients'!$C71,'EIA Consumption'!$C$1:$C$765,0),MATCH('Carbon Coefficients'!AN$60,'EIA Consumption'!$A$2:$CD$2,0))</f>
        <v/>
      </c>
      <c r="AO71">
        <f>INDEX('EIA Consumption'!$A$1:$CD$2765,MATCH('Carbon Coefficients'!$C71,'EIA Consumption'!$C$1:$C$765,0),MATCH('Carbon Coefficients'!AO$60,'EIA Consumption'!$A$2:$CD$2,0))</f>
        <v/>
      </c>
      <c r="AP71">
        <f>INDEX('EIA Consumption'!$A$1:$CD$2765,MATCH('Carbon Coefficients'!$C71,'EIA Consumption'!$C$1:$C$765,0),MATCH('Carbon Coefficients'!AP$60,'EIA Consumption'!$A$2:$CD$2,0))</f>
        <v/>
      </c>
      <c r="AQ71">
        <f>INDEX('EIA Consumption'!$A$1:$CD$2765,MATCH('Carbon Coefficients'!$C71,'EIA Consumption'!$C$1:$C$765,0),MATCH('Carbon Coefficients'!AQ$60,'EIA Consumption'!$A$2:$CD$2,0))</f>
        <v/>
      </c>
      <c r="AR71">
        <f>INDEX('EIA Consumption'!$A$1:$CD$2765,MATCH('Carbon Coefficients'!$C71,'EIA Consumption'!$C$1:$C$765,0),MATCH('Carbon Coefficients'!AR$60,'EIA Consumption'!$A$2:$CD$2,0))</f>
        <v/>
      </c>
      <c r="AS71">
        <f>INDEX('EIA Consumption'!$A$1:$CD$2765,MATCH('Carbon Coefficients'!$C71,'EIA Consumption'!$C$1:$C$765,0),MATCH('Carbon Coefficients'!AS$60,'EIA Consumption'!$A$2:$CD$2,0))</f>
        <v/>
      </c>
      <c r="AT71">
        <f>INDEX('EIA Consumption'!$A$1:$CD$2765,MATCH('Carbon Coefficients'!$C71,'EIA Consumption'!$C$1:$C$765,0),MATCH('Carbon Coefficients'!AT$60,'EIA Consumption'!$A$2:$CD$2,0))</f>
        <v/>
      </c>
      <c r="AU71">
        <f>INDEX('EIA Consumption'!$A$1:$CD$2765,MATCH('Carbon Coefficients'!$C71,'EIA Consumption'!$C$1:$C$765,0),MATCH('Carbon Coefficients'!AU$60,'EIA Consumption'!$A$2:$CD$2,0))</f>
        <v/>
      </c>
      <c r="AV71">
        <f>INDEX('EIA Consumption'!$A$1:$CD$2765,MATCH('Carbon Coefficients'!$C71,'EIA Consumption'!$C$1:$C$765,0),MATCH('Carbon Coefficients'!AV$60,'EIA Consumption'!$A$2:$CD$2,0))</f>
        <v/>
      </c>
    </row>
    <row r="72" spans="1:48">
      <c r="A72" t="s">
        <v>1728</v>
      </c>
      <c r="B72" t="s">
        <v>1713</v>
      </c>
      <c r="C72" t="s">
        <v>1729</v>
      </c>
      <c r="E72">
        <f>INDEX('EIA Consumption'!$A$1:$CD$2765,MATCH('Carbon Coefficients'!$C72,'EIA Consumption'!$C$1:$C$765,0),MATCH('Carbon Coefficients'!E$60,'EIA Consumption'!$A$2:$CD$2,0))</f>
        <v/>
      </c>
      <c r="F72">
        <f>INDEX('EIA Consumption'!$A$1:$CD$2765,MATCH('Carbon Coefficients'!$C72,'EIA Consumption'!$C$1:$C$765,0),MATCH('Carbon Coefficients'!F$60,'EIA Consumption'!$A$2:$CD$2,0))</f>
        <v/>
      </c>
      <c r="G72">
        <f>INDEX('EIA Consumption'!$A$1:$CD$2765,MATCH('Carbon Coefficients'!$C72,'EIA Consumption'!$C$1:$C$765,0),MATCH('Carbon Coefficients'!G$60,'EIA Consumption'!$A$2:$CD$2,0))</f>
        <v/>
      </c>
      <c r="H72">
        <f>INDEX('EIA Consumption'!$A$1:$CD$2765,MATCH('Carbon Coefficients'!$C72,'EIA Consumption'!$C$1:$C$765,0),MATCH('Carbon Coefficients'!H$60,'EIA Consumption'!$A$2:$CD$2,0))</f>
        <v/>
      </c>
      <c r="I72">
        <f>INDEX('EIA Consumption'!$A$1:$CD$2765,MATCH('Carbon Coefficients'!$C72,'EIA Consumption'!$C$1:$C$765,0),MATCH('Carbon Coefficients'!I$60,'EIA Consumption'!$A$2:$CD$2,0))</f>
        <v/>
      </c>
      <c r="J72">
        <f>INDEX('EIA Consumption'!$A$1:$CD$2765,MATCH('Carbon Coefficients'!$C72,'EIA Consumption'!$C$1:$C$765,0),MATCH('Carbon Coefficients'!J$60,'EIA Consumption'!$A$2:$CD$2,0))</f>
        <v/>
      </c>
      <c r="K72">
        <f>INDEX('EIA Consumption'!$A$1:$CD$2765,MATCH('Carbon Coefficients'!$C72,'EIA Consumption'!$C$1:$C$765,0),MATCH('Carbon Coefficients'!K$60,'EIA Consumption'!$A$2:$CD$2,0))</f>
        <v/>
      </c>
      <c r="L72">
        <f>INDEX('EIA Consumption'!$A$1:$CD$2765,MATCH('Carbon Coefficients'!$C72,'EIA Consumption'!$C$1:$C$765,0),MATCH('Carbon Coefficients'!L$60,'EIA Consumption'!$A$2:$CD$2,0))</f>
        <v/>
      </c>
      <c r="M72">
        <f>INDEX('EIA Consumption'!$A$1:$CD$2765,MATCH('Carbon Coefficients'!$C72,'EIA Consumption'!$C$1:$C$765,0),MATCH('Carbon Coefficients'!M$60,'EIA Consumption'!$A$2:$CD$2,0))</f>
        <v/>
      </c>
      <c r="N72">
        <f>INDEX('EIA Consumption'!$A$1:$CD$2765,MATCH('Carbon Coefficients'!$C72,'EIA Consumption'!$C$1:$C$765,0),MATCH('Carbon Coefficients'!N$60,'EIA Consumption'!$A$2:$CD$2,0))</f>
        <v/>
      </c>
      <c r="O72">
        <f>INDEX('EIA Consumption'!$A$1:$CD$2765,MATCH('Carbon Coefficients'!$C72,'EIA Consumption'!$C$1:$C$765,0),MATCH('Carbon Coefficients'!O$60,'EIA Consumption'!$A$2:$CD$2,0))</f>
        <v/>
      </c>
      <c r="P72">
        <f>INDEX('EIA Consumption'!$A$1:$CD$2765,MATCH('Carbon Coefficients'!$C72,'EIA Consumption'!$C$1:$C$765,0),MATCH('Carbon Coefficients'!P$60,'EIA Consumption'!$A$2:$CD$2,0))</f>
        <v/>
      </c>
      <c r="Q72">
        <f>INDEX('EIA Consumption'!$A$1:$CD$2765,MATCH('Carbon Coefficients'!$C72,'EIA Consumption'!$C$1:$C$765,0),MATCH('Carbon Coefficients'!Q$60,'EIA Consumption'!$A$2:$CD$2,0))</f>
        <v/>
      </c>
      <c r="R72">
        <f>INDEX('EIA Consumption'!$A$1:$CD$2765,MATCH('Carbon Coefficients'!$C72,'EIA Consumption'!$C$1:$C$765,0),MATCH('Carbon Coefficients'!R$60,'EIA Consumption'!$A$2:$CD$2,0))</f>
        <v/>
      </c>
      <c r="S72">
        <f>INDEX('EIA Consumption'!$A$1:$CD$2765,MATCH('Carbon Coefficients'!$C72,'EIA Consumption'!$C$1:$C$765,0),MATCH('Carbon Coefficients'!S$60,'EIA Consumption'!$A$2:$CD$2,0))</f>
        <v/>
      </c>
      <c r="T72">
        <f>INDEX('EIA Consumption'!$A$1:$CD$2765,MATCH('Carbon Coefficients'!$C72,'EIA Consumption'!$C$1:$C$765,0),MATCH('Carbon Coefficients'!T$60,'EIA Consumption'!$A$2:$CD$2,0))</f>
        <v/>
      </c>
      <c r="U72">
        <f>INDEX('EIA Consumption'!$A$1:$CD$2765,MATCH('Carbon Coefficients'!$C72,'EIA Consumption'!$C$1:$C$765,0),MATCH('Carbon Coefficients'!U$60,'EIA Consumption'!$A$2:$CD$2,0))</f>
        <v/>
      </c>
      <c r="V72">
        <f>INDEX('EIA Consumption'!$A$1:$CD$2765,MATCH('Carbon Coefficients'!$C72,'EIA Consumption'!$C$1:$C$765,0),MATCH('Carbon Coefficients'!V$60,'EIA Consumption'!$A$2:$CD$2,0))</f>
        <v/>
      </c>
      <c r="W72">
        <f>INDEX('EIA Consumption'!$A$1:$CD$2765,MATCH('Carbon Coefficients'!$C72,'EIA Consumption'!$C$1:$C$765,0),MATCH('Carbon Coefficients'!W$60,'EIA Consumption'!$A$2:$CD$2,0))</f>
        <v/>
      </c>
      <c r="X72">
        <f>INDEX('EIA Consumption'!$A$1:$CD$2765,MATCH('Carbon Coefficients'!$C72,'EIA Consumption'!$C$1:$C$765,0),MATCH('Carbon Coefficients'!X$60,'EIA Consumption'!$A$2:$CD$2,0))</f>
        <v/>
      </c>
      <c r="Y72">
        <f>INDEX('EIA Consumption'!$A$1:$CD$2765,MATCH('Carbon Coefficients'!$C72,'EIA Consumption'!$C$1:$C$765,0),MATCH('Carbon Coefficients'!Y$60,'EIA Consumption'!$A$2:$CD$2,0))</f>
        <v/>
      </c>
      <c r="Z72">
        <f>INDEX('EIA Consumption'!$A$1:$CD$2765,MATCH('Carbon Coefficients'!$C72,'EIA Consumption'!$C$1:$C$765,0),MATCH('Carbon Coefficients'!Z$60,'EIA Consumption'!$A$2:$CD$2,0))</f>
        <v/>
      </c>
      <c r="AA72">
        <f>INDEX('EIA Consumption'!$A$1:$CD$2765,MATCH('Carbon Coefficients'!$C72,'EIA Consumption'!$C$1:$C$765,0),MATCH('Carbon Coefficients'!AA$60,'EIA Consumption'!$A$2:$CD$2,0))</f>
        <v/>
      </c>
      <c r="AB72">
        <f>INDEX('EIA Consumption'!$A$1:$CD$2765,MATCH('Carbon Coefficients'!$C72,'EIA Consumption'!$C$1:$C$765,0),MATCH('Carbon Coefficients'!AB$60,'EIA Consumption'!$A$2:$CD$2,0))</f>
        <v/>
      </c>
      <c r="AC72">
        <f>INDEX('EIA Consumption'!$A$1:$CD$2765,MATCH('Carbon Coefficients'!$C72,'EIA Consumption'!$C$1:$C$765,0),MATCH('Carbon Coefficients'!AC$60,'EIA Consumption'!$A$2:$CD$2,0))</f>
        <v/>
      </c>
      <c r="AD72">
        <f>INDEX('EIA Consumption'!$A$1:$CD$2765,MATCH('Carbon Coefficients'!$C72,'EIA Consumption'!$C$1:$C$765,0),MATCH('Carbon Coefficients'!AD$60,'EIA Consumption'!$A$2:$CD$2,0))</f>
        <v/>
      </c>
      <c r="AE72">
        <f>INDEX('EIA Consumption'!$A$1:$CD$2765,MATCH('Carbon Coefficients'!$C72,'EIA Consumption'!$C$1:$C$765,0),MATCH('Carbon Coefficients'!AE$60,'EIA Consumption'!$A$2:$CD$2,0))</f>
        <v/>
      </c>
      <c r="AF72">
        <f>INDEX('EIA Consumption'!$A$1:$CD$2765,MATCH('Carbon Coefficients'!$C72,'EIA Consumption'!$C$1:$C$765,0),MATCH('Carbon Coefficients'!AF$60,'EIA Consumption'!$A$2:$CD$2,0))</f>
        <v/>
      </c>
      <c r="AG72">
        <f>INDEX('EIA Consumption'!$A$1:$CD$2765,MATCH('Carbon Coefficients'!$C72,'EIA Consumption'!$C$1:$C$765,0),MATCH('Carbon Coefficients'!AG$60,'EIA Consumption'!$A$2:$CD$2,0))</f>
        <v/>
      </c>
      <c r="AH72">
        <f>INDEX('EIA Consumption'!$A$1:$CD$2765,MATCH('Carbon Coefficients'!$C72,'EIA Consumption'!$C$1:$C$765,0),MATCH('Carbon Coefficients'!AH$60,'EIA Consumption'!$A$2:$CD$2,0))</f>
        <v/>
      </c>
      <c r="AI72">
        <f>INDEX('EIA Consumption'!$A$1:$CD$2765,MATCH('Carbon Coefficients'!$C72,'EIA Consumption'!$C$1:$C$765,0),MATCH('Carbon Coefficients'!AI$60,'EIA Consumption'!$A$2:$CD$2,0))</f>
        <v/>
      </c>
      <c r="AJ72">
        <f>INDEX('EIA Consumption'!$A$1:$CD$2765,MATCH('Carbon Coefficients'!$C72,'EIA Consumption'!$C$1:$C$765,0),MATCH('Carbon Coefficients'!AJ$60,'EIA Consumption'!$A$2:$CD$2,0))</f>
        <v/>
      </c>
      <c r="AK72">
        <f>INDEX('EIA Consumption'!$A$1:$CD$2765,MATCH('Carbon Coefficients'!$C72,'EIA Consumption'!$C$1:$C$765,0),MATCH('Carbon Coefficients'!AK$60,'EIA Consumption'!$A$2:$CD$2,0))</f>
        <v/>
      </c>
      <c r="AL72">
        <f>INDEX('EIA Consumption'!$A$1:$CD$2765,MATCH('Carbon Coefficients'!$C72,'EIA Consumption'!$C$1:$C$765,0),MATCH('Carbon Coefficients'!AL$60,'EIA Consumption'!$A$2:$CD$2,0))</f>
        <v/>
      </c>
      <c r="AM72">
        <f>INDEX('EIA Consumption'!$A$1:$CD$2765,MATCH('Carbon Coefficients'!$C72,'EIA Consumption'!$C$1:$C$765,0),MATCH('Carbon Coefficients'!AM$60,'EIA Consumption'!$A$2:$CD$2,0))</f>
        <v/>
      </c>
      <c r="AN72">
        <f>INDEX('EIA Consumption'!$A$1:$CD$2765,MATCH('Carbon Coefficients'!$C72,'EIA Consumption'!$C$1:$C$765,0),MATCH('Carbon Coefficients'!AN$60,'EIA Consumption'!$A$2:$CD$2,0))</f>
        <v/>
      </c>
      <c r="AO72">
        <f>INDEX('EIA Consumption'!$A$1:$CD$2765,MATCH('Carbon Coefficients'!$C72,'EIA Consumption'!$C$1:$C$765,0),MATCH('Carbon Coefficients'!AO$60,'EIA Consumption'!$A$2:$CD$2,0))</f>
        <v/>
      </c>
      <c r="AP72">
        <f>INDEX('EIA Consumption'!$A$1:$CD$2765,MATCH('Carbon Coefficients'!$C72,'EIA Consumption'!$C$1:$C$765,0),MATCH('Carbon Coefficients'!AP$60,'EIA Consumption'!$A$2:$CD$2,0))</f>
        <v/>
      </c>
      <c r="AQ72">
        <f>INDEX('EIA Consumption'!$A$1:$CD$2765,MATCH('Carbon Coefficients'!$C72,'EIA Consumption'!$C$1:$C$765,0),MATCH('Carbon Coefficients'!AQ$60,'EIA Consumption'!$A$2:$CD$2,0))</f>
        <v/>
      </c>
      <c r="AR72">
        <f>INDEX('EIA Consumption'!$A$1:$CD$2765,MATCH('Carbon Coefficients'!$C72,'EIA Consumption'!$C$1:$C$765,0),MATCH('Carbon Coefficients'!AR$60,'EIA Consumption'!$A$2:$CD$2,0))</f>
        <v/>
      </c>
      <c r="AS72">
        <f>INDEX('EIA Consumption'!$A$1:$CD$2765,MATCH('Carbon Coefficients'!$C72,'EIA Consumption'!$C$1:$C$765,0),MATCH('Carbon Coefficients'!AS$60,'EIA Consumption'!$A$2:$CD$2,0))</f>
        <v/>
      </c>
      <c r="AT72">
        <f>INDEX('EIA Consumption'!$A$1:$CD$2765,MATCH('Carbon Coefficients'!$C72,'EIA Consumption'!$C$1:$C$765,0),MATCH('Carbon Coefficients'!AT$60,'EIA Consumption'!$A$2:$CD$2,0))</f>
        <v/>
      </c>
      <c r="AU72">
        <f>INDEX('EIA Consumption'!$A$1:$CD$2765,MATCH('Carbon Coefficients'!$C72,'EIA Consumption'!$C$1:$C$765,0),MATCH('Carbon Coefficients'!AU$60,'EIA Consumption'!$A$2:$CD$2,0))</f>
        <v/>
      </c>
      <c r="AV72">
        <f>INDEX('EIA Consumption'!$A$1:$CD$2765,MATCH('Carbon Coefficients'!$C72,'EIA Consumption'!$C$1:$C$765,0),MATCH('Carbon Coefficients'!AV$60,'EIA Consumption'!$A$2:$CD$2,0))</f>
        <v/>
      </c>
    </row>
    <row r="74" spans="1:48">
      <c r="A74" t="s">
        <v>1730</v>
      </c>
    </row>
    <row r="75" spans="1:48">
      <c r="A75" t="s">
        <v>1712</v>
      </c>
      <c r="B75" t="s">
        <v>1713</v>
      </c>
      <c r="C75" t="s">
        <v>1714</v>
      </c>
      <c r="E75">
        <f>E62/E$72</f>
        <v/>
      </c>
      <c r="F75">
        <f>F62/F$72</f>
        <v/>
      </c>
      <c r="G75">
        <f>G62/G$72</f>
        <v/>
      </c>
      <c r="H75">
        <f>H62/H$72</f>
        <v/>
      </c>
      <c r="I75">
        <f>I62/I$72</f>
        <v/>
      </c>
      <c r="J75">
        <f>J62/J$72</f>
        <v/>
      </c>
      <c r="K75">
        <f>K62/K$72</f>
        <v/>
      </c>
      <c r="L75">
        <f>L62/L$72</f>
        <v/>
      </c>
      <c r="M75">
        <f>M62/M$72</f>
        <v/>
      </c>
      <c r="N75">
        <f>N62/N$72</f>
        <v/>
      </c>
      <c r="O75">
        <f>O62/O$72</f>
        <v/>
      </c>
      <c r="P75">
        <f>P62/P$72</f>
        <v/>
      </c>
      <c r="Q75">
        <f>Q62/Q$72</f>
        <v/>
      </c>
      <c r="R75">
        <f>R62/R$72</f>
        <v/>
      </c>
      <c r="S75">
        <f>S62/S$72</f>
        <v/>
      </c>
      <c r="T75">
        <f>T62/T$72</f>
        <v/>
      </c>
      <c r="U75">
        <f>U62/U$72</f>
        <v/>
      </c>
      <c r="V75">
        <f>V62/V$72</f>
        <v/>
      </c>
      <c r="W75">
        <f>W62/W$72</f>
        <v/>
      </c>
      <c r="X75">
        <f>X62/X$72</f>
        <v/>
      </c>
      <c r="Y75">
        <f>Y62/Y$72</f>
        <v/>
      </c>
      <c r="Z75">
        <f>Z62/Z$72</f>
        <v/>
      </c>
      <c r="AA75">
        <f>AA62/AA$72</f>
        <v/>
      </c>
      <c r="AB75">
        <f>AB62/AB$72</f>
        <v/>
      </c>
      <c r="AC75">
        <f>AC62/AC$72</f>
        <v/>
      </c>
      <c r="AD75">
        <f>AD62/AD$72</f>
        <v/>
      </c>
      <c r="AE75">
        <f>AE62/AE$72</f>
        <v/>
      </c>
      <c r="AF75">
        <f>AF62/AF$72</f>
        <v/>
      </c>
      <c r="AG75">
        <f>AG62/AG$72</f>
        <v/>
      </c>
      <c r="AH75">
        <f>AH62/AH$72</f>
        <v/>
      </c>
      <c r="AI75">
        <f>AI62/AI$72</f>
        <v/>
      </c>
      <c r="AJ75">
        <f>AJ62/AJ$72</f>
        <v/>
      </c>
      <c r="AK75">
        <f>AK62/AK$72</f>
        <v/>
      </c>
      <c r="AL75">
        <f>AL62/AL$72</f>
        <v/>
      </c>
      <c r="AM75">
        <f>AM62/AM$72</f>
        <v/>
      </c>
      <c r="AN75">
        <f>AN62/AN$72</f>
        <v/>
      </c>
      <c r="AO75">
        <f>AO62/AO$72</f>
        <v/>
      </c>
      <c r="AP75">
        <f>AP62/AP$72</f>
        <v/>
      </c>
      <c r="AQ75">
        <f>AQ62/AQ$72</f>
        <v/>
      </c>
      <c r="AR75">
        <f>AR62/AR$72</f>
        <v/>
      </c>
      <c r="AS75">
        <f>AS62/AS$72</f>
        <v/>
      </c>
      <c r="AT75">
        <f>AT62/AT$72</f>
        <v/>
      </c>
      <c r="AU75">
        <f>AU62/AU$72</f>
        <v/>
      </c>
      <c r="AV75">
        <f>AV62/AV$72</f>
        <v/>
      </c>
    </row>
    <row r="76" spans="1:48">
      <c r="A76" t="s">
        <v>1715</v>
      </c>
      <c r="B76" t="s">
        <v>1713</v>
      </c>
      <c r="C76" t="s">
        <v>1716</v>
      </c>
      <c r="E76">
        <f>E63/E$72</f>
        <v/>
      </c>
      <c r="F76">
        <f>F63/F$72</f>
        <v/>
      </c>
      <c r="G76">
        <f>G63/G$72</f>
        <v/>
      </c>
      <c r="H76">
        <f>H63/H$72</f>
        <v/>
      </c>
      <c r="I76">
        <f>I63/I$72</f>
        <v/>
      </c>
      <c r="J76">
        <f>J63/J$72</f>
        <v/>
      </c>
      <c r="K76">
        <f>K63/K$72</f>
        <v/>
      </c>
      <c r="L76">
        <f>L63/L$72</f>
        <v/>
      </c>
      <c r="M76">
        <f>M63/M$72</f>
        <v/>
      </c>
      <c r="N76">
        <f>N63/N$72</f>
        <v/>
      </c>
      <c r="O76">
        <f>O63/O$72</f>
        <v/>
      </c>
      <c r="P76">
        <f>P63/P$72</f>
        <v/>
      </c>
      <c r="Q76">
        <f>Q63/Q$72</f>
        <v/>
      </c>
      <c r="R76">
        <f>R63/R$72</f>
        <v/>
      </c>
      <c r="S76">
        <f>S63/S$72</f>
        <v/>
      </c>
      <c r="T76">
        <f>T63/T$72</f>
        <v/>
      </c>
      <c r="U76">
        <f>U63/U$72</f>
        <v/>
      </c>
      <c r="V76">
        <f>V63/V$72</f>
        <v/>
      </c>
      <c r="W76">
        <f>W63/W$72</f>
        <v/>
      </c>
      <c r="X76">
        <f>X63/X$72</f>
        <v/>
      </c>
      <c r="Y76">
        <f>Y63/Y$72</f>
        <v/>
      </c>
      <c r="Z76">
        <f>Z63/Z$72</f>
        <v/>
      </c>
      <c r="AA76">
        <f>AA63/AA$72</f>
        <v/>
      </c>
      <c r="AB76">
        <f>AB63/AB$72</f>
        <v/>
      </c>
      <c r="AC76">
        <f>AC63/AC$72</f>
        <v/>
      </c>
      <c r="AD76">
        <f>AD63/AD$72</f>
        <v/>
      </c>
      <c r="AE76">
        <f>AE63/AE$72</f>
        <v/>
      </c>
      <c r="AF76">
        <f>AF63/AF$72</f>
        <v/>
      </c>
      <c r="AG76">
        <f>AG63/AG$72</f>
        <v/>
      </c>
      <c r="AH76">
        <f>AH63/AH$72</f>
        <v/>
      </c>
      <c r="AI76">
        <f>AI63/AI$72</f>
        <v/>
      </c>
      <c r="AJ76">
        <f>AJ63/AJ$72</f>
        <v/>
      </c>
      <c r="AK76">
        <f>AK63/AK$72</f>
        <v/>
      </c>
      <c r="AL76">
        <f>AL63/AL$72</f>
        <v/>
      </c>
      <c r="AM76">
        <f>AM63/AM$72</f>
        <v/>
      </c>
      <c r="AN76">
        <f>AN63/AN$72</f>
        <v/>
      </c>
      <c r="AO76">
        <f>AO63/AO$72</f>
        <v/>
      </c>
      <c r="AP76">
        <f>AP63/AP$72</f>
        <v/>
      </c>
      <c r="AQ76">
        <f>AQ63/AQ$72</f>
        <v/>
      </c>
      <c r="AR76">
        <f>AR63/AR$72</f>
        <v/>
      </c>
      <c r="AS76">
        <f>AS63/AS$72</f>
        <v/>
      </c>
      <c r="AT76">
        <f>AT63/AT$72</f>
        <v/>
      </c>
      <c r="AU76">
        <f>AU63/AU$72</f>
        <v/>
      </c>
      <c r="AV76">
        <f>AV63/AV$72</f>
        <v/>
      </c>
    </row>
    <row r="77" spans="1:48">
      <c r="A77" t="s">
        <v>1717</v>
      </c>
      <c r="B77" t="s">
        <v>1713</v>
      </c>
      <c r="C77" t="s">
        <v>1718</v>
      </c>
      <c r="E77">
        <f>E64/E$72</f>
        <v/>
      </c>
      <c r="F77">
        <f>F64/F$72</f>
        <v/>
      </c>
      <c r="G77">
        <f>G64/G$72</f>
        <v/>
      </c>
      <c r="H77">
        <f>H64/H$72</f>
        <v/>
      </c>
      <c r="I77">
        <f>I64/I$72</f>
        <v/>
      </c>
      <c r="J77">
        <f>J64/J$72</f>
        <v/>
      </c>
      <c r="K77">
        <f>K64/K$72</f>
        <v/>
      </c>
      <c r="L77">
        <f>L64/L$72</f>
        <v/>
      </c>
      <c r="M77">
        <f>M64/M$72</f>
        <v/>
      </c>
      <c r="N77">
        <f>N64/N$72</f>
        <v/>
      </c>
      <c r="O77">
        <f>O64/O$72</f>
        <v/>
      </c>
      <c r="P77">
        <f>P64/P$72</f>
        <v/>
      </c>
      <c r="Q77">
        <f>Q64/Q$72</f>
        <v/>
      </c>
      <c r="R77">
        <f>R64/R$72</f>
        <v/>
      </c>
      <c r="S77">
        <f>S64/S$72</f>
        <v/>
      </c>
      <c r="T77">
        <f>T64/T$72</f>
        <v/>
      </c>
      <c r="U77">
        <f>U64/U$72</f>
        <v/>
      </c>
      <c r="V77">
        <f>V64/V$72</f>
        <v/>
      </c>
      <c r="W77">
        <f>W64/W$72</f>
        <v/>
      </c>
      <c r="X77">
        <f>X64/X$72</f>
        <v/>
      </c>
      <c r="Y77">
        <f>Y64/Y$72</f>
        <v/>
      </c>
      <c r="Z77">
        <f>Z64/Z$72</f>
        <v/>
      </c>
      <c r="AA77">
        <f>AA64/AA$72</f>
        <v/>
      </c>
      <c r="AB77">
        <f>AB64/AB$72</f>
        <v/>
      </c>
      <c r="AC77">
        <f>AC64/AC$72</f>
        <v/>
      </c>
      <c r="AD77">
        <f>AD64/AD$72</f>
        <v/>
      </c>
      <c r="AE77">
        <f>AE64/AE$72</f>
        <v/>
      </c>
      <c r="AF77">
        <f>AF64/AF$72</f>
        <v/>
      </c>
      <c r="AG77">
        <f>AG64/AG$72</f>
        <v/>
      </c>
      <c r="AH77">
        <f>AH64/AH$72</f>
        <v/>
      </c>
      <c r="AI77">
        <f>AI64/AI$72</f>
        <v/>
      </c>
      <c r="AJ77">
        <f>AJ64/AJ$72</f>
        <v/>
      </c>
      <c r="AK77">
        <f>AK64/AK$72</f>
        <v/>
      </c>
      <c r="AL77">
        <f>AL64/AL$72</f>
        <v/>
      </c>
      <c r="AM77">
        <f>AM64/AM$72</f>
        <v/>
      </c>
      <c r="AN77">
        <f>AN64/AN$72</f>
        <v/>
      </c>
      <c r="AO77">
        <f>AO64/AO$72</f>
        <v/>
      </c>
      <c r="AP77">
        <f>AP64/AP$72</f>
        <v/>
      </c>
      <c r="AQ77">
        <f>AQ64/AQ$72</f>
        <v/>
      </c>
      <c r="AR77">
        <f>AR64/AR$72</f>
        <v/>
      </c>
      <c r="AS77">
        <f>AS64/AS$72</f>
        <v/>
      </c>
      <c r="AT77">
        <f>AT64/AT$72</f>
        <v/>
      </c>
      <c r="AU77">
        <f>AU64/AU$72</f>
        <v/>
      </c>
      <c r="AV77">
        <f>AV64/AV$72</f>
        <v/>
      </c>
    </row>
    <row r="78" spans="1:48">
      <c r="A78" t="s">
        <v>1719</v>
      </c>
      <c r="B78" t="s">
        <v>1713</v>
      </c>
      <c r="C78" t="s">
        <v>1720</v>
      </c>
      <c r="E78">
        <f>E65/E$72</f>
        <v/>
      </c>
      <c r="F78">
        <f>F65/F$72</f>
        <v/>
      </c>
      <c r="G78">
        <f>G65/G$72</f>
        <v/>
      </c>
      <c r="H78">
        <f>H65/H$72</f>
        <v/>
      </c>
      <c r="I78">
        <f>I65/I$72</f>
        <v/>
      </c>
      <c r="J78">
        <f>J65/J$72</f>
        <v/>
      </c>
      <c r="K78">
        <f>K65/K$72</f>
        <v/>
      </c>
      <c r="L78">
        <f>L65/L$72</f>
        <v/>
      </c>
      <c r="M78">
        <f>M65/M$72</f>
        <v/>
      </c>
      <c r="N78">
        <f>N65/N$72</f>
        <v/>
      </c>
      <c r="O78">
        <f>O65/O$72</f>
        <v/>
      </c>
      <c r="P78">
        <f>P65/P$72</f>
        <v/>
      </c>
      <c r="Q78">
        <f>Q65/Q$72</f>
        <v/>
      </c>
      <c r="R78">
        <f>R65/R$72</f>
        <v/>
      </c>
      <c r="S78">
        <f>S65/S$72</f>
        <v/>
      </c>
      <c r="T78">
        <f>T65/T$72</f>
        <v/>
      </c>
      <c r="U78">
        <f>U65/U$72</f>
        <v/>
      </c>
      <c r="V78">
        <f>V65/V$72</f>
        <v/>
      </c>
      <c r="W78">
        <f>W65/W$72</f>
        <v/>
      </c>
      <c r="X78">
        <f>X65/X$72</f>
        <v/>
      </c>
      <c r="Y78">
        <f>Y65/Y$72</f>
        <v/>
      </c>
      <c r="Z78">
        <f>Z65/Z$72</f>
        <v/>
      </c>
      <c r="AA78">
        <f>AA65/AA$72</f>
        <v/>
      </c>
      <c r="AB78">
        <f>AB65/AB$72</f>
        <v/>
      </c>
      <c r="AC78">
        <f>AC65/AC$72</f>
        <v/>
      </c>
      <c r="AD78">
        <f>AD65/AD$72</f>
        <v/>
      </c>
      <c r="AE78">
        <f>AE65/AE$72</f>
        <v/>
      </c>
      <c r="AF78">
        <f>AF65/AF$72</f>
        <v/>
      </c>
      <c r="AG78">
        <f>AG65/AG$72</f>
        <v/>
      </c>
      <c r="AH78">
        <f>AH65/AH$72</f>
        <v/>
      </c>
      <c r="AI78">
        <f>AI65/AI$72</f>
        <v/>
      </c>
      <c r="AJ78">
        <f>AJ65/AJ$72</f>
        <v/>
      </c>
      <c r="AK78">
        <f>AK65/AK$72</f>
        <v/>
      </c>
      <c r="AL78">
        <f>AL65/AL$72</f>
        <v/>
      </c>
      <c r="AM78">
        <f>AM65/AM$72</f>
        <v/>
      </c>
      <c r="AN78">
        <f>AN65/AN$72</f>
        <v/>
      </c>
      <c r="AO78">
        <f>AO65/AO$72</f>
        <v/>
      </c>
      <c r="AP78">
        <f>AP65/AP$72</f>
        <v/>
      </c>
      <c r="AQ78">
        <f>AQ65/AQ$72</f>
        <v/>
      </c>
      <c r="AR78">
        <f>AR65/AR$72</f>
        <v/>
      </c>
      <c r="AS78">
        <f>AS65/AS$72</f>
        <v/>
      </c>
      <c r="AT78">
        <f>AT65/AT$72</f>
        <v/>
      </c>
      <c r="AU78">
        <f>AU65/AU$72</f>
        <v/>
      </c>
      <c r="AV78">
        <f>AV65/AV$72</f>
        <v/>
      </c>
    </row>
    <row r="79" spans="1:48">
      <c r="A79" t="s">
        <v>47</v>
      </c>
      <c r="B79" t="s">
        <v>1713</v>
      </c>
      <c r="C79" t="s">
        <v>1721</v>
      </c>
      <c r="E79">
        <f>E66/E$72</f>
        <v/>
      </c>
      <c r="F79">
        <f>F66/F$72</f>
        <v/>
      </c>
      <c r="G79">
        <f>G66/G$72</f>
        <v/>
      </c>
      <c r="H79">
        <f>H66/H$72</f>
        <v/>
      </c>
      <c r="I79">
        <f>I66/I$72</f>
        <v/>
      </c>
      <c r="J79">
        <f>J66/J$72</f>
        <v/>
      </c>
      <c r="K79">
        <f>K66/K$72</f>
        <v/>
      </c>
      <c r="L79">
        <f>L66/L$72</f>
        <v/>
      </c>
      <c r="M79">
        <f>M66/M$72</f>
        <v/>
      </c>
      <c r="N79">
        <f>N66/N$72</f>
        <v/>
      </c>
      <c r="O79">
        <f>O66/O$72</f>
        <v/>
      </c>
      <c r="P79">
        <f>P66/P$72</f>
        <v/>
      </c>
      <c r="Q79">
        <f>Q66/Q$72</f>
        <v/>
      </c>
      <c r="R79">
        <f>R66/R$72</f>
        <v/>
      </c>
      <c r="S79">
        <f>S66/S$72</f>
        <v/>
      </c>
      <c r="T79">
        <f>T66/T$72</f>
        <v/>
      </c>
      <c r="U79">
        <f>U66/U$72</f>
        <v/>
      </c>
      <c r="V79">
        <f>V66/V$72</f>
        <v/>
      </c>
      <c r="W79">
        <f>W66/W$72</f>
        <v/>
      </c>
      <c r="X79">
        <f>X66/X$72</f>
        <v/>
      </c>
      <c r="Y79">
        <f>Y66/Y$72</f>
        <v/>
      </c>
      <c r="Z79">
        <f>Z66/Z$72</f>
        <v/>
      </c>
      <c r="AA79">
        <f>AA66/AA$72</f>
        <v/>
      </c>
      <c r="AB79">
        <f>AB66/AB$72</f>
        <v/>
      </c>
      <c r="AC79">
        <f>AC66/AC$72</f>
        <v/>
      </c>
      <c r="AD79">
        <f>AD66/AD$72</f>
        <v/>
      </c>
      <c r="AE79">
        <f>AE66/AE$72</f>
        <v/>
      </c>
      <c r="AF79">
        <f>AF66/AF$72</f>
        <v/>
      </c>
      <c r="AG79">
        <f>AG66/AG$72</f>
        <v/>
      </c>
      <c r="AH79">
        <f>AH66/AH$72</f>
        <v/>
      </c>
      <c r="AI79">
        <f>AI66/AI$72</f>
        <v/>
      </c>
      <c r="AJ79">
        <f>AJ66/AJ$72</f>
        <v/>
      </c>
      <c r="AK79">
        <f>AK66/AK$72</f>
        <v/>
      </c>
      <c r="AL79">
        <f>AL66/AL$72</f>
        <v/>
      </c>
      <c r="AM79">
        <f>AM66/AM$72</f>
        <v/>
      </c>
      <c r="AN79">
        <f>AN66/AN$72</f>
        <v/>
      </c>
      <c r="AO79">
        <f>AO66/AO$72</f>
        <v/>
      </c>
      <c r="AP79">
        <f>AP66/AP$72</f>
        <v/>
      </c>
      <c r="AQ79">
        <f>AQ66/AQ$72</f>
        <v/>
      </c>
      <c r="AR79">
        <f>AR66/AR$72</f>
        <v/>
      </c>
      <c r="AS79">
        <f>AS66/AS$72</f>
        <v/>
      </c>
      <c r="AT79">
        <f>AT66/AT$72</f>
        <v/>
      </c>
      <c r="AU79">
        <f>AU66/AU$72</f>
        <v/>
      </c>
      <c r="AV79">
        <f>AV66/AV$72</f>
        <v/>
      </c>
    </row>
    <row r="80" spans="1:48">
      <c r="A80" t="s">
        <v>38</v>
      </c>
      <c r="B80" t="s">
        <v>1713</v>
      </c>
      <c r="C80" t="s">
        <v>1722</v>
      </c>
      <c r="E80">
        <f>E67/E$72</f>
        <v/>
      </c>
      <c r="F80">
        <f>F67/F$72</f>
        <v/>
      </c>
      <c r="G80">
        <f>G67/G$72</f>
        <v/>
      </c>
      <c r="H80">
        <f>H67/H$72</f>
        <v/>
      </c>
      <c r="I80">
        <f>I67/I$72</f>
        <v/>
      </c>
      <c r="J80">
        <f>J67/J$72</f>
        <v/>
      </c>
      <c r="K80">
        <f>K67/K$72</f>
        <v/>
      </c>
      <c r="L80">
        <f>L67/L$72</f>
        <v/>
      </c>
      <c r="M80">
        <f>M67/M$72</f>
        <v/>
      </c>
      <c r="N80">
        <f>N67/N$72</f>
        <v/>
      </c>
      <c r="O80">
        <f>O67/O$72</f>
        <v/>
      </c>
      <c r="P80">
        <f>P67/P$72</f>
        <v/>
      </c>
      <c r="Q80">
        <f>Q67/Q$72</f>
        <v/>
      </c>
      <c r="R80">
        <f>R67/R$72</f>
        <v/>
      </c>
      <c r="S80">
        <f>S67/S$72</f>
        <v/>
      </c>
      <c r="T80">
        <f>T67/T$72</f>
        <v/>
      </c>
      <c r="U80">
        <f>U67/U$72</f>
        <v/>
      </c>
      <c r="V80">
        <f>V67/V$72</f>
        <v/>
      </c>
      <c r="W80">
        <f>W67/W$72</f>
        <v/>
      </c>
      <c r="X80">
        <f>X67/X$72</f>
        <v/>
      </c>
      <c r="Y80">
        <f>Y67/Y$72</f>
        <v/>
      </c>
      <c r="Z80">
        <f>Z67/Z$72</f>
        <v/>
      </c>
      <c r="AA80">
        <f>AA67/AA$72</f>
        <v/>
      </c>
      <c r="AB80">
        <f>AB67/AB$72</f>
        <v/>
      </c>
      <c r="AC80">
        <f>AC67/AC$72</f>
        <v/>
      </c>
      <c r="AD80">
        <f>AD67/AD$72</f>
        <v/>
      </c>
      <c r="AE80">
        <f>AE67/AE$72</f>
        <v/>
      </c>
      <c r="AF80">
        <f>AF67/AF$72</f>
        <v/>
      </c>
      <c r="AG80">
        <f>AG67/AG$72</f>
        <v/>
      </c>
      <c r="AH80">
        <f>AH67/AH$72</f>
        <v/>
      </c>
      <c r="AI80">
        <f>AI67/AI$72</f>
        <v/>
      </c>
      <c r="AJ80">
        <f>AJ67/AJ$72</f>
        <v/>
      </c>
      <c r="AK80">
        <f>AK67/AK$72</f>
        <v/>
      </c>
      <c r="AL80">
        <f>AL67/AL$72</f>
        <v/>
      </c>
      <c r="AM80">
        <f>AM67/AM$72</f>
        <v/>
      </c>
      <c r="AN80">
        <f>AN67/AN$72</f>
        <v/>
      </c>
      <c r="AO80">
        <f>AO67/AO$72</f>
        <v/>
      </c>
      <c r="AP80">
        <f>AP67/AP$72</f>
        <v/>
      </c>
      <c r="AQ80">
        <f>AQ67/AQ$72</f>
        <v/>
      </c>
      <c r="AR80">
        <f>AR67/AR$72</f>
        <v/>
      </c>
      <c r="AS80">
        <f>AS67/AS$72</f>
        <v/>
      </c>
      <c r="AT80">
        <f>AT67/AT$72</f>
        <v/>
      </c>
      <c r="AU80">
        <f>AU67/AU$72</f>
        <v/>
      </c>
      <c r="AV80">
        <f>AV67/AV$72</f>
        <v/>
      </c>
    </row>
    <row r="81" spans="1:48">
      <c r="A81" t="s">
        <v>66</v>
      </c>
      <c r="B81" t="s">
        <v>1713</v>
      </c>
      <c r="C81" t="s">
        <v>1723</v>
      </c>
      <c r="E81">
        <f>E68/E$72</f>
        <v/>
      </c>
      <c r="F81">
        <f>F68/F$72</f>
        <v/>
      </c>
      <c r="G81">
        <f>G68/G$72</f>
        <v/>
      </c>
      <c r="H81">
        <f>H68/H$72</f>
        <v/>
      </c>
      <c r="I81">
        <f>I68/I$72</f>
        <v/>
      </c>
      <c r="J81">
        <f>J68/J$72</f>
        <v/>
      </c>
      <c r="K81">
        <f>K68/K$72</f>
        <v/>
      </c>
      <c r="L81">
        <f>L68/L$72</f>
        <v/>
      </c>
      <c r="M81">
        <f>M68/M$72</f>
        <v/>
      </c>
      <c r="N81">
        <f>N68/N$72</f>
        <v/>
      </c>
      <c r="O81">
        <f>O68/O$72</f>
        <v/>
      </c>
      <c r="P81">
        <f>P68/P$72</f>
        <v/>
      </c>
      <c r="Q81">
        <f>Q68/Q$72</f>
        <v/>
      </c>
      <c r="R81">
        <f>R68/R$72</f>
        <v/>
      </c>
      <c r="S81">
        <f>S68/S$72</f>
        <v/>
      </c>
      <c r="T81">
        <f>T68/T$72</f>
        <v/>
      </c>
      <c r="U81">
        <f>U68/U$72</f>
        <v/>
      </c>
      <c r="V81">
        <f>V68/V$72</f>
        <v/>
      </c>
      <c r="W81">
        <f>W68/W$72</f>
        <v/>
      </c>
      <c r="X81">
        <f>X68/X$72</f>
        <v/>
      </c>
      <c r="Y81">
        <f>Y68/Y$72</f>
        <v/>
      </c>
      <c r="Z81">
        <f>Z68/Z$72</f>
        <v/>
      </c>
      <c r="AA81">
        <f>AA68/AA$72</f>
        <v/>
      </c>
      <c r="AB81">
        <f>AB68/AB$72</f>
        <v/>
      </c>
      <c r="AC81">
        <f>AC68/AC$72</f>
        <v/>
      </c>
      <c r="AD81">
        <f>AD68/AD$72</f>
        <v/>
      </c>
      <c r="AE81">
        <f>AE68/AE$72</f>
        <v/>
      </c>
      <c r="AF81">
        <f>AF68/AF$72</f>
        <v/>
      </c>
      <c r="AG81">
        <f>AG68/AG$72</f>
        <v/>
      </c>
      <c r="AH81">
        <f>AH68/AH$72</f>
        <v/>
      </c>
      <c r="AI81">
        <f>AI68/AI$72</f>
        <v/>
      </c>
      <c r="AJ81">
        <f>AJ68/AJ$72</f>
        <v/>
      </c>
      <c r="AK81">
        <f>AK68/AK$72</f>
        <v/>
      </c>
      <c r="AL81">
        <f>AL68/AL$72</f>
        <v/>
      </c>
      <c r="AM81">
        <f>AM68/AM$72</f>
        <v/>
      </c>
      <c r="AN81">
        <f>AN68/AN$72</f>
        <v/>
      </c>
      <c r="AO81">
        <f>AO68/AO$72</f>
        <v/>
      </c>
      <c r="AP81">
        <f>AP68/AP$72</f>
        <v/>
      </c>
      <c r="AQ81">
        <f>AQ68/AQ$72</f>
        <v/>
      </c>
      <c r="AR81">
        <f>AR68/AR$72</f>
        <v/>
      </c>
      <c r="AS81">
        <f>AS68/AS$72</f>
        <v/>
      </c>
      <c r="AT81">
        <f>AT68/AT$72</f>
        <v/>
      </c>
      <c r="AU81">
        <f>AU68/AU$72</f>
        <v/>
      </c>
      <c r="AV81">
        <f>AV68/AV$72</f>
        <v/>
      </c>
    </row>
    <row r="82" spans="1:48">
      <c r="A82" t="s">
        <v>80</v>
      </c>
      <c r="B82" t="s">
        <v>1713</v>
      </c>
      <c r="C82" t="s">
        <v>1724</v>
      </c>
      <c r="E82">
        <f>E69/E$72</f>
        <v/>
      </c>
      <c r="F82">
        <f>F69/F$72</f>
        <v/>
      </c>
      <c r="G82">
        <f>G69/G$72</f>
        <v/>
      </c>
      <c r="H82">
        <f>H69/H$72</f>
        <v/>
      </c>
      <c r="I82">
        <f>I69/I$72</f>
        <v/>
      </c>
      <c r="J82">
        <f>J69/J$72</f>
        <v/>
      </c>
      <c r="K82">
        <f>K69/K$72</f>
        <v/>
      </c>
      <c r="L82">
        <f>L69/L$72</f>
        <v/>
      </c>
      <c r="M82">
        <f>M69/M$72</f>
        <v/>
      </c>
      <c r="N82">
        <f>N69/N$72</f>
        <v/>
      </c>
      <c r="O82">
        <f>O69/O$72</f>
        <v/>
      </c>
      <c r="P82">
        <f>P69/P$72</f>
        <v/>
      </c>
      <c r="Q82">
        <f>Q69/Q$72</f>
        <v/>
      </c>
      <c r="R82">
        <f>R69/R$72</f>
        <v/>
      </c>
      <c r="S82">
        <f>S69/S$72</f>
        <v/>
      </c>
      <c r="T82">
        <f>T69/T$72</f>
        <v/>
      </c>
      <c r="U82">
        <f>U69/U$72</f>
        <v/>
      </c>
      <c r="V82">
        <f>V69/V$72</f>
        <v/>
      </c>
      <c r="W82">
        <f>W69/W$72</f>
        <v/>
      </c>
      <c r="X82">
        <f>X69/X$72</f>
        <v/>
      </c>
      <c r="Y82">
        <f>Y69/Y$72</f>
        <v/>
      </c>
      <c r="Z82">
        <f>Z69/Z$72</f>
        <v/>
      </c>
      <c r="AA82">
        <f>AA69/AA$72</f>
        <v/>
      </c>
      <c r="AB82">
        <f>AB69/AB$72</f>
        <v/>
      </c>
      <c r="AC82">
        <f>AC69/AC$72</f>
        <v/>
      </c>
      <c r="AD82">
        <f>AD69/AD$72</f>
        <v/>
      </c>
      <c r="AE82">
        <f>AE69/AE$72</f>
        <v/>
      </c>
      <c r="AF82">
        <f>AF69/AF$72</f>
        <v/>
      </c>
      <c r="AG82">
        <f>AG69/AG$72</f>
        <v/>
      </c>
      <c r="AH82">
        <f>AH69/AH$72</f>
        <v/>
      </c>
      <c r="AI82">
        <f>AI69/AI$72</f>
        <v/>
      </c>
      <c r="AJ82">
        <f>AJ69/AJ$72</f>
        <v/>
      </c>
      <c r="AK82">
        <f>AK69/AK$72</f>
        <v/>
      </c>
      <c r="AL82">
        <f>AL69/AL$72</f>
        <v/>
      </c>
      <c r="AM82">
        <f>AM69/AM$72</f>
        <v/>
      </c>
      <c r="AN82">
        <f>AN69/AN$72</f>
        <v/>
      </c>
      <c r="AO82">
        <f>AO69/AO$72</f>
        <v/>
      </c>
      <c r="AP82">
        <f>AP69/AP$72</f>
        <v/>
      </c>
      <c r="AQ82">
        <f>AQ69/AQ$72</f>
        <v/>
      </c>
      <c r="AR82">
        <f>AR69/AR$72</f>
        <v/>
      </c>
      <c r="AS82">
        <f>AS69/AS$72</f>
        <v/>
      </c>
      <c r="AT82">
        <f>AT69/AT$72</f>
        <v/>
      </c>
      <c r="AU82">
        <f>AU69/AU$72</f>
        <v/>
      </c>
      <c r="AV82">
        <f>AV69/AV$72</f>
        <v/>
      </c>
    </row>
    <row r="83" spans="1:48">
      <c r="A83" t="s">
        <v>147</v>
      </c>
      <c r="B83" t="s">
        <v>1713</v>
      </c>
      <c r="C83" t="s">
        <v>1725</v>
      </c>
      <c r="E83">
        <f>E70/E$72</f>
        <v/>
      </c>
      <c r="F83">
        <f>F70/F$72</f>
        <v/>
      </c>
      <c r="G83">
        <f>G70/G$72</f>
        <v/>
      </c>
      <c r="H83">
        <f>H70/H$72</f>
        <v/>
      </c>
      <c r="I83">
        <f>I70/I$72</f>
        <v/>
      </c>
      <c r="J83">
        <f>J70/J$72</f>
        <v/>
      </c>
      <c r="K83">
        <f>K70/K$72</f>
        <v/>
      </c>
      <c r="L83">
        <f>L70/L$72</f>
        <v/>
      </c>
      <c r="M83">
        <f>M70/M$72</f>
        <v/>
      </c>
      <c r="N83">
        <f>N70/N$72</f>
        <v/>
      </c>
      <c r="O83">
        <f>O70/O$72</f>
        <v/>
      </c>
      <c r="P83">
        <f>P70/P$72</f>
        <v/>
      </c>
      <c r="Q83">
        <f>Q70/Q$72</f>
        <v/>
      </c>
      <c r="R83">
        <f>R70/R$72</f>
        <v/>
      </c>
      <c r="S83">
        <f>S70/S$72</f>
        <v/>
      </c>
      <c r="T83">
        <f>T70/T$72</f>
        <v/>
      </c>
      <c r="U83">
        <f>U70/U$72</f>
        <v/>
      </c>
      <c r="V83">
        <f>V70/V$72</f>
        <v/>
      </c>
      <c r="W83">
        <f>W70/W$72</f>
        <v/>
      </c>
      <c r="X83">
        <f>X70/X$72</f>
        <v/>
      </c>
      <c r="Y83">
        <f>Y70/Y$72</f>
        <v/>
      </c>
      <c r="Z83">
        <f>Z70/Z$72</f>
        <v/>
      </c>
      <c r="AA83">
        <f>AA70/AA$72</f>
        <v/>
      </c>
      <c r="AB83">
        <f>AB70/AB$72</f>
        <v/>
      </c>
      <c r="AC83">
        <f>AC70/AC$72</f>
        <v/>
      </c>
      <c r="AD83">
        <f>AD70/AD$72</f>
        <v/>
      </c>
      <c r="AE83">
        <f>AE70/AE$72</f>
        <v/>
      </c>
      <c r="AF83">
        <f>AF70/AF$72</f>
        <v/>
      </c>
      <c r="AG83">
        <f>AG70/AG$72</f>
        <v/>
      </c>
      <c r="AH83">
        <f>AH70/AH$72</f>
        <v/>
      </c>
      <c r="AI83">
        <f>AI70/AI$72</f>
        <v/>
      </c>
      <c r="AJ83">
        <f>AJ70/AJ$72</f>
        <v/>
      </c>
      <c r="AK83">
        <f>AK70/AK$72</f>
        <v/>
      </c>
      <c r="AL83">
        <f>AL70/AL$72</f>
        <v/>
      </c>
      <c r="AM83">
        <f>AM70/AM$72</f>
        <v/>
      </c>
      <c r="AN83">
        <f>AN70/AN$72</f>
        <v/>
      </c>
      <c r="AO83">
        <f>AO70/AO$72</f>
        <v/>
      </c>
      <c r="AP83">
        <f>AP70/AP$72</f>
        <v/>
      </c>
      <c r="AQ83">
        <f>AQ70/AQ$72</f>
        <v/>
      </c>
      <c r="AR83">
        <f>AR70/AR$72</f>
        <v/>
      </c>
      <c r="AS83">
        <f>AS70/AS$72</f>
        <v/>
      </c>
      <c r="AT83">
        <f>AT70/AT$72</f>
        <v/>
      </c>
      <c r="AU83">
        <f>AU70/AU$72</f>
        <v/>
      </c>
      <c r="AV83">
        <f>AV70/AV$72</f>
        <v/>
      </c>
    </row>
    <row r="84" spans="1:48">
      <c r="A84" t="s">
        <v>1726</v>
      </c>
      <c r="B84" t="s">
        <v>1713</v>
      </c>
      <c r="C84" t="s">
        <v>1727</v>
      </c>
      <c r="E84">
        <f>E71/E$72</f>
        <v/>
      </c>
      <c r="F84">
        <f>F71/F$72</f>
        <v/>
      </c>
      <c r="G84">
        <f>G71/G$72</f>
        <v/>
      </c>
      <c r="H84">
        <f>H71/H$72</f>
        <v/>
      </c>
      <c r="I84">
        <f>I71/I$72</f>
        <v/>
      </c>
      <c r="J84">
        <f>J71/J$72</f>
        <v/>
      </c>
      <c r="K84">
        <f>K71/K$72</f>
        <v/>
      </c>
      <c r="L84">
        <f>L71/L$72</f>
        <v/>
      </c>
      <c r="M84">
        <f>M71/M$72</f>
        <v/>
      </c>
      <c r="N84">
        <f>N71/N$72</f>
        <v/>
      </c>
      <c r="O84">
        <f>O71/O$72</f>
        <v/>
      </c>
      <c r="P84">
        <f>P71/P$72</f>
        <v/>
      </c>
      <c r="Q84">
        <f>Q71/Q$72</f>
        <v/>
      </c>
      <c r="R84">
        <f>R71/R$72</f>
        <v/>
      </c>
      <c r="S84">
        <f>S71/S$72</f>
        <v/>
      </c>
      <c r="T84">
        <f>T71/T$72</f>
        <v/>
      </c>
      <c r="U84">
        <f>U71/U$72</f>
        <v/>
      </c>
      <c r="V84">
        <f>V71/V$72</f>
        <v/>
      </c>
      <c r="W84">
        <f>W71/W$72</f>
        <v/>
      </c>
      <c r="X84">
        <f>X71/X$72</f>
        <v/>
      </c>
      <c r="Y84">
        <f>Y71/Y$72</f>
        <v/>
      </c>
      <c r="Z84">
        <f>Z71/Z$72</f>
        <v/>
      </c>
      <c r="AA84">
        <f>AA71/AA$72</f>
        <v/>
      </c>
      <c r="AB84">
        <f>AB71/AB$72</f>
        <v/>
      </c>
      <c r="AC84">
        <f>AC71/AC$72</f>
        <v/>
      </c>
      <c r="AD84">
        <f>AD71/AD$72</f>
        <v/>
      </c>
      <c r="AE84">
        <f>AE71/AE$72</f>
        <v/>
      </c>
      <c r="AF84">
        <f>AF71/AF$72</f>
        <v/>
      </c>
      <c r="AG84">
        <f>AG71/AG$72</f>
        <v/>
      </c>
      <c r="AH84">
        <f>AH71/AH$72</f>
        <v/>
      </c>
      <c r="AI84">
        <f>AI71/AI$72</f>
        <v/>
      </c>
      <c r="AJ84">
        <f>AJ71/AJ$72</f>
        <v/>
      </c>
      <c r="AK84">
        <f>AK71/AK$72</f>
        <v/>
      </c>
      <c r="AL84">
        <f>AL71/AL$72</f>
        <v/>
      </c>
      <c r="AM84">
        <f>AM71/AM$72</f>
        <v/>
      </c>
      <c r="AN84">
        <f>AN71/AN$72</f>
        <v/>
      </c>
      <c r="AO84">
        <f>AO71/AO$72</f>
        <v/>
      </c>
      <c r="AP84">
        <f>AP71/AP$72</f>
        <v/>
      </c>
      <c r="AQ84">
        <f>AQ71/AQ$72</f>
        <v/>
      </c>
      <c r="AR84">
        <f>AR71/AR$72</f>
        <v/>
      </c>
      <c r="AS84">
        <f>AS71/AS$72</f>
        <v/>
      </c>
      <c r="AT84">
        <f>AT71/AT$72</f>
        <v/>
      </c>
      <c r="AU84">
        <f>AU71/AU$72</f>
        <v/>
      </c>
      <c r="AV84">
        <f>AV71/AV$72</f>
        <v/>
      </c>
    </row>
    <row r="85" spans="1:48">
      <c r="A85" t="s">
        <v>1728</v>
      </c>
      <c r="B85" t="s">
        <v>1713</v>
      </c>
      <c r="C85" t="s">
        <v>1729</v>
      </c>
    </row>
    <row r="88" spans="1:48">
      <c r="A88" t="s">
        <v>1712</v>
      </c>
      <c r="B88" t="s">
        <v>1731</v>
      </c>
      <c r="D88">
        <f>$D46</f>
        <v/>
      </c>
    </row>
    <row r="89" spans="1:48">
      <c r="A89" t="s">
        <v>1715</v>
      </c>
      <c r="B89" t="s">
        <v>1731</v>
      </c>
      <c r="D89">
        <f>$D47</f>
        <v/>
      </c>
    </row>
    <row r="90" spans="1:48">
      <c r="A90" t="s">
        <v>1717</v>
      </c>
      <c r="B90" t="s">
        <v>1731</v>
      </c>
      <c r="D90">
        <f>SUM($D48:$D50)/3</f>
        <v/>
      </c>
    </row>
    <row r="91" spans="1:48">
      <c r="A91" t="s">
        <v>1719</v>
      </c>
      <c r="B91" t="s">
        <v>1731</v>
      </c>
      <c r="D91">
        <f>$D51</f>
        <v/>
      </c>
    </row>
    <row r="92" spans="1:48">
      <c r="A92" t="s">
        <v>47</v>
      </c>
      <c r="B92" t="s">
        <v>1731</v>
      </c>
      <c r="D92">
        <f>$D52</f>
        <v/>
      </c>
    </row>
    <row r="93" spans="1:48">
      <c r="A93" t="s">
        <v>38</v>
      </c>
      <c r="B93" t="s">
        <v>1731</v>
      </c>
      <c r="D93">
        <f>SUM($D53:D54)/2</f>
        <v/>
      </c>
    </row>
    <row r="94" spans="1:48">
      <c r="A94" t="s">
        <v>66</v>
      </c>
      <c r="B94" t="s">
        <v>1731</v>
      </c>
      <c r="D94">
        <f>D55</f>
        <v/>
      </c>
    </row>
    <row r="95" spans="1:48">
      <c r="A95" t="s">
        <v>80</v>
      </c>
      <c r="B95" t="s">
        <v>1731</v>
      </c>
      <c r="D95">
        <f>D56</f>
        <v/>
      </c>
    </row>
    <row r="96" spans="1:48">
      <c r="A96" t="s">
        <v>147</v>
      </c>
      <c r="B96" t="s">
        <v>1731</v>
      </c>
      <c r="D96">
        <f>SUM(D57:D58)/2</f>
        <v/>
      </c>
    </row>
    <row r="97" spans="1:48">
      <c r="A97" t="s">
        <v>1726</v>
      </c>
      <c r="B97" t="s">
        <v>1731</v>
      </c>
      <c r="D97">
        <f>AVERAGE(D88:D96)</f>
        <v/>
      </c>
      <c r="E97" t="s">
        <v>1732</v>
      </c>
    </row>
    <row r="99" spans="1:48">
      <c r="A99" t="s">
        <v>1733</v>
      </c>
      <c r="E99">
        <f>SUMPRODUCT(E75:E84,$D88:$D97)</f>
        <v/>
      </c>
      <c r="F99">
        <f>SUMPRODUCT(F75:F84,$D88:$D97)</f>
        <v/>
      </c>
      <c r="G99">
        <f>SUMPRODUCT(G75:G84,$D88:$D97)</f>
        <v/>
      </c>
      <c r="H99">
        <f>SUMPRODUCT(H75:H84,$D88:$D97)</f>
        <v/>
      </c>
      <c r="I99">
        <f>SUMPRODUCT(I75:I84,$D88:$D97)</f>
        <v/>
      </c>
      <c r="J99">
        <f>SUMPRODUCT(J75:J84,$D88:$D97)</f>
        <v/>
      </c>
      <c r="K99">
        <f>SUMPRODUCT(K75:K84,$D88:$D97)</f>
        <v/>
      </c>
      <c r="L99">
        <f>SUMPRODUCT(L75:L84,$D88:$D97)</f>
        <v/>
      </c>
      <c r="M99">
        <f>SUMPRODUCT(M75:M84,$D88:$D97)</f>
        <v/>
      </c>
      <c r="N99">
        <f>SUMPRODUCT(N75:N84,$D88:$D97)</f>
        <v/>
      </c>
      <c r="O99">
        <f>SUMPRODUCT(O75:O84,$D88:$D97)</f>
        <v/>
      </c>
      <c r="P99">
        <f>SUMPRODUCT(P75:P84,$D88:$D97)</f>
        <v/>
      </c>
      <c r="Q99">
        <f>SUMPRODUCT(Q75:Q84,$D88:$D97)</f>
        <v/>
      </c>
      <c r="R99">
        <f>SUMPRODUCT(R75:R84,$D88:$D97)</f>
        <v/>
      </c>
      <c r="S99">
        <f>SUMPRODUCT(S75:S84,$D88:$D97)</f>
        <v/>
      </c>
      <c r="T99">
        <f>SUMPRODUCT(T75:T84,$D88:$D97)</f>
        <v/>
      </c>
      <c r="U99">
        <f>SUMPRODUCT(U75:U84,$D88:$D97)</f>
        <v/>
      </c>
      <c r="V99">
        <f>SUMPRODUCT(V75:V84,$D88:$D97)</f>
        <v/>
      </c>
      <c r="W99">
        <f>SUMPRODUCT(W75:W84,$D88:$D97)</f>
        <v/>
      </c>
      <c r="X99">
        <f>SUMPRODUCT(X75:X84,$D88:$D97)</f>
        <v/>
      </c>
      <c r="Y99">
        <f>SUMPRODUCT(Y75:Y84,$D88:$D97)</f>
        <v/>
      </c>
      <c r="Z99">
        <f>SUMPRODUCT(Z75:Z84,$D88:$D97)</f>
        <v/>
      </c>
      <c r="AA99">
        <f>SUMPRODUCT(AA75:AA84,$D88:$D97)</f>
        <v/>
      </c>
      <c r="AB99">
        <f>SUMPRODUCT(AB75:AB84,$D88:$D97)</f>
        <v/>
      </c>
      <c r="AC99">
        <f>SUMPRODUCT(AC75:AC84,$D88:$D97)</f>
        <v/>
      </c>
      <c r="AD99">
        <f>SUMPRODUCT(AD75:AD84,$D88:$D97)</f>
        <v/>
      </c>
      <c r="AE99">
        <f>SUMPRODUCT(AE75:AE84,$D88:$D97)</f>
        <v/>
      </c>
      <c r="AF99">
        <f>SUMPRODUCT(AF75:AF84,$D88:$D97)</f>
        <v/>
      </c>
      <c r="AG99">
        <f>SUMPRODUCT(AG75:AG84,$D88:$D97)</f>
        <v/>
      </c>
      <c r="AH99">
        <f>SUMPRODUCT(AH75:AH84,$D88:$D97)</f>
        <v/>
      </c>
      <c r="AI99">
        <f>SUMPRODUCT(AI75:AI84,$D88:$D97)</f>
        <v/>
      </c>
      <c r="AJ99">
        <f>SUMPRODUCT(AJ75:AJ84,$D88:$D97)</f>
        <v/>
      </c>
      <c r="AK99">
        <f>SUMPRODUCT(AK75:AK84,$D88:$D97)</f>
        <v/>
      </c>
      <c r="AL99">
        <f>SUMPRODUCT(AL75:AL84,$D88:$D97)</f>
        <v/>
      </c>
    </row>
    <row r="112" spans="1:48">
      <c r="A112" t="s">
        <v>1734</v>
      </c>
    </row>
    <row r="113" spans="1:48">
      <c r="A113" t="s">
        <v>1735</v>
      </c>
    </row>
    <row r="114" spans="1:48">
      <c r="B114" t="s">
        <v>1677</v>
      </c>
      <c r="H114" t="n">
        <v>2.05</v>
      </c>
      <c r="I114" t="n">
        <v>2.05</v>
      </c>
      <c r="J114" t="n">
        <v>2.05</v>
      </c>
      <c r="K114" t="n">
        <v>2.05</v>
      </c>
      <c r="L114" t="n">
        <v>2.05</v>
      </c>
      <c r="M114" t="n">
        <v>2.05</v>
      </c>
      <c r="N114" t="n">
        <v>2.05</v>
      </c>
      <c r="O114" t="n">
        <v>2.05</v>
      </c>
      <c r="P114" t="n">
        <v>2.05</v>
      </c>
      <c r="Q114" t="n">
        <v>2.05</v>
      </c>
      <c r="R114" t="n">
        <v>2.05</v>
      </c>
      <c r="S114" t="n">
        <v>2.05</v>
      </c>
      <c r="T114" t="n">
        <v>2.05</v>
      </c>
      <c r="U114" t="n">
        <v>2.05</v>
      </c>
      <c r="V114" t="n">
        <v>2.05</v>
      </c>
      <c r="W114" t="n">
        <v>2.05</v>
      </c>
      <c r="X114" t="n">
        <v>2.05</v>
      </c>
      <c r="Y114" t="n">
        <v>2.05</v>
      </c>
      <c r="Z114" t="n">
        <v>2.05</v>
      </c>
    </row>
    <row r="116" spans="1:48">
      <c r="A116" t="s">
        <v>0</v>
      </c>
    </row>
    <row r="117" spans="1:48">
      <c r="A117" t="s">
        <v>1736</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1737</v>
      </c>
      <c r="D1" t="s">
        <v>1738</v>
      </c>
    </row>
    <row r="2" spans="1:47">
      <c r="A2" t="s">
        <v>1739</v>
      </c>
      <c r="B2" t="s">
        <v>1643</v>
      </c>
      <c r="C2" t="s">
        <v>1740</v>
      </c>
      <c r="D2">
        <f>'EIA Consumption'!AF46/'EIA Consumption'!AF47</f>
        <v/>
      </c>
      <c r="E2">
        <f>'EIA Consumption'!AG46/'EIA Consumption'!AG47</f>
        <v/>
      </c>
      <c r="F2">
        <f>'EIA Consumption'!AH46/'EIA Consumption'!AH47</f>
        <v/>
      </c>
      <c r="G2">
        <f>'EIA Consumption'!AI46/'EIA Consumption'!AI47</f>
        <v/>
      </c>
      <c r="H2">
        <f>'EIA Consumption'!AJ46/'EIA Consumption'!AJ47</f>
        <v/>
      </c>
      <c r="I2">
        <f>'EIA Consumption'!AK46/'EIA Consumption'!AK47</f>
        <v/>
      </c>
      <c r="J2">
        <f>'EIA Consumption'!AL46/'EIA Consumption'!AL47</f>
        <v/>
      </c>
      <c r="K2">
        <f>'EIA Consumption'!AM46/'EIA Consumption'!AM47</f>
        <v/>
      </c>
      <c r="L2">
        <f>'EIA Consumption'!AN46/'EIA Consumption'!AN47</f>
        <v/>
      </c>
      <c r="M2">
        <f>'EIA Consumption'!AO46/'EIA Consumption'!AO47</f>
        <v/>
      </c>
      <c r="N2">
        <f>'EIA Consumption'!AP46/'EIA Consumption'!AP47</f>
        <v/>
      </c>
      <c r="O2">
        <f>'EIA Consumption'!AQ46/'EIA Consumption'!AQ47</f>
        <v/>
      </c>
      <c r="P2">
        <f>'EIA Consumption'!AR46/'EIA Consumption'!AR47</f>
        <v/>
      </c>
      <c r="Q2">
        <f>'EIA Consumption'!AS46/'EIA Consumption'!AS47</f>
        <v/>
      </c>
      <c r="R2">
        <f>'EIA Consumption'!AT46/'EIA Consumption'!AT47</f>
        <v/>
      </c>
      <c r="S2">
        <f>'EIA Consumption'!AU46/'EIA Consumption'!AU47</f>
        <v/>
      </c>
      <c r="T2">
        <f>'EIA Consumption'!AV46/'EIA Consumption'!AV47</f>
        <v/>
      </c>
      <c r="U2">
        <f>'EIA Consumption'!AW46/'EIA Consumption'!AW47</f>
        <v/>
      </c>
      <c r="V2">
        <f>'EIA Consumption'!AX46/'EIA Consumption'!AX47</f>
        <v/>
      </c>
      <c r="W2">
        <f>'EIA Consumption'!AY46/'EIA Consumption'!AY47</f>
        <v/>
      </c>
      <c r="X2">
        <f>'EIA Consumption'!AZ46/'EIA Consumption'!AZ47</f>
        <v/>
      </c>
      <c r="Y2">
        <f>'EIA Consumption'!BA46/'EIA Consumption'!BA47</f>
        <v/>
      </c>
      <c r="Z2">
        <f>'EIA Consumption'!BB46/'EIA Consumption'!BB47</f>
        <v/>
      </c>
      <c r="AA2">
        <f>'EIA Consumption'!BC46/'EIA Consumption'!BC47</f>
        <v/>
      </c>
      <c r="AB2">
        <f>'EIA Consumption'!BD46/'EIA Consumption'!BD47</f>
        <v/>
      </c>
      <c r="AC2">
        <f>'EIA Consumption'!BE46/'EIA Consumption'!BE47</f>
        <v/>
      </c>
      <c r="AD2">
        <f>'EIA Consumption'!BF46/'EIA Consumption'!BF47</f>
        <v/>
      </c>
      <c r="AE2">
        <f>'EIA Consumption'!BG46/'EIA Consumption'!BG47</f>
        <v/>
      </c>
      <c r="AF2">
        <f>'EIA Consumption'!BH46/'EIA Consumption'!BH47</f>
        <v/>
      </c>
      <c r="AG2">
        <f>'EIA Consumption'!BI46/'EIA Consumption'!BI47</f>
        <v/>
      </c>
      <c r="AH2">
        <f>'EIA Consumption'!BJ46/'EIA Consumption'!BJ47</f>
        <v/>
      </c>
      <c r="AI2">
        <f>'EIA Consumption'!BK46/'EIA Consumption'!BK47</f>
        <v/>
      </c>
      <c r="AJ2">
        <f>'EIA Consumption'!BL46/'EIA Consumption'!BL47</f>
        <v/>
      </c>
      <c r="AK2">
        <f>'EIA Consumption'!BM46/'EIA Consumption'!BM47</f>
        <v/>
      </c>
      <c r="AL2">
        <f>'EIA Consumption'!BN46/'EIA Consumption'!BN47</f>
        <v/>
      </c>
      <c r="AM2">
        <f>'EIA Consumption'!BO46/'EIA Consumption'!BO47</f>
        <v/>
      </c>
      <c r="AN2">
        <f>'EIA Consumption'!BP46/'EIA Consumption'!BP47</f>
        <v/>
      </c>
      <c r="AO2">
        <f>'EIA Consumption'!BQ46/'EIA Consumption'!BQ47</f>
        <v/>
      </c>
      <c r="AP2">
        <f>'EIA Consumption'!BR46/'EIA Consumption'!BR47</f>
        <v/>
      </c>
      <c r="AQ2">
        <f>'EIA Consumption'!BS46/'EIA Consumption'!BS47</f>
        <v/>
      </c>
      <c r="AR2">
        <f>'EIA Consumption'!BT46/'EIA Consumption'!BT47</f>
        <v/>
      </c>
      <c r="AS2">
        <f>'EIA Consumption'!BU46/'EIA Consumption'!BU47</f>
        <v/>
      </c>
      <c r="AT2">
        <f>'EIA Consumption'!BV46/'EIA Consumption'!BV47</f>
        <v/>
      </c>
      <c r="AU2">
        <f>'EIA Consumption'!BW46/'EIA Consumption'!BW47</f>
        <v/>
      </c>
    </row>
    <row r="3" spans="1:47">
      <c r="A3" t="s">
        <v>1741</v>
      </c>
      <c r="B3" t="s">
        <v>1644</v>
      </c>
      <c r="C3" t="s">
        <v>1645</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303</v>
      </c>
      <c r="B4" t="s">
        <v>1648</v>
      </c>
      <c r="C4" t="s">
        <v>1742</v>
      </c>
      <c r="D4">
        <f>SUMIFS('EIA Imports Distillate Fuel'!$D:$D,'EIA Imports Distillate Fuel'!$A:$A,D$3,'EIA Imports Distillate Fuel'!$C:$C,$A4)</f>
        <v/>
      </c>
      <c r="E4">
        <f>SUMIFS('EIA Imports Distillate Fuel'!$D:$D,'EIA Imports Distillate Fuel'!$A:$A,E$3,'EIA Imports Distillate Fuel'!$C:$C,$A4)</f>
        <v/>
      </c>
      <c r="F4">
        <f>SUMIFS('EIA Imports Distillate Fuel'!$D:$D,'EIA Imports Distillate Fuel'!$A:$A,F$3,'EIA Imports Distillate Fuel'!$C:$C,$A4)</f>
        <v/>
      </c>
      <c r="G4">
        <f>SUMIFS('EIA Imports Distillate Fuel'!$D:$D,'EIA Imports Distillate Fuel'!$A:$A,G$3,'EIA Imports Distillate Fuel'!$C:$C,$A4)</f>
        <v/>
      </c>
      <c r="H4">
        <f>SUMIFS('EIA Imports Distillate Fuel'!$D:$D,'EIA Imports Distillate Fuel'!$A:$A,H$3,'EIA Imports Distillate Fuel'!$C:$C,$A4)</f>
        <v/>
      </c>
      <c r="I4">
        <f>SUMIFS('EIA Imports Distillate Fuel'!$D:$D,'EIA Imports Distillate Fuel'!$A:$A,I$3,'EIA Imports Distillate Fuel'!$C:$C,$A4)</f>
        <v/>
      </c>
      <c r="J4">
        <f>SUMIFS('EIA Imports Distillate Fuel'!$D:$D,'EIA Imports Distillate Fuel'!$A:$A,J$3,'EIA Imports Distillate Fuel'!$C:$C,$A4)</f>
        <v/>
      </c>
      <c r="K4">
        <f>SUMIFS('EIA Imports Distillate Fuel'!$D:$D,'EIA Imports Distillate Fuel'!$A:$A,K$3,'EIA Imports Distillate Fuel'!$C:$C,$A4)</f>
        <v/>
      </c>
      <c r="L4">
        <f>SUMIFS('EIA Imports Distillate Fuel'!$D:$D,'EIA Imports Distillate Fuel'!$A:$A,L$3,'EIA Imports Distillate Fuel'!$C:$C,$A4)</f>
        <v/>
      </c>
      <c r="M4">
        <f>SUMIFS('EIA Imports Distillate Fuel'!$D:$D,'EIA Imports Distillate Fuel'!$A:$A,M$3,'EIA Imports Distillate Fuel'!$C:$C,$A4)</f>
        <v/>
      </c>
      <c r="N4">
        <f>SUMIFS('EIA Imports Distillate Fuel'!$D:$D,'EIA Imports Distillate Fuel'!$A:$A,N$3,'EIA Imports Distillate Fuel'!$C:$C,$A4)</f>
        <v/>
      </c>
      <c r="O4">
        <f>SUMIFS('EIA Imports Distillate Fuel'!$D:$D,'EIA Imports Distillate Fuel'!$A:$A,O$3,'EIA Imports Distillate Fuel'!$C:$C,$A4)</f>
        <v/>
      </c>
      <c r="P4">
        <f>SUMIFS('EIA Imports Distillate Fuel'!$D:$D,'EIA Imports Distillate Fuel'!$A:$A,P$3,'EIA Imports Distillate Fuel'!$C:$C,$A4)</f>
        <v/>
      </c>
      <c r="Q4">
        <f>SUMIFS('EIA Imports Distillate Fuel'!$D:$D,'EIA Imports Distillate Fuel'!$A:$A,Q$3,'EIA Imports Distillate Fuel'!$C:$C,$A4)</f>
        <v/>
      </c>
      <c r="R4">
        <f>SUMIFS('EIA Imports Distillate Fuel'!$D:$D,'EIA Imports Distillate Fuel'!$A:$A,R$3,'EIA Imports Distillate Fuel'!$C:$C,$A4)</f>
        <v/>
      </c>
      <c r="S4">
        <f>SUMIFS('EIA Imports Distillate Fuel'!$D:$D,'EIA Imports Distillate Fuel'!$A:$A,S$3,'EIA Imports Distillate Fuel'!$C:$C,$A4)</f>
        <v/>
      </c>
      <c r="T4">
        <f>SUMIFS('EIA Imports Distillate Fuel'!$D:$D,'EIA Imports Distillate Fuel'!$A:$A,T$3,'EIA Imports Distillate Fuel'!$C:$C,$A4)</f>
        <v/>
      </c>
      <c r="U4">
        <f>SUMIFS('EIA Imports Distillate Fuel'!$D:$D,'EIA Imports Distillate Fuel'!$A:$A,U$3,'EIA Imports Distillate Fuel'!$C:$C,$A4)</f>
        <v/>
      </c>
      <c r="V4">
        <f>SUMIFS('EIA Imports Distillate Fuel'!$D:$D,'EIA Imports Distillate Fuel'!$A:$A,V$3,'EIA Imports Distillate Fuel'!$C:$C,$A4)</f>
        <v/>
      </c>
      <c r="W4">
        <f>SUMIFS('EIA Imports Distillate Fuel'!$D:$D,'EIA Imports Distillate Fuel'!$A:$A,W$3,'EIA Imports Distillate Fuel'!$C:$C,$A4)</f>
        <v/>
      </c>
      <c r="X4">
        <f>SUMIFS('EIA Imports Distillate Fuel'!$D:$D,'EIA Imports Distillate Fuel'!$A:$A,X$3,'EIA Imports Distillate Fuel'!$C:$C,$A4)</f>
        <v/>
      </c>
      <c r="Y4">
        <f>SUMIFS('EIA Imports Distillate Fuel'!$D:$D,'EIA Imports Distillate Fuel'!$A:$A,Y$3,'EIA Imports Distillate Fuel'!$C:$C,$A4)</f>
        <v/>
      </c>
      <c r="Z4">
        <f>SUMIFS('EIA Imports Distillate Fuel'!$D:$D,'EIA Imports Distillate Fuel'!$A:$A,Z$3,'EIA Imports Distillate Fuel'!$C:$C,$A4)</f>
        <v/>
      </c>
      <c r="AA4">
        <f>SUMIFS('EIA Imports Distillate Fuel'!$D:$D,'EIA Imports Distillate Fuel'!$A:$A,AA$3,'EIA Imports Distillate Fuel'!$C:$C,$A4)</f>
        <v/>
      </c>
      <c r="AB4">
        <f>SUMIFS('EIA Imports Distillate Fuel'!$D:$D,'EIA Imports Distillate Fuel'!$A:$A,AB$3,'EIA Imports Distillate Fuel'!$C:$C,$A4)</f>
        <v/>
      </c>
      <c r="AC4">
        <f>SUMIFS('EIA Imports Distillate Fuel'!$D:$D,'EIA Imports Distillate Fuel'!$A:$A,AC$3,'EIA Imports Distillate Fuel'!$C:$C,$A4)</f>
        <v/>
      </c>
      <c r="AD4">
        <f>SUMIFS('EIA Imports Distillate Fuel'!$D:$D,'EIA Imports Distillate Fuel'!$A:$A,AD$3,'EIA Imports Distillate Fuel'!$C:$C,$A4)</f>
        <v/>
      </c>
      <c r="AE4">
        <f>SUMIFS('EIA Imports Distillate Fuel'!$D:$D,'EIA Imports Distillate Fuel'!$A:$A,AE$3,'EIA Imports Distillate Fuel'!$C:$C,$A4)</f>
        <v/>
      </c>
      <c r="AF4">
        <f>SUMIFS('EIA Imports Distillate Fuel'!$D:$D,'EIA Imports Distillate Fuel'!$A:$A,AF$3,'EIA Imports Distillate Fuel'!$C:$C,$A4)</f>
        <v/>
      </c>
      <c r="AG4">
        <f>SUMIFS('EIA Imports Distillate Fuel'!$D:$D,'EIA Imports Distillate Fuel'!$A:$A,AG$3,'EIA Imports Distillate Fuel'!$C:$C,$A4)</f>
        <v/>
      </c>
      <c r="AH4">
        <f>SUMIFS('EIA Imports Distillate Fuel'!$D:$D,'EIA Imports Distillate Fuel'!$A:$A,AH$3,'EIA Imports Distillate Fuel'!$C:$C,$A4)</f>
        <v/>
      </c>
      <c r="AI4">
        <f>SUMIFS('EIA Imports Distillate Fuel'!$D:$D,'EIA Imports Distillate Fuel'!$A:$A,AI$3,'EIA Imports Distillate Fuel'!$C:$C,$A4)</f>
        <v/>
      </c>
      <c r="AJ4">
        <f>SUMIFS('EIA Imports Distillate Fuel'!$D:$D,'EIA Imports Distillate Fuel'!$A:$A,AJ$3,'EIA Imports Distillate Fuel'!$C:$C,$A4)</f>
        <v/>
      </c>
      <c r="AK4">
        <f>SUMIFS('EIA Imports Distillate Fuel'!$D:$D,'EIA Imports Distillate Fuel'!$A:$A,AK$3,'EIA Imports Distillate Fuel'!$C:$C,$A4)</f>
        <v/>
      </c>
      <c r="AL4">
        <f>SUMIFS('EIA Imports Distillate Fuel'!$D:$D,'EIA Imports Distillate Fuel'!$A:$A,AL$3,'EIA Imports Distillate Fuel'!$C:$C,$A4)</f>
        <v/>
      </c>
      <c r="AM4">
        <f>SUMIFS('EIA Imports Distillate Fuel'!$D:$D,'EIA Imports Distillate Fuel'!$A:$A,AM$3,'EIA Imports Distillate Fuel'!$C:$C,$A4)</f>
        <v/>
      </c>
      <c r="AN4">
        <f>SUMIFS('EIA Imports Distillate Fuel'!$D:$D,'EIA Imports Distillate Fuel'!$A:$A,AN$3,'EIA Imports Distillate Fuel'!$C:$C,$A4)</f>
        <v/>
      </c>
      <c r="AO4">
        <f>SUMIFS('EIA Imports Distillate Fuel'!$D:$D,'EIA Imports Distillate Fuel'!$A:$A,AO$3,'EIA Imports Distillate Fuel'!$C:$C,$A4)</f>
        <v/>
      </c>
      <c r="AP4">
        <f>SUMIFS('EIA Imports Distillate Fuel'!$D:$D,'EIA Imports Distillate Fuel'!$A:$A,AP$3,'EIA Imports Distillate Fuel'!$C:$C,$A4)</f>
        <v/>
      </c>
      <c r="AQ4">
        <f>SUMIFS('EIA Imports Distillate Fuel'!$D:$D,'EIA Imports Distillate Fuel'!$A:$A,AQ$3,'EIA Imports Distillate Fuel'!$C:$C,$A4)</f>
        <v/>
      </c>
      <c r="AR4">
        <f>SUMIFS('EIA Imports Distillate Fuel'!$D:$D,'EIA Imports Distillate Fuel'!$A:$A,AR$3,'EIA Imports Distillate Fuel'!$C:$C,$A4)</f>
        <v/>
      </c>
      <c r="AS4">
        <f>SUMIFS('EIA Imports Distillate Fuel'!$D:$D,'EIA Imports Distillate Fuel'!$A:$A,AS$3,'EIA Imports Distillate Fuel'!$C:$C,$A4)</f>
        <v/>
      </c>
      <c r="AT4">
        <f>SUMIFS('EIA Imports Distillate Fuel'!$D:$D,'EIA Imports Distillate Fuel'!$A:$A,AT$3,'EIA Imports Distillate Fuel'!$C:$C,$A4)</f>
        <v/>
      </c>
      <c r="AU4">
        <f>SUMIFS('EIA Imports Distillate Fuel'!$D:$D,'EIA Imports Distillate Fuel'!$A:$A,AU$3,'EIA Imports Distillate Fuel'!$C:$C,$A4)</f>
        <v/>
      </c>
    </row>
    <row r="5" spans="1:47">
      <c r="A5" t="s">
        <v>414</v>
      </c>
      <c r="B5" t="s">
        <v>1648</v>
      </c>
      <c r="C5" t="s">
        <v>1742</v>
      </c>
      <c r="D5">
        <f>SUMIFS('EIA Imports Distillate Fuel'!$D:$D,'EIA Imports Distillate Fuel'!$A:$A,D$3,'EIA Imports Distillate Fuel'!$C:$C,$A5)</f>
        <v/>
      </c>
      <c r="E5">
        <f>SUMIFS('EIA Imports Distillate Fuel'!$D:$D,'EIA Imports Distillate Fuel'!$A:$A,E$3,'EIA Imports Distillate Fuel'!$C:$C,$A5)</f>
        <v/>
      </c>
      <c r="F5">
        <f>SUMIFS('EIA Imports Distillate Fuel'!$D:$D,'EIA Imports Distillate Fuel'!$A:$A,F$3,'EIA Imports Distillate Fuel'!$C:$C,$A5)</f>
        <v/>
      </c>
      <c r="G5">
        <f>SUMIFS('EIA Imports Distillate Fuel'!$D:$D,'EIA Imports Distillate Fuel'!$A:$A,G$3,'EIA Imports Distillate Fuel'!$C:$C,$A5)</f>
        <v/>
      </c>
      <c r="H5">
        <f>SUMIFS('EIA Imports Distillate Fuel'!$D:$D,'EIA Imports Distillate Fuel'!$A:$A,H$3,'EIA Imports Distillate Fuel'!$C:$C,$A5)</f>
        <v/>
      </c>
      <c r="I5">
        <f>SUMIFS('EIA Imports Distillate Fuel'!$D:$D,'EIA Imports Distillate Fuel'!$A:$A,I$3,'EIA Imports Distillate Fuel'!$C:$C,$A5)</f>
        <v/>
      </c>
      <c r="J5">
        <f>SUMIFS('EIA Imports Distillate Fuel'!$D:$D,'EIA Imports Distillate Fuel'!$A:$A,J$3,'EIA Imports Distillate Fuel'!$C:$C,$A5)</f>
        <v/>
      </c>
      <c r="K5">
        <f>SUMIFS('EIA Imports Distillate Fuel'!$D:$D,'EIA Imports Distillate Fuel'!$A:$A,K$3,'EIA Imports Distillate Fuel'!$C:$C,$A5)</f>
        <v/>
      </c>
      <c r="L5">
        <f>SUMIFS('EIA Imports Distillate Fuel'!$D:$D,'EIA Imports Distillate Fuel'!$A:$A,L$3,'EIA Imports Distillate Fuel'!$C:$C,$A5)</f>
        <v/>
      </c>
      <c r="M5">
        <f>SUMIFS('EIA Imports Distillate Fuel'!$D:$D,'EIA Imports Distillate Fuel'!$A:$A,M$3,'EIA Imports Distillate Fuel'!$C:$C,$A5)</f>
        <v/>
      </c>
      <c r="N5">
        <f>SUMIFS('EIA Imports Distillate Fuel'!$D:$D,'EIA Imports Distillate Fuel'!$A:$A,N$3,'EIA Imports Distillate Fuel'!$C:$C,$A5)</f>
        <v/>
      </c>
      <c r="O5">
        <f>SUMIFS('EIA Imports Distillate Fuel'!$D:$D,'EIA Imports Distillate Fuel'!$A:$A,O$3,'EIA Imports Distillate Fuel'!$C:$C,$A5)</f>
        <v/>
      </c>
      <c r="P5">
        <f>SUMIFS('EIA Imports Distillate Fuel'!$D:$D,'EIA Imports Distillate Fuel'!$A:$A,P$3,'EIA Imports Distillate Fuel'!$C:$C,$A5)</f>
        <v/>
      </c>
      <c r="Q5">
        <f>SUMIFS('EIA Imports Distillate Fuel'!$D:$D,'EIA Imports Distillate Fuel'!$A:$A,Q$3,'EIA Imports Distillate Fuel'!$C:$C,$A5)</f>
        <v/>
      </c>
      <c r="R5">
        <f>SUMIFS('EIA Imports Distillate Fuel'!$D:$D,'EIA Imports Distillate Fuel'!$A:$A,R$3,'EIA Imports Distillate Fuel'!$C:$C,$A5)</f>
        <v/>
      </c>
      <c r="S5">
        <f>SUMIFS('EIA Imports Distillate Fuel'!$D:$D,'EIA Imports Distillate Fuel'!$A:$A,S$3,'EIA Imports Distillate Fuel'!$C:$C,$A5)</f>
        <v/>
      </c>
      <c r="T5">
        <f>SUMIFS('EIA Imports Distillate Fuel'!$D:$D,'EIA Imports Distillate Fuel'!$A:$A,T$3,'EIA Imports Distillate Fuel'!$C:$C,$A5)</f>
        <v/>
      </c>
      <c r="U5">
        <f>SUMIFS('EIA Imports Distillate Fuel'!$D:$D,'EIA Imports Distillate Fuel'!$A:$A,U$3,'EIA Imports Distillate Fuel'!$C:$C,$A5)</f>
        <v/>
      </c>
      <c r="V5">
        <f>SUMIFS('EIA Imports Distillate Fuel'!$D:$D,'EIA Imports Distillate Fuel'!$A:$A,V$3,'EIA Imports Distillate Fuel'!$C:$C,$A5)</f>
        <v/>
      </c>
      <c r="W5">
        <f>SUMIFS('EIA Imports Distillate Fuel'!$D:$D,'EIA Imports Distillate Fuel'!$A:$A,W$3,'EIA Imports Distillate Fuel'!$C:$C,$A5)</f>
        <v/>
      </c>
      <c r="X5">
        <f>SUMIFS('EIA Imports Distillate Fuel'!$D:$D,'EIA Imports Distillate Fuel'!$A:$A,X$3,'EIA Imports Distillate Fuel'!$C:$C,$A5)</f>
        <v/>
      </c>
      <c r="Y5">
        <f>SUMIFS('EIA Imports Distillate Fuel'!$D:$D,'EIA Imports Distillate Fuel'!$A:$A,Y$3,'EIA Imports Distillate Fuel'!$C:$C,$A5)</f>
        <v/>
      </c>
      <c r="Z5">
        <f>SUMIFS('EIA Imports Distillate Fuel'!$D:$D,'EIA Imports Distillate Fuel'!$A:$A,Z$3,'EIA Imports Distillate Fuel'!$C:$C,$A5)</f>
        <v/>
      </c>
      <c r="AA5">
        <f>SUMIFS('EIA Imports Distillate Fuel'!$D:$D,'EIA Imports Distillate Fuel'!$A:$A,AA$3,'EIA Imports Distillate Fuel'!$C:$C,$A5)</f>
        <v/>
      </c>
      <c r="AB5">
        <f>SUMIFS('EIA Imports Distillate Fuel'!$D:$D,'EIA Imports Distillate Fuel'!$A:$A,AB$3,'EIA Imports Distillate Fuel'!$C:$C,$A5)</f>
        <v/>
      </c>
      <c r="AC5">
        <f>SUMIFS('EIA Imports Distillate Fuel'!$D:$D,'EIA Imports Distillate Fuel'!$A:$A,AC$3,'EIA Imports Distillate Fuel'!$C:$C,$A5)</f>
        <v/>
      </c>
      <c r="AD5">
        <f>SUMIFS('EIA Imports Distillate Fuel'!$D:$D,'EIA Imports Distillate Fuel'!$A:$A,AD$3,'EIA Imports Distillate Fuel'!$C:$C,$A5)</f>
        <v/>
      </c>
      <c r="AE5">
        <f>SUMIFS('EIA Imports Distillate Fuel'!$D:$D,'EIA Imports Distillate Fuel'!$A:$A,AE$3,'EIA Imports Distillate Fuel'!$C:$C,$A5)</f>
        <v/>
      </c>
      <c r="AF5">
        <f>SUMIFS('EIA Imports Distillate Fuel'!$D:$D,'EIA Imports Distillate Fuel'!$A:$A,AF$3,'EIA Imports Distillate Fuel'!$C:$C,$A5)</f>
        <v/>
      </c>
      <c r="AG5">
        <f>SUMIFS('EIA Imports Distillate Fuel'!$D:$D,'EIA Imports Distillate Fuel'!$A:$A,AG$3,'EIA Imports Distillate Fuel'!$C:$C,$A5)</f>
        <v/>
      </c>
      <c r="AH5">
        <f>SUMIFS('EIA Imports Distillate Fuel'!$D:$D,'EIA Imports Distillate Fuel'!$A:$A,AH$3,'EIA Imports Distillate Fuel'!$C:$C,$A5)</f>
        <v/>
      </c>
      <c r="AI5">
        <f>SUMIFS('EIA Imports Distillate Fuel'!$D:$D,'EIA Imports Distillate Fuel'!$A:$A,AI$3,'EIA Imports Distillate Fuel'!$C:$C,$A5)</f>
        <v/>
      </c>
      <c r="AJ5">
        <f>SUMIFS('EIA Imports Distillate Fuel'!$D:$D,'EIA Imports Distillate Fuel'!$A:$A,AJ$3,'EIA Imports Distillate Fuel'!$C:$C,$A5)</f>
        <v/>
      </c>
      <c r="AK5">
        <f>SUMIFS('EIA Imports Distillate Fuel'!$D:$D,'EIA Imports Distillate Fuel'!$A:$A,AK$3,'EIA Imports Distillate Fuel'!$C:$C,$A5)</f>
        <v/>
      </c>
      <c r="AL5">
        <f>SUMIFS('EIA Imports Distillate Fuel'!$D:$D,'EIA Imports Distillate Fuel'!$A:$A,AL$3,'EIA Imports Distillate Fuel'!$C:$C,$A5)</f>
        <v/>
      </c>
      <c r="AM5">
        <f>SUMIFS('EIA Imports Distillate Fuel'!$D:$D,'EIA Imports Distillate Fuel'!$A:$A,AM$3,'EIA Imports Distillate Fuel'!$C:$C,$A5)</f>
        <v/>
      </c>
      <c r="AN5">
        <f>SUMIFS('EIA Imports Distillate Fuel'!$D:$D,'EIA Imports Distillate Fuel'!$A:$A,AN$3,'EIA Imports Distillate Fuel'!$C:$C,$A5)</f>
        <v/>
      </c>
      <c r="AO5">
        <f>SUMIFS('EIA Imports Distillate Fuel'!$D:$D,'EIA Imports Distillate Fuel'!$A:$A,AO$3,'EIA Imports Distillate Fuel'!$C:$C,$A5)</f>
        <v/>
      </c>
      <c r="AP5">
        <f>SUMIFS('EIA Imports Distillate Fuel'!$D:$D,'EIA Imports Distillate Fuel'!$A:$A,AP$3,'EIA Imports Distillate Fuel'!$C:$C,$A5)</f>
        <v/>
      </c>
      <c r="AQ5">
        <f>SUMIFS('EIA Imports Distillate Fuel'!$D:$D,'EIA Imports Distillate Fuel'!$A:$A,AQ$3,'EIA Imports Distillate Fuel'!$C:$C,$A5)</f>
        <v/>
      </c>
      <c r="AR5">
        <f>SUMIFS('EIA Imports Distillate Fuel'!$D:$D,'EIA Imports Distillate Fuel'!$A:$A,AR$3,'EIA Imports Distillate Fuel'!$C:$C,$A5)</f>
        <v/>
      </c>
      <c r="AS5">
        <f>SUMIFS('EIA Imports Distillate Fuel'!$D:$D,'EIA Imports Distillate Fuel'!$A:$A,AS$3,'EIA Imports Distillate Fuel'!$C:$C,$A5)</f>
        <v/>
      </c>
      <c r="AT5">
        <f>SUMIFS('EIA Imports Distillate Fuel'!$D:$D,'EIA Imports Distillate Fuel'!$A:$A,AT$3,'EIA Imports Distillate Fuel'!$C:$C,$A5)</f>
        <v/>
      </c>
      <c r="AU5">
        <f>SUMIFS('EIA Imports Distillate Fuel'!$D:$D,'EIA Imports Distillate Fuel'!$A:$A,AU$3,'EIA Imports Distillate Fuel'!$C:$C,$A5)</f>
        <v/>
      </c>
    </row>
    <row r="6" spans="1:47">
      <c r="A6" t="s">
        <v>323</v>
      </c>
      <c r="B6" t="s">
        <v>1648</v>
      </c>
      <c r="C6" t="s">
        <v>1742</v>
      </c>
      <c r="D6">
        <f>SUMIFS('EIA Imports Distillate Fuel'!$D:$D,'EIA Imports Distillate Fuel'!$A:$A,D$3,'EIA Imports Distillate Fuel'!$C:$C,$A6)</f>
        <v/>
      </c>
      <c r="E6">
        <f>SUMIFS('EIA Imports Distillate Fuel'!$D:$D,'EIA Imports Distillate Fuel'!$A:$A,E$3,'EIA Imports Distillate Fuel'!$C:$C,$A6)</f>
        <v/>
      </c>
      <c r="F6">
        <f>SUMIFS('EIA Imports Distillate Fuel'!$D:$D,'EIA Imports Distillate Fuel'!$A:$A,F$3,'EIA Imports Distillate Fuel'!$C:$C,$A6)</f>
        <v/>
      </c>
      <c r="G6">
        <f>SUMIFS('EIA Imports Distillate Fuel'!$D:$D,'EIA Imports Distillate Fuel'!$A:$A,G$3,'EIA Imports Distillate Fuel'!$C:$C,$A6)</f>
        <v/>
      </c>
      <c r="H6">
        <f>SUMIFS('EIA Imports Distillate Fuel'!$D:$D,'EIA Imports Distillate Fuel'!$A:$A,H$3,'EIA Imports Distillate Fuel'!$C:$C,$A6)</f>
        <v/>
      </c>
      <c r="I6">
        <f>SUMIFS('EIA Imports Distillate Fuel'!$D:$D,'EIA Imports Distillate Fuel'!$A:$A,I$3,'EIA Imports Distillate Fuel'!$C:$C,$A6)</f>
        <v/>
      </c>
      <c r="J6">
        <f>SUMIFS('EIA Imports Distillate Fuel'!$D:$D,'EIA Imports Distillate Fuel'!$A:$A,J$3,'EIA Imports Distillate Fuel'!$C:$C,$A6)</f>
        <v/>
      </c>
      <c r="K6">
        <f>SUMIFS('EIA Imports Distillate Fuel'!$D:$D,'EIA Imports Distillate Fuel'!$A:$A,K$3,'EIA Imports Distillate Fuel'!$C:$C,$A6)</f>
        <v/>
      </c>
      <c r="L6">
        <f>SUMIFS('EIA Imports Distillate Fuel'!$D:$D,'EIA Imports Distillate Fuel'!$A:$A,L$3,'EIA Imports Distillate Fuel'!$C:$C,$A6)</f>
        <v/>
      </c>
      <c r="M6">
        <f>SUMIFS('EIA Imports Distillate Fuel'!$D:$D,'EIA Imports Distillate Fuel'!$A:$A,M$3,'EIA Imports Distillate Fuel'!$C:$C,$A6)</f>
        <v/>
      </c>
      <c r="N6">
        <f>SUMIFS('EIA Imports Distillate Fuel'!$D:$D,'EIA Imports Distillate Fuel'!$A:$A,N$3,'EIA Imports Distillate Fuel'!$C:$C,$A6)</f>
        <v/>
      </c>
      <c r="O6">
        <f>SUMIFS('EIA Imports Distillate Fuel'!$D:$D,'EIA Imports Distillate Fuel'!$A:$A,O$3,'EIA Imports Distillate Fuel'!$C:$C,$A6)</f>
        <v/>
      </c>
      <c r="P6">
        <f>SUMIFS('EIA Imports Distillate Fuel'!$D:$D,'EIA Imports Distillate Fuel'!$A:$A,P$3,'EIA Imports Distillate Fuel'!$C:$C,$A6)</f>
        <v/>
      </c>
      <c r="Q6">
        <f>SUMIFS('EIA Imports Distillate Fuel'!$D:$D,'EIA Imports Distillate Fuel'!$A:$A,Q$3,'EIA Imports Distillate Fuel'!$C:$C,$A6)</f>
        <v/>
      </c>
      <c r="R6">
        <f>SUMIFS('EIA Imports Distillate Fuel'!$D:$D,'EIA Imports Distillate Fuel'!$A:$A,R$3,'EIA Imports Distillate Fuel'!$C:$C,$A6)</f>
        <v/>
      </c>
      <c r="S6">
        <f>SUMIFS('EIA Imports Distillate Fuel'!$D:$D,'EIA Imports Distillate Fuel'!$A:$A,S$3,'EIA Imports Distillate Fuel'!$C:$C,$A6)</f>
        <v/>
      </c>
      <c r="T6">
        <f>SUMIFS('EIA Imports Distillate Fuel'!$D:$D,'EIA Imports Distillate Fuel'!$A:$A,T$3,'EIA Imports Distillate Fuel'!$C:$C,$A6)</f>
        <v/>
      </c>
      <c r="U6">
        <f>SUMIFS('EIA Imports Distillate Fuel'!$D:$D,'EIA Imports Distillate Fuel'!$A:$A,U$3,'EIA Imports Distillate Fuel'!$C:$C,$A6)</f>
        <v/>
      </c>
      <c r="V6">
        <f>SUMIFS('EIA Imports Distillate Fuel'!$D:$D,'EIA Imports Distillate Fuel'!$A:$A,V$3,'EIA Imports Distillate Fuel'!$C:$C,$A6)</f>
        <v/>
      </c>
      <c r="W6">
        <f>SUMIFS('EIA Imports Distillate Fuel'!$D:$D,'EIA Imports Distillate Fuel'!$A:$A,W$3,'EIA Imports Distillate Fuel'!$C:$C,$A6)</f>
        <v/>
      </c>
      <c r="X6">
        <f>SUMIFS('EIA Imports Distillate Fuel'!$D:$D,'EIA Imports Distillate Fuel'!$A:$A,X$3,'EIA Imports Distillate Fuel'!$C:$C,$A6)</f>
        <v/>
      </c>
      <c r="Y6">
        <f>SUMIFS('EIA Imports Distillate Fuel'!$D:$D,'EIA Imports Distillate Fuel'!$A:$A,Y$3,'EIA Imports Distillate Fuel'!$C:$C,$A6)</f>
        <v/>
      </c>
      <c r="Z6">
        <f>SUMIFS('EIA Imports Distillate Fuel'!$D:$D,'EIA Imports Distillate Fuel'!$A:$A,Z$3,'EIA Imports Distillate Fuel'!$C:$C,$A6)</f>
        <v/>
      </c>
      <c r="AA6">
        <f>SUMIFS('EIA Imports Distillate Fuel'!$D:$D,'EIA Imports Distillate Fuel'!$A:$A,AA$3,'EIA Imports Distillate Fuel'!$C:$C,$A6)</f>
        <v/>
      </c>
      <c r="AB6">
        <f>SUMIFS('EIA Imports Distillate Fuel'!$D:$D,'EIA Imports Distillate Fuel'!$A:$A,AB$3,'EIA Imports Distillate Fuel'!$C:$C,$A6)</f>
        <v/>
      </c>
      <c r="AC6">
        <f>SUMIFS('EIA Imports Distillate Fuel'!$D:$D,'EIA Imports Distillate Fuel'!$A:$A,AC$3,'EIA Imports Distillate Fuel'!$C:$C,$A6)</f>
        <v/>
      </c>
      <c r="AD6">
        <f>SUMIFS('EIA Imports Distillate Fuel'!$D:$D,'EIA Imports Distillate Fuel'!$A:$A,AD$3,'EIA Imports Distillate Fuel'!$C:$C,$A6)</f>
        <v/>
      </c>
      <c r="AE6">
        <f>SUMIFS('EIA Imports Distillate Fuel'!$D:$D,'EIA Imports Distillate Fuel'!$A:$A,AE$3,'EIA Imports Distillate Fuel'!$C:$C,$A6)</f>
        <v/>
      </c>
      <c r="AF6">
        <f>SUMIFS('EIA Imports Distillate Fuel'!$D:$D,'EIA Imports Distillate Fuel'!$A:$A,AF$3,'EIA Imports Distillate Fuel'!$C:$C,$A6)</f>
        <v/>
      </c>
      <c r="AG6">
        <f>SUMIFS('EIA Imports Distillate Fuel'!$D:$D,'EIA Imports Distillate Fuel'!$A:$A,AG$3,'EIA Imports Distillate Fuel'!$C:$C,$A6)</f>
        <v/>
      </c>
      <c r="AH6">
        <f>SUMIFS('EIA Imports Distillate Fuel'!$D:$D,'EIA Imports Distillate Fuel'!$A:$A,AH$3,'EIA Imports Distillate Fuel'!$C:$C,$A6)</f>
        <v/>
      </c>
      <c r="AI6">
        <f>SUMIFS('EIA Imports Distillate Fuel'!$D:$D,'EIA Imports Distillate Fuel'!$A:$A,AI$3,'EIA Imports Distillate Fuel'!$C:$C,$A6)</f>
        <v/>
      </c>
      <c r="AJ6">
        <f>SUMIFS('EIA Imports Distillate Fuel'!$D:$D,'EIA Imports Distillate Fuel'!$A:$A,AJ$3,'EIA Imports Distillate Fuel'!$C:$C,$A6)</f>
        <v/>
      </c>
      <c r="AK6">
        <f>SUMIFS('EIA Imports Distillate Fuel'!$D:$D,'EIA Imports Distillate Fuel'!$A:$A,AK$3,'EIA Imports Distillate Fuel'!$C:$C,$A6)</f>
        <v/>
      </c>
      <c r="AL6">
        <f>SUMIFS('EIA Imports Distillate Fuel'!$D:$D,'EIA Imports Distillate Fuel'!$A:$A,AL$3,'EIA Imports Distillate Fuel'!$C:$C,$A6)</f>
        <v/>
      </c>
      <c r="AM6">
        <f>SUMIFS('EIA Imports Distillate Fuel'!$D:$D,'EIA Imports Distillate Fuel'!$A:$A,AM$3,'EIA Imports Distillate Fuel'!$C:$C,$A6)</f>
        <v/>
      </c>
      <c r="AN6">
        <f>SUMIFS('EIA Imports Distillate Fuel'!$D:$D,'EIA Imports Distillate Fuel'!$A:$A,AN$3,'EIA Imports Distillate Fuel'!$C:$C,$A6)</f>
        <v/>
      </c>
      <c r="AO6">
        <f>SUMIFS('EIA Imports Distillate Fuel'!$D:$D,'EIA Imports Distillate Fuel'!$A:$A,AO$3,'EIA Imports Distillate Fuel'!$C:$C,$A6)</f>
        <v/>
      </c>
      <c r="AP6">
        <f>SUMIFS('EIA Imports Distillate Fuel'!$D:$D,'EIA Imports Distillate Fuel'!$A:$A,AP$3,'EIA Imports Distillate Fuel'!$C:$C,$A6)</f>
        <v/>
      </c>
      <c r="AQ6">
        <f>SUMIFS('EIA Imports Distillate Fuel'!$D:$D,'EIA Imports Distillate Fuel'!$A:$A,AQ$3,'EIA Imports Distillate Fuel'!$C:$C,$A6)</f>
        <v/>
      </c>
      <c r="AR6">
        <f>SUMIFS('EIA Imports Distillate Fuel'!$D:$D,'EIA Imports Distillate Fuel'!$A:$A,AR$3,'EIA Imports Distillate Fuel'!$C:$C,$A6)</f>
        <v/>
      </c>
      <c r="AS6">
        <f>SUMIFS('EIA Imports Distillate Fuel'!$D:$D,'EIA Imports Distillate Fuel'!$A:$A,AS$3,'EIA Imports Distillate Fuel'!$C:$C,$A6)</f>
        <v/>
      </c>
      <c r="AT6">
        <f>SUMIFS('EIA Imports Distillate Fuel'!$D:$D,'EIA Imports Distillate Fuel'!$A:$A,AT$3,'EIA Imports Distillate Fuel'!$C:$C,$A6)</f>
        <v/>
      </c>
      <c r="AU6">
        <f>SUMIFS('EIA Imports Distillate Fuel'!$D:$D,'EIA Imports Distillate Fuel'!$A:$A,AU$3,'EIA Imports Distillate Fuel'!$C:$C,$A6)</f>
        <v/>
      </c>
    </row>
    <row r="7" spans="1:47">
      <c r="A7" t="s">
        <v>291</v>
      </c>
      <c r="B7" t="s">
        <v>1648</v>
      </c>
      <c r="C7" t="s">
        <v>1742</v>
      </c>
      <c r="D7">
        <f>SUMIFS('EIA Imports Distillate Fuel'!$D:$D,'EIA Imports Distillate Fuel'!$A:$A,D$3,'EIA Imports Distillate Fuel'!$C:$C,$A7)</f>
        <v/>
      </c>
      <c r="E7">
        <f>SUMIFS('EIA Imports Distillate Fuel'!$D:$D,'EIA Imports Distillate Fuel'!$A:$A,E$3,'EIA Imports Distillate Fuel'!$C:$C,$A7)</f>
        <v/>
      </c>
      <c r="F7">
        <f>SUMIFS('EIA Imports Distillate Fuel'!$D:$D,'EIA Imports Distillate Fuel'!$A:$A,F$3,'EIA Imports Distillate Fuel'!$C:$C,$A7)</f>
        <v/>
      </c>
      <c r="G7">
        <f>SUMIFS('EIA Imports Distillate Fuel'!$D:$D,'EIA Imports Distillate Fuel'!$A:$A,G$3,'EIA Imports Distillate Fuel'!$C:$C,$A7)</f>
        <v/>
      </c>
      <c r="H7">
        <f>SUMIFS('EIA Imports Distillate Fuel'!$D:$D,'EIA Imports Distillate Fuel'!$A:$A,H$3,'EIA Imports Distillate Fuel'!$C:$C,$A7)</f>
        <v/>
      </c>
      <c r="I7">
        <f>SUMIFS('EIA Imports Distillate Fuel'!$D:$D,'EIA Imports Distillate Fuel'!$A:$A,I$3,'EIA Imports Distillate Fuel'!$C:$C,$A7)</f>
        <v/>
      </c>
      <c r="J7">
        <f>SUMIFS('EIA Imports Distillate Fuel'!$D:$D,'EIA Imports Distillate Fuel'!$A:$A,J$3,'EIA Imports Distillate Fuel'!$C:$C,$A7)</f>
        <v/>
      </c>
      <c r="K7">
        <f>SUMIFS('EIA Imports Distillate Fuel'!$D:$D,'EIA Imports Distillate Fuel'!$A:$A,K$3,'EIA Imports Distillate Fuel'!$C:$C,$A7)</f>
        <v/>
      </c>
      <c r="L7">
        <f>SUMIFS('EIA Imports Distillate Fuel'!$D:$D,'EIA Imports Distillate Fuel'!$A:$A,L$3,'EIA Imports Distillate Fuel'!$C:$C,$A7)</f>
        <v/>
      </c>
      <c r="M7">
        <f>SUMIFS('EIA Imports Distillate Fuel'!$D:$D,'EIA Imports Distillate Fuel'!$A:$A,M$3,'EIA Imports Distillate Fuel'!$C:$C,$A7)</f>
        <v/>
      </c>
      <c r="N7">
        <f>SUMIFS('EIA Imports Distillate Fuel'!$D:$D,'EIA Imports Distillate Fuel'!$A:$A,N$3,'EIA Imports Distillate Fuel'!$C:$C,$A7)</f>
        <v/>
      </c>
      <c r="O7">
        <f>SUMIFS('EIA Imports Distillate Fuel'!$D:$D,'EIA Imports Distillate Fuel'!$A:$A,O$3,'EIA Imports Distillate Fuel'!$C:$C,$A7)</f>
        <v/>
      </c>
      <c r="P7">
        <f>SUMIFS('EIA Imports Distillate Fuel'!$D:$D,'EIA Imports Distillate Fuel'!$A:$A,P$3,'EIA Imports Distillate Fuel'!$C:$C,$A7)</f>
        <v/>
      </c>
      <c r="Q7">
        <f>SUMIFS('EIA Imports Distillate Fuel'!$D:$D,'EIA Imports Distillate Fuel'!$A:$A,Q$3,'EIA Imports Distillate Fuel'!$C:$C,$A7)</f>
        <v/>
      </c>
      <c r="R7">
        <f>SUMIFS('EIA Imports Distillate Fuel'!$D:$D,'EIA Imports Distillate Fuel'!$A:$A,R$3,'EIA Imports Distillate Fuel'!$C:$C,$A7)</f>
        <v/>
      </c>
      <c r="S7">
        <f>SUMIFS('EIA Imports Distillate Fuel'!$D:$D,'EIA Imports Distillate Fuel'!$A:$A,S$3,'EIA Imports Distillate Fuel'!$C:$C,$A7)</f>
        <v/>
      </c>
      <c r="T7">
        <f>SUMIFS('EIA Imports Distillate Fuel'!$D:$D,'EIA Imports Distillate Fuel'!$A:$A,T$3,'EIA Imports Distillate Fuel'!$C:$C,$A7)</f>
        <v/>
      </c>
      <c r="U7">
        <f>SUMIFS('EIA Imports Distillate Fuel'!$D:$D,'EIA Imports Distillate Fuel'!$A:$A,U$3,'EIA Imports Distillate Fuel'!$C:$C,$A7)</f>
        <v/>
      </c>
      <c r="V7">
        <f>SUMIFS('EIA Imports Distillate Fuel'!$D:$D,'EIA Imports Distillate Fuel'!$A:$A,V$3,'EIA Imports Distillate Fuel'!$C:$C,$A7)</f>
        <v/>
      </c>
      <c r="W7">
        <f>SUMIFS('EIA Imports Distillate Fuel'!$D:$D,'EIA Imports Distillate Fuel'!$A:$A,W$3,'EIA Imports Distillate Fuel'!$C:$C,$A7)</f>
        <v/>
      </c>
      <c r="X7">
        <f>SUMIFS('EIA Imports Distillate Fuel'!$D:$D,'EIA Imports Distillate Fuel'!$A:$A,X$3,'EIA Imports Distillate Fuel'!$C:$C,$A7)</f>
        <v/>
      </c>
      <c r="Y7">
        <f>SUMIFS('EIA Imports Distillate Fuel'!$D:$D,'EIA Imports Distillate Fuel'!$A:$A,Y$3,'EIA Imports Distillate Fuel'!$C:$C,$A7)</f>
        <v/>
      </c>
      <c r="Z7">
        <f>SUMIFS('EIA Imports Distillate Fuel'!$D:$D,'EIA Imports Distillate Fuel'!$A:$A,Z$3,'EIA Imports Distillate Fuel'!$C:$C,$A7)</f>
        <v/>
      </c>
      <c r="AA7">
        <f>SUMIFS('EIA Imports Distillate Fuel'!$D:$D,'EIA Imports Distillate Fuel'!$A:$A,AA$3,'EIA Imports Distillate Fuel'!$C:$C,$A7)</f>
        <v/>
      </c>
      <c r="AB7">
        <f>SUMIFS('EIA Imports Distillate Fuel'!$D:$D,'EIA Imports Distillate Fuel'!$A:$A,AB$3,'EIA Imports Distillate Fuel'!$C:$C,$A7)</f>
        <v/>
      </c>
      <c r="AC7">
        <f>SUMIFS('EIA Imports Distillate Fuel'!$D:$D,'EIA Imports Distillate Fuel'!$A:$A,AC$3,'EIA Imports Distillate Fuel'!$C:$C,$A7)</f>
        <v/>
      </c>
      <c r="AD7">
        <f>SUMIFS('EIA Imports Distillate Fuel'!$D:$D,'EIA Imports Distillate Fuel'!$A:$A,AD$3,'EIA Imports Distillate Fuel'!$C:$C,$A7)</f>
        <v/>
      </c>
      <c r="AE7">
        <f>SUMIFS('EIA Imports Distillate Fuel'!$D:$D,'EIA Imports Distillate Fuel'!$A:$A,AE$3,'EIA Imports Distillate Fuel'!$C:$C,$A7)</f>
        <v/>
      </c>
      <c r="AF7">
        <f>SUMIFS('EIA Imports Distillate Fuel'!$D:$D,'EIA Imports Distillate Fuel'!$A:$A,AF$3,'EIA Imports Distillate Fuel'!$C:$C,$A7)</f>
        <v/>
      </c>
      <c r="AG7">
        <f>SUMIFS('EIA Imports Distillate Fuel'!$D:$D,'EIA Imports Distillate Fuel'!$A:$A,AG$3,'EIA Imports Distillate Fuel'!$C:$C,$A7)</f>
        <v/>
      </c>
      <c r="AH7">
        <f>SUMIFS('EIA Imports Distillate Fuel'!$D:$D,'EIA Imports Distillate Fuel'!$A:$A,AH$3,'EIA Imports Distillate Fuel'!$C:$C,$A7)</f>
        <v/>
      </c>
      <c r="AI7">
        <f>SUMIFS('EIA Imports Distillate Fuel'!$D:$D,'EIA Imports Distillate Fuel'!$A:$A,AI$3,'EIA Imports Distillate Fuel'!$C:$C,$A7)</f>
        <v/>
      </c>
      <c r="AJ7">
        <f>SUMIFS('EIA Imports Distillate Fuel'!$D:$D,'EIA Imports Distillate Fuel'!$A:$A,AJ$3,'EIA Imports Distillate Fuel'!$C:$C,$A7)</f>
        <v/>
      </c>
      <c r="AK7">
        <f>SUMIFS('EIA Imports Distillate Fuel'!$D:$D,'EIA Imports Distillate Fuel'!$A:$A,AK$3,'EIA Imports Distillate Fuel'!$C:$C,$A7)</f>
        <v/>
      </c>
      <c r="AL7">
        <f>SUMIFS('EIA Imports Distillate Fuel'!$D:$D,'EIA Imports Distillate Fuel'!$A:$A,AL$3,'EIA Imports Distillate Fuel'!$C:$C,$A7)</f>
        <v/>
      </c>
      <c r="AM7">
        <f>SUMIFS('EIA Imports Distillate Fuel'!$D:$D,'EIA Imports Distillate Fuel'!$A:$A,AM$3,'EIA Imports Distillate Fuel'!$C:$C,$A7)</f>
        <v/>
      </c>
      <c r="AN7">
        <f>SUMIFS('EIA Imports Distillate Fuel'!$D:$D,'EIA Imports Distillate Fuel'!$A:$A,AN$3,'EIA Imports Distillate Fuel'!$C:$C,$A7)</f>
        <v/>
      </c>
      <c r="AO7">
        <f>SUMIFS('EIA Imports Distillate Fuel'!$D:$D,'EIA Imports Distillate Fuel'!$A:$A,AO$3,'EIA Imports Distillate Fuel'!$C:$C,$A7)</f>
        <v/>
      </c>
      <c r="AP7">
        <f>SUMIFS('EIA Imports Distillate Fuel'!$D:$D,'EIA Imports Distillate Fuel'!$A:$A,AP$3,'EIA Imports Distillate Fuel'!$C:$C,$A7)</f>
        <v/>
      </c>
      <c r="AQ7">
        <f>SUMIFS('EIA Imports Distillate Fuel'!$D:$D,'EIA Imports Distillate Fuel'!$A:$A,AQ$3,'EIA Imports Distillate Fuel'!$C:$C,$A7)</f>
        <v/>
      </c>
      <c r="AR7">
        <f>SUMIFS('EIA Imports Distillate Fuel'!$D:$D,'EIA Imports Distillate Fuel'!$A:$A,AR$3,'EIA Imports Distillate Fuel'!$C:$C,$A7)</f>
        <v/>
      </c>
      <c r="AS7">
        <f>SUMIFS('EIA Imports Distillate Fuel'!$D:$D,'EIA Imports Distillate Fuel'!$A:$A,AS$3,'EIA Imports Distillate Fuel'!$C:$C,$A7)</f>
        <v/>
      </c>
      <c r="AT7">
        <f>SUMIFS('EIA Imports Distillate Fuel'!$D:$D,'EIA Imports Distillate Fuel'!$A:$A,AT$3,'EIA Imports Distillate Fuel'!$C:$C,$A7)</f>
        <v/>
      </c>
      <c r="AU7">
        <f>SUMIFS('EIA Imports Distillate Fuel'!$D:$D,'EIA Imports Distillate Fuel'!$A:$A,AU$3,'EIA Imports Distillate Fuel'!$C:$C,$A7)</f>
        <v/>
      </c>
    </row>
    <row r="8" spans="1:47">
      <c r="A8" t="s">
        <v>280</v>
      </c>
      <c r="B8" t="s">
        <v>1648</v>
      </c>
      <c r="C8" t="s">
        <v>1742</v>
      </c>
      <c r="D8">
        <f>SUMIFS('EIA Imports Distillate Fuel'!$D:$D,'EIA Imports Distillate Fuel'!$A:$A,D$3,'EIA Imports Distillate Fuel'!$C:$C,$A8)</f>
        <v/>
      </c>
      <c r="E8">
        <f>SUMIFS('EIA Imports Distillate Fuel'!$D:$D,'EIA Imports Distillate Fuel'!$A:$A,E$3,'EIA Imports Distillate Fuel'!$C:$C,$A8)</f>
        <v/>
      </c>
      <c r="F8">
        <f>SUMIFS('EIA Imports Distillate Fuel'!$D:$D,'EIA Imports Distillate Fuel'!$A:$A,F$3,'EIA Imports Distillate Fuel'!$C:$C,$A8)</f>
        <v/>
      </c>
      <c r="G8">
        <f>SUMIFS('EIA Imports Distillate Fuel'!$D:$D,'EIA Imports Distillate Fuel'!$A:$A,G$3,'EIA Imports Distillate Fuel'!$C:$C,$A8)</f>
        <v/>
      </c>
      <c r="H8">
        <f>SUMIFS('EIA Imports Distillate Fuel'!$D:$D,'EIA Imports Distillate Fuel'!$A:$A,H$3,'EIA Imports Distillate Fuel'!$C:$C,$A8)</f>
        <v/>
      </c>
      <c r="I8">
        <f>SUMIFS('EIA Imports Distillate Fuel'!$D:$D,'EIA Imports Distillate Fuel'!$A:$A,I$3,'EIA Imports Distillate Fuel'!$C:$C,$A8)</f>
        <v/>
      </c>
      <c r="J8">
        <f>SUMIFS('EIA Imports Distillate Fuel'!$D:$D,'EIA Imports Distillate Fuel'!$A:$A,J$3,'EIA Imports Distillate Fuel'!$C:$C,$A8)</f>
        <v/>
      </c>
      <c r="K8">
        <f>SUMIFS('EIA Imports Distillate Fuel'!$D:$D,'EIA Imports Distillate Fuel'!$A:$A,K$3,'EIA Imports Distillate Fuel'!$C:$C,$A8)</f>
        <v/>
      </c>
      <c r="L8">
        <f>SUMIFS('EIA Imports Distillate Fuel'!$D:$D,'EIA Imports Distillate Fuel'!$A:$A,L$3,'EIA Imports Distillate Fuel'!$C:$C,$A8)</f>
        <v/>
      </c>
      <c r="M8">
        <f>SUMIFS('EIA Imports Distillate Fuel'!$D:$D,'EIA Imports Distillate Fuel'!$A:$A,M$3,'EIA Imports Distillate Fuel'!$C:$C,$A8)</f>
        <v/>
      </c>
      <c r="N8">
        <f>SUMIFS('EIA Imports Distillate Fuel'!$D:$D,'EIA Imports Distillate Fuel'!$A:$A,N$3,'EIA Imports Distillate Fuel'!$C:$C,$A8)</f>
        <v/>
      </c>
      <c r="O8">
        <f>SUMIFS('EIA Imports Distillate Fuel'!$D:$D,'EIA Imports Distillate Fuel'!$A:$A,O$3,'EIA Imports Distillate Fuel'!$C:$C,$A8)</f>
        <v/>
      </c>
      <c r="P8">
        <f>SUMIFS('EIA Imports Distillate Fuel'!$D:$D,'EIA Imports Distillate Fuel'!$A:$A,P$3,'EIA Imports Distillate Fuel'!$C:$C,$A8)</f>
        <v/>
      </c>
      <c r="Q8">
        <f>SUMIFS('EIA Imports Distillate Fuel'!$D:$D,'EIA Imports Distillate Fuel'!$A:$A,Q$3,'EIA Imports Distillate Fuel'!$C:$C,$A8)</f>
        <v/>
      </c>
      <c r="R8">
        <f>SUMIFS('EIA Imports Distillate Fuel'!$D:$D,'EIA Imports Distillate Fuel'!$A:$A,R$3,'EIA Imports Distillate Fuel'!$C:$C,$A8)</f>
        <v/>
      </c>
      <c r="S8">
        <f>SUMIFS('EIA Imports Distillate Fuel'!$D:$D,'EIA Imports Distillate Fuel'!$A:$A,S$3,'EIA Imports Distillate Fuel'!$C:$C,$A8)</f>
        <v/>
      </c>
      <c r="T8">
        <f>SUMIFS('EIA Imports Distillate Fuel'!$D:$D,'EIA Imports Distillate Fuel'!$A:$A,T$3,'EIA Imports Distillate Fuel'!$C:$C,$A8)</f>
        <v/>
      </c>
      <c r="U8">
        <f>SUMIFS('EIA Imports Distillate Fuel'!$D:$D,'EIA Imports Distillate Fuel'!$A:$A,U$3,'EIA Imports Distillate Fuel'!$C:$C,$A8)</f>
        <v/>
      </c>
      <c r="V8">
        <f>SUMIFS('EIA Imports Distillate Fuel'!$D:$D,'EIA Imports Distillate Fuel'!$A:$A,V$3,'EIA Imports Distillate Fuel'!$C:$C,$A8)</f>
        <v/>
      </c>
      <c r="W8">
        <f>SUMIFS('EIA Imports Distillate Fuel'!$D:$D,'EIA Imports Distillate Fuel'!$A:$A,W$3,'EIA Imports Distillate Fuel'!$C:$C,$A8)</f>
        <v/>
      </c>
      <c r="X8">
        <f>SUMIFS('EIA Imports Distillate Fuel'!$D:$D,'EIA Imports Distillate Fuel'!$A:$A,X$3,'EIA Imports Distillate Fuel'!$C:$C,$A8)</f>
        <v/>
      </c>
      <c r="Y8">
        <f>SUMIFS('EIA Imports Distillate Fuel'!$D:$D,'EIA Imports Distillate Fuel'!$A:$A,Y$3,'EIA Imports Distillate Fuel'!$C:$C,$A8)</f>
        <v/>
      </c>
      <c r="Z8">
        <f>SUMIFS('EIA Imports Distillate Fuel'!$D:$D,'EIA Imports Distillate Fuel'!$A:$A,Z$3,'EIA Imports Distillate Fuel'!$C:$C,$A8)</f>
        <v/>
      </c>
      <c r="AA8">
        <f>SUMIFS('EIA Imports Distillate Fuel'!$D:$D,'EIA Imports Distillate Fuel'!$A:$A,AA$3,'EIA Imports Distillate Fuel'!$C:$C,$A8)</f>
        <v/>
      </c>
      <c r="AB8">
        <f>SUMIFS('EIA Imports Distillate Fuel'!$D:$D,'EIA Imports Distillate Fuel'!$A:$A,AB$3,'EIA Imports Distillate Fuel'!$C:$C,$A8)</f>
        <v/>
      </c>
      <c r="AC8">
        <f>SUMIFS('EIA Imports Distillate Fuel'!$D:$D,'EIA Imports Distillate Fuel'!$A:$A,AC$3,'EIA Imports Distillate Fuel'!$C:$C,$A8)</f>
        <v/>
      </c>
      <c r="AD8">
        <f>SUMIFS('EIA Imports Distillate Fuel'!$D:$D,'EIA Imports Distillate Fuel'!$A:$A,AD$3,'EIA Imports Distillate Fuel'!$C:$C,$A8)</f>
        <v/>
      </c>
      <c r="AE8">
        <f>SUMIFS('EIA Imports Distillate Fuel'!$D:$D,'EIA Imports Distillate Fuel'!$A:$A,AE$3,'EIA Imports Distillate Fuel'!$C:$C,$A8)</f>
        <v/>
      </c>
      <c r="AF8">
        <f>SUMIFS('EIA Imports Distillate Fuel'!$D:$D,'EIA Imports Distillate Fuel'!$A:$A,AF$3,'EIA Imports Distillate Fuel'!$C:$C,$A8)</f>
        <v/>
      </c>
      <c r="AG8">
        <f>SUMIFS('EIA Imports Distillate Fuel'!$D:$D,'EIA Imports Distillate Fuel'!$A:$A,AG$3,'EIA Imports Distillate Fuel'!$C:$C,$A8)</f>
        <v/>
      </c>
      <c r="AH8">
        <f>SUMIFS('EIA Imports Distillate Fuel'!$D:$D,'EIA Imports Distillate Fuel'!$A:$A,AH$3,'EIA Imports Distillate Fuel'!$C:$C,$A8)</f>
        <v/>
      </c>
      <c r="AI8">
        <f>SUMIFS('EIA Imports Distillate Fuel'!$D:$D,'EIA Imports Distillate Fuel'!$A:$A,AI$3,'EIA Imports Distillate Fuel'!$C:$C,$A8)</f>
        <v/>
      </c>
      <c r="AJ8">
        <f>SUMIFS('EIA Imports Distillate Fuel'!$D:$D,'EIA Imports Distillate Fuel'!$A:$A,AJ$3,'EIA Imports Distillate Fuel'!$C:$C,$A8)</f>
        <v/>
      </c>
      <c r="AK8">
        <f>SUMIFS('EIA Imports Distillate Fuel'!$D:$D,'EIA Imports Distillate Fuel'!$A:$A,AK$3,'EIA Imports Distillate Fuel'!$C:$C,$A8)</f>
        <v/>
      </c>
      <c r="AL8">
        <f>SUMIFS('EIA Imports Distillate Fuel'!$D:$D,'EIA Imports Distillate Fuel'!$A:$A,AL$3,'EIA Imports Distillate Fuel'!$C:$C,$A8)</f>
        <v/>
      </c>
      <c r="AM8">
        <f>SUMIFS('EIA Imports Distillate Fuel'!$D:$D,'EIA Imports Distillate Fuel'!$A:$A,AM$3,'EIA Imports Distillate Fuel'!$C:$C,$A8)</f>
        <v/>
      </c>
      <c r="AN8">
        <f>SUMIFS('EIA Imports Distillate Fuel'!$D:$D,'EIA Imports Distillate Fuel'!$A:$A,AN$3,'EIA Imports Distillate Fuel'!$C:$C,$A8)</f>
        <v/>
      </c>
      <c r="AO8">
        <f>SUMIFS('EIA Imports Distillate Fuel'!$D:$D,'EIA Imports Distillate Fuel'!$A:$A,AO$3,'EIA Imports Distillate Fuel'!$C:$C,$A8)</f>
        <v/>
      </c>
      <c r="AP8">
        <f>SUMIFS('EIA Imports Distillate Fuel'!$D:$D,'EIA Imports Distillate Fuel'!$A:$A,AP$3,'EIA Imports Distillate Fuel'!$C:$C,$A8)</f>
        <v/>
      </c>
      <c r="AQ8">
        <f>SUMIFS('EIA Imports Distillate Fuel'!$D:$D,'EIA Imports Distillate Fuel'!$A:$A,AQ$3,'EIA Imports Distillate Fuel'!$C:$C,$A8)</f>
        <v/>
      </c>
      <c r="AR8">
        <f>SUMIFS('EIA Imports Distillate Fuel'!$D:$D,'EIA Imports Distillate Fuel'!$A:$A,AR$3,'EIA Imports Distillate Fuel'!$C:$C,$A8)</f>
        <v/>
      </c>
      <c r="AS8">
        <f>SUMIFS('EIA Imports Distillate Fuel'!$D:$D,'EIA Imports Distillate Fuel'!$A:$A,AS$3,'EIA Imports Distillate Fuel'!$C:$C,$A8)</f>
        <v/>
      </c>
      <c r="AT8">
        <f>SUMIFS('EIA Imports Distillate Fuel'!$D:$D,'EIA Imports Distillate Fuel'!$A:$A,AT$3,'EIA Imports Distillate Fuel'!$C:$C,$A8)</f>
        <v/>
      </c>
      <c r="AU8">
        <f>SUMIFS('EIA Imports Distillate Fuel'!$D:$D,'EIA Imports Distillate Fuel'!$A:$A,AU$3,'EIA Imports Distillate Fuel'!$C:$C,$A8)</f>
        <v/>
      </c>
    </row>
    <row r="9" spans="1:47">
      <c r="A9" t="s">
        <v>311</v>
      </c>
      <c r="B9" t="s">
        <v>1648</v>
      </c>
      <c r="C9" t="s">
        <v>1742</v>
      </c>
      <c r="D9">
        <f>SUMIFS('EIA Imports Distillate Fuel'!$D:$D,'EIA Imports Distillate Fuel'!$A:$A,D$3,'EIA Imports Distillate Fuel'!$C:$C,$A9)</f>
        <v/>
      </c>
      <c r="E9">
        <f>SUMIFS('EIA Imports Distillate Fuel'!$D:$D,'EIA Imports Distillate Fuel'!$A:$A,E$3,'EIA Imports Distillate Fuel'!$C:$C,$A9)</f>
        <v/>
      </c>
      <c r="F9">
        <f>SUMIFS('EIA Imports Distillate Fuel'!$D:$D,'EIA Imports Distillate Fuel'!$A:$A,F$3,'EIA Imports Distillate Fuel'!$C:$C,$A9)</f>
        <v/>
      </c>
      <c r="G9">
        <f>SUMIFS('EIA Imports Distillate Fuel'!$D:$D,'EIA Imports Distillate Fuel'!$A:$A,G$3,'EIA Imports Distillate Fuel'!$C:$C,$A9)</f>
        <v/>
      </c>
      <c r="H9">
        <f>SUMIFS('EIA Imports Distillate Fuel'!$D:$D,'EIA Imports Distillate Fuel'!$A:$A,H$3,'EIA Imports Distillate Fuel'!$C:$C,$A9)</f>
        <v/>
      </c>
      <c r="I9">
        <f>SUMIFS('EIA Imports Distillate Fuel'!$D:$D,'EIA Imports Distillate Fuel'!$A:$A,I$3,'EIA Imports Distillate Fuel'!$C:$C,$A9)</f>
        <v/>
      </c>
      <c r="J9">
        <f>SUMIFS('EIA Imports Distillate Fuel'!$D:$D,'EIA Imports Distillate Fuel'!$A:$A,J$3,'EIA Imports Distillate Fuel'!$C:$C,$A9)</f>
        <v/>
      </c>
      <c r="K9">
        <f>SUMIFS('EIA Imports Distillate Fuel'!$D:$D,'EIA Imports Distillate Fuel'!$A:$A,K$3,'EIA Imports Distillate Fuel'!$C:$C,$A9)</f>
        <v/>
      </c>
      <c r="L9">
        <f>SUMIFS('EIA Imports Distillate Fuel'!$D:$D,'EIA Imports Distillate Fuel'!$A:$A,L$3,'EIA Imports Distillate Fuel'!$C:$C,$A9)</f>
        <v/>
      </c>
      <c r="M9">
        <f>SUMIFS('EIA Imports Distillate Fuel'!$D:$D,'EIA Imports Distillate Fuel'!$A:$A,M$3,'EIA Imports Distillate Fuel'!$C:$C,$A9)</f>
        <v/>
      </c>
      <c r="N9">
        <f>SUMIFS('EIA Imports Distillate Fuel'!$D:$D,'EIA Imports Distillate Fuel'!$A:$A,N$3,'EIA Imports Distillate Fuel'!$C:$C,$A9)</f>
        <v/>
      </c>
      <c r="O9">
        <f>SUMIFS('EIA Imports Distillate Fuel'!$D:$D,'EIA Imports Distillate Fuel'!$A:$A,O$3,'EIA Imports Distillate Fuel'!$C:$C,$A9)</f>
        <v/>
      </c>
      <c r="P9">
        <f>SUMIFS('EIA Imports Distillate Fuel'!$D:$D,'EIA Imports Distillate Fuel'!$A:$A,P$3,'EIA Imports Distillate Fuel'!$C:$C,$A9)</f>
        <v/>
      </c>
      <c r="Q9">
        <f>SUMIFS('EIA Imports Distillate Fuel'!$D:$D,'EIA Imports Distillate Fuel'!$A:$A,Q$3,'EIA Imports Distillate Fuel'!$C:$C,$A9)</f>
        <v/>
      </c>
      <c r="R9">
        <f>SUMIFS('EIA Imports Distillate Fuel'!$D:$D,'EIA Imports Distillate Fuel'!$A:$A,R$3,'EIA Imports Distillate Fuel'!$C:$C,$A9)</f>
        <v/>
      </c>
      <c r="S9">
        <f>SUMIFS('EIA Imports Distillate Fuel'!$D:$D,'EIA Imports Distillate Fuel'!$A:$A,S$3,'EIA Imports Distillate Fuel'!$C:$C,$A9)</f>
        <v/>
      </c>
      <c r="T9">
        <f>SUMIFS('EIA Imports Distillate Fuel'!$D:$D,'EIA Imports Distillate Fuel'!$A:$A,T$3,'EIA Imports Distillate Fuel'!$C:$C,$A9)</f>
        <v/>
      </c>
      <c r="U9">
        <f>SUMIFS('EIA Imports Distillate Fuel'!$D:$D,'EIA Imports Distillate Fuel'!$A:$A,U$3,'EIA Imports Distillate Fuel'!$C:$C,$A9)</f>
        <v/>
      </c>
      <c r="V9">
        <f>SUMIFS('EIA Imports Distillate Fuel'!$D:$D,'EIA Imports Distillate Fuel'!$A:$A,V$3,'EIA Imports Distillate Fuel'!$C:$C,$A9)</f>
        <v/>
      </c>
      <c r="W9">
        <f>SUMIFS('EIA Imports Distillate Fuel'!$D:$D,'EIA Imports Distillate Fuel'!$A:$A,W$3,'EIA Imports Distillate Fuel'!$C:$C,$A9)</f>
        <v/>
      </c>
      <c r="X9">
        <f>SUMIFS('EIA Imports Distillate Fuel'!$D:$D,'EIA Imports Distillate Fuel'!$A:$A,X$3,'EIA Imports Distillate Fuel'!$C:$C,$A9)</f>
        <v/>
      </c>
      <c r="Y9">
        <f>SUMIFS('EIA Imports Distillate Fuel'!$D:$D,'EIA Imports Distillate Fuel'!$A:$A,Y$3,'EIA Imports Distillate Fuel'!$C:$C,$A9)</f>
        <v/>
      </c>
      <c r="Z9">
        <f>SUMIFS('EIA Imports Distillate Fuel'!$D:$D,'EIA Imports Distillate Fuel'!$A:$A,Z$3,'EIA Imports Distillate Fuel'!$C:$C,$A9)</f>
        <v/>
      </c>
      <c r="AA9">
        <f>SUMIFS('EIA Imports Distillate Fuel'!$D:$D,'EIA Imports Distillate Fuel'!$A:$A,AA$3,'EIA Imports Distillate Fuel'!$C:$C,$A9)</f>
        <v/>
      </c>
      <c r="AB9">
        <f>SUMIFS('EIA Imports Distillate Fuel'!$D:$D,'EIA Imports Distillate Fuel'!$A:$A,AB$3,'EIA Imports Distillate Fuel'!$C:$C,$A9)</f>
        <v/>
      </c>
      <c r="AC9">
        <f>SUMIFS('EIA Imports Distillate Fuel'!$D:$D,'EIA Imports Distillate Fuel'!$A:$A,AC$3,'EIA Imports Distillate Fuel'!$C:$C,$A9)</f>
        <v/>
      </c>
      <c r="AD9">
        <f>SUMIFS('EIA Imports Distillate Fuel'!$D:$D,'EIA Imports Distillate Fuel'!$A:$A,AD$3,'EIA Imports Distillate Fuel'!$C:$C,$A9)</f>
        <v/>
      </c>
      <c r="AE9">
        <f>SUMIFS('EIA Imports Distillate Fuel'!$D:$D,'EIA Imports Distillate Fuel'!$A:$A,AE$3,'EIA Imports Distillate Fuel'!$C:$C,$A9)</f>
        <v/>
      </c>
      <c r="AF9">
        <f>SUMIFS('EIA Imports Distillate Fuel'!$D:$D,'EIA Imports Distillate Fuel'!$A:$A,AF$3,'EIA Imports Distillate Fuel'!$C:$C,$A9)</f>
        <v/>
      </c>
      <c r="AG9">
        <f>SUMIFS('EIA Imports Distillate Fuel'!$D:$D,'EIA Imports Distillate Fuel'!$A:$A,AG$3,'EIA Imports Distillate Fuel'!$C:$C,$A9)</f>
        <v/>
      </c>
      <c r="AH9">
        <f>SUMIFS('EIA Imports Distillate Fuel'!$D:$D,'EIA Imports Distillate Fuel'!$A:$A,AH$3,'EIA Imports Distillate Fuel'!$C:$C,$A9)</f>
        <v/>
      </c>
      <c r="AI9">
        <f>SUMIFS('EIA Imports Distillate Fuel'!$D:$D,'EIA Imports Distillate Fuel'!$A:$A,AI$3,'EIA Imports Distillate Fuel'!$C:$C,$A9)</f>
        <v/>
      </c>
      <c r="AJ9">
        <f>SUMIFS('EIA Imports Distillate Fuel'!$D:$D,'EIA Imports Distillate Fuel'!$A:$A,AJ$3,'EIA Imports Distillate Fuel'!$C:$C,$A9)</f>
        <v/>
      </c>
      <c r="AK9">
        <f>SUMIFS('EIA Imports Distillate Fuel'!$D:$D,'EIA Imports Distillate Fuel'!$A:$A,AK$3,'EIA Imports Distillate Fuel'!$C:$C,$A9)</f>
        <v/>
      </c>
      <c r="AL9">
        <f>SUMIFS('EIA Imports Distillate Fuel'!$D:$D,'EIA Imports Distillate Fuel'!$A:$A,AL$3,'EIA Imports Distillate Fuel'!$C:$C,$A9)</f>
        <v/>
      </c>
      <c r="AM9">
        <f>SUMIFS('EIA Imports Distillate Fuel'!$D:$D,'EIA Imports Distillate Fuel'!$A:$A,AM$3,'EIA Imports Distillate Fuel'!$C:$C,$A9)</f>
        <v/>
      </c>
      <c r="AN9">
        <f>SUMIFS('EIA Imports Distillate Fuel'!$D:$D,'EIA Imports Distillate Fuel'!$A:$A,AN$3,'EIA Imports Distillate Fuel'!$C:$C,$A9)</f>
        <v/>
      </c>
      <c r="AO9">
        <f>SUMIFS('EIA Imports Distillate Fuel'!$D:$D,'EIA Imports Distillate Fuel'!$A:$A,AO$3,'EIA Imports Distillate Fuel'!$C:$C,$A9)</f>
        <v/>
      </c>
      <c r="AP9">
        <f>SUMIFS('EIA Imports Distillate Fuel'!$D:$D,'EIA Imports Distillate Fuel'!$A:$A,AP$3,'EIA Imports Distillate Fuel'!$C:$C,$A9)</f>
        <v/>
      </c>
      <c r="AQ9">
        <f>SUMIFS('EIA Imports Distillate Fuel'!$D:$D,'EIA Imports Distillate Fuel'!$A:$A,AQ$3,'EIA Imports Distillate Fuel'!$C:$C,$A9)</f>
        <v/>
      </c>
      <c r="AR9">
        <f>SUMIFS('EIA Imports Distillate Fuel'!$D:$D,'EIA Imports Distillate Fuel'!$A:$A,AR$3,'EIA Imports Distillate Fuel'!$C:$C,$A9)</f>
        <v/>
      </c>
      <c r="AS9">
        <f>SUMIFS('EIA Imports Distillate Fuel'!$D:$D,'EIA Imports Distillate Fuel'!$A:$A,AS$3,'EIA Imports Distillate Fuel'!$C:$C,$A9)</f>
        <v/>
      </c>
      <c r="AT9">
        <f>SUMIFS('EIA Imports Distillate Fuel'!$D:$D,'EIA Imports Distillate Fuel'!$A:$A,AT$3,'EIA Imports Distillate Fuel'!$C:$C,$A9)</f>
        <v/>
      </c>
      <c r="AU9">
        <f>SUMIFS('EIA Imports Distillate Fuel'!$D:$D,'EIA Imports Distillate Fuel'!$A:$A,AU$3,'EIA Imports Distillate Fuel'!$C:$C,$A9)</f>
        <v/>
      </c>
    </row>
    <row r="10" spans="1:47">
      <c r="A10" t="s">
        <v>349</v>
      </c>
      <c r="B10" t="s">
        <v>1648</v>
      </c>
      <c r="C10" t="s">
        <v>1742</v>
      </c>
      <c r="D10">
        <f>SUMIFS('EIA Imports Distillate Fuel'!$D:$D,'EIA Imports Distillate Fuel'!$A:$A,D$3,'EIA Imports Distillate Fuel'!$C:$C,$A10)</f>
        <v/>
      </c>
      <c r="E10">
        <f>SUMIFS('EIA Imports Distillate Fuel'!$D:$D,'EIA Imports Distillate Fuel'!$A:$A,E$3,'EIA Imports Distillate Fuel'!$C:$C,$A10)</f>
        <v/>
      </c>
      <c r="F10">
        <f>SUMIFS('EIA Imports Distillate Fuel'!$D:$D,'EIA Imports Distillate Fuel'!$A:$A,F$3,'EIA Imports Distillate Fuel'!$C:$C,$A10)</f>
        <v/>
      </c>
      <c r="G10">
        <f>SUMIFS('EIA Imports Distillate Fuel'!$D:$D,'EIA Imports Distillate Fuel'!$A:$A,G$3,'EIA Imports Distillate Fuel'!$C:$C,$A10)</f>
        <v/>
      </c>
      <c r="H10">
        <f>SUMIFS('EIA Imports Distillate Fuel'!$D:$D,'EIA Imports Distillate Fuel'!$A:$A,H$3,'EIA Imports Distillate Fuel'!$C:$C,$A10)</f>
        <v/>
      </c>
      <c r="I10">
        <f>SUMIFS('EIA Imports Distillate Fuel'!$D:$D,'EIA Imports Distillate Fuel'!$A:$A,I$3,'EIA Imports Distillate Fuel'!$C:$C,$A10)</f>
        <v/>
      </c>
      <c r="J10">
        <f>SUMIFS('EIA Imports Distillate Fuel'!$D:$D,'EIA Imports Distillate Fuel'!$A:$A,J$3,'EIA Imports Distillate Fuel'!$C:$C,$A10)</f>
        <v/>
      </c>
      <c r="K10">
        <f>SUMIFS('EIA Imports Distillate Fuel'!$D:$D,'EIA Imports Distillate Fuel'!$A:$A,K$3,'EIA Imports Distillate Fuel'!$C:$C,$A10)</f>
        <v/>
      </c>
      <c r="L10">
        <f>SUMIFS('EIA Imports Distillate Fuel'!$D:$D,'EIA Imports Distillate Fuel'!$A:$A,L$3,'EIA Imports Distillate Fuel'!$C:$C,$A10)</f>
        <v/>
      </c>
      <c r="M10">
        <f>SUMIFS('EIA Imports Distillate Fuel'!$D:$D,'EIA Imports Distillate Fuel'!$A:$A,M$3,'EIA Imports Distillate Fuel'!$C:$C,$A10)</f>
        <v/>
      </c>
      <c r="N10">
        <f>SUMIFS('EIA Imports Distillate Fuel'!$D:$D,'EIA Imports Distillate Fuel'!$A:$A,N$3,'EIA Imports Distillate Fuel'!$C:$C,$A10)</f>
        <v/>
      </c>
      <c r="O10">
        <f>SUMIFS('EIA Imports Distillate Fuel'!$D:$D,'EIA Imports Distillate Fuel'!$A:$A,O$3,'EIA Imports Distillate Fuel'!$C:$C,$A10)</f>
        <v/>
      </c>
      <c r="P10">
        <f>SUMIFS('EIA Imports Distillate Fuel'!$D:$D,'EIA Imports Distillate Fuel'!$A:$A,P$3,'EIA Imports Distillate Fuel'!$C:$C,$A10)</f>
        <v/>
      </c>
      <c r="Q10">
        <f>SUMIFS('EIA Imports Distillate Fuel'!$D:$D,'EIA Imports Distillate Fuel'!$A:$A,Q$3,'EIA Imports Distillate Fuel'!$C:$C,$A10)</f>
        <v/>
      </c>
      <c r="R10">
        <f>SUMIFS('EIA Imports Distillate Fuel'!$D:$D,'EIA Imports Distillate Fuel'!$A:$A,R$3,'EIA Imports Distillate Fuel'!$C:$C,$A10)</f>
        <v/>
      </c>
      <c r="S10">
        <f>SUMIFS('EIA Imports Distillate Fuel'!$D:$D,'EIA Imports Distillate Fuel'!$A:$A,S$3,'EIA Imports Distillate Fuel'!$C:$C,$A10)</f>
        <v/>
      </c>
      <c r="T10">
        <f>SUMIFS('EIA Imports Distillate Fuel'!$D:$D,'EIA Imports Distillate Fuel'!$A:$A,T$3,'EIA Imports Distillate Fuel'!$C:$C,$A10)</f>
        <v/>
      </c>
      <c r="U10">
        <f>SUMIFS('EIA Imports Distillate Fuel'!$D:$D,'EIA Imports Distillate Fuel'!$A:$A,U$3,'EIA Imports Distillate Fuel'!$C:$C,$A10)</f>
        <v/>
      </c>
      <c r="V10">
        <f>SUMIFS('EIA Imports Distillate Fuel'!$D:$D,'EIA Imports Distillate Fuel'!$A:$A,V$3,'EIA Imports Distillate Fuel'!$C:$C,$A10)</f>
        <v/>
      </c>
      <c r="W10">
        <f>SUMIFS('EIA Imports Distillate Fuel'!$D:$D,'EIA Imports Distillate Fuel'!$A:$A,W$3,'EIA Imports Distillate Fuel'!$C:$C,$A10)</f>
        <v/>
      </c>
      <c r="X10">
        <f>SUMIFS('EIA Imports Distillate Fuel'!$D:$D,'EIA Imports Distillate Fuel'!$A:$A,X$3,'EIA Imports Distillate Fuel'!$C:$C,$A10)</f>
        <v/>
      </c>
      <c r="Y10">
        <f>SUMIFS('EIA Imports Distillate Fuel'!$D:$D,'EIA Imports Distillate Fuel'!$A:$A,Y$3,'EIA Imports Distillate Fuel'!$C:$C,$A10)</f>
        <v/>
      </c>
      <c r="Z10">
        <f>SUMIFS('EIA Imports Distillate Fuel'!$D:$D,'EIA Imports Distillate Fuel'!$A:$A,Z$3,'EIA Imports Distillate Fuel'!$C:$C,$A10)</f>
        <v/>
      </c>
      <c r="AA10">
        <f>SUMIFS('EIA Imports Distillate Fuel'!$D:$D,'EIA Imports Distillate Fuel'!$A:$A,AA$3,'EIA Imports Distillate Fuel'!$C:$C,$A10)</f>
        <v/>
      </c>
      <c r="AB10">
        <f>SUMIFS('EIA Imports Distillate Fuel'!$D:$D,'EIA Imports Distillate Fuel'!$A:$A,AB$3,'EIA Imports Distillate Fuel'!$C:$C,$A10)</f>
        <v/>
      </c>
      <c r="AC10">
        <f>SUMIFS('EIA Imports Distillate Fuel'!$D:$D,'EIA Imports Distillate Fuel'!$A:$A,AC$3,'EIA Imports Distillate Fuel'!$C:$C,$A10)</f>
        <v/>
      </c>
      <c r="AD10">
        <f>SUMIFS('EIA Imports Distillate Fuel'!$D:$D,'EIA Imports Distillate Fuel'!$A:$A,AD$3,'EIA Imports Distillate Fuel'!$C:$C,$A10)</f>
        <v/>
      </c>
      <c r="AE10">
        <f>SUMIFS('EIA Imports Distillate Fuel'!$D:$D,'EIA Imports Distillate Fuel'!$A:$A,AE$3,'EIA Imports Distillate Fuel'!$C:$C,$A10)</f>
        <v/>
      </c>
      <c r="AF10">
        <f>SUMIFS('EIA Imports Distillate Fuel'!$D:$D,'EIA Imports Distillate Fuel'!$A:$A,AF$3,'EIA Imports Distillate Fuel'!$C:$C,$A10)</f>
        <v/>
      </c>
      <c r="AG10">
        <f>SUMIFS('EIA Imports Distillate Fuel'!$D:$D,'EIA Imports Distillate Fuel'!$A:$A,AG$3,'EIA Imports Distillate Fuel'!$C:$C,$A10)</f>
        <v/>
      </c>
      <c r="AH10">
        <f>SUMIFS('EIA Imports Distillate Fuel'!$D:$D,'EIA Imports Distillate Fuel'!$A:$A,AH$3,'EIA Imports Distillate Fuel'!$C:$C,$A10)</f>
        <v/>
      </c>
      <c r="AI10">
        <f>SUMIFS('EIA Imports Distillate Fuel'!$D:$D,'EIA Imports Distillate Fuel'!$A:$A,AI$3,'EIA Imports Distillate Fuel'!$C:$C,$A10)</f>
        <v/>
      </c>
      <c r="AJ10">
        <f>SUMIFS('EIA Imports Distillate Fuel'!$D:$D,'EIA Imports Distillate Fuel'!$A:$A,AJ$3,'EIA Imports Distillate Fuel'!$C:$C,$A10)</f>
        <v/>
      </c>
      <c r="AK10">
        <f>SUMIFS('EIA Imports Distillate Fuel'!$D:$D,'EIA Imports Distillate Fuel'!$A:$A,AK$3,'EIA Imports Distillate Fuel'!$C:$C,$A10)</f>
        <v/>
      </c>
      <c r="AL10">
        <f>SUMIFS('EIA Imports Distillate Fuel'!$D:$D,'EIA Imports Distillate Fuel'!$A:$A,AL$3,'EIA Imports Distillate Fuel'!$C:$C,$A10)</f>
        <v/>
      </c>
      <c r="AM10">
        <f>SUMIFS('EIA Imports Distillate Fuel'!$D:$D,'EIA Imports Distillate Fuel'!$A:$A,AM$3,'EIA Imports Distillate Fuel'!$C:$C,$A10)</f>
        <v/>
      </c>
      <c r="AN10">
        <f>SUMIFS('EIA Imports Distillate Fuel'!$D:$D,'EIA Imports Distillate Fuel'!$A:$A,AN$3,'EIA Imports Distillate Fuel'!$C:$C,$A10)</f>
        <v/>
      </c>
      <c r="AO10">
        <f>SUMIFS('EIA Imports Distillate Fuel'!$D:$D,'EIA Imports Distillate Fuel'!$A:$A,AO$3,'EIA Imports Distillate Fuel'!$C:$C,$A10)</f>
        <v/>
      </c>
      <c r="AP10">
        <f>SUMIFS('EIA Imports Distillate Fuel'!$D:$D,'EIA Imports Distillate Fuel'!$A:$A,AP$3,'EIA Imports Distillate Fuel'!$C:$C,$A10)</f>
        <v/>
      </c>
      <c r="AQ10">
        <f>SUMIFS('EIA Imports Distillate Fuel'!$D:$D,'EIA Imports Distillate Fuel'!$A:$A,AQ$3,'EIA Imports Distillate Fuel'!$C:$C,$A10)</f>
        <v/>
      </c>
      <c r="AR10">
        <f>SUMIFS('EIA Imports Distillate Fuel'!$D:$D,'EIA Imports Distillate Fuel'!$A:$A,AR$3,'EIA Imports Distillate Fuel'!$C:$C,$A10)</f>
        <v/>
      </c>
      <c r="AS10">
        <f>SUMIFS('EIA Imports Distillate Fuel'!$D:$D,'EIA Imports Distillate Fuel'!$A:$A,AS$3,'EIA Imports Distillate Fuel'!$C:$C,$A10)</f>
        <v/>
      </c>
      <c r="AT10">
        <f>SUMIFS('EIA Imports Distillate Fuel'!$D:$D,'EIA Imports Distillate Fuel'!$A:$A,AT$3,'EIA Imports Distillate Fuel'!$C:$C,$A10)</f>
        <v/>
      </c>
      <c r="AU10">
        <f>SUMIFS('EIA Imports Distillate Fuel'!$D:$D,'EIA Imports Distillate Fuel'!$A:$A,AU$3,'EIA Imports Distillate Fuel'!$C:$C,$A10)</f>
        <v/>
      </c>
    </row>
    <row r="11" spans="1:47">
      <c r="A11" t="s">
        <v>399</v>
      </c>
      <c r="B11" t="s">
        <v>1648</v>
      </c>
      <c r="C11" t="s">
        <v>1742</v>
      </c>
      <c r="D11">
        <f>SUMIFS('EIA Imports Distillate Fuel'!$D:$D,'EIA Imports Distillate Fuel'!$A:$A,D$3,'EIA Imports Distillate Fuel'!$C:$C,$A11)</f>
        <v/>
      </c>
      <c r="E11">
        <f>SUMIFS('EIA Imports Distillate Fuel'!$D:$D,'EIA Imports Distillate Fuel'!$A:$A,E$3,'EIA Imports Distillate Fuel'!$C:$C,$A11)</f>
        <v/>
      </c>
      <c r="F11">
        <f>SUMIFS('EIA Imports Distillate Fuel'!$D:$D,'EIA Imports Distillate Fuel'!$A:$A,F$3,'EIA Imports Distillate Fuel'!$C:$C,$A11)</f>
        <v/>
      </c>
      <c r="G11">
        <f>SUMIFS('EIA Imports Distillate Fuel'!$D:$D,'EIA Imports Distillate Fuel'!$A:$A,G$3,'EIA Imports Distillate Fuel'!$C:$C,$A11)</f>
        <v/>
      </c>
      <c r="H11">
        <f>SUMIFS('EIA Imports Distillate Fuel'!$D:$D,'EIA Imports Distillate Fuel'!$A:$A,H$3,'EIA Imports Distillate Fuel'!$C:$C,$A11)</f>
        <v/>
      </c>
      <c r="I11">
        <f>SUMIFS('EIA Imports Distillate Fuel'!$D:$D,'EIA Imports Distillate Fuel'!$A:$A,I$3,'EIA Imports Distillate Fuel'!$C:$C,$A11)</f>
        <v/>
      </c>
      <c r="J11">
        <f>SUMIFS('EIA Imports Distillate Fuel'!$D:$D,'EIA Imports Distillate Fuel'!$A:$A,J$3,'EIA Imports Distillate Fuel'!$C:$C,$A11)</f>
        <v/>
      </c>
      <c r="K11">
        <f>SUMIFS('EIA Imports Distillate Fuel'!$D:$D,'EIA Imports Distillate Fuel'!$A:$A,K$3,'EIA Imports Distillate Fuel'!$C:$C,$A11)</f>
        <v/>
      </c>
      <c r="L11">
        <f>SUMIFS('EIA Imports Distillate Fuel'!$D:$D,'EIA Imports Distillate Fuel'!$A:$A,L$3,'EIA Imports Distillate Fuel'!$C:$C,$A11)</f>
        <v/>
      </c>
      <c r="M11">
        <f>SUMIFS('EIA Imports Distillate Fuel'!$D:$D,'EIA Imports Distillate Fuel'!$A:$A,M$3,'EIA Imports Distillate Fuel'!$C:$C,$A11)</f>
        <v/>
      </c>
      <c r="N11">
        <f>SUMIFS('EIA Imports Distillate Fuel'!$D:$D,'EIA Imports Distillate Fuel'!$A:$A,N$3,'EIA Imports Distillate Fuel'!$C:$C,$A11)</f>
        <v/>
      </c>
      <c r="O11">
        <f>SUMIFS('EIA Imports Distillate Fuel'!$D:$D,'EIA Imports Distillate Fuel'!$A:$A,O$3,'EIA Imports Distillate Fuel'!$C:$C,$A11)</f>
        <v/>
      </c>
      <c r="P11">
        <f>SUMIFS('EIA Imports Distillate Fuel'!$D:$D,'EIA Imports Distillate Fuel'!$A:$A,P$3,'EIA Imports Distillate Fuel'!$C:$C,$A11)</f>
        <v/>
      </c>
      <c r="Q11">
        <f>SUMIFS('EIA Imports Distillate Fuel'!$D:$D,'EIA Imports Distillate Fuel'!$A:$A,Q$3,'EIA Imports Distillate Fuel'!$C:$C,$A11)</f>
        <v/>
      </c>
      <c r="R11">
        <f>SUMIFS('EIA Imports Distillate Fuel'!$D:$D,'EIA Imports Distillate Fuel'!$A:$A,R$3,'EIA Imports Distillate Fuel'!$C:$C,$A11)</f>
        <v/>
      </c>
      <c r="S11">
        <f>SUMIFS('EIA Imports Distillate Fuel'!$D:$D,'EIA Imports Distillate Fuel'!$A:$A,S$3,'EIA Imports Distillate Fuel'!$C:$C,$A11)</f>
        <v/>
      </c>
      <c r="T11">
        <f>SUMIFS('EIA Imports Distillate Fuel'!$D:$D,'EIA Imports Distillate Fuel'!$A:$A,T$3,'EIA Imports Distillate Fuel'!$C:$C,$A11)</f>
        <v/>
      </c>
      <c r="U11">
        <f>SUMIFS('EIA Imports Distillate Fuel'!$D:$D,'EIA Imports Distillate Fuel'!$A:$A,U$3,'EIA Imports Distillate Fuel'!$C:$C,$A11)</f>
        <v/>
      </c>
      <c r="V11">
        <f>SUMIFS('EIA Imports Distillate Fuel'!$D:$D,'EIA Imports Distillate Fuel'!$A:$A,V$3,'EIA Imports Distillate Fuel'!$C:$C,$A11)</f>
        <v/>
      </c>
      <c r="W11">
        <f>SUMIFS('EIA Imports Distillate Fuel'!$D:$D,'EIA Imports Distillate Fuel'!$A:$A,W$3,'EIA Imports Distillate Fuel'!$C:$C,$A11)</f>
        <v/>
      </c>
      <c r="X11">
        <f>SUMIFS('EIA Imports Distillate Fuel'!$D:$D,'EIA Imports Distillate Fuel'!$A:$A,X$3,'EIA Imports Distillate Fuel'!$C:$C,$A11)</f>
        <v/>
      </c>
      <c r="Y11">
        <f>SUMIFS('EIA Imports Distillate Fuel'!$D:$D,'EIA Imports Distillate Fuel'!$A:$A,Y$3,'EIA Imports Distillate Fuel'!$C:$C,$A11)</f>
        <v/>
      </c>
      <c r="Z11">
        <f>SUMIFS('EIA Imports Distillate Fuel'!$D:$D,'EIA Imports Distillate Fuel'!$A:$A,Z$3,'EIA Imports Distillate Fuel'!$C:$C,$A11)</f>
        <v/>
      </c>
      <c r="AA11">
        <f>SUMIFS('EIA Imports Distillate Fuel'!$D:$D,'EIA Imports Distillate Fuel'!$A:$A,AA$3,'EIA Imports Distillate Fuel'!$C:$C,$A11)</f>
        <v/>
      </c>
      <c r="AB11">
        <f>SUMIFS('EIA Imports Distillate Fuel'!$D:$D,'EIA Imports Distillate Fuel'!$A:$A,AB$3,'EIA Imports Distillate Fuel'!$C:$C,$A11)</f>
        <v/>
      </c>
      <c r="AC11">
        <f>SUMIFS('EIA Imports Distillate Fuel'!$D:$D,'EIA Imports Distillate Fuel'!$A:$A,AC$3,'EIA Imports Distillate Fuel'!$C:$C,$A11)</f>
        <v/>
      </c>
      <c r="AD11">
        <f>SUMIFS('EIA Imports Distillate Fuel'!$D:$D,'EIA Imports Distillate Fuel'!$A:$A,AD$3,'EIA Imports Distillate Fuel'!$C:$C,$A11)</f>
        <v/>
      </c>
      <c r="AE11">
        <f>SUMIFS('EIA Imports Distillate Fuel'!$D:$D,'EIA Imports Distillate Fuel'!$A:$A,AE$3,'EIA Imports Distillate Fuel'!$C:$C,$A11)</f>
        <v/>
      </c>
      <c r="AF11">
        <f>SUMIFS('EIA Imports Distillate Fuel'!$D:$D,'EIA Imports Distillate Fuel'!$A:$A,AF$3,'EIA Imports Distillate Fuel'!$C:$C,$A11)</f>
        <v/>
      </c>
      <c r="AG11">
        <f>SUMIFS('EIA Imports Distillate Fuel'!$D:$D,'EIA Imports Distillate Fuel'!$A:$A,AG$3,'EIA Imports Distillate Fuel'!$C:$C,$A11)</f>
        <v/>
      </c>
      <c r="AH11">
        <f>SUMIFS('EIA Imports Distillate Fuel'!$D:$D,'EIA Imports Distillate Fuel'!$A:$A,AH$3,'EIA Imports Distillate Fuel'!$C:$C,$A11)</f>
        <v/>
      </c>
      <c r="AI11">
        <f>SUMIFS('EIA Imports Distillate Fuel'!$D:$D,'EIA Imports Distillate Fuel'!$A:$A,AI$3,'EIA Imports Distillate Fuel'!$C:$C,$A11)</f>
        <v/>
      </c>
      <c r="AJ11">
        <f>SUMIFS('EIA Imports Distillate Fuel'!$D:$D,'EIA Imports Distillate Fuel'!$A:$A,AJ$3,'EIA Imports Distillate Fuel'!$C:$C,$A11)</f>
        <v/>
      </c>
      <c r="AK11">
        <f>SUMIFS('EIA Imports Distillate Fuel'!$D:$D,'EIA Imports Distillate Fuel'!$A:$A,AK$3,'EIA Imports Distillate Fuel'!$C:$C,$A11)</f>
        <v/>
      </c>
      <c r="AL11">
        <f>SUMIFS('EIA Imports Distillate Fuel'!$D:$D,'EIA Imports Distillate Fuel'!$A:$A,AL$3,'EIA Imports Distillate Fuel'!$C:$C,$A11)</f>
        <v/>
      </c>
      <c r="AM11">
        <f>SUMIFS('EIA Imports Distillate Fuel'!$D:$D,'EIA Imports Distillate Fuel'!$A:$A,AM$3,'EIA Imports Distillate Fuel'!$C:$C,$A11)</f>
        <v/>
      </c>
      <c r="AN11">
        <f>SUMIFS('EIA Imports Distillate Fuel'!$D:$D,'EIA Imports Distillate Fuel'!$A:$A,AN$3,'EIA Imports Distillate Fuel'!$C:$C,$A11)</f>
        <v/>
      </c>
      <c r="AO11">
        <f>SUMIFS('EIA Imports Distillate Fuel'!$D:$D,'EIA Imports Distillate Fuel'!$A:$A,AO$3,'EIA Imports Distillate Fuel'!$C:$C,$A11)</f>
        <v/>
      </c>
      <c r="AP11">
        <f>SUMIFS('EIA Imports Distillate Fuel'!$D:$D,'EIA Imports Distillate Fuel'!$A:$A,AP$3,'EIA Imports Distillate Fuel'!$C:$C,$A11)</f>
        <v/>
      </c>
      <c r="AQ11">
        <f>SUMIFS('EIA Imports Distillate Fuel'!$D:$D,'EIA Imports Distillate Fuel'!$A:$A,AQ$3,'EIA Imports Distillate Fuel'!$C:$C,$A11)</f>
        <v/>
      </c>
      <c r="AR11">
        <f>SUMIFS('EIA Imports Distillate Fuel'!$D:$D,'EIA Imports Distillate Fuel'!$A:$A,AR$3,'EIA Imports Distillate Fuel'!$C:$C,$A11)</f>
        <v/>
      </c>
      <c r="AS11">
        <f>SUMIFS('EIA Imports Distillate Fuel'!$D:$D,'EIA Imports Distillate Fuel'!$A:$A,AS$3,'EIA Imports Distillate Fuel'!$C:$C,$A11)</f>
        <v/>
      </c>
      <c r="AT11">
        <f>SUMIFS('EIA Imports Distillate Fuel'!$D:$D,'EIA Imports Distillate Fuel'!$A:$A,AT$3,'EIA Imports Distillate Fuel'!$C:$C,$A11)</f>
        <v/>
      </c>
      <c r="AU11">
        <f>SUMIFS('EIA Imports Distillate Fuel'!$D:$D,'EIA Imports Distillate Fuel'!$A:$A,AU$3,'EIA Imports Distillate Fuel'!$C:$C,$A11)</f>
        <v/>
      </c>
    </row>
    <row r="12" spans="1:47">
      <c r="A12" t="s">
        <v>288</v>
      </c>
      <c r="B12" t="s">
        <v>1648</v>
      </c>
      <c r="C12" t="s">
        <v>1742</v>
      </c>
      <c r="D12">
        <f>SUMIFS('EIA Imports Distillate Fuel'!$D:$D,'EIA Imports Distillate Fuel'!$A:$A,D$3,'EIA Imports Distillate Fuel'!$C:$C,$A12)</f>
        <v/>
      </c>
      <c r="E12">
        <f>SUMIFS('EIA Imports Distillate Fuel'!$D:$D,'EIA Imports Distillate Fuel'!$A:$A,E$3,'EIA Imports Distillate Fuel'!$C:$C,$A12)</f>
        <v/>
      </c>
      <c r="F12">
        <f>SUMIFS('EIA Imports Distillate Fuel'!$D:$D,'EIA Imports Distillate Fuel'!$A:$A,F$3,'EIA Imports Distillate Fuel'!$C:$C,$A12)</f>
        <v/>
      </c>
      <c r="G12">
        <f>SUMIFS('EIA Imports Distillate Fuel'!$D:$D,'EIA Imports Distillate Fuel'!$A:$A,G$3,'EIA Imports Distillate Fuel'!$C:$C,$A12)</f>
        <v/>
      </c>
      <c r="H12">
        <f>SUMIFS('EIA Imports Distillate Fuel'!$D:$D,'EIA Imports Distillate Fuel'!$A:$A,H$3,'EIA Imports Distillate Fuel'!$C:$C,$A12)</f>
        <v/>
      </c>
      <c r="I12">
        <f>SUMIFS('EIA Imports Distillate Fuel'!$D:$D,'EIA Imports Distillate Fuel'!$A:$A,I$3,'EIA Imports Distillate Fuel'!$C:$C,$A12)</f>
        <v/>
      </c>
      <c r="J12">
        <f>SUMIFS('EIA Imports Distillate Fuel'!$D:$D,'EIA Imports Distillate Fuel'!$A:$A,J$3,'EIA Imports Distillate Fuel'!$C:$C,$A12)</f>
        <v/>
      </c>
      <c r="K12">
        <f>SUMIFS('EIA Imports Distillate Fuel'!$D:$D,'EIA Imports Distillate Fuel'!$A:$A,K$3,'EIA Imports Distillate Fuel'!$C:$C,$A12)</f>
        <v/>
      </c>
      <c r="L12">
        <f>SUMIFS('EIA Imports Distillate Fuel'!$D:$D,'EIA Imports Distillate Fuel'!$A:$A,L$3,'EIA Imports Distillate Fuel'!$C:$C,$A12)</f>
        <v/>
      </c>
      <c r="M12">
        <f>SUMIFS('EIA Imports Distillate Fuel'!$D:$D,'EIA Imports Distillate Fuel'!$A:$A,M$3,'EIA Imports Distillate Fuel'!$C:$C,$A12)</f>
        <v/>
      </c>
      <c r="N12">
        <f>SUMIFS('EIA Imports Distillate Fuel'!$D:$D,'EIA Imports Distillate Fuel'!$A:$A,N$3,'EIA Imports Distillate Fuel'!$C:$C,$A12)</f>
        <v/>
      </c>
      <c r="O12">
        <f>SUMIFS('EIA Imports Distillate Fuel'!$D:$D,'EIA Imports Distillate Fuel'!$A:$A,O$3,'EIA Imports Distillate Fuel'!$C:$C,$A12)</f>
        <v/>
      </c>
      <c r="P12">
        <f>SUMIFS('EIA Imports Distillate Fuel'!$D:$D,'EIA Imports Distillate Fuel'!$A:$A,P$3,'EIA Imports Distillate Fuel'!$C:$C,$A12)</f>
        <v/>
      </c>
      <c r="Q12">
        <f>SUMIFS('EIA Imports Distillate Fuel'!$D:$D,'EIA Imports Distillate Fuel'!$A:$A,Q$3,'EIA Imports Distillate Fuel'!$C:$C,$A12)</f>
        <v/>
      </c>
      <c r="R12">
        <f>SUMIFS('EIA Imports Distillate Fuel'!$D:$D,'EIA Imports Distillate Fuel'!$A:$A,R$3,'EIA Imports Distillate Fuel'!$C:$C,$A12)</f>
        <v/>
      </c>
      <c r="S12">
        <f>SUMIFS('EIA Imports Distillate Fuel'!$D:$D,'EIA Imports Distillate Fuel'!$A:$A,S$3,'EIA Imports Distillate Fuel'!$C:$C,$A12)</f>
        <v/>
      </c>
      <c r="T12">
        <f>SUMIFS('EIA Imports Distillate Fuel'!$D:$D,'EIA Imports Distillate Fuel'!$A:$A,T$3,'EIA Imports Distillate Fuel'!$C:$C,$A12)</f>
        <v/>
      </c>
      <c r="U12">
        <f>SUMIFS('EIA Imports Distillate Fuel'!$D:$D,'EIA Imports Distillate Fuel'!$A:$A,U$3,'EIA Imports Distillate Fuel'!$C:$C,$A12)</f>
        <v/>
      </c>
      <c r="V12">
        <f>SUMIFS('EIA Imports Distillate Fuel'!$D:$D,'EIA Imports Distillate Fuel'!$A:$A,V$3,'EIA Imports Distillate Fuel'!$C:$C,$A12)</f>
        <v/>
      </c>
      <c r="W12">
        <f>SUMIFS('EIA Imports Distillate Fuel'!$D:$D,'EIA Imports Distillate Fuel'!$A:$A,W$3,'EIA Imports Distillate Fuel'!$C:$C,$A12)</f>
        <v/>
      </c>
      <c r="X12">
        <f>SUMIFS('EIA Imports Distillate Fuel'!$D:$D,'EIA Imports Distillate Fuel'!$A:$A,X$3,'EIA Imports Distillate Fuel'!$C:$C,$A12)</f>
        <v/>
      </c>
      <c r="Y12">
        <f>SUMIFS('EIA Imports Distillate Fuel'!$D:$D,'EIA Imports Distillate Fuel'!$A:$A,Y$3,'EIA Imports Distillate Fuel'!$C:$C,$A12)</f>
        <v/>
      </c>
      <c r="Z12">
        <f>SUMIFS('EIA Imports Distillate Fuel'!$D:$D,'EIA Imports Distillate Fuel'!$A:$A,Z$3,'EIA Imports Distillate Fuel'!$C:$C,$A12)</f>
        <v/>
      </c>
      <c r="AA12">
        <f>SUMIFS('EIA Imports Distillate Fuel'!$D:$D,'EIA Imports Distillate Fuel'!$A:$A,AA$3,'EIA Imports Distillate Fuel'!$C:$C,$A12)</f>
        <v/>
      </c>
      <c r="AB12">
        <f>SUMIFS('EIA Imports Distillate Fuel'!$D:$D,'EIA Imports Distillate Fuel'!$A:$A,AB$3,'EIA Imports Distillate Fuel'!$C:$C,$A12)</f>
        <v/>
      </c>
      <c r="AC12">
        <f>SUMIFS('EIA Imports Distillate Fuel'!$D:$D,'EIA Imports Distillate Fuel'!$A:$A,AC$3,'EIA Imports Distillate Fuel'!$C:$C,$A12)</f>
        <v/>
      </c>
      <c r="AD12">
        <f>SUMIFS('EIA Imports Distillate Fuel'!$D:$D,'EIA Imports Distillate Fuel'!$A:$A,AD$3,'EIA Imports Distillate Fuel'!$C:$C,$A12)</f>
        <v/>
      </c>
      <c r="AE12">
        <f>SUMIFS('EIA Imports Distillate Fuel'!$D:$D,'EIA Imports Distillate Fuel'!$A:$A,AE$3,'EIA Imports Distillate Fuel'!$C:$C,$A12)</f>
        <v/>
      </c>
      <c r="AF12">
        <f>SUMIFS('EIA Imports Distillate Fuel'!$D:$D,'EIA Imports Distillate Fuel'!$A:$A,AF$3,'EIA Imports Distillate Fuel'!$C:$C,$A12)</f>
        <v/>
      </c>
      <c r="AG12">
        <f>SUMIFS('EIA Imports Distillate Fuel'!$D:$D,'EIA Imports Distillate Fuel'!$A:$A,AG$3,'EIA Imports Distillate Fuel'!$C:$C,$A12)</f>
        <v/>
      </c>
      <c r="AH12">
        <f>SUMIFS('EIA Imports Distillate Fuel'!$D:$D,'EIA Imports Distillate Fuel'!$A:$A,AH$3,'EIA Imports Distillate Fuel'!$C:$C,$A12)</f>
        <v/>
      </c>
      <c r="AI12">
        <f>SUMIFS('EIA Imports Distillate Fuel'!$D:$D,'EIA Imports Distillate Fuel'!$A:$A,AI$3,'EIA Imports Distillate Fuel'!$C:$C,$A12)</f>
        <v/>
      </c>
      <c r="AJ12">
        <f>SUMIFS('EIA Imports Distillate Fuel'!$D:$D,'EIA Imports Distillate Fuel'!$A:$A,AJ$3,'EIA Imports Distillate Fuel'!$C:$C,$A12)</f>
        <v/>
      </c>
      <c r="AK12">
        <f>SUMIFS('EIA Imports Distillate Fuel'!$D:$D,'EIA Imports Distillate Fuel'!$A:$A,AK$3,'EIA Imports Distillate Fuel'!$C:$C,$A12)</f>
        <v/>
      </c>
      <c r="AL12">
        <f>SUMIFS('EIA Imports Distillate Fuel'!$D:$D,'EIA Imports Distillate Fuel'!$A:$A,AL$3,'EIA Imports Distillate Fuel'!$C:$C,$A12)</f>
        <v/>
      </c>
      <c r="AM12">
        <f>SUMIFS('EIA Imports Distillate Fuel'!$D:$D,'EIA Imports Distillate Fuel'!$A:$A,AM$3,'EIA Imports Distillate Fuel'!$C:$C,$A12)</f>
        <v/>
      </c>
      <c r="AN12">
        <f>SUMIFS('EIA Imports Distillate Fuel'!$D:$D,'EIA Imports Distillate Fuel'!$A:$A,AN$3,'EIA Imports Distillate Fuel'!$C:$C,$A12)</f>
        <v/>
      </c>
      <c r="AO12">
        <f>SUMIFS('EIA Imports Distillate Fuel'!$D:$D,'EIA Imports Distillate Fuel'!$A:$A,AO$3,'EIA Imports Distillate Fuel'!$C:$C,$A12)</f>
        <v/>
      </c>
      <c r="AP12">
        <f>SUMIFS('EIA Imports Distillate Fuel'!$D:$D,'EIA Imports Distillate Fuel'!$A:$A,AP$3,'EIA Imports Distillate Fuel'!$C:$C,$A12)</f>
        <v/>
      </c>
      <c r="AQ12">
        <f>SUMIFS('EIA Imports Distillate Fuel'!$D:$D,'EIA Imports Distillate Fuel'!$A:$A,AQ$3,'EIA Imports Distillate Fuel'!$C:$C,$A12)</f>
        <v/>
      </c>
      <c r="AR12">
        <f>SUMIFS('EIA Imports Distillate Fuel'!$D:$D,'EIA Imports Distillate Fuel'!$A:$A,AR$3,'EIA Imports Distillate Fuel'!$C:$C,$A12)</f>
        <v/>
      </c>
      <c r="AS12">
        <f>SUMIFS('EIA Imports Distillate Fuel'!$D:$D,'EIA Imports Distillate Fuel'!$A:$A,AS$3,'EIA Imports Distillate Fuel'!$C:$C,$A12)</f>
        <v/>
      </c>
      <c r="AT12">
        <f>SUMIFS('EIA Imports Distillate Fuel'!$D:$D,'EIA Imports Distillate Fuel'!$A:$A,AT$3,'EIA Imports Distillate Fuel'!$C:$C,$A12)</f>
        <v/>
      </c>
      <c r="AU12">
        <f>SUMIFS('EIA Imports Distillate Fuel'!$D:$D,'EIA Imports Distillate Fuel'!$A:$A,AU$3,'EIA Imports Distillate Fuel'!$C:$C,$A12)</f>
        <v/>
      </c>
    </row>
    <row r="13" spans="1:47">
      <c r="A13" t="s">
        <v>272</v>
      </c>
      <c r="B13" t="s">
        <v>1648</v>
      </c>
      <c r="C13" t="s">
        <v>1742</v>
      </c>
      <c r="D13">
        <f>SUMIFS('EIA Imports Distillate Fuel'!$D:$D,'EIA Imports Distillate Fuel'!$A:$A,D$3,'EIA Imports Distillate Fuel'!$C:$C,$A13)</f>
        <v/>
      </c>
      <c r="E13">
        <f>SUMIFS('EIA Imports Distillate Fuel'!$D:$D,'EIA Imports Distillate Fuel'!$A:$A,E$3,'EIA Imports Distillate Fuel'!$C:$C,$A13)</f>
        <v/>
      </c>
      <c r="F13">
        <f>SUMIFS('EIA Imports Distillate Fuel'!$D:$D,'EIA Imports Distillate Fuel'!$A:$A,F$3,'EIA Imports Distillate Fuel'!$C:$C,$A13)</f>
        <v/>
      </c>
      <c r="G13">
        <f>SUMIFS('EIA Imports Distillate Fuel'!$D:$D,'EIA Imports Distillate Fuel'!$A:$A,G$3,'EIA Imports Distillate Fuel'!$C:$C,$A13)</f>
        <v/>
      </c>
      <c r="H13">
        <f>SUMIFS('EIA Imports Distillate Fuel'!$D:$D,'EIA Imports Distillate Fuel'!$A:$A,H$3,'EIA Imports Distillate Fuel'!$C:$C,$A13)</f>
        <v/>
      </c>
      <c r="I13">
        <f>SUMIFS('EIA Imports Distillate Fuel'!$D:$D,'EIA Imports Distillate Fuel'!$A:$A,I$3,'EIA Imports Distillate Fuel'!$C:$C,$A13)</f>
        <v/>
      </c>
      <c r="J13">
        <f>SUMIFS('EIA Imports Distillate Fuel'!$D:$D,'EIA Imports Distillate Fuel'!$A:$A,J$3,'EIA Imports Distillate Fuel'!$C:$C,$A13)</f>
        <v/>
      </c>
      <c r="K13">
        <f>SUMIFS('EIA Imports Distillate Fuel'!$D:$D,'EIA Imports Distillate Fuel'!$A:$A,K$3,'EIA Imports Distillate Fuel'!$C:$C,$A13)</f>
        <v/>
      </c>
      <c r="L13">
        <f>SUMIFS('EIA Imports Distillate Fuel'!$D:$D,'EIA Imports Distillate Fuel'!$A:$A,L$3,'EIA Imports Distillate Fuel'!$C:$C,$A13)</f>
        <v/>
      </c>
      <c r="M13">
        <f>SUMIFS('EIA Imports Distillate Fuel'!$D:$D,'EIA Imports Distillate Fuel'!$A:$A,M$3,'EIA Imports Distillate Fuel'!$C:$C,$A13)</f>
        <v/>
      </c>
      <c r="N13">
        <f>SUMIFS('EIA Imports Distillate Fuel'!$D:$D,'EIA Imports Distillate Fuel'!$A:$A,N$3,'EIA Imports Distillate Fuel'!$C:$C,$A13)</f>
        <v/>
      </c>
      <c r="O13">
        <f>SUMIFS('EIA Imports Distillate Fuel'!$D:$D,'EIA Imports Distillate Fuel'!$A:$A,O$3,'EIA Imports Distillate Fuel'!$C:$C,$A13)</f>
        <v/>
      </c>
      <c r="P13">
        <f>SUMIFS('EIA Imports Distillate Fuel'!$D:$D,'EIA Imports Distillate Fuel'!$A:$A,P$3,'EIA Imports Distillate Fuel'!$C:$C,$A13)</f>
        <v/>
      </c>
      <c r="Q13">
        <f>SUMIFS('EIA Imports Distillate Fuel'!$D:$D,'EIA Imports Distillate Fuel'!$A:$A,Q$3,'EIA Imports Distillate Fuel'!$C:$C,$A13)</f>
        <v/>
      </c>
      <c r="R13">
        <f>SUMIFS('EIA Imports Distillate Fuel'!$D:$D,'EIA Imports Distillate Fuel'!$A:$A,R$3,'EIA Imports Distillate Fuel'!$C:$C,$A13)</f>
        <v/>
      </c>
      <c r="S13">
        <f>SUMIFS('EIA Imports Distillate Fuel'!$D:$D,'EIA Imports Distillate Fuel'!$A:$A,S$3,'EIA Imports Distillate Fuel'!$C:$C,$A13)</f>
        <v/>
      </c>
      <c r="T13">
        <f>SUMIFS('EIA Imports Distillate Fuel'!$D:$D,'EIA Imports Distillate Fuel'!$A:$A,T$3,'EIA Imports Distillate Fuel'!$C:$C,$A13)</f>
        <v/>
      </c>
      <c r="U13">
        <f>SUMIFS('EIA Imports Distillate Fuel'!$D:$D,'EIA Imports Distillate Fuel'!$A:$A,U$3,'EIA Imports Distillate Fuel'!$C:$C,$A13)</f>
        <v/>
      </c>
      <c r="V13">
        <f>SUMIFS('EIA Imports Distillate Fuel'!$D:$D,'EIA Imports Distillate Fuel'!$A:$A,V$3,'EIA Imports Distillate Fuel'!$C:$C,$A13)</f>
        <v/>
      </c>
      <c r="W13">
        <f>SUMIFS('EIA Imports Distillate Fuel'!$D:$D,'EIA Imports Distillate Fuel'!$A:$A,W$3,'EIA Imports Distillate Fuel'!$C:$C,$A13)</f>
        <v/>
      </c>
      <c r="X13">
        <f>SUMIFS('EIA Imports Distillate Fuel'!$D:$D,'EIA Imports Distillate Fuel'!$A:$A,X$3,'EIA Imports Distillate Fuel'!$C:$C,$A13)</f>
        <v/>
      </c>
      <c r="Y13">
        <f>SUMIFS('EIA Imports Distillate Fuel'!$D:$D,'EIA Imports Distillate Fuel'!$A:$A,Y$3,'EIA Imports Distillate Fuel'!$C:$C,$A13)</f>
        <v/>
      </c>
      <c r="Z13">
        <f>SUMIFS('EIA Imports Distillate Fuel'!$D:$D,'EIA Imports Distillate Fuel'!$A:$A,Z$3,'EIA Imports Distillate Fuel'!$C:$C,$A13)</f>
        <v/>
      </c>
      <c r="AA13">
        <f>SUMIFS('EIA Imports Distillate Fuel'!$D:$D,'EIA Imports Distillate Fuel'!$A:$A,AA$3,'EIA Imports Distillate Fuel'!$C:$C,$A13)</f>
        <v/>
      </c>
      <c r="AB13">
        <f>SUMIFS('EIA Imports Distillate Fuel'!$D:$D,'EIA Imports Distillate Fuel'!$A:$A,AB$3,'EIA Imports Distillate Fuel'!$C:$C,$A13)</f>
        <v/>
      </c>
      <c r="AC13">
        <f>SUMIFS('EIA Imports Distillate Fuel'!$D:$D,'EIA Imports Distillate Fuel'!$A:$A,AC$3,'EIA Imports Distillate Fuel'!$C:$C,$A13)</f>
        <v/>
      </c>
      <c r="AD13">
        <f>SUMIFS('EIA Imports Distillate Fuel'!$D:$D,'EIA Imports Distillate Fuel'!$A:$A,AD$3,'EIA Imports Distillate Fuel'!$C:$C,$A13)</f>
        <v/>
      </c>
      <c r="AE13">
        <f>SUMIFS('EIA Imports Distillate Fuel'!$D:$D,'EIA Imports Distillate Fuel'!$A:$A,AE$3,'EIA Imports Distillate Fuel'!$C:$C,$A13)</f>
        <v/>
      </c>
      <c r="AF13">
        <f>SUMIFS('EIA Imports Distillate Fuel'!$D:$D,'EIA Imports Distillate Fuel'!$A:$A,AF$3,'EIA Imports Distillate Fuel'!$C:$C,$A13)</f>
        <v/>
      </c>
      <c r="AG13">
        <f>SUMIFS('EIA Imports Distillate Fuel'!$D:$D,'EIA Imports Distillate Fuel'!$A:$A,AG$3,'EIA Imports Distillate Fuel'!$C:$C,$A13)</f>
        <v/>
      </c>
      <c r="AH13">
        <f>SUMIFS('EIA Imports Distillate Fuel'!$D:$D,'EIA Imports Distillate Fuel'!$A:$A,AH$3,'EIA Imports Distillate Fuel'!$C:$C,$A13)</f>
        <v/>
      </c>
      <c r="AI13">
        <f>SUMIFS('EIA Imports Distillate Fuel'!$D:$D,'EIA Imports Distillate Fuel'!$A:$A,AI$3,'EIA Imports Distillate Fuel'!$C:$C,$A13)</f>
        <v/>
      </c>
      <c r="AJ13">
        <f>SUMIFS('EIA Imports Distillate Fuel'!$D:$D,'EIA Imports Distillate Fuel'!$A:$A,AJ$3,'EIA Imports Distillate Fuel'!$C:$C,$A13)</f>
        <v/>
      </c>
      <c r="AK13">
        <f>SUMIFS('EIA Imports Distillate Fuel'!$D:$D,'EIA Imports Distillate Fuel'!$A:$A,AK$3,'EIA Imports Distillate Fuel'!$C:$C,$A13)</f>
        <v/>
      </c>
      <c r="AL13">
        <f>SUMIFS('EIA Imports Distillate Fuel'!$D:$D,'EIA Imports Distillate Fuel'!$A:$A,AL$3,'EIA Imports Distillate Fuel'!$C:$C,$A13)</f>
        <v/>
      </c>
      <c r="AM13">
        <f>SUMIFS('EIA Imports Distillate Fuel'!$D:$D,'EIA Imports Distillate Fuel'!$A:$A,AM$3,'EIA Imports Distillate Fuel'!$C:$C,$A13)</f>
        <v/>
      </c>
      <c r="AN13">
        <f>SUMIFS('EIA Imports Distillate Fuel'!$D:$D,'EIA Imports Distillate Fuel'!$A:$A,AN$3,'EIA Imports Distillate Fuel'!$C:$C,$A13)</f>
        <v/>
      </c>
      <c r="AO13">
        <f>SUMIFS('EIA Imports Distillate Fuel'!$D:$D,'EIA Imports Distillate Fuel'!$A:$A,AO$3,'EIA Imports Distillate Fuel'!$C:$C,$A13)</f>
        <v/>
      </c>
      <c r="AP13">
        <f>SUMIFS('EIA Imports Distillate Fuel'!$D:$D,'EIA Imports Distillate Fuel'!$A:$A,AP$3,'EIA Imports Distillate Fuel'!$C:$C,$A13)</f>
        <v/>
      </c>
      <c r="AQ13">
        <f>SUMIFS('EIA Imports Distillate Fuel'!$D:$D,'EIA Imports Distillate Fuel'!$A:$A,AQ$3,'EIA Imports Distillate Fuel'!$C:$C,$A13)</f>
        <v/>
      </c>
      <c r="AR13">
        <f>SUMIFS('EIA Imports Distillate Fuel'!$D:$D,'EIA Imports Distillate Fuel'!$A:$A,AR$3,'EIA Imports Distillate Fuel'!$C:$C,$A13)</f>
        <v/>
      </c>
      <c r="AS13">
        <f>SUMIFS('EIA Imports Distillate Fuel'!$D:$D,'EIA Imports Distillate Fuel'!$A:$A,AS$3,'EIA Imports Distillate Fuel'!$C:$C,$A13)</f>
        <v/>
      </c>
      <c r="AT13">
        <f>SUMIFS('EIA Imports Distillate Fuel'!$D:$D,'EIA Imports Distillate Fuel'!$A:$A,AT$3,'EIA Imports Distillate Fuel'!$C:$C,$A13)</f>
        <v/>
      </c>
      <c r="AU13">
        <f>SUMIFS('EIA Imports Distillate Fuel'!$D:$D,'EIA Imports Distillate Fuel'!$A:$A,AU$3,'EIA Imports Distillate Fuel'!$C:$C,$A13)</f>
        <v/>
      </c>
    </row>
    <row r="14" spans="1:47">
      <c r="A14" t="s">
        <v>415</v>
      </c>
      <c r="B14" t="s">
        <v>1648</v>
      </c>
      <c r="C14" t="s">
        <v>1742</v>
      </c>
      <c r="D14">
        <f>SUMIFS('EIA Imports Distillate Fuel'!$D:$D,'EIA Imports Distillate Fuel'!$A:$A,D$3,'EIA Imports Distillate Fuel'!$C:$C,$A14)</f>
        <v/>
      </c>
      <c r="E14">
        <f>SUMIFS('EIA Imports Distillate Fuel'!$D:$D,'EIA Imports Distillate Fuel'!$A:$A,E$3,'EIA Imports Distillate Fuel'!$C:$C,$A14)</f>
        <v/>
      </c>
      <c r="F14">
        <f>SUMIFS('EIA Imports Distillate Fuel'!$D:$D,'EIA Imports Distillate Fuel'!$A:$A,F$3,'EIA Imports Distillate Fuel'!$C:$C,$A14)</f>
        <v/>
      </c>
      <c r="G14">
        <f>SUMIFS('EIA Imports Distillate Fuel'!$D:$D,'EIA Imports Distillate Fuel'!$A:$A,G$3,'EIA Imports Distillate Fuel'!$C:$C,$A14)</f>
        <v/>
      </c>
      <c r="H14">
        <f>SUMIFS('EIA Imports Distillate Fuel'!$D:$D,'EIA Imports Distillate Fuel'!$A:$A,H$3,'EIA Imports Distillate Fuel'!$C:$C,$A14)</f>
        <v/>
      </c>
      <c r="I14">
        <f>SUMIFS('EIA Imports Distillate Fuel'!$D:$D,'EIA Imports Distillate Fuel'!$A:$A,I$3,'EIA Imports Distillate Fuel'!$C:$C,$A14)</f>
        <v/>
      </c>
      <c r="J14">
        <f>SUMIFS('EIA Imports Distillate Fuel'!$D:$D,'EIA Imports Distillate Fuel'!$A:$A,J$3,'EIA Imports Distillate Fuel'!$C:$C,$A14)</f>
        <v/>
      </c>
      <c r="K14">
        <f>SUMIFS('EIA Imports Distillate Fuel'!$D:$D,'EIA Imports Distillate Fuel'!$A:$A,K$3,'EIA Imports Distillate Fuel'!$C:$C,$A14)</f>
        <v/>
      </c>
      <c r="L14">
        <f>SUMIFS('EIA Imports Distillate Fuel'!$D:$D,'EIA Imports Distillate Fuel'!$A:$A,L$3,'EIA Imports Distillate Fuel'!$C:$C,$A14)</f>
        <v/>
      </c>
      <c r="M14">
        <f>SUMIFS('EIA Imports Distillate Fuel'!$D:$D,'EIA Imports Distillate Fuel'!$A:$A,M$3,'EIA Imports Distillate Fuel'!$C:$C,$A14)</f>
        <v/>
      </c>
      <c r="N14">
        <f>SUMIFS('EIA Imports Distillate Fuel'!$D:$D,'EIA Imports Distillate Fuel'!$A:$A,N$3,'EIA Imports Distillate Fuel'!$C:$C,$A14)</f>
        <v/>
      </c>
      <c r="O14">
        <f>SUMIFS('EIA Imports Distillate Fuel'!$D:$D,'EIA Imports Distillate Fuel'!$A:$A,O$3,'EIA Imports Distillate Fuel'!$C:$C,$A14)</f>
        <v/>
      </c>
      <c r="P14">
        <f>SUMIFS('EIA Imports Distillate Fuel'!$D:$D,'EIA Imports Distillate Fuel'!$A:$A,P$3,'EIA Imports Distillate Fuel'!$C:$C,$A14)</f>
        <v/>
      </c>
      <c r="Q14">
        <f>SUMIFS('EIA Imports Distillate Fuel'!$D:$D,'EIA Imports Distillate Fuel'!$A:$A,Q$3,'EIA Imports Distillate Fuel'!$C:$C,$A14)</f>
        <v/>
      </c>
      <c r="R14">
        <f>SUMIFS('EIA Imports Distillate Fuel'!$D:$D,'EIA Imports Distillate Fuel'!$A:$A,R$3,'EIA Imports Distillate Fuel'!$C:$C,$A14)</f>
        <v/>
      </c>
      <c r="S14">
        <f>SUMIFS('EIA Imports Distillate Fuel'!$D:$D,'EIA Imports Distillate Fuel'!$A:$A,S$3,'EIA Imports Distillate Fuel'!$C:$C,$A14)</f>
        <v/>
      </c>
      <c r="T14">
        <f>SUMIFS('EIA Imports Distillate Fuel'!$D:$D,'EIA Imports Distillate Fuel'!$A:$A,T$3,'EIA Imports Distillate Fuel'!$C:$C,$A14)</f>
        <v/>
      </c>
      <c r="U14">
        <f>SUMIFS('EIA Imports Distillate Fuel'!$D:$D,'EIA Imports Distillate Fuel'!$A:$A,U$3,'EIA Imports Distillate Fuel'!$C:$C,$A14)</f>
        <v/>
      </c>
      <c r="V14">
        <f>SUMIFS('EIA Imports Distillate Fuel'!$D:$D,'EIA Imports Distillate Fuel'!$A:$A,V$3,'EIA Imports Distillate Fuel'!$C:$C,$A14)</f>
        <v/>
      </c>
      <c r="W14">
        <f>SUMIFS('EIA Imports Distillate Fuel'!$D:$D,'EIA Imports Distillate Fuel'!$A:$A,W$3,'EIA Imports Distillate Fuel'!$C:$C,$A14)</f>
        <v/>
      </c>
      <c r="X14">
        <f>SUMIFS('EIA Imports Distillate Fuel'!$D:$D,'EIA Imports Distillate Fuel'!$A:$A,X$3,'EIA Imports Distillate Fuel'!$C:$C,$A14)</f>
        <v/>
      </c>
      <c r="Y14">
        <f>SUMIFS('EIA Imports Distillate Fuel'!$D:$D,'EIA Imports Distillate Fuel'!$A:$A,Y$3,'EIA Imports Distillate Fuel'!$C:$C,$A14)</f>
        <v/>
      </c>
      <c r="Z14">
        <f>SUMIFS('EIA Imports Distillate Fuel'!$D:$D,'EIA Imports Distillate Fuel'!$A:$A,Z$3,'EIA Imports Distillate Fuel'!$C:$C,$A14)</f>
        <v/>
      </c>
      <c r="AA14">
        <f>SUMIFS('EIA Imports Distillate Fuel'!$D:$D,'EIA Imports Distillate Fuel'!$A:$A,AA$3,'EIA Imports Distillate Fuel'!$C:$C,$A14)</f>
        <v/>
      </c>
      <c r="AB14">
        <f>SUMIFS('EIA Imports Distillate Fuel'!$D:$D,'EIA Imports Distillate Fuel'!$A:$A,AB$3,'EIA Imports Distillate Fuel'!$C:$C,$A14)</f>
        <v/>
      </c>
      <c r="AC14">
        <f>SUMIFS('EIA Imports Distillate Fuel'!$D:$D,'EIA Imports Distillate Fuel'!$A:$A,AC$3,'EIA Imports Distillate Fuel'!$C:$C,$A14)</f>
        <v/>
      </c>
      <c r="AD14">
        <f>SUMIFS('EIA Imports Distillate Fuel'!$D:$D,'EIA Imports Distillate Fuel'!$A:$A,AD$3,'EIA Imports Distillate Fuel'!$C:$C,$A14)</f>
        <v/>
      </c>
      <c r="AE14">
        <f>SUMIFS('EIA Imports Distillate Fuel'!$D:$D,'EIA Imports Distillate Fuel'!$A:$A,AE$3,'EIA Imports Distillate Fuel'!$C:$C,$A14)</f>
        <v/>
      </c>
      <c r="AF14">
        <f>SUMIFS('EIA Imports Distillate Fuel'!$D:$D,'EIA Imports Distillate Fuel'!$A:$A,AF$3,'EIA Imports Distillate Fuel'!$C:$C,$A14)</f>
        <v/>
      </c>
      <c r="AG14">
        <f>SUMIFS('EIA Imports Distillate Fuel'!$D:$D,'EIA Imports Distillate Fuel'!$A:$A,AG$3,'EIA Imports Distillate Fuel'!$C:$C,$A14)</f>
        <v/>
      </c>
      <c r="AH14">
        <f>SUMIFS('EIA Imports Distillate Fuel'!$D:$D,'EIA Imports Distillate Fuel'!$A:$A,AH$3,'EIA Imports Distillate Fuel'!$C:$C,$A14)</f>
        <v/>
      </c>
      <c r="AI14">
        <f>SUMIFS('EIA Imports Distillate Fuel'!$D:$D,'EIA Imports Distillate Fuel'!$A:$A,AI$3,'EIA Imports Distillate Fuel'!$C:$C,$A14)</f>
        <v/>
      </c>
      <c r="AJ14">
        <f>SUMIFS('EIA Imports Distillate Fuel'!$D:$D,'EIA Imports Distillate Fuel'!$A:$A,AJ$3,'EIA Imports Distillate Fuel'!$C:$C,$A14)</f>
        <v/>
      </c>
      <c r="AK14">
        <f>SUMIFS('EIA Imports Distillate Fuel'!$D:$D,'EIA Imports Distillate Fuel'!$A:$A,AK$3,'EIA Imports Distillate Fuel'!$C:$C,$A14)</f>
        <v/>
      </c>
      <c r="AL14">
        <f>SUMIFS('EIA Imports Distillate Fuel'!$D:$D,'EIA Imports Distillate Fuel'!$A:$A,AL$3,'EIA Imports Distillate Fuel'!$C:$C,$A14)</f>
        <v/>
      </c>
      <c r="AM14">
        <f>SUMIFS('EIA Imports Distillate Fuel'!$D:$D,'EIA Imports Distillate Fuel'!$A:$A,AM$3,'EIA Imports Distillate Fuel'!$C:$C,$A14)</f>
        <v/>
      </c>
      <c r="AN14">
        <f>SUMIFS('EIA Imports Distillate Fuel'!$D:$D,'EIA Imports Distillate Fuel'!$A:$A,AN$3,'EIA Imports Distillate Fuel'!$C:$C,$A14)</f>
        <v/>
      </c>
      <c r="AO14">
        <f>SUMIFS('EIA Imports Distillate Fuel'!$D:$D,'EIA Imports Distillate Fuel'!$A:$A,AO$3,'EIA Imports Distillate Fuel'!$C:$C,$A14)</f>
        <v/>
      </c>
      <c r="AP14">
        <f>SUMIFS('EIA Imports Distillate Fuel'!$D:$D,'EIA Imports Distillate Fuel'!$A:$A,AP$3,'EIA Imports Distillate Fuel'!$C:$C,$A14)</f>
        <v/>
      </c>
      <c r="AQ14">
        <f>SUMIFS('EIA Imports Distillate Fuel'!$D:$D,'EIA Imports Distillate Fuel'!$A:$A,AQ$3,'EIA Imports Distillate Fuel'!$C:$C,$A14)</f>
        <v/>
      </c>
      <c r="AR14">
        <f>SUMIFS('EIA Imports Distillate Fuel'!$D:$D,'EIA Imports Distillate Fuel'!$A:$A,AR$3,'EIA Imports Distillate Fuel'!$C:$C,$A14)</f>
        <v/>
      </c>
      <c r="AS14">
        <f>SUMIFS('EIA Imports Distillate Fuel'!$D:$D,'EIA Imports Distillate Fuel'!$A:$A,AS$3,'EIA Imports Distillate Fuel'!$C:$C,$A14)</f>
        <v/>
      </c>
      <c r="AT14">
        <f>SUMIFS('EIA Imports Distillate Fuel'!$D:$D,'EIA Imports Distillate Fuel'!$A:$A,AT$3,'EIA Imports Distillate Fuel'!$C:$C,$A14)</f>
        <v/>
      </c>
      <c r="AU14">
        <f>SUMIFS('EIA Imports Distillate Fuel'!$D:$D,'EIA Imports Distillate Fuel'!$A:$A,AU$3,'EIA Imports Distillate Fuel'!$C:$C,$A14)</f>
        <v/>
      </c>
    </row>
    <row r="15" spans="1:47">
      <c r="A15" t="s">
        <v>273</v>
      </c>
      <c r="B15" t="s">
        <v>1648</v>
      </c>
      <c r="C15" t="s">
        <v>1742</v>
      </c>
      <c r="D15">
        <f>SUMIFS('EIA Imports Distillate Fuel'!$D:$D,'EIA Imports Distillate Fuel'!$A:$A,D$3,'EIA Imports Distillate Fuel'!$C:$C,$A15)</f>
        <v/>
      </c>
      <c r="E15">
        <f>SUMIFS('EIA Imports Distillate Fuel'!$D:$D,'EIA Imports Distillate Fuel'!$A:$A,E$3,'EIA Imports Distillate Fuel'!$C:$C,$A15)</f>
        <v/>
      </c>
      <c r="F15">
        <f>SUMIFS('EIA Imports Distillate Fuel'!$D:$D,'EIA Imports Distillate Fuel'!$A:$A,F$3,'EIA Imports Distillate Fuel'!$C:$C,$A15)</f>
        <v/>
      </c>
      <c r="G15">
        <f>SUMIFS('EIA Imports Distillate Fuel'!$D:$D,'EIA Imports Distillate Fuel'!$A:$A,G$3,'EIA Imports Distillate Fuel'!$C:$C,$A15)</f>
        <v/>
      </c>
      <c r="H15">
        <f>SUMIFS('EIA Imports Distillate Fuel'!$D:$D,'EIA Imports Distillate Fuel'!$A:$A,H$3,'EIA Imports Distillate Fuel'!$C:$C,$A15)</f>
        <v/>
      </c>
      <c r="I15">
        <f>SUMIFS('EIA Imports Distillate Fuel'!$D:$D,'EIA Imports Distillate Fuel'!$A:$A,I$3,'EIA Imports Distillate Fuel'!$C:$C,$A15)</f>
        <v/>
      </c>
      <c r="J15">
        <f>SUMIFS('EIA Imports Distillate Fuel'!$D:$D,'EIA Imports Distillate Fuel'!$A:$A,J$3,'EIA Imports Distillate Fuel'!$C:$C,$A15)</f>
        <v/>
      </c>
      <c r="K15">
        <f>SUMIFS('EIA Imports Distillate Fuel'!$D:$D,'EIA Imports Distillate Fuel'!$A:$A,K$3,'EIA Imports Distillate Fuel'!$C:$C,$A15)</f>
        <v/>
      </c>
      <c r="L15">
        <f>SUMIFS('EIA Imports Distillate Fuel'!$D:$D,'EIA Imports Distillate Fuel'!$A:$A,L$3,'EIA Imports Distillate Fuel'!$C:$C,$A15)</f>
        <v/>
      </c>
      <c r="M15">
        <f>SUMIFS('EIA Imports Distillate Fuel'!$D:$D,'EIA Imports Distillate Fuel'!$A:$A,M$3,'EIA Imports Distillate Fuel'!$C:$C,$A15)</f>
        <v/>
      </c>
      <c r="N15">
        <f>SUMIFS('EIA Imports Distillate Fuel'!$D:$D,'EIA Imports Distillate Fuel'!$A:$A,N$3,'EIA Imports Distillate Fuel'!$C:$C,$A15)</f>
        <v/>
      </c>
      <c r="O15">
        <f>SUMIFS('EIA Imports Distillate Fuel'!$D:$D,'EIA Imports Distillate Fuel'!$A:$A,O$3,'EIA Imports Distillate Fuel'!$C:$C,$A15)</f>
        <v/>
      </c>
      <c r="P15">
        <f>SUMIFS('EIA Imports Distillate Fuel'!$D:$D,'EIA Imports Distillate Fuel'!$A:$A,P$3,'EIA Imports Distillate Fuel'!$C:$C,$A15)</f>
        <v/>
      </c>
      <c r="Q15">
        <f>SUMIFS('EIA Imports Distillate Fuel'!$D:$D,'EIA Imports Distillate Fuel'!$A:$A,Q$3,'EIA Imports Distillate Fuel'!$C:$C,$A15)</f>
        <v/>
      </c>
      <c r="R15">
        <f>SUMIFS('EIA Imports Distillate Fuel'!$D:$D,'EIA Imports Distillate Fuel'!$A:$A,R$3,'EIA Imports Distillate Fuel'!$C:$C,$A15)</f>
        <v/>
      </c>
      <c r="S15">
        <f>SUMIFS('EIA Imports Distillate Fuel'!$D:$D,'EIA Imports Distillate Fuel'!$A:$A,S$3,'EIA Imports Distillate Fuel'!$C:$C,$A15)</f>
        <v/>
      </c>
      <c r="T15">
        <f>SUMIFS('EIA Imports Distillate Fuel'!$D:$D,'EIA Imports Distillate Fuel'!$A:$A,T$3,'EIA Imports Distillate Fuel'!$C:$C,$A15)</f>
        <v/>
      </c>
      <c r="U15">
        <f>SUMIFS('EIA Imports Distillate Fuel'!$D:$D,'EIA Imports Distillate Fuel'!$A:$A,U$3,'EIA Imports Distillate Fuel'!$C:$C,$A15)</f>
        <v/>
      </c>
      <c r="V15">
        <f>SUMIFS('EIA Imports Distillate Fuel'!$D:$D,'EIA Imports Distillate Fuel'!$A:$A,V$3,'EIA Imports Distillate Fuel'!$C:$C,$A15)</f>
        <v/>
      </c>
      <c r="W15">
        <f>SUMIFS('EIA Imports Distillate Fuel'!$D:$D,'EIA Imports Distillate Fuel'!$A:$A,W$3,'EIA Imports Distillate Fuel'!$C:$C,$A15)</f>
        <v/>
      </c>
      <c r="X15">
        <f>SUMIFS('EIA Imports Distillate Fuel'!$D:$D,'EIA Imports Distillate Fuel'!$A:$A,X$3,'EIA Imports Distillate Fuel'!$C:$C,$A15)</f>
        <v/>
      </c>
      <c r="Y15">
        <f>SUMIFS('EIA Imports Distillate Fuel'!$D:$D,'EIA Imports Distillate Fuel'!$A:$A,Y$3,'EIA Imports Distillate Fuel'!$C:$C,$A15)</f>
        <v/>
      </c>
      <c r="Z15">
        <f>SUMIFS('EIA Imports Distillate Fuel'!$D:$D,'EIA Imports Distillate Fuel'!$A:$A,Z$3,'EIA Imports Distillate Fuel'!$C:$C,$A15)</f>
        <v/>
      </c>
      <c r="AA15">
        <f>SUMIFS('EIA Imports Distillate Fuel'!$D:$D,'EIA Imports Distillate Fuel'!$A:$A,AA$3,'EIA Imports Distillate Fuel'!$C:$C,$A15)</f>
        <v/>
      </c>
      <c r="AB15">
        <f>SUMIFS('EIA Imports Distillate Fuel'!$D:$D,'EIA Imports Distillate Fuel'!$A:$A,AB$3,'EIA Imports Distillate Fuel'!$C:$C,$A15)</f>
        <v/>
      </c>
      <c r="AC15">
        <f>SUMIFS('EIA Imports Distillate Fuel'!$D:$D,'EIA Imports Distillate Fuel'!$A:$A,AC$3,'EIA Imports Distillate Fuel'!$C:$C,$A15)</f>
        <v/>
      </c>
      <c r="AD15">
        <f>SUMIFS('EIA Imports Distillate Fuel'!$D:$D,'EIA Imports Distillate Fuel'!$A:$A,AD$3,'EIA Imports Distillate Fuel'!$C:$C,$A15)</f>
        <v/>
      </c>
      <c r="AE15">
        <f>SUMIFS('EIA Imports Distillate Fuel'!$D:$D,'EIA Imports Distillate Fuel'!$A:$A,AE$3,'EIA Imports Distillate Fuel'!$C:$C,$A15)</f>
        <v/>
      </c>
      <c r="AF15">
        <f>SUMIFS('EIA Imports Distillate Fuel'!$D:$D,'EIA Imports Distillate Fuel'!$A:$A,AF$3,'EIA Imports Distillate Fuel'!$C:$C,$A15)</f>
        <v/>
      </c>
      <c r="AG15">
        <f>SUMIFS('EIA Imports Distillate Fuel'!$D:$D,'EIA Imports Distillate Fuel'!$A:$A,AG$3,'EIA Imports Distillate Fuel'!$C:$C,$A15)</f>
        <v/>
      </c>
      <c r="AH15">
        <f>SUMIFS('EIA Imports Distillate Fuel'!$D:$D,'EIA Imports Distillate Fuel'!$A:$A,AH$3,'EIA Imports Distillate Fuel'!$C:$C,$A15)</f>
        <v/>
      </c>
      <c r="AI15">
        <f>SUMIFS('EIA Imports Distillate Fuel'!$D:$D,'EIA Imports Distillate Fuel'!$A:$A,AI$3,'EIA Imports Distillate Fuel'!$C:$C,$A15)</f>
        <v/>
      </c>
      <c r="AJ15">
        <f>SUMIFS('EIA Imports Distillate Fuel'!$D:$D,'EIA Imports Distillate Fuel'!$A:$A,AJ$3,'EIA Imports Distillate Fuel'!$C:$C,$A15)</f>
        <v/>
      </c>
      <c r="AK15">
        <f>SUMIFS('EIA Imports Distillate Fuel'!$D:$D,'EIA Imports Distillate Fuel'!$A:$A,AK$3,'EIA Imports Distillate Fuel'!$C:$C,$A15)</f>
        <v/>
      </c>
      <c r="AL15">
        <f>SUMIFS('EIA Imports Distillate Fuel'!$D:$D,'EIA Imports Distillate Fuel'!$A:$A,AL$3,'EIA Imports Distillate Fuel'!$C:$C,$A15)</f>
        <v/>
      </c>
      <c r="AM15">
        <f>SUMIFS('EIA Imports Distillate Fuel'!$D:$D,'EIA Imports Distillate Fuel'!$A:$A,AM$3,'EIA Imports Distillate Fuel'!$C:$C,$A15)</f>
        <v/>
      </c>
      <c r="AN15">
        <f>SUMIFS('EIA Imports Distillate Fuel'!$D:$D,'EIA Imports Distillate Fuel'!$A:$A,AN$3,'EIA Imports Distillate Fuel'!$C:$C,$A15)</f>
        <v/>
      </c>
      <c r="AO15">
        <f>SUMIFS('EIA Imports Distillate Fuel'!$D:$D,'EIA Imports Distillate Fuel'!$A:$A,AO$3,'EIA Imports Distillate Fuel'!$C:$C,$A15)</f>
        <v/>
      </c>
      <c r="AP15">
        <f>SUMIFS('EIA Imports Distillate Fuel'!$D:$D,'EIA Imports Distillate Fuel'!$A:$A,AP$3,'EIA Imports Distillate Fuel'!$C:$C,$A15)</f>
        <v/>
      </c>
      <c r="AQ15">
        <f>SUMIFS('EIA Imports Distillate Fuel'!$D:$D,'EIA Imports Distillate Fuel'!$A:$A,AQ$3,'EIA Imports Distillate Fuel'!$C:$C,$A15)</f>
        <v/>
      </c>
      <c r="AR15">
        <f>SUMIFS('EIA Imports Distillate Fuel'!$D:$D,'EIA Imports Distillate Fuel'!$A:$A,AR$3,'EIA Imports Distillate Fuel'!$C:$C,$A15)</f>
        <v/>
      </c>
      <c r="AS15">
        <f>SUMIFS('EIA Imports Distillate Fuel'!$D:$D,'EIA Imports Distillate Fuel'!$A:$A,AS$3,'EIA Imports Distillate Fuel'!$C:$C,$A15)</f>
        <v/>
      </c>
      <c r="AT15">
        <f>SUMIFS('EIA Imports Distillate Fuel'!$D:$D,'EIA Imports Distillate Fuel'!$A:$A,AT$3,'EIA Imports Distillate Fuel'!$C:$C,$A15)</f>
        <v/>
      </c>
      <c r="AU15">
        <f>SUMIFS('EIA Imports Distillate Fuel'!$D:$D,'EIA Imports Distillate Fuel'!$A:$A,AU$3,'EIA Imports Distillate Fuel'!$C:$C,$A15)</f>
        <v/>
      </c>
    </row>
    <row r="16" spans="1:47">
      <c r="A16" t="s">
        <v>332</v>
      </c>
      <c r="B16" t="s">
        <v>1648</v>
      </c>
      <c r="C16" t="s">
        <v>1742</v>
      </c>
      <c r="D16">
        <f>SUMIFS('EIA Imports Distillate Fuel'!$D:$D,'EIA Imports Distillate Fuel'!$A:$A,D$3,'EIA Imports Distillate Fuel'!$C:$C,$A16)</f>
        <v/>
      </c>
      <c r="E16">
        <f>SUMIFS('EIA Imports Distillate Fuel'!$D:$D,'EIA Imports Distillate Fuel'!$A:$A,E$3,'EIA Imports Distillate Fuel'!$C:$C,$A16)</f>
        <v/>
      </c>
      <c r="F16">
        <f>SUMIFS('EIA Imports Distillate Fuel'!$D:$D,'EIA Imports Distillate Fuel'!$A:$A,F$3,'EIA Imports Distillate Fuel'!$C:$C,$A16)</f>
        <v/>
      </c>
      <c r="G16">
        <f>SUMIFS('EIA Imports Distillate Fuel'!$D:$D,'EIA Imports Distillate Fuel'!$A:$A,G$3,'EIA Imports Distillate Fuel'!$C:$C,$A16)</f>
        <v/>
      </c>
      <c r="H16">
        <f>SUMIFS('EIA Imports Distillate Fuel'!$D:$D,'EIA Imports Distillate Fuel'!$A:$A,H$3,'EIA Imports Distillate Fuel'!$C:$C,$A16)</f>
        <v/>
      </c>
      <c r="I16">
        <f>SUMIFS('EIA Imports Distillate Fuel'!$D:$D,'EIA Imports Distillate Fuel'!$A:$A,I$3,'EIA Imports Distillate Fuel'!$C:$C,$A16)</f>
        <v/>
      </c>
      <c r="J16">
        <f>SUMIFS('EIA Imports Distillate Fuel'!$D:$D,'EIA Imports Distillate Fuel'!$A:$A,J$3,'EIA Imports Distillate Fuel'!$C:$C,$A16)</f>
        <v/>
      </c>
      <c r="K16">
        <f>SUMIFS('EIA Imports Distillate Fuel'!$D:$D,'EIA Imports Distillate Fuel'!$A:$A,K$3,'EIA Imports Distillate Fuel'!$C:$C,$A16)</f>
        <v/>
      </c>
      <c r="L16">
        <f>SUMIFS('EIA Imports Distillate Fuel'!$D:$D,'EIA Imports Distillate Fuel'!$A:$A,L$3,'EIA Imports Distillate Fuel'!$C:$C,$A16)</f>
        <v/>
      </c>
      <c r="M16">
        <f>SUMIFS('EIA Imports Distillate Fuel'!$D:$D,'EIA Imports Distillate Fuel'!$A:$A,M$3,'EIA Imports Distillate Fuel'!$C:$C,$A16)</f>
        <v/>
      </c>
      <c r="N16">
        <f>SUMIFS('EIA Imports Distillate Fuel'!$D:$D,'EIA Imports Distillate Fuel'!$A:$A,N$3,'EIA Imports Distillate Fuel'!$C:$C,$A16)</f>
        <v/>
      </c>
      <c r="O16">
        <f>SUMIFS('EIA Imports Distillate Fuel'!$D:$D,'EIA Imports Distillate Fuel'!$A:$A,O$3,'EIA Imports Distillate Fuel'!$C:$C,$A16)</f>
        <v/>
      </c>
      <c r="P16">
        <f>SUMIFS('EIA Imports Distillate Fuel'!$D:$D,'EIA Imports Distillate Fuel'!$A:$A,P$3,'EIA Imports Distillate Fuel'!$C:$C,$A16)</f>
        <v/>
      </c>
      <c r="Q16">
        <f>SUMIFS('EIA Imports Distillate Fuel'!$D:$D,'EIA Imports Distillate Fuel'!$A:$A,Q$3,'EIA Imports Distillate Fuel'!$C:$C,$A16)</f>
        <v/>
      </c>
      <c r="R16">
        <f>SUMIFS('EIA Imports Distillate Fuel'!$D:$D,'EIA Imports Distillate Fuel'!$A:$A,R$3,'EIA Imports Distillate Fuel'!$C:$C,$A16)</f>
        <v/>
      </c>
      <c r="S16">
        <f>SUMIFS('EIA Imports Distillate Fuel'!$D:$D,'EIA Imports Distillate Fuel'!$A:$A,S$3,'EIA Imports Distillate Fuel'!$C:$C,$A16)</f>
        <v/>
      </c>
      <c r="T16">
        <f>SUMIFS('EIA Imports Distillate Fuel'!$D:$D,'EIA Imports Distillate Fuel'!$A:$A,T$3,'EIA Imports Distillate Fuel'!$C:$C,$A16)</f>
        <v/>
      </c>
      <c r="U16">
        <f>SUMIFS('EIA Imports Distillate Fuel'!$D:$D,'EIA Imports Distillate Fuel'!$A:$A,U$3,'EIA Imports Distillate Fuel'!$C:$C,$A16)</f>
        <v/>
      </c>
      <c r="V16">
        <f>SUMIFS('EIA Imports Distillate Fuel'!$D:$D,'EIA Imports Distillate Fuel'!$A:$A,V$3,'EIA Imports Distillate Fuel'!$C:$C,$A16)</f>
        <v/>
      </c>
      <c r="W16">
        <f>SUMIFS('EIA Imports Distillate Fuel'!$D:$D,'EIA Imports Distillate Fuel'!$A:$A,W$3,'EIA Imports Distillate Fuel'!$C:$C,$A16)</f>
        <v/>
      </c>
      <c r="X16">
        <f>SUMIFS('EIA Imports Distillate Fuel'!$D:$D,'EIA Imports Distillate Fuel'!$A:$A,X$3,'EIA Imports Distillate Fuel'!$C:$C,$A16)</f>
        <v/>
      </c>
      <c r="Y16">
        <f>SUMIFS('EIA Imports Distillate Fuel'!$D:$D,'EIA Imports Distillate Fuel'!$A:$A,Y$3,'EIA Imports Distillate Fuel'!$C:$C,$A16)</f>
        <v/>
      </c>
      <c r="Z16">
        <f>SUMIFS('EIA Imports Distillate Fuel'!$D:$D,'EIA Imports Distillate Fuel'!$A:$A,Z$3,'EIA Imports Distillate Fuel'!$C:$C,$A16)</f>
        <v/>
      </c>
      <c r="AA16">
        <f>SUMIFS('EIA Imports Distillate Fuel'!$D:$D,'EIA Imports Distillate Fuel'!$A:$A,AA$3,'EIA Imports Distillate Fuel'!$C:$C,$A16)</f>
        <v/>
      </c>
      <c r="AB16">
        <f>SUMIFS('EIA Imports Distillate Fuel'!$D:$D,'EIA Imports Distillate Fuel'!$A:$A,AB$3,'EIA Imports Distillate Fuel'!$C:$C,$A16)</f>
        <v/>
      </c>
      <c r="AC16">
        <f>SUMIFS('EIA Imports Distillate Fuel'!$D:$D,'EIA Imports Distillate Fuel'!$A:$A,AC$3,'EIA Imports Distillate Fuel'!$C:$C,$A16)</f>
        <v/>
      </c>
      <c r="AD16">
        <f>SUMIFS('EIA Imports Distillate Fuel'!$D:$D,'EIA Imports Distillate Fuel'!$A:$A,AD$3,'EIA Imports Distillate Fuel'!$C:$C,$A16)</f>
        <v/>
      </c>
      <c r="AE16">
        <f>SUMIFS('EIA Imports Distillate Fuel'!$D:$D,'EIA Imports Distillate Fuel'!$A:$A,AE$3,'EIA Imports Distillate Fuel'!$C:$C,$A16)</f>
        <v/>
      </c>
      <c r="AF16">
        <f>SUMIFS('EIA Imports Distillate Fuel'!$D:$D,'EIA Imports Distillate Fuel'!$A:$A,AF$3,'EIA Imports Distillate Fuel'!$C:$C,$A16)</f>
        <v/>
      </c>
      <c r="AG16">
        <f>SUMIFS('EIA Imports Distillate Fuel'!$D:$D,'EIA Imports Distillate Fuel'!$A:$A,AG$3,'EIA Imports Distillate Fuel'!$C:$C,$A16)</f>
        <v/>
      </c>
      <c r="AH16">
        <f>SUMIFS('EIA Imports Distillate Fuel'!$D:$D,'EIA Imports Distillate Fuel'!$A:$A,AH$3,'EIA Imports Distillate Fuel'!$C:$C,$A16)</f>
        <v/>
      </c>
      <c r="AI16">
        <f>SUMIFS('EIA Imports Distillate Fuel'!$D:$D,'EIA Imports Distillate Fuel'!$A:$A,AI$3,'EIA Imports Distillate Fuel'!$C:$C,$A16)</f>
        <v/>
      </c>
      <c r="AJ16">
        <f>SUMIFS('EIA Imports Distillate Fuel'!$D:$D,'EIA Imports Distillate Fuel'!$A:$A,AJ$3,'EIA Imports Distillate Fuel'!$C:$C,$A16)</f>
        <v/>
      </c>
      <c r="AK16">
        <f>SUMIFS('EIA Imports Distillate Fuel'!$D:$D,'EIA Imports Distillate Fuel'!$A:$A,AK$3,'EIA Imports Distillate Fuel'!$C:$C,$A16)</f>
        <v/>
      </c>
      <c r="AL16">
        <f>SUMIFS('EIA Imports Distillate Fuel'!$D:$D,'EIA Imports Distillate Fuel'!$A:$A,AL$3,'EIA Imports Distillate Fuel'!$C:$C,$A16)</f>
        <v/>
      </c>
      <c r="AM16">
        <f>SUMIFS('EIA Imports Distillate Fuel'!$D:$D,'EIA Imports Distillate Fuel'!$A:$A,AM$3,'EIA Imports Distillate Fuel'!$C:$C,$A16)</f>
        <v/>
      </c>
      <c r="AN16">
        <f>SUMIFS('EIA Imports Distillate Fuel'!$D:$D,'EIA Imports Distillate Fuel'!$A:$A,AN$3,'EIA Imports Distillate Fuel'!$C:$C,$A16)</f>
        <v/>
      </c>
      <c r="AO16">
        <f>SUMIFS('EIA Imports Distillate Fuel'!$D:$D,'EIA Imports Distillate Fuel'!$A:$A,AO$3,'EIA Imports Distillate Fuel'!$C:$C,$A16)</f>
        <v/>
      </c>
      <c r="AP16">
        <f>SUMIFS('EIA Imports Distillate Fuel'!$D:$D,'EIA Imports Distillate Fuel'!$A:$A,AP$3,'EIA Imports Distillate Fuel'!$C:$C,$A16)</f>
        <v/>
      </c>
      <c r="AQ16">
        <f>SUMIFS('EIA Imports Distillate Fuel'!$D:$D,'EIA Imports Distillate Fuel'!$A:$A,AQ$3,'EIA Imports Distillate Fuel'!$C:$C,$A16)</f>
        <v/>
      </c>
      <c r="AR16">
        <f>SUMIFS('EIA Imports Distillate Fuel'!$D:$D,'EIA Imports Distillate Fuel'!$A:$A,AR$3,'EIA Imports Distillate Fuel'!$C:$C,$A16)</f>
        <v/>
      </c>
      <c r="AS16">
        <f>SUMIFS('EIA Imports Distillate Fuel'!$D:$D,'EIA Imports Distillate Fuel'!$A:$A,AS$3,'EIA Imports Distillate Fuel'!$C:$C,$A16)</f>
        <v/>
      </c>
      <c r="AT16">
        <f>SUMIFS('EIA Imports Distillate Fuel'!$D:$D,'EIA Imports Distillate Fuel'!$A:$A,AT$3,'EIA Imports Distillate Fuel'!$C:$C,$A16)</f>
        <v/>
      </c>
      <c r="AU16">
        <f>SUMIFS('EIA Imports Distillate Fuel'!$D:$D,'EIA Imports Distillate Fuel'!$A:$A,AU$3,'EIA Imports Distillate Fuel'!$C:$C,$A16)</f>
        <v/>
      </c>
    </row>
    <row r="17" spans="1:47">
      <c r="A17" t="s">
        <v>306</v>
      </c>
      <c r="B17" t="s">
        <v>1648</v>
      </c>
      <c r="C17" t="s">
        <v>1742</v>
      </c>
      <c r="D17">
        <f>SUMIFS('EIA Imports Distillate Fuel'!$D:$D,'EIA Imports Distillate Fuel'!$A:$A,D$3,'EIA Imports Distillate Fuel'!$C:$C,$A17)</f>
        <v/>
      </c>
      <c r="E17">
        <f>SUMIFS('EIA Imports Distillate Fuel'!$D:$D,'EIA Imports Distillate Fuel'!$A:$A,E$3,'EIA Imports Distillate Fuel'!$C:$C,$A17)</f>
        <v/>
      </c>
      <c r="F17">
        <f>SUMIFS('EIA Imports Distillate Fuel'!$D:$D,'EIA Imports Distillate Fuel'!$A:$A,F$3,'EIA Imports Distillate Fuel'!$C:$C,$A17)</f>
        <v/>
      </c>
      <c r="G17">
        <f>SUMIFS('EIA Imports Distillate Fuel'!$D:$D,'EIA Imports Distillate Fuel'!$A:$A,G$3,'EIA Imports Distillate Fuel'!$C:$C,$A17)</f>
        <v/>
      </c>
      <c r="H17">
        <f>SUMIFS('EIA Imports Distillate Fuel'!$D:$D,'EIA Imports Distillate Fuel'!$A:$A,H$3,'EIA Imports Distillate Fuel'!$C:$C,$A17)</f>
        <v/>
      </c>
      <c r="I17">
        <f>SUMIFS('EIA Imports Distillate Fuel'!$D:$D,'EIA Imports Distillate Fuel'!$A:$A,I$3,'EIA Imports Distillate Fuel'!$C:$C,$A17)</f>
        <v/>
      </c>
      <c r="J17">
        <f>SUMIFS('EIA Imports Distillate Fuel'!$D:$D,'EIA Imports Distillate Fuel'!$A:$A,J$3,'EIA Imports Distillate Fuel'!$C:$C,$A17)</f>
        <v/>
      </c>
      <c r="K17">
        <f>SUMIFS('EIA Imports Distillate Fuel'!$D:$D,'EIA Imports Distillate Fuel'!$A:$A,K$3,'EIA Imports Distillate Fuel'!$C:$C,$A17)</f>
        <v/>
      </c>
      <c r="L17">
        <f>SUMIFS('EIA Imports Distillate Fuel'!$D:$D,'EIA Imports Distillate Fuel'!$A:$A,L$3,'EIA Imports Distillate Fuel'!$C:$C,$A17)</f>
        <v/>
      </c>
      <c r="M17">
        <f>SUMIFS('EIA Imports Distillate Fuel'!$D:$D,'EIA Imports Distillate Fuel'!$A:$A,M$3,'EIA Imports Distillate Fuel'!$C:$C,$A17)</f>
        <v/>
      </c>
      <c r="N17">
        <f>SUMIFS('EIA Imports Distillate Fuel'!$D:$D,'EIA Imports Distillate Fuel'!$A:$A,N$3,'EIA Imports Distillate Fuel'!$C:$C,$A17)</f>
        <v/>
      </c>
      <c r="O17">
        <f>SUMIFS('EIA Imports Distillate Fuel'!$D:$D,'EIA Imports Distillate Fuel'!$A:$A,O$3,'EIA Imports Distillate Fuel'!$C:$C,$A17)</f>
        <v/>
      </c>
      <c r="P17">
        <f>SUMIFS('EIA Imports Distillate Fuel'!$D:$D,'EIA Imports Distillate Fuel'!$A:$A,P$3,'EIA Imports Distillate Fuel'!$C:$C,$A17)</f>
        <v/>
      </c>
      <c r="Q17">
        <f>SUMIFS('EIA Imports Distillate Fuel'!$D:$D,'EIA Imports Distillate Fuel'!$A:$A,Q$3,'EIA Imports Distillate Fuel'!$C:$C,$A17)</f>
        <v/>
      </c>
      <c r="R17">
        <f>SUMIFS('EIA Imports Distillate Fuel'!$D:$D,'EIA Imports Distillate Fuel'!$A:$A,R$3,'EIA Imports Distillate Fuel'!$C:$C,$A17)</f>
        <v/>
      </c>
      <c r="S17">
        <f>SUMIFS('EIA Imports Distillate Fuel'!$D:$D,'EIA Imports Distillate Fuel'!$A:$A,S$3,'EIA Imports Distillate Fuel'!$C:$C,$A17)</f>
        <v/>
      </c>
      <c r="T17">
        <f>SUMIFS('EIA Imports Distillate Fuel'!$D:$D,'EIA Imports Distillate Fuel'!$A:$A,T$3,'EIA Imports Distillate Fuel'!$C:$C,$A17)</f>
        <v/>
      </c>
      <c r="U17">
        <f>SUMIFS('EIA Imports Distillate Fuel'!$D:$D,'EIA Imports Distillate Fuel'!$A:$A,U$3,'EIA Imports Distillate Fuel'!$C:$C,$A17)</f>
        <v/>
      </c>
      <c r="V17">
        <f>SUMIFS('EIA Imports Distillate Fuel'!$D:$D,'EIA Imports Distillate Fuel'!$A:$A,V$3,'EIA Imports Distillate Fuel'!$C:$C,$A17)</f>
        <v/>
      </c>
      <c r="W17">
        <f>SUMIFS('EIA Imports Distillate Fuel'!$D:$D,'EIA Imports Distillate Fuel'!$A:$A,W$3,'EIA Imports Distillate Fuel'!$C:$C,$A17)</f>
        <v/>
      </c>
      <c r="X17">
        <f>SUMIFS('EIA Imports Distillate Fuel'!$D:$D,'EIA Imports Distillate Fuel'!$A:$A,X$3,'EIA Imports Distillate Fuel'!$C:$C,$A17)</f>
        <v/>
      </c>
      <c r="Y17">
        <f>SUMIFS('EIA Imports Distillate Fuel'!$D:$D,'EIA Imports Distillate Fuel'!$A:$A,Y$3,'EIA Imports Distillate Fuel'!$C:$C,$A17)</f>
        <v/>
      </c>
      <c r="Z17">
        <f>SUMIFS('EIA Imports Distillate Fuel'!$D:$D,'EIA Imports Distillate Fuel'!$A:$A,Z$3,'EIA Imports Distillate Fuel'!$C:$C,$A17)</f>
        <v/>
      </c>
      <c r="AA17">
        <f>SUMIFS('EIA Imports Distillate Fuel'!$D:$D,'EIA Imports Distillate Fuel'!$A:$A,AA$3,'EIA Imports Distillate Fuel'!$C:$C,$A17)</f>
        <v/>
      </c>
      <c r="AB17">
        <f>SUMIFS('EIA Imports Distillate Fuel'!$D:$D,'EIA Imports Distillate Fuel'!$A:$A,AB$3,'EIA Imports Distillate Fuel'!$C:$C,$A17)</f>
        <v/>
      </c>
      <c r="AC17">
        <f>SUMIFS('EIA Imports Distillate Fuel'!$D:$D,'EIA Imports Distillate Fuel'!$A:$A,AC$3,'EIA Imports Distillate Fuel'!$C:$C,$A17)</f>
        <v/>
      </c>
      <c r="AD17">
        <f>SUMIFS('EIA Imports Distillate Fuel'!$D:$D,'EIA Imports Distillate Fuel'!$A:$A,AD$3,'EIA Imports Distillate Fuel'!$C:$C,$A17)</f>
        <v/>
      </c>
      <c r="AE17">
        <f>SUMIFS('EIA Imports Distillate Fuel'!$D:$D,'EIA Imports Distillate Fuel'!$A:$A,AE$3,'EIA Imports Distillate Fuel'!$C:$C,$A17)</f>
        <v/>
      </c>
      <c r="AF17">
        <f>SUMIFS('EIA Imports Distillate Fuel'!$D:$D,'EIA Imports Distillate Fuel'!$A:$A,AF$3,'EIA Imports Distillate Fuel'!$C:$C,$A17)</f>
        <v/>
      </c>
      <c r="AG17">
        <f>SUMIFS('EIA Imports Distillate Fuel'!$D:$D,'EIA Imports Distillate Fuel'!$A:$A,AG$3,'EIA Imports Distillate Fuel'!$C:$C,$A17)</f>
        <v/>
      </c>
      <c r="AH17">
        <f>SUMIFS('EIA Imports Distillate Fuel'!$D:$D,'EIA Imports Distillate Fuel'!$A:$A,AH$3,'EIA Imports Distillate Fuel'!$C:$C,$A17)</f>
        <v/>
      </c>
      <c r="AI17">
        <f>SUMIFS('EIA Imports Distillate Fuel'!$D:$D,'EIA Imports Distillate Fuel'!$A:$A,AI$3,'EIA Imports Distillate Fuel'!$C:$C,$A17)</f>
        <v/>
      </c>
      <c r="AJ17">
        <f>SUMIFS('EIA Imports Distillate Fuel'!$D:$D,'EIA Imports Distillate Fuel'!$A:$A,AJ$3,'EIA Imports Distillate Fuel'!$C:$C,$A17)</f>
        <v/>
      </c>
      <c r="AK17">
        <f>SUMIFS('EIA Imports Distillate Fuel'!$D:$D,'EIA Imports Distillate Fuel'!$A:$A,AK$3,'EIA Imports Distillate Fuel'!$C:$C,$A17)</f>
        <v/>
      </c>
      <c r="AL17">
        <f>SUMIFS('EIA Imports Distillate Fuel'!$D:$D,'EIA Imports Distillate Fuel'!$A:$A,AL$3,'EIA Imports Distillate Fuel'!$C:$C,$A17)</f>
        <v/>
      </c>
      <c r="AM17">
        <f>SUMIFS('EIA Imports Distillate Fuel'!$D:$D,'EIA Imports Distillate Fuel'!$A:$A,AM$3,'EIA Imports Distillate Fuel'!$C:$C,$A17)</f>
        <v/>
      </c>
      <c r="AN17">
        <f>SUMIFS('EIA Imports Distillate Fuel'!$D:$D,'EIA Imports Distillate Fuel'!$A:$A,AN$3,'EIA Imports Distillate Fuel'!$C:$C,$A17)</f>
        <v/>
      </c>
      <c r="AO17">
        <f>SUMIFS('EIA Imports Distillate Fuel'!$D:$D,'EIA Imports Distillate Fuel'!$A:$A,AO$3,'EIA Imports Distillate Fuel'!$C:$C,$A17)</f>
        <v/>
      </c>
      <c r="AP17">
        <f>SUMIFS('EIA Imports Distillate Fuel'!$D:$D,'EIA Imports Distillate Fuel'!$A:$A,AP$3,'EIA Imports Distillate Fuel'!$C:$C,$A17)</f>
        <v/>
      </c>
      <c r="AQ17">
        <f>SUMIFS('EIA Imports Distillate Fuel'!$D:$D,'EIA Imports Distillate Fuel'!$A:$A,AQ$3,'EIA Imports Distillate Fuel'!$C:$C,$A17)</f>
        <v/>
      </c>
      <c r="AR17">
        <f>SUMIFS('EIA Imports Distillate Fuel'!$D:$D,'EIA Imports Distillate Fuel'!$A:$A,AR$3,'EIA Imports Distillate Fuel'!$C:$C,$A17)</f>
        <v/>
      </c>
      <c r="AS17">
        <f>SUMIFS('EIA Imports Distillate Fuel'!$D:$D,'EIA Imports Distillate Fuel'!$A:$A,AS$3,'EIA Imports Distillate Fuel'!$C:$C,$A17)</f>
        <v/>
      </c>
      <c r="AT17">
        <f>SUMIFS('EIA Imports Distillate Fuel'!$D:$D,'EIA Imports Distillate Fuel'!$A:$A,AT$3,'EIA Imports Distillate Fuel'!$C:$C,$A17)</f>
        <v/>
      </c>
      <c r="AU17">
        <f>SUMIFS('EIA Imports Distillate Fuel'!$D:$D,'EIA Imports Distillate Fuel'!$A:$A,AU$3,'EIA Imports Distillate Fuel'!$C:$C,$A17)</f>
        <v/>
      </c>
    </row>
    <row r="18" spans="1:47">
      <c r="A18" t="s">
        <v>418</v>
      </c>
      <c r="B18" t="s">
        <v>1648</v>
      </c>
      <c r="C18" t="s">
        <v>1742</v>
      </c>
      <c r="D18">
        <f>SUMIFS('EIA Imports Distillate Fuel'!$D:$D,'EIA Imports Distillate Fuel'!$A:$A,D$3,'EIA Imports Distillate Fuel'!$C:$C,$A18)</f>
        <v/>
      </c>
      <c r="E18">
        <f>SUMIFS('EIA Imports Distillate Fuel'!$D:$D,'EIA Imports Distillate Fuel'!$A:$A,E$3,'EIA Imports Distillate Fuel'!$C:$C,$A18)</f>
        <v/>
      </c>
      <c r="F18">
        <f>SUMIFS('EIA Imports Distillate Fuel'!$D:$D,'EIA Imports Distillate Fuel'!$A:$A,F$3,'EIA Imports Distillate Fuel'!$C:$C,$A18)</f>
        <v/>
      </c>
      <c r="G18">
        <f>SUMIFS('EIA Imports Distillate Fuel'!$D:$D,'EIA Imports Distillate Fuel'!$A:$A,G$3,'EIA Imports Distillate Fuel'!$C:$C,$A18)</f>
        <v/>
      </c>
      <c r="H18">
        <f>SUMIFS('EIA Imports Distillate Fuel'!$D:$D,'EIA Imports Distillate Fuel'!$A:$A,H$3,'EIA Imports Distillate Fuel'!$C:$C,$A18)</f>
        <v/>
      </c>
      <c r="I18">
        <f>SUMIFS('EIA Imports Distillate Fuel'!$D:$D,'EIA Imports Distillate Fuel'!$A:$A,I$3,'EIA Imports Distillate Fuel'!$C:$C,$A18)</f>
        <v/>
      </c>
      <c r="J18">
        <f>SUMIFS('EIA Imports Distillate Fuel'!$D:$D,'EIA Imports Distillate Fuel'!$A:$A,J$3,'EIA Imports Distillate Fuel'!$C:$C,$A18)</f>
        <v/>
      </c>
      <c r="K18">
        <f>SUMIFS('EIA Imports Distillate Fuel'!$D:$D,'EIA Imports Distillate Fuel'!$A:$A,K$3,'EIA Imports Distillate Fuel'!$C:$C,$A18)</f>
        <v/>
      </c>
      <c r="L18">
        <f>SUMIFS('EIA Imports Distillate Fuel'!$D:$D,'EIA Imports Distillate Fuel'!$A:$A,L$3,'EIA Imports Distillate Fuel'!$C:$C,$A18)</f>
        <v/>
      </c>
      <c r="M18">
        <f>SUMIFS('EIA Imports Distillate Fuel'!$D:$D,'EIA Imports Distillate Fuel'!$A:$A,M$3,'EIA Imports Distillate Fuel'!$C:$C,$A18)</f>
        <v/>
      </c>
      <c r="N18">
        <f>SUMIFS('EIA Imports Distillate Fuel'!$D:$D,'EIA Imports Distillate Fuel'!$A:$A,N$3,'EIA Imports Distillate Fuel'!$C:$C,$A18)</f>
        <v/>
      </c>
      <c r="O18">
        <f>SUMIFS('EIA Imports Distillate Fuel'!$D:$D,'EIA Imports Distillate Fuel'!$A:$A,O$3,'EIA Imports Distillate Fuel'!$C:$C,$A18)</f>
        <v/>
      </c>
      <c r="P18">
        <f>SUMIFS('EIA Imports Distillate Fuel'!$D:$D,'EIA Imports Distillate Fuel'!$A:$A,P$3,'EIA Imports Distillate Fuel'!$C:$C,$A18)</f>
        <v/>
      </c>
      <c r="Q18">
        <f>SUMIFS('EIA Imports Distillate Fuel'!$D:$D,'EIA Imports Distillate Fuel'!$A:$A,Q$3,'EIA Imports Distillate Fuel'!$C:$C,$A18)</f>
        <v/>
      </c>
      <c r="R18">
        <f>SUMIFS('EIA Imports Distillate Fuel'!$D:$D,'EIA Imports Distillate Fuel'!$A:$A,R$3,'EIA Imports Distillate Fuel'!$C:$C,$A18)</f>
        <v/>
      </c>
      <c r="S18">
        <f>SUMIFS('EIA Imports Distillate Fuel'!$D:$D,'EIA Imports Distillate Fuel'!$A:$A,S$3,'EIA Imports Distillate Fuel'!$C:$C,$A18)</f>
        <v/>
      </c>
      <c r="T18">
        <f>SUMIFS('EIA Imports Distillate Fuel'!$D:$D,'EIA Imports Distillate Fuel'!$A:$A,T$3,'EIA Imports Distillate Fuel'!$C:$C,$A18)</f>
        <v/>
      </c>
      <c r="U18">
        <f>SUMIFS('EIA Imports Distillate Fuel'!$D:$D,'EIA Imports Distillate Fuel'!$A:$A,U$3,'EIA Imports Distillate Fuel'!$C:$C,$A18)</f>
        <v/>
      </c>
      <c r="V18">
        <f>SUMIFS('EIA Imports Distillate Fuel'!$D:$D,'EIA Imports Distillate Fuel'!$A:$A,V$3,'EIA Imports Distillate Fuel'!$C:$C,$A18)</f>
        <v/>
      </c>
      <c r="W18">
        <f>SUMIFS('EIA Imports Distillate Fuel'!$D:$D,'EIA Imports Distillate Fuel'!$A:$A,W$3,'EIA Imports Distillate Fuel'!$C:$C,$A18)</f>
        <v/>
      </c>
      <c r="X18">
        <f>SUMIFS('EIA Imports Distillate Fuel'!$D:$D,'EIA Imports Distillate Fuel'!$A:$A,X$3,'EIA Imports Distillate Fuel'!$C:$C,$A18)</f>
        <v/>
      </c>
      <c r="Y18">
        <f>SUMIFS('EIA Imports Distillate Fuel'!$D:$D,'EIA Imports Distillate Fuel'!$A:$A,Y$3,'EIA Imports Distillate Fuel'!$C:$C,$A18)</f>
        <v/>
      </c>
      <c r="Z18">
        <f>SUMIFS('EIA Imports Distillate Fuel'!$D:$D,'EIA Imports Distillate Fuel'!$A:$A,Z$3,'EIA Imports Distillate Fuel'!$C:$C,$A18)</f>
        <v/>
      </c>
      <c r="AA18">
        <f>SUMIFS('EIA Imports Distillate Fuel'!$D:$D,'EIA Imports Distillate Fuel'!$A:$A,AA$3,'EIA Imports Distillate Fuel'!$C:$C,$A18)</f>
        <v/>
      </c>
      <c r="AB18">
        <f>SUMIFS('EIA Imports Distillate Fuel'!$D:$D,'EIA Imports Distillate Fuel'!$A:$A,AB$3,'EIA Imports Distillate Fuel'!$C:$C,$A18)</f>
        <v/>
      </c>
      <c r="AC18">
        <f>SUMIFS('EIA Imports Distillate Fuel'!$D:$D,'EIA Imports Distillate Fuel'!$A:$A,AC$3,'EIA Imports Distillate Fuel'!$C:$C,$A18)</f>
        <v/>
      </c>
      <c r="AD18">
        <f>SUMIFS('EIA Imports Distillate Fuel'!$D:$D,'EIA Imports Distillate Fuel'!$A:$A,AD$3,'EIA Imports Distillate Fuel'!$C:$C,$A18)</f>
        <v/>
      </c>
      <c r="AE18">
        <f>SUMIFS('EIA Imports Distillate Fuel'!$D:$D,'EIA Imports Distillate Fuel'!$A:$A,AE$3,'EIA Imports Distillate Fuel'!$C:$C,$A18)</f>
        <v/>
      </c>
      <c r="AF18">
        <f>SUMIFS('EIA Imports Distillate Fuel'!$D:$D,'EIA Imports Distillate Fuel'!$A:$A,AF$3,'EIA Imports Distillate Fuel'!$C:$C,$A18)</f>
        <v/>
      </c>
      <c r="AG18">
        <f>SUMIFS('EIA Imports Distillate Fuel'!$D:$D,'EIA Imports Distillate Fuel'!$A:$A,AG$3,'EIA Imports Distillate Fuel'!$C:$C,$A18)</f>
        <v/>
      </c>
      <c r="AH18">
        <f>SUMIFS('EIA Imports Distillate Fuel'!$D:$D,'EIA Imports Distillate Fuel'!$A:$A,AH$3,'EIA Imports Distillate Fuel'!$C:$C,$A18)</f>
        <v/>
      </c>
      <c r="AI18">
        <f>SUMIFS('EIA Imports Distillate Fuel'!$D:$D,'EIA Imports Distillate Fuel'!$A:$A,AI$3,'EIA Imports Distillate Fuel'!$C:$C,$A18)</f>
        <v/>
      </c>
      <c r="AJ18">
        <f>SUMIFS('EIA Imports Distillate Fuel'!$D:$D,'EIA Imports Distillate Fuel'!$A:$A,AJ$3,'EIA Imports Distillate Fuel'!$C:$C,$A18)</f>
        <v/>
      </c>
      <c r="AK18">
        <f>SUMIFS('EIA Imports Distillate Fuel'!$D:$D,'EIA Imports Distillate Fuel'!$A:$A,AK$3,'EIA Imports Distillate Fuel'!$C:$C,$A18)</f>
        <v/>
      </c>
      <c r="AL18">
        <f>SUMIFS('EIA Imports Distillate Fuel'!$D:$D,'EIA Imports Distillate Fuel'!$A:$A,AL$3,'EIA Imports Distillate Fuel'!$C:$C,$A18)</f>
        <v/>
      </c>
      <c r="AM18">
        <f>SUMIFS('EIA Imports Distillate Fuel'!$D:$D,'EIA Imports Distillate Fuel'!$A:$A,AM$3,'EIA Imports Distillate Fuel'!$C:$C,$A18)</f>
        <v/>
      </c>
      <c r="AN18">
        <f>SUMIFS('EIA Imports Distillate Fuel'!$D:$D,'EIA Imports Distillate Fuel'!$A:$A,AN$3,'EIA Imports Distillate Fuel'!$C:$C,$A18)</f>
        <v/>
      </c>
      <c r="AO18">
        <f>SUMIFS('EIA Imports Distillate Fuel'!$D:$D,'EIA Imports Distillate Fuel'!$A:$A,AO$3,'EIA Imports Distillate Fuel'!$C:$C,$A18)</f>
        <v/>
      </c>
      <c r="AP18">
        <f>SUMIFS('EIA Imports Distillate Fuel'!$D:$D,'EIA Imports Distillate Fuel'!$A:$A,AP$3,'EIA Imports Distillate Fuel'!$C:$C,$A18)</f>
        <v/>
      </c>
      <c r="AQ18">
        <f>SUMIFS('EIA Imports Distillate Fuel'!$D:$D,'EIA Imports Distillate Fuel'!$A:$A,AQ$3,'EIA Imports Distillate Fuel'!$C:$C,$A18)</f>
        <v/>
      </c>
      <c r="AR18">
        <f>SUMIFS('EIA Imports Distillate Fuel'!$D:$D,'EIA Imports Distillate Fuel'!$A:$A,AR$3,'EIA Imports Distillate Fuel'!$C:$C,$A18)</f>
        <v/>
      </c>
      <c r="AS18">
        <f>SUMIFS('EIA Imports Distillate Fuel'!$D:$D,'EIA Imports Distillate Fuel'!$A:$A,AS$3,'EIA Imports Distillate Fuel'!$C:$C,$A18)</f>
        <v/>
      </c>
      <c r="AT18">
        <f>SUMIFS('EIA Imports Distillate Fuel'!$D:$D,'EIA Imports Distillate Fuel'!$A:$A,AT$3,'EIA Imports Distillate Fuel'!$C:$C,$A18)</f>
        <v/>
      </c>
      <c r="AU18">
        <f>SUMIFS('EIA Imports Distillate Fuel'!$D:$D,'EIA Imports Distillate Fuel'!$A:$A,AU$3,'EIA Imports Distillate Fuel'!$C:$C,$A18)</f>
        <v/>
      </c>
    </row>
    <row r="19" spans="1:47">
      <c r="A19" t="s">
        <v>412</v>
      </c>
      <c r="B19" t="s">
        <v>1648</v>
      </c>
      <c r="C19" t="s">
        <v>1742</v>
      </c>
      <c r="D19">
        <f>SUMIFS('EIA Imports Distillate Fuel'!$D:$D,'EIA Imports Distillate Fuel'!$A:$A,D$3,'EIA Imports Distillate Fuel'!$C:$C,$A19)</f>
        <v/>
      </c>
      <c r="E19">
        <f>SUMIFS('EIA Imports Distillate Fuel'!$D:$D,'EIA Imports Distillate Fuel'!$A:$A,E$3,'EIA Imports Distillate Fuel'!$C:$C,$A19)</f>
        <v/>
      </c>
      <c r="F19">
        <f>SUMIFS('EIA Imports Distillate Fuel'!$D:$D,'EIA Imports Distillate Fuel'!$A:$A,F$3,'EIA Imports Distillate Fuel'!$C:$C,$A19)</f>
        <v/>
      </c>
      <c r="G19">
        <f>SUMIFS('EIA Imports Distillate Fuel'!$D:$D,'EIA Imports Distillate Fuel'!$A:$A,G$3,'EIA Imports Distillate Fuel'!$C:$C,$A19)</f>
        <v/>
      </c>
      <c r="H19">
        <f>SUMIFS('EIA Imports Distillate Fuel'!$D:$D,'EIA Imports Distillate Fuel'!$A:$A,H$3,'EIA Imports Distillate Fuel'!$C:$C,$A19)</f>
        <v/>
      </c>
      <c r="I19">
        <f>SUMIFS('EIA Imports Distillate Fuel'!$D:$D,'EIA Imports Distillate Fuel'!$A:$A,I$3,'EIA Imports Distillate Fuel'!$C:$C,$A19)</f>
        <v/>
      </c>
      <c r="J19">
        <f>SUMIFS('EIA Imports Distillate Fuel'!$D:$D,'EIA Imports Distillate Fuel'!$A:$A,J$3,'EIA Imports Distillate Fuel'!$C:$C,$A19)</f>
        <v/>
      </c>
      <c r="K19">
        <f>SUMIFS('EIA Imports Distillate Fuel'!$D:$D,'EIA Imports Distillate Fuel'!$A:$A,K$3,'EIA Imports Distillate Fuel'!$C:$C,$A19)</f>
        <v/>
      </c>
      <c r="L19">
        <f>SUMIFS('EIA Imports Distillate Fuel'!$D:$D,'EIA Imports Distillate Fuel'!$A:$A,L$3,'EIA Imports Distillate Fuel'!$C:$C,$A19)</f>
        <v/>
      </c>
      <c r="M19">
        <f>SUMIFS('EIA Imports Distillate Fuel'!$D:$D,'EIA Imports Distillate Fuel'!$A:$A,M$3,'EIA Imports Distillate Fuel'!$C:$C,$A19)</f>
        <v/>
      </c>
      <c r="N19">
        <f>SUMIFS('EIA Imports Distillate Fuel'!$D:$D,'EIA Imports Distillate Fuel'!$A:$A,N$3,'EIA Imports Distillate Fuel'!$C:$C,$A19)</f>
        <v/>
      </c>
      <c r="O19">
        <f>SUMIFS('EIA Imports Distillate Fuel'!$D:$D,'EIA Imports Distillate Fuel'!$A:$A,O$3,'EIA Imports Distillate Fuel'!$C:$C,$A19)</f>
        <v/>
      </c>
      <c r="P19">
        <f>SUMIFS('EIA Imports Distillate Fuel'!$D:$D,'EIA Imports Distillate Fuel'!$A:$A,P$3,'EIA Imports Distillate Fuel'!$C:$C,$A19)</f>
        <v/>
      </c>
      <c r="Q19">
        <f>SUMIFS('EIA Imports Distillate Fuel'!$D:$D,'EIA Imports Distillate Fuel'!$A:$A,Q$3,'EIA Imports Distillate Fuel'!$C:$C,$A19)</f>
        <v/>
      </c>
      <c r="R19">
        <f>SUMIFS('EIA Imports Distillate Fuel'!$D:$D,'EIA Imports Distillate Fuel'!$A:$A,R$3,'EIA Imports Distillate Fuel'!$C:$C,$A19)</f>
        <v/>
      </c>
      <c r="S19">
        <f>SUMIFS('EIA Imports Distillate Fuel'!$D:$D,'EIA Imports Distillate Fuel'!$A:$A,S$3,'EIA Imports Distillate Fuel'!$C:$C,$A19)</f>
        <v/>
      </c>
      <c r="T19">
        <f>SUMIFS('EIA Imports Distillate Fuel'!$D:$D,'EIA Imports Distillate Fuel'!$A:$A,T$3,'EIA Imports Distillate Fuel'!$C:$C,$A19)</f>
        <v/>
      </c>
      <c r="U19">
        <f>SUMIFS('EIA Imports Distillate Fuel'!$D:$D,'EIA Imports Distillate Fuel'!$A:$A,U$3,'EIA Imports Distillate Fuel'!$C:$C,$A19)</f>
        <v/>
      </c>
      <c r="V19">
        <f>SUMIFS('EIA Imports Distillate Fuel'!$D:$D,'EIA Imports Distillate Fuel'!$A:$A,V$3,'EIA Imports Distillate Fuel'!$C:$C,$A19)</f>
        <v/>
      </c>
      <c r="W19">
        <f>SUMIFS('EIA Imports Distillate Fuel'!$D:$D,'EIA Imports Distillate Fuel'!$A:$A,W$3,'EIA Imports Distillate Fuel'!$C:$C,$A19)</f>
        <v/>
      </c>
      <c r="X19">
        <f>SUMIFS('EIA Imports Distillate Fuel'!$D:$D,'EIA Imports Distillate Fuel'!$A:$A,X$3,'EIA Imports Distillate Fuel'!$C:$C,$A19)</f>
        <v/>
      </c>
      <c r="Y19">
        <f>SUMIFS('EIA Imports Distillate Fuel'!$D:$D,'EIA Imports Distillate Fuel'!$A:$A,Y$3,'EIA Imports Distillate Fuel'!$C:$C,$A19)</f>
        <v/>
      </c>
      <c r="Z19">
        <f>SUMIFS('EIA Imports Distillate Fuel'!$D:$D,'EIA Imports Distillate Fuel'!$A:$A,Z$3,'EIA Imports Distillate Fuel'!$C:$C,$A19)</f>
        <v/>
      </c>
      <c r="AA19">
        <f>SUMIFS('EIA Imports Distillate Fuel'!$D:$D,'EIA Imports Distillate Fuel'!$A:$A,AA$3,'EIA Imports Distillate Fuel'!$C:$C,$A19)</f>
        <v/>
      </c>
      <c r="AB19">
        <f>SUMIFS('EIA Imports Distillate Fuel'!$D:$D,'EIA Imports Distillate Fuel'!$A:$A,AB$3,'EIA Imports Distillate Fuel'!$C:$C,$A19)</f>
        <v/>
      </c>
      <c r="AC19">
        <f>SUMIFS('EIA Imports Distillate Fuel'!$D:$D,'EIA Imports Distillate Fuel'!$A:$A,AC$3,'EIA Imports Distillate Fuel'!$C:$C,$A19)</f>
        <v/>
      </c>
      <c r="AD19">
        <f>SUMIFS('EIA Imports Distillate Fuel'!$D:$D,'EIA Imports Distillate Fuel'!$A:$A,AD$3,'EIA Imports Distillate Fuel'!$C:$C,$A19)</f>
        <v/>
      </c>
      <c r="AE19">
        <f>SUMIFS('EIA Imports Distillate Fuel'!$D:$D,'EIA Imports Distillate Fuel'!$A:$A,AE$3,'EIA Imports Distillate Fuel'!$C:$C,$A19)</f>
        <v/>
      </c>
      <c r="AF19">
        <f>SUMIFS('EIA Imports Distillate Fuel'!$D:$D,'EIA Imports Distillate Fuel'!$A:$A,AF$3,'EIA Imports Distillate Fuel'!$C:$C,$A19)</f>
        <v/>
      </c>
      <c r="AG19">
        <f>SUMIFS('EIA Imports Distillate Fuel'!$D:$D,'EIA Imports Distillate Fuel'!$A:$A,AG$3,'EIA Imports Distillate Fuel'!$C:$C,$A19)</f>
        <v/>
      </c>
      <c r="AH19">
        <f>SUMIFS('EIA Imports Distillate Fuel'!$D:$D,'EIA Imports Distillate Fuel'!$A:$A,AH$3,'EIA Imports Distillate Fuel'!$C:$C,$A19)</f>
        <v/>
      </c>
      <c r="AI19">
        <f>SUMIFS('EIA Imports Distillate Fuel'!$D:$D,'EIA Imports Distillate Fuel'!$A:$A,AI$3,'EIA Imports Distillate Fuel'!$C:$C,$A19)</f>
        <v/>
      </c>
      <c r="AJ19">
        <f>SUMIFS('EIA Imports Distillate Fuel'!$D:$D,'EIA Imports Distillate Fuel'!$A:$A,AJ$3,'EIA Imports Distillate Fuel'!$C:$C,$A19)</f>
        <v/>
      </c>
      <c r="AK19">
        <f>SUMIFS('EIA Imports Distillate Fuel'!$D:$D,'EIA Imports Distillate Fuel'!$A:$A,AK$3,'EIA Imports Distillate Fuel'!$C:$C,$A19)</f>
        <v/>
      </c>
      <c r="AL19">
        <f>SUMIFS('EIA Imports Distillate Fuel'!$D:$D,'EIA Imports Distillate Fuel'!$A:$A,AL$3,'EIA Imports Distillate Fuel'!$C:$C,$A19)</f>
        <v/>
      </c>
      <c r="AM19">
        <f>SUMIFS('EIA Imports Distillate Fuel'!$D:$D,'EIA Imports Distillate Fuel'!$A:$A,AM$3,'EIA Imports Distillate Fuel'!$C:$C,$A19)</f>
        <v/>
      </c>
      <c r="AN19">
        <f>SUMIFS('EIA Imports Distillate Fuel'!$D:$D,'EIA Imports Distillate Fuel'!$A:$A,AN$3,'EIA Imports Distillate Fuel'!$C:$C,$A19)</f>
        <v/>
      </c>
      <c r="AO19">
        <f>SUMIFS('EIA Imports Distillate Fuel'!$D:$D,'EIA Imports Distillate Fuel'!$A:$A,AO$3,'EIA Imports Distillate Fuel'!$C:$C,$A19)</f>
        <v/>
      </c>
      <c r="AP19">
        <f>SUMIFS('EIA Imports Distillate Fuel'!$D:$D,'EIA Imports Distillate Fuel'!$A:$A,AP$3,'EIA Imports Distillate Fuel'!$C:$C,$A19)</f>
        <v/>
      </c>
      <c r="AQ19">
        <f>SUMIFS('EIA Imports Distillate Fuel'!$D:$D,'EIA Imports Distillate Fuel'!$A:$A,AQ$3,'EIA Imports Distillate Fuel'!$C:$C,$A19)</f>
        <v/>
      </c>
      <c r="AR19">
        <f>SUMIFS('EIA Imports Distillate Fuel'!$D:$D,'EIA Imports Distillate Fuel'!$A:$A,AR$3,'EIA Imports Distillate Fuel'!$C:$C,$A19)</f>
        <v/>
      </c>
      <c r="AS19">
        <f>SUMIFS('EIA Imports Distillate Fuel'!$D:$D,'EIA Imports Distillate Fuel'!$A:$A,AS$3,'EIA Imports Distillate Fuel'!$C:$C,$A19)</f>
        <v/>
      </c>
      <c r="AT19">
        <f>SUMIFS('EIA Imports Distillate Fuel'!$D:$D,'EIA Imports Distillate Fuel'!$A:$A,AT$3,'EIA Imports Distillate Fuel'!$C:$C,$A19)</f>
        <v/>
      </c>
      <c r="AU19">
        <f>SUMIFS('EIA Imports Distillate Fuel'!$D:$D,'EIA Imports Distillate Fuel'!$A:$A,AU$3,'EIA Imports Distillate Fuel'!$C:$C,$A19)</f>
        <v/>
      </c>
    </row>
    <row r="20" spans="1:47">
      <c r="A20" t="s">
        <v>287</v>
      </c>
      <c r="B20" t="s">
        <v>1648</v>
      </c>
      <c r="C20" t="s">
        <v>1742</v>
      </c>
      <c r="D20">
        <f>SUMIFS('EIA Imports Distillate Fuel'!$D:$D,'EIA Imports Distillate Fuel'!$A:$A,D$3,'EIA Imports Distillate Fuel'!$C:$C,$A20)</f>
        <v/>
      </c>
      <c r="E20">
        <f>SUMIFS('EIA Imports Distillate Fuel'!$D:$D,'EIA Imports Distillate Fuel'!$A:$A,E$3,'EIA Imports Distillate Fuel'!$C:$C,$A20)</f>
        <v/>
      </c>
      <c r="F20">
        <f>SUMIFS('EIA Imports Distillate Fuel'!$D:$D,'EIA Imports Distillate Fuel'!$A:$A,F$3,'EIA Imports Distillate Fuel'!$C:$C,$A20)</f>
        <v/>
      </c>
      <c r="G20">
        <f>SUMIFS('EIA Imports Distillate Fuel'!$D:$D,'EIA Imports Distillate Fuel'!$A:$A,G$3,'EIA Imports Distillate Fuel'!$C:$C,$A20)</f>
        <v/>
      </c>
      <c r="H20">
        <f>SUMIFS('EIA Imports Distillate Fuel'!$D:$D,'EIA Imports Distillate Fuel'!$A:$A,H$3,'EIA Imports Distillate Fuel'!$C:$C,$A20)</f>
        <v/>
      </c>
      <c r="I20">
        <f>SUMIFS('EIA Imports Distillate Fuel'!$D:$D,'EIA Imports Distillate Fuel'!$A:$A,I$3,'EIA Imports Distillate Fuel'!$C:$C,$A20)</f>
        <v/>
      </c>
      <c r="J20">
        <f>SUMIFS('EIA Imports Distillate Fuel'!$D:$D,'EIA Imports Distillate Fuel'!$A:$A,J$3,'EIA Imports Distillate Fuel'!$C:$C,$A20)</f>
        <v/>
      </c>
      <c r="K20">
        <f>SUMIFS('EIA Imports Distillate Fuel'!$D:$D,'EIA Imports Distillate Fuel'!$A:$A,K$3,'EIA Imports Distillate Fuel'!$C:$C,$A20)</f>
        <v/>
      </c>
      <c r="L20">
        <f>SUMIFS('EIA Imports Distillate Fuel'!$D:$D,'EIA Imports Distillate Fuel'!$A:$A,L$3,'EIA Imports Distillate Fuel'!$C:$C,$A20)</f>
        <v/>
      </c>
      <c r="M20">
        <f>SUMIFS('EIA Imports Distillate Fuel'!$D:$D,'EIA Imports Distillate Fuel'!$A:$A,M$3,'EIA Imports Distillate Fuel'!$C:$C,$A20)</f>
        <v/>
      </c>
      <c r="N20">
        <f>SUMIFS('EIA Imports Distillate Fuel'!$D:$D,'EIA Imports Distillate Fuel'!$A:$A,N$3,'EIA Imports Distillate Fuel'!$C:$C,$A20)</f>
        <v/>
      </c>
      <c r="O20">
        <f>SUMIFS('EIA Imports Distillate Fuel'!$D:$D,'EIA Imports Distillate Fuel'!$A:$A,O$3,'EIA Imports Distillate Fuel'!$C:$C,$A20)</f>
        <v/>
      </c>
      <c r="P20">
        <f>SUMIFS('EIA Imports Distillate Fuel'!$D:$D,'EIA Imports Distillate Fuel'!$A:$A,P$3,'EIA Imports Distillate Fuel'!$C:$C,$A20)</f>
        <v/>
      </c>
      <c r="Q20">
        <f>SUMIFS('EIA Imports Distillate Fuel'!$D:$D,'EIA Imports Distillate Fuel'!$A:$A,Q$3,'EIA Imports Distillate Fuel'!$C:$C,$A20)</f>
        <v/>
      </c>
      <c r="R20">
        <f>SUMIFS('EIA Imports Distillate Fuel'!$D:$D,'EIA Imports Distillate Fuel'!$A:$A,R$3,'EIA Imports Distillate Fuel'!$C:$C,$A20)</f>
        <v/>
      </c>
      <c r="S20">
        <f>SUMIFS('EIA Imports Distillate Fuel'!$D:$D,'EIA Imports Distillate Fuel'!$A:$A,S$3,'EIA Imports Distillate Fuel'!$C:$C,$A20)</f>
        <v/>
      </c>
      <c r="T20">
        <f>SUMIFS('EIA Imports Distillate Fuel'!$D:$D,'EIA Imports Distillate Fuel'!$A:$A,T$3,'EIA Imports Distillate Fuel'!$C:$C,$A20)</f>
        <v/>
      </c>
      <c r="U20">
        <f>SUMIFS('EIA Imports Distillate Fuel'!$D:$D,'EIA Imports Distillate Fuel'!$A:$A,U$3,'EIA Imports Distillate Fuel'!$C:$C,$A20)</f>
        <v/>
      </c>
      <c r="V20">
        <f>SUMIFS('EIA Imports Distillate Fuel'!$D:$D,'EIA Imports Distillate Fuel'!$A:$A,V$3,'EIA Imports Distillate Fuel'!$C:$C,$A20)</f>
        <v/>
      </c>
      <c r="W20">
        <f>SUMIFS('EIA Imports Distillate Fuel'!$D:$D,'EIA Imports Distillate Fuel'!$A:$A,W$3,'EIA Imports Distillate Fuel'!$C:$C,$A20)</f>
        <v/>
      </c>
      <c r="X20">
        <f>SUMIFS('EIA Imports Distillate Fuel'!$D:$D,'EIA Imports Distillate Fuel'!$A:$A,X$3,'EIA Imports Distillate Fuel'!$C:$C,$A20)</f>
        <v/>
      </c>
      <c r="Y20">
        <f>SUMIFS('EIA Imports Distillate Fuel'!$D:$D,'EIA Imports Distillate Fuel'!$A:$A,Y$3,'EIA Imports Distillate Fuel'!$C:$C,$A20)</f>
        <v/>
      </c>
      <c r="Z20">
        <f>SUMIFS('EIA Imports Distillate Fuel'!$D:$D,'EIA Imports Distillate Fuel'!$A:$A,Z$3,'EIA Imports Distillate Fuel'!$C:$C,$A20)</f>
        <v/>
      </c>
      <c r="AA20">
        <f>SUMIFS('EIA Imports Distillate Fuel'!$D:$D,'EIA Imports Distillate Fuel'!$A:$A,AA$3,'EIA Imports Distillate Fuel'!$C:$C,$A20)</f>
        <v/>
      </c>
      <c r="AB20">
        <f>SUMIFS('EIA Imports Distillate Fuel'!$D:$D,'EIA Imports Distillate Fuel'!$A:$A,AB$3,'EIA Imports Distillate Fuel'!$C:$C,$A20)</f>
        <v/>
      </c>
      <c r="AC20">
        <f>SUMIFS('EIA Imports Distillate Fuel'!$D:$D,'EIA Imports Distillate Fuel'!$A:$A,AC$3,'EIA Imports Distillate Fuel'!$C:$C,$A20)</f>
        <v/>
      </c>
      <c r="AD20">
        <f>SUMIFS('EIA Imports Distillate Fuel'!$D:$D,'EIA Imports Distillate Fuel'!$A:$A,AD$3,'EIA Imports Distillate Fuel'!$C:$C,$A20)</f>
        <v/>
      </c>
      <c r="AE20">
        <f>SUMIFS('EIA Imports Distillate Fuel'!$D:$D,'EIA Imports Distillate Fuel'!$A:$A,AE$3,'EIA Imports Distillate Fuel'!$C:$C,$A20)</f>
        <v/>
      </c>
      <c r="AF20">
        <f>SUMIFS('EIA Imports Distillate Fuel'!$D:$D,'EIA Imports Distillate Fuel'!$A:$A,AF$3,'EIA Imports Distillate Fuel'!$C:$C,$A20)</f>
        <v/>
      </c>
      <c r="AG20">
        <f>SUMIFS('EIA Imports Distillate Fuel'!$D:$D,'EIA Imports Distillate Fuel'!$A:$A,AG$3,'EIA Imports Distillate Fuel'!$C:$C,$A20)</f>
        <v/>
      </c>
      <c r="AH20">
        <f>SUMIFS('EIA Imports Distillate Fuel'!$D:$D,'EIA Imports Distillate Fuel'!$A:$A,AH$3,'EIA Imports Distillate Fuel'!$C:$C,$A20)</f>
        <v/>
      </c>
      <c r="AI20">
        <f>SUMIFS('EIA Imports Distillate Fuel'!$D:$D,'EIA Imports Distillate Fuel'!$A:$A,AI$3,'EIA Imports Distillate Fuel'!$C:$C,$A20)</f>
        <v/>
      </c>
      <c r="AJ20">
        <f>SUMIFS('EIA Imports Distillate Fuel'!$D:$D,'EIA Imports Distillate Fuel'!$A:$A,AJ$3,'EIA Imports Distillate Fuel'!$C:$C,$A20)</f>
        <v/>
      </c>
      <c r="AK20">
        <f>SUMIFS('EIA Imports Distillate Fuel'!$D:$D,'EIA Imports Distillate Fuel'!$A:$A,AK$3,'EIA Imports Distillate Fuel'!$C:$C,$A20)</f>
        <v/>
      </c>
      <c r="AL20">
        <f>SUMIFS('EIA Imports Distillate Fuel'!$D:$D,'EIA Imports Distillate Fuel'!$A:$A,AL$3,'EIA Imports Distillate Fuel'!$C:$C,$A20)</f>
        <v/>
      </c>
      <c r="AM20">
        <f>SUMIFS('EIA Imports Distillate Fuel'!$D:$D,'EIA Imports Distillate Fuel'!$A:$A,AM$3,'EIA Imports Distillate Fuel'!$C:$C,$A20)</f>
        <v/>
      </c>
      <c r="AN20">
        <f>SUMIFS('EIA Imports Distillate Fuel'!$D:$D,'EIA Imports Distillate Fuel'!$A:$A,AN$3,'EIA Imports Distillate Fuel'!$C:$C,$A20)</f>
        <v/>
      </c>
      <c r="AO20">
        <f>SUMIFS('EIA Imports Distillate Fuel'!$D:$D,'EIA Imports Distillate Fuel'!$A:$A,AO$3,'EIA Imports Distillate Fuel'!$C:$C,$A20)</f>
        <v/>
      </c>
      <c r="AP20">
        <f>SUMIFS('EIA Imports Distillate Fuel'!$D:$D,'EIA Imports Distillate Fuel'!$A:$A,AP$3,'EIA Imports Distillate Fuel'!$C:$C,$A20)</f>
        <v/>
      </c>
      <c r="AQ20">
        <f>SUMIFS('EIA Imports Distillate Fuel'!$D:$D,'EIA Imports Distillate Fuel'!$A:$A,AQ$3,'EIA Imports Distillate Fuel'!$C:$C,$A20)</f>
        <v/>
      </c>
      <c r="AR20">
        <f>SUMIFS('EIA Imports Distillate Fuel'!$D:$D,'EIA Imports Distillate Fuel'!$A:$A,AR$3,'EIA Imports Distillate Fuel'!$C:$C,$A20)</f>
        <v/>
      </c>
      <c r="AS20">
        <f>SUMIFS('EIA Imports Distillate Fuel'!$D:$D,'EIA Imports Distillate Fuel'!$A:$A,AS$3,'EIA Imports Distillate Fuel'!$C:$C,$A20)</f>
        <v/>
      </c>
      <c r="AT20">
        <f>SUMIFS('EIA Imports Distillate Fuel'!$D:$D,'EIA Imports Distillate Fuel'!$A:$A,AT$3,'EIA Imports Distillate Fuel'!$C:$C,$A20)</f>
        <v/>
      </c>
      <c r="AU20">
        <f>SUMIFS('EIA Imports Distillate Fuel'!$D:$D,'EIA Imports Distillate Fuel'!$A:$A,AU$3,'EIA Imports Distillate Fuel'!$C:$C,$A20)</f>
        <v/>
      </c>
    </row>
    <row r="21" spans="1:47">
      <c r="A21" t="s">
        <v>374</v>
      </c>
      <c r="B21" t="s">
        <v>1648</v>
      </c>
      <c r="C21" t="s">
        <v>1742</v>
      </c>
      <c r="D21">
        <f>SUMIFS('EIA Imports Distillate Fuel'!$D:$D,'EIA Imports Distillate Fuel'!$A:$A,D$3,'EIA Imports Distillate Fuel'!$C:$C,$A21)</f>
        <v/>
      </c>
      <c r="E21">
        <f>SUMIFS('EIA Imports Distillate Fuel'!$D:$D,'EIA Imports Distillate Fuel'!$A:$A,E$3,'EIA Imports Distillate Fuel'!$C:$C,$A21)</f>
        <v/>
      </c>
      <c r="F21">
        <f>SUMIFS('EIA Imports Distillate Fuel'!$D:$D,'EIA Imports Distillate Fuel'!$A:$A,F$3,'EIA Imports Distillate Fuel'!$C:$C,$A21)</f>
        <v/>
      </c>
      <c r="G21">
        <f>SUMIFS('EIA Imports Distillate Fuel'!$D:$D,'EIA Imports Distillate Fuel'!$A:$A,G$3,'EIA Imports Distillate Fuel'!$C:$C,$A21)</f>
        <v/>
      </c>
      <c r="H21">
        <f>SUMIFS('EIA Imports Distillate Fuel'!$D:$D,'EIA Imports Distillate Fuel'!$A:$A,H$3,'EIA Imports Distillate Fuel'!$C:$C,$A21)</f>
        <v/>
      </c>
      <c r="I21">
        <f>SUMIFS('EIA Imports Distillate Fuel'!$D:$D,'EIA Imports Distillate Fuel'!$A:$A,I$3,'EIA Imports Distillate Fuel'!$C:$C,$A21)</f>
        <v/>
      </c>
      <c r="J21">
        <f>SUMIFS('EIA Imports Distillate Fuel'!$D:$D,'EIA Imports Distillate Fuel'!$A:$A,J$3,'EIA Imports Distillate Fuel'!$C:$C,$A21)</f>
        <v/>
      </c>
      <c r="K21">
        <f>SUMIFS('EIA Imports Distillate Fuel'!$D:$D,'EIA Imports Distillate Fuel'!$A:$A,K$3,'EIA Imports Distillate Fuel'!$C:$C,$A21)</f>
        <v/>
      </c>
      <c r="L21">
        <f>SUMIFS('EIA Imports Distillate Fuel'!$D:$D,'EIA Imports Distillate Fuel'!$A:$A,L$3,'EIA Imports Distillate Fuel'!$C:$C,$A21)</f>
        <v/>
      </c>
      <c r="M21">
        <f>SUMIFS('EIA Imports Distillate Fuel'!$D:$D,'EIA Imports Distillate Fuel'!$A:$A,M$3,'EIA Imports Distillate Fuel'!$C:$C,$A21)</f>
        <v/>
      </c>
      <c r="N21">
        <f>SUMIFS('EIA Imports Distillate Fuel'!$D:$D,'EIA Imports Distillate Fuel'!$A:$A,N$3,'EIA Imports Distillate Fuel'!$C:$C,$A21)</f>
        <v/>
      </c>
      <c r="O21">
        <f>SUMIFS('EIA Imports Distillate Fuel'!$D:$D,'EIA Imports Distillate Fuel'!$A:$A,O$3,'EIA Imports Distillate Fuel'!$C:$C,$A21)</f>
        <v/>
      </c>
      <c r="P21">
        <f>SUMIFS('EIA Imports Distillate Fuel'!$D:$D,'EIA Imports Distillate Fuel'!$A:$A,P$3,'EIA Imports Distillate Fuel'!$C:$C,$A21)</f>
        <v/>
      </c>
      <c r="Q21">
        <f>SUMIFS('EIA Imports Distillate Fuel'!$D:$D,'EIA Imports Distillate Fuel'!$A:$A,Q$3,'EIA Imports Distillate Fuel'!$C:$C,$A21)</f>
        <v/>
      </c>
      <c r="R21">
        <f>SUMIFS('EIA Imports Distillate Fuel'!$D:$D,'EIA Imports Distillate Fuel'!$A:$A,R$3,'EIA Imports Distillate Fuel'!$C:$C,$A21)</f>
        <v/>
      </c>
      <c r="S21">
        <f>SUMIFS('EIA Imports Distillate Fuel'!$D:$D,'EIA Imports Distillate Fuel'!$A:$A,S$3,'EIA Imports Distillate Fuel'!$C:$C,$A21)</f>
        <v/>
      </c>
      <c r="T21">
        <f>SUMIFS('EIA Imports Distillate Fuel'!$D:$D,'EIA Imports Distillate Fuel'!$A:$A,T$3,'EIA Imports Distillate Fuel'!$C:$C,$A21)</f>
        <v/>
      </c>
      <c r="U21">
        <f>SUMIFS('EIA Imports Distillate Fuel'!$D:$D,'EIA Imports Distillate Fuel'!$A:$A,U$3,'EIA Imports Distillate Fuel'!$C:$C,$A21)</f>
        <v/>
      </c>
      <c r="V21">
        <f>SUMIFS('EIA Imports Distillate Fuel'!$D:$D,'EIA Imports Distillate Fuel'!$A:$A,V$3,'EIA Imports Distillate Fuel'!$C:$C,$A21)</f>
        <v/>
      </c>
      <c r="W21">
        <f>SUMIFS('EIA Imports Distillate Fuel'!$D:$D,'EIA Imports Distillate Fuel'!$A:$A,W$3,'EIA Imports Distillate Fuel'!$C:$C,$A21)</f>
        <v/>
      </c>
      <c r="X21">
        <f>SUMIFS('EIA Imports Distillate Fuel'!$D:$D,'EIA Imports Distillate Fuel'!$A:$A,X$3,'EIA Imports Distillate Fuel'!$C:$C,$A21)</f>
        <v/>
      </c>
      <c r="Y21">
        <f>SUMIFS('EIA Imports Distillate Fuel'!$D:$D,'EIA Imports Distillate Fuel'!$A:$A,Y$3,'EIA Imports Distillate Fuel'!$C:$C,$A21)</f>
        <v/>
      </c>
      <c r="Z21">
        <f>SUMIFS('EIA Imports Distillate Fuel'!$D:$D,'EIA Imports Distillate Fuel'!$A:$A,Z$3,'EIA Imports Distillate Fuel'!$C:$C,$A21)</f>
        <v/>
      </c>
      <c r="AA21">
        <f>SUMIFS('EIA Imports Distillate Fuel'!$D:$D,'EIA Imports Distillate Fuel'!$A:$A,AA$3,'EIA Imports Distillate Fuel'!$C:$C,$A21)</f>
        <v/>
      </c>
      <c r="AB21">
        <f>SUMIFS('EIA Imports Distillate Fuel'!$D:$D,'EIA Imports Distillate Fuel'!$A:$A,AB$3,'EIA Imports Distillate Fuel'!$C:$C,$A21)</f>
        <v/>
      </c>
      <c r="AC21">
        <f>SUMIFS('EIA Imports Distillate Fuel'!$D:$D,'EIA Imports Distillate Fuel'!$A:$A,AC$3,'EIA Imports Distillate Fuel'!$C:$C,$A21)</f>
        <v/>
      </c>
      <c r="AD21">
        <f>SUMIFS('EIA Imports Distillate Fuel'!$D:$D,'EIA Imports Distillate Fuel'!$A:$A,AD$3,'EIA Imports Distillate Fuel'!$C:$C,$A21)</f>
        <v/>
      </c>
      <c r="AE21">
        <f>SUMIFS('EIA Imports Distillate Fuel'!$D:$D,'EIA Imports Distillate Fuel'!$A:$A,AE$3,'EIA Imports Distillate Fuel'!$C:$C,$A21)</f>
        <v/>
      </c>
      <c r="AF21">
        <f>SUMIFS('EIA Imports Distillate Fuel'!$D:$D,'EIA Imports Distillate Fuel'!$A:$A,AF$3,'EIA Imports Distillate Fuel'!$C:$C,$A21)</f>
        <v/>
      </c>
      <c r="AG21">
        <f>SUMIFS('EIA Imports Distillate Fuel'!$D:$D,'EIA Imports Distillate Fuel'!$A:$A,AG$3,'EIA Imports Distillate Fuel'!$C:$C,$A21)</f>
        <v/>
      </c>
      <c r="AH21">
        <f>SUMIFS('EIA Imports Distillate Fuel'!$D:$D,'EIA Imports Distillate Fuel'!$A:$A,AH$3,'EIA Imports Distillate Fuel'!$C:$C,$A21)</f>
        <v/>
      </c>
      <c r="AI21">
        <f>SUMIFS('EIA Imports Distillate Fuel'!$D:$D,'EIA Imports Distillate Fuel'!$A:$A,AI$3,'EIA Imports Distillate Fuel'!$C:$C,$A21)</f>
        <v/>
      </c>
      <c r="AJ21">
        <f>SUMIFS('EIA Imports Distillate Fuel'!$D:$D,'EIA Imports Distillate Fuel'!$A:$A,AJ$3,'EIA Imports Distillate Fuel'!$C:$C,$A21)</f>
        <v/>
      </c>
      <c r="AK21">
        <f>SUMIFS('EIA Imports Distillate Fuel'!$D:$D,'EIA Imports Distillate Fuel'!$A:$A,AK$3,'EIA Imports Distillate Fuel'!$C:$C,$A21)</f>
        <v/>
      </c>
      <c r="AL21">
        <f>SUMIFS('EIA Imports Distillate Fuel'!$D:$D,'EIA Imports Distillate Fuel'!$A:$A,AL$3,'EIA Imports Distillate Fuel'!$C:$C,$A21)</f>
        <v/>
      </c>
      <c r="AM21">
        <f>SUMIFS('EIA Imports Distillate Fuel'!$D:$D,'EIA Imports Distillate Fuel'!$A:$A,AM$3,'EIA Imports Distillate Fuel'!$C:$C,$A21)</f>
        <v/>
      </c>
      <c r="AN21">
        <f>SUMIFS('EIA Imports Distillate Fuel'!$D:$D,'EIA Imports Distillate Fuel'!$A:$A,AN$3,'EIA Imports Distillate Fuel'!$C:$C,$A21)</f>
        <v/>
      </c>
      <c r="AO21">
        <f>SUMIFS('EIA Imports Distillate Fuel'!$D:$D,'EIA Imports Distillate Fuel'!$A:$A,AO$3,'EIA Imports Distillate Fuel'!$C:$C,$A21)</f>
        <v/>
      </c>
      <c r="AP21">
        <f>SUMIFS('EIA Imports Distillate Fuel'!$D:$D,'EIA Imports Distillate Fuel'!$A:$A,AP$3,'EIA Imports Distillate Fuel'!$C:$C,$A21)</f>
        <v/>
      </c>
      <c r="AQ21">
        <f>SUMIFS('EIA Imports Distillate Fuel'!$D:$D,'EIA Imports Distillate Fuel'!$A:$A,AQ$3,'EIA Imports Distillate Fuel'!$C:$C,$A21)</f>
        <v/>
      </c>
      <c r="AR21">
        <f>SUMIFS('EIA Imports Distillate Fuel'!$D:$D,'EIA Imports Distillate Fuel'!$A:$A,AR$3,'EIA Imports Distillate Fuel'!$C:$C,$A21)</f>
        <v/>
      </c>
      <c r="AS21">
        <f>SUMIFS('EIA Imports Distillate Fuel'!$D:$D,'EIA Imports Distillate Fuel'!$A:$A,AS$3,'EIA Imports Distillate Fuel'!$C:$C,$A21)</f>
        <v/>
      </c>
      <c r="AT21">
        <f>SUMIFS('EIA Imports Distillate Fuel'!$D:$D,'EIA Imports Distillate Fuel'!$A:$A,AT$3,'EIA Imports Distillate Fuel'!$C:$C,$A21)</f>
        <v/>
      </c>
      <c r="AU21">
        <f>SUMIFS('EIA Imports Distillate Fuel'!$D:$D,'EIA Imports Distillate Fuel'!$A:$A,AU$3,'EIA Imports Distillate Fuel'!$C:$C,$A21)</f>
        <v/>
      </c>
    </row>
    <row r="22" spans="1:47">
      <c r="A22" t="s">
        <v>371</v>
      </c>
      <c r="B22" t="s">
        <v>1648</v>
      </c>
      <c r="C22" t="s">
        <v>1742</v>
      </c>
      <c r="D22">
        <f>SUMIFS('EIA Imports Distillate Fuel'!$D:$D,'EIA Imports Distillate Fuel'!$A:$A,D$3,'EIA Imports Distillate Fuel'!$C:$C,$A22)</f>
        <v/>
      </c>
      <c r="E22">
        <f>SUMIFS('EIA Imports Distillate Fuel'!$D:$D,'EIA Imports Distillate Fuel'!$A:$A,E$3,'EIA Imports Distillate Fuel'!$C:$C,$A22)</f>
        <v/>
      </c>
      <c r="F22">
        <f>SUMIFS('EIA Imports Distillate Fuel'!$D:$D,'EIA Imports Distillate Fuel'!$A:$A,F$3,'EIA Imports Distillate Fuel'!$C:$C,$A22)</f>
        <v/>
      </c>
      <c r="G22">
        <f>SUMIFS('EIA Imports Distillate Fuel'!$D:$D,'EIA Imports Distillate Fuel'!$A:$A,G$3,'EIA Imports Distillate Fuel'!$C:$C,$A22)</f>
        <v/>
      </c>
      <c r="H22">
        <f>SUMIFS('EIA Imports Distillate Fuel'!$D:$D,'EIA Imports Distillate Fuel'!$A:$A,H$3,'EIA Imports Distillate Fuel'!$C:$C,$A22)</f>
        <v/>
      </c>
      <c r="I22">
        <f>SUMIFS('EIA Imports Distillate Fuel'!$D:$D,'EIA Imports Distillate Fuel'!$A:$A,I$3,'EIA Imports Distillate Fuel'!$C:$C,$A22)</f>
        <v/>
      </c>
      <c r="J22">
        <f>SUMIFS('EIA Imports Distillate Fuel'!$D:$D,'EIA Imports Distillate Fuel'!$A:$A,J$3,'EIA Imports Distillate Fuel'!$C:$C,$A22)</f>
        <v/>
      </c>
      <c r="K22">
        <f>SUMIFS('EIA Imports Distillate Fuel'!$D:$D,'EIA Imports Distillate Fuel'!$A:$A,K$3,'EIA Imports Distillate Fuel'!$C:$C,$A22)</f>
        <v/>
      </c>
      <c r="L22">
        <f>SUMIFS('EIA Imports Distillate Fuel'!$D:$D,'EIA Imports Distillate Fuel'!$A:$A,L$3,'EIA Imports Distillate Fuel'!$C:$C,$A22)</f>
        <v/>
      </c>
      <c r="M22">
        <f>SUMIFS('EIA Imports Distillate Fuel'!$D:$D,'EIA Imports Distillate Fuel'!$A:$A,M$3,'EIA Imports Distillate Fuel'!$C:$C,$A22)</f>
        <v/>
      </c>
      <c r="N22">
        <f>SUMIFS('EIA Imports Distillate Fuel'!$D:$D,'EIA Imports Distillate Fuel'!$A:$A,N$3,'EIA Imports Distillate Fuel'!$C:$C,$A22)</f>
        <v/>
      </c>
      <c r="O22">
        <f>SUMIFS('EIA Imports Distillate Fuel'!$D:$D,'EIA Imports Distillate Fuel'!$A:$A,O$3,'EIA Imports Distillate Fuel'!$C:$C,$A22)</f>
        <v/>
      </c>
      <c r="P22">
        <f>SUMIFS('EIA Imports Distillate Fuel'!$D:$D,'EIA Imports Distillate Fuel'!$A:$A,P$3,'EIA Imports Distillate Fuel'!$C:$C,$A22)</f>
        <v/>
      </c>
      <c r="Q22">
        <f>SUMIFS('EIA Imports Distillate Fuel'!$D:$D,'EIA Imports Distillate Fuel'!$A:$A,Q$3,'EIA Imports Distillate Fuel'!$C:$C,$A22)</f>
        <v/>
      </c>
      <c r="R22">
        <f>SUMIFS('EIA Imports Distillate Fuel'!$D:$D,'EIA Imports Distillate Fuel'!$A:$A,R$3,'EIA Imports Distillate Fuel'!$C:$C,$A22)</f>
        <v/>
      </c>
      <c r="S22">
        <f>SUMIFS('EIA Imports Distillate Fuel'!$D:$D,'EIA Imports Distillate Fuel'!$A:$A,S$3,'EIA Imports Distillate Fuel'!$C:$C,$A22)</f>
        <v/>
      </c>
      <c r="T22">
        <f>SUMIFS('EIA Imports Distillate Fuel'!$D:$D,'EIA Imports Distillate Fuel'!$A:$A,T$3,'EIA Imports Distillate Fuel'!$C:$C,$A22)</f>
        <v/>
      </c>
      <c r="U22">
        <f>SUMIFS('EIA Imports Distillate Fuel'!$D:$D,'EIA Imports Distillate Fuel'!$A:$A,U$3,'EIA Imports Distillate Fuel'!$C:$C,$A22)</f>
        <v/>
      </c>
      <c r="V22">
        <f>SUMIFS('EIA Imports Distillate Fuel'!$D:$D,'EIA Imports Distillate Fuel'!$A:$A,V$3,'EIA Imports Distillate Fuel'!$C:$C,$A22)</f>
        <v/>
      </c>
      <c r="W22">
        <f>SUMIFS('EIA Imports Distillate Fuel'!$D:$D,'EIA Imports Distillate Fuel'!$A:$A,W$3,'EIA Imports Distillate Fuel'!$C:$C,$A22)</f>
        <v/>
      </c>
      <c r="X22">
        <f>SUMIFS('EIA Imports Distillate Fuel'!$D:$D,'EIA Imports Distillate Fuel'!$A:$A,X$3,'EIA Imports Distillate Fuel'!$C:$C,$A22)</f>
        <v/>
      </c>
      <c r="Y22">
        <f>SUMIFS('EIA Imports Distillate Fuel'!$D:$D,'EIA Imports Distillate Fuel'!$A:$A,Y$3,'EIA Imports Distillate Fuel'!$C:$C,$A22)</f>
        <v/>
      </c>
      <c r="Z22">
        <f>SUMIFS('EIA Imports Distillate Fuel'!$D:$D,'EIA Imports Distillate Fuel'!$A:$A,Z$3,'EIA Imports Distillate Fuel'!$C:$C,$A22)</f>
        <v/>
      </c>
      <c r="AA22">
        <f>SUMIFS('EIA Imports Distillate Fuel'!$D:$D,'EIA Imports Distillate Fuel'!$A:$A,AA$3,'EIA Imports Distillate Fuel'!$C:$C,$A22)</f>
        <v/>
      </c>
      <c r="AB22">
        <f>SUMIFS('EIA Imports Distillate Fuel'!$D:$D,'EIA Imports Distillate Fuel'!$A:$A,AB$3,'EIA Imports Distillate Fuel'!$C:$C,$A22)</f>
        <v/>
      </c>
      <c r="AC22">
        <f>SUMIFS('EIA Imports Distillate Fuel'!$D:$D,'EIA Imports Distillate Fuel'!$A:$A,AC$3,'EIA Imports Distillate Fuel'!$C:$C,$A22)</f>
        <v/>
      </c>
      <c r="AD22">
        <f>SUMIFS('EIA Imports Distillate Fuel'!$D:$D,'EIA Imports Distillate Fuel'!$A:$A,AD$3,'EIA Imports Distillate Fuel'!$C:$C,$A22)</f>
        <v/>
      </c>
      <c r="AE22">
        <f>SUMIFS('EIA Imports Distillate Fuel'!$D:$D,'EIA Imports Distillate Fuel'!$A:$A,AE$3,'EIA Imports Distillate Fuel'!$C:$C,$A22)</f>
        <v/>
      </c>
      <c r="AF22">
        <f>SUMIFS('EIA Imports Distillate Fuel'!$D:$D,'EIA Imports Distillate Fuel'!$A:$A,AF$3,'EIA Imports Distillate Fuel'!$C:$C,$A22)</f>
        <v/>
      </c>
      <c r="AG22">
        <f>SUMIFS('EIA Imports Distillate Fuel'!$D:$D,'EIA Imports Distillate Fuel'!$A:$A,AG$3,'EIA Imports Distillate Fuel'!$C:$C,$A22)</f>
        <v/>
      </c>
      <c r="AH22">
        <f>SUMIFS('EIA Imports Distillate Fuel'!$D:$D,'EIA Imports Distillate Fuel'!$A:$A,AH$3,'EIA Imports Distillate Fuel'!$C:$C,$A22)</f>
        <v/>
      </c>
      <c r="AI22">
        <f>SUMIFS('EIA Imports Distillate Fuel'!$D:$D,'EIA Imports Distillate Fuel'!$A:$A,AI$3,'EIA Imports Distillate Fuel'!$C:$C,$A22)</f>
        <v/>
      </c>
      <c r="AJ22">
        <f>SUMIFS('EIA Imports Distillate Fuel'!$D:$D,'EIA Imports Distillate Fuel'!$A:$A,AJ$3,'EIA Imports Distillate Fuel'!$C:$C,$A22)</f>
        <v/>
      </c>
      <c r="AK22">
        <f>SUMIFS('EIA Imports Distillate Fuel'!$D:$D,'EIA Imports Distillate Fuel'!$A:$A,AK$3,'EIA Imports Distillate Fuel'!$C:$C,$A22)</f>
        <v/>
      </c>
      <c r="AL22">
        <f>SUMIFS('EIA Imports Distillate Fuel'!$D:$D,'EIA Imports Distillate Fuel'!$A:$A,AL$3,'EIA Imports Distillate Fuel'!$C:$C,$A22)</f>
        <v/>
      </c>
      <c r="AM22">
        <f>SUMIFS('EIA Imports Distillate Fuel'!$D:$D,'EIA Imports Distillate Fuel'!$A:$A,AM$3,'EIA Imports Distillate Fuel'!$C:$C,$A22)</f>
        <v/>
      </c>
      <c r="AN22">
        <f>SUMIFS('EIA Imports Distillate Fuel'!$D:$D,'EIA Imports Distillate Fuel'!$A:$A,AN$3,'EIA Imports Distillate Fuel'!$C:$C,$A22)</f>
        <v/>
      </c>
      <c r="AO22">
        <f>SUMIFS('EIA Imports Distillate Fuel'!$D:$D,'EIA Imports Distillate Fuel'!$A:$A,AO$3,'EIA Imports Distillate Fuel'!$C:$C,$A22)</f>
        <v/>
      </c>
      <c r="AP22">
        <f>SUMIFS('EIA Imports Distillate Fuel'!$D:$D,'EIA Imports Distillate Fuel'!$A:$A,AP$3,'EIA Imports Distillate Fuel'!$C:$C,$A22)</f>
        <v/>
      </c>
      <c r="AQ22">
        <f>SUMIFS('EIA Imports Distillate Fuel'!$D:$D,'EIA Imports Distillate Fuel'!$A:$A,AQ$3,'EIA Imports Distillate Fuel'!$C:$C,$A22)</f>
        <v/>
      </c>
      <c r="AR22">
        <f>SUMIFS('EIA Imports Distillate Fuel'!$D:$D,'EIA Imports Distillate Fuel'!$A:$A,AR$3,'EIA Imports Distillate Fuel'!$C:$C,$A22)</f>
        <v/>
      </c>
      <c r="AS22">
        <f>SUMIFS('EIA Imports Distillate Fuel'!$D:$D,'EIA Imports Distillate Fuel'!$A:$A,AS$3,'EIA Imports Distillate Fuel'!$C:$C,$A22)</f>
        <v/>
      </c>
      <c r="AT22">
        <f>SUMIFS('EIA Imports Distillate Fuel'!$D:$D,'EIA Imports Distillate Fuel'!$A:$A,AT$3,'EIA Imports Distillate Fuel'!$C:$C,$A22)</f>
        <v/>
      </c>
      <c r="AU22">
        <f>SUMIFS('EIA Imports Distillate Fuel'!$D:$D,'EIA Imports Distillate Fuel'!$A:$A,AU$3,'EIA Imports Distillate Fuel'!$C:$C,$A22)</f>
        <v/>
      </c>
    </row>
    <row r="23" spans="1:47">
      <c r="A23" t="s">
        <v>346</v>
      </c>
      <c r="B23" t="s">
        <v>1648</v>
      </c>
      <c r="C23" t="s">
        <v>1742</v>
      </c>
      <c r="D23">
        <f>SUMIFS('EIA Imports Distillate Fuel'!$D:$D,'EIA Imports Distillate Fuel'!$A:$A,D$3,'EIA Imports Distillate Fuel'!$C:$C,$A23)</f>
        <v/>
      </c>
      <c r="E23">
        <f>SUMIFS('EIA Imports Distillate Fuel'!$D:$D,'EIA Imports Distillate Fuel'!$A:$A,E$3,'EIA Imports Distillate Fuel'!$C:$C,$A23)</f>
        <v/>
      </c>
      <c r="F23">
        <f>SUMIFS('EIA Imports Distillate Fuel'!$D:$D,'EIA Imports Distillate Fuel'!$A:$A,F$3,'EIA Imports Distillate Fuel'!$C:$C,$A23)</f>
        <v/>
      </c>
      <c r="G23">
        <f>SUMIFS('EIA Imports Distillate Fuel'!$D:$D,'EIA Imports Distillate Fuel'!$A:$A,G$3,'EIA Imports Distillate Fuel'!$C:$C,$A23)</f>
        <v/>
      </c>
      <c r="H23">
        <f>SUMIFS('EIA Imports Distillate Fuel'!$D:$D,'EIA Imports Distillate Fuel'!$A:$A,H$3,'EIA Imports Distillate Fuel'!$C:$C,$A23)</f>
        <v/>
      </c>
      <c r="I23">
        <f>SUMIFS('EIA Imports Distillate Fuel'!$D:$D,'EIA Imports Distillate Fuel'!$A:$A,I$3,'EIA Imports Distillate Fuel'!$C:$C,$A23)</f>
        <v/>
      </c>
      <c r="J23">
        <f>SUMIFS('EIA Imports Distillate Fuel'!$D:$D,'EIA Imports Distillate Fuel'!$A:$A,J$3,'EIA Imports Distillate Fuel'!$C:$C,$A23)</f>
        <v/>
      </c>
      <c r="K23">
        <f>SUMIFS('EIA Imports Distillate Fuel'!$D:$D,'EIA Imports Distillate Fuel'!$A:$A,K$3,'EIA Imports Distillate Fuel'!$C:$C,$A23)</f>
        <v/>
      </c>
      <c r="L23">
        <f>SUMIFS('EIA Imports Distillate Fuel'!$D:$D,'EIA Imports Distillate Fuel'!$A:$A,L$3,'EIA Imports Distillate Fuel'!$C:$C,$A23)</f>
        <v/>
      </c>
      <c r="M23">
        <f>SUMIFS('EIA Imports Distillate Fuel'!$D:$D,'EIA Imports Distillate Fuel'!$A:$A,M$3,'EIA Imports Distillate Fuel'!$C:$C,$A23)</f>
        <v/>
      </c>
      <c r="N23">
        <f>SUMIFS('EIA Imports Distillate Fuel'!$D:$D,'EIA Imports Distillate Fuel'!$A:$A,N$3,'EIA Imports Distillate Fuel'!$C:$C,$A23)</f>
        <v/>
      </c>
      <c r="O23">
        <f>SUMIFS('EIA Imports Distillate Fuel'!$D:$D,'EIA Imports Distillate Fuel'!$A:$A,O$3,'EIA Imports Distillate Fuel'!$C:$C,$A23)</f>
        <v/>
      </c>
      <c r="P23">
        <f>SUMIFS('EIA Imports Distillate Fuel'!$D:$D,'EIA Imports Distillate Fuel'!$A:$A,P$3,'EIA Imports Distillate Fuel'!$C:$C,$A23)</f>
        <v/>
      </c>
      <c r="Q23">
        <f>SUMIFS('EIA Imports Distillate Fuel'!$D:$D,'EIA Imports Distillate Fuel'!$A:$A,Q$3,'EIA Imports Distillate Fuel'!$C:$C,$A23)</f>
        <v/>
      </c>
      <c r="R23">
        <f>SUMIFS('EIA Imports Distillate Fuel'!$D:$D,'EIA Imports Distillate Fuel'!$A:$A,R$3,'EIA Imports Distillate Fuel'!$C:$C,$A23)</f>
        <v/>
      </c>
      <c r="S23">
        <f>SUMIFS('EIA Imports Distillate Fuel'!$D:$D,'EIA Imports Distillate Fuel'!$A:$A,S$3,'EIA Imports Distillate Fuel'!$C:$C,$A23)</f>
        <v/>
      </c>
      <c r="T23">
        <f>SUMIFS('EIA Imports Distillate Fuel'!$D:$D,'EIA Imports Distillate Fuel'!$A:$A,T$3,'EIA Imports Distillate Fuel'!$C:$C,$A23)</f>
        <v/>
      </c>
      <c r="U23">
        <f>SUMIFS('EIA Imports Distillate Fuel'!$D:$D,'EIA Imports Distillate Fuel'!$A:$A,U$3,'EIA Imports Distillate Fuel'!$C:$C,$A23)</f>
        <v/>
      </c>
      <c r="V23">
        <f>SUMIFS('EIA Imports Distillate Fuel'!$D:$D,'EIA Imports Distillate Fuel'!$A:$A,V$3,'EIA Imports Distillate Fuel'!$C:$C,$A23)</f>
        <v/>
      </c>
      <c r="W23">
        <f>SUMIFS('EIA Imports Distillate Fuel'!$D:$D,'EIA Imports Distillate Fuel'!$A:$A,W$3,'EIA Imports Distillate Fuel'!$C:$C,$A23)</f>
        <v/>
      </c>
      <c r="X23">
        <f>SUMIFS('EIA Imports Distillate Fuel'!$D:$D,'EIA Imports Distillate Fuel'!$A:$A,X$3,'EIA Imports Distillate Fuel'!$C:$C,$A23)</f>
        <v/>
      </c>
      <c r="Y23">
        <f>SUMIFS('EIA Imports Distillate Fuel'!$D:$D,'EIA Imports Distillate Fuel'!$A:$A,Y$3,'EIA Imports Distillate Fuel'!$C:$C,$A23)</f>
        <v/>
      </c>
      <c r="Z23">
        <f>SUMIFS('EIA Imports Distillate Fuel'!$D:$D,'EIA Imports Distillate Fuel'!$A:$A,Z$3,'EIA Imports Distillate Fuel'!$C:$C,$A23)</f>
        <v/>
      </c>
      <c r="AA23">
        <f>SUMIFS('EIA Imports Distillate Fuel'!$D:$D,'EIA Imports Distillate Fuel'!$A:$A,AA$3,'EIA Imports Distillate Fuel'!$C:$C,$A23)</f>
        <v/>
      </c>
      <c r="AB23">
        <f>SUMIFS('EIA Imports Distillate Fuel'!$D:$D,'EIA Imports Distillate Fuel'!$A:$A,AB$3,'EIA Imports Distillate Fuel'!$C:$C,$A23)</f>
        <v/>
      </c>
      <c r="AC23">
        <f>SUMIFS('EIA Imports Distillate Fuel'!$D:$D,'EIA Imports Distillate Fuel'!$A:$A,AC$3,'EIA Imports Distillate Fuel'!$C:$C,$A23)</f>
        <v/>
      </c>
      <c r="AD23">
        <f>SUMIFS('EIA Imports Distillate Fuel'!$D:$D,'EIA Imports Distillate Fuel'!$A:$A,AD$3,'EIA Imports Distillate Fuel'!$C:$C,$A23)</f>
        <v/>
      </c>
      <c r="AE23">
        <f>SUMIFS('EIA Imports Distillate Fuel'!$D:$D,'EIA Imports Distillate Fuel'!$A:$A,AE$3,'EIA Imports Distillate Fuel'!$C:$C,$A23)</f>
        <v/>
      </c>
      <c r="AF23">
        <f>SUMIFS('EIA Imports Distillate Fuel'!$D:$D,'EIA Imports Distillate Fuel'!$A:$A,AF$3,'EIA Imports Distillate Fuel'!$C:$C,$A23)</f>
        <v/>
      </c>
      <c r="AG23">
        <f>SUMIFS('EIA Imports Distillate Fuel'!$D:$D,'EIA Imports Distillate Fuel'!$A:$A,AG$3,'EIA Imports Distillate Fuel'!$C:$C,$A23)</f>
        <v/>
      </c>
      <c r="AH23">
        <f>SUMIFS('EIA Imports Distillate Fuel'!$D:$D,'EIA Imports Distillate Fuel'!$A:$A,AH$3,'EIA Imports Distillate Fuel'!$C:$C,$A23)</f>
        <v/>
      </c>
      <c r="AI23">
        <f>SUMIFS('EIA Imports Distillate Fuel'!$D:$D,'EIA Imports Distillate Fuel'!$A:$A,AI$3,'EIA Imports Distillate Fuel'!$C:$C,$A23)</f>
        <v/>
      </c>
      <c r="AJ23">
        <f>SUMIFS('EIA Imports Distillate Fuel'!$D:$D,'EIA Imports Distillate Fuel'!$A:$A,AJ$3,'EIA Imports Distillate Fuel'!$C:$C,$A23)</f>
        <v/>
      </c>
      <c r="AK23">
        <f>SUMIFS('EIA Imports Distillate Fuel'!$D:$D,'EIA Imports Distillate Fuel'!$A:$A,AK$3,'EIA Imports Distillate Fuel'!$C:$C,$A23)</f>
        <v/>
      </c>
      <c r="AL23">
        <f>SUMIFS('EIA Imports Distillate Fuel'!$D:$D,'EIA Imports Distillate Fuel'!$A:$A,AL$3,'EIA Imports Distillate Fuel'!$C:$C,$A23)</f>
        <v/>
      </c>
      <c r="AM23">
        <f>SUMIFS('EIA Imports Distillate Fuel'!$D:$D,'EIA Imports Distillate Fuel'!$A:$A,AM$3,'EIA Imports Distillate Fuel'!$C:$C,$A23)</f>
        <v/>
      </c>
      <c r="AN23">
        <f>SUMIFS('EIA Imports Distillate Fuel'!$D:$D,'EIA Imports Distillate Fuel'!$A:$A,AN$3,'EIA Imports Distillate Fuel'!$C:$C,$A23)</f>
        <v/>
      </c>
      <c r="AO23">
        <f>SUMIFS('EIA Imports Distillate Fuel'!$D:$D,'EIA Imports Distillate Fuel'!$A:$A,AO$3,'EIA Imports Distillate Fuel'!$C:$C,$A23)</f>
        <v/>
      </c>
      <c r="AP23">
        <f>SUMIFS('EIA Imports Distillate Fuel'!$D:$D,'EIA Imports Distillate Fuel'!$A:$A,AP$3,'EIA Imports Distillate Fuel'!$C:$C,$A23)</f>
        <v/>
      </c>
      <c r="AQ23">
        <f>SUMIFS('EIA Imports Distillate Fuel'!$D:$D,'EIA Imports Distillate Fuel'!$A:$A,AQ$3,'EIA Imports Distillate Fuel'!$C:$C,$A23)</f>
        <v/>
      </c>
      <c r="AR23">
        <f>SUMIFS('EIA Imports Distillate Fuel'!$D:$D,'EIA Imports Distillate Fuel'!$A:$A,AR$3,'EIA Imports Distillate Fuel'!$C:$C,$A23)</f>
        <v/>
      </c>
      <c r="AS23">
        <f>SUMIFS('EIA Imports Distillate Fuel'!$D:$D,'EIA Imports Distillate Fuel'!$A:$A,AS$3,'EIA Imports Distillate Fuel'!$C:$C,$A23)</f>
        <v/>
      </c>
      <c r="AT23">
        <f>SUMIFS('EIA Imports Distillate Fuel'!$D:$D,'EIA Imports Distillate Fuel'!$A:$A,AT$3,'EIA Imports Distillate Fuel'!$C:$C,$A23)</f>
        <v/>
      </c>
      <c r="AU23">
        <f>SUMIFS('EIA Imports Distillate Fuel'!$D:$D,'EIA Imports Distillate Fuel'!$A:$A,AU$3,'EIA Imports Distillate Fuel'!$C:$C,$A23)</f>
        <v/>
      </c>
    </row>
    <row r="24" spans="1:47">
      <c r="A24" t="s">
        <v>279</v>
      </c>
      <c r="B24" t="s">
        <v>1648</v>
      </c>
      <c r="C24" t="s">
        <v>1742</v>
      </c>
      <c r="D24">
        <f>SUMIFS('EIA Imports Distillate Fuel'!$D:$D,'EIA Imports Distillate Fuel'!$A:$A,D$3,'EIA Imports Distillate Fuel'!$C:$C,$A24)</f>
        <v/>
      </c>
      <c r="E24">
        <f>SUMIFS('EIA Imports Distillate Fuel'!$D:$D,'EIA Imports Distillate Fuel'!$A:$A,E$3,'EIA Imports Distillate Fuel'!$C:$C,$A24)</f>
        <v/>
      </c>
      <c r="F24">
        <f>SUMIFS('EIA Imports Distillate Fuel'!$D:$D,'EIA Imports Distillate Fuel'!$A:$A,F$3,'EIA Imports Distillate Fuel'!$C:$C,$A24)</f>
        <v/>
      </c>
      <c r="G24">
        <f>SUMIFS('EIA Imports Distillate Fuel'!$D:$D,'EIA Imports Distillate Fuel'!$A:$A,G$3,'EIA Imports Distillate Fuel'!$C:$C,$A24)</f>
        <v/>
      </c>
      <c r="H24">
        <f>SUMIFS('EIA Imports Distillate Fuel'!$D:$D,'EIA Imports Distillate Fuel'!$A:$A,H$3,'EIA Imports Distillate Fuel'!$C:$C,$A24)</f>
        <v/>
      </c>
      <c r="I24">
        <f>SUMIFS('EIA Imports Distillate Fuel'!$D:$D,'EIA Imports Distillate Fuel'!$A:$A,I$3,'EIA Imports Distillate Fuel'!$C:$C,$A24)</f>
        <v/>
      </c>
      <c r="J24">
        <f>SUMIFS('EIA Imports Distillate Fuel'!$D:$D,'EIA Imports Distillate Fuel'!$A:$A,J$3,'EIA Imports Distillate Fuel'!$C:$C,$A24)</f>
        <v/>
      </c>
      <c r="K24">
        <f>SUMIFS('EIA Imports Distillate Fuel'!$D:$D,'EIA Imports Distillate Fuel'!$A:$A,K$3,'EIA Imports Distillate Fuel'!$C:$C,$A24)</f>
        <v/>
      </c>
      <c r="L24">
        <f>SUMIFS('EIA Imports Distillate Fuel'!$D:$D,'EIA Imports Distillate Fuel'!$A:$A,L$3,'EIA Imports Distillate Fuel'!$C:$C,$A24)</f>
        <v/>
      </c>
      <c r="M24">
        <f>SUMIFS('EIA Imports Distillate Fuel'!$D:$D,'EIA Imports Distillate Fuel'!$A:$A,M$3,'EIA Imports Distillate Fuel'!$C:$C,$A24)</f>
        <v/>
      </c>
      <c r="N24">
        <f>SUMIFS('EIA Imports Distillate Fuel'!$D:$D,'EIA Imports Distillate Fuel'!$A:$A,N$3,'EIA Imports Distillate Fuel'!$C:$C,$A24)</f>
        <v/>
      </c>
      <c r="O24">
        <f>SUMIFS('EIA Imports Distillate Fuel'!$D:$D,'EIA Imports Distillate Fuel'!$A:$A,O$3,'EIA Imports Distillate Fuel'!$C:$C,$A24)</f>
        <v/>
      </c>
      <c r="P24">
        <f>SUMIFS('EIA Imports Distillate Fuel'!$D:$D,'EIA Imports Distillate Fuel'!$A:$A,P$3,'EIA Imports Distillate Fuel'!$C:$C,$A24)</f>
        <v/>
      </c>
      <c r="Q24">
        <f>SUMIFS('EIA Imports Distillate Fuel'!$D:$D,'EIA Imports Distillate Fuel'!$A:$A,Q$3,'EIA Imports Distillate Fuel'!$C:$C,$A24)</f>
        <v/>
      </c>
      <c r="R24">
        <f>SUMIFS('EIA Imports Distillate Fuel'!$D:$D,'EIA Imports Distillate Fuel'!$A:$A,R$3,'EIA Imports Distillate Fuel'!$C:$C,$A24)</f>
        <v/>
      </c>
      <c r="S24">
        <f>SUMIFS('EIA Imports Distillate Fuel'!$D:$D,'EIA Imports Distillate Fuel'!$A:$A,S$3,'EIA Imports Distillate Fuel'!$C:$C,$A24)</f>
        <v/>
      </c>
      <c r="T24">
        <f>SUMIFS('EIA Imports Distillate Fuel'!$D:$D,'EIA Imports Distillate Fuel'!$A:$A,T$3,'EIA Imports Distillate Fuel'!$C:$C,$A24)</f>
        <v/>
      </c>
      <c r="U24">
        <f>SUMIFS('EIA Imports Distillate Fuel'!$D:$D,'EIA Imports Distillate Fuel'!$A:$A,U$3,'EIA Imports Distillate Fuel'!$C:$C,$A24)</f>
        <v/>
      </c>
      <c r="V24">
        <f>SUMIFS('EIA Imports Distillate Fuel'!$D:$D,'EIA Imports Distillate Fuel'!$A:$A,V$3,'EIA Imports Distillate Fuel'!$C:$C,$A24)</f>
        <v/>
      </c>
      <c r="W24">
        <f>SUMIFS('EIA Imports Distillate Fuel'!$D:$D,'EIA Imports Distillate Fuel'!$A:$A,W$3,'EIA Imports Distillate Fuel'!$C:$C,$A24)</f>
        <v/>
      </c>
      <c r="X24">
        <f>SUMIFS('EIA Imports Distillate Fuel'!$D:$D,'EIA Imports Distillate Fuel'!$A:$A,X$3,'EIA Imports Distillate Fuel'!$C:$C,$A24)</f>
        <v/>
      </c>
      <c r="Y24">
        <f>SUMIFS('EIA Imports Distillate Fuel'!$D:$D,'EIA Imports Distillate Fuel'!$A:$A,Y$3,'EIA Imports Distillate Fuel'!$C:$C,$A24)</f>
        <v/>
      </c>
      <c r="Z24">
        <f>SUMIFS('EIA Imports Distillate Fuel'!$D:$D,'EIA Imports Distillate Fuel'!$A:$A,Z$3,'EIA Imports Distillate Fuel'!$C:$C,$A24)</f>
        <v/>
      </c>
      <c r="AA24">
        <f>SUMIFS('EIA Imports Distillate Fuel'!$D:$D,'EIA Imports Distillate Fuel'!$A:$A,AA$3,'EIA Imports Distillate Fuel'!$C:$C,$A24)</f>
        <v/>
      </c>
      <c r="AB24">
        <f>SUMIFS('EIA Imports Distillate Fuel'!$D:$D,'EIA Imports Distillate Fuel'!$A:$A,AB$3,'EIA Imports Distillate Fuel'!$C:$C,$A24)</f>
        <v/>
      </c>
      <c r="AC24">
        <f>SUMIFS('EIA Imports Distillate Fuel'!$D:$D,'EIA Imports Distillate Fuel'!$A:$A,AC$3,'EIA Imports Distillate Fuel'!$C:$C,$A24)</f>
        <v/>
      </c>
      <c r="AD24">
        <f>SUMIFS('EIA Imports Distillate Fuel'!$D:$D,'EIA Imports Distillate Fuel'!$A:$A,AD$3,'EIA Imports Distillate Fuel'!$C:$C,$A24)</f>
        <v/>
      </c>
      <c r="AE24">
        <f>SUMIFS('EIA Imports Distillate Fuel'!$D:$D,'EIA Imports Distillate Fuel'!$A:$A,AE$3,'EIA Imports Distillate Fuel'!$C:$C,$A24)</f>
        <v/>
      </c>
      <c r="AF24">
        <f>SUMIFS('EIA Imports Distillate Fuel'!$D:$D,'EIA Imports Distillate Fuel'!$A:$A,AF$3,'EIA Imports Distillate Fuel'!$C:$C,$A24)</f>
        <v/>
      </c>
      <c r="AG24">
        <f>SUMIFS('EIA Imports Distillate Fuel'!$D:$D,'EIA Imports Distillate Fuel'!$A:$A,AG$3,'EIA Imports Distillate Fuel'!$C:$C,$A24)</f>
        <v/>
      </c>
      <c r="AH24">
        <f>SUMIFS('EIA Imports Distillate Fuel'!$D:$D,'EIA Imports Distillate Fuel'!$A:$A,AH$3,'EIA Imports Distillate Fuel'!$C:$C,$A24)</f>
        <v/>
      </c>
      <c r="AI24">
        <f>SUMIFS('EIA Imports Distillate Fuel'!$D:$D,'EIA Imports Distillate Fuel'!$A:$A,AI$3,'EIA Imports Distillate Fuel'!$C:$C,$A24)</f>
        <v/>
      </c>
      <c r="AJ24">
        <f>SUMIFS('EIA Imports Distillate Fuel'!$D:$D,'EIA Imports Distillate Fuel'!$A:$A,AJ$3,'EIA Imports Distillate Fuel'!$C:$C,$A24)</f>
        <v/>
      </c>
      <c r="AK24">
        <f>SUMIFS('EIA Imports Distillate Fuel'!$D:$D,'EIA Imports Distillate Fuel'!$A:$A,AK$3,'EIA Imports Distillate Fuel'!$C:$C,$A24)</f>
        <v/>
      </c>
      <c r="AL24">
        <f>SUMIFS('EIA Imports Distillate Fuel'!$D:$D,'EIA Imports Distillate Fuel'!$A:$A,AL$3,'EIA Imports Distillate Fuel'!$C:$C,$A24)</f>
        <v/>
      </c>
      <c r="AM24">
        <f>SUMIFS('EIA Imports Distillate Fuel'!$D:$D,'EIA Imports Distillate Fuel'!$A:$A,AM$3,'EIA Imports Distillate Fuel'!$C:$C,$A24)</f>
        <v/>
      </c>
      <c r="AN24">
        <f>SUMIFS('EIA Imports Distillate Fuel'!$D:$D,'EIA Imports Distillate Fuel'!$A:$A,AN$3,'EIA Imports Distillate Fuel'!$C:$C,$A24)</f>
        <v/>
      </c>
      <c r="AO24">
        <f>SUMIFS('EIA Imports Distillate Fuel'!$D:$D,'EIA Imports Distillate Fuel'!$A:$A,AO$3,'EIA Imports Distillate Fuel'!$C:$C,$A24)</f>
        <v/>
      </c>
      <c r="AP24">
        <f>SUMIFS('EIA Imports Distillate Fuel'!$D:$D,'EIA Imports Distillate Fuel'!$A:$A,AP$3,'EIA Imports Distillate Fuel'!$C:$C,$A24)</f>
        <v/>
      </c>
      <c r="AQ24">
        <f>SUMIFS('EIA Imports Distillate Fuel'!$D:$D,'EIA Imports Distillate Fuel'!$A:$A,AQ$3,'EIA Imports Distillate Fuel'!$C:$C,$A24)</f>
        <v/>
      </c>
      <c r="AR24">
        <f>SUMIFS('EIA Imports Distillate Fuel'!$D:$D,'EIA Imports Distillate Fuel'!$A:$A,AR$3,'EIA Imports Distillate Fuel'!$C:$C,$A24)</f>
        <v/>
      </c>
      <c r="AS24">
        <f>SUMIFS('EIA Imports Distillate Fuel'!$D:$D,'EIA Imports Distillate Fuel'!$A:$A,AS$3,'EIA Imports Distillate Fuel'!$C:$C,$A24)</f>
        <v/>
      </c>
      <c r="AT24">
        <f>SUMIFS('EIA Imports Distillate Fuel'!$D:$D,'EIA Imports Distillate Fuel'!$A:$A,AT$3,'EIA Imports Distillate Fuel'!$C:$C,$A24)</f>
        <v/>
      </c>
      <c r="AU24">
        <f>SUMIFS('EIA Imports Distillate Fuel'!$D:$D,'EIA Imports Distillate Fuel'!$A:$A,AU$3,'EIA Imports Distillate Fuel'!$C:$C,$A24)</f>
        <v/>
      </c>
    </row>
    <row r="25" spans="1:47">
      <c r="A25" t="s">
        <v>296</v>
      </c>
      <c r="B25" t="s">
        <v>1648</v>
      </c>
      <c r="C25" t="s">
        <v>1742</v>
      </c>
      <c r="D25">
        <f>SUMIFS('EIA Imports Distillate Fuel'!$D:$D,'EIA Imports Distillate Fuel'!$A:$A,D$3,'EIA Imports Distillate Fuel'!$C:$C,$A25)</f>
        <v/>
      </c>
      <c r="E25">
        <f>SUMIFS('EIA Imports Distillate Fuel'!$D:$D,'EIA Imports Distillate Fuel'!$A:$A,E$3,'EIA Imports Distillate Fuel'!$C:$C,$A25)</f>
        <v/>
      </c>
      <c r="F25">
        <f>SUMIFS('EIA Imports Distillate Fuel'!$D:$D,'EIA Imports Distillate Fuel'!$A:$A,F$3,'EIA Imports Distillate Fuel'!$C:$C,$A25)</f>
        <v/>
      </c>
      <c r="G25">
        <f>SUMIFS('EIA Imports Distillate Fuel'!$D:$D,'EIA Imports Distillate Fuel'!$A:$A,G$3,'EIA Imports Distillate Fuel'!$C:$C,$A25)</f>
        <v/>
      </c>
      <c r="H25">
        <f>SUMIFS('EIA Imports Distillate Fuel'!$D:$D,'EIA Imports Distillate Fuel'!$A:$A,H$3,'EIA Imports Distillate Fuel'!$C:$C,$A25)</f>
        <v/>
      </c>
      <c r="I25">
        <f>SUMIFS('EIA Imports Distillate Fuel'!$D:$D,'EIA Imports Distillate Fuel'!$A:$A,I$3,'EIA Imports Distillate Fuel'!$C:$C,$A25)</f>
        <v/>
      </c>
      <c r="J25">
        <f>SUMIFS('EIA Imports Distillate Fuel'!$D:$D,'EIA Imports Distillate Fuel'!$A:$A,J$3,'EIA Imports Distillate Fuel'!$C:$C,$A25)</f>
        <v/>
      </c>
      <c r="K25">
        <f>SUMIFS('EIA Imports Distillate Fuel'!$D:$D,'EIA Imports Distillate Fuel'!$A:$A,K$3,'EIA Imports Distillate Fuel'!$C:$C,$A25)</f>
        <v/>
      </c>
      <c r="L25">
        <f>SUMIFS('EIA Imports Distillate Fuel'!$D:$D,'EIA Imports Distillate Fuel'!$A:$A,L$3,'EIA Imports Distillate Fuel'!$C:$C,$A25)</f>
        <v/>
      </c>
      <c r="M25">
        <f>SUMIFS('EIA Imports Distillate Fuel'!$D:$D,'EIA Imports Distillate Fuel'!$A:$A,M$3,'EIA Imports Distillate Fuel'!$C:$C,$A25)</f>
        <v/>
      </c>
      <c r="N25">
        <f>SUMIFS('EIA Imports Distillate Fuel'!$D:$D,'EIA Imports Distillate Fuel'!$A:$A,N$3,'EIA Imports Distillate Fuel'!$C:$C,$A25)</f>
        <v/>
      </c>
      <c r="O25">
        <f>SUMIFS('EIA Imports Distillate Fuel'!$D:$D,'EIA Imports Distillate Fuel'!$A:$A,O$3,'EIA Imports Distillate Fuel'!$C:$C,$A25)</f>
        <v/>
      </c>
      <c r="P25">
        <f>SUMIFS('EIA Imports Distillate Fuel'!$D:$D,'EIA Imports Distillate Fuel'!$A:$A,P$3,'EIA Imports Distillate Fuel'!$C:$C,$A25)</f>
        <v/>
      </c>
      <c r="Q25">
        <f>SUMIFS('EIA Imports Distillate Fuel'!$D:$D,'EIA Imports Distillate Fuel'!$A:$A,Q$3,'EIA Imports Distillate Fuel'!$C:$C,$A25)</f>
        <v/>
      </c>
      <c r="R25">
        <f>SUMIFS('EIA Imports Distillate Fuel'!$D:$D,'EIA Imports Distillate Fuel'!$A:$A,R$3,'EIA Imports Distillate Fuel'!$C:$C,$A25)</f>
        <v/>
      </c>
      <c r="S25">
        <f>SUMIFS('EIA Imports Distillate Fuel'!$D:$D,'EIA Imports Distillate Fuel'!$A:$A,S$3,'EIA Imports Distillate Fuel'!$C:$C,$A25)</f>
        <v/>
      </c>
      <c r="T25">
        <f>SUMIFS('EIA Imports Distillate Fuel'!$D:$D,'EIA Imports Distillate Fuel'!$A:$A,T$3,'EIA Imports Distillate Fuel'!$C:$C,$A25)</f>
        <v/>
      </c>
      <c r="U25">
        <f>SUMIFS('EIA Imports Distillate Fuel'!$D:$D,'EIA Imports Distillate Fuel'!$A:$A,U$3,'EIA Imports Distillate Fuel'!$C:$C,$A25)</f>
        <v/>
      </c>
      <c r="V25">
        <f>SUMIFS('EIA Imports Distillate Fuel'!$D:$D,'EIA Imports Distillate Fuel'!$A:$A,V$3,'EIA Imports Distillate Fuel'!$C:$C,$A25)</f>
        <v/>
      </c>
      <c r="W25">
        <f>SUMIFS('EIA Imports Distillate Fuel'!$D:$D,'EIA Imports Distillate Fuel'!$A:$A,W$3,'EIA Imports Distillate Fuel'!$C:$C,$A25)</f>
        <v/>
      </c>
      <c r="X25">
        <f>SUMIFS('EIA Imports Distillate Fuel'!$D:$D,'EIA Imports Distillate Fuel'!$A:$A,X$3,'EIA Imports Distillate Fuel'!$C:$C,$A25)</f>
        <v/>
      </c>
      <c r="Y25">
        <f>SUMIFS('EIA Imports Distillate Fuel'!$D:$D,'EIA Imports Distillate Fuel'!$A:$A,Y$3,'EIA Imports Distillate Fuel'!$C:$C,$A25)</f>
        <v/>
      </c>
      <c r="Z25">
        <f>SUMIFS('EIA Imports Distillate Fuel'!$D:$D,'EIA Imports Distillate Fuel'!$A:$A,Z$3,'EIA Imports Distillate Fuel'!$C:$C,$A25)</f>
        <v/>
      </c>
      <c r="AA25">
        <f>SUMIFS('EIA Imports Distillate Fuel'!$D:$D,'EIA Imports Distillate Fuel'!$A:$A,AA$3,'EIA Imports Distillate Fuel'!$C:$C,$A25)</f>
        <v/>
      </c>
      <c r="AB25">
        <f>SUMIFS('EIA Imports Distillate Fuel'!$D:$D,'EIA Imports Distillate Fuel'!$A:$A,AB$3,'EIA Imports Distillate Fuel'!$C:$C,$A25)</f>
        <v/>
      </c>
      <c r="AC25">
        <f>SUMIFS('EIA Imports Distillate Fuel'!$D:$D,'EIA Imports Distillate Fuel'!$A:$A,AC$3,'EIA Imports Distillate Fuel'!$C:$C,$A25)</f>
        <v/>
      </c>
      <c r="AD25">
        <f>SUMIFS('EIA Imports Distillate Fuel'!$D:$D,'EIA Imports Distillate Fuel'!$A:$A,AD$3,'EIA Imports Distillate Fuel'!$C:$C,$A25)</f>
        <v/>
      </c>
      <c r="AE25">
        <f>SUMIFS('EIA Imports Distillate Fuel'!$D:$D,'EIA Imports Distillate Fuel'!$A:$A,AE$3,'EIA Imports Distillate Fuel'!$C:$C,$A25)</f>
        <v/>
      </c>
      <c r="AF25">
        <f>SUMIFS('EIA Imports Distillate Fuel'!$D:$D,'EIA Imports Distillate Fuel'!$A:$A,AF$3,'EIA Imports Distillate Fuel'!$C:$C,$A25)</f>
        <v/>
      </c>
      <c r="AG25">
        <f>SUMIFS('EIA Imports Distillate Fuel'!$D:$D,'EIA Imports Distillate Fuel'!$A:$A,AG$3,'EIA Imports Distillate Fuel'!$C:$C,$A25)</f>
        <v/>
      </c>
      <c r="AH25">
        <f>SUMIFS('EIA Imports Distillate Fuel'!$D:$D,'EIA Imports Distillate Fuel'!$A:$A,AH$3,'EIA Imports Distillate Fuel'!$C:$C,$A25)</f>
        <v/>
      </c>
      <c r="AI25">
        <f>SUMIFS('EIA Imports Distillate Fuel'!$D:$D,'EIA Imports Distillate Fuel'!$A:$A,AI$3,'EIA Imports Distillate Fuel'!$C:$C,$A25)</f>
        <v/>
      </c>
      <c r="AJ25">
        <f>SUMIFS('EIA Imports Distillate Fuel'!$D:$D,'EIA Imports Distillate Fuel'!$A:$A,AJ$3,'EIA Imports Distillate Fuel'!$C:$C,$A25)</f>
        <v/>
      </c>
      <c r="AK25">
        <f>SUMIFS('EIA Imports Distillate Fuel'!$D:$D,'EIA Imports Distillate Fuel'!$A:$A,AK$3,'EIA Imports Distillate Fuel'!$C:$C,$A25)</f>
        <v/>
      </c>
      <c r="AL25">
        <f>SUMIFS('EIA Imports Distillate Fuel'!$D:$D,'EIA Imports Distillate Fuel'!$A:$A,AL$3,'EIA Imports Distillate Fuel'!$C:$C,$A25)</f>
        <v/>
      </c>
      <c r="AM25">
        <f>SUMIFS('EIA Imports Distillate Fuel'!$D:$D,'EIA Imports Distillate Fuel'!$A:$A,AM$3,'EIA Imports Distillate Fuel'!$C:$C,$A25)</f>
        <v/>
      </c>
      <c r="AN25">
        <f>SUMIFS('EIA Imports Distillate Fuel'!$D:$D,'EIA Imports Distillate Fuel'!$A:$A,AN$3,'EIA Imports Distillate Fuel'!$C:$C,$A25)</f>
        <v/>
      </c>
      <c r="AO25">
        <f>SUMIFS('EIA Imports Distillate Fuel'!$D:$D,'EIA Imports Distillate Fuel'!$A:$A,AO$3,'EIA Imports Distillate Fuel'!$C:$C,$A25)</f>
        <v/>
      </c>
      <c r="AP25">
        <f>SUMIFS('EIA Imports Distillate Fuel'!$D:$D,'EIA Imports Distillate Fuel'!$A:$A,AP$3,'EIA Imports Distillate Fuel'!$C:$C,$A25)</f>
        <v/>
      </c>
      <c r="AQ25">
        <f>SUMIFS('EIA Imports Distillate Fuel'!$D:$D,'EIA Imports Distillate Fuel'!$A:$A,AQ$3,'EIA Imports Distillate Fuel'!$C:$C,$A25)</f>
        <v/>
      </c>
      <c r="AR25">
        <f>SUMIFS('EIA Imports Distillate Fuel'!$D:$D,'EIA Imports Distillate Fuel'!$A:$A,AR$3,'EIA Imports Distillate Fuel'!$C:$C,$A25)</f>
        <v/>
      </c>
      <c r="AS25">
        <f>SUMIFS('EIA Imports Distillate Fuel'!$D:$D,'EIA Imports Distillate Fuel'!$A:$A,AS$3,'EIA Imports Distillate Fuel'!$C:$C,$A25)</f>
        <v/>
      </c>
      <c r="AT25">
        <f>SUMIFS('EIA Imports Distillate Fuel'!$D:$D,'EIA Imports Distillate Fuel'!$A:$A,AT$3,'EIA Imports Distillate Fuel'!$C:$C,$A25)</f>
        <v/>
      </c>
      <c r="AU25">
        <f>SUMIFS('EIA Imports Distillate Fuel'!$D:$D,'EIA Imports Distillate Fuel'!$A:$A,AU$3,'EIA Imports Distillate Fuel'!$C:$C,$A25)</f>
        <v/>
      </c>
    </row>
    <row r="26" spans="1:47">
      <c r="A26" t="s">
        <v>334</v>
      </c>
      <c r="B26" t="s">
        <v>1648</v>
      </c>
      <c r="C26" t="s">
        <v>1742</v>
      </c>
      <c r="D26">
        <f>SUMIFS('EIA Imports Distillate Fuel'!$D:$D,'EIA Imports Distillate Fuel'!$A:$A,D$3,'EIA Imports Distillate Fuel'!$C:$C,$A26)</f>
        <v/>
      </c>
      <c r="E26">
        <f>SUMIFS('EIA Imports Distillate Fuel'!$D:$D,'EIA Imports Distillate Fuel'!$A:$A,E$3,'EIA Imports Distillate Fuel'!$C:$C,$A26)</f>
        <v/>
      </c>
      <c r="F26">
        <f>SUMIFS('EIA Imports Distillate Fuel'!$D:$D,'EIA Imports Distillate Fuel'!$A:$A,F$3,'EIA Imports Distillate Fuel'!$C:$C,$A26)</f>
        <v/>
      </c>
      <c r="G26">
        <f>SUMIFS('EIA Imports Distillate Fuel'!$D:$D,'EIA Imports Distillate Fuel'!$A:$A,G$3,'EIA Imports Distillate Fuel'!$C:$C,$A26)</f>
        <v/>
      </c>
      <c r="H26">
        <f>SUMIFS('EIA Imports Distillate Fuel'!$D:$D,'EIA Imports Distillate Fuel'!$A:$A,H$3,'EIA Imports Distillate Fuel'!$C:$C,$A26)</f>
        <v/>
      </c>
      <c r="I26">
        <f>SUMIFS('EIA Imports Distillate Fuel'!$D:$D,'EIA Imports Distillate Fuel'!$A:$A,I$3,'EIA Imports Distillate Fuel'!$C:$C,$A26)</f>
        <v/>
      </c>
      <c r="J26">
        <f>SUMIFS('EIA Imports Distillate Fuel'!$D:$D,'EIA Imports Distillate Fuel'!$A:$A,J$3,'EIA Imports Distillate Fuel'!$C:$C,$A26)</f>
        <v/>
      </c>
      <c r="K26">
        <f>SUMIFS('EIA Imports Distillate Fuel'!$D:$D,'EIA Imports Distillate Fuel'!$A:$A,K$3,'EIA Imports Distillate Fuel'!$C:$C,$A26)</f>
        <v/>
      </c>
      <c r="L26">
        <f>SUMIFS('EIA Imports Distillate Fuel'!$D:$D,'EIA Imports Distillate Fuel'!$A:$A,L$3,'EIA Imports Distillate Fuel'!$C:$C,$A26)</f>
        <v/>
      </c>
      <c r="M26">
        <f>SUMIFS('EIA Imports Distillate Fuel'!$D:$D,'EIA Imports Distillate Fuel'!$A:$A,M$3,'EIA Imports Distillate Fuel'!$C:$C,$A26)</f>
        <v/>
      </c>
      <c r="N26">
        <f>SUMIFS('EIA Imports Distillate Fuel'!$D:$D,'EIA Imports Distillate Fuel'!$A:$A,N$3,'EIA Imports Distillate Fuel'!$C:$C,$A26)</f>
        <v/>
      </c>
      <c r="O26">
        <f>SUMIFS('EIA Imports Distillate Fuel'!$D:$D,'EIA Imports Distillate Fuel'!$A:$A,O$3,'EIA Imports Distillate Fuel'!$C:$C,$A26)</f>
        <v/>
      </c>
      <c r="P26">
        <f>SUMIFS('EIA Imports Distillate Fuel'!$D:$D,'EIA Imports Distillate Fuel'!$A:$A,P$3,'EIA Imports Distillate Fuel'!$C:$C,$A26)</f>
        <v/>
      </c>
      <c r="Q26">
        <f>SUMIFS('EIA Imports Distillate Fuel'!$D:$D,'EIA Imports Distillate Fuel'!$A:$A,Q$3,'EIA Imports Distillate Fuel'!$C:$C,$A26)</f>
        <v/>
      </c>
      <c r="R26">
        <f>SUMIFS('EIA Imports Distillate Fuel'!$D:$D,'EIA Imports Distillate Fuel'!$A:$A,R$3,'EIA Imports Distillate Fuel'!$C:$C,$A26)</f>
        <v/>
      </c>
      <c r="S26">
        <f>SUMIFS('EIA Imports Distillate Fuel'!$D:$D,'EIA Imports Distillate Fuel'!$A:$A,S$3,'EIA Imports Distillate Fuel'!$C:$C,$A26)</f>
        <v/>
      </c>
      <c r="T26">
        <f>SUMIFS('EIA Imports Distillate Fuel'!$D:$D,'EIA Imports Distillate Fuel'!$A:$A,T$3,'EIA Imports Distillate Fuel'!$C:$C,$A26)</f>
        <v/>
      </c>
      <c r="U26">
        <f>SUMIFS('EIA Imports Distillate Fuel'!$D:$D,'EIA Imports Distillate Fuel'!$A:$A,U$3,'EIA Imports Distillate Fuel'!$C:$C,$A26)</f>
        <v/>
      </c>
      <c r="V26">
        <f>SUMIFS('EIA Imports Distillate Fuel'!$D:$D,'EIA Imports Distillate Fuel'!$A:$A,V$3,'EIA Imports Distillate Fuel'!$C:$C,$A26)</f>
        <v/>
      </c>
      <c r="W26">
        <f>SUMIFS('EIA Imports Distillate Fuel'!$D:$D,'EIA Imports Distillate Fuel'!$A:$A,W$3,'EIA Imports Distillate Fuel'!$C:$C,$A26)</f>
        <v/>
      </c>
      <c r="X26">
        <f>SUMIFS('EIA Imports Distillate Fuel'!$D:$D,'EIA Imports Distillate Fuel'!$A:$A,X$3,'EIA Imports Distillate Fuel'!$C:$C,$A26)</f>
        <v/>
      </c>
      <c r="Y26">
        <f>SUMIFS('EIA Imports Distillate Fuel'!$D:$D,'EIA Imports Distillate Fuel'!$A:$A,Y$3,'EIA Imports Distillate Fuel'!$C:$C,$A26)</f>
        <v/>
      </c>
      <c r="Z26">
        <f>SUMIFS('EIA Imports Distillate Fuel'!$D:$D,'EIA Imports Distillate Fuel'!$A:$A,Z$3,'EIA Imports Distillate Fuel'!$C:$C,$A26)</f>
        <v/>
      </c>
      <c r="AA26">
        <f>SUMIFS('EIA Imports Distillate Fuel'!$D:$D,'EIA Imports Distillate Fuel'!$A:$A,AA$3,'EIA Imports Distillate Fuel'!$C:$C,$A26)</f>
        <v/>
      </c>
      <c r="AB26">
        <f>SUMIFS('EIA Imports Distillate Fuel'!$D:$D,'EIA Imports Distillate Fuel'!$A:$A,AB$3,'EIA Imports Distillate Fuel'!$C:$C,$A26)</f>
        <v/>
      </c>
      <c r="AC26">
        <f>SUMIFS('EIA Imports Distillate Fuel'!$D:$D,'EIA Imports Distillate Fuel'!$A:$A,AC$3,'EIA Imports Distillate Fuel'!$C:$C,$A26)</f>
        <v/>
      </c>
      <c r="AD26">
        <f>SUMIFS('EIA Imports Distillate Fuel'!$D:$D,'EIA Imports Distillate Fuel'!$A:$A,AD$3,'EIA Imports Distillate Fuel'!$C:$C,$A26)</f>
        <v/>
      </c>
      <c r="AE26">
        <f>SUMIFS('EIA Imports Distillate Fuel'!$D:$D,'EIA Imports Distillate Fuel'!$A:$A,AE$3,'EIA Imports Distillate Fuel'!$C:$C,$A26)</f>
        <v/>
      </c>
      <c r="AF26">
        <f>SUMIFS('EIA Imports Distillate Fuel'!$D:$D,'EIA Imports Distillate Fuel'!$A:$A,AF$3,'EIA Imports Distillate Fuel'!$C:$C,$A26)</f>
        <v/>
      </c>
      <c r="AG26">
        <f>SUMIFS('EIA Imports Distillate Fuel'!$D:$D,'EIA Imports Distillate Fuel'!$A:$A,AG$3,'EIA Imports Distillate Fuel'!$C:$C,$A26)</f>
        <v/>
      </c>
      <c r="AH26">
        <f>SUMIFS('EIA Imports Distillate Fuel'!$D:$D,'EIA Imports Distillate Fuel'!$A:$A,AH$3,'EIA Imports Distillate Fuel'!$C:$C,$A26)</f>
        <v/>
      </c>
      <c r="AI26">
        <f>SUMIFS('EIA Imports Distillate Fuel'!$D:$D,'EIA Imports Distillate Fuel'!$A:$A,AI$3,'EIA Imports Distillate Fuel'!$C:$C,$A26)</f>
        <v/>
      </c>
      <c r="AJ26">
        <f>SUMIFS('EIA Imports Distillate Fuel'!$D:$D,'EIA Imports Distillate Fuel'!$A:$A,AJ$3,'EIA Imports Distillate Fuel'!$C:$C,$A26)</f>
        <v/>
      </c>
      <c r="AK26">
        <f>SUMIFS('EIA Imports Distillate Fuel'!$D:$D,'EIA Imports Distillate Fuel'!$A:$A,AK$3,'EIA Imports Distillate Fuel'!$C:$C,$A26)</f>
        <v/>
      </c>
      <c r="AL26">
        <f>SUMIFS('EIA Imports Distillate Fuel'!$D:$D,'EIA Imports Distillate Fuel'!$A:$A,AL$3,'EIA Imports Distillate Fuel'!$C:$C,$A26)</f>
        <v/>
      </c>
      <c r="AM26">
        <f>SUMIFS('EIA Imports Distillate Fuel'!$D:$D,'EIA Imports Distillate Fuel'!$A:$A,AM$3,'EIA Imports Distillate Fuel'!$C:$C,$A26)</f>
        <v/>
      </c>
      <c r="AN26">
        <f>SUMIFS('EIA Imports Distillate Fuel'!$D:$D,'EIA Imports Distillate Fuel'!$A:$A,AN$3,'EIA Imports Distillate Fuel'!$C:$C,$A26)</f>
        <v/>
      </c>
      <c r="AO26">
        <f>SUMIFS('EIA Imports Distillate Fuel'!$D:$D,'EIA Imports Distillate Fuel'!$A:$A,AO$3,'EIA Imports Distillate Fuel'!$C:$C,$A26)</f>
        <v/>
      </c>
      <c r="AP26">
        <f>SUMIFS('EIA Imports Distillate Fuel'!$D:$D,'EIA Imports Distillate Fuel'!$A:$A,AP$3,'EIA Imports Distillate Fuel'!$C:$C,$A26)</f>
        <v/>
      </c>
      <c r="AQ26">
        <f>SUMIFS('EIA Imports Distillate Fuel'!$D:$D,'EIA Imports Distillate Fuel'!$A:$A,AQ$3,'EIA Imports Distillate Fuel'!$C:$C,$A26)</f>
        <v/>
      </c>
      <c r="AR26">
        <f>SUMIFS('EIA Imports Distillate Fuel'!$D:$D,'EIA Imports Distillate Fuel'!$A:$A,AR$3,'EIA Imports Distillate Fuel'!$C:$C,$A26)</f>
        <v/>
      </c>
      <c r="AS26">
        <f>SUMIFS('EIA Imports Distillate Fuel'!$D:$D,'EIA Imports Distillate Fuel'!$A:$A,AS$3,'EIA Imports Distillate Fuel'!$C:$C,$A26)</f>
        <v/>
      </c>
      <c r="AT26">
        <f>SUMIFS('EIA Imports Distillate Fuel'!$D:$D,'EIA Imports Distillate Fuel'!$A:$A,AT$3,'EIA Imports Distillate Fuel'!$C:$C,$A26)</f>
        <v/>
      </c>
      <c r="AU26">
        <f>SUMIFS('EIA Imports Distillate Fuel'!$D:$D,'EIA Imports Distillate Fuel'!$A:$A,AU$3,'EIA Imports Distillate Fuel'!$C:$C,$A26)</f>
        <v/>
      </c>
    </row>
    <row r="27" spans="1:47">
      <c r="A27" t="s">
        <v>252</v>
      </c>
      <c r="B27" t="s">
        <v>1648</v>
      </c>
      <c r="C27" t="s">
        <v>1742</v>
      </c>
      <c r="D27">
        <f>SUMIFS('EIA Imports Distillate Fuel'!$D:$D,'EIA Imports Distillate Fuel'!$A:$A,D$3,'EIA Imports Distillate Fuel'!$C:$C,$A27)</f>
        <v/>
      </c>
      <c r="E27">
        <f>SUMIFS('EIA Imports Distillate Fuel'!$D:$D,'EIA Imports Distillate Fuel'!$A:$A,E$3,'EIA Imports Distillate Fuel'!$C:$C,$A27)</f>
        <v/>
      </c>
      <c r="F27">
        <f>SUMIFS('EIA Imports Distillate Fuel'!$D:$D,'EIA Imports Distillate Fuel'!$A:$A,F$3,'EIA Imports Distillate Fuel'!$C:$C,$A27)</f>
        <v/>
      </c>
      <c r="G27">
        <f>SUMIFS('EIA Imports Distillate Fuel'!$D:$D,'EIA Imports Distillate Fuel'!$A:$A,G$3,'EIA Imports Distillate Fuel'!$C:$C,$A27)</f>
        <v/>
      </c>
      <c r="H27">
        <f>SUMIFS('EIA Imports Distillate Fuel'!$D:$D,'EIA Imports Distillate Fuel'!$A:$A,H$3,'EIA Imports Distillate Fuel'!$C:$C,$A27)</f>
        <v/>
      </c>
      <c r="I27">
        <f>SUMIFS('EIA Imports Distillate Fuel'!$D:$D,'EIA Imports Distillate Fuel'!$A:$A,I$3,'EIA Imports Distillate Fuel'!$C:$C,$A27)</f>
        <v/>
      </c>
      <c r="J27">
        <f>SUMIFS('EIA Imports Distillate Fuel'!$D:$D,'EIA Imports Distillate Fuel'!$A:$A,J$3,'EIA Imports Distillate Fuel'!$C:$C,$A27)</f>
        <v/>
      </c>
      <c r="K27">
        <f>SUMIFS('EIA Imports Distillate Fuel'!$D:$D,'EIA Imports Distillate Fuel'!$A:$A,K$3,'EIA Imports Distillate Fuel'!$C:$C,$A27)</f>
        <v/>
      </c>
      <c r="L27">
        <f>SUMIFS('EIA Imports Distillate Fuel'!$D:$D,'EIA Imports Distillate Fuel'!$A:$A,L$3,'EIA Imports Distillate Fuel'!$C:$C,$A27)</f>
        <v/>
      </c>
      <c r="M27">
        <f>SUMIFS('EIA Imports Distillate Fuel'!$D:$D,'EIA Imports Distillate Fuel'!$A:$A,M$3,'EIA Imports Distillate Fuel'!$C:$C,$A27)</f>
        <v/>
      </c>
      <c r="N27">
        <f>SUMIFS('EIA Imports Distillate Fuel'!$D:$D,'EIA Imports Distillate Fuel'!$A:$A,N$3,'EIA Imports Distillate Fuel'!$C:$C,$A27)</f>
        <v/>
      </c>
      <c r="O27">
        <f>SUMIFS('EIA Imports Distillate Fuel'!$D:$D,'EIA Imports Distillate Fuel'!$A:$A,O$3,'EIA Imports Distillate Fuel'!$C:$C,$A27)</f>
        <v/>
      </c>
      <c r="P27">
        <f>SUMIFS('EIA Imports Distillate Fuel'!$D:$D,'EIA Imports Distillate Fuel'!$A:$A,P$3,'EIA Imports Distillate Fuel'!$C:$C,$A27)</f>
        <v/>
      </c>
      <c r="Q27">
        <f>SUMIFS('EIA Imports Distillate Fuel'!$D:$D,'EIA Imports Distillate Fuel'!$A:$A,Q$3,'EIA Imports Distillate Fuel'!$C:$C,$A27)</f>
        <v/>
      </c>
      <c r="R27">
        <f>SUMIFS('EIA Imports Distillate Fuel'!$D:$D,'EIA Imports Distillate Fuel'!$A:$A,R$3,'EIA Imports Distillate Fuel'!$C:$C,$A27)</f>
        <v/>
      </c>
      <c r="S27">
        <f>SUMIFS('EIA Imports Distillate Fuel'!$D:$D,'EIA Imports Distillate Fuel'!$A:$A,S$3,'EIA Imports Distillate Fuel'!$C:$C,$A27)</f>
        <v/>
      </c>
      <c r="T27">
        <f>SUMIFS('EIA Imports Distillate Fuel'!$D:$D,'EIA Imports Distillate Fuel'!$A:$A,T$3,'EIA Imports Distillate Fuel'!$C:$C,$A27)</f>
        <v/>
      </c>
      <c r="U27">
        <f>SUMIFS('EIA Imports Distillate Fuel'!$D:$D,'EIA Imports Distillate Fuel'!$A:$A,U$3,'EIA Imports Distillate Fuel'!$C:$C,$A27)</f>
        <v/>
      </c>
      <c r="V27">
        <f>SUMIFS('EIA Imports Distillate Fuel'!$D:$D,'EIA Imports Distillate Fuel'!$A:$A,V$3,'EIA Imports Distillate Fuel'!$C:$C,$A27)</f>
        <v/>
      </c>
      <c r="W27">
        <f>SUMIFS('EIA Imports Distillate Fuel'!$D:$D,'EIA Imports Distillate Fuel'!$A:$A,W$3,'EIA Imports Distillate Fuel'!$C:$C,$A27)</f>
        <v/>
      </c>
      <c r="X27">
        <f>SUMIFS('EIA Imports Distillate Fuel'!$D:$D,'EIA Imports Distillate Fuel'!$A:$A,X$3,'EIA Imports Distillate Fuel'!$C:$C,$A27)</f>
        <v/>
      </c>
      <c r="Y27">
        <f>SUMIFS('EIA Imports Distillate Fuel'!$D:$D,'EIA Imports Distillate Fuel'!$A:$A,Y$3,'EIA Imports Distillate Fuel'!$C:$C,$A27)</f>
        <v/>
      </c>
      <c r="Z27">
        <f>SUMIFS('EIA Imports Distillate Fuel'!$D:$D,'EIA Imports Distillate Fuel'!$A:$A,Z$3,'EIA Imports Distillate Fuel'!$C:$C,$A27)</f>
        <v/>
      </c>
      <c r="AA27">
        <f>SUMIFS('EIA Imports Distillate Fuel'!$D:$D,'EIA Imports Distillate Fuel'!$A:$A,AA$3,'EIA Imports Distillate Fuel'!$C:$C,$A27)</f>
        <v/>
      </c>
      <c r="AB27">
        <f>SUMIFS('EIA Imports Distillate Fuel'!$D:$D,'EIA Imports Distillate Fuel'!$A:$A,AB$3,'EIA Imports Distillate Fuel'!$C:$C,$A27)</f>
        <v/>
      </c>
      <c r="AC27">
        <f>SUMIFS('EIA Imports Distillate Fuel'!$D:$D,'EIA Imports Distillate Fuel'!$A:$A,AC$3,'EIA Imports Distillate Fuel'!$C:$C,$A27)</f>
        <v/>
      </c>
      <c r="AD27">
        <f>SUMIFS('EIA Imports Distillate Fuel'!$D:$D,'EIA Imports Distillate Fuel'!$A:$A,AD$3,'EIA Imports Distillate Fuel'!$C:$C,$A27)</f>
        <v/>
      </c>
      <c r="AE27">
        <f>SUMIFS('EIA Imports Distillate Fuel'!$D:$D,'EIA Imports Distillate Fuel'!$A:$A,AE$3,'EIA Imports Distillate Fuel'!$C:$C,$A27)</f>
        <v/>
      </c>
      <c r="AF27">
        <f>SUMIFS('EIA Imports Distillate Fuel'!$D:$D,'EIA Imports Distillate Fuel'!$A:$A,AF$3,'EIA Imports Distillate Fuel'!$C:$C,$A27)</f>
        <v/>
      </c>
      <c r="AG27">
        <f>SUMIFS('EIA Imports Distillate Fuel'!$D:$D,'EIA Imports Distillate Fuel'!$A:$A,AG$3,'EIA Imports Distillate Fuel'!$C:$C,$A27)</f>
        <v/>
      </c>
      <c r="AH27">
        <f>SUMIFS('EIA Imports Distillate Fuel'!$D:$D,'EIA Imports Distillate Fuel'!$A:$A,AH$3,'EIA Imports Distillate Fuel'!$C:$C,$A27)</f>
        <v/>
      </c>
      <c r="AI27">
        <f>SUMIFS('EIA Imports Distillate Fuel'!$D:$D,'EIA Imports Distillate Fuel'!$A:$A,AI$3,'EIA Imports Distillate Fuel'!$C:$C,$A27)</f>
        <v/>
      </c>
      <c r="AJ27">
        <f>SUMIFS('EIA Imports Distillate Fuel'!$D:$D,'EIA Imports Distillate Fuel'!$A:$A,AJ$3,'EIA Imports Distillate Fuel'!$C:$C,$A27)</f>
        <v/>
      </c>
      <c r="AK27">
        <f>SUMIFS('EIA Imports Distillate Fuel'!$D:$D,'EIA Imports Distillate Fuel'!$A:$A,AK$3,'EIA Imports Distillate Fuel'!$C:$C,$A27)</f>
        <v/>
      </c>
      <c r="AL27">
        <f>SUMIFS('EIA Imports Distillate Fuel'!$D:$D,'EIA Imports Distillate Fuel'!$A:$A,AL$3,'EIA Imports Distillate Fuel'!$C:$C,$A27)</f>
        <v/>
      </c>
      <c r="AM27">
        <f>SUMIFS('EIA Imports Distillate Fuel'!$D:$D,'EIA Imports Distillate Fuel'!$A:$A,AM$3,'EIA Imports Distillate Fuel'!$C:$C,$A27)</f>
        <v/>
      </c>
      <c r="AN27">
        <f>SUMIFS('EIA Imports Distillate Fuel'!$D:$D,'EIA Imports Distillate Fuel'!$A:$A,AN$3,'EIA Imports Distillate Fuel'!$C:$C,$A27)</f>
        <v/>
      </c>
      <c r="AO27">
        <f>SUMIFS('EIA Imports Distillate Fuel'!$D:$D,'EIA Imports Distillate Fuel'!$A:$A,AO$3,'EIA Imports Distillate Fuel'!$C:$C,$A27)</f>
        <v/>
      </c>
      <c r="AP27">
        <f>SUMIFS('EIA Imports Distillate Fuel'!$D:$D,'EIA Imports Distillate Fuel'!$A:$A,AP$3,'EIA Imports Distillate Fuel'!$C:$C,$A27)</f>
        <v/>
      </c>
      <c r="AQ27">
        <f>SUMIFS('EIA Imports Distillate Fuel'!$D:$D,'EIA Imports Distillate Fuel'!$A:$A,AQ$3,'EIA Imports Distillate Fuel'!$C:$C,$A27)</f>
        <v/>
      </c>
      <c r="AR27">
        <f>SUMIFS('EIA Imports Distillate Fuel'!$D:$D,'EIA Imports Distillate Fuel'!$A:$A,AR$3,'EIA Imports Distillate Fuel'!$C:$C,$A27)</f>
        <v/>
      </c>
      <c r="AS27">
        <f>SUMIFS('EIA Imports Distillate Fuel'!$D:$D,'EIA Imports Distillate Fuel'!$A:$A,AS$3,'EIA Imports Distillate Fuel'!$C:$C,$A27)</f>
        <v/>
      </c>
      <c r="AT27">
        <f>SUMIFS('EIA Imports Distillate Fuel'!$D:$D,'EIA Imports Distillate Fuel'!$A:$A,AT$3,'EIA Imports Distillate Fuel'!$C:$C,$A27)</f>
        <v/>
      </c>
      <c r="AU27">
        <f>SUMIFS('EIA Imports Distillate Fuel'!$D:$D,'EIA Imports Distillate Fuel'!$A:$A,AU$3,'EIA Imports Distillate Fuel'!$C:$C,$A27)</f>
        <v/>
      </c>
    </row>
    <row r="28" spans="1:47">
      <c r="A28" t="s">
        <v>420</v>
      </c>
      <c r="B28" t="s">
        <v>1648</v>
      </c>
      <c r="C28" t="s">
        <v>1742</v>
      </c>
      <c r="D28">
        <f>SUMIFS('EIA Imports Distillate Fuel'!$D:$D,'EIA Imports Distillate Fuel'!$A:$A,D$3,'EIA Imports Distillate Fuel'!$C:$C,$A28)</f>
        <v/>
      </c>
      <c r="E28">
        <f>SUMIFS('EIA Imports Distillate Fuel'!$D:$D,'EIA Imports Distillate Fuel'!$A:$A,E$3,'EIA Imports Distillate Fuel'!$C:$C,$A28)</f>
        <v/>
      </c>
      <c r="F28">
        <f>SUMIFS('EIA Imports Distillate Fuel'!$D:$D,'EIA Imports Distillate Fuel'!$A:$A,F$3,'EIA Imports Distillate Fuel'!$C:$C,$A28)</f>
        <v/>
      </c>
      <c r="G28">
        <f>SUMIFS('EIA Imports Distillate Fuel'!$D:$D,'EIA Imports Distillate Fuel'!$A:$A,G$3,'EIA Imports Distillate Fuel'!$C:$C,$A28)</f>
        <v/>
      </c>
      <c r="H28">
        <f>SUMIFS('EIA Imports Distillate Fuel'!$D:$D,'EIA Imports Distillate Fuel'!$A:$A,H$3,'EIA Imports Distillate Fuel'!$C:$C,$A28)</f>
        <v/>
      </c>
      <c r="I28">
        <f>SUMIFS('EIA Imports Distillate Fuel'!$D:$D,'EIA Imports Distillate Fuel'!$A:$A,I$3,'EIA Imports Distillate Fuel'!$C:$C,$A28)</f>
        <v/>
      </c>
      <c r="J28">
        <f>SUMIFS('EIA Imports Distillate Fuel'!$D:$D,'EIA Imports Distillate Fuel'!$A:$A,J$3,'EIA Imports Distillate Fuel'!$C:$C,$A28)</f>
        <v/>
      </c>
      <c r="K28">
        <f>SUMIFS('EIA Imports Distillate Fuel'!$D:$D,'EIA Imports Distillate Fuel'!$A:$A,K$3,'EIA Imports Distillate Fuel'!$C:$C,$A28)</f>
        <v/>
      </c>
      <c r="L28">
        <f>SUMIFS('EIA Imports Distillate Fuel'!$D:$D,'EIA Imports Distillate Fuel'!$A:$A,L$3,'EIA Imports Distillate Fuel'!$C:$C,$A28)</f>
        <v/>
      </c>
      <c r="M28">
        <f>SUMIFS('EIA Imports Distillate Fuel'!$D:$D,'EIA Imports Distillate Fuel'!$A:$A,M$3,'EIA Imports Distillate Fuel'!$C:$C,$A28)</f>
        <v/>
      </c>
      <c r="N28">
        <f>SUMIFS('EIA Imports Distillate Fuel'!$D:$D,'EIA Imports Distillate Fuel'!$A:$A,N$3,'EIA Imports Distillate Fuel'!$C:$C,$A28)</f>
        <v/>
      </c>
      <c r="O28">
        <f>SUMIFS('EIA Imports Distillate Fuel'!$D:$D,'EIA Imports Distillate Fuel'!$A:$A,O$3,'EIA Imports Distillate Fuel'!$C:$C,$A28)</f>
        <v/>
      </c>
      <c r="P28">
        <f>SUMIFS('EIA Imports Distillate Fuel'!$D:$D,'EIA Imports Distillate Fuel'!$A:$A,P$3,'EIA Imports Distillate Fuel'!$C:$C,$A28)</f>
        <v/>
      </c>
      <c r="Q28">
        <f>SUMIFS('EIA Imports Distillate Fuel'!$D:$D,'EIA Imports Distillate Fuel'!$A:$A,Q$3,'EIA Imports Distillate Fuel'!$C:$C,$A28)</f>
        <v/>
      </c>
      <c r="R28">
        <f>SUMIFS('EIA Imports Distillate Fuel'!$D:$D,'EIA Imports Distillate Fuel'!$A:$A,R$3,'EIA Imports Distillate Fuel'!$C:$C,$A28)</f>
        <v/>
      </c>
      <c r="S28">
        <f>SUMIFS('EIA Imports Distillate Fuel'!$D:$D,'EIA Imports Distillate Fuel'!$A:$A,S$3,'EIA Imports Distillate Fuel'!$C:$C,$A28)</f>
        <v/>
      </c>
      <c r="T28">
        <f>SUMIFS('EIA Imports Distillate Fuel'!$D:$D,'EIA Imports Distillate Fuel'!$A:$A,T$3,'EIA Imports Distillate Fuel'!$C:$C,$A28)</f>
        <v/>
      </c>
      <c r="U28">
        <f>SUMIFS('EIA Imports Distillate Fuel'!$D:$D,'EIA Imports Distillate Fuel'!$A:$A,U$3,'EIA Imports Distillate Fuel'!$C:$C,$A28)</f>
        <v/>
      </c>
      <c r="V28">
        <f>SUMIFS('EIA Imports Distillate Fuel'!$D:$D,'EIA Imports Distillate Fuel'!$A:$A,V$3,'EIA Imports Distillate Fuel'!$C:$C,$A28)</f>
        <v/>
      </c>
      <c r="W28">
        <f>SUMIFS('EIA Imports Distillate Fuel'!$D:$D,'EIA Imports Distillate Fuel'!$A:$A,W$3,'EIA Imports Distillate Fuel'!$C:$C,$A28)</f>
        <v/>
      </c>
      <c r="X28">
        <f>SUMIFS('EIA Imports Distillate Fuel'!$D:$D,'EIA Imports Distillate Fuel'!$A:$A,X$3,'EIA Imports Distillate Fuel'!$C:$C,$A28)</f>
        <v/>
      </c>
      <c r="Y28">
        <f>SUMIFS('EIA Imports Distillate Fuel'!$D:$D,'EIA Imports Distillate Fuel'!$A:$A,Y$3,'EIA Imports Distillate Fuel'!$C:$C,$A28)</f>
        <v/>
      </c>
      <c r="Z28">
        <f>SUMIFS('EIA Imports Distillate Fuel'!$D:$D,'EIA Imports Distillate Fuel'!$A:$A,Z$3,'EIA Imports Distillate Fuel'!$C:$C,$A28)</f>
        <v/>
      </c>
      <c r="AA28">
        <f>SUMIFS('EIA Imports Distillate Fuel'!$D:$D,'EIA Imports Distillate Fuel'!$A:$A,AA$3,'EIA Imports Distillate Fuel'!$C:$C,$A28)</f>
        <v/>
      </c>
      <c r="AB28">
        <f>SUMIFS('EIA Imports Distillate Fuel'!$D:$D,'EIA Imports Distillate Fuel'!$A:$A,AB$3,'EIA Imports Distillate Fuel'!$C:$C,$A28)</f>
        <v/>
      </c>
      <c r="AC28">
        <f>SUMIFS('EIA Imports Distillate Fuel'!$D:$D,'EIA Imports Distillate Fuel'!$A:$A,AC$3,'EIA Imports Distillate Fuel'!$C:$C,$A28)</f>
        <v/>
      </c>
      <c r="AD28">
        <f>SUMIFS('EIA Imports Distillate Fuel'!$D:$D,'EIA Imports Distillate Fuel'!$A:$A,AD$3,'EIA Imports Distillate Fuel'!$C:$C,$A28)</f>
        <v/>
      </c>
      <c r="AE28">
        <f>SUMIFS('EIA Imports Distillate Fuel'!$D:$D,'EIA Imports Distillate Fuel'!$A:$A,AE$3,'EIA Imports Distillate Fuel'!$C:$C,$A28)</f>
        <v/>
      </c>
      <c r="AF28">
        <f>SUMIFS('EIA Imports Distillate Fuel'!$D:$D,'EIA Imports Distillate Fuel'!$A:$A,AF$3,'EIA Imports Distillate Fuel'!$C:$C,$A28)</f>
        <v/>
      </c>
      <c r="AG28">
        <f>SUMIFS('EIA Imports Distillate Fuel'!$D:$D,'EIA Imports Distillate Fuel'!$A:$A,AG$3,'EIA Imports Distillate Fuel'!$C:$C,$A28)</f>
        <v/>
      </c>
      <c r="AH28">
        <f>SUMIFS('EIA Imports Distillate Fuel'!$D:$D,'EIA Imports Distillate Fuel'!$A:$A,AH$3,'EIA Imports Distillate Fuel'!$C:$C,$A28)</f>
        <v/>
      </c>
      <c r="AI28">
        <f>SUMIFS('EIA Imports Distillate Fuel'!$D:$D,'EIA Imports Distillate Fuel'!$A:$A,AI$3,'EIA Imports Distillate Fuel'!$C:$C,$A28)</f>
        <v/>
      </c>
      <c r="AJ28">
        <f>SUMIFS('EIA Imports Distillate Fuel'!$D:$D,'EIA Imports Distillate Fuel'!$A:$A,AJ$3,'EIA Imports Distillate Fuel'!$C:$C,$A28)</f>
        <v/>
      </c>
      <c r="AK28">
        <f>SUMIFS('EIA Imports Distillate Fuel'!$D:$D,'EIA Imports Distillate Fuel'!$A:$A,AK$3,'EIA Imports Distillate Fuel'!$C:$C,$A28)</f>
        <v/>
      </c>
      <c r="AL28">
        <f>SUMIFS('EIA Imports Distillate Fuel'!$D:$D,'EIA Imports Distillate Fuel'!$A:$A,AL$3,'EIA Imports Distillate Fuel'!$C:$C,$A28)</f>
        <v/>
      </c>
      <c r="AM28">
        <f>SUMIFS('EIA Imports Distillate Fuel'!$D:$D,'EIA Imports Distillate Fuel'!$A:$A,AM$3,'EIA Imports Distillate Fuel'!$C:$C,$A28)</f>
        <v/>
      </c>
      <c r="AN28">
        <f>SUMIFS('EIA Imports Distillate Fuel'!$D:$D,'EIA Imports Distillate Fuel'!$A:$A,AN$3,'EIA Imports Distillate Fuel'!$C:$C,$A28)</f>
        <v/>
      </c>
      <c r="AO28">
        <f>SUMIFS('EIA Imports Distillate Fuel'!$D:$D,'EIA Imports Distillate Fuel'!$A:$A,AO$3,'EIA Imports Distillate Fuel'!$C:$C,$A28)</f>
        <v/>
      </c>
      <c r="AP28">
        <f>SUMIFS('EIA Imports Distillate Fuel'!$D:$D,'EIA Imports Distillate Fuel'!$A:$A,AP$3,'EIA Imports Distillate Fuel'!$C:$C,$A28)</f>
        <v/>
      </c>
      <c r="AQ28">
        <f>SUMIFS('EIA Imports Distillate Fuel'!$D:$D,'EIA Imports Distillate Fuel'!$A:$A,AQ$3,'EIA Imports Distillate Fuel'!$C:$C,$A28)</f>
        <v/>
      </c>
      <c r="AR28">
        <f>SUMIFS('EIA Imports Distillate Fuel'!$D:$D,'EIA Imports Distillate Fuel'!$A:$A,AR$3,'EIA Imports Distillate Fuel'!$C:$C,$A28)</f>
        <v/>
      </c>
      <c r="AS28">
        <f>SUMIFS('EIA Imports Distillate Fuel'!$D:$D,'EIA Imports Distillate Fuel'!$A:$A,AS$3,'EIA Imports Distillate Fuel'!$C:$C,$A28)</f>
        <v/>
      </c>
      <c r="AT28">
        <f>SUMIFS('EIA Imports Distillate Fuel'!$D:$D,'EIA Imports Distillate Fuel'!$A:$A,AT$3,'EIA Imports Distillate Fuel'!$C:$C,$A28)</f>
        <v/>
      </c>
      <c r="AU28">
        <f>SUMIFS('EIA Imports Distillate Fuel'!$D:$D,'EIA Imports Distillate Fuel'!$A:$A,AU$3,'EIA Imports Distillate Fuel'!$C:$C,$A28)</f>
        <v/>
      </c>
    </row>
    <row r="29" spans="1:47">
      <c r="A29" t="s">
        <v>386</v>
      </c>
      <c r="B29" t="s">
        <v>1648</v>
      </c>
      <c r="C29" t="s">
        <v>1742</v>
      </c>
      <c r="D29">
        <f>SUMIFS('EIA Imports Distillate Fuel'!$D:$D,'EIA Imports Distillate Fuel'!$A:$A,D$3,'EIA Imports Distillate Fuel'!$C:$C,$A29)</f>
        <v/>
      </c>
      <c r="E29">
        <f>SUMIFS('EIA Imports Distillate Fuel'!$D:$D,'EIA Imports Distillate Fuel'!$A:$A,E$3,'EIA Imports Distillate Fuel'!$C:$C,$A29)</f>
        <v/>
      </c>
      <c r="F29">
        <f>SUMIFS('EIA Imports Distillate Fuel'!$D:$D,'EIA Imports Distillate Fuel'!$A:$A,F$3,'EIA Imports Distillate Fuel'!$C:$C,$A29)</f>
        <v/>
      </c>
      <c r="G29">
        <f>SUMIFS('EIA Imports Distillate Fuel'!$D:$D,'EIA Imports Distillate Fuel'!$A:$A,G$3,'EIA Imports Distillate Fuel'!$C:$C,$A29)</f>
        <v/>
      </c>
      <c r="H29">
        <f>SUMIFS('EIA Imports Distillate Fuel'!$D:$D,'EIA Imports Distillate Fuel'!$A:$A,H$3,'EIA Imports Distillate Fuel'!$C:$C,$A29)</f>
        <v/>
      </c>
      <c r="I29">
        <f>SUMIFS('EIA Imports Distillate Fuel'!$D:$D,'EIA Imports Distillate Fuel'!$A:$A,I$3,'EIA Imports Distillate Fuel'!$C:$C,$A29)</f>
        <v/>
      </c>
      <c r="J29">
        <f>SUMIFS('EIA Imports Distillate Fuel'!$D:$D,'EIA Imports Distillate Fuel'!$A:$A,J$3,'EIA Imports Distillate Fuel'!$C:$C,$A29)</f>
        <v/>
      </c>
      <c r="K29">
        <f>SUMIFS('EIA Imports Distillate Fuel'!$D:$D,'EIA Imports Distillate Fuel'!$A:$A,K$3,'EIA Imports Distillate Fuel'!$C:$C,$A29)</f>
        <v/>
      </c>
      <c r="L29">
        <f>SUMIFS('EIA Imports Distillate Fuel'!$D:$D,'EIA Imports Distillate Fuel'!$A:$A,L$3,'EIA Imports Distillate Fuel'!$C:$C,$A29)</f>
        <v/>
      </c>
      <c r="M29">
        <f>SUMIFS('EIA Imports Distillate Fuel'!$D:$D,'EIA Imports Distillate Fuel'!$A:$A,M$3,'EIA Imports Distillate Fuel'!$C:$C,$A29)</f>
        <v/>
      </c>
      <c r="N29">
        <f>SUMIFS('EIA Imports Distillate Fuel'!$D:$D,'EIA Imports Distillate Fuel'!$A:$A,N$3,'EIA Imports Distillate Fuel'!$C:$C,$A29)</f>
        <v/>
      </c>
      <c r="O29">
        <f>SUMIFS('EIA Imports Distillate Fuel'!$D:$D,'EIA Imports Distillate Fuel'!$A:$A,O$3,'EIA Imports Distillate Fuel'!$C:$C,$A29)</f>
        <v/>
      </c>
      <c r="P29">
        <f>SUMIFS('EIA Imports Distillate Fuel'!$D:$D,'EIA Imports Distillate Fuel'!$A:$A,P$3,'EIA Imports Distillate Fuel'!$C:$C,$A29)</f>
        <v/>
      </c>
      <c r="Q29">
        <f>SUMIFS('EIA Imports Distillate Fuel'!$D:$D,'EIA Imports Distillate Fuel'!$A:$A,Q$3,'EIA Imports Distillate Fuel'!$C:$C,$A29)</f>
        <v/>
      </c>
      <c r="R29">
        <f>SUMIFS('EIA Imports Distillate Fuel'!$D:$D,'EIA Imports Distillate Fuel'!$A:$A,R$3,'EIA Imports Distillate Fuel'!$C:$C,$A29)</f>
        <v/>
      </c>
      <c r="S29">
        <f>SUMIFS('EIA Imports Distillate Fuel'!$D:$D,'EIA Imports Distillate Fuel'!$A:$A,S$3,'EIA Imports Distillate Fuel'!$C:$C,$A29)</f>
        <v/>
      </c>
      <c r="T29">
        <f>SUMIFS('EIA Imports Distillate Fuel'!$D:$D,'EIA Imports Distillate Fuel'!$A:$A,T$3,'EIA Imports Distillate Fuel'!$C:$C,$A29)</f>
        <v/>
      </c>
      <c r="U29">
        <f>SUMIFS('EIA Imports Distillate Fuel'!$D:$D,'EIA Imports Distillate Fuel'!$A:$A,U$3,'EIA Imports Distillate Fuel'!$C:$C,$A29)</f>
        <v/>
      </c>
      <c r="V29">
        <f>SUMIFS('EIA Imports Distillate Fuel'!$D:$D,'EIA Imports Distillate Fuel'!$A:$A,V$3,'EIA Imports Distillate Fuel'!$C:$C,$A29)</f>
        <v/>
      </c>
      <c r="W29">
        <f>SUMIFS('EIA Imports Distillate Fuel'!$D:$D,'EIA Imports Distillate Fuel'!$A:$A,W$3,'EIA Imports Distillate Fuel'!$C:$C,$A29)</f>
        <v/>
      </c>
      <c r="X29">
        <f>SUMIFS('EIA Imports Distillate Fuel'!$D:$D,'EIA Imports Distillate Fuel'!$A:$A,X$3,'EIA Imports Distillate Fuel'!$C:$C,$A29)</f>
        <v/>
      </c>
      <c r="Y29">
        <f>SUMIFS('EIA Imports Distillate Fuel'!$D:$D,'EIA Imports Distillate Fuel'!$A:$A,Y$3,'EIA Imports Distillate Fuel'!$C:$C,$A29)</f>
        <v/>
      </c>
      <c r="Z29">
        <f>SUMIFS('EIA Imports Distillate Fuel'!$D:$D,'EIA Imports Distillate Fuel'!$A:$A,Z$3,'EIA Imports Distillate Fuel'!$C:$C,$A29)</f>
        <v/>
      </c>
      <c r="AA29">
        <f>SUMIFS('EIA Imports Distillate Fuel'!$D:$D,'EIA Imports Distillate Fuel'!$A:$A,AA$3,'EIA Imports Distillate Fuel'!$C:$C,$A29)</f>
        <v/>
      </c>
      <c r="AB29">
        <f>SUMIFS('EIA Imports Distillate Fuel'!$D:$D,'EIA Imports Distillate Fuel'!$A:$A,AB$3,'EIA Imports Distillate Fuel'!$C:$C,$A29)</f>
        <v/>
      </c>
      <c r="AC29">
        <f>SUMIFS('EIA Imports Distillate Fuel'!$D:$D,'EIA Imports Distillate Fuel'!$A:$A,AC$3,'EIA Imports Distillate Fuel'!$C:$C,$A29)</f>
        <v/>
      </c>
      <c r="AD29">
        <f>SUMIFS('EIA Imports Distillate Fuel'!$D:$D,'EIA Imports Distillate Fuel'!$A:$A,AD$3,'EIA Imports Distillate Fuel'!$C:$C,$A29)</f>
        <v/>
      </c>
      <c r="AE29">
        <f>SUMIFS('EIA Imports Distillate Fuel'!$D:$D,'EIA Imports Distillate Fuel'!$A:$A,AE$3,'EIA Imports Distillate Fuel'!$C:$C,$A29)</f>
        <v/>
      </c>
      <c r="AF29">
        <f>SUMIFS('EIA Imports Distillate Fuel'!$D:$D,'EIA Imports Distillate Fuel'!$A:$A,AF$3,'EIA Imports Distillate Fuel'!$C:$C,$A29)</f>
        <v/>
      </c>
      <c r="AG29">
        <f>SUMIFS('EIA Imports Distillate Fuel'!$D:$D,'EIA Imports Distillate Fuel'!$A:$A,AG$3,'EIA Imports Distillate Fuel'!$C:$C,$A29)</f>
        <v/>
      </c>
      <c r="AH29">
        <f>SUMIFS('EIA Imports Distillate Fuel'!$D:$D,'EIA Imports Distillate Fuel'!$A:$A,AH$3,'EIA Imports Distillate Fuel'!$C:$C,$A29)</f>
        <v/>
      </c>
      <c r="AI29">
        <f>SUMIFS('EIA Imports Distillate Fuel'!$D:$D,'EIA Imports Distillate Fuel'!$A:$A,AI$3,'EIA Imports Distillate Fuel'!$C:$C,$A29)</f>
        <v/>
      </c>
      <c r="AJ29">
        <f>SUMIFS('EIA Imports Distillate Fuel'!$D:$D,'EIA Imports Distillate Fuel'!$A:$A,AJ$3,'EIA Imports Distillate Fuel'!$C:$C,$A29)</f>
        <v/>
      </c>
      <c r="AK29">
        <f>SUMIFS('EIA Imports Distillate Fuel'!$D:$D,'EIA Imports Distillate Fuel'!$A:$A,AK$3,'EIA Imports Distillate Fuel'!$C:$C,$A29)</f>
        <v/>
      </c>
      <c r="AL29">
        <f>SUMIFS('EIA Imports Distillate Fuel'!$D:$D,'EIA Imports Distillate Fuel'!$A:$A,AL$3,'EIA Imports Distillate Fuel'!$C:$C,$A29)</f>
        <v/>
      </c>
      <c r="AM29">
        <f>SUMIFS('EIA Imports Distillate Fuel'!$D:$D,'EIA Imports Distillate Fuel'!$A:$A,AM$3,'EIA Imports Distillate Fuel'!$C:$C,$A29)</f>
        <v/>
      </c>
      <c r="AN29">
        <f>SUMIFS('EIA Imports Distillate Fuel'!$D:$D,'EIA Imports Distillate Fuel'!$A:$A,AN$3,'EIA Imports Distillate Fuel'!$C:$C,$A29)</f>
        <v/>
      </c>
      <c r="AO29">
        <f>SUMIFS('EIA Imports Distillate Fuel'!$D:$D,'EIA Imports Distillate Fuel'!$A:$A,AO$3,'EIA Imports Distillate Fuel'!$C:$C,$A29)</f>
        <v/>
      </c>
      <c r="AP29">
        <f>SUMIFS('EIA Imports Distillate Fuel'!$D:$D,'EIA Imports Distillate Fuel'!$A:$A,AP$3,'EIA Imports Distillate Fuel'!$C:$C,$A29)</f>
        <v/>
      </c>
      <c r="AQ29">
        <f>SUMIFS('EIA Imports Distillate Fuel'!$D:$D,'EIA Imports Distillate Fuel'!$A:$A,AQ$3,'EIA Imports Distillate Fuel'!$C:$C,$A29)</f>
        <v/>
      </c>
      <c r="AR29">
        <f>SUMIFS('EIA Imports Distillate Fuel'!$D:$D,'EIA Imports Distillate Fuel'!$A:$A,AR$3,'EIA Imports Distillate Fuel'!$C:$C,$A29)</f>
        <v/>
      </c>
      <c r="AS29">
        <f>SUMIFS('EIA Imports Distillate Fuel'!$D:$D,'EIA Imports Distillate Fuel'!$A:$A,AS$3,'EIA Imports Distillate Fuel'!$C:$C,$A29)</f>
        <v/>
      </c>
      <c r="AT29">
        <f>SUMIFS('EIA Imports Distillate Fuel'!$D:$D,'EIA Imports Distillate Fuel'!$A:$A,AT$3,'EIA Imports Distillate Fuel'!$C:$C,$A29)</f>
        <v/>
      </c>
      <c r="AU29">
        <f>SUMIFS('EIA Imports Distillate Fuel'!$D:$D,'EIA Imports Distillate Fuel'!$A:$A,AU$3,'EIA Imports Distillate Fuel'!$C:$C,$A29)</f>
        <v/>
      </c>
    </row>
    <row r="30" spans="1:47">
      <c r="A30" t="s">
        <v>266</v>
      </c>
      <c r="B30" t="s">
        <v>1648</v>
      </c>
      <c r="C30" t="s">
        <v>1742</v>
      </c>
      <c r="D30">
        <f>SUMIFS('EIA Imports Distillate Fuel'!$D:$D,'EIA Imports Distillate Fuel'!$A:$A,D$3,'EIA Imports Distillate Fuel'!$C:$C,$A30)</f>
        <v/>
      </c>
      <c r="E30">
        <f>SUMIFS('EIA Imports Distillate Fuel'!$D:$D,'EIA Imports Distillate Fuel'!$A:$A,E$3,'EIA Imports Distillate Fuel'!$C:$C,$A30)</f>
        <v/>
      </c>
      <c r="F30">
        <f>SUMIFS('EIA Imports Distillate Fuel'!$D:$D,'EIA Imports Distillate Fuel'!$A:$A,F$3,'EIA Imports Distillate Fuel'!$C:$C,$A30)</f>
        <v/>
      </c>
      <c r="G30">
        <f>SUMIFS('EIA Imports Distillate Fuel'!$D:$D,'EIA Imports Distillate Fuel'!$A:$A,G$3,'EIA Imports Distillate Fuel'!$C:$C,$A30)</f>
        <v/>
      </c>
      <c r="H30">
        <f>SUMIFS('EIA Imports Distillate Fuel'!$D:$D,'EIA Imports Distillate Fuel'!$A:$A,H$3,'EIA Imports Distillate Fuel'!$C:$C,$A30)</f>
        <v/>
      </c>
      <c r="I30">
        <f>SUMIFS('EIA Imports Distillate Fuel'!$D:$D,'EIA Imports Distillate Fuel'!$A:$A,I$3,'EIA Imports Distillate Fuel'!$C:$C,$A30)</f>
        <v/>
      </c>
      <c r="J30">
        <f>SUMIFS('EIA Imports Distillate Fuel'!$D:$D,'EIA Imports Distillate Fuel'!$A:$A,J$3,'EIA Imports Distillate Fuel'!$C:$C,$A30)</f>
        <v/>
      </c>
      <c r="K30">
        <f>SUMIFS('EIA Imports Distillate Fuel'!$D:$D,'EIA Imports Distillate Fuel'!$A:$A,K$3,'EIA Imports Distillate Fuel'!$C:$C,$A30)</f>
        <v/>
      </c>
      <c r="L30">
        <f>SUMIFS('EIA Imports Distillate Fuel'!$D:$D,'EIA Imports Distillate Fuel'!$A:$A,L$3,'EIA Imports Distillate Fuel'!$C:$C,$A30)</f>
        <v/>
      </c>
      <c r="M30">
        <f>SUMIFS('EIA Imports Distillate Fuel'!$D:$D,'EIA Imports Distillate Fuel'!$A:$A,M$3,'EIA Imports Distillate Fuel'!$C:$C,$A30)</f>
        <v/>
      </c>
      <c r="N30">
        <f>SUMIFS('EIA Imports Distillate Fuel'!$D:$D,'EIA Imports Distillate Fuel'!$A:$A,N$3,'EIA Imports Distillate Fuel'!$C:$C,$A30)</f>
        <v/>
      </c>
      <c r="O30">
        <f>SUMIFS('EIA Imports Distillate Fuel'!$D:$D,'EIA Imports Distillate Fuel'!$A:$A,O$3,'EIA Imports Distillate Fuel'!$C:$C,$A30)</f>
        <v/>
      </c>
      <c r="P30">
        <f>SUMIFS('EIA Imports Distillate Fuel'!$D:$D,'EIA Imports Distillate Fuel'!$A:$A,P$3,'EIA Imports Distillate Fuel'!$C:$C,$A30)</f>
        <v/>
      </c>
      <c r="Q30">
        <f>SUMIFS('EIA Imports Distillate Fuel'!$D:$D,'EIA Imports Distillate Fuel'!$A:$A,Q$3,'EIA Imports Distillate Fuel'!$C:$C,$A30)</f>
        <v/>
      </c>
      <c r="R30">
        <f>SUMIFS('EIA Imports Distillate Fuel'!$D:$D,'EIA Imports Distillate Fuel'!$A:$A,R$3,'EIA Imports Distillate Fuel'!$C:$C,$A30)</f>
        <v/>
      </c>
      <c r="S30">
        <f>SUMIFS('EIA Imports Distillate Fuel'!$D:$D,'EIA Imports Distillate Fuel'!$A:$A,S$3,'EIA Imports Distillate Fuel'!$C:$C,$A30)</f>
        <v/>
      </c>
      <c r="T30">
        <f>SUMIFS('EIA Imports Distillate Fuel'!$D:$D,'EIA Imports Distillate Fuel'!$A:$A,T$3,'EIA Imports Distillate Fuel'!$C:$C,$A30)</f>
        <v/>
      </c>
      <c r="U30">
        <f>SUMIFS('EIA Imports Distillate Fuel'!$D:$D,'EIA Imports Distillate Fuel'!$A:$A,U$3,'EIA Imports Distillate Fuel'!$C:$C,$A30)</f>
        <v/>
      </c>
      <c r="V30">
        <f>SUMIFS('EIA Imports Distillate Fuel'!$D:$D,'EIA Imports Distillate Fuel'!$A:$A,V$3,'EIA Imports Distillate Fuel'!$C:$C,$A30)</f>
        <v/>
      </c>
      <c r="W30">
        <f>SUMIFS('EIA Imports Distillate Fuel'!$D:$D,'EIA Imports Distillate Fuel'!$A:$A,W$3,'EIA Imports Distillate Fuel'!$C:$C,$A30)</f>
        <v/>
      </c>
      <c r="X30">
        <f>SUMIFS('EIA Imports Distillate Fuel'!$D:$D,'EIA Imports Distillate Fuel'!$A:$A,X$3,'EIA Imports Distillate Fuel'!$C:$C,$A30)</f>
        <v/>
      </c>
      <c r="Y30">
        <f>SUMIFS('EIA Imports Distillate Fuel'!$D:$D,'EIA Imports Distillate Fuel'!$A:$A,Y$3,'EIA Imports Distillate Fuel'!$C:$C,$A30)</f>
        <v/>
      </c>
      <c r="Z30">
        <f>SUMIFS('EIA Imports Distillate Fuel'!$D:$D,'EIA Imports Distillate Fuel'!$A:$A,Z$3,'EIA Imports Distillate Fuel'!$C:$C,$A30)</f>
        <v/>
      </c>
      <c r="AA30">
        <f>SUMIFS('EIA Imports Distillate Fuel'!$D:$D,'EIA Imports Distillate Fuel'!$A:$A,AA$3,'EIA Imports Distillate Fuel'!$C:$C,$A30)</f>
        <v/>
      </c>
      <c r="AB30">
        <f>SUMIFS('EIA Imports Distillate Fuel'!$D:$D,'EIA Imports Distillate Fuel'!$A:$A,AB$3,'EIA Imports Distillate Fuel'!$C:$C,$A30)</f>
        <v/>
      </c>
      <c r="AC30">
        <f>SUMIFS('EIA Imports Distillate Fuel'!$D:$D,'EIA Imports Distillate Fuel'!$A:$A,AC$3,'EIA Imports Distillate Fuel'!$C:$C,$A30)</f>
        <v/>
      </c>
      <c r="AD30">
        <f>SUMIFS('EIA Imports Distillate Fuel'!$D:$D,'EIA Imports Distillate Fuel'!$A:$A,AD$3,'EIA Imports Distillate Fuel'!$C:$C,$A30)</f>
        <v/>
      </c>
      <c r="AE30">
        <f>SUMIFS('EIA Imports Distillate Fuel'!$D:$D,'EIA Imports Distillate Fuel'!$A:$A,AE$3,'EIA Imports Distillate Fuel'!$C:$C,$A30)</f>
        <v/>
      </c>
      <c r="AF30">
        <f>SUMIFS('EIA Imports Distillate Fuel'!$D:$D,'EIA Imports Distillate Fuel'!$A:$A,AF$3,'EIA Imports Distillate Fuel'!$C:$C,$A30)</f>
        <v/>
      </c>
      <c r="AG30">
        <f>SUMIFS('EIA Imports Distillate Fuel'!$D:$D,'EIA Imports Distillate Fuel'!$A:$A,AG$3,'EIA Imports Distillate Fuel'!$C:$C,$A30)</f>
        <v/>
      </c>
      <c r="AH30">
        <f>SUMIFS('EIA Imports Distillate Fuel'!$D:$D,'EIA Imports Distillate Fuel'!$A:$A,AH$3,'EIA Imports Distillate Fuel'!$C:$C,$A30)</f>
        <v/>
      </c>
      <c r="AI30">
        <f>SUMIFS('EIA Imports Distillate Fuel'!$D:$D,'EIA Imports Distillate Fuel'!$A:$A,AI$3,'EIA Imports Distillate Fuel'!$C:$C,$A30)</f>
        <v/>
      </c>
      <c r="AJ30">
        <f>SUMIFS('EIA Imports Distillate Fuel'!$D:$D,'EIA Imports Distillate Fuel'!$A:$A,AJ$3,'EIA Imports Distillate Fuel'!$C:$C,$A30)</f>
        <v/>
      </c>
      <c r="AK30">
        <f>SUMIFS('EIA Imports Distillate Fuel'!$D:$D,'EIA Imports Distillate Fuel'!$A:$A,AK$3,'EIA Imports Distillate Fuel'!$C:$C,$A30)</f>
        <v/>
      </c>
      <c r="AL30">
        <f>SUMIFS('EIA Imports Distillate Fuel'!$D:$D,'EIA Imports Distillate Fuel'!$A:$A,AL$3,'EIA Imports Distillate Fuel'!$C:$C,$A30)</f>
        <v/>
      </c>
      <c r="AM30">
        <f>SUMIFS('EIA Imports Distillate Fuel'!$D:$D,'EIA Imports Distillate Fuel'!$A:$A,AM$3,'EIA Imports Distillate Fuel'!$C:$C,$A30)</f>
        <v/>
      </c>
      <c r="AN30">
        <f>SUMIFS('EIA Imports Distillate Fuel'!$D:$D,'EIA Imports Distillate Fuel'!$A:$A,AN$3,'EIA Imports Distillate Fuel'!$C:$C,$A30)</f>
        <v/>
      </c>
      <c r="AO30">
        <f>SUMIFS('EIA Imports Distillate Fuel'!$D:$D,'EIA Imports Distillate Fuel'!$A:$A,AO$3,'EIA Imports Distillate Fuel'!$C:$C,$A30)</f>
        <v/>
      </c>
      <c r="AP30">
        <f>SUMIFS('EIA Imports Distillate Fuel'!$D:$D,'EIA Imports Distillate Fuel'!$A:$A,AP$3,'EIA Imports Distillate Fuel'!$C:$C,$A30)</f>
        <v/>
      </c>
      <c r="AQ30">
        <f>SUMIFS('EIA Imports Distillate Fuel'!$D:$D,'EIA Imports Distillate Fuel'!$A:$A,AQ$3,'EIA Imports Distillate Fuel'!$C:$C,$A30)</f>
        <v/>
      </c>
      <c r="AR30">
        <f>SUMIFS('EIA Imports Distillate Fuel'!$D:$D,'EIA Imports Distillate Fuel'!$A:$A,AR$3,'EIA Imports Distillate Fuel'!$C:$C,$A30)</f>
        <v/>
      </c>
      <c r="AS30">
        <f>SUMIFS('EIA Imports Distillate Fuel'!$D:$D,'EIA Imports Distillate Fuel'!$A:$A,AS$3,'EIA Imports Distillate Fuel'!$C:$C,$A30)</f>
        <v/>
      </c>
      <c r="AT30">
        <f>SUMIFS('EIA Imports Distillate Fuel'!$D:$D,'EIA Imports Distillate Fuel'!$A:$A,AT$3,'EIA Imports Distillate Fuel'!$C:$C,$A30)</f>
        <v/>
      </c>
      <c r="AU30">
        <f>SUMIFS('EIA Imports Distillate Fuel'!$D:$D,'EIA Imports Distillate Fuel'!$A:$A,AU$3,'EIA Imports Distillate Fuel'!$C:$C,$A30)</f>
        <v/>
      </c>
    </row>
    <row r="31" spans="1:47">
      <c r="A31" t="s">
        <v>261</v>
      </c>
      <c r="B31" t="s">
        <v>1648</v>
      </c>
      <c r="C31" t="s">
        <v>1742</v>
      </c>
      <c r="D31">
        <f>SUMIFS('EIA Imports Distillate Fuel'!$D:$D,'EIA Imports Distillate Fuel'!$A:$A,D$3,'EIA Imports Distillate Fuel'!$C:$C,$A31)</f>
        <v/>
      </c>
      <c r="E31">
        <f>SUMIFS('EIA Imports Distillate Fuel'!$D:$D,'EIA Imports Distillate Fuel'!$A:$A,E$3,'EIA Imports Distillate Fuel'!$C:$C,$A31)</f>
        <v/>
      </c>
      <c r="F31">
        <f>SUMIFS('EIA Imports Distillate Fuel'!$D:$D,'EIA Imports Distillate Fuel'!$A:$A,F$3,'EIA Imports Distillate Fuel'!$C:$C,$A31)</f>
        <v/>
      </c>
      <c r="G31">
        <f>SUMIFS('EIA Imports Distillate Fuel'!$D:$D,'EIA Imports Distillate Fuel'!$A:$A,G$3,'EIA Imports Distillate Fuel'!$C:$C,$A31)</f>
        <v/>
      </c>
      <c r="H31">
        <f>SUMIFS('EIA Imports Distillate Fuel'!$D:$D,'EIA Imports Distillate Fuel'!$A:$A,H$3,'EIA Imports Distillate Fuel'!$C:$C,$A31)</f>
        <v/>
      </c>
      <c r="I31">
        <f>SUMIFS('EIA Imports Distillate Fuel'!$D:$D,'EIA Imports Distillate Fuel'!$A:$A,I$3,'EIA Imports Distillate Fuel'!$C:$C,$A31)</f>
        <v/>
      </c>
      <c r="J31">
        <f>SUMIFS('EIA Imports Distillate Fuel'!$D:$D,'EIA Imports Distillate Fuel'!$A:$A,J$3,'EIA Imports Distillate Fuel'!$C:$C,$A31)</f>
        <v/>
      </c>
      <c r="K31">
        <f>SUMIFS('EIA Imports Distillate Fuel'!$D:$D,'EIA Imports Distillate Fuel'!$A:$A,K$3,'EIA Imports Distillate Fuel'!$C:$C,$A31)</f>
        <v/>
      </c>
      <c r="L31">
        <f>SUMIFS('EIA Imports Distillate Fuel'!$D:$D,'EIA Imports Distillate Fuel'!$A:$A,L$3,'EIA Imports Distillate Fuel'!$C:$C,$A31)</f>
        <v/>
      </c>
      <c r="M31">
        <f>SUMIFS('EIA Imports Distillate Fuel'!$D:$D,'EIA Imports Distillate Fuel'!$A:$A,M$3,'EIA Imports Distillate Fuel'!$C:$C,$A31)</f>
        <v/>
      </c>
      <c r="N31">
        <f>SUMIFS('EIA Imports Distillate Fuel'!$D:$D,'EIA Imports Distillate Fuel'!$A:$A,N$3,'EIA Imports Distillate Fuel'!$C:$C,$A31)</f>
        <v/>
      </c>
      <c r="O31">
        <f>SUMIFS('EIA Imports Distillate Fuel'!$D:$D,'EIA Imports Distillate Fuel'!$A:$A,O$3,'EIA Imports Distillate Fuel'!$C:$C,$A31)</f>
        <v/>
      </c>
      <c r="P31">
        <f>SUMIFS('EIA Imports Distillate Fuel'!$D:$D,'EIA Imports Distillate Fuel'!$A:$A,P$3,'EIA Imports Distillate Fuel'!$C:$C,$A31)</f>
        <v/>
      </c>
      <c r="Q31">
        <f>SUMIFS('EIA Imports Distillate Fuel'!$D:$D,'EIA Imports Distillate Fuel'!$A:$A,Q$3,'EIA Imports Distillate Fuel'!$C:$C,$A31)</f>
        <v/>
      </c>
      <c r="R31">
        <f>SUMIFS('EIA Imports Distillate Fuel'!$D:$D,'EIA Imports Distillate Fuel'!$A:$A,R$3,'EIA Imports Distillate Fuel'!$C:$C,$A31)</f>
        <v/>
      </c>
      <c r="S31">
        <f>SUMIFS('EIA Imports Distillate Fuel'!$D:$D,'EIA Imports Distillate Fuel'!$A:$A,S$3,'EIA Imports Distillate Fuel'!$C:$C,$A31)</f>
        <v/>
      </c>
      <c r="T31">
        <f>SUMIFS('EIA Imports Distillate Fuel'!$D:$D,'EIA Imports Distillate Fuel'!$A:$A,T$3,'EIA Imports Distillate Fuel'!$C:$C,$A31)</f>
        <v/>
      </c>
      <c r="U31">
        <f>SUMIFS('EIA Imports Distillate Fuel'!$D:$D,'EIA Imports Distillate Fuel'!$A:$A,U$3,'EIA Imports Distillate Fuel'!$C:$C,$A31)</f>
        <v/>
      </c>
      <c r="V31">
        <f>SUMIFS('EIA Imports Distillate Fuel'!$D:$D,'EIA Imports Distillate Fuel'!$A:$A,V$3,'EIA Imports Distillate Fuel'!$C:$C,$A31)</f>
        <v/>
      </c>
      <c r="W31">
        <f>SUMIFS('EIA Imports Distillate Fuel'!$D:$D,'EIA Imports Distillate Fuel'!$A:$A,W$3,'EIA Imports Distillate Fuel'!$C:$C,$A31)</f>
        <v/>
      </c>
      <c r="X31">
        <f>SUMIFS('EIA Imports Distillate Fuel'!$D:$D,'EIA Imports Distillate Fuel'!$A:$A,X$3,'EIA Imports Distillate Fuel'!$C:$C,$A31)</f>
        <v/>
      </c>
      <c r="Y31">
        <f>SUMIFS('EIA Imports Distillate Fuel'!$D:$D,'EIA Imports Distillate Fuel'!$A:$A,Y$3,'EIA Imports Distillate Fuel'!$C:$C,$A31)</f>
        <v/>
      </c>
      <c r="Z31">
        <f>SUMIFS('EIA Imports Distillate Fuel'!$D:$D,'EIA Imports Distillate Fuel'!$A:$A,Z$3,'EIA Imports Distillate Fuel'!$C:$C,$A31)</f>
        <v/>
      </c>
      <c r="AA31">
        <f>SUMIFS('EIA Imports Distillate Fuel'!$D:$D,'EIA Imports Distillate Fuel'!$A:$A,AA$3,'EIA Imports Distillate Fuel'!$C:$C,$A31)</f>
        <v/>
      </c>
      <c r="AB31">
        <f>SUMIFS('EIA Imports Distillate Fuel'!$D:$D,'EIA Imports Distillate Fuel'!$A:$A,AB$3,'EIA Imports Distillate Fuel'!$C:$C,$A31)</f>
        <v/>
      </c>
      <c r="AC31">
        <f>SUMIFS('EIA Imports Distillate Fuel'!$D:$D,'EIA Imports Distillate Fuel'!$A:$A,AC$3,'EIA Imports Distillate Fuel'!$C:$C,$A31)</f>
        <v/>
      </c>
      <c r="AD31">
        <f>SUMIFS('EIA Imports Distillate Fuel'!$D:$D,'EIA Imports Distillate Fuel'!$A:$A,AD$3,'EIA Imports Distillate Fuel'!$C:$C,$A31)</f>
        <v/>
      </c>
      <c r="AE31">
        <f>SUMIFS('EIA Imports Distillate Fuel'!$D:$D,'EIA Imports Distillate Fuel'!$A:$A,AE$3,'EIA Imports Distillate Fuel'!$C:$C,$A31)</f>
        <v/>
      </c>
      <c r="AF31">
        <f>SUMIFS('EIA Imports Distillate Fuel'!$D:$D,'EIA Imports Distillate Fuel'!$A:$A,AF$3,'EIA Imports Distillate Fuel'!$C:$C,$A31)</f>
        <v/>
      </c>
      <c r="AG31">
        <f>SUMIFS('EIA Imports Distillate Fuel'!$D:$D,'EIA Imports Distillate Fuel'!$A:$A,AG$3,'EIA Imports Distillate Fuel'!$C:$C,$A31)</f>
        <v/>
      </c>
      <c r="AH31">
        <f>SUMIFS('EIA Imports Distillate Fuel'!$D:$D,'EIA Imports Distillate Fuel'!$A:$A,AH$3,'EIA Imports Distillate Fuel'!$C:$C,$A31)</f>
        <v/>
      </c>
      <c r="AI31">
        <f>SUMIFS('EIA Imports Distillate Fuel'!$D:$D,'EIA Imports Distillate Fuel'!$A:$A,AI$3,'EIA Imports Distillate Fuel'!$C:$C,$A31)</f>
        <v/>
      </c>
      <c r="AJ31">
        <f>SUMIFS('EIA Imports Distillate Fuel'!$D:$D,'EIA Imports Distillate Fuel'!$A:$A,AJ$3,'EIA Imports Distillate Fuel'!$C:$C,$A31)</f>
        <v/>
      </c>
      <c r="AK31">
        <f>SUMIFS('EIA Imports Distillate Fuel'!$D:$D,'EIA Imports Distillate Fuel'!$A:$A,AK$3,'EIA Imports Distillate Fuel'!$C:$C,$A31)</f>
        <v/>
      </c>
      <c r="AL31">
        <f>SUMIFS('EIA Imports Distillate Fuel'!$D:$D,'EIA Imports Distillate Fuel'!$A:$A,AL$3,'EIA Imports Distillate Fuel'!$C:$C,$A31)</f>
        <v/>
      </c>
      <c r="AM31">
        <f>SUMIFS('EIA Imports Distillate Fuel'!$D:$D,'EIA Imports Distillate Fuel'!$A:$A,AM$3,'EIA Imports Distillate Fuel'!$C:$C,$A31)</f>
        <v/>
      </c>
      <c r="AN31">
        <f>SUMIFS('EIA Imports Distillate Fuel'!$D:$D,'EIA Imports Distillate Fuel'!$A:$A,AN$3,'EIA Imports Distillate Fuel'!$C:$C,$A31)</f>
        <v/>
      </c>
      <c r="AO31">
        <f>SUMIFS('EIA Imports Distillate Fuel'!$D:$D,'EIA Imports Distillate Fuel'!$A:$A,AO$3,'EIA Imports Distillate Fuel'!$C:$C,$A31)</f>
        <v/>
      </c>
      <c r="AP31">
        <f>SUMIFS('EIA Imports Distillate Fuel'!$D:$D,'EIA Imports Distillate Fuel'!$A:$A,AP$3,'EIA Imports Distillate Fuel'!$C:$C,$A31)</f>
        <v/>
      </c>
      <c r="AQ31">
        <f>SUMIFS('EIA Imports Distillate Fuel'!$D:$D,'EIA Imports Distillate Fuel'!$A:$A,AQ$3,'EIA Imports Distillate Fuel'!$C:$C,$A31)</f>
        <v/>
      </c>
      <c r="AR31">
        <f>SUMIFS('EIA Imports Distillate Fuel'!$D:$D,'EIA Imports Distillate Fuel'!$A:$A,AR$3,'EIA Imports Distillate Fuel'!$C:$C,$A31)</f>
        <v/>
      </c>
      <c r="AS31">
        <f>SUMIFS('EIA Imports Distillate Fuel'!$D:$D,'EIA Imports Distillate Fuel'!$A:$A,AS$3,'EIA Imports Distillate Fuel'!$C:$C,$A31)</f>
        <v/>
      </c>
      <c r="AT31">
        <f>SUMIFS('EIA Imports Distillate Fuel'!$D:$D,'EIA Imports Distillate Fuel'!$A:$A,AT$3,'EIA Imports Distillate Fuel'!$C:$C,$A31)</f>
        <v/>
      </c>
      <c r="AU31">
        <f>SUMIFS('EIA Imports Distillate Fuel'!$D:$D,'EIA Imports Distillate Fuel'!$A:$A,AU$3,'EIA Imports Distillate Fuel'!$C:$C,$A31)</f>
        <v/>
      </c>
    </row>
    <row r="32" spans="1:47">
      <c r="A32" t="s">
        <v>361</v>
      </c>
      <c r="B32" t="s">
        <v>1648</v>
      </c>
      <c r="C32" t="s">
        <v>1742</v>
      </c>
      <c r="D32">
        <f>SUMIFS('EIA Imports Distillate Fuel'!$D:$D,'EIA Imports Distillate Fuel'!$A:$A,D$3,'EIA Imports Distillate Fuel'!$C:$C,$A32)</f>
        <v/>
      </c>
      <c r="E32">
        <f>SUMIFS('EIA Imports Distillate Fuel'!$D:$D,'EIA Imports Distillate Fuel'!$A:$A,E$3,'EIA Imports Distillate Fuel'!$C:$C,$A32)</f>
        <v/>
      </c>
      <c r="F32">
        <f>SUMIFS('EIA Imports Distillate Fuel'!$D:$D,'EIA Imports Distillate Fuel'!$A:$A,F$3,'EIA Imports Distillate Fuel'!$C:$C,$A32)</f>
        <v/>
      </c>
      <c r="G32">
        <f>SUMIFS('EIA Imports Distillate Fuel'!$D:$D,'EIA Imports Distillate Fuel'!$A:$A,G$3,'EIA Imports Distillate Fuel'!$C:$C,$A32)</f>
        <v/>
      </c>
      <c r="H32">
        <f>SUMIFS('EIA Imports Distillate Fuel'!$D:$D,'EIA Imports Distillate Fuel'!$A:$A,H$3,'EIA Imports Distillate Fuel'!$C:$C,$A32)</f>
        <v/>
      </c>
      <c r="I32">
        <f>SUMIFS('EIA Imports Distillate Fuel'!$D:$D,'EIA Imports Distillate Fuel'!$A:$A,I$3,'EIA Imports Distillate Fuel'!$C:$C,$A32)</f>
        <v/>
      </c>
      <c r="J32">
        <f>SUMIFS('EIA Imports Distillate Fuel'!$D:$D,'EIA Imports Distillate Fuel'!$A:$A,J$3,'EIA Imports Distillate Fuel'!$C:$C,$A32)</f>
        <v/>
      </c>
      <c r="K32">
        <f>SUMIFS('EIA Imports Distillate Fuel'!$D:$D,'EIA Imports Distillate Fuel'!$A:$A,K$3,'EIA Imports Distillate Fuel'!$C:$C,$A32)</f>
        <v/>
      </c>
      <c r="L32">
        <f>SUMIFS('EIA Imports Distillate Fuel'!$D:$D,'EIA Imports Distillate Fuel'!$A:$A,L$3,'EIA Imports Distillate Fuel'!$C:$C,$A32)</f>
        <v/>
      </c>
      <c r="M32">
        <f>SUMIFS('EIA Imports Distillate Fuel'!$D:$D,'EIA Imports Distillate Fuel'!$A:$A,M$3,'EIA Imports Distillate Fuel'!$C:$C,$A32)</f>
        <v/>
      </c>
      <c r="N32">
        <f>SUMIFS('EIA Imports Distillate Fuel'!$D:$D,'EIA Imports Distillate Fuel'!$A:$A,N$3,'EIA Imports Distillate Fuel'!$C:$C,$A32)</f>
        <v/>
      </c>
      <c r="O32">
        <f>SUMIFS('EIA Imports Distillate Fuel'!$D:$D,'EIA Imports Distillate Fuel'!$A:$A,O$3,'EIA Imports Distillate Fuel'!$C:$C,$A32)</f>
        <v/>
      </c>
      <c r="P32">
        <f>SUMIFS('EIA Imports Distillate Fuel'!$D:$D,'EIA Imports Distillate Fuel'!$A:$A,P$3,'EIA Imports Distillate Fuel'!$C:$C,$A32)</f>
        <v/>
      </c>
      <c r="Q32">
        <f>SUMIFS('EIA Imports Distillate Fuel'!$D:$D,'EIA Imports Distillate Fuel'!$A:$A,Q$3,'EIA Imports Distillate Fuel'!$C:$C,$A32)</f>
        <v/>
      </c>
      <c r="R32">
        <f>SUMIFS('EIA Imports Distillate Fuel'!$D:$D,'EIA Imports Distillate Fuel'!$A:$A,R$3,'EIA Imports Distillate Fuel'!$C:$C,$A32)</f>
        <v/>
      </c>
      <c r="S32">
        <f>SUMIFS('EIA Imports Distillate Fuel'!$D:$D,'EIA Imports Distillate Fuel'!$A:$A,S$3,'EIA Imports Distillate Fuel'!$C:$C,$A32)</f>
        <v/>
      </c>
      <c r="T32">
        <f>SUMIFS('EIA Imports Distillate Fuel'!$D:$D,'EIA Imports Distillate Fuel'!$A:$A,T$3,'EIA Imports Distillate Fuel'!$C:$C,$A32)</f>
        <v/>
      </c>
      <c r="U32">
        <f>SUMIFS('EIA Imports Distillate Fuel'!$D:$D,'EIA Imports Distillate Fuel'!$A:$A,U$3,'EIA Imports Distillate Fuel'!$C:$C,$A32)</f>
        <v/>
      </c>
      <c r="V32">
        <f>SUMIFS('EIA Imports Distillate Fuel'!$D:$D,'EIA Imports Distillate Fuel'!$A:$A,V$3,'EIA Imports Distillate Fuel'!$C:$C,$A32)</f>
        <v/>
      </c>
      <c r="W32">
        <f>SUMIFS('EIA Imports Distillate Fuel'!$D:$D,'EIA Imports Distillate Fuel'!$A:$A,W$3,'EIA Imports Distillate Fuel'!$C:$C,$A32)</f>
        <v/>
      </c>
      <c r="X32">
        <f>SUMIFS('EIA Imports Distillate Fuel'!$D:$D,'EIA Imports Distillate Fuel'!$A:$A,X$3,'EIA Imports Distillate Fuel'!$C:$C,$A32)</f>
        <v/>
      </c>
      <c r="Y32">
        <f>SUMIFS('EIA Imports Distillate Fuel'!$D:$D,'EIA Imports Distillate Fuel'!$A:$A,Y$3,'EIA Imports Distillate Fuel'!$C:$C,$A32)</f>
        <v/>
      </c>
      <c r="Z32">
        <f>SUMIFS('EIA Imports Distillate Fuel'!$D:$D,'EIA Imports Distillate Fuel'!$A:$A,Z$3,'EIA Imports Distillate Fuel'!$C:$C,$A32)</f>
        <v/>
      </c>
      <c r="AA32">
        <f>SUMIFS('EIA Imports Distillate Fuel'!$D:$D,'EIA Imports Distillate Fuel'!$A:$A,AA$3,'EIA Imports Distillate Fuel'!$C:$C,$A32)</f>
        <v/>
      </c>
      <c r="AB32">
        <f>SUMIFS('EIA Imports Distillate Fuel'!$D:$D,'EIA Imports Distillate Fuel'!$A:$A,AB$3,'EIA Imports Distillate Fuel'!$C:$C,$A32)</f>
        <v/>
      </c>
      <c r="AC32">
        <f>SUMIFS('EIA Imports Distillate Fuel'!$D:$D,'EIA Imports Distillate Fuel'!$A:$A,AC$3,'EIA Imports Distillate Fuel'!$C:$C,$A32)</f>
        <v/>
      </c>
      <c r="AD32">
        <f>SUMIFS('EIA Imports Distillate Fuel'!$D:$D,'EIA Imports Distillate Fuel'!$A:$A,AD$3,'EIA Imports Distillate Fuel'!$C:$C,$A32)</f>
        <v/>
      </c>
      <c r="AE32">
        <f>SUMIFS('EIA Imports Distillate Fuel'!$D:$D,'EIA Imports Distillate Fuel'!$A:$A,AE$3,'EIA Imports Distillate Fuel'!$C:$C,$A32)</f>
        <v/>
      </c>
      <c r="AF32">
        <f>SUMIFS('EIA Imports Distillate Fuel'!$D:$D,'EIA Imports Distillate Fuel'!$A:$A,AF$3,'EIA Imports Distillate Fuel'!$C:$C,$A32)</f>
        <v/>
      </c>
      <c r="AG32">
        <f>SUMIFS('EIA Imports Distillate Fuel'!$D:$D,'EIA Imports Distillate Fuel'!$A:$A,AG$3,'EIA Imports Distillate Fuel'!$C:$C,$A32)</f>
        <v/>
      </c>
      <c r="AH32">
        <f>SUMIFS('EIA Imports Distillate Fuel'!$D:$D,'EIA Imports Distillate Fuel'!$A:$A,AH$3,'EIA Imports Distillate Fuel'!$C:$C,$A32)</f>
        <v/>
      </c>
      <c r="AI32">
        <f>SUMIFS('EIA Imports Distillate Fuel'!$D:$D,'EIA Imports Distillate Fuel'!$A:$A,AI$3,'EIA Imports Distillate Fuel'!$C:$C,$A32)</f>
        <v/>
      </c>
      <c r="AJ32">
        <f>SUMIFS('EIA Imports Distillate Fuel'!$D:$D,'EIA Imports Distillate Fuel'!$A:$A,AJ$3,'EIA Imports Distillate Fuel'!$C:$C,$A32)</f>
        <v/>
      </c>
      <c r="AK32">
        <f>SUMIFS('EIA Imports Distillate Fuel'!$D:$D,'EIA Imports Distillate Fuel'!$A:$A,AK$3,'EIA Imports Distillate Fuel'!$C:$C,$A32)</f>
        <v/>
      </c>
      <c r="AL32">
        <f>SUMIFS('EIA Imports Distillate Fuel'!$D:$D,'EIA Imports Distillate Fuel'!$A:$A,AL$3,'EIA Imports Distillate Fuel'!$C:$C,$A32)</f>
        <v/>
      </c>
      <c r="AM32">
        <f>SUMIFS('EIA Imports Distillate Fuel'!$D:$D,'EIA Imports Distillate Fuel'!$A:$A,AM$3,'EIA Imports Distillate Fuel'!$C:$C,$A32)</f>
        <v/>
      </c>
      <c r="AN32">
        <f>SUMIFS('EIA Imports Distillate Fuel'!$D:$D,'EIA Imports Distillate Fuel'!$A:$A,AN$3,'EIA Imports Distillate Fuel'!$C:$C,$A32)</f>
        <v/>
      </c>
      <c r="AO32">
        <f>SUMIFS('EIA Imports Distillate Fuel'!$D:$D,'EIA Imports Distillate Fuel'!$A:$A,AO$3,'EIA Imports Distillate Fuel'!$C:$C,$A32)</f>
        <v/>
      </c>
      <c r="AP32">
        <f>SUMIFS('EIA Imports Distillate Fuel'!$D:$D,'EIA Imports Distillate Fuel'!$A:$A,AP$3,'EIA Imports Distillate Fuel'!$C:$C,$A32)</f>
        <v/>
      </c>
      <c r="AQ32">
        <f>SUMIFS('EIA Imports Distillate Fuel'!$D:$D,'EIA Imports Distillate Fuel'!$A:$A,AQ$3,'EIA Imports Distillate Fuel'!$C:$C,$A32)</f>
        <v/>
      </c>
      <c r="AR32">
        <f>SUMIFS('EIA Imports Distillate Fuel'!$D:$D,'EIA Imports Distillate Fuel'!$A:$A,AR$3,'EIA Imports Distillate Fuel'!$C:$C,$A32)</f>
        <v/>
      </c>
      <c r="AS32">
        <f>SUMIFS('EIA Imports Distillate Fuel'!$D:$D,'EIA Imports Distillate Fuel'!$A:$A,AS$3,'EIA Imports Distillate Fuel'!$C:$C,$A32)</f>
        <v/>
      </c>
      <c r="AT32">
        <f>SUMIFS('EIA Imports Distillate Fuel'!$D:$D,'EIA Imports Distillate Fuel'!$A:$A,AT$3,'EIA Imports Distillate Fuel'!$C:$C,$A32)</f>
        <v/>
      </c>
      <c r="AU32">
        <f>SUMIFS('EIA Imports Distillate Fuel'!$D:$D,'EIA Imports Distillate Fuel'!$A:$A,AU$3,'EIA Imports Distillate Fuel'!$C:$C,$A32)</f>
        <v/>
      </c>
    </row>
    <row r="33" spans="1:47">
      <c r="A33" t="s">
        <v>283</v>
      </c>
      <c r="B33" t="s">
        <v>1648</v>
      </c>
      <c r="C33" t="s">
        <v>1742</v>
      </c>
      <c r="D33">
        <f>SUMIFS('EIA Imports Distillate Fuel'!$D:$D,'EIA Imports Distillate Fuel'!$A:$A,D$3,'EIA Imports Distillate Fuel'!$C:$C,$A33)</f>
        <v/>
      </c>
      <c r="E33">
        <f>SUMIFS('EIA Imports Distillate Fuel'!$D:$D,'EIA Imports Distillate Fuel'!$A:$A,E$3,'EIA Imports Distillate Fuel'!$C:$C,$A33)</f>
        <v/>
      </c>
      <c r="F33">
        <f>SUMIFS('EIA Imports Distillate Fuel'!$D:$D,'EIA Imports Distillate Fuel'!$A:$A,F$3,'EIA Imports Distillate Fuel'!$C:$C,$A33)</f>
        <v/>
      </c>
      <c r="G33">
        <f>SUMIFS('EIA Imports Distillate Fuel'!$D:$D,'EIA Imports Distillate Fuel'!$A:$A,G$3,'EIA Imports Distillate Fuel'!$C:$C,$A33)</f>
        <v/>
      </c>
      <c r="H33">
        <f>SUMIFS('EIA Imports Distillate Fuel'!$D:$D,'EIA Imports Distillate Fuel'!$A:$A,H$3,'EIA Imports Distillate Fuel'!$C:$C,$A33)</f>
        <v/>
      </c>
      <c r="I33">
        <f>SUMIFS('EIA Imports Distillate Fuel'!$D:$D,'EIA Imports Distillate Fuel'!$A:$A,I$3,'EIA Imports Distillate Fuel'!$C:$C,$A33)</f>
        <v/>
      </c>
      <c r="J33">
        <f>SUMIFS('EIA Imports Distillate Fuel'!$D:$D,'EIA Imports Distillate Fuel'!$A:$A,J$3,'EIA Imports Distillate Fuel'!$C:$C,$A33)</f>
        <v/>
      </c>
      <c r="K33">
        <f>SUMIFS('EIA Imports Distillate Fuel'!$D:$D,'EIA Imports Distillate Fuel'!$A:$A,K$3,'EIA Imports Distillate Fuel'!$C:$C,$A33)</f>
        <v/>
      </c>
      <c r="L33">
        <f>SUMIFS('EIA Imports Distillate Fuel'!$D:$D,'EIA Imports Distillate Fuel'!$A:$A,L$3,'EIA Imports Distillate Fuel'!$C:$C,$A33)</f>
        <v/>
      </c>
      <c r="M33">
        <f>SUMIFS('EIA Imports Distillate Fuel'!$D:$D,'EIA Imports Distillate Fuel'!$A:$A,M$3,'EIA Imports Distillate Fuel'!$C:$C,$A33)</f>
        <v/>
      </c>
      <c r="N33">
        <f>SUMIFS('EIA Imports Distillate Fuel'!$D:$D,'EIA Imports Distillate Fuel'!$A:$A,N$3,'EIA Imports Distillate Fuel'!$C:$C,$A33)</f>
        <v/>
      </c>
      <c r="O33">
        <f>SUMIFS('EIA Imports Distillate Fuel'!$D:$D,'EIA Imports Distillate Fuel'!$A:$A,O$3,'EIA Imports Distillate Fuel'!$C:$C,$A33)</f>
        <v/>
      </c>
      <c r="P33">
        <f>SUMIFS('EIA Imports Distillate Fuel'!$D:$D,'EIA Imports Distillate Fuel'!$A:$A,P$3,'EIA Imports Distillate Fuel'!$C:$C,$A33)</f>
        <v/>
      </c>
      <c r="Q33">
        <f>SUMIFS('EIA Imports Distillate Fuel'!$D:$D,'EIA Imports Distillate Fuel'!$A:$A,Q$3,'EIA Imports Distillate Fuel'!$C:$C,$A33)</f>
        <v/>
      </c>
      <c r="R33">
        <f>SUMIFS('EIA Imports Distillate Fuel'!$D:$D,'EIA Imports Distillate Fuel'!$A:$A,R$3,'EIA Imports Distillate Fuel'!$C:$C,$A33)</f>
        <v/>
      </c>
      <c r="S33">
        <f>SUMIFS('EIA Imports Distillate Fuel'!$D:$D,'EIA Imports Distillate Fuel'!$A:$A,S$3,'EIA Imports Distillate Fuel'!$C:$C,$A33)</f>
        <v/>
      </c>
      <c r="T33">
        <f>SUMIFS('EIA Imports Distillate Fuel'!$D:$D,'EIA Imports Distillate Fuel'!$A:$A,T$3,'EIA Imports Distillate Fuel'!$C:$C,$A33)</f>
        <v/>
      </c>
      <c r="U33">
        <f>SUMIFS('EIA Imports Distillate Fuel'!$D:$D,'EIA Imports Distillate Fuel'!$A:$A,U$3,'EIA Imports Distillate Fuel'!$C:$C,$A33)</f>
        <v/>
      </c>
      <c r="V33">
        <f>SUMIFS('EIA Imports Distillate Fuel'!$D:$D,'EIA Imports Distillate Fuel'!$A:$A,V$3,'EIA Imports Distillate Fuel'!$C:$C,$A33)</f>
        <v/>
      </c>
      <c r="W33">
        <f>SUMIFS('EIA Imports Distillate Fuel'!$D:$D,'EIA Imports Distillate Fuel'!$A:$A,W$3,'EIA Imports Distillate Fuel'!$C:$C,$A33)</f>
        <v/>
      </c>
      <c r="X33">
        <f>SUMIFS('EIA Imports Distillate Fuel'!$D:$D,'EIA Imports Distillate Fuel'!$A:$A,X$3,'EIA Imports Distillate Fuel'!$C:$C,$A33)</f>
        <v/>
      </c>
      <c r="Y33">
        <f>SUMIFS('EIA Imports Distillate Fuel'!$D:$D,'EIA Imports Distillate Fuel'!$A:$A,Y$3,'EIA Imports Distillate Fuel'!$C:$C,$A33)</f>
        <v/>
      </c>
      <c r="Z33">
        <f>SUMIFS('EIA Imports Distillate Fuel'!$D:$D,'EIA Imports Distillate Fuel'!$A:$A,Z$3,'EIA Imports Distillate Fuel'!$C:$C,$A33)</f>
        <v/>
      </c>
      <c r="AA33">
        <f>SUMIFS('EIA Imports Distillate Fuel'!$D:$D,'EIA Imports Distillate Fuel'!$A:$A,AA$3,'EIA Imports Distillate Fuel'!$C:$C,$A33)</f>
        <v/>
      </c>
      <c r="AB33">
        <f>SUMIFS('EIA Imports Distillate Fuel'!$D:$D,'EIA Imports Distillate Fuel'!$A:$A,AB$3,'EIA Imports Distillate Fuel'!$C:$C,$A33)</f>
        <v/>
      </c>
      <c r="AC33">
        <f>SUMIFS('EIA Imports Distillate Fuel'!$D:$D,'EIA Imports Distillate Fuel'!$A:$A,AC$3,'EIA Imports Distillate Fuel'!$C:$C,$A33)</f>
        <v/>
      </c>
      <c r="AD33">
        <f>SUMIFS('EIA Imports Distillate Fuel'!$D:$D,'EIA Imports Distillate Fuel'!$A:$A,AD$3,'EIA Imports Distillate Fuel'!$C:$C,$A33)</f>
        <v/>
      </c>
      <c r="AE33">
        <f>SUMIFS('EIA Imports Distillate Fuel'!$D:$D,'EIA Imports Distillate Fuel'!$A:$A,AE$3,'EIA Imports Distillate Fuel'!$C:$C,$A33)</f>
        <v/>
      </c>
      <c r="AF33">
        <f>SUMIFS('EIA Imports Distillate Fuel'!$D:$D,'EIA Imports Distillate Fuel'!$A:$A,AF$3,'EIA Imports Distillate Fuel'!$C:$C,$A33)</f>
        <v/>
      </c>
      <c r="AG33">
        <f>SUMIFS('EIA Imports Distillate Fuel'!$D:$D,'EIA Imports Distillate Fuel'!$A:$A,AG$3,'EIA Imports Distillate Fuel'!$C:$C,$A33)</f>
        <v/>
      </c>
      <c r="AH33">
        <f>SUMIFS('EIA Imports Distillate Fuel'!$D:$D,'EIA Imports Distillate Fuel'!$A:$A,AH$3,'EIA Imports Distillate Fuel'!$C:$C,$A33)</f>
        <v/>
      </c>
      <c r="AI33">
        <f>SUMIFS('EIA Imports Distillate Fuel'!$D:$D,'EIA Imports Distillate Fuel'!$A:$A,AI$3,'EIA Imports Distillate Fuel'!$C:$C,$A33)</f>
        <v/>
      </c>
      <c r="AJ33">
        <f>SUMIFS('EIA Imports Distillate Fuel'!$D:$D,'EIA Imports Distillate Fuel'!$A:$A,AJ$3,'EIA Imports Distillate Fuel'!$C:$C,$A33)</f>
        <v/>
      </c>
      <c r="AK33">
        <f>SUMIFS('EIA Imports Distillate Fuel'!$D:$D,'EIA Imports Distillate Fuel'!$A:$A,AK$3,'EIA Imports Distillate Fuel'!$C:$C,$A33)</f>
        <v/>
      </c>
      <c r="AL33">
        <f>SUMIFS('EIA Imports Distillate Fuel'!$D:$D,'EIA Imports Distillate Fuel'!$A:$A,AL$3,'EIA Imports Distillate Fuel'!$C:$C,$A33)</f>
        <v/>
      </c>
      <c r="AM33">
        <f>SUMIFS('EIA Imports Distillate Fuel'!$D:$D,'EIA Imports Distillate Fuel'!$A:$A,AM$3,'EIA Imports Distillate Fuel'!$C:$C,$A33)</f>
        <v/>
      </c>
      <c r="AN33">
        <f>SUMIFS('EIA Imports Distillate Fuel'!$D:$D,'EIA Imports Distillate Fuel'!$A:$A,AN$3,'EIA Imports Distillate Fuel'!$C:$C,$A33)</f>
        <v/>
      </c>
      <c r="AO33">
        <f>SUMIFS('EIA Imports Distillate Fuel'!$D:$D,'EIA Imports Distillate Fuel'!$A:$A,AO$3,'EIA Imports Distillate Fuel'!$C:$C,$A33)</f>
        <v/>
      </c>
      <c r="AP33">
        <f>SUMIFS('EIA Imports Distillate Fuel'!$D:$D,'EIA Imports Distillate Fuel'!$A:$A,AP$3,'EIA Imports Distillate Fuel'!$C:$C,$A33)</f>
        <v/>
      </c>
      <c r="AQ33">
        <f>SUMIFS('EIA Imports Distillate Fuel'!$D:$D,'EIA Imports Distillate Fuel'!$A:$A,AQ$3,'EIA Imports Distillate Fuel'!$C:$C,$A33)</f>
        <v/>
      </c>
      <c r="AR33">
        <f>SUMIFS('EIA Imports Distillate Fuel'!$D:$D,'EIA Imports Distillate Fuel'!$A:$A,AR$3,'EIA Imports Distillate Fuel'!$C:$C,$A33)</f>
        <v/>
      </c>
      <c r="AS33">
        <f>SUMIFS('EIA Imports Distillate Fuel'!$D:$D,'EIA Imports Distillate Fuel'!$A:$A,AS$3,'EIA Imports Distillate Fuel'!$C:$C,$A33)</f>
        <v/>
      </c>
      <c r="AT33">
        <f>SUMIFS('EIA Imports Distillate Fuel'!$D:$D,'EIA Imports Distillate Fuel'!$A:$A,AT$3,'EIA Imports Distillate Fuel'!$C:$C,$A33)</f>
        <v/>
      </c>
      <c r="AU33">
        <f>SUMIFS('EIA Imports Distillate Fuel'!$D:$D,'EIA Imports Distillate Fuel'!$A:$A,AU$3,'EIA Imports Distillate Fuel'!$C:$C,$A33)</f>
        <v/>
      </c>
    </row>
    <row r="34" spans="1:47">
      <c r="A34" t="s">
        <v>369</v>
      </c>
      <c r="B34" t="s">
        <v>1648</v>
      </c>
      <c r="C34" t="s">
        <v>1742</v>
      </c>
      <c r="D34">
        <f>SUMIFS('EIA Imports Distillate Fuel'!$D:$D,'EIA Imports Distillate Fuel'!$A:$A,D$3,'EIA Imports Distillate Fuel'!$C:$C,$A34)</f>
        <v/>
      </c>
      <c r="E34">
        <f>SUMIFS('EIA Imports Distillate Fuel'!$D:$D,'EIA Imports Distillate Fuel'!$A:$A,E$3,'EIA Imports Distillate Fuel'!$C:$C,$A34)</f>
        <v/>
      </c>
      <c r="F34">
        <f>SUMIFS('EIA Imports Distillate Fuel'!$D:$D,'EIA Imports Distillate Fuel'!$A:$A,F$3,'EIA Imports Distillate Fuel'!$C:$C,$A34)</f>
        <v/>
      </c>
      <c r="G34">
        <f>SUMIFS('EIA Imports Distillate Fuel'!$D:$D,'EIA Imports Distillate Fuel'!$A:$A,G$3,'EIA Imports Distillate Fuel'!$C:$C,$A34)</f>
        <v/>
      </c>
      <c r="H34">
        <f>SUMIFS('EIA Imports Distillate Fuel'!$D:$D,'EIA Imports Distillate Fuel'!$A:$A,H$3,'EIA Imports Distillate Fuel'!$C:$C,$A34)</f>
        <v/>
      </c>
      <c r="I34">
        <f>SUMIFS('EIA Imports Distillate Fuel'!$D:$D,'EIA Imports Distillate Fuel'!$A:$A,I$3,'EIA Imports Distillate Fuel'!$C:$C,$A34)</f>
        <v/>
      </c>
      <c r="J34">
        <f>SUMIFS('EIA Imports Distillate Fuel'!$D:$D,'EIA Imports Distillate Fuel'!$A:$A,J$3,'EIA Imports Distillate Fuel'!$C:$C,$A34)</f>
        <v/>
      </c>
      <c r="K34">
        <f>SUMIFS('EIA Imports Distillate Fuel'!$D:$D,'EIA Imports Distillate Fuel'!$A:$A,K$3,'EIA Imports Distillate Fuel'!$C:$C,$A34)</f>
        <v/>
      </c>
      <c r="L34">
        <f>SUMIFS('EIA Imports Distillate Fuel'!$D:$D,'EIA Imports Distillate Fuel'!$A:$A,L$3,'EIA Imports Distillate Fuel'!$C:$C,$A34)</f>
        <v/>
      </c>
      <c r="M34">
        <f>SUMIFS('EIA Imports Distillate Fuel'!$D:$D,'EIA Imports Distillate Fuel'!$A:$A,M$3,'EIA Imports Distillate Fuel'!$C:$C,$A34)</f>
        <v/>
      </c>
      <c r="N34">
        <f>SUMIFS('EIA Imports Distillate Fuel'!$D:$D,'EIA Imports Distillate Fuel'!$A:$A,N$3,'EIA Imports Distillate Fuel'!$C:$C,$A34)</f>
        <v/>
      </c>
      <c r="O34">
        <f>SUMIFS('EIA Imports Distillate Fuel'!$D:$D,'EIA Imports Distillate Fuel'!$A:$A,O$3,'EIA Imports Distillate Fuel'!$C:$C,$A34)</f>
        <v/>
      </c>
      <c r="P34">
        <f>SUMIFS('EIA Imports Distillate Fuel'!$D:$D,'EIA Imports Distillate Fuel'!$A:$A,P$3,'EIA Imports Distillate Fuel'!$C:$C,$A34)</f>
        <v/>
      </c>
      <c r="Q34">
        <f>SUMIFS('EIA Imports Distillate Fuel'!$D:$D,'EIA Imports Distillate Fuel'!$A:$A,Q$3,'EIA Imports Distillate Fuel'!$C:$C,$A34)</f>
        <v/>
      </c>
      <c r="R34">
        <f>SUMIFS('EIA Imports Distillate Fuel'!$D:$D,'EIA Imports Distillate Fuel'!$A:$A,R$3,'EIA Imports Distillate Fuel'!$C:$C,$A34)</f>
        <v/>
      </c>
      <c r="S34">
        <f>SUMIFS('EIA Imports Distillate Fuel'!$D:$D,'EIA Imports Distillate Fuel'!$A:$A,S$3,'EIA Imports Distillate Fuel'!$C:$C,$A34)</f>
        <v/>
      </c>
      <c r="T34">
        <f>SUMIFS('EIA Imports Distillate Fuel'!$D:$D,'EIA Imports Distillate Fuel'!$A:$A,T$3,'EIA Imports Distillate Fuel'!$C:$C,$A34)</f>
        <v/>
      </c>
      <c r="U34">
        <f>SUMIFS('EIA Imports Distillate Fuel'!$D:$D,'EIA Imports Distillate Fuel'!$A:$A,U$3,'EIA Imports Distillate Fuel'!$C:$C,$A34)</f>
        <v/>
      </c>
      <c r="V34">
        <f>SUMIFS('EIA Imports Distillate Fuel'!$D:$D,'EIA Imports Distillate Fuel'!$A:$A,V$3,'EIA Imports Distillate Fuel'!$C:$C,$A34)</f>
        <v/>
      </c>
      <c r="W34">
        <f>SUMIFS('EIA Imports Distillate Fuel'!$D:$D,'EIA Imports Distillate Fuel'!$A:$A,W$3,'EIA Imports Distillate Fuel'!$C:$C,$A34)</f>
        <v/>
      </c>
      <c r="X34">
        <f>SUMIFS('EIA Imports Distillate Fuel'!$D:$D,'EIA Imports Distillate Fuel'!$A:$A,X$3,'EIA Imports Distillate Fuel'!$C:$C,$A34)</f>
        <v/>
      </c>
      <c r="Y34">
        <f>SUMIFS('EIA Imports Distillate Fuel'!$D:$D,'EIA Imports Distillate Fuel'!$A:$A,Y$3,'EIA Imports Distillate Fuel'!$C:$C,$A34)</f>
        <v/>
      </c>
      <c r="Z34">
        <f>SUMIFS('EIA Imports Distillate Fuel'!$D:$D,'EIA Imports Distillate Fuel'!$A:$A,Z$3,'EIA Imports Distillate Fuel'!$C:$C,$A34)</f>
        <v/>
      </c>
      <c r="AA34">
        <f>SUMIFS('EIA Imports Distillate Fuel'!$D:$D,'EIA Imports Distillate Fuel'!$A:$A,AA$3,'EIA Imports Distillate Fuel'!$C:$C,$A34)</f>
        <v/>
      </c>
      <c r="AB34">
        <f>SUMIFS('EIA Imports Distillate Fuel'!$D:$D,'EIA Imports Distillate Fuel'!$A:$A,AB$3,'EIA Imports Distillate Fuel'!$C:$C,$A34)</f>
        <v/>
      </c>
      <c r="AC34">
        <f>SUMIFS('EIA Imports Distillate Fuel'!$D:$D,'EIA Imports Distillate Fuel'!$A:$A,AC$3,'EIA Imports Distillate Fuel'!$C:$C,$A34)</f>
        <v/>
      </c>
      <c r="AD34">
        <f>SUMIFS('EIA Imports Distillate Fuel'!$D:$D,'EIA Imports Distillate Fuel'!$A:$A,AD$3,'EIA Imports Distillate Fuel'!$C:$C,$A34)</f>
        <v/>
      </c>
      <c r="AE34">
        <f>SUMIFS('EIA Imports Distillate Fuel'!$D:$D,'EIA Imports Distillate Fuel'!$A:$A,AE$3,'EIA Imports Distillate Fuel'!$C:$C,$A34)</f>
        <v/>
      </c>
      <c r="AF34">
        <f>SUMIFS('EIA Imports Distillate Fuel'!$D:$D,'EIA Imports Distillate Fuel'!$A:$A,AF$3,'EIA Imports Distillate Fuel'!$C:$C,$A34)</f>
        <v/>
      </c>
      <c r="AG34">
        <f>SUMIFS('EIA Imports Distillate Fuel'!$D:$D,'EIA Imports Distillate Fuel'!$A:$A,AG$3,'EIA Imports Distillate Fuel'!$C:$C,$A34)</f>
        <v/>
      </c>
      <c r="AH34">
        <f>SUMIFS('EIA Imports Distillate Fuel'!$D:$D,'EIA Imports Distillate Fuel'!$A:$A,AH$3,'EIA Imports Distillate Fuel'!$C:$C,$A34)</f>
        <v/>
      </c>
      <c r="AI34">
        <f>SUMIFS('EIA Imports Distillate Fuel'!$D:$D,'EIA Imports Distillate Fuel'!$A:$A,AI$3,'EIA Imports Distillate Fuel'!$C:$C,$A34)</f>
        <v/>
      </c>
      <c r="AJ34">
        <f>SUMIFS('EIA Imports Distillate Fuel'!$D:$D,'EIA Imports Distillate Fuel'!$A:$A,AJ$3,'EIA Imports Distillate Fuel'!$C:$C,$A34)</f>
        <v/>
      </c>
      <c r="AK34">
        <f>SUMIFS('EIA Imports Distillate Fuel'!$D:$D,'EIA Imports Distillate Fuel'!$A:$A,AK$3,'EIA Imports Distillate Fuel'!$C:$C,$A34)</f>
        <v/>
      </c>
      <c r="AL34">
        <f>SUMIFS('EIA Imports Distillate Fuel'!$D:$D,'EIA Imports Distillate Fuel'!$A:$A,AL$3,'EIA Imports Distillate Fuel'!$C:$C,$A34)</f>
        <v/>
      </c>
      <c r="AM34">
        <f>SUMIFS('EIA Imports Distillate Fuel'!$D:$D,'EIA Imports Distillate Fuel'!$A:$A,AM$3,'EIA Imports Distillate Fuel'!$C:$C,$A34)</f>
        <v/>
      </c>
      <c r="AN34">
        <f>SUMIFS('EIA Imports Distillate Fuel'!$D:$D,'EIA Imports Distillate Fuel'!$A:$A,AN$3,'EIA Imports Distillate Fuel'!$C:$C,$A34)</f>
        <v/>
      </c>
      <c r="AO34">
        <f>SUMIFS('EIA Imports Distillate Fuel'!$D:$D,'EIA Imports Distillate Fuel'!$A:$A,AO$3,'EIA Imports Distillate Fuel'!$C:$C,$A34)</f>
        <v/>
      </c>
      <c r="AP34">
        <f>SUMIFS('EIA Imports Distillate Fuel'!$D:$D,'EIA Imports Distillate Fuel'!$A:$A,AP$3,'EIA Imports Distillate Fuel'!$C:$C,$A34)</f>
        <v/>
      </c>
      <c r="AQ34">
        <f>SUMIFS('EIA Imports Distillate Fuel'!$D:$D,'EIA Imports Distillate Fuel'!$A:$A,AQ$3,'EIA Imports Distillate Fuel'!$C:$C,$A34)</f>
        <v/>
      </c>
      <c r="AR34">
        <f>SUMIFS('EIA Imports Distillate Fuel'!$D:$D,'EIA Imports Distillate Fuel'!$A:$A,AR$3,'EIA Imports Distillate Fuel'!$C:$C,$A34)</f>
        <v/>
      </c>
      <c r="AS34">
        <f>SUMIFS('EIA Imports Distillate Fuel'!$D:$D,'EIA Imports Distillate Fuel'!$A:$A,AS$3,'EIA Imports Distillate Fuel'!$C:$C,$A34)</f>
        <v/>
      </c>
      <c r="AT34">
        <f>SUMIFS('EIA Imports Distillate Fuel'!$D:$D,'EIA Imports Distillate Fuel'!$A:$A,AT$3,'EIA Imports Distillate Fuel'!$C:$C,$A34)</f>
        <v/>
      </c>
      <c r="AU34">
        <f>SUMIFS('EIA Imports Distillate Fuel'!$D:$D,'EIA Imports Distillate Fuel'!$A:$A,AU$3,'EIA Imports Distillate Fuel'!$C:$C,$A34)</f>
        <v/>
      </c>
    </row>
    <row r="35" spans="1:47">
      <c r="A35" t="s">
        <v>270</v>
      </c>
      <c r="B35" t="s">
        <v>1648</v>
      </c>
      <c r="C35" t="s">
        <v>1742</v>
      </c>
      <c r="D35">
        <f>SUMIFS('EIA Imports Distillate Fuel'!$D:$D,'EIA Imports Distillate Fuel'!$A:$A,D$3,'EIA Imports Distillate Fuel'!$C:$C,$A35)</f>
        <v/>
      </c>
      <c r="E35">
        <f>SUMIFS('EIA Imports Distillate Fuel'!$D:$D,'EIA Imports Distillate Fuel'!$A:$A,E$3,'EIA Imports Distillate Fuel'!$C:$C,$A35)</f>
        <v/>
      </c>
      <c r="F35">
        <f>SUMIFS('EIA Imports Distillate Fuel'!$D:$D,'EIA Imports Distillate Fuel'!$A:$A,F$3,'EIA Imports Distillate Fuel'!$C:$C,$A35)</f>
        <v/>
      </c>
      <c r="G35">
        <f>SUMIFS('EIA Imports Distillate Fuel'!$D:$D,'EIA Imports Distillate Fuel'!$A:$A,G$3,'EIA Imports Distillate Fuel'!$C:$C,$A35)</f>
        <v/>
      </c>
      <c r="H35">
        <f>SUMIFS('EIA Imports Distillate Fuel'!$D:$D,'EIA Imports Distillate Fuel'!$A:$A,H$3,'EIA Imports Distillate Fuel'!$C:$C,$A35)</f>
        <v/>
      </c>
      <c r="I35">
        <f>SUMIFS('EIA Imports Distillate Fuel'!$D:$D,'EIA Imports Distillate Fuel'!$A:$A,I$3,'EIA Imports Distillate Fuel'!$C:$C,$A35)</f>
        <v/>
      </c>
      <c r="J35">
        <f>SUMIFS('EIA Imports Distillate Fuel'!$D:$D,'EIA Imports Distillate Fuel'!$A:$A,J$3,'EIA Imports Distillate Fuel'!$C:$C,$A35)</f>
        <v/>
      </c>
      <c r="K35">
        <f>SUMIFS('EIA Imports Distillate Fuel'!$D:$D,'EIA Imports Distillate Fuel'!$A:$A,K$3,'EIA Imports Distillate Fuel'!$C:$C,$A35)</f>
        <v/>
      </c>
      <c r="L35">
        <f>SUMIFS('EIA Imports Distillate Fuel'!$D:$D,'EIA Imports Distillate Fuel'!$A:$A,L$3,'EIA Imports Distillate Fuel'!$C:$C,$A35)</f>
        <v/>
      </c>
      <c r="M35">
        <f>SUMIFS('EIA Imports Distillate Fuel'!$D:$D,'EIA Imports Distillate Fuel'!$A:$A,M$3,'EIA Imports Distillate Fuel'!$C:$C,$A35)</f>
        <v/>
      </c>
      <c r="N35">
        <f>SUMIFS('EIA Imports Distillate Fuel'!$D:$D,'EIA Imports Distillate Fuel'!$A:$A,N$3,'EIA Imports Distillate Fuel'!$C:$C,$A35)</f>
        <v/>
      </c>
      <c r="O35">
        <f>SUMIFS('EIA Imports Distillate Fuel'!$D:$D,'EIA Imports Distillate Fuel'!$A:$A,O$3,'EIA Imports Distillate Fuel'!$C:$C,$A35)</f>
        <v/>
      </c>
      <c r="P35">
        <f>SUMIFS('EIA Imports Distillate Fuel'!$D:$D,'EIA Imports Distillate Fuel'!$A:$A,P$3,'EIA Imports Distillate Fuel'!$C:$C,$A35)</f>
        <v/>
      </c>
      <c r="Q35">
        <f>SUMIFS('EIA Imports Distillate Fuel'!$D:$D,'EIA Imports Distillate Fuel'!$A:$A,Q$3,'EIA Imports Distillate Fuel'!$C:$C,$A35)</f>
        <v/>
      </c>
      <c r="R35">
        <f>SUMIFS('EIA Imports Distillate Fuel'!$D:$D,'EIA Imports Distillate Fuel'!$A:$A,R$3,'EIA Imports Distillate Fuel'!$C:$C,$A35)</f>
        <v/>
      </c>
      <c r="S35">
        <f>SUMIFS('EIA Imports Distillate Fuel'!$D:$D,'EIA Imports Distillate Fuel'!$A:$A,S$3,'EIA Imports Distillate Fuel'!$C:$C,$A35)</f>
        <v/>
      </c>
      <c r="T35">
        <f>SUMIFS('EIA Imports Distillate Fuel'!$D:$D,'EIA Imports Distillate Fuel'!$A:$A,T$3,'EIA Imports Distillate Fuel'!$C:$C,$A35)</f>
        <v/>
      </c>
      <c r="U35">
        <f>SUMIFS('EIA Imports Distillate Fuel'!$D:$D,'EIA Imports Distillate Fuel'!$A:$A,U$3,'EIA Imports Distillate Fuel'!$C:$C,$A35)</f>
        <v/>
      </c>
      <c r="V35">
        <f>SUMIFS('EIA Imports Distillate Fuel'!$D:$D,'EIA Imports Distillate Fuel'!$A:$A,V$3,'EIA Imports Distillate Fuel'!$C:$C,$A35)</f>
        <v/>
      </c>
      <c r="W35">
        <f>SUMIFS('EIA Imports Distillate Fuel'!$D:$D,'EIA Imports Distillate Fuel'!$A:$A,W$3,'EIA Imports Distillate Fuel'!$C:$C,$A35)</f>
        <v/>
      </c>
      <c r="X35">
        <f>SUMIFS('EIA Imports Distillate Fuel'!$D:$D,'EIA Imports Distillate Fuel'!$A:$A,X$3,'EIA Imports Distillate Fuel'!$C:$C,$A35)</f>
        <v/>
      </c>
      <c r="Y35">
        <f>SUMIFS('EIA Imports Distillate Fuel'!$D:$D,'EIA Imports Distillate Fuel'!$A:$A,Y$3,'EIA Imports Distillate Fuel'!$C:$C,$A35)</f>
        <v/>
      </c>
      <c r="Z35">
        <f>SUMIFS('EIA Imports Distillate Fuel'!$D:$D,'EIA Imports Distillate Fuel'!$A:$A,Z$3,'EIA Imports Distillate Fuel'!$C:$C,$A35)</f>
        <v/>
      </c>
      <c r="AA35">
        <f>SUMIFS('EIA Imports Distillate Fuel'!$D:$D,'EIA Imports Distillate Fuel'!$A:$A,AA$3,'EIA Imports Distillate Fuel'!$C:$C,$A35)</f>
        <v/>
      </c>
      <c r="AB35">
        <f>SUMIFS('EIA Imports Distillate Fuel'!$D:$D,'EIA Imports Distillate Fuel'!$A:$A,AB$3,'EIA Imports Distillate Fuel'!$C:$C,$A35)</f>
        <v/>
      </c>
      <c r="AC35">
        <f>SUMIFS('EIA Imports Distillate Fuel'!$D:$D,'EIA Imports Distillate Fuel'!$A:$A,AC$3,'EIA Imports Distillate Fuel'!$C:$C,$A35)</f>
        <v/>
      </c>
      <c r="AD35">
        <f>SUMIFS('EIA Imports Distillate Fuel'!$D:$D,'EIA Imports Distillate Fuel'!$A:$A,AD$3,'EIA Imports Distillate Fuel'!$C:$C,$A35)</f>
        <v/>
      </c>
      <c r="AE35">
        <f>SUMIFS('EIA Imports Distillate Fuel'!$D:$D,'EIA Imports Distillate Fuel'!$A:$A,AE$3,'EIA Imports Distillate Fuel'!$C:$C,$A35)</f>
        <v/>
      </c>
      <c r="AF35">
        <f>SUMIFS('EIA Imports Distillate Fuel'!$D:$D,'EIA Imports Distillate Fuel'!$A:$A,AF$3,'EIA Imports Distillate Fuel'!$C:$C,$A35)</f>
        <v/>
      </c>
      <c r="AG35">
        <f>SUMIFS('EIA Imports Distillate Fuel'!$D:$D,'EIA Imports Distillate Fuel'!$A:$A,AG$3,'EIA Imports Distillate Fuel'!$C:$C,$A35)</f>
        <v/>
      </c>
      <c r="AH35">
        <f>SUMIFS('EIA Imports Distillate Fuel'!$D:$D,'EIA Imports Distillate Fuel'!$A:$A,AH$3,'EIA Imports Distillate Fuel'!$C:$C,$A35)</f>
        <v/>
      </c>
      <c r="AI35">
        <f>SUMIFS('EIA Imports Distillate Fuel'!$D:$D,'EIA Imports Distillate Fuel'!$A:$A,AI$3,'EIA Imports Distillate Fuel'!$C:$C,$A35)</f>
        <v/>
      </c>
      <c r="AJ35">
        <f>SUMIFS('EIA Imports Distillate Fuel'!$D:$D,'EIA Imports Distillate Fuel'!$A:$A,AJ$3,'EIA Imports Distillate Fuel'!$C:$C,$A35)</f>
        <v/>
      </c>
      <c r="AK35">
        <f>SUMIFS('EIA Imports Distillate Fuel'!$D:$D,'EIA Imports Distillate Fuel'!$A:$A,AK$3,'EIA Imports Distillate Fuel'!$C:$C,$A35)</f>
        <v/>
      </c>
      <c r="AL35">
        <f>SUMIFS('EIA Imports Distillate Fuel'!$D:$D,'EIA Imports Distillate Fuel'!$A:$A,AL$3,'EIA Imports Distillate Fuel'!$C:$C,$A35)</f>
        <v/>
      </c>
      <c r="AM35">
        <f>SUMIFS('EIA Imports Distillate Fuel'!$D:$D,'EIA Imports Distillate Fuel'!$A:$A,AM$3,'EIA Imports Distillate Fuel'!$C:$C,$A35)</f>
        <v/>
      </c>
      <c r="AN35">
        <f>SUMIFS('EIA Imports Distillate Fuel'!$D:$D,'EIA Imports Distillate Fuel'!$A:$A,AN$3,'EIA Imports Distillate Fuel'!$C:$C,$A35)</f>
        <v/>
      </c>
      <c r="AO35">
        <f>SUMIFS('EIA Imports Distillate Fuel'!$D:$D,'EIA Imports Distillate Fuel'!$A:$A,AO$3,'EIA Imports Distillate Fuel'!$C:$C,$A35)</f>
        <v/>
      </c>
      <c r="AP35">
        <f>SUMIFS('EIA Imports Distillate Fuel'!$D:$D,'EIA Imports Distillate Fuel'!$A:$A,AP$3,'EIA Imports Distillate Fuel'!$C:$C,$A35)</f>
        <v/>
      </c>
      <c r="AQ35">
        <f>SUMIFS('EIA Imports Distillate Fuel'!$D:$D,'EIA Imports Distillate Fuel'!$A:$A,AQ$3,'EIA Imports Distillate Fuel'!$C:$C,$A35)</f>
        <v/>
      </c>
      <c r="AR35">
        <f>SUMIFS('EIA Imports Distillate Fuel'!$D:$D,'EIA Imports Distillate Fuel'!$A:$A,AR$3,'EIA Imports Distillate Fuel'!$C:$C,$A35)</f>
        <v/>
      </c>
      <c r="AS35">
        <f>SUMIFS('EIA Imports Distillate Fuel'!$D:$D,'EIA Imports Distillate Fuel'!$A:$A,AS$3,'EIA Imports Distillate Fuel'!$C:$C,$A35)</f>
        <v/>
      </c>
      <c r="AT35">
        <f>SUMIFS('EIA Imports Distillate Fuel'!$D:$D,'EIA Imports Distillate Fuel'!$A:$A,AT$3,'EIA Imports Distillate Fuel'!$C:$C,$A35)</f>
        <v/>
      </c>
      <c r="AU35">
        <f>SUMIFS('EIA Imports Distillate Fuel'!$D:$D,'EIA Imports Distillate Fuel'!$A:$A,AU$3,'EIA Imports Distillate Fuel'!$C:$C,$A35)</f>
        <v/>
      </c>
    </row>
    <row r="36" spans="1:47">
      <c r="A36" t="s">
        <v>328</v>
      </c>
      <c r="B36" t="s">
        <v>1648</v>
      </c>
      <c r="C36" t="s">
        <v>1742</v>
      </c>
      <c r="D36">
        <f>SUMIFS('EIA Imports Distillate Fuel'!$D:$D,'EIA Imports Distillate Fuel'!$A:$A,D$3,'EIA Imports Distillate Fuel'!$C:$C,$A36)</f>
        <v/>
      </c>
      <c r="E36">
        <f>SUMIFS('EIA Imports Distillate Fuel'!$D:$D,'EIA Imports Distillate Fuel'!$A:$A,E$3,'EIA Imports Distillate Fuel'!$C:$C,$A36)</f>
        <v/>
      </c>
      <c r="F36">
        <f>SUMIFS('EIA Imports Distillate Fuel'!$D:$D,'EIA Imports Distillate Fuel'!$A:$A,F$3,'EIA Imports Distillate Fuel'!$C:$C,$A36)</f>
        <v/>
      </c>
      <c r="G36">
        <f>SUMIFS('EIA Imports Distillate Fuel'!$D:$D,'EIA Imports Distillate Fuel'!$A:$A,G$3,'EIA Imports Distillate Fuel'!$C:$C,$A36)</f>
        <v/>
      </c>
      <c r="H36">
        <f>SUMIFS('EIA Imports Distillate Fuel'!$D:$D,'EIA Imports Distillate Fuel'!$A:$A,H$3,'EIA Imports Distillate Fuel'!$C:$C,$A36)</f>
        <v/>
      </c>
      <c r="I36">
        <f>SUMIFS('EIA Imports Distillate Fuel'!$D:$D,'EIA Imports Distillate Fuel'!$A:$A,I$3,'EIA Imports Distillate Fuel'!$C:$C,$A36)</f>
        <v/>
      </c>
      <c r="J36">
        <f>SUMIFS('EIA Imports Distillate Fuel'!$D:$D,'EIA Imports Distillate Fuel'!$A:$A,J$3,'EIA Imports Distillate Fuel'!$C:$C,$A36)</f>
        <v/>
      </c>
      <c r="K36">
        <f>SUMIFS('EIA Imports Distillate Fuel'!$D:$D,'EIA Imports Distillate Fuel'!$A:$A,K$3,'EIA Imports Distillate Fuel'!$C:$C,$A36)</f>
        <v/>
      </c>
      <c r="L36">
        <f>SUMIFS('EIA Imports Distillate Fuel'!$D:$D,'EIA Imports Distillate Fuel'!$A:$A,L$3,'EIA Imports Distillate Fuel'!$C:$C,$A36)</f>
        <v/>
      </c>
      <c r="M36">
        <f>SUMIFS('EIA Imports Distillate Fuel'!$D:$D,'EIA Imports Distillate Fuel'!$A:$A,M$3,'EIA Imports Distillate Fuel'!$C:$C,$A36)</f>
        <v/>
      </c>
      <c r="N36">
        <f>SUMIFS('EIA Imports Distillate Fuel'!$D:$D,'EIA Imports Distillate Fuel'!$A:$A,N$3,'EIA Imports Distillate Fuel'!$C:$C,$A36)</f>
        <v/>
      </c>
      <c r="O36">
        <f>SUMIFS('EIA Imports Distillate Fuel'!$D:$D,'EIA Imports Distillate Fuel'!$A:$A,O$3,'EIA Imports Distillate Fuel'!$C:$C,$A36)</f>
        <v/>
      </c>
      <c r="P36">
        <f>SUMIFS('EIA Imports Distillate Fuel'!$D:$D,'EIA Imports Distillate Fuel'!$A:$A,P$3,'EIA Imports Distillate Fuel'!$C:$C,$A36)</f>
        <v/>
      </c>
      <c r="Q36">
        <f>SUMIFS('EIA Imports Distillate Fuel'!$D:$D,'EIA Imports Distillate Fuel'!$A:$A,Q$3,'EIA Imports Distillate Fuel'!$C:$C,$A36)</f>
        <v/>
      </c>
      <c r="R36">
        <f>SUMIFS('EIA Imports Distillate Fuel'!$D:$D,'EIA Imports Distillate Fuel'!$A:$A,R$3,'EIA Imports Distillate Fuel'!$C:$C,$A36)</f>
        <v/>
      </c>
      <c r="S36">
        <f>SUMIFS('EIA Imports Distillate Fuel'!$D:$D,'EIA Imports Distillate Fuel'!$A:$A,S$3,'EIA Imports Distillate Fuel'!$C:$C,$A36)</f>
        <v/>
      </c>
      <c r="T36">
        <f>SUMIFS('EIA Imports Distillate Fuel'!$D:$D,'EIA Imports Distillate Fuel'!$A:$A,T$3,'EIA Imports Distillate Fuel'!$C:$C,$A36)</f>
        <v/>
      </c>
      <c r="U36">
        <f>SUMIFS('EIA Imports Distillate Fuel'!$D:$D,'EIA Imports Distillate Fuel'!$A:$A,U$3,'EIA Imports Distillate Fuel'!$C:$C,$A36)</f>
        <v/>
      </c>
      <c r="V36">
        <f>SUMIFS('EIA Imports Distillate Fuel'!$D:$D,'EIA Imports Distillate Fuel'!$A:$A,V$3,'EIA Imports Distillate Fuel'!$C:$C,$A36)</f>
        <v/>
      </c>
      <c r="W36">
        <f>SUMIFS('EIA Imports Distillate Fuel'!$D:$D,'EIA Imports Distillate Fuel'!$A:$A,W$3,'EIA Imports Distillate Fuel'!$C:$C,$A36)</f>
        <v/>
      </c>
      <c r="X36">
        <f>SUMIFS('EIA Imports Distillate Fuel'!$D:$D,'EIA Imports Distillate Fuel'!$A:$A,X$3,'EIA Imports Distillate Fuel'!$C:$C,$A36)</f>
        <v/>
      </c>
      <c r="Y36">
        <f>SUMIFS('EIA Imports Distillate Fuel'!$D:$D,'EIA Imports Distillate Fuel'!$A:$A,Y$3,'EIA Imports Distillate Fuel'!$C:$C,$A36)</f>
        <v/>
      </c>
      <c r="Z36">
        <f>SUMIFS('EIA Imports Distillate Fuel'!$D:$D,'EIA Imports Distillate Fuel'!$A:$A,Z$3,'EIA Imports Distillate Fuel'!$C:$C,$A36)</f>
        <v/>
      </c>
      <c r="AA36">
        <f>SUMIFS('EIA Imports Distillate Fuel'!$D:$D,'EIA Imports Distillate Fuel'!$A:$A,AA$3,'EIA Imports Distillate Fuel'!$C:$C,$A36)</f>
        <v/>
      </c>
      <c r="AB36">
        <f>SUMIFS('EIA Imports Distillate Fuel'!$D:$D,'EIA Imports Distillate Fuel'!$A:$A,AB$3,'EIA Imports Distillate Fuel'!$C:$C,$A36)</f>
        <v/>
      </c>
      <c r="AC36">
        <f>SUMIFS('EIA Imports Distillate Fuel'!$D:$D,'EIA Imports Distillate Fuel'!$A:$A,AC$3,'EIA Imports Distillate Fuel'!$C:$C,$A36)</f>
        <v/>
      </c>
      <c r="AD36">
        <f>SUMIFS('EIA Imports Distillate Fuel'!$D:$D,'EIA Imports Distillate Fuel'!$A:$A,AD$3,'EIA Imports Distillate Fuel'!$C:$C,$A36)</f>
        <v/>
      </c>
      <c r="AE36">
        <f>SUMIFS('EIA Imports Distillate Fuel'!$D:$D,'EIA Imports Distillate Fuel'!$A:$A,AE$3,'EIA Imports Distillate Fuel'!$C:$C,$A36)</f>
        <v/>
      </c>
      <c r="AF36">
        <f>SUMIFS('EIA Imports Distillate Fuel'!$D:$D,'EIA Imports Distillate Fuel'!$A:$A,AF$3,'EIA Imports Distillate Fuel'!$C:$C,$A36)</f>
        <v/>
      </c>
      <c r="AG36">
        <f>SUMIFS('EIA Imports Distillate Fuel'!$D:$D,'EIA Imports Distillate Fuel'!$A:$A,AG$3,'EIA Imports Distillate Fuel'!$C:$C,$A36)</f>
        <v/>
      </c>
      <c r="AH36">
        <f>SUMIFS('EIA Imports Distillate Fuel'!$D:$D,'EIA Imports Distillate Fuel'!$A:$A,AH$3,'EIA Imports Distillate Fuel'!$C:$C,$A36)</f>
        <v/>
      </c>
      <c r="AI36">
        <f>SUMIFS('EIA Imports Distillate Fuel'!$D:$D,'EIA Imports Distillate Fuel'!$A:$A,AI$3,'EIA Imports Distillate Fuel'!$C:$C,$A36)</f>
        <v/>
      </c>
      <c r="AJ36">
        <f>SUMIFS('EIA Imports Distillate Fuel'!$D:$D,'EIA Imports Distillate Fuel'!$A:$A,AJ$3,'EIA Imports Distillate Fuel'!$C:$C,$A36)</f>
        <v/>
      </c>
      <c r="AK36">
        <f>SUMIFS('EIA Imports Distillate Fuel'!$D:$D,'EIA Imports Distillate Fuel'!$A:$A,AK$3,'EIA Imports Distillate Fuel'!$C:$C,$A36)</f>
        <v/>
      </c>
      <c r="AL36">
        <f>SUMIFS('EIA Imports Distillate Fuel'!$D:$D,'EIA Imports Distillate Fuel'!$A:$A,AL$3,'EIA Imports Distillate Fuel'!$C:$C,$A36)</f>
        <v/>
      </c>
      <c r="AM36">
        <f>SUMIFS('EIA Imports Distillate Fuel'!$D:$D,'EIA Imports Distillate Fuel'!$A:$A,AM$3,'EIA Imports Distillate Fuel'!$C:$C,$A36)</f>
        <v/>
      </c>
      <c r="AN36">
        <f>SUMIFS('EIA Imports Distillate Fuel'!$D:$D,'EIA Imports Distillate Fuel'!$A:$A,AN$3,'EIA Imports Distillate Fuel'!$C:$C,$A36)</f>
        <v/>
      </c>
      <c r="AO36">
        <f>SUMIFS('EIA Imports Distillate Fuel'!$D:$D,'EIA Imports Distillate Fuel'!$A:$A,AO$3,'EIA Imports Distillate Fuel'!$C:$C,$A36)</f>
        <v/>
      </c>
      <c r="AP36">
        <f>SUMIFS('EIA Imports Distillate Fuel'!$D:$D,'EIA Imports Distillate Fuel'!$A:$A,AP$3,'EIA Imports Distillate Fuel'!$C:$C,$A36)</f>
        <v/>
      </c>
      <c r="AQ36">
        <f>SUMIFS('EIA Imports Distillate Fuel'!$D:$D,'EIA Imports Distillate Fuel'!$A:$A,AQ$3,'EIA Imports Distillate Fuel'!$C:$C,$A36)</f>
        <v/>
      </c>
      <c r="AR36">
        <f>SUMIFS('EIA Imports Distillate Fuel'!$D:$D,'EIA Imports Distillate Fuel'!$A:$A,AR$3,'EIA Imports Distillate Fuel'!$C:$C,$A36)</f>
        <v/>
      </c>
      <c r="AS36">
        <f>SUMIFS('EIA Imports Distillate Fuel'!$D:$D,'EIA Imports Distillate Fuel'!$A:$A,AS$3,'EIA Imports Distillate Fuel'!$C:$C,$A36)</f>
        <v/>
      </c>
      <c r="AT36">
        <f>SUMIFS('EIA Imports Distillate Fuel'!$D:$D,'EIA Imports Distillate Fuel'!$A:$A,AT$3,'EIA Imports Distillate Fuel'!$C:$C,$A36)</f>
        <v/>
      </c>
      <c r="AU36">
        <f>SUMIFS('EIA Imports Distillate Fuel'!$D:$D,'EIA Imports Distillate Fuel'!$A:$A,AU$3,'EIA Imports Distillate Fuel'!$C:$C,$A36)</f>
        <v/>
      </c>
    </row>
    <row r="37" spans="1:47">
      <c r="A37" t="s">
        <v>290</v>
      </c>
      <c r="B37" t="s">
        <v>1648</v>
      </c>
      <c r="C37" t="s">
        <v>1742</v>
      </c>
      <c r="D37">
        <f>SUMIFS('EIA Imports Distillate Fuel'!$D:$D,'EIA Imports Distillate Fuel'!$A:$A,D$3,'EIA Imports Distillate Fuel'!$C:$C,$A37)</f>
        <v/>
      </c>
      <c r="E37">
        <f>SUMIFS('EIA Imports Distillate Fuel'!$D:$D,'EIA Imports Distillate Fuel'!$A:$A,E$3,'EIA Imports Distillate Fuel'!$C:$C,$A37)</f>
        <v/>
      </c>
      <c r="F37">
        <f>SUMIFS('EIA Imports Distillate Fuel'!$D:$D,'EIA Imports Distillate Fuel'!$A:$A,F$3,'EIA Imports Distillate Fuel'!$C:$C,$A37)</f>
        <v/>
      </c>
      <c r="G37">
        <f>SUMIFS('EIA Imports Distillate Fuel'!$D:$D,'EIA Imports Distillate Fuel'!$A:$A,G$3,'EIA Imports Distillate Fuel'!$C:$C,$A37)</f>
        <v/>
      </c>
      <c r="H37">
        <f>SUMIFS('EIA Imports Distillate Fuel'!$D:$D,'EIA Imports Distillate Fuel'!$A:$A,H$3,'EIA Imports Distillate Fuel'!$C:$C,$A37)</f>
        <v/>
      </c>
      <c r="I37">
        <f>SUMIFS('EIA Imports Distillate Fuel'!$D:$D,'EIA Imports Distillate Fuel'!$A:$A,I$3,'EIA Imports Distillate Fuel'!$C:$C,$A37)</f>
        <v/>
      </c>
      <c r="J37">
        <f>SUMIFS('EIA Imports Distillate Fuel'!$D:$D,'EIA Imports Distillate Fuel'!$A:$A,J$3,'EIA Imports Distillate Fuel'!$C:$C,$A37)</f>
        <v/>
      </c>
      <c r="K37">
        <f>SUMIFS('EIA Imports Distillate Fuel'!$D:$D,'EIA Imports Distillate Fuel'!$A:$A,K$3,'EIA Imports Distillate Fuel'!$C:$C,$A37)</f>
        <v/>
      </c>
      <c r="L37">
        <f>SUMIFS('EIA Imports Distillate Fuel'!$D:$D,'EIA Imports Distillate Fuel'!$A:$A,L$3,'EIA Imports Distillate Fuel'!$C:$C,$A37)</f>
        <v/>
      </c>
      <c r="M37">
        <f>SUMIFS('EIA Imports Distillate Fuel'!$D:$D,'EIA Imports Distillate Fuel'!$A:$A,M$3,'EIA Imports Distillate Fuel'!$C:$C,$A37)</f>
        <v/>
      </c>
      <c r="N37">
        <f>SUMIFS('EIA Imports Distillate Fuel'!$D:$D,'EIA Imports Distillate Fuel'!$A:$A,N$3,'EIA Imports Distillate Fuel'!$C:$C,$A37)</f>
        <v/>
      </c>
      <c r="O37">
        <f>SUMIFS('EIA Imports Distillate Fuel'!$D:$D,'EIA Imports Distillate Fuel'!$A:$A,O$3,'EIA Imports Distillate Fuel'!$C:$C,$A37)</f>
        <v/>
      </c>
      <c r="P37">
        <f>SUMIFS('EIA Imports Distillate Fuel'!$D:$D,'EIA Imports Distillate Fuel'!$A:$A,P$3,'EIA Imports Distillate Fuel'!$C:$C,$A37)</f>
        <v/>
      </c>
      <c r="Q37">
        <f>SUMIFS('EIA Imports Distillate Fuel'!$D:$D,'EIA Imports Distillate Fuel'!$A:$A,Q$3,'EIA Imports Distillate Fuel'!$C:$C,$A37)</f>
        <v/>
      </c>
      <c r="R37">
        <f>SUMIFS('EIA Imports Distillate Fuel'!$D:$D,'EIA Imports Distillate Fuel'!$A:$A,R$3,'EIA Imports Distillate Fuel'!$C:$C,$A37)</f>
        <v/>
      </c>
      <c r="S37">
        <f>SUMIFS('EIA Imports Distillate Fuel'!$D:$D,'EIA Imports Distillate Fuel'!$A:$A,S$3,'EIA Imports Distillate Fuel'!$C:$C,$A37)</f>
        <v/>
      </c>
      <c r="T37">
        <f>SUMIFS('EIA Imports Distillate Fuel'!$D:$D,'EIA Imports Distillate Fuel'!$A:$A,T$3,'EIA Imports Distillate Fuel'!$C:$C,$A37)</f>
        <v/>
      </c>
      <c r="U37">
        <f>SUMIFS('EIA Imports Distillate Fuel'!$D:$D,'EIA Imports Distillate Fuel'!$A:$A,U$3,'EIA Imports Distillate Fuel'!$C:$C,$A37)</f>
        <v/>
      </c>
      <c r="V37">
        <f>SUMIFS('EIA Imports Distillate Fuel'!$D:$D,'EIA Imports Distillate Fuel'!$A:$A,V$3,'EIA Imports Distillate Fuel'!$C:$C,$A37)</f>
        <v/>
      </c>
      <c r="W37">
        <f>SUMIFS('EIA Imports Distillate Fuel'!$D:$D,'EIA Imports Distillate Fuel'!$A:$A,W$3,'EIA Imports Distillate Fuel'!$C:$C,$A37)</f>
        <v/>
      </c>
      <c r="X37">
        <f>SUMIFS('EIA Imports Distillate Fuel'!$D:$D,'EIA Imports Distillate Fuel'!$A:$A,X$3,'EIA Imports Distillate Fuel'!$C:$C,$A37)</f>
        <v/>
      </c>
      <c r="Y37">
        <f>SUMIFS('EIA Imports Distillate Fuel'!$D:$D,'EIA Imports Distillate Fuel'!$A:$A,Y$3,'EIA Imports Distillate Fuel'!$C:$C,$A37)</f>
        <v/>
      </c>
      <c r="Z37">
        <f>SUMIFS('EIA Imports Distillate Fuel'!$D:$D,'EIA Imports Distillate Fuel'!$A:$A,Z$3,'EIA Imports Distillate Fuel'!$C:$C,$A37)</f>
        <v/>
      </c>
      <c r="AA37">
        <f>SUMIFS('EIA Imports Distillate Fuel'!$D:$D,'EIA Imports Distillate Fuel'!$A:$A,AA$3,'EIA Imports Distillate Fuel'!$C:$C,$A37)</f>
        <v/>
      </c>
      <c r="AB37">
        <f>SUMIFS('EIA Imports Distillate Fuel'!$D:$D,'EIA Imports Distillate Fuel'!$A:$A,AB$3,'EIA Imports Distillate Fuel'!$C:$C,$A37)</f>
        <v/>
      </c>
      <c r="AC37">
        <f>SUMIFS('EIA Imports Distillate Fuel'!$D:$D,'EIA Imports Distillate Fuel'!$A:$A,AC$3,'EIA Imports Distillate Fuel'!$C:$C,$A37)</f>
        <v/>
      </c>
      <c r="AD37">
        <f>SUMIFS('EIA Imports Distillate Fuel'!$D:$D,'EIA Imports Distillate Fuel'!$A:$A,AD$3,'EIA Imports Distillate Fuel'!$C:$C,$A37)</f>
        <v/>
      </c>
      <c r="AE37">
        <f>SUMIFS('EIA Imports Distillate Fuel'!$D:$D,'EIA Imports Distillate Fuel'!$A:$A,AE$3,'EIA Imports Distillate Fuel'!$C:$C,$A37)</f>
        <v/>
      </c>
      <c r="AF37">
        <f>SUMIFS('EIA Imports Distillate Fuel'!$D:$D,'EIA Imports Distillate Fuel'!$A:$A,AF$3,'EIA Imports Distillate Fuel'!$C:$C,$A37)</f>
        <v/>
      </c>
      <c r="AG37">
        <f>SUMIFS('EIA Imports Distillate Fuel'!$D:$D,'EIA Imports Distillate Fuel'!$A:$A,AG$3,'EIA Imports Distillate Fuel'!$C:$C,$A37)</f>
        <v/>
      </c>
      <c r="AH37">
        <f>SUMIFS('EIA Imports Distillate Fuel'!$D:$D,'EIA Imports Distillate Fuel'!$A:$A,AH$3,'EIA Imports Distillate Fuel'!$C:$C,$A37)</f>
        <v/>
      </c>
      <c r="AI37">
        <f>SUMIFS('EIA Imports Distillate Fuel'!$D:$D,'EIA Imports Distillate Fuel'!$A:$A,AI$3,'EIA Imports Distillate Fuel'!$C:$C,$A37)</f>
        <v/>
      </c>
      <c r="AJ37">
        <f>SUMIFS('EIA Imports Distillate Fuel'!$D:$D,'EIA Imports Distillate Fuel'!$A:$A,AJ$3,'EIA Imports Distillate Fuel'!$C:$C,$A37)</f>
        <v/>
      </c>
      <c r="AK37">
        <f>SUMIFS('EIA Imports Distillate Fuel'!$D:$D,'EIA Imports Distillate Fuel'!$A:$A,AK$3,'EIA Imports Distillate Fuel'!$C:$C,$A37)</f>
        <v/>
      </c>
      <c r="AL37">
        <f>SUMIFS('EIA Imports Distillate Fuel'!$D:$D,'EIA Imports Distillate Fuel'!$A:$A,AL$3,'EIA Imports Distillate Fuel'!$C:$C,$A37)</f>
        <v/>
      </c>
      <c r="AM37">
        <f>SUMIFS('EIA Imports Distillate Fuel'!$D:$D,'EIA Imports Distillate Fuel'!$A:$A,AM$3,'EIA Imports Distillate Fuel'!$C:$C,$A37)</f>
        <v/>
      </c>
      <c r="AN37">
        <f>SUMIFS('EIA Imports Distillate Fuel'!$D:$D,'EIA Imports Distillate Fuel'!$A:$A,AN$3,'EIA Imports Distillate Fuel'!$C:$C,$A37)</f>
        <v/>
      </c>
      <c r="AO37">
        <f>SUMIFS('EIA Imports Distillate Fuel'!$D:$D,'EIA Imports Distillate Fuel'!$A:$A,AO$3,'EIA Imports Distillate Fuel'!$C:$C,$A37)</f>
        <v/>
      </c>
      <c r="AP37">
        <f>SUMIFS('EIA Imports Distillate Fuel'!$D:$D,'EIA Imports Distillate Fuel'!$A:$A,AP$3,'EIA Imports Distillate Fuel'!$C:$C,$A37)</f>
        <v/>
      </c>
      <c r="AQ37">
        <f>SUMIFS('EIA Imports Distillate Fuel'!$D:$D,'EIA Imports Distillate Fuel'!$A:$A,AQ$3,'EIA Imports Distillate Fuel'!$C:$C,$A37)</f>
        <v/>
      </c>
      <c r="AR37">
        <f>SUMIFS('EIA Imports Distillate Fuel'!$D:$D,'EIA Imports Distillate Fuel'!$A:$A,AR$3,'EIA Imports Distillate Fuel'!$C:$C,$A37)</f>
        <v/>
      </c>
      <c r="AS37">
        <f>SUMIFS('EIA Imports Distillate Fuel'!$D:$D,'EIA Imports Distillate Fuel'!$A:$A,AS$3,'EIA Imports Distillate Fuel'!$C:$C,$A37)</f>
        <v/>
      </c>
      <c r="AT37">
        <f>SUMIFS('EIA Imports Distillate Fuel'!$D:$D,'EIA Imports Distillate Fuel'!$A:$A,AT$3,'EIA Imports Distillate Fuel'!$C:$C,$A37)</f>
        <v/>
      </c>
      <c r="AU37">
        <f>SUMIFS('EIA Imports Distillate Fuel'!$D:$D,'EIA Imports Distillate Fuel'!$A:$A,AU$3,'EIA Imports Distillate Fuel'!$C:$C,$A37)</f>
        <v/>
      </c>
    </row>
    <row r="38" spans="1:47">
      <c r="A38" t="s">
        <v>298</v>
      </c>
      <c r="B38" t="s">
        <v>1648</v>
      </c>
      <c r="C38" t="s">
        <v>1742</v>
      </c>
      <c r="D38">
        <f>SUMIFS('EIA Imports Distillate Fuel'!$D:$D,'EIA Imports Distillate Fuel'!$A:$A,D$3,'EIA Imports Distillate Fuel'!$C:$C,$A38)</f>
        <v/>
      </c>
      <c r="E38">
        <f>SUMIFS('EIA Imports Distillate Fuel'!$D:$D,'EIA Imports Distillate Fuel'!$A:$A,E$3,'EIA Imports Distillate Fuel'!$C:$C,$A38)</f>
        <v/>
      </c>
      <c r="F38">
        <f>SUMIFS('EIA Imports Distillate Fuel'!$D:$D,'EIA Imports Distillate Fuel'!$A:$A,F$3,'EIA Imports Distillate Fuel'!$C:$C,$A38)</f>
        <v/>
      </c>
      <c r="G38">
        <f>SUMIFS('EIA Imports Distillate Fuel'!$D:$D,'EIA Imports Distillate Fuel'!$A:$A,G$3,'EIA Imports Distillate Fuel'!$C:$C,$A38)</f>
        <v/>
      </c>
      <c r="H38">
        <f>SUMIFS('EIA Imports Distillate Fuel'!$D:$D,'EIA Imports Distillate Fuel'!$A:$A,H$3,'EIA Imports Distillate Fuel'!$C:$C,$A38)</f>
        <v/>
      </c>
      <c r="I38">
        <f>SUMIFS('EIA Imports Distillate Fuel'!$D:$D,'EIA Imports Distillate Fuel'!$A:$A,I$3,'EIA Imports Distillate Fuel'!$C:$C,$A38)</f>
        <v/>
      </c>
      <c r="J38">
        <f>SUMIFS('EIA Imports Distillate Fuel'!$D:$D,'EIA Imports Distillate Fuel'!$A:$A,J$3,'EIA Imports Distillate Fuel'!$C:$C,$A38)</f>
        <v/>
      </c>
      <c r="K38">
        <f>SUMIFS('EIA Imports Distillate Fuel'!$D:$D,'EIA Imports Distillate Fuel'!$A:$A,K$3,'EIA Imports Distillate Fuel'!$C:$C,$A38)</f>
        <v/>
      </c>
      <c r="L38">
        <f>SUMIFS('EIA Imports Distillate Fuel'!$D:$D,'EIA Imports Distillate Fuel'!$A:$A,L$3,'EIA Imports Distillate Fuel'!$C:$C,$A38)</f>
        <v/>
      </c>
      <c r="M38">
        <f>SUMIFS('EIA Imports Distillate Fuel'!$D:$D,'EIA Imports Distillate Fuel'!$A:$A,M$3,'EIA Imports Distillate Fuel'!$C:$C,$A38)</f>
        <v/>
      </c>
      <c r="N38">
        <f>SUMIFS('EIA Imports Distillate Fuel'!$D:$D,'EIA Imports Distillate Fuel'!$A:$A,N$3,'EIA Imports Distillate Fuel'!$C:$C,$A38)</f>
        <v/>
      </c>
      <c r="O38">
        <f>SUMIFS('EIA Imports Distillate Fuel'!$D:$D,'EIA Imports Distillate Fuel'!$A:$A,O$3,'EIA Imports Distillate Fuel'!$C:$C,$A38)</f>
        <v/>
      </c>
      <c r="P38">
        <f>SUMIFS('EIA Imports Distillate Fuel'!$D:$D,'EIA Imports Distillate Fuel'!$A:$A,P$3,'EIA Imports Distillate Fuel'!$C:$C,$A38)</f>
        <v/>
      </c>
      <c r="Q38">
        <f>SUMIFS('EIA Imports Distillate Fuel'!$D:$D,'EIA Imports Distillate Fuel'!$A:$A,Q$3,'EIA Imports Distillate Fuel'!$C:$C,$A38)</f>
        <v/>
      </c>
      <c r="R38">
        <f>SUMIFS('EIA Imports Distillate Fuel'!$D:$D,'EIA Imports Distillate Fuel'!$A:$A,R$3,'EIA Imports Distillate Fuel'!$C:$C,$A38)</f>
        <v/>
      </c>
      <c r="S38">
        <f>SUMIFS('EIA Imports Distillate Fuel'!$D:$D,'EIA Imports Distillate Fuel'!$A:$A,S$3,'EIA Imports Distillate Fuel'!$C:$C,$A38)</f>
        <v/>
      </c>
      <c r="T38">
        <f>SUMIFS('EIA Imports Distillate Fuel'!$D:$D,'EIA Imports Distillate Fuel'!$A:$A,T$3,'EIA Imports Distillate Fuel'!$C:$C,$A38)</f>
        <v/>
      </c>
      <c r="U38">
        <f>SUMIFS('EIA Imports Distillate Fuel'!$D:$D,'EIA Imports Distillate Fuel'!$A:$A,U$3,'EIA Imports Distillate Fuel'!$C:$C,$A38)</f>
        <v/>
      </c>
      <c r="V38">
        <f>SUMIFS('EIA Imports Distillate Fuel'!$D:$D,'EIA Imports Distillate Fuel'!$A:$A,V$3,'EIA Imports Distillate Fuel'!$C:$C,$A38)</f>
        <v/>
      </c>
      <c r="W38">
        <f>SUMIFS('EIA Imports Distillate Fuel'!$D:$D,'EIA Imports Distillate Fuel'!$A:$A,W$3,'EIA Imports Distillate Fuel'!$C:$C,$A38)</f>
        <v/>
      </c>
      <c r="X38">
        <f>SUMIFS('EIA Imports Distillate Fuel'!$D:$D,'EIA Imports Distillate Fuel'!$A:$A,X$3,'EIA Imports Distillate Fuel'!$C:$C,$A38)</f>
        <v/>
      </c>
      <c r="Y38">
        <f>SUMIFS('EIA Imports Distillate Fuel'!$D:$D,'EIA Imports Distillate Fuel'!$A:$A,Y$3,'EIA Imports Distillate Fuel'!$C:$C,$A38)</f>
        <v/>
      </c>
      <c r="Z38">
        <f>SUMIFS('EIA Imports Distillate Fuel'!$D:$D,'EIA Imports Distillate Fuel'!$A:$A,Z$3,'EIA Imports Distillate Fuel'!$C:$C,$A38)</f>
        <v/>
      </c>
      <c r="AA38">
        <f>SUMIFS('EIA Imports Distillate Fuel'!$D:$D,'EIA Imports Distillate Fuel'!$A:$A,AA$3,'EIA Imports Distillate Fuel'!$C:$C,$A38)</f>
        <v/>
      </c>
      <c r="AB38">
        <f>SUMIFS('EIA Imports Distillate Fuel'!$D:$D,'EIA Imports Distillate Fuel'!$A:$A,AB$3,'EIA Imports Distillate Fuel'!$C:$C,$A38)</f>
        <v/>
      </c>
      <c r="AC38">
        <f>SUMIFS('EIA Imports Distillate Fuel'!$D:$D,'EIA Imports Distillate Fuel'!$A:$A,AC$3,'EIA Imports Distillate Fuel'!$C:$C,$A38)</f>
        <v/>
      </c>
      <c r="AD38">
        <f>SUMIFS('EIA Imports Distillate Fuel'!$D:$D,'EIA Imports Distillate Fuel'!$A:$A,AD$3,'EIA Imports Distillate Fuel'!$C:$C,$A38)</f>
        <v/>
      </c>
      <c r="AE38">
        <f>SUMIFS('EIA Imports Distillate Fuel'!$D:$D,'EIA Imports Distillate Fuel'!$A:$A,AE$3,'EIA Imports Distillate Fuel'!$C:$C,$A38)</f>
        <v/>
      </c>
      <c r="AF38">
        <f>SUMIFS('EIA Imports Distillate Fuel'!$D:$D,'EIA Imports Distillate Fuel'!$A:$A,AF$3,'EIA Imports Distillate Fuel'!$C:$C,$A38)</f>
        <v/>
      </c>
      <c r="AG38">
        <f>SUMIFS('EIA Imports Distillate Fuel'!$D:$D,'EIA Imports Distillate Fuel'!$A:$A,AG$3,'EIA Imports Distillate Fuel'!$C:$C,$A38)</f>
        <v/>
      </c>
      <c r="AH38">
        <f>SUMIFS('EIA Imports Distillate Fuel'!$D:$D,'EIA Imports Distillate Fuel'!$A:$A,AH$3,'EIA Imports Distillate Fuel'!$C:$C,$A38)</f>
        <v/>
      </c>
      <c r="AI38">
        <f>SUMIFS('EIA Imports Distillate Fuel'!$D:$D,'EIA Imports Distillate Fuel'!$A:$A,AI$3,'EIA Imports Distillate Fuel'!$C:$C,$A38)</f>
        <v/>
      </c>
      <c r="AJ38">
        <f>SUMIFS('EIA Imports Distillate Fuel'!$D:$D,'EIA Imports Distillate Fuel'!$A:$A,AJ$3,'EIA Imports Distillate Fuel'!$C:$C,$A38)</f>
        <v/>
      </c>
      <c r="AK38">
        <f>SUMIFS('EIA Imports Distillate Fuel'!$D:$D,'EIA Imports Distillate Fuel'!$A:$A,AK$3,'EIA Imports Distillate Fuel'!$C:$C,$A38)</f>
        <v/>
      </c>
      <c r="AL38">
        <f>SUMIFS('EIA Imports Distillate Fuel'!$D:$D,'EIA Imports Distillate Fuel'!$A:$A,AL$3,'EIA Imports Distillate Fuel'!$C:$C,$A38)</f>
        <v/>
      </c>
      <c r="AM38">
        <f>SUMIFS('EIA Imports Distillate Fuel'!$D:$D,'EIA Imports Distillate Fuel'!$A:$A,AM$3,'EIA Imports Distillate Fuel'!$C:$C,$A38)</f>
        <v/>
      </c>
      <c r="AN38">
        <f>SUMIFS('EIA Imports Distillate Fuel'!$D:$D,'EIA Imports Distillate Fuel'!$A:$A,AN$3,'EIA Imports Distillate Fuel'!$C:$C,$A38)</f>
        <v/>
      </c>
      <c r="AO38">
        <f>SUMIFS('EIA Imports Distillate Fuel'!$D:$D,'EIA Imports Distillate Fuel'!$A:$A,AO$3,'EIA Imports Distillate Fuel'!$C:$C,$A38)</f>
        <v/>
      </c>
      <c r="AP38">
        <f>SUMIFS('EIA Imports Distillate Fuel'!$D:$D,'EIA Imports Distillate Fuel'!$A:$A,AP$3,'EIA Imports Distillate Fuel'!$C:$C,$A38)</f>
        <v/>
      </c>
      <c r="AQ38">
        <f>SUMIFS('EIA Imports Distillate Fuel'!$D:$D,'EIA Imports Distillate Fuel'!$A:$A,AQ$3,'EIA Imports Distillate Fuel'!$C:$C,$A38)</f>
        <v/>
      </c>
      <c r="AR38">
        <f>SUMIFS('EIA Imports Distillate Fuel'!$D:$D,'EIA Imports Distillate Fuel'!$A:$A,AR$3,'EIA Imports Distillate Fuel'!$C:$C,$A38)</f>
        <v/>
      </c>
      <c r="AS38">
        <f>SUMIFS('EIA Imports Distillate Fuel'!$D:$D,'EIA Imports Distillate Fuel'!$A:$A,AS$3,'EIA Imports Distillate Fuel'!$C:$C,$A38)</f>
        <v/>
      </c>
      <c r="AT38">
        <f>SUMIFS('EIA Imports Distillate Fuel'!$D:$D,'EIA Imports Distillate Fuel'!$A:$A,AT$3,'EIA Imports Distillate Fuel'!$C:$C,$A38)</f>
        <v/>
      </c>
      <c r="AU38">
        <f>SUMIFS('EIA Imports Distillate Fuel'!$D:$D,'EIA Imports Distillate Fuel'!$A:$A,AU$3,'EIA Imports Distillate Fuel'!$C:$C,$A38)</f>
        <v/>
      </c>
    </row>
    <row r="39" spans="1:47">
      <c r="A39" t="s">
        <v>307</v>
      </c>
      <c r="B39" t="s">
        <v>1648</v>
      </c>
      <c r="C39" t="s">
        <v>1742</v>
      </c>
      <c r="D39">
        <f>SUMIFS('EIA Imports Distillate Fuel'!$D:$D,'EIA Imports Distillate Fuel'!$A:$A,D$3,'EIA Imports Distillate Fuel'!$C:$C,$A39)</f>
        <v/>
      </c>
      <c r="E39">
        <f>SUMIFS('EIA Imports Distillate Fuel'!$D:$D,'EIA Imports Distillate Fuel'!$A:$A,E$3,'EIA Imports Distillate Fuel'!$C:$C,$A39)</f>
        <v/>
      </c>
      <c r="F39">
        <f>SUMIFS('EIA Imports Distillate Fuel'!$D:$D,'EIA Imports Distillate Fuel'!$A:$A,F$3,'EIA Imports Distillate Fuel'!$C:$C,$A39)</f>
        <v/>
      </c>
      <c r="G39">
        <f>SUMIFS('EIA Imports Distillate Fuel'!$D:$D,'EIA Imports Distillate Fuel'!$A:$A,G$3,'EIA Imports Distillate Fuel'!$C:$C,$A39)</f>
        <v/>
      </c>
      <c r="H39">
        <f>SUMIFS('EIA Imports Distillate Fuel'!$D:$D,'EIA Imports Distillate Fuel'!$A:$A,H$3,'EIA Imports Distillate Fuel'!$C:$C,$A39)</f>
        <v/>
      </c>
      <c r="I39">
        <f>SUMIFS('EIA Imports Distillate Fuel'!$D:$D,'EIA Imports Distillate Fuel'!$A:$A,I$3,'EIA Imports Distillate Fuel'!$C:$C,$A39)</f>
        <v/>
      </c>
      <c r="J39">
        <f>SUMIFS('EIA Imports Distillate Fuel'!$D:$D,'EIA Imports Distillate Fuel'!$A:$A,J$3,'EIA Imports Distillate Fuel'!$C:$C,$A39)</f>
        <v/>
      </c>
      <c r="K39">
        <f>SUMIFS('EIA Imports Distillate Fuel'!$D:$D,'EIA Imports Distillate Fuel'!$A:$A,K$3,'EIA Imports Distillate Fuel'!$C:$C,$A39)</f>
        <v/>
      </c>
      <c r="L39">
        <f>SUMIFS('EIA Imports Distillate Fuel'!$D:$D,'EIA Imports Distillate Fuel'!$A:$A,L$3,'EIA Imports Distillate Fuel'!$C:$C,$A39)</f>
        <v/>
      </c>
      <c r="M39">
        <f>SUMIFS('EIA Imports Distillate Fuel'!$D:$D,'EIA Imports Distillate Fuel'!$A:$A,M$3,'EIA Imports Distillate Fuel'!$C:$C,$A39)</f>
        <v/>
      </c>
      <c r="N39">
        <f>SUMIFS('EIA Imports Distillate Fuel'!$D:$D,'EIA Imports Distillate Fuel'!$A:$A,N$3,'EIA Imports Distillate Fuel'!$C:$C,$A39)</f>
        <v/>
      </c>
      <c r="O39">
        <f>SUMIFS('EIA Imports Distillate Fuel'!$D:$D,'EIA Imports Distillate Fuel'!$A:$A,O$3,'EIA Imports Distillate Fuel'!$C:$C,$A39)</f>
        <v/>
      </c>
      <c r="P39">
        <f>SUMIFS('EIA Imports Distillate Fuel'!$D:$D,'EIA Imports Distillate Fuel'!$A:$A,P$3,'EIA Imports Distillate Fuel'!$C:$C,$A39)</f>
        <v/>
      </c>
      <c r="Q39">
        <f>SUMIFS('EIA Imports Distillate Fuel'!$D:$D,'EIA Imports Distillate Fuel'!$A:$A,Q$3,'EIA Imports Distillate Fuel'!$C:$C,$A39)</f>
        <v/>
      </c>
      <c r="R39">
        <f>SUMIFS('EIA Imports Distillate Fuel'!$D:$D,'EIA Imports Distillate Fuel'!$A:$A,R$3,'EIA Imports Distillate Fuel'!$C:$C,$A39)</f>
        <v/>
      </c>
      <c r="S39">
        <f>SUMIFS('EIA Imports Distillate Fuel'!$D:$D,'EIA Imports Distillate Fuel'!$A:$A,S$3,'EIA Imports Distillate Fuel'!$C:$C,$A39)</f>
        <v/>
      </c>
      <c r="T39">
        <f>SUMIFS('EIA Imports Distillate Fuel'!$D:$D,'EIA Imports Distillate Fuel'!$A:$A,T$3,'EIA Imports Distillate Fuel'!$C:$C,$A39)</f>
        <v/>
      </c>
      <c r="U39">
        <f>SUMIFS('EIA Imports Distillate Fuel'!$D:$D,'EIA Imports Distillate Fuel'!$A:$A,U$3,'EIA Imports Distillate Fuel'!$C:$C,$A39)</f>
        <v/>
      </c>
      <c r="V39">
        <f>SUMIFS('EIA Imports Distillate Fuel'!$D:$D,'EIA Imports Distillate Fuel'!$A:$A,V$3,'EIA Imports Distillate Fuel'!$C:$C,$A39)</f>
        <v/>
      </c>
      <c r="W39">
        <f>SUMIFS('EIA Imports Distillate Fuel'!$D:$D,'EIA Imports Distillate Fuel'!$A:$A,W$3,'EIA Imports Distillate Fuel'!$C:$C,$A39)</f>
        <v/>
      </c>
      <c r="X39">
        <f>SUMIFS('EIA Imports Distillate Fuel'!$D:$D,'EIA Imports Distillate Fuel'!$A:$A,X$3,'EIA Imports Distillate Fuel'!$C:$C,$A39)</f>
        <v/>
      </c>
      <c r="Y39">
        <f>SUMIFS('EIA Imports Distillate Fuel'!$D:$D,'EIA Imports Distillate Fuel'!$A:$A,Y$3,'EIA Imports Distillate Fuel'!$C:$C,$A39)</f>
        <v/>
      </c>
      <c r="Z39">
        <f>SUMIFS('EIA Imports Distillate Fuel'!$D:$D,'EIA Imports Distillate Fuel'!$A:$A,Z$3,'EIA Imports Distillate Fuel'!$C:$C,$A39)</f>
        <v/>
      </c>
      <c r="AA39">
        <f>SUMIFS('EIA Imports Distillate Fuel'!$D:$D,'EIA Imports Distillate Fuel'!$A:$A,AA$3,'EIA Imports Distillate Fuel'!$C:$C,$A39)</f>
        <v/>
      </c>
      <c r="AB39">
        <f>SUMIFS('EIA Imports Distillate Fuel'!$D:$D,'EIA Imports Distillate Fuel'!$A:$A,AB$3,'EIA Imports Distillate Fuel'!$C:$C,$A39)</f>
        <v/>
      </c>
      <c r="AC39">
        <f>SUMIFS('EIA Imports Distillate Fuel'!$D:$D,'EIA Imports Distillate Fuel'!$A:$A,AC$3,'EIA Imports Distillate Fuel'!$C:$C,$A39)</f>
        <v/>
      </c>
      <c r="AD39">
        <f>SUMIFS('EIA Imports Distillate Fuel'!$D:$D,'EIA Imports Distillate Fuel'!$A:$A,AD$3,'EIA Imports Distillate Fuel'!$C:$C,$A39)</f>
        <v/>
      </c>
      <c r="AE39">
        <f>SUMIFS('EIA Imports Distillate Fuel'!$D:$D,'EIA Imports Distillate Fuel'!$A:$A,AE$3,'EIA Imports Distillate Fuel'!$C:$C,$A39)</f>
        <v/>
      </c>
      <c r="AF39">
        <f>SUMIFS('EIA Imports Distillate Fuel'!$D:$D,'EIA Imports Distillate Fuel'!$A:$A,AF$3,'EIA Imports Distillate Fuel'!$C:$C,$A39)</f>
        <v/>
      </c>
      <c r="AG39">
        <f>SUMIFS('EIA Imports Distillate Fuel'!$D:$D,'EIA Imports Distillate Fuel'!$A:$A,AG$3,'EIA Imports Distillate Fuel'!$C:$C,$A39)</f>
        <v/>
      </c>
      <c r="AH39">
        <f>SUMIFS('EIA Imports Distillate Fuel'!$D:$D,'EIA Imports Distillate Fuel'!$A:$A,AH$3,'EIA Imports Distillate Fuel'!$C:$C,$A39)</f>
        <v/>
      </c>
      <c r="AI39">
        <f>SUMIFS('EIA Imports Distillate Fuel'!$D:$D,'EIA Imports Distillate Fuel'!$A:$A,AI$3,'EIA Imports Distillate Fuel'!$C:$C,$A39)</f>
        <v/>
      </c>
      <c r="AJ39">
        <f>SUMIFS('EIA Imports Distillate Fuel'!$D:$D,'EIA Imports Distillate Fuel'!$A:$A,AJ$3,'EIA Imports Distillate Fuel'!$C:$C,$A39)</f>
        <v/>
      </c>
      <c r="AK39">
        <f>SUMIFS('EIA Imports Distillate Fuel'!$D:$D,'EIA Imports Distillate Fuel'!$A:$A,AK$3,'EIA Imports Distillate Fuel'!$C:$C,$A39)</f>
        <v/>
      </c>
      <c r="AL39">
        <f>SUMIFS('EIA Imports Distillate Fuel'!$D:$D,'EIA Imports Distillate Fuel'!$A:$A,AL$3,'EIA Imports Distillate Fuel'!$C:$C,$A39)</f>
        <v/>
      </c>
      <c r="AM39">
        <f>SUMIFS('EIA Imports Distillate Fuel'!$D:$D,'EIA Imports Distillate Fuel'!$A:$A,AM$3,'EIA Imports Distillate Fuel'!$C:$C,$A39)</f>
        <v/>
      </c>
      <c r="AN39">
        <f>SUMIFS('EIA Imports Distillate Fuel'!$D:$D,'EIA Imports Distillate Fuel'!$A:$A,AN$3,'EIA Imports Distillate Fuel'!$C:$C,$A39)</f>
        <v/>
      </c>
      <c r="AO39">
        <f>SUMIFS('EIA Imports Distillate Fuel'!$D:$D,'EIA Imports Distillate Fuel'!$A:$A,AO$3,'EIA Imports Distillate Fuel'!$C:$C,$A39)</f>
        <v/>
      </c>
      <c r="AP39">
        <f>SUMIFS('EIA Imports Distillate Fuel'!$D:$D,'EIA Imports Distillate Fuel'!$A:$A,AP$3,'EIA Imports Distillate Fuel'!$C:$C,$A39)</f>
        <v/>
      </c>
      <c r="AQ39">
        <f>SUMIFS('EIA Imports Distillate Fuel'!$D:$D,'EIA Imports Distillate Fuel'!$A:$A,AQ$3,'EIA Imports Distillate Fuel'!$C:$C,$A39)</f>
        <v/>
      </c>
      <c r="AR39">
        <f>SUMIFS('EIA Imports Distillate Fuel'!$D:$D,'EIA Imports Distillate Fuel'!$A:$A,AR$3,'EIA Imports Distillate Fuel'!$C:$C,$A39)</f>
        <v/>
      </c>
      <c r="AS39">
        <f>SUMIFS('EIA Imports Distillate Fuel'!$D:$D,'EIA Imports Distillate Fuel'!$A:$A,AS$3,'EIA Imports Distillate Fuel'!$C:$C,$A39)</f>
        <v/>
      </c>
      <c r="AT39">
        <f>SUMIFS('EIA Imports Distillate Fuel'!$D:$D,'EIA Imports Distillate Fuel'!$A:$A,AT$3,'EIA Imports Distillate Fuel'!$C:$C,$A39)</f>
        <v/>
      </c>
      <c r="AU39">
        <f>SUMIFS('EIA Imports Distillate Fuel'!$D:$D,'EIA Imports Distillate Fuel'!$A:$A,AU$3,'EIA Imports Distillate Fuel'!$C:$C,$A39)</f>
        <v/>
      </c>
    </row>
    <row r="40" spans="1:47">
      <c r="A40" t="s">
        <v>359</v>
      </c>
      <c r="B40" t="s">
        <v>1648</v>
      </c>
      <c r="C40" t="s">
        <v>1742</v>
      </c>
      <c r="D40">
        <f>SUMIFS('EIA Imports Distillate Fuel'!$D:$D,'EIA Imports Distillate Fuel'!$A:$A,D$3,'EIA Imports Distillate Fuel'!$C:$C,$A40)</f>
        <v/>
      </c>
      <c r="E40">
        <f>SUMIFS('EIA Imports Distillate Fuel'!$D:$D,'EIA Imports Distillate Fuel'!$A:$A,E$3,'EIA Imports Distillate Fuel'!$C:$C,$A40)</f>
        <v/>
      </c>
      <c r="F40">
        <f>SUMIFS('EIA Imports Distillate Fuel'!$D:$D,'EIA Imports Distillate Fuel'!$A:$A,F$3,'EIA Imports Distillate Fuel'!$C:$C,$A40)</f>
        <v/>
      </c>
      <c r="G40">
        <f>SUMIFS('EIA Imports Distillate Fuel'!$D:$D,'EIA Imports Distillate Fuel'!$A:$A,G$3,'EIA Imports Distillate Fuel'!$C:$C,$A40)</f>
        <v/>
      </c>
      <c r="H40">
        <f>SUMIFS('EIA Imports Distillate Fuel'!$D:$D,'EIA Imports Distillate Fuel'!$A:$A,H$3,'EIA Imports Distillate Fuel'!$C:$C,$A40)</f>
        <v/>
      </c>
      <c r="I40">
        <f>SUMIFS('EIA Imports Distillate Fuel'!$D:$D,'EIA Imports Distillate Fuel'!$A:$A,I$3,'EIA Imports Distillate Fuel'!$C:$C,$A40)</f>
        <v/>
      </c>
      <c r="J40">
        <f>SUMIFS('EIA Imports Distillate Fuel'!$D:$D,'EIA Imports Distillate Fuel'!$A:$A,J$3,'EIA Imports Distillate Fuel'!$C:$C,$A40)</f>
        <v/>
      </c>
      <c r="K40">
        <f>SUMIFS('EIA Imports Distillate Fuel'!$D:$D,'EIA Imports Distillate Fuel'!$A:$A,K$3,'EIA Imports Distillate Fuel'!$C:$C,$A40)</f>
        <v/>
      </c>
      <c r="L40">
        <f>SUMIFS('EIA Imports Distillate Fuel'!$D:$D,'EIA Imports Distillate Fuel'!$A:$A,L$3,'EIA Imports Distillate Fuel'!$C:$C,$A40)</f>
        <v/>
      </c>
      <c r="M40">
        <f>SUMIFS('EIA Imports Distillate Fuel'!$D:$D,'EIA Imports Distillate Fuel'!$A:$A,M$3,'EIA Imports Distillate Fuel'!$C:$C,$A40)</f>
        <v/>
      </c>
      <c r="N40">
        <f>SUMIFS('EIA Imports Distillate Fuel'!$D:$D,'EIA Imports Distillate Fuel'!$A:$A,N$3,'EIA Imports Distillate Fuel'!$C:$C,$A40)</f>
        <v/>
      </c>
      <c r="O40">
        <f>SUMIFS('EIA Imports Distillate Fuel'!$D:$D,'EIA Imports Distillate Fuel'!$A:$A,O$3,'EIA Imports Distillate Fuel'!$C:$C,$A40)</f>
        <v/>
      </c>
      <c r="P40">
        <f>SUMIFS('EIA Imports Distillate Fuel'!$D:$D,'EIA Imports Distillate Fuel'!$A:$A,P$3,'EIA Imports Distillate Fuel'!$C:$C,$A40)</f>
        <v/>
      </c>
      <c r="Q40">
        <f>SUMIFS('EIA Imports Distillate Fuel'!$D:$D,'EIA Imports Distillate Fuel'!$A:$A,Q$3,'EIA Imports Distillate Fuel'!$C:$C,$A40)</f>
        <v/>
      </c>
      <c r="R40">
        <f>SUMIFS('EIA Imports Distillate Fuel'!$D:$D,'EIA Imports Distillate Fuel'!$A:$A,R$3,'EIA Imports Distillate Fuel'!$C:$C,$A40)</f>
        <v/>
      </c>
      <c r="S40">
        <f>SUMIFS('EIA Imports Distillate Fuel'!$D:$D,'EIA Imports Distillate Fuel'!$A:$A,S$3,'EIA Imports Distillate Fuel'!$C:$C,$A40)</f>
        <v/>
      </c>
      <c r="T40">
        <f>SUMIFS('EIA Imports Distillate Fuel'!$D:$D,'EIA Imports Distillate Fuel'!$A:$A,T$3,'EIA Imports Distillate Fuel'!$C:$C,$A40)</f>
        <v/>
      </c>
      <c r="U40">
        <f>SUMIFS('EIA Imports Distillate Fuel'!$D:$D,'EIA Imports Distillate Fuel'!$A:$A,U$3,'EIA Imports Distillate Fuel'!$C:$C,$A40)</f>
        <v/>
      </c>
      <c r="V40">
        <f>SUMIFS('EIA Imports Distillate Fuel'!$D:$D,'EIA Imports Distillate Fuel'!$A:$A,V$3,'EIA Imports Distillate Fuel'!$C:$C,$A40)</f>
        <v/>
      </c>
      <c r="W40">
        <f>SUMIFS('EIA Imports Distillate Fuel'!$D:$D,'EIA Imports Distillate Fuel'!$A:$A,W$3,'EIA Imports Distillate Fuel'!$C:$C,$A40)</f>
        <v/>
      </c>
      <c r="X40">
        <f>SUMIFS('EIA Imports Distillate Fuel'!$D:$D,'EIA Imports Distillate Fuel'!$A:$A,X$3,'EIA Imports Distillate Fuel'!$C:$C,$A40)</f>
        <v/>
      </c>
      <c r="Y40">
        <f>SUMIFS('EIA Imports Distillate Fuel'!$D:$D,'EIA Imports Distillate Fuel'!$A:$A,Y$3,'EIA Imports Distillate Fuel'!$C:$C,$A40)</f>
        <v/>
      </c>
      <c r="Z40">
        <f>SUMIFS('EIA Imports Distillate Fuel'!$D:$D,'EIA Imports Distillate Fuel'!$A:$A,Z$3,'EIA Imports Distillate Fuel'!$C:$C,$A40)</f>
        <v/>
      </c>
      <c r="AA40">
        <f>SUMIFS('EIA Imports Distillate Fuel'!$D:$D,'EIA Imports Distillate Fuel'!$A:$A,AA$3,'EIA Imports Distillate Fuel'!$C:$C,$A40)</f>
        <v/>
      </c>
      <c r="AB40">
        <f>SUMIFS('EIA Imports Distillate Fuel'!$D:$D,'EIA Imports Distillate Fuel'!$A:$A,AB$3,'EIA Imports Distillate Fuel'!$C:$C,$A40)</f>
        <v/>
      </c>
      <c r="AC40">
        <f>SUMIFS('EIA Imports Distillate Fuel'!$D:$D,'EIA Imports Distillate Fuel'!$A:$A,AC$3,'EIA Imports Distillate Fuel'!$C:$C,$A40)</f>
        <v/>
      </c>
      <c r="AD40">
        <f>SUMIFS('EIA Imports Distillate Fuel'!$D:$D,'EIA Imports Distillate Fuel'!$A:$A,AD$3,'EIA Imports Distillate Fuel'!$C:$C,$A40)</f>
        <v/>
      </c>
      <c r="AE40">
        <f>SUMIFS('EIA Imports Distillate Fuel'!$D:$D,'EIA Imports Distillate Fuel'!$A:$A,AE$3,'EIA Imports Distillate Fuel'!$C:$C,$A40)</f>
        <v/>
      </c>
      <c r="AF40">
        <f>SUMIFS('EIA Imports Distillate Fuel'!$D:$D,'EIA Imports Distillate Fuel'!$A:$A,AF$3,'EIA Imports Distillate Fuel'!$C:$C,$A40)</f>
        <v/>
      </c>
      <c r="AG40">
        <f>SUMIFS('EIA Imports Distillate Fuel'!$D:$D,'EIA Imports Distillate Fuel'!$A:$A,AG$3,'EIA Imports Distillate Fuel'!$C:$C,$A40)</f>
        <v/>
      </c>
      <c r="AH40">
        <f>SUMIFS('EIA Imports Distillate Fuel'!$D:$D,'EIA Imports Distillate Fuel'!$A:$A,AH$3,'EIA Imports Distillate Fuel'!$C:$C,$A40)</f>
        <v/>
      </c>
      <c r="AI40">
        <f>SUMIFS('EIA Imports Distillate Fuel'!$D:$D,'EIA Imports Distillate Fuel'!$A:$A,AI$3,'EIA Imports Distillate Fuel'!$C:$C,$A40)</f>
        <v/>
      </c>
      <c r="AJ40">
        <f>SUMIFS('EIA Imports Distillate Fuel'!$D:$D,'EIA Imports Distillate Fuel'!$A:$A,AJ$3,'EIA Imports Distillate Fuel'!$C:$C,$A40)</f>
        <v/>
      </c>
      <c r="AK40">
        <f>SUMIFS('EIA Imports Distillate Fuel'!$D:$D,'EIA Imports Distillate Fuel'!$A:$A,AK$3,'EIA Imports Distillate Fuel'!$C:$C,$A40)</f>
        <v/>
      </c>
      <c r="AL40">
        <f>SUMIFS('EIA Imports Distillate Fuel'!$D:$D,'EIA Imports Distillate Fuel'!$A:$A,AL$3,'EIA Imports Distillate Fuel'!$C:$C,$A40)</f>
        <v/>
      </c>
      <c r="AM40">
        <f>SUMIFS('EIA Imports Distillate Fuel'!$D:$D,'EIA Imports Distillate Fuel'!$A:$A,AM$3,'EIA Imports Distillate Fuel'!$C:$C,$A40)</f>
        <v/>
      </c>
      <c r="AN40">
        <f>SUMIFS('EIA Imports Distillate Fuel'!$D:$D,'EIA Imports Distillate Fuel'!$A:$A,AN$3,'EIA Imports Distillate Fuel'!$C:$C,$A40)</f>
        <v/>
      </c>
      <c r="AO40">
        <f>SUMIFS('EIA Imports Distillate Fuel'!$D:$D,'EIA Imports Distillate Fuel'!$A:$A,AO$3,'EIA Imports Distillate Fuel'!$C:$C,$A40)</f>
        <v/>
      </c>
      <c r="AP40">
        <f>SUMIFS('EIA Imports Distillate Fuel'!$D:$D,'EIA Imports Distillate Fuel'!$A:$A,AP$3,'EIA Imports Distillate Fuel'!$C:$C,$A40)</f>
        <v/>
      </c>
      <c r="AQ40">
        <f>SUMIFS('EIA Imports Distillate Fuel'!$D:$D,'EIA Imports Distillate Fuel'!$A:$A,AQ$3,'EIA Imports Distillate Fuel'!$C:$C,$A40)</f>
        <v/>
      </c>
      <c r="AR40">
        <f>SUMIFS('EIA Imports Distillate Fuel'!$D:$D,'EIA Imports Distillate Fuel'!$A:$A,AR$3,'EIA Imports Distillate Fuel'!$C:$C,$A40)</f>
        <v/>
      </c>
      <c r="AS40">
        <f>SUMIFS('EIA Imports Distillate Fuel'!$D:$D,'EIA Imports Distillate Fuel'!$A:$A,AS$3,'EIA Imports Distillate Fuel'!$C:$C,$A40)</f>
        <v/>
      </c>
      <c r="AT40">
        <f>SUMIFS('EIA Imports Distillate Fuel'!$D:$D,'EIA Imports Distillate Fuel'!$A:$A,AT$3,'EIA Imports Distillate Fuel'!$C:$C,$A40)</f>
        <v/>
      </c>
      <c r="AU40">
        <f>SUMIFS('EIA Imports Distillate Fuel'!$D:$D,'EIA Imports Distillate Fuel'!$A:$A,AU$3,'EIA Imports Distillate Fuel'!$C:$C,$A40)</f>
        <v/>
      </c>
    </row>
    <row r="41" spans="1:47">
      <c r="A41" t="s">
        <v>343</v>
      </c>
      <c r="B41" t="s">
        <v>1648</v>
      </c>
      <c r="C41" t="s">
        <v>1742</v>
      </c>
      <c r="D41">
        <f>SUMIFS('EIA Imports Distillate Fuel'!$D:$D,'EIA Imports Distillate Fuel'!$A:$A,D$3,'EIA Imports Distillate Fuel'!$C:$C,$A41)</f>
        <v/>
      </c>
      <c r="E41">
        <f>SUMIFS('EIA Imports Distillate Fuel'!$D:$D,'EIA Imports Distillate Fuel'!$A:$A,E$3,'EIA Imports Distillate Fuel'!$C:$C,$A41)</f>
        <v/>
      </c>
      <c r="F41">
        <f>SUMIFS('EIA Imports Distillate Fuel'!$D:$D,'EIA Imports Distillate Fuel'!$A:$A,F$3,'EIA Imports Distillate Fuel'!$C:$C,$A41)</f>
        <v/>
      </c>
      <c r="G41">
        <f>SUMIFS('EIA Imports Distillate Fuel'!$D:$D,'EIA Imports Distillate Fuel'!$A:$A,G$3,'EIA Imports Distillate Fuel'!$C:$C,$A41)</f>
        <v/>
      </c>
      <c r="H41">
        <f>SUMIFS('EIA Imports Distillate Fuel'!$D:$D,'EIA Imports Distillate Fuel'!$A:$A,H$3,'EIA Imports Distillate Fuel'!$C:$C,$A41)</f>
        <v/>
      </c>
      <c r="I41">
        <f>SUMIFS('EIA Imports Distillate Fuel'!$D:$D,'EIA Imports Distillate Fuel'!$A:$A,I$3,'EIA Imports Distillate Fuel'!$C:$C,$A41)</f>
        <v/>
      </c>
      <c r="J41">
        <f>SUMIFS('EIA Imports Distillate Fuel'!$D:$D,'EIA Imports Distillate Fuel'!$A:$A,J$3,'EIA Imports Distillate Fuel'!$C:$C,$A41)</f>
        <v/>
      </c>
      <c r="K41">
        <f>SUMIFS('EIA Imports Distillate Fuel'!$D:$D,'EIA Imports Distillate Fuel'!$A:$A,K$3,'EIA Imports Distillate Fuel'!$C:$C,$A41)</f>
        <v/>
      </c>
      <c r="L41">
        <f>SUMIFS('EIA Imports Distillate Fuel'!$D:$D,'EIA Imports Distillate Fuel'!$A:$A,L$3,'EIA Imports Distillate Fuel'!$C:$C,$A41)</f>
        <v/>
      </c>
      <c r="M41">
        <f>SUMIFS('EIA Imports Distillate Fuel'!$D:$D,'EIA Imports Distillate Fuel'!$A:$A,M$3,'EIA Imports Distillate Fuel'!$C:$C,$A41)</f>
        <v/>
      </c>
      <c r="N41">
        <f>SUMIFS('EIA Imports Distillate Fuel'!$D:$D,'EIA Imports Distillate Fuel'!$A:$A,N$3,'EIA Imports Distillate Fuel'!$C:$C,$A41)</f>
        <v/>
      </c>
      <c r="O41">
        <f>SUMIFS('EIA Imports Distillate Fuel'!$D:$D,'EIA Imports Distillate Fuel'!$A:$A,O$3,'EIA Imports Distillate Fuel'!$C:$C,$A41)</f>
        <v/>
      </c>
      <c r="P41">
        <f>SUMIFS('EIA Imports Distillate Fuel'!$D:$D,'EIA Imports Distillate Fuel'!$A:$A,P$3,'EIA Imports Distillate Fuel'!$C:$C,$A41)</f>
        <v/>
      </c>
      <c r="Q41">
        <f>SUMIFS('EIA Imports Distillate Fuel'!$D:$D,'EIA Imports Distillate Fuel'!$A:$A,Q$3,'EIA Imports Distillate Fuel'!$C:$C,$A41)</f>
        <v/>
      </c>
      <c r="R41">
        <f>SUMIFS('EIA Imports Distillate Fuel'!$D:$D,'EIA Imports Distillate Fuel'!$A:$A,R$3,'EIA Imports Distillate Fuel'!$C:$C,$A41)</f>
        <v/>
      </c>
      <c r="S41">
        <f>SUMIFS('EIA Imports Distillate Fuel'!$D:$D,'EIA Imports Distillate Fuel'!$A:$A,S$3,'EIA Imports Distillate Fuel'!$C:$C,$A41)</f>
        <v/>
      </c>
      <c r="T41">
        <f>SUMIFS('EIA Imports Distillate Fuel'!$D:$D,'EIA Imports Distillate Fuel'!$A:$A,T$3,'EIA Imports Distillate Fuel'!$C:$C,$A41)</f>
        <v/>
      </c>
      <c r="U41">
        <f>SUMIFS('EIA Imports Distillate Fuel'!$D:$D,'EIA Imports Distillate Fuel'!$A:$A,U$3,'EIA Imports Distillate Fuel'!$C:$C,$A41)</f>
        <v/>
      </c>
      <c r="V41">
        <f>SUMIFS('EIA Imports Distillate Fuel'!$D:$D,'EIA Imports Distillate Fuel'!$A:$A,V$3,'EIA Imports Distillate Fuel'!$C:$C,$A41)</f>
        <v/>
      </c>
      <c r="W41">
        <f>SUMIFS('EIA Imports Distillate Fuel'!$D:$D,'EIA Imports Distillate Fuel'!$A:$A,W$3,'EIA Imports Distillate Fuel'!$C:$C,$A41)</f>
        <v/>
      </c>
      <c r="X41">
        <f>SUMIFS('EIA Imports Distillate Fuel'!$D:$D,'EIA Imports Distillate Fuel'!$A:$A,X$3,'EIA Imports Distillate Fuel'!$C:$C,$A41)</f>
        <v/>
      </c>
      <c r="Y41">
        <f>SUMIFS('EIA Imports Distillate Fuel'!$D:$D,'EIA Imports Distillate Fuel'!$A:$A,Y$3,'EIA Imports Distillate Fuel'!$C:$C,$A41)</f>
        <v/>
      </c>
      <c r="Z41">
        <f>SUMIFS('EIA Imports Distillate Fuel'!$D:$D,'EIA Imports Distillate Fuel'!$A:$A,Z$3,'EIA Imports Distillate Fuel'!$C:$C,$A41)</f>
        <v/>
      </c>
      <c r="AA41">
        <f>SUMIFS('EIA Imports Distillate Fuel'!$D:$D,'EIA Imports Distillate Fuel'!$A:$A,AA$3,'EIA Imports Distillate Fuel'!$C:$C,$A41)</f>
        <v/>
      </c>
      <c r="AB41">
        <f>SUMIFS('EIA Imports Distillate Fuel'!$D:$D,'EIA Imports Distillate Fuel'!$A:$A,AB$3,'EIA Imports Distillate Fuel'!$C:$C,$A41)</f>
        <v/>
      </c>
      <c r="AC41">
        <f>SUMIFS('EIA Imports Distillate Fuel'!$D:$D,'EIA Imports Distillate Fuel'!$A:$A,AC$3,'EIA Imports Distillate Fuel'!$C:$C,$A41)</f>
        <v/>
      </c>
      <c r="AD41">
        <f>SUMIFS('EIA Imports Distillate Fuel'!$D:$D,'EIA Imports Distillate Fuel'!$A:$A,AD$3,'EIA Imports Distillate Fuel'!$C:$C,$A41)</f>
        <v/>
      </c>
      <c r="AE41">
        <f>SUMIFS('EIA Imports Distillate Fuel'!$D:$D,'EIA Imports Distillate Fuel'!$A:$A,AE$3,'EIA Imports Distillate Fuel'!$C:$C,$A41)</f>
        <v/>
      </c>
      <c r="AF41">
        <f>SUMIFS('EIA Imports Distillate Fuel'!$D:$D,'EIA Imports Distillate Fuel'!$A:$A,AF$3,'EIA Imports Distillate Fuel'!$C:$C,$A41)</f>
        <v/>
      </c>
      <c r="AG41">
        <f>SUMIFS('EIA Imports Distillate Fuel'!$D:$D,'EIA Imports Distillate Fuel'!$A:$A,AG$3,'EIA Imports Distillate Fuel'!$C:$C,$A41)</f>
        <v/>
      </c>
      <c r="AH41">
        <f>SUMIFS('EIA Imports Distillate Fuel'!$D:$D,'EIA Imports Distillate Fuel'!$A:$A,AH$3,'EIA Imports Distillate Fuel'!$C:$C,$A41)</f>
        <v/>
      </c>
      <c r="AI41">
        <f>SUMIFS('EIA Imports Distillate Fuel'!$D:$D,'EIA Imports Distillate Fuel'!$A:$A,AI$3,'EIA Imports Distillate Fuel'!$C:$C,$A41)</f>
        <v/>
      </c>
      <c r="AJ41">
        <f>SUMIFS('EIA Imports Distillate Fuel'!$D:$D,'EIA Imports Distillate Fuel'!$A:$A,AJ$3,'EIA Imports Distillate Fuel'!$C:$C,$A41)</f>
        <v/>
      </c>
      <c r="AK41">
        <f>SUMIFS('EIA Imports Distillate Fuel'!$D:$D,'EIA Imports Distillate Fuel'!$A:$A,AK$3,'EIA Imports Distillate Fuel'!$C:$C,$A41)</f>
        <v/>
      </c>
      <c r="AL41">
        <f>SUMIFS('EIA Imports Distillate Fuel'!$D:$D,'EIA Imports Distillate Fuel'!$A:$A,AL$3,'EIA Imports Distillate Fuel'!$C:$C,$A41)</f>
        <v/>
      </c>
      <c r="AM41">
        <f>SUMIFS('EIA Imports Distillate Fuel'!$D:$D,'EIA Imports Distillate Fuel'!$A:$A,AM$3,'EIA Imports Distillate Fuel'!$C:$C,$A41)</f>
        <v/>
      </c>
      <c r="AN41">
        <f>SUMIFS('EIA Imports Distillate Fuel'!$D:$D,'EIA Imports Distillate Fuel'!$A:$A,AN$3,'EIA Imports Distillate Fuel'!$C:$C,$A41)</f>
        <v/>
      </c>
      <c r="AO41">
        <f>SUMIFS('EIA Imports Distillate Fuel'!$D:$D,'EIA Imports Distillate Fuel'!$A:$A,AO$3,'EIA Imports Distillate Fuel'!$C:$C,$A41)</f>
        <v/>
      </c>
      <c r="AP41">
        <f>SUMIFS('EIA Imports Distillate Fuel'!$D:$D,'EIA Imports Distillate Fuel'!$A:$A,AP$3,'EIA Imports Distillate Fuel'!$C:$C,$A41)</f>
        <v/>
      </c>
      <c r="AQ41">
        <f>SUMIFS('EIA Imports Distillate Fuel'!$D:$D,'EIA Imports Distillate Fuel'!$A:$A,AQ$3,'EIA Imports Distillate Fuel'!$C:$C,$A41)</f>
        <v/>
      </c>
      <c r="AR41">
        <f>SUMIFS('EIA Imports Distillate Fuel'!$D:$D,'EIA Imports Distillate Fuel'!$A:$A,AR$3,'EIA Imports Distillate Fuel'!$C:$C,$A41)</f>
        <v/>
      </c>
      <c r="AS41">
        <f>SUMIFS('EIA Imports Distillate Fuel'!$D:$D,'EIA Imports Distillate Fuel'!$A:$A,AS$3,'EIA Imports Distillate Fuel'!$C:$C,$A41)</f>
        <v/>
      </c>
      <c r="AT41">
        <f>SUMIFS('EIA Imports Distillate Fuel'!$D:$D,'EIA Imports Distillate Fuel'!$A:$A,AT$3,'EIA Imports Distillate Fuel'!$C:$C,$A41)</f>
        <v/>
      </c>
      <c r="AU41">
        <f>SUMIFS('EIA Imports Distillate Fuel'!$D:$D,'EIA Imports Distillate Fuel'!$A:$A,AU$3,'EIA Imports Distillate Fuel'!$C:$C,$A41)</f>
        <v/>
      </c>
    </row>
    <row r="42" spans="1:47">
      <c r="A42" t="s">
        <v>295</v>
      </c>
      <c r="B42" t="s">
        <v>1648</v>
      </c>
      <c r="C42" t="s">
        <v>1742</v>
      </c>
      <c r="D42">
        <f>SUMIFS('EIA Imports Distillate Fuel'!$D:$D,'EIA Imports Distillate Fuel'!$A:$A,D$3,'EIA Imports Distillate Fuel'!$C:$C,$A42)</f>
        <v/>
      </c>
      <c r="E42">
        <f>SUMIFS('EIA Imports Distillate Fuel'!$D:$D,'EIA Imports Distillate Fuel'!$A:$A,E$3,'EIA Imports Distillate Fuel'!$C:$C,$A42)</f>
        <v/>
      </c>
      <c r="F42">
        <f>SUMIFS('EIA Imports Distillate Fuel'!$D:$D,'EIA Imports Distillate Fuel'!$A:$A,F$3,'EIA Imports Distillate Fuel'!$C:$C,$A42)</f>
        <v/>
      </c>
      <c r="G42">
        <f>SUMIFS('EIA Imports Distillate Fuel'!$D:$D,'EIA Imports Distillate Fuel'!$A:$A,G$3,'EIA Imports Distillate Fuel'!$C:$C,$A42)</f>
        <v/>
      </c>
      <c r="H42">
        <f>SUMIFS('EIA Imports Distillate Fuel'!$D:$D,'EIA Imports Distillate Fuel'!$A:$A,H$3,'EIA Imports Distillate Fuel'!$C:$C,$A42)</f>
        <v/>
      </c>
      <c r="I42">
        <f>SUMIFS('EIA Imports Distillate Fuel'!$D:$D,'EIA Imports Distillate Fuel'!$A:$A,I$3,'EIA Imports Distillate Fuel'!$C:$C,$A42)</f>
        <v/>
      </c>
      <c r="J42">
        <f>SUMIFS('EIA Imports Distillate Fuel'!$D:$D,'EIA Imports Distillate Fuel'!$A:$A,J$3,'EIA Imports Distillate Fuel'!$C:$C,$A42)</f>
        <v/>
      </c>
      <c r="K42">
        <f>SUMIFS('EIA Imports Distillate Fuel'!$D:$D,'EIA Imports Distillate Fuel'!$A:$A,K$3,'EIA Imports Distillate Fuel'!$C:$C,$A42)</f>
        <v/>
      </c>
      <c r="L42">
        <f>SUMIFS('EIA Imports Distillate Fuel'!$D:$D,'EIA Imports Distillate Fuel'!$A:$A,L$3,'EIA Imports Distillate Fuel'!$C:$C,$A42)</f>
        <v/>
      </c>
      <c r="M42">
        <f>SUMIFS('EIA Imports Distillate Fuel'!$D:$D,'EIA Imports Distillate Fuel'!$A:$A,M$3,'EIA Imports Distillate Fuel'!$C:$C,$A42)</f>
        <v/>
      </c>
      <c r="N42">
        <f>SUMIFS('EIA Imports Distillate Fuel'!$D:$D,'EIA Imports Distillate Fuel'!$A:$A,N$3,'EIA Imports Distillate Fuel'!$C:$C,$A42)</f>
        <v/>
      </c>
      <c r="O42">
        <f>SUMIFS('EIA Imports Distillate Fuel'!$D:$D,'EIA Imports Distillate Fuel'!$A:$A,O$3,'EIA Imports Distillate Fuel'!$C:$C,$A42)</f>
        <v/>
      </c>
      <c r="P42">
        <f>SUMIFS('EIA Imports Distillate Fuel'!$D:$D,'EIA Imports Distillate Fuel'!$A:$A,P$3,'EIA Imports Distillate Fuel'!$C:$C,$A42)</f>
        <v/>
      </c>
      <c r="Q42">
        <f>SUMIFS('EIA Imports Distillate Fuel'!$D:$D,'EIA Imports Distillate Fuel'!$A:$A,Q$3,'EIA Imports Distillate Fuel'!$C:$C,$A42)</f>
        <v/>
      </c>
      <c r="R42">
        <f>SUMIFS('EIA Imports Distillate Fuel'!$D:$D,'EIA Imports Distillate Fuel'!$A:$A,R$3,'EIA Imports Distillate Fuel'!$C:$C,$A42)</f>
        <v/>
      </c>
      <c r="S42">
        <f>SUMIFS('EIA Imports Distillate Fuel'!$D:$D,'EIA Imports Distillate Fuel'!$A:$A,S$3,'EIA Imports Distillate Fuel'!$C:$C,$A42)</f>
        <v/>
      </c>
      <c r="T42">
        <f>SUMIFS('EIA Imports Distillate Fuel'!$D:$D,'EIA Imports Distillate Fuel'!$A:$A,T$3,'EIA Imports Distillate Fuel'!$C:$C,$A42)</f>
        <v/>
      </c>
      <c r="U42">
        <f>SUMIFS('EIA Imports Distillate Fuel'!$D:$D,'EIA Imports Distillate Fuel'!$A:$A,U$3,'EIA Imports Distillate Fuel'!$C:$C,$A42)</f>
        <v/>
      </c>
      <c r="V42">
        <f>SUMIFS('EIA Imports Distillate Fuel'!$D:$D,'EIA Imports Distillate Fuel'!$A:$A,V$3,'EIA Imports Distillate Fuel'!$C:$C,$A42)</f>
        <v/>
      </c>
      <c r="W42">
        <f>SUMIFS('EIA Imports Distillate Fuel'!$D:$D,'EIA Imports Distillate Fuel'!$A:$A,W$3,'EIA Imports Distillate Fuel'!$C:$C,$A42)</f>
        <v/>
      </c>
      <c r="X42">
        <f>SUMIFS('EIA Imports Distillate Fuel'!$D:$D,'EIA Imports Distillate Fuel'!$A:$A,X$3,'EIA Imports Distillate Fuel'!$C:$C,$A42)</f>
        <v/>
      </c>
      <c r="Y42">
        <f>SUMIFS('EIA Imports Distillate Fuel'!$D:$D,'EIA Imports Distillate Fuel'!$A:$A,Y$3,'EIA Imports Distillate Fuel'!$C:$C,$A42)</f>
        <v/>
      </c>
      <c r="Z42">
        <f>SUMIFS('EIA Imports Distillate Fuel'!$D:$D,'EIA Imports Distillate Fuel'!$A:$A,Z$3,'EIA Imports Distillate Fuel'!$C:$C,$A42)</f>
        <v/>
      </c>
      <c r="AA42">
        <f>SUMIFS('EIA Imports Distillate Fuel'!$D:$D,'EIA Imports Distillate Fuel'!$A:$A,AA$3,'EIA Imports Distillate Fuel'!$C:$C,$A42)</f>
        <v/>
      </c>
      <c r="AB42">
        <f>SUMIFS('EIA Imports Distillate Fuel'!$D:$D,'EIA Imports Distillate Fuel'!$A:$A,AB$3,'EIA Imports Distillate Fuel'!$C:$C,$A42)</f>
        <v/>
      </c>
      <c r="AC42">
        <f>SUMIFS('EIA Imports Distillate Fuel'!$D:$D,'EIA Imports Distillate Fuel'!$A:$A,AC$3,'EIA Imports Distillate Fuel'!$C:$C,$A42)</f>
        <v/>
      </c>
      <c r="AD42">
        <f>SUMIFS('EIA Imports Distillate Fuel'!$D:$D,'EIA Imports Distillate Fuel'!$A:$A,AD$3,'EIA Imports Distillate Fuel'!$C:$C,$A42)</f>
        <v/>
      </c>
      <c r="AE42">
        <f>SUMIFS('EIA Imports Distillate Fuel'!$D:$D,'EIA Imports Distillate Fuel'!$A:$A,AE$3,'EIA Imports Distillate Fuel'!$C:$C,$A42)</f>
        <v/>
      </c>
      <c r="AF42">
        <f>SUMIFS('EIA Imports Distillate Fuel'!$D:$D,'EIA Imports Distillate Fuel'!$A:$A,AF$3,'EIA Imports Distillate Fuel'!$C:$C,$A42)</f>
        <v/>
      </c>
      <c r="AG42">
        <f>SUMIFS('EIA Imports Distillate Fuel'!$D:$D,'EIA Imports Distillate Fuel'!$A:$A,AG$3,'EIA Imports Distillate Fuel'!$C:$C,$A42)</f>
        <v/>
      </c>
      <c r="AH42">
        <f>SUMIFS('EIA Imports Distillate Fuel'!$D:$D,'EIA Imports Distillate Fuel'!$A:$A,AH$3,'EIA Imports Distillate Fuel'!$C:$C,$A42)</f>
        <v/>
      </c>
      <c r="AI42">
        <f>SUMIFS('EIA Imports Distillate Fuel'!$D:$D,'EIA Imports Distillate Fuel'!$A:$A,AI$3,'EIA Imports Distillate Fuel'!$C:$C,$A42)</f>
        <v/>
      </c>
      <c r="AJ42">
        <f>SUMIFS('EIA Imports Distillate Fuel'!$D:$D,'EIA Imports Distillate Fuel'!$A:$A,AJ$3,'EIA Imports Distillate Fuel'!$C:$C,$A42)</f>
        <v/>
      </c>
      <c r="AK42">
        <f>SUMIFS('EIA Imports Distillate Fuel'!$D:$D,'EIA Imports Distillate Fuel'!$A:$A,AK$3,'EIA Imports Distillate Fuel'!$C:$C,$A42)</f>
        <v/>
      </c>
      <c r="AL42">
        <f>SUMIFS('EIA Imports Distillate Fuel'!$D:$D,'EIA Imports Distillate Fuel'!$A:$A,AL$3,'EIA Imports Distillate Fuel'!$C:$C,$A42)</f>
        <v/>
      </c>
      <c r="AM42">
        <f>SUMIFS('EIA Imports Distillate Fuel'!$D:$D,'EIA Imports Distillate Fuel'!$A:$A,AM$3,'EIA Imports Distillate Fuel'!$C:$C,$A42)</f>
        <v/>
      </c>
      <c r="AN42">
        <f>SUMIFS('EIA Imports Distillate Fuel'!$D:$D,'EIA Imports Distillate Fuel'!$A:$A,AN$3,'EIA Imports Distillate Fuel'!$C:$C,$A42)</f>
        <v/>
      </c>
      <c r="AO42">
        <f>SUMIFS('EIA Imports Distillate Fuel'!$D:$D,'EIA Imports Distillate Fuel'!$A:$A,AO$3,'EIA Imports Distillate Fuel'!$C:$C,$A42)</f>
        <v/>
      </c>
      <c r="AP42">
        <f>SUMIFS('EIA Imports Distillate Fuel'!$D:$D,'EIA Imports Distillate Fuel'!$A:$A,AP$3,'EIA Imports Distillate Fuel'!$C:$C,$A42)</f>
        <v/>
      </c>
      <c r="AQ42">
        <f>SUMIFS('EIA Imports Distillate Fuel'!$D:$D,'EIA Imports Distillate Fuel'!$A:$A,AQ$3,'EIA Imports Distillate Fuel'!$C:$C,$A42)</f>
        <v/>
      </c>
      <c r="AR42">
        <f>SUMIFS('EIA Imports Distillate Fuel'!$D:$D,'EIA Imports Distillate Fuel'!$A:$A,AR$3,'EIA Imports Distillate Fuel'!$C:$C,$A42)</f>
        <v/>
      </c>
      <c r="AS42">
        <f>SUMIFS('EIA Imports Distillate Fuel'!$D:$D,'EIA Imports Distillate Fuel'!$A:$A,AS$3,'EIA Imports Distillate Fuel'!$C:$C,$A42)</f>
        <v/>
      </c>
      <c r="AT42">
        <f>SUMIFS('EIA Imports Distillate Fuel'!$D:$D,'EIA Imports Distillate Fuel'!$A:$A,AT$3,'EIA Imports Distillate Fuel'!$C:$C,$A42)</f>
        <v/>
      </c>
      <c r="AU42">
        <f>SUMIFS('EIA Imports Distillate Fuel'!$D:$D,'EIA Imports Distillate Fuel'!$A:$A,AU$3,'EIA Imports Distillate Fuel'!$C:$C,$A42)</f>
        <v/>
      </c>
    </row>
    <row r="43" spans="1:47">
      <c r="A43" t="s">
        <v>300</v>
      </c>
      <c r="B43" t="s">
        <v>1648</v>
      </c>
      <c r="C43" t="s">
        <v>1742</v>
      </c>
      <c r="D43">
        <f>SUMIFS('EIA Imports Distillate Fuel'!$D:$D,'EIA Imports Distillate Fuel'!$A:$A,D$3,'EIA Imports Distillate Fuel'!$C:$C,$A43)</f>
        <v/>
      </c>
      <c r="E43">
        <f>SUMIFS('EIA Imports Distillate Fuel'!$D:$D,'EIA Imports Distillate Fuel'!$A:$A,E$3,'EIA Imports Distillate Fuel'!$C:$C,$A43)</f>
        <v/>
      </c>
      <c r="F43">
        <f>SUMIFS('EIA Imports Distillate Fuel'!$D:$D,'EIA Imports Distillate Fuel'!$A:$A,F$3,'EIA Imports Distillate Fuel'!$C:$C,$A43)</f>
        <v/>
      </c>
      <c r="G43">
        <f>SUMIFS('EIA Imports Distillate Fuel'!$D:$D,'EIA Imports Distillate Fuel'!$A:$A,G$3,'EIA Imports Distillate Fuel'!$C:$C,$A43)</f>
        <v/>
      </c>
      <c r="H43">
        <f>SUMIFS('EIA Imports Distillate Fuel'!$D:$D,'EIA Imports Distillate Fuel'!$A:$A,H$3,'EIA Imports Distillate Fuel'!$C:$C,$A43)</f>
        <v/>
      </c>
      <c r="I43">
        <f>SUMIFS('EIA Imports Distillate Fuel'!$D:$D,'EIA Imports Distillate Fuel'!$A:$A,I$3,'EIA Imports Distillate Fuel'!$C:$C,$A43)</f>
        <v/>
      </c>
      <c r="J43">
        <f>SUMIFS('EIA Imports Distillate Fuel'!$D:$D,'EIA Imports Distillate Fuel'!$A:$A,J$3,'EIA Imports Distillate Fuel'!$C:$C,$A43)</f>
        <v/>
      </c>
      <c r="K43">
        <f>SUMIFS('EIA Imports Distillate Fuel'!$D:$D,'EIA Imports Distillate Fuel'!$A:$A,K$3,'EIA Imports Distillate Fuel'!$C:$C,$A43)</f>
        <v/>
      </c>
      <c r="L43">
        <f>SUMIFS('EIA Imports Distillate Fuel'!$D:$D,'EIA Imports Distillate Fuel'!$A:$A,L$3,'EIA Imports Distillate Fuel'!$C:$C,$A43)</f>
        <v/>
      </c>
      <c r="M43">
        <f>SUMIFS('EIA Imports Distillate Fuel'!$D:$D,'EIA Imports Distillate Fuel'!$A:$A,M$3,'EIA Imports Distillate Fuel'!$C:$C,$A43)</f>
        <v/>
      </c>
      <c r="N43">
        <f>SUMIFS('EIA Imports Distillate Fuel'!$D:$D,'EIA Imports Distillate Fuel'!$A:$A,N$3,'EIA Imports Distillate Fuel'!$C:$C,$A43)</f>
        <v/>
      </c>
      <c r="O43">
        <f>SUMIFS('EIA Imports Distillate Fuel'!$D:$D,'EIA Imports Distillate Fuel'!$A:$A,O$3,'EIA Imports Distillate Fuel'!$C:$C,$A43)</f>
        <v/>
      </c>
      <c r="P43">
        <f>SUMIFS('EIA Imports Distillate Fuel'!$D:$D,'EIA Imports Distillate Fuel'!$A:$A,P$3,'EIA Imports Distillate Fuel'!$C:$C,$A43)</f>
        <v/>
      </c>
      <c r="Q43">
        <f>SUMIFS('EIA Imports Distillate Fuel'!$D:$D,'EIA Imports Distillate Fuel'!$A:$A,Q$3,'EIA Imports Distillate Fuel'!$C:$C,$A43)</f>
        <v/>
      </c>
      <c r="R43">
        <f>SUMIFS('EIA Imports Distillate Fuel'!$D:$D,'EIA Imports Distillate Fuel'!$A:$A,R$3,'EIA Imports Distillate Fuel'!$C:$C,$A43)</f>
        <v/>
      </c>
      <c r="S43">
        <f>SUMIFS('EIA Imports Distillate Fuel'!$D:$D,'EIA Imports Distillate Fuel'!$A:$A,S$3,'EIA Imports Distillate Fuel'!$C:$C,$A43)</f>
        <v/>
      </c>
      <c r="T43">
        <f>SUMIFS('EIA Imports Distillate Fuel'!$D:$D,'EIA Imports Distillate Fuel'!$A:$A,T$3,'EIA Imports Distillate Fuel'!$C:$C,$A43)</f>
        <v/>
      </c>
      <c r="U43">
        <f>SUMIFS('EIA Imports Distillate Fuel'!$D:$D,'EIA Imports Distillate Fuel'!$A:$A,U$3,'EIA Imports Distillate Fuel'!$C:$C,$A43)</f>
        <v/>
      </c>
      <c r="V43">
        <f>SUMIFS('EIA Imports Distillate Fuel'!$D:$D,'EIA Imports Distillate Fuel'!$A:$A,V$3,'EIA Imports Distillate Fuel'!$C:$C,$A43)</f>
        <v/>
      </c>
      <c r="W43">
        <f>SUMIFS('EIA Imports Distillate Fuel'!$D:$D,'EIA Imports Distillate Fuel'!$A:$A,W$3,'EIA Imports Distillate Fuel'!$C:$C,$A43)</f>
        <v/>
      </c>
      <c r="X43">
        <f>SUMIFS('EIA Imports Distillate Fuel'!$D:$D,'EIA Imports Distillate Fuel'!$A:$A,X$3,'EIA Imports Distillate Fuel'!$C:$C,$A43)</f>
        <v/>
      </c>
      <c r="Y43">
        <f>SUMIFS('EIA Imports Distillate Fuel'!$D:$D,'EIA Imports Distillate Fuel'!$A:$A,Y$3,'EIA Imports Distillate Fuel'!$C:$C,$A43)</f>
        <v/>
      </c>
      <c r="Z43">
        <f>SUMIFS('EIA Imports Distillate Fuel'!$D:$D,'EIA Imports Distillate Fuel'!$A:$A,Z$3,'EIA Imports Distillate Fuel'!$C:$C,$A43)</f>
        <v/>
      </c>
      <c r="AA43">
        <f>SUMIFS('EIA Imports Distillate Fuel'!$D:$D,'EIA Imports Distillate Fuel'!$A:$A,AA$3,'EIA Imports Distillate Fuel'!$C:$C,$A43)</f>
        <v/>
      </c>
      <c r="AB43">
        <f>SUMIFS('EIA Imports Distillate Fuel'!$D:$D,'EIA Imports Distillate Fuel'!$A:$A,AB$3,'EIA Imports Distillate Fuel'!$C:$C,$A43)</f>
        <v/>
      </c>
      <c r="AC43">
        <f>SUMIFS('EIA Imports Distillate Fuel'!$D:$D,'EIA Imports Distillate Fuel'!$A:$A,AC$3,'EIA Imports Distillate Fuel'!$C:$C,$A43)</f>
        <v/>
      </c>
      <c r="AD43">
        <f>SUMIFS('EIA Imports Distillate Fuel'!$D:$D,'EIA Imports Distillate Fuel'!$A:$A,AD$3,'EIA Imports Distillate Fuel'!$C:$C,$A43)</f>
        <v/>
      </c>
      <c r="AE43">
        <f>SUMIFS('EIA Imports Distillate Fuel'!$D:$D,'EIA Imports Distillate Fuel'!$A:$A,AE$3,'EIA Imports Distillate Fuel'!$C:$C,$A43)</f>
        <v/>
      </c>
      <c r="AF43">
        <f>SUMIFS('EIA Imports Distillate Fuel'!$D:$D,'EIA Imports Distillate Fuel'!$A:$A,AF$3,'EIA Imports Distillate Fuel'!$C:$C,$A43)</f>
        <v/>
      </c>
      <c r="AG43">
        <f>SUMIFS('EIA Imports Distillate Fuel'!$D:$D,'EIA Imports Distillate Fuel'!$A:$A,AG$3,'EIA Imports Distillate Fuel'!$C:$C,$A43)</f>
        <v/>
      </c>
      <c r="AH43">
        <f>SUMIFS('EIA Imports Distillate Fuel'!$D:$D,'EIA Imports Distillate Fuel'!$A:$A,AH$3,'EIA Imports Distillate Fuel'!$C:$C,$A43)</f>
        <v/>
      </c>
      <c r="AI43">
        <f>SUMIFS('EIA Imports Distillate Fuel'!$D:$D,'EIA Imports Distillate Fuel'!$A:$A,AI$3,'EIA Imports Distillate Fuel'!$C:$C,$A43)</f>
        <v/>
      </c>
      <c r="AJ43">
        <f>SUMIFS('EIA Imports Distillate Fuel'!$D:$D,'EIA Imports Distillate Fuel'!$A:$A,AJ$3,'EIA Imports Distillate Fuel'!$C:$C,$A43)</f>
        <v/>
      </c>
      <c r="AK43">
        <f>SUMIFS('EIA Imports Distillate Fuel'!$D:$D,'EIA Imports Distillate Fuel'!$A:$A,AK$3,'EIA Imports Distillate Fuel'!$C:$C,$A43)</f>
        <v/>
      </c>
      <c r="AL43">
        <f>SUMIFS('EIA Imports Distillate Fuel'!$D:$D,'EIA Imports Distillate Fuel'!$A:$A,AL$3,'EIA Imports Distillate Fuel'!$C:$C,$A43)</f>
        <v/>
      </c>
      <c r="AM43">
        <f>SUMIFS('EIA Imports Distillate Fuel'!$D:$D,'EIA Imports Distillate Fuel'!$A:$A,AM$3,'EIA Imports Distillate Fuel'!$C:$C,$A43)</f>
        <v/>
      </c>
      <c r="AN43">
        <f>SUMIFS('EIA Imports Distillate Fuel'!$D:$D,'EIA Imports Distillate Fuel'!$A:$A,AN$3,'EIA Imports Distillate Fuel'!$C:$C,$A43)</f>
        <v/>
      </c>
      <c r="AO43">
        <f>SUMIFS('EIA Imports Distillate Fuel'!$D:$D,'EIA Imports Distillate Fuel'!$A:$A,AO$3,'EIA Imports Distillate Fuel'!$C:$C,$A43)</f>
        <v/>
      </c>
      <c r="AP43">
        <f>SUMIFS('EIA Imports Distillate Fuel'!$D:$D,'EIA Imports Distillate Fuel'!$A:$A,AP$3,'EIA Imports Distillate Fuel'!$C:$C,$A43)</f>
        <v/>
      </c>
      <c r="AQ43">
        <f>SUMIFS('EIA Imports Distillate Fuel'!$D:$D,'EIA Imports Distillate Fuel'!$A:$A,AQ$3,'EIA Imports Distillate Fuel'!$C:$C,$A43)</f>
        <v/>
      </c>
      <c r="AR43">
        <f>SUMIFS('EIA Imports Distillate Fuel'!$D:$D,'EIA Imports Distillate Fuel'!$A:$A,AR$3,'EIA Imports Distillate Fuel'!$C:$C,$A43)</f>
        <v/>
      </c>
      <c r="AS43">
        <f>SUMIFS('EIA Imports Distillate Fuel'!$D:$D,'EIA Imports Distillate Fuel'!$A:$A,AS$3,'EIA Imports Distillate Fuel'!$C:$C,$A43)</f>
        <v/>
      </c>
      <c r="AT43">
        <f>SUMIFS('EIA Imports Distillate Fuel'!$D:$D,'EIA Imports Distillate Fuel'!$A:$A,AT$3,'EIA Imports Distillate Fuel'!$C:$C,$A43)</f>
        <v/>
      </c>
      <c r="AU43">
        <f>SUMIFS('EIA Imports Distillate Fuel'!$D:$D,'EIA Imports Distillate Fuel'!$A:$A,AU$3,'EIA Imports Distillate Fuel'!$C:$C,$A43)</f>
        <v/>
      </c>
    </row>
    <row r="44" spans="1:47">
      <c r="A44" t="s">
        <v>377</v>
      </c>
      <c r="B44" t="s">
        <v>1648</v>
      </c>
      <c r="C44" t="s">
        <v>1742</v>
      </c>
      <c r="D44">
        <f>SUMIFS('EIA Imports Distillate Fuel'!$D:$D,'EIA Imports Distillate Fuel'!$A:$A,D$3,'EIA Imports Distillate Fuel'!$C:$C,$A44)</f>
        <v/>
      </c>
      <c r="E44">
        <f>SUMIFS('EIA Imports Distillate Fuel'!$D:$D,'EIA Imports Distillate Fuel'!$A:$A,E$3,'EIA Imports Distillate Fuel'!$C:$C,$A44)</f>
        <v/>
      </c>
      <c r="F44">
        <f>SUMIFS('EIA Imports Distillate Fuel'!$D:$D,'EIA Imports Distillate Fuel'!$A:$A,F$3,'EIA Imports Distillate Fuel'!$C:$C,$A44)</f>
        <v/>
      </c>
      <c r="G44">
        <f>SUMIFS('EIA Imports Distillate Fuel'!$D:$D,'EIA Imports Distillate Fuel'!$A:$A,G$3,'EIA Imports Distillate Fuel'!$C:$C,$A44)</f>
        <v/>
      </c>
      <c r="H44">
        <f>SUMIFS('EIA Imports Distillate Fuel'!$D:$D,'EIA Imports Distillate Fuel'!$A:$A,H$3,'EIA Imports Distillate Fuel'!$C:$C,$A44)</f>
        <v/>
      </c>
      <c r="I44">
        <f>SUMIFS('EIA Imports Distillate Fuel'!$D:$D,'EIA Imports Distillate Fuel'!$A:$A,I$3,'EIA Imports Distillate Fuel'!$C:$C,$A44)</f>
        <v/>
      </c>
      <c r="J44">
        <f>SUMIFS('EIA Imports Distillate Fuel'!$D:$D,'EIA Imports Distillate Fuel'!$A:$A,J$3,'EIA Imports Distillate Fuel'!$C:$C,$A44)</f>
        <v/>
      </c>
      <c r="K44">
        <f>SUMIFS('EIA Imports Distillate Fuel'!$D:$D,'EIA Imports Distillate Fuel'!$A:$A,K$3,'EIA Imports Distillate Fuel'!$C:$C,$A44)</f>
        <v/>
      </c>
      <c r="L44">
        <f>SUMIFS('EIA Imports Distillate Fuel'!$D:$D,'EIA Imports Distillate Fuel'!$A:$A,L$3,'EIA Imports Distillate Fuel'!$C:$C,$A44)</f>
        <v/>
      </c>
      <c r="M44">
        <f>SUMIFS('EIA Imports Distillate Fuel'!$D:$D,'EIA Imports Distillate Fuel'!$A:$A,M$3,'EIA Imports Distillate Fuel'!$C:$C,$A44)</f>
        <v/>
      </c>
      <c r="N44">
        <f>SUMIFS('EIA Imports Distillate Fuel'!$D:$D,'EIA Imports Distillate Fuel'!$A:$A,N$3,'EIA Imports Distillate Fuel'!$C:$C,$A44)</f>
        <v/>
      </c>
      <c r="O44">
        <f>SUMIFS('EIA Imports Distillate Fuel'!$D:$D,'EIA Imports Distillate Fuel'!$A:$A,O$3,'EIA Imports Distillate Fuel'!$C:$C,$A44)</f>
        <v/>
      </c>
      <c r="P44">
        <f>SUMIFS('EIA Imports Distillate Fuel'!$D:$D,'EIA Imports Distillate Fuel'!$A:$A,P$3,'EIA Imports Distillate Fuel'!$C:$C,$A44)</f>
        <v/>
      </c>
      <c r="Q44">
        <f>SUMIFS('EIA Imports Distillate Fuel'!$D:$D,'EIA Imports Distillate Fuel'!$A:$A,Q$3,'EIA Imports Distillate Fuel'!$C:$C,$A44)</f>
        <v/>
      </c>
      <c r="R44">
        <f>SUMIFS('EIA Imports Distillate Fuel'!$D:$D,'EIA Imports Distillate Fuel'!$A:$A,R$3,'EIA Imports Distillate Fuel'!$C:$C,$A44)</f>
        <v/>
      </c>
      <c r="S44">
        <f>SUMIFS('EIA Imports Distillate Fuel'!$D:$D,'EIA Imports Distillate Fuel'!$A:$A,S$3,'EIA Imports Distillate Fuel'!$C:$C,$A44)</f>
        <v/>
      </c>
      <c r="T44">
        <f>SUMIFS('EIA Imports Distillate Fuel'!$D:$D,'EIA Imports Distillate Fuel'!$A:$A,T$3,'EIA Imports Distillate Fuel'!$C:$C,$A44)</f>
        <v/>
      </c>
      <c r="U44">
        <f>SUMIFS('EIA Imports Distillate Fuel'!$D:$D,'EIA Imports Distillate Fuel'!$A:$A,U$3,'EIA Imports Distillate Fuel'!$C:$C,$A44)</f>
        <v/>
      </c>
      <c r="V44">
        <f>SUMIFS('EIA Imports Distillate Fuel'!$D:$D,'EIA Imports Distillate Fuel'!$A:$A,V$3,'EIA Imports Distillate Fuel'!$C:$C,$A44)</f>
        <v/>
      </c>
      <c r="W44">
        <f>SUMIFS('EIA Imports Distillate Fuel'!$D:$D,'EIA Imports Distillate Fuel'!$A:$A,W$3,'EIA Imports Distillate Fuel'!$C:$C,$A44)</f>
        <v/>
      </c>
      <c r="X44">
        <f>SUMIFS('EIA Imports Distillate Fuel'!$D:$D,'EIA Imports Distillate Fuel'!$A:$A,X$3,'EIA Imports Distillate Fuel'!$C:$C,$A44)</f>
        <v/>
      </c>
      <c r="Y44">
        <f>SUMIFS('EIA Imports Distillate Fuel'!$D:$D,'EIA Imports Distillate Fuel'!$A:$A,Y$3,'EIA Imports Distillate Fuel'!$C:$C,$A44)</f>
        <v/>
      </c>
      <c r="Z44">
        <f>SUMIFS('EIA Imports Distillate Fuel'!$D:$D,'EIA Imports Distillate Fuel'!$A:$A,Z$3,'EIA Imports Distillate Fuel'!$C:$C,$A44)</f>
        <v/>
      </c>
      <c r="AA44">
        <f>SUMIFS('EIA Imports Distillate Fuel'!$D:$D,'EIA Imports Distillate Fuel'!$A:$A,AA$3,'EIA Imports Distillate Fuel'!$C:$C,$A44)</f>
        <v/>
      </c>
      <c r="AB44">
        <f>SUMIFS('EIA Imports Distillate Fuel'!$D:$D,'EIA Imports Distillate Fuel'!$A:$A,AB$3,'EIA Imports Distillate Fuel'!$C:$C,$A44)</f>
        <v/>
      </c>
      <c r="AC44">
        <f>SUMIFS('EIA Imports Distillate Fuel'!$D:$D,'EIA Imports Distillate Fuel'!$A:$A,AC$3,'EIA Imports Distillate Fuel'!$C:$C,$A44)</f>
        <v/>
      </c>
      <c r="AD44">
        <f>SUMIFS('EIA Imports Distillate Fuel'!$D:$D,'EIA Imports Distillate Fuel'!$A:$A,AD$3,'EIA Imports Distillate Fuel'!$C:$C,$A44)</f>
        <v/>
      </c>
      <c r="AE44">
        <f>SUMIFS('EIA Imports Distillate Fuel'!$D:$D,'EIA Imports Distillate Fuel'!$A:$A,AE$3,'EIA Imports Distillate Fuel'!$C:$C,$A44)</f>
        <v/>
      </c>
      <c r="AF44">
        <f>SUMIFS('EIA Imports Distillate Fuel'!$D:$D,'EIA Imports Distillate Fuel'!$A:$A,AF$3,'EIA Imports Distillate Fuel'!$C:$C,$A44)</f>
        <v/>
      </c>
      <c r="AG44">
        <f>SUMIFS('EIA Imports Distillate Fuel'!$D:$D,'EIA Imports Distillate Fuel'!$A:$A,AG$3,'EIA Imports Distillate Fuel'!$C:$C,$A44)</f>
        <v/>
      </c>
      <c r="AH44">
        <f>SUMIFS('EIA Imports Distillate Fuel'!$D:$D,'EIA Imports Distillate Fuel'!$A:$A,AH$3,'EIA Imports Distillate Fuel'!$C:$C,$A44)</f>
        <v/>
      </c>
      <c r="AI44">
        <f>SUMIFS('EIA Imports Distillate Fuel'!$D:$D,'EIA Imports Distillate Fuel'!$A:$A,AI$3,'EIA Imports Distillate Fuel'!$C:$C,$A44)</f>
        <v/>
      </c>
      <c r="AJ44">
        <f>SUMIFS('EIA Imports Distillate Fuel'!$D:$D,'EIA Imports Distillate Fuel'!$A:$A,AJ$3,'EIA Imports Distillate Fuel'!$C:$C,$A44)</f>
        <v/>
      </c>
      <c r="AK44">
        <f>SUMIFS('EIA Imports Distillate Fuel'!$D:$D,'EIA Imports Distillate Fuel'!$A:$A,AK$3,'EIA Imports Distillate Fuel'!$C:$C,$A44)</f>
        <v/>
      </c>
      <c r="AL44">
        <f>SUMIFS('EIA Imports Distillate Fuel'!$D:$D,'EIA Imports Distillate Fuel'!$A:$A,AL$3,'EIA Imports Distillate Fuel'!$C:$C,$A44)</f>
        <v/>
      </c>
      <c r="AM44">
        <f>SUMIFS('EIA Imports Distillate Fuel'!$D:$D,'EIA Imports Distillate Fuel'!$A:$A,AM$3,'EIA Imports Distillate Fuel'!$C:$C,$A44)</f>
        <v/>
      </c>
      <c r="AN44">
        <f>SUMIFS('EIA Imports Distillate Fuel'!$D:$D,'EIA Imports Distillate Fuel'!$A:$A,AN$3,'EIA Imports Distillate Fuel'!$C:$C,$A44)</f>
        <v/>
      </c>
      <c r="AO44">
        <f>SUMIFS('EIA Imports Distillate Fuel'!$D:$D,'EIA Imports Distillate Fuel'!$A:$A,AO$3,'EIA Imports Distillate Fuel'!$C:$C,$A44)</f>
        <v/>
      </c>
      <c r="AP44">
        <f>SUMIFS('EIA Imports Distillate Fuel'!$D:$D,'EIA Imports Distillate Fuel'!$A:$A,AP$3,'EIA Imports Distillate Fuel'!$C:$C,$A44)</f>
        <v/>
      </c>
      <c r="AQ44">
        <f>SUMIFS('EIA Imports Distillate Fuel'!$D:$D,'EIA Imports Distillate Fuel'!$A:$A,AQ$3,'EIA Imports Distillate Fuel'!$C:$C,$A44)</f>
        <v/>
      </c>
      <c r="AR44">
        <f>SUMIFS('EIA Imports Distillate Fuel'!$D:$D,'EIA Imports Distillate Fuel'!$A:$A,AR$3,'EIA Imports Distillate Fuel'!$C:$C,$A44)</f>
        <v/>
      </c>
      <c r="AS44">
        <f>SUMIFS('EIA Imports Distillate Fuel'!$D:$D,'EIA Imports Distillate Fuel'!$A:$A,AS$3,'EIA Imports Distillate Fuel'!$C:$C,$A44)</f>
        <v/>
      </c>
      <c r="AT44">
        <f>SUMIFS('EIA Imports Distillate Fuel'!$D:$D,'EIA Imports Distillate Fuel'!$A:$A,AT$3,'EIA Imports Distillate Fuel'!$C:$C,$A44)</f>
        <v/>
      </c>
      <c r="AU44">
        <f>SUMIFS('EIA Imports Distillate Fuel'!$D:$D,'EIA Imports Distillate Fuel'!$A:$A,AU$3,'EIA Imports Distillate Fuel'!$C:$C,$A44)</f>
        <v/>
      </c>
    </row>
    <row r="45" spans="1:47">
      <c r="A45" t="s">
        <v>325</v>
      </c>
      <c r="B45" t="s">
        <v>1648</v>
      </c>
      <c r="C45" t="s">
        <v>1742</v>
      </c>
      <c r="D45">
        <f>SUMIFS('EIA Imports Distillate Fuel'!$D:$D,'EIA Imports Distillate Fuel'!$A:$A,D$3,'EIA Imports Distillate Fuel'!$C:$C,$A45)</f>
        <v/>
      </c>
      <c r="E45">
        <f>SUMIFS('EIA Imports Distillate Fuel'!$D:$D,'EIA Imports Distillate Fuel'!$A:$A,E$3,'EIA Imports Distillate Fuel'!$C:$C,$A45)</f>
        <v/>
      </c>
      <c r="F45">
        <f>SUMIFS('EIA Imports Distillate Fuel'!$D:$D,'EIA Imports Distillate Fuel'!$A:$A,F$3,'EIA Imports Distillate Fuel'!$C:$C,$A45)</f>
        <v/>
      </c>
      <c r="G45">
        <f>SUMIFS('EIA Imports Distillate Fuel'!$D:$D,'EIA Imports Distillate Fuel'!$A:$A,G$3,'EIA Imports Distillate Fuel'!$C:$C,$A45)</f>
        <v/>
      </c>
      <c r="H45">
        <f>SUMIFS('EIA Imports Distillate Fuel'!$D:$D,'EIA Imports Distillate Fuel'!$A:$A,H$3,'EIA Imports Distillate Fuel'!$C:$C,$A45)</f>
        <v/>
      </c>
      <c r="I45">
        <f>SUMIFS('EIA Imports Distillate Fuel'!$D:$D,'EIA Imports Distillate Fuel'!$A:$A,I$3,'EIA Imports Distillate Fuel'!$C:$C,$A45)</f>
        <v/>
      </c>
      <c r="J45">
        <f>SUMIFS('EIA Imports Distillate Fuel'!$D:$D,'EIA Imports Distillate Fuel'!$A:$A,J$3,'EIA Imports Distillate Fuel'!$C:$C,$A45)</f>
        <v/>
      </c>
      <c r="K45">
        <f>SUMIFS('EIA Imports Distillate Fuel'!$D:$D,'EIA Imports Distillate Fuel'!$A:$A,K$3,'EIA Imports Distillate Fuel'!$C:$C,$A45)</f>
        <v/>
      </c>
      <c r="L45">
        <f>SUMIFS('EIA Imports Distillate Fuel'!$D:$D,'EIA Imports Distillate Fuel'!$A:$A,L$3,'EIA Imports Distillate Fuel'!$C:$C,$A45)</f>
        <v/>
      </c>
      <c r="M45">
        <f>SUMIFS('EIA Imports Distillate Fuel'!$D:$D,'EIA Imports Distillate Fuel'!$A:$A,M$3,'EIA Imports Distillate Fuel'!$C:$C,$A45)</f>
        <v/>
      </c>
      <c r="N45">
        <f>SUMIFS('EIA Imports Distillate Fuel'!$D:$D,'EIA Imports Distillate Fuel'!$A:$A,N$3,'EIA Imports Distillate Fuel'!$C:$C,$A45)</f>
        <v/>
      </c>
      <c r="O45">
        <f>SUMIFS('EIA Imports Distillate Fuel'!$D:$D,'EIA Imports Distillate Fuel'!$A:$A,O$3,'EIA Imports Distillate Fuel'!$C:$C,$A45)</f>
        <v/>
      </c>
      <c r="P45">
        <f>SUMIFS('EIA Imports Distillate Fuel'!$D:$D,'EIA Imports Distillate Fuel'!$A:$A,P$3,'EIA Imports Distillate Fuel'!$C:$C,$A45)</f>
        <v/>
      </c>
      <c r="Q45">
        <f>SUMIFS('EIA Imports Distillate Fuel'!$D:$D,'EIA Imports Distillate Fuel'!$A:$A,Q$3,'EIA Imports Distillate Fuel'!$C:$C,$A45)</f>
        <v/>
      </c>
      <c r="R45">
        <f>SUMIFS('EIA Imports Distillate Fuel'!$D:$D,'EIA Imports Distillate Fuel'!$A:$A,R$3,'EIA Imports Distillate Fuel'!$C:$C,$A45)</f>
        <v/>
      </c>
      <c r="S45">
        <f>SUMIFS('EIA Imports Distillate Fuel'!$D:$D,'EIA Imports Distillate Fuel'!$A:$A,S$3,'EIA Imports Distillate Fuel'!$C:$C,$A45)</f>
        <v/>
      </c>
      <c r="T45">
        <f>SUMIFS('EIA Imports Distillate Fuel'!$D:$D,'EIA Imports Distillate Fuel'!$A:$A,T$3,'EIA Imports Distillate Fuel'!$C:$C,$A45)</f>
        <v/>
      </c>
      <c r="U45">
        <f>SUMIFS('EIA Imports Distillate Fuel'!$D:$D,'EIA Imports Distillate Fuel'!$A:$A,U$3,'EIA Imports Distillate Fuel'!$C:$C,$A45)</f>
        <v/>
      </c>
      <c r="V45">
        <f>SUMIFS('EIA Imports Distillate Fuel'!$D:$D,'EIA Imports Distillate Fuel'!$A:$A,V$3,'EIA Imports Distillate Fuel'!$C:$C,$A45)</f>
        <v/>
      </c>
      <c r="W45">
        <f>SUMIFS('EIA Imports Distillate Fuel'!$D:$D,'EIA Imports Distillate Fuel'!$A:$A,W$3,'EIA Imports Distillate Fuel'!$C:$C,$A45)</f>
        <v/>
      </c>
      <c r="X45">
        <f>SUMIFS('EIA Imports Distillate Fuel'!$D:$D,'EIA Imports Distillate Fuel'!$A:$A,X$3,'EIA Imports Distillate Fuel'!$C:$C,$A45)</f>
        <v/>
      </c>
      <c r="Y45">
        <f>SUMIFS('EIA Imports Distillate Fuel'!$D:$D,'EIA Imports Distillate Fuel'!$A:$A,Y$3,'EIA Imports Distillate Fuel'!$C:$C,$A45)</f>
        <v/>
      </c>
      <c r="Z45">
        <f>SUMIFS('EIA Imports Distillate Fuel'!$D:$D,'EIA Imports Distillate Fuel'!$A:$A,Z$3,'EIA Imports Distillate Fuel'!$C:$C,$A45)</f>
        <v/>
      </c>
      <c r="AA45">
        <f>SUMIFS('EIA Imports Distillate Fuel'!$D:$D,'EIA Imports Distillate Fuel'!$A:$A,AA$3,'EIA Imports Distillate Fuel'!$C:$C,$A45)</f>
        <v/>
      </c>
      <c r="AB45">
        <f>SUMIFS('EIA Imports Distillate Fuel'!$D:$D,'EIA Imports Distillate Fuel'!$A:$A,AB$3,'EIA Imports Distillate Fuel'!$C:$C,$A45)</f>
        <v/>
      </c>
      <c r="AC45">
        <f>SUMIFS('EIA Imports Distillate Fuel'!$D:$D,'EIA Imports Distillate Fuel'!$A:$A,AC$3,'EIA Imports Distillate Fuel'!$C:$C,$A45)</f>
        <v/>
      </c>
      <c r="AD45">
        <f>SUMIFS('EIA Imports Distillate Fuel'!$D:$D,'EIA Imports Distillate Fuel'!$A:$A,AD$3,'EIA Imports Distillate Fuel'!$C:$C,$A45)</f>
        <v/>
      </c>
      <c r="AE45">
        <f>SUMIFS('EIA Imports Distillate Fuel'!$D:$D,'EIA Imports Distillate Fuel'!$A:$A,AE$3,'EIA Imports Distillate Fuel'!$C:$C,$A45)</f>
        <v/>
      </c>
      <c r="AF45">
        <f>SUMIFS('EIA Imports Distillate Fuel'!$D:$D,'EIA Imports Distillate Fuel'!$A:$A,AF$3,'EIA Imports Distillate Fuel'!$C:$C,$A45)</f>
        <v/>
      </c>
      <c r="AG45">
        <f>SUMIFS('EIA Imports Distillate Fuel'!$D:$D,'EIA Imports Distillate Fuel'!$A:$A,AG$3,'EIA Imports Distillate Fuel'!$C:$C,$A45)</f>
        <v/>
      </c>
      <c r="AH45">
        <f>SUMIFS('EIA Imports Distillate Fuel'!$D:$D,'EIA Imports Distillate Fuel'!$A:$A,AH$3,'EIA Imports Distillate Fuel'!$C:$C,$A45)</f>
        <v/>
      </c>
      <c r="AI45">
        <f>SUMIFS('EIA Imports Distillate Fuel'!$D:$D,'EIA Imports Distillate Fuel'!$A:$A,AI$3,'EIA Imports Distillate Fuel'!$C:$C,$A45)</f>
        <v/>
      </c>
      <c r="AJ45">
        <f>SUMIFS('EIA Imports Distillate Fuel'!$D:$D,'EIA Imports Distillate Fuel'!$A:$A,AJ$3,'EIA Imports Distillate Fuel'!$C:$C,$A45)</f>
        <v/>
      </c>
      <c r="AK45">
        <f>SUMIFS('EIA Imports Distillate Fuel'!$D:$D,'EIA Imports Distillate Fuel'!$A:$A,AK$3,'EIA Imports Distillate Fuel'!$C:$C,$A45)</f>
        <v/>
      </c>
      <c r="AL45">
        <f>SUMIFS('EIA Imports Distillate Fuel'!$D:$D,'EIA Imports Distillate Fuel'!$A:$A,AL$3,'EIA Imports Distillate Fuel'!$C:$C,$A45)</f>
        <v/>
      </c>
      <c r="AM45">
        <f>SUMIFS('EIA Imports Distillate Fuel'!$D:$D,'EIA Imports Distillate Fuel'!$A:$A,AM$3,'EIA Imports Distillate Fuel'!$C:$C,$A45)</f>
        <v/>
      </c>
      <c r="AN45">
        <f>SUMIFS('EIA Imports Distillate Fuel'!$D:$D,'EIA Imports Distillate Fuel'!$A:$A,AN$3,'EIA Imports Distillate Fuel'!$C:$C,$A45)</f>
        <v/>
      </c>
      <c r="AO45">
        <f>SUMIFS('EIA Imports Distillate Fuel'!$D:$D,'EIA Imports Distillate Fuel'!$A:$A,AO$3,'EIA Imports Distillate Fuel'!$C:$C,$A45)</f>
        <v/>
      </c>
      <c r="AP45">
        <f>SUMIFS('EIA Imports Distillate Fuel'!$D:$D,'EIA Imports Distillate Fuel'!$A:$A,AP$3,'EIA Imports Distillate Fuel'!$C:$C,$A45)</f>
        <v/>
      </c>
      <c r="AQ45">
        <f>SUMIFS('EIA Imports Distillate Fuel'!$D:$D,'EIA Imports Distillate Fuel'!$A:$A,AQ$3,'EIA Imports Distillate Fuel'!$C:$C,$A45)</f>
        <v/>
      </c>
      <c r="AR45">
        <f>SUMIFS('EIA Imports Distillate Fuel'!$D:$D,'EIA Imports Distillate Fuel'!$A:$A,AR$3,'EIA Imports Distillate Fuel'!$C:$C,$A45)</f>
        <v/>
      </c>
      <c r="AS45">
        <f>SUMIFS('EIA Imports Distillate Fuel'!$D:$D,'EIA Imports Distillate Fuel'!$A:$A,AS$3,'EIA Imports Distillate Fuel'!$C:$C,$A45)</f>
        <v/>
      </c>
      <c r="AT45">
        <f>SUMIFS('EIA Imports Distillate Fuel'!$D:$D,'EIA Imports Distillate Fuel'!$A:$A,AT$3,'EIA Imports Distillate Fuel'!$C:$C,$A45)</f>
        <v/>
      </c>
      <c r="AU45">
        <f>SUMIFS('EIA Imports Distillate Fuel'!$D:$D,'EIA Imports Distillate Fuel'!$A:$A,AU$3,'EIA Imports Distillate Fuel'!$C:$C,$A45)</f>
        <v/>
      </c>
    </row>
    <row r="46" spans="1:47">
      <c r="A46" t="s">
        <v>317</v>
      </c>
      <c r="B46" t="s">
        <v>1648</v>
      </c>
      <c r="C46" t="s">
        <v>1742</v>
      </c>
      <c r="D46">
        <f>SUMIFS('EIA Imports Distillate Fuel'!$D:$D,'EIA Imports Distillate Fuel'!$A:$A,D$3,'EIA Imports Distillate Fuel'!$C:$C,$A46)</f>
        <v/>
      </c>
      <c r="E46">
        <f>SUMIFS('EIA Imports Distillate Fuel'!$D:$D,'EIA Imports Distillate Fuel'!$A:$A,E$3,'EIA Imports Distillate Fuel'!$C:$C,$A46)</f>
        <v/>
      </c>
      <c r="F46">
        <f>SUMIFS('EIA Imports Distillate Fuel'!$D:$D,'EIA Imports Distillate Fuel'!$A:$A,F$3,'EIA Imports Distillate Fuel'!$C:$C,$A46)</f>
        <v/>
      </c>
      <c r="G46">
        <f>SUMIFS('EIA Imports Distillate Fuel'!$D:$D,'EIA Imports Distillate Fuel'!$A:$A,G$3,'EIA Imports Distillate Fuel'!$C:$C,$A46)</f>
        <v/>
      </c>
      <c r="H46">
        <f>SUMIFS('EIA Imports Distillate Fuel'!$D:$D,'EIA Imports Distillate Fuel'!$A:$A,H$3,'EIA Imports Distillate Fuel'!$C:$C,$A46)</f>
        <v/>
      </c>
      <c r="I46">
        <f>SUMIFS('EIA Imports Distillate Fuel'!$D:$D,'EIA Imports Distillate Fuel'!$A:$A,I$3,'EIA Imports Distillate Fuel'!$C:$C,$A46)</f>
        <v/>
      </c>
      <c r="J46">
        <f>SUMIFS('EIA Imports Distillate Fuel'!$D:$D,'EIA Imports Distillate Fuel'!$A:$A,J$3,'EIA Imports Distillate Fuel'!$C:$C,$A46)</f>
        <v/>
      </c>
      <c r="K46">
        <f>SUMIFS('EIA Imports Distillate Fuel'!$D:$D,'EIA Imports Distillate Fuel'!$A:$A,K$3,'EIA Imports Distillate Fuel'!$C:$C,$A46)</f>
        <v/>
      </c>
      <c r="L46">
        <f>SUMIFS('EIA Imports Distillate Fuel'!$D:$D,'EIA Imports Distillate Fuel'!$A:$A,L$3,'EIA Imports Distillate Fuel'!$C:$C,$A46)</f>
        <v/>
      </c>
      <c r="M46">
        <f>SUMIFS('EIA Imports Distillate Fuel'!$D:$D,'EIA Imports Distillate Fuel'!$A:$A,M$3,'EIA Imports Distillate Fuel'!$C:$C,$A46)</f>
        <v/>
      </c>
      <c r="N46">
        <f>SUMIFS('EIA Imports Distillate Fuel'!$D:$D,'EIA Imports Distillate Fuel'!$A:$A,N$3,'EIA Imports Distillate Fuel'!$C:$C,$A46)</f>
        <v/>
      </c>
      <c r="O46">
        <f>SUMIFS('EIA Imports Distillate Fuel'!$D:$D,'EIA Imports Distillate Fuel'!$A:$A,O$3,'EIA Imports Distillate Fuel'!$C:$C,$A46)</f>
        <v/>
      </c>
      <c r="P46">
        <f>SUMIFS('EIA Imports Distillate Fuel'!$D:$D,'EIA Imports Distillate Fuel'!$A:$A,P$3,'EIA Imports Distillate Fuel'!$C:$C,$A46)</f>
        <v/>
      </c>
      <c r="Q46">
        <f>SUMIFS('EIA Imports Distillate Fuel'!$D:$D,'EIA Imports Distillate Fuel'!$A:$A,Q$3,'EIA Imports Distillate Fuel'!$C:$C,$A46)</f>
        <v/>
      </c>
      <c r="R46">
        <f>SUMIFS('EIA Imports Distillate Fuel'!$D:$D,'EIA Imports Distillate Fuel'!$A:$A,R$3,'EIA Imports Distillate Fuel'!$C:$C,$A46)</f>
        <v/>
      </c>
      <c r="S46">
        <f>SUMIFS('EIA Imports Distillate Fuel'!$D:$D,'EIA Imports Distillate Fuel'!$A:$A,S$3,'EIA Imports Distillate Fuel'!$C:$C,$A46)</f>
        <v/>
      </c>
      <c r="T46">
        <f>SUMIFS('EIA Imports Distillate Fuel'!$D:$D,'EIA Imports Distillate Fuel'!$A:$A,T$3,'EIA Imports Distillate Fuel'!$C:$C,$A46)</f>
        <v/>
      </c>
      <c r="U46">
        <f>SUMIFS('EIA Imports Distillate Fuel'!$D:$D,'EIA Imports Distillate Fuel'!$A:$A,U$3,'EIA Imports Distillate Fuel'!$C:$C,$A46)</f>
        <v/>
      </c>
      <c r="V46">
        <f>SUMIFS('EIA Imports Distillate Fuel'!$D:$D,'EIA Imports Distillate Fuel'!$A:$A,V$3,'EIA Imports Distillate Fuel'!$C:$C,$A46)</f>
        <v/>
      </c>
      <c r="W46">
        <f>SUMIFS('EIA Imports Distillate Fuel'!$D:$D,'EIA Imports Distillate Fuel'!$A:$A,W$3,'EIA Imports Distillate Fuel'!$C:$C,$A46)</f>
        <v/>
      </c>
      <c r="X46">
        <f>SUMIFS('EIA Imports Distillate Fuel'!$D:$D,'EIA Imports Distillate Fuel'!$A:$A,X$3,'EIA Imports Distillate Fuel'!$C:$C,$A46)</f>
        <v/>
      </c>
      <c r="Y46">
        <f>SUMIFS('EIA Imports Distillate Fuel'!$D:$D,'EIA Imports Distillate Fuel'!$A:$A,Y$3,'EIA Imports Distillate Fuel'!$C:$C,$A46)</f>
        <v/>
      </c>
      <c r="Z46">
        <f>SUMIFS('EIA Imports Distillate Fuel'!$D:$D,'EIA Imports Distillate Fuel'!$A:$A,Z$3,'EIA Imports Distillate Fuel'!$C:$C,$A46)</f>
        <v/>
      </c>
      <c r="AA46">
        <f>SUMIFS('EIA Imports Distillate Fuel'!$D:$D,'EIA Imports Distillate Fuel'!$A:$A,AA$3,'EIA Imports Distillate Fuel'!$C:$C,$A46)</f>
        <v/>
      </c>
      <c r="AB46">
        <f>SUMIFS('EIA Imports Distillate Fuel'!$D:$D,'EIA Imports Distillate Fuel'!$A:$A,AB$3,'EIA Imports Distillate Fuel'!$C:$C,$A46)</f>
        <v/>
      </c>
      <c r="AC46">
        <f>SUMIFS('EIA Imports Distillate Fuel'!$D:$D,'EIA Imports Distillate Fuel'!$A:$A,AC$3,'EIA Imports Distillate Fuel'!$C:$C,$A46)</f>
        <v/>
      </c>
      <c r="AD46">
        <f>SUMIFS('EIA Imports Distillate Fuel'!$D:$D,'EIA Imports Distillate Fuel'!$A:$A,AD$3,'EIA Imports Distillate Fuel'!$C:$C,$A46)</f>
        <v/>
      </c>
      <c r="AE46">
        <f>SUMIFS('EIA Imports Distillate Fuel'!$D:$D,'EIA Imports Distillate Fuel'!$A:$A,AE$3,'EIA Imports Distillate Fuel'!$C:$C,$A46)</f>
        <v/>
      </c>
      <c r="AF46">
        <f>SUMIFS('EIA Imports Distillate Fuel'!$D:$D,'EIA Imports Distillate Fuel'!$A:$A,AF$3,'EIA Imports Distillate Fuel'!$C:$C,$A46)</f>
        <v/>
      </c>
      <c r="AG46">
        <f>SUMIFS('EIA Imports Distillate Fuel'!$D:$D,'EIA Imports Distillate Fuel'!$A:$A,AG$3,'EIA Imports Distillate Fuel'!$C:$C,$A46)</f>
        <v/>
      </c>
      <c r="AH46">
        <f>SUMIFS('EIA Imports Distillate Fuel'!$D:$D,'EIA Imports Distillate Fuel'!$A:$A,AH$3,'EIA Imports Distillate Fuel'!$C:$C,$A46)</f>
        <v/>
      </c>
      <c r="AI46">
        <f>SUMIFS('EIA Imports Distillate Fuel'!$D:$D,'EIA Imports Distillate Fuel'!$A:$A,AI$3,'EIA Imports Distillate Fuel'!$C:$C,$A46)</f>
        <v/>
      </c>
      <c r="AJ46">
        <f>SUMIFS('EIA Imports Distillate Fuel'!$D:$D,'EIA Imports Distillate Fuel'!$A:$A,AJ$3,'EIA Imports Distillate Fuel'!$C:$C,$A46)</f>
        <v/>
      </c>
      <c r="AK46">
        <f>SUMIFS('EIA Imports Distillate Fuel'!$D:$D,'EIA Imports Distillate Fuel'!$A:$A,AK$3,'EIA Imports Distillate Fuel'!$C:$C,$A46)</f>
        <v/>
      </c>
      <c r="AL46">
        <f>SUMIFS('EIA Imports Distillate Fuel'!$D:$D,'EIA Imports Distillate Fuel'!$A:$A,AL$3,'EIA Imports Distillate Fuel'!$C:$C,$A46)</f>
        <v/>
      </c>
      <c r="AM46">
        <f>SUMIFS('EIA Imports Distillate Fuel'!$D:$D,'EIA Imports Distillate Fuel'!$A:$A,AM$3,'EIA Imports Distillate Fuel'!$C:$C,$A46)</f>
        <v/>
      </c>
      <c r="AN46">
        <f>SUMIFS('EIA Imports Distillate Fuel'!$D:$D,'EIA Imports Distillate Fuel'!$A:$A,AN$3,'EIA Imports Distillate Fuel'!$C:$C,$A46)</f>
        <v/>
      </c>
      <c r="AO46">
        <f>SUMIFS('EIA Imports Distillate Fuel'!$D:$D,'EIA Imports Distillate Fuel'!$A:$A,AO$3,'EIA Imports Distillate Fuel'!$C:$C,$A46)</f>
        <v/>
      </c>
      <c r="AP46">
        <f>SUMIFS('EIA Imports Distillate Fuel'!$D:$D,'EIA Imports Distillate Fuel'!$A:$A,AP$3,'EIA Imports Distillate Fuel'!$C:$C,$A46)</f>
        <v/>
      </c>
      <c r="AQ46">
        <f>SUMIFS('EIA Imports Distillate Fuel'!$D:$D,'EIA Imports Distillate Fuel'!$A:$A,AQ$3,'EIA Imports Distillate Fuel'!$C:$C,$A46)</f>
        <v/>
      </c>
      <c r="AR46">
        <f>SUMIFS('EIA Imports Distillate Fuel'!$D:$D,'EIA Imports Distillate Fuel'!$A:$A,AR$3,'EIA Imports Distillate Fuel'!$C:$C,$A46)</f>
        <v/>
      </c>
      <c r="AS46">
        <f>SUMIFS('EIA Imports Distillate Fuel'!$D:$D,'EIA Imports Distillate Fuel'!$A:$A,AS$3,'EIA Imports Distillate Fuel'!$C:$C,$A46)</f>
        <v/>
      </c>
      <c r="AT46">
        <f>SUMIFS('EIA Imports Distillate Fuel'!$D:$D,'EIA Imports Distillate Fuel'!$A:$A,AT$3,'EIA Imports Distillate Fuel'!$C:$C,$A46)</f>
        <v/>
      </c>
      <c r="AU46">
        <f>SUMIFS('EIA Imports Distillate Fuel'!$D:$D,'EIA Imports Distillate Fuel'!$A:$A,AU$3,'EIA Imports Distillate Fuel'!$C:$C,$A46)</f>
        <v/>
      </c>
    </row>
    <row r="47" spans="1:47">
      <c r="A47" t="s">
        <v>281</v>
      </c>
      <c r="B47" t="s">
        <v>1648</v>
      </c>
      <c r="C47" t="s">
        <v>1742</v>
      </c>
      <c r="D47">
        <f>SUMIFS('EIA Imports Distillate Fuel'!$D:$D,'EIA Imports Distillate Fuel'!$A:$A,D$3,'EIA Imports Distillate Fuel'!$C:$C,$A47)</f>
        <v/>
      </c>
      <c r="E47">
        <f>SUMIFS('EIA Imports Distillate Fuel'!$D:$D,'EIA Imports Distillate Fuel'!$A:$A,E$3,'EIA Imports Distillate Fuel'!$C:$C,$A47)</f>
        <v/>
      </c>
      <c r="F47">
        <f>SUMIFS('EIA Imports Distillate Fuel'!$D:$D,'EIA Imports Distillate Fuel'!$A:$A,F$3,'EIA Imports Distillate Fuel'!$C:$C,$A47)</f>
        <v/>
      </c>
      <c r="G47">
        <f>SUMIFS('EIA Imports Distillate Fuel'!$D:$D,'EIA Imports Distillate Fuel'!$A:$A,G$3,'EIA Imports Distillate Fuel'!$C:$C,$A47)</f>
        <v/>
      </c>
      <c r="H47">
        <f>SUMIFS('EIA Imports Distillate Fuel'!$D:$D,'EIA Imports Distillate Fuel'!$A:$A,H$3,'EIA Imports Distillate Fuel'!$C:$C,$A47)</f>
        <v/>
      </c>
      <c r="I47">
        <f>SUMIFS('EIA Imports Distillate Fuel'!$D:$D,'EIA Imports Distillate Fuel'!$A:$A,I$3,'EIA Imports Distillate Fuel'!$C:$C,$A47)</f>
        <v/>
      </c>
      <c r="J47">
        <f>SUMIFS('EIA Imports Distillate Fuel'!$D:$D,'EIA Imports Distillate Fuel'!$A:$A,J$3,'EIA Imports Distillate Fuel'!$C:$C,$A47)</f>
        <v/>
      </c>
      <c r="K47">
        <f>SUMIFS('EIA Imports Distillate Fuel'!$D:$D,'EIA Imports Distillate Fuel'!$A:$A,K$3,'EIA Imports Distillate Fuel'!$C:$C,$A47)</f>
        <v/>
      </c>
      <c r="L47">
        <f>SUMIFS('EIA Imports Distillate Fuel'!$D:$D,'EIA Imports Distillate Fuel'!$A:$A,L$3,'EIA Imports Distillate Fuel'!$C:$C,$A47)</f>
        <v/>
      </c>
      <c r="M47">
        <f>SUMIFS('EIA Imports Distillate Fuel'!$D:$D,'EIA Imports Distillate Fuel'!$A:$A,M$3,'EIA Imports Distillate Fuel'!$C:$C,$A47)</f>
        <v/>
      </c>
      <c r="N47">
        <f>SUMIFS('EIA Imports Distillate Fuel'!$D:$D,'EIA Imports Distillate Fuel'!$A:$A,N$3,'EIA Imports Distillate Fuel'!$C:$C,$A47)</f>
        <v/>
      </c>
      <c r="O47">
        <f>SUMIFS('EIA Imports Distillate Fuel'!$D:$D,'EIA Imports Distillate Fuel'!$A:$A,O$3,'EIA Imports Distillate Fuel'!$C:$C,$A47)</f>
        <v/>
      </c>
      <c r="P47">
        <f>SUMIFS('EIA Imports Distillate Fuel'!$D:$D,'EIA Imports Distillate Fuel'!$A:$A,P$3,'EIA Imports Distillate Fuel'!$C:$C,$A47)</f>
        <v/>
      </c>
      <c r="Q47">
        <f>SUMIFS('EIA Imports Distillate Fuel'!$D:$D,'EIA Imports Distillate Fuel'!$A:$A,Q$3,'EIA Imports Distillate Fuel'!$C:$C,$A47)</f>
        <v/>
      </c>
      <c r="R47">
        <f>SUMIFS('EIA Imports Distillate Fuel'!$D:$D,'EIA Imports Distillate Fuel'!$A:$A,R$3,'EIA Imports Distillate Fuel'!$C:$C,$A47)</f>
        <v/>
      </c>
      <c r="S47">
        <f>SUMIFS('EIA Imports Distillate Fuel'!$D:$D,'EIA Imports Distillate Fuel'!$A:$A,S$3,'EIA Imports Distillate Fuel'!$C:$C,$A47)</f>
        <v/>
      </c>
      <c r="T47">
        <f>SUMIFS('EIA Imports Distillate Fuel'!$D:$D,'EIA Imports Distillate Fuel'!$A:$A,T$3,'EIA Imports Distillate Fuel'!$C:$C,$A47)</f>
        <v/>
      </c>
      <c r="U47">
        <f>SUMIFS('EIA Imports Distillate Fuel'!$D:$D,'EIA Imports Distillate Fuel'!$A:$A,U$3,'EIA Imports Distillate Fuel'!$C:$C,$A47)</f>
        <v/>
      </c>
      <c r="V47">
        <f>SUMIFS('EIA Imports Distillate Fuel'!$D:$D,'EIA Imports Distillate Fuel'!$A:$A,V$3,'EIA Imports Distillate Fuel'!$C:$C,$A47)</f>
        <v/>
      </c>
      <c r="W47">
        <f>SUMIFS('EIA Imports Distillate Fuel'!$D:$D,'EIA Imports Distillate Fuel'!$A:$A,W$3,'EIA Imports Distillate Fuel'!$C:$C,$A47)</f>
        <v/>
      </c>
      <c r="X47">
        <f>SUMIFS('EIA Imports Distillate Fuel'!$D:$D,'EIA Imports Distillate Fuel'!$A:$A,X$3,'EIA Imports Distillate Fuel'!$C:$C,$A47)</f>
        <v/>
      </c>
      <c r="Y47">
        <f>SUMIFS('EIA Imports Distillate Fuel'!$D:$D,'EIA Imports Distillate Fuel'!$A:$A,Y$3,'EIA Imports Distillate Fuel'!$C:$C,$A47)</f>
        <v/>
      </c>
      <c r="Z47">
        <f>SUMIFS('EIA Imports Distillate Fuel'!$D:$D,'EIA Imports Distillate Fuel'!$A:$A,Z$3,'EIA Imports Distillate Fuel'!$C:$C,$A47)</f>
        <v/>
      </c>
      <c r="AA47">
        <f>SUMIFS('EIA Imports Distillate Fuel'!$D:$D,'EIA Imports Distillate Fuel'!$A:$A,AA$3,'EIA Imports Distillate Fuel'!$C:$C,$A47)</f>
        <v/>
      </c>
      <c r="AB47">
        <f>SUMIFS('EIA Imports Distillate Fuel'!$D:$D,'EIA Imports Distillate Fuel'!$A:$A,AB$3,'EIA Imports Distillate Fuel'!$C:$C,$A47)</f>
        <v/>
      </c>
      <c r="AC47">
        <f>SUMIFS('EIA Imports Distillate Fuel'!$D:$D,'EIA Imports Distillate Fuel'!$A:$A,AC$3,'EIA Imports Distillate Fuel'!$C:$C,$A47)</f>
        <v/>
      </c>
      <c r="AD47">
        <f>SUMIFS('EIA Imports Distillate Fuel'!$D:$D,'EIA Imports Distillate Fuel'!$A:$A,AD$3,'EIA Imports Distillate Fuel'!$C:$C,$A47)</f>
        <v/>
      </c>
      <c r="AE47">
        <f>SUMIFS('EIA Imports Distillate Fuel'!$D:$D,'EIA Imports Distillate Fuel'!$A:$A,AE$3,'EIA Imports Distillate Fuel'!$C:$C,$A47)</f>
        <v/>
      </c>
      <c r="AF47">
        <f>SUMIFS('EIA Imports Distillate Fuel'!$D:$D,'EIA Imports Distillate Fuel'!$A:$A,AF$3,'EIA Imports Distillate Fuel'!$C:$C,$A47)</f>
        <v/>
      </c>
      <c r="AG47">
        <f>SUMIFS('EIA Imports Distillate Fuel'!$D:$D,'EIA Imports Distillate Fuel'!$A:$A,AG$3,'EIA Imports Distillate Fuel'!$C:$C,$A47)</f>
        <v/>
      </c>
      <c r="AH47">
        <f>SUMIFS('EIA Imports Distillate Fuel'!$D:$D,'EIA Imports Distillate Fuel'!$A:$A,AH$3,'EIA Imports Distillate Fuel'!$C:$C,$A47)</f>
        <v/>
      </c>
      <c r="AI47">
        <f>SUMIFS('EIA Imports Distillate Fuel'!$D:$D,'EIA Imports Distillate Fuel'!$A:$A,AI$3,'EIA Imports Distillate Fuel'!$C:$C,$A47)</f>
        <v/>
      </c>
      <c r="AJ47">
        <f>SUMIFS('EIA Imports Distillate Fuel'!$D:$D,'EIA Imports Distillate Fuel'!$A:$A,AJ$3,'EIA Imports Distillate Fuel'!$C:$C,$A47)</f>
        <v/>
      </c>
      <c r="AK47">
        <f>SUMIFS('EIA Imports Distillate Fuel'!$D:$D,'EIA Imports Distillate Fuel'!$A:$A,AK$3,'EIA Imports Distillate Fuel'!$C:$C,$A47)</f>
        <v/>
      </c>
      <c r="AL47">
        <f>SUMIFS('EIA Imports Distillate Fuel'!$D:$D,'EIA Imports Distillate Fuel'!$A:$A,AL$3,'EIA Imports Distillate Fuel'!$C:$C,$A47)</f>
        <v/>
      </c>
      <c r="AM47">
        <f>SUMIFS('EIA Imports Distillate Fuel'!$D:$D,'EIA Imports Distillate Fuel'!$A:$A,AM$3,'EIA Imports Distillate Fuel'!$C:$C,$A47)</f>
        <v/>
      </c>
      <c r="AN47">
        <f>SUMIFS('EIA Imports Distillate Fuel'!$D:$D,'EIA Imports Distillate Fuel'!$A:$A,AN$3,'EIA Imports Distillate Fuel'!$C:$C,$A47)</f>
        <v/>
      </c>
      <c r="AO47">
        <f>SUMIFS('EIA Imports Distillate Fuel'!$D:$D,'EIA Imports Distillate Fuel'!$A:$A,AO$3,'EIA Imports Distillate Fuel'!$C:$C,$A47)</f>
        <v/>
      </c>
      <c r="AP47">
        <f>SUMIFS('EIA Imports Distillate Fuel'!$D:$D,'EIA Imports Distillate Fuel'!$A:$A,AP$3,'EIA Imports Distillate Fuel'!$C:$C,$A47)</f>
        <v/>
      </c>
      <c r="AQ47">
        <f>SUMIFS('EIA Imports Distillate Fuel'!$D:$D,'EIA Imports Distillate Fuel'!$A:$A,AQ$3,'EIA Imports Distillate Fuel'!$C:$C,$A47)</f>
        <v/>
      </c>
      <c r="AR47">
        <f>SUMIFS('EIA Imports Distillate Fuel'!$D:$D,'EIA Imports Distillate Fuel'!$A:$A,AR$3,'EIA Imports Distillate Fuel'!$C:$C,$A47)</f>
        <v/>
      </c>
      <c r="AS47">
        <f>SUMIFS('EIA Imports Distillate Fuel'!$D:$D,'EIA Imports Distillate Fuel'!$A:$A,AS$3,'EIA Imports Distillate Fuel'!$C:$C,$A47)</f>
        <v/>
      </c>
      <c r="AT47">
        <f>SUMIFS('EIA Imports Distillate Fuel'!$D:$D,'EIA Imports Distillate Fuel'!$A:$A,AT$3,'EIA Imports Distillate Fuel'!$C:$C,$A47)</f>
        <v/>
      </c>
      <c r="AU47">
        <f>SUMIFS('EIA Imports Distillate Fuel'!$D:$D,'EIA Imports Distillate Fuel'!$A:$A,AU$3,'EIA Imports Distillate Fuel'!$C:$C,$A47)</f>
        <v/>
      </c>
    </row>
    <row r="48" spans="1:47">
      <c r="A48" t="s">
        <v>262</v>
      </c>
      <c r="B48" t="s">
        <v>1648</v>
      </c>
      <c r="C48" t="s">
        <v>1742</v>
      </c>
      <c r="D48">
        <f>SUMIFS('EIA Imports Distillate Fuel'!$D:$D,'EIA Imports Distillate Fuel'!$A:$A,D$3,'EIA Imports Distillate Fuel'!$C:$C,$A48)</f>
        <v/>
      </c>
      <c r="E48">
        <f>SUMIFS('EIA Imports Distillate Fuel'!$D:$D,'EIA Imports Distillate Fuel'!$A:$A,E$3,'EIA Imports Distillate Fuel'!$C:$C,$A48)</f>
        <v/>
      </c>
      <c r="F48">
        <f>SUMIFS('EIA Imports Distillate Fuel'!$D:$D,'EIA Imports Distillate Fuel'!$A:$A,F$3,'EIA Imports Distillate Fuel'!$C:$C,$A48)</f>
        <v/>
      </c>
      <c r="G48">
        <f>SUMIFS('EIA Imports Distillate Fuel'!$D:$D,'EIA Imports Distillate Fuel'!$A:$A,G$3,'EIA Imports Distillate Fuel'!$C:$C,$A48)</f>
        <v/>
      </c>
      <c r="H48">
        <f>SUMIFS('EIA Imports Distillate Fuel'!$D:$D,'EIA Imports Distillate Fuel'!$A:$A,H$3,'EIA Imports Distillate Fuel'!$C:$C,$A48)</f>
        <v/>
      </c>
      <c r="I48">
        <f>SUMIFS('EIA Imports Distillate Fuel'!$D:$D,'EIA Imports Distillate Fuel'!$A:$A,I$3,'EIA Imports Distillate Fuel'!$C:$C,$A48)</f>
        <v/>
      </c>
      <c r="J48">
        <f>SUMIFS('EIA Imports Distillate Fuel'!$D:$D,'EIA Imports Distillate Fuel'!$A:$A,J$3,'EIA Imports Distillate Fuel'!$C:$C,$A48)</f>
        <v/>
      </c>
      <c r="K48">
        <f>SUMIFS('EIA Imports Distillate Fuel'!$D:$D,'EIA Imports Distillate Fuel'!$A:$A,K$3,'EIA Imports Distillate Fuel'!$C:$C,$A48)</f>
        <v/>
      </c>
      <c r="L48">
        <f>SUMIFS('EIA Imports Distillate Fuel'!$D:$D,'EIA Imports Distillate Fuel'!$A:$A,L$3,'EIA Imports Distillate Fuel'!$C:$C,$A48)</f>
        <v/>
      </c>
      <c r="M48">
        <f>SUMIFS('EIA Imports Distillate Fuel'!$D:$D,'EIA Imports Distillate Fuel'!$A:$A,M$3,'EIA Imports Distillate Fuel'!$C:$C,$A48)</f>
        <v/>
      </c>
      <c r="N48">
        <f>SUMIFS('EIA Imports Distillate Fuel'!$D:$D,'EIA Imports Distillate Fuel'!$A:$A,N$3,'EIA Imports Distillate Fuel'!$C:$C,$A48)</f>
        <v/>
      </c>
      <c r="O48">
        <f>SUMIFS('EIA Imports Distillate Fuel'!$D:$D,'EIA Imports Distillate Fuel'!$A:$A,O$3,'EIA Imports Distillate Fuel'!$C:$C,$A48)</f>
        <v/>
      </c>
      <c r="P48">
        <f>SUMIFS('EIA Imports Distillate Fuel'!$D:$D,'EIA Imports Distillate Fuel'!$A:$A,P$3,'EIA Imports Distillate Fuel'!$C:$C,$A48)</f>
        <v/>
      </c>
      <c r="Q48">
        <f>SUMIFS('EIA Imports Distillate Fuel'!$D:$D,'EIA Imports Distillate Fuel'!$A:$A,Q$3,'EIA Imports Distillate Fuel'!$C:$C,$A48)</f>
        <v/>
      </c>
      <c r="R48">
        <f>SUMIFS('EIA Imports Distillate Fuel'!$D:$D,'EIA Imports Distillate Fuel'!$A:$A,R$3,'EIA Imports Distillate Fuel'!$C:$C,$A48)</f>
        <v/>
      </c>
      <c r="S48">
        <f>SUMIFS('EIA Imports Distillate Fuel'!$D:$D,'EIA Imports Distillate Fuel'!$A:$A,S$3,'EIA Imports Distillate Fuel'!$C:$C,$A48)</f>
        <v/>
      </c>
      <c r="T48">
        <f>SUMIFS('EIA Imports Distillate Fuel'!$D:$D,'EIA Imports Distillate Fuel'!$A:$A,T$3,'EIA Imports Distillate Fuel'!$C:$C,$A48)</f>
        <v/>
      </c>
      <c r="U48">
        <f>SUMIFS('EIA Imports Distillate Fuel'!$D:$D,'EIA Imports Distillate Fuel'!$A:$A,U$3,'EIA Imports Distillate Fuel'!$C:$C,$A48)</f>
        <v/>
      </c>
      <c r="V48">
        <f>SUMIFS('EIA Imports Distillate Fuel'!$D:$D,'EIA Imports Distillate Fuel'!$A:$A,V$3,'EIA Imports Distillate Fuel'!$C:$C,$A48)</f>
        <v/>
      </c>
      <c r="W48">
        <f>SUMIFS('EIA Imports Distillate Fuel'!$D:$D,'EIA Imports Distillate Fuel'!$A:$A,W$3,'EIA Imports Distillate Fuel'!$C:$C,$A48)</f>
        <v/>
      </c>
      <c r="X48">
        <f>SUMIFS('EIA Imports Distillate Fuel'!$D:$D,'EIA Imports Distillate Fuel'!$A:$A,X$3,'EIA Imports Distillate Fuel'!$C:$C,$A48)</f>
        <v/>
      </c>
      <c r="Y48">
        <f>SUMIFS('EIA Imports Distillate Fuel'!$D:$D,'EIA Imports Distillate Fuel'!$A:$A,Y$3,'EIA Imports Distillate Fuel'!$C:$C,$A48)</f>
        <v/>
      </c>
      <c r="Z48">
        <f>SUMIFS('EIA Imports Distillate Fuel'!$D:$D,'EIA Imports Distillate Fuel'!$A:$A,Z$3,'EIA Imports Distillate Fuel'!$C:$C,$A48)</f>
        <v/>
      </c>
      <c r="AA48">
        <f>SUMIFS('EIA Imports Distillate Fuel'!$D:$D,'EIA Imports Distillate Fuel'!$A:$A,AA$3,'EIA Imports Distillate Fuel'!$C:$C,$A48)</f>
        <v/>
      </c>
      <c r="AB48">
        <f>SUMIFS('EIA Imports Distillate Fuel'!$D:$D,'EIA Imports Distillate Fuel'!$A:$A,AB$3,'EIA Imports Distillate Fuel'!$C:$C,$A48)</f>
        <v/>
      </c>
      <c r="AC48">
        <f>SUMIFS('EIA Imports Distillate Fuel'!$D:$D,'EIA Imports Distillate Fuel'!$A:$A,AC$3,'EIA Imports Distillate Fuel'!$C:$C,$A48)</f>
        <v/>
      </c>
      <c r="AD48">
        <f>SUMIFS('EIA Imports Distillate Fuel'!$D:$D,'EIA Imports Distillate Fuel'!$A:$A,AD$3,'EIA Imports Distillate Fuel'!$C:$C,$A48)</f>
        <v/>
      </c>
      <c r="AE48">
        <f>SUMIFS('EIA Imports Distillate Fuel'!$D:$D,'EIA Imports Distillate Fuel'!$A:$A,AE$3,'EIA Imports Distillate Fuel'!$C:$C,$A48)</f>
        <v/>
      </c>
      <c r="AF48">
        <f>SUMIFS('EIA Imports Distillate Fuel'!$D:$D,'EIA Imports Distillate Fuel'!$A:$A,AF$3,'EIA Imports Distillate Fuel'!$C:$C,$A48)</f>
        <v/>
      </c>
      <c r="AG48">
        <f>SUMIFS('EIA Imports Distillate Fuel'!$D:$D,'EIA Imports Distillate Fuel'!$A:$A,AG$3,'EIA Imports Distillate Fuel'!$C:$C,$A48)</f>
        <v/>
      </c>
      <c r="AH48">
        <f>SUMIFS('EIA Imports Distillate Fuel'!$D:$D,'EIA Imports Distillate Fuel'!$A:$A,AH$3,'EIA Imports Distillate Fuel'!$C:$C,$A48)</f>
        <v/>
      </c>
      <c r="AI48">
        <f>SUMIFS('EIA Imports Distillate Fuel'!$D:$D,'EIA Imports Distillate Fuel'!$A:$A,AI$3,'EIA Imports Distillate Fuel'!$C:$C,$A48)</f>
        <v/>
      </c>
      <c r="AJ48">
        <f>SUMIFS('EIA Imports Distillate Fuel'!$D:$D,'EIA Imports Distillate Fuel'!$A:$A,AJ$3,'EIA Imports Distillate Fuel'!$C:$C,$A48)</f>
        <v/>
      </c>
      <c r="AK48">
        <f>SUMIFS('EIA Imports Distillate Fuel'!$D:$D,'EIA Imports Distillate Fuel'!$A:$A,AK$3,'EIA Imports Distillate Fuel'!$C:$C,$A48)</f>
        <v/>
      </c>
      <c r="AL48">
        <f>SUMIFS('EIA Imports Distillate Fuel'!$D:$D,'EIA Imports Distillate Fuel'!$A:$A,AL$3,'EIA Imports Distillate Fuel'!$C:$C,$A48)</f>
        <v/>
      </c>
      <c r="AM48">
        <f>SUMIFS('EIA Imports Distillate Fuel'!$D:$D,'EIA Imports Distillate Fuel'!$A:$A,AM$3,'EIA Imports Distillate Fuel'!$C:$C,$A48)</f>
        <v/>
      </c>
      <c r="AN48">
        <f>SUMIFS('EIA Imports Distillate Fuel'!$D:$D,'EIA Imports Distillate Fuel'!$A:$A,AN$3,'EIA Imports Distillate Fuel'!$C:$C,$A48)</f>
        <v/>
      </c>
      <c r="AO48">
        <f>SUMIFS('EIA Imports Distillate Fuel'!$D:$D,'EIA Imports Distillate Fuel'!$A:$A,AO$3,'EIA Imports Distillate Fuel'!$C:$C,$A48)</f>
        <v/>
      </c>
      <c r="AP48">
        <f>SUMIFS('EIA Imports Distillate Fuel'!$D:$D,'EIA Imports Distillate Fuel'!$A:$A,AP$3,'EIA Imports Distillate Fuel'!$C:$C,$A48)</f>
        <v/>
      </c>
      <c r="AQ48">
        <f>SUMIFS('EIA Imports Distillate Fuel'!$D:$D,'EIA Imports Distillate Fuel'!$A:$A,AQ$3,'EIA Imports Distillate Fuel'!$C:$C,$A48)</f>
        <v/>
      </c>
      <c r="AR48">
        <f>SUMIFS('EIA Imports Distillate Fuel'!$D:$D,'EIA Imports Distillate Fuel'!$A:$A,AR$3,'EIA Imports Distillate Fuel'!$C:$C,$A48)</f>
        <v/>
      </c>
      <c r="AS48">
        <f>SUMIFS('EIA Imports Distillate Fuel'!$D:$D,'EIA Imports Distillate Fuel'!$A:$A,AS$3,'EIA Imports Distillate Fuel'!$C:$C,$A48)</f>
        <v/>
      </c>
      <c r="AT48">
        <f>SUMIFS('EIA Imports Distillate Fuel'!$D:$D,'EIA Imports Distillate Fuel'!$A:$A,AT$3,'EIA Imports Distillate Fuel'!$C:$C,$A48)</f>
        <v/>
      </c>
      <c r="AU48">
        <f>SUMIFS('EIA Imports Distillate Fuel'!$D:$D,'EIA Imports Distillate Fuel'!$A:$A,AU$3,'EIA Imports Distillate Fuel'!$C:$C,$A48)</f>
        <v/>
      </c>
    </row>
    <row r="49" spans="1:47">
      <c r="A49" t="s">
        <v>337</v>
      </c>
      <c r="B49" t="s">
        <v>1648</v>
      </c>
      <c r="C49" t="s">
        <v>1742</v>
      </c>
      <c r="D49">
        <f>SUMIFS('EIA Imports Distillate Fuel'!$D:$D,'EIA Imports Distillate Fuel'!$A:$A,D$3,'EIA Imports Distillate Fuel'!$C:$C,$A49)</f>
        <v/>
      </c>
      <c r="E49">
        <f>SUMIFS('EIA Imports Distillate Fuel'!$D:$D,'EIA Imports Distillate Fuel'!$A:$A,E$3,'EIA Imports Distillate Fuel'!$C:$C,$A49)</f>
        <v/>
      </c>
      <c r="F49">
        <f>SUMIFS('EIA Imports Distillate Fuel'!$D:$D,'EIA Imports Distillate Fuel'!$A:$A,F$3,'EIA Imports Distillate Fuel'!$C:$C,$A49)</f>
        <v/>
      </c>
      <c r="G49">
        <f>SUMIFS('EIA Imports Distillate Fuel'!$D:$D,'EIA Imports Distillate Fuel'!$A:$A,G$3,'EIA Imports Distillate Fuel'!$C:$C,$A49)</f>
        <v/>
      </c>
      <c r="H49">
        <f>SUMIFS('EIA Imports Distillate Fuel'!$D:$D,'EIA Imports Distillate Fuel'!$A:$A,H$3,'EIA Imports Distillate Fuel'!$C:$C,$A49)</f>
        <v/>
      </c>
      <c r="I49">
        <f>SUMIFS('EIA Imports Distillate Fuel'!$D:$D,'EIA Imports Distillate Fuel'!$A:$A,I$3,'EIA Imports Distillate Fuel'!$C:$C,$A49)</f>
        <v/>
      </c>
      <c r="J49">
        <f>SUMIFS('EIA Imports Distillate Fuel'!$D:$D,'EIA Imports Distillate Fuel'!$A:$A,J$3,'EIA Imports Distillate Fuel'!$C:$C,$A49)</f>
        <v/>
      </c>
      <c r="K49">
        <f>SUMIFS('EIA Imports Distillate Fuel'!$D:$D,'EIA Imports Distillate Fuel'!$A:$A,K$3,'EIA Imports Distillate Fuel'!$C:$C,$A49)</f>
        <v/>
      </c>
      <c r="L49">
        <f>SUMIFS('EIA Imports Distillate Fuel'!$D:$D,'EIA Imports Distillate Fuel'!$A:$A,L$3,'EIA Imports Distillate Fuel'!$C:$C,$A49)</f>
        <v/>
      </c>
      <c r="M49">
        <f>SUMIFS('EIA Imports Distillate Fuel'!$D:$D,'EIA Imports Distillate Fuel'!$A:$A,M$3,'EIA Imports Distillate Fuel'!$C:$C,$A49)</f>
        <v/>
      </c>
      <c r="N49">
        <f>SUMIFS('EIA Imports Distillate Fuel'!$D:$D,'EIA Imports Distillate Fuel'!$A:$A,N$3,'EIA Imports Distillate Fuel'!$C:$C,$A49)</f>
        <v/>
      </c>
      <c r="O49">
        <f>SUMIFS('EIA Imports Distillate Fuel'!$D:$D,'EIA Imports Distillate Fuel'!$A:$A,O$3,'EIA Imports Distillate Fuel'!$C:$C,$A49)</f>
        <v/>
      </c>
      <c r="P49">
        <f>SUMIFS('EIA Imports Distillate Fuel'!$D:$D,'EIA Imports Distillate Fuel'!$A:$A,P$3,'EIA Imports Distillate Fuel'!$C:$C,$A49)</f>
        <v/>
      </c>
      <c r="Q49">
        <f>SUMIFS('EIA Imports Distillate Fuel'!$D:$D,'EIA Imports Distillate Fuel'!$A:$A,Q$3,'EIA Imports Distillate Fuel'!$C:$C,$A49)</f>
        <v/>
      </c>
      <c r="R49">
        <f>SUMIFS('EIA Imports Distillate Fuel'!$D:$D,'EIA Imports Distillate Fuel'!$A:$A,R$3,'EIA Imports Distillate Fuel'!$C:$C,$A49)</f>
        <v/>
      </c>
      <c r="S49">
        <f>SUMIFS('EIA Imports Distillate Fuel'!$D:$D,'EIA Imports Distillate Fuel'!$A:$A,S$3,'EIA Imports Distillate Fuel'!$C:$C,$A49)</f>
        <v/>
      </c>
      <c r="T49">
        <f>SUMIFS('EIA Imports Distillate Fuel'!$D:$D,'EIA Imports Distillate Fuel'!$A:$A,T$3,'EIA Imports Distillate Fuel'!$C:$C,$A49)</f>
        <v/>
      </c>
      <c r="U49">
        <f>SUMIFS('EIA Imports Distillate Fuel'!$D:$D,'EIA Imports Distillate Fuel'!$A:$A,U$3,'EIA Imports Distillate Fuel'!$C:$C,$A49)</f>
        <v/>
      </c>
      <c r="V49">
        <f>SUMIFS('EIA Imports Distillate Fuel'!$D:$D,'EIA Imports Distillate Fuel'!$A:$A,V$3,'EIA Imports Distillate Fuel'!$C:$C,$A49)</f>
        <v/>
      </c>
      <c r="W49">
        <f>SUMIFS('EIA Imports Distillate Fuel'!$D:$D,'EIA Imports Distillate Fuel'!$A:$A,W$3,'EIA Imports Distillate Fuel'!$C:$C,$A49)</f>
        <v/>
      </c>
      <c r="X49">
        <f>SUMIFS('EIA Imports Distillate Fuel'!$D:$D,'EIA Imports Distillate Fuel'!$A:$A,X$3,'EIA Imports Distillate Fuel'!$C:$C,$A49)</f>
        <v/>
      </c>
      <c r="Y49">
        <f>SUMIFS('EIA Imports Distillate Fuel'!$D:$D,'EIA Imports Distillate Fuel'!$A:$A,Y$3,'EIA Imports Distillate Fuel'!$C:$C,$A49)</f>
        <v/>
      </c>
      <c r="Z49">
        <f>SUMIFS('EIA Imports Distillate Fuel'!$D:$D,'EIA Imports Distillate Fuel'!$A:$A,Z$3,'EIA Imports Distillate Fuel'!$C:$C,$A49)</f>
        <v/>
      </c>
      <c r="AA49">
        <f>SUMIFS('EIA Imports Distillate Fuel'!$D:$D,'EIA Imports Distillate Fuel'!$A:$A,AA$3,'EIA Imports Distillate Fuel'!$C:$C,$A49)</f>
        <v/>
      </c>
      <c r="AB49">
        <f>SUMIFS('EIA Imports Distillate Fuel'!$D:$D,'EIA Imports Distillate Fuel'!$A:$A,AB$3,'EIA Imports Distillate Fuel'!$C:$C,$A49)</f>
        <v/>
      </c>
      <c r="AC49">
        <f>SUMIFS('EIA Imports Distillate Fuel'!$D:$D,'EIA Imports Distillate Fuel'!$A:$A,AC$3,'EIA Imports Distillate Fuel'!$C:$C,$A49)</f>
        <v/>
      </c>
      <c r="AD49">
        <f>SUMIFS('EIA Imports Distillate Fuel'!$D:$D,'EIA Imports Distillate Fuel'!$A:$A,AD$3,'EIA Imports Distillate Fuel'!$C:$C,$A49)</f>
        <v/>
      </c>
      <c r="AE49">
        <f>SUMIFS('EIA Imports Distillate Fuel'!$D:$D,'EIA Imports Distillate Fuel'!$A:$A,AE$3,'EIA Imports Distillate Fuel'!$C:$C,$A49)</f>
        <v/>
      </c>
      <c r="AF49">
        <f>SUMIFS('EIA Imports Distillate Fuel'!$D:$D,'EIA Imports Distillate Fuel'!$A:$A,AF$3,'EIA Imports Distillate Fuel'!$C:$C,$A49)</f>
        <v/>
      </c>
      <c r="AG49">
        <f>SUMIFS('EIA Imports Distillate Fuel'!$D:$D,'EIA Imports Distillate Fuel'!$A:$A,AG$3,'EIA Imports Distillate Fuel'!$C:$C,$A49)</f>
        <v/>
      </c>
      <c r="AH49">
        <f>SUMIFS('EIA Imports Distillate Fuel'!$D:$D,'EIA Imports Distillate Fuel'!$A:$A,AH$3,'EIA Imports Distillate Fuel'!$C:$C,$A49)</f>
        <v/>
      </c>
      <c r="AI49">
        <f>SUMIFS('EIA Imports Distillate Fuel'!$D:$D,'EIA Imports Distillate Fuel'!$A:$A,AI$3,'EIA Imports Distillate Fuel'!$C:$C,$A49)</f>
        <v/>
      </c>
      <c r="AJ49">
        <f>SUMIFS('EIA Imports Distillate Fuel'!$D:$D,'EIA Imports Distillate Fuel'!$A:$A,AJ$3,'EIA Imports Distillate Fuel'!$C:$C,$A49)</f>
        <v/>
      </c>
      <c r="AK49">
        <f>SUMIFS('EIA Imports Distillate Fuel'!$D:$D,'EIA Imports Distillate Fuel'!$A:$A,AK$3,'EIA Imports Distillate Fuel'!$C:$C,$A49)</f>
        <v/>
      </c>
      <c r="AL49">
        <f>SUMIFS('EIA Imports Distillate Fuel'!$D:$D,'EIA Imports Distillate Fuel'!$A:$A,AL$3,'EIA Imports Distillate Fuel'!$C:$C,$A49)</f>
        <v/>
      </c>
      <c r="AM49">
        <f>SUMIFS('EIA Imports Distillate Fuel'!$D:$D,'EIA Imports Distillate Fuel'!$A:$A,AM$3,'EIA Imports Distillate Fuel'!$C:$C,$A49)</f>
        <v/>
      </c>
      <c r="AN49">
        <f>SUMIFS('EIA Imports Distillate Fuel'!$D:$D,'EIA Imports Distillate Fuel'!$A:$A,AN$3,'EIA Imports Distillate Fuel'!$C:$C,$A49)</f>
        <v/>
      </c>
      <c r="AO49">
        <f>SUMIFS('EIA Imports Distillate Fuel'!$D:$D,'EIA Imports Distillate Fuel'!$A:$A,AO$3,'EIA Imports Distillate Fuel'!$C:$C,$A49)</f>
        <v/>
      </c>
      <c r="AP49">
        <f>SUMIFS('EIA Imports Distillate Fuel'!$D:$D,'EIA Imports Distillate Fuel'!$A:$A,AP$3,'EIA Imports Distillate Fuel'!$C:$C,$A49)</f>
        <v/>
      </c>
      <c r="AQ49">
        <f>SUMIFS('EIA Imports Distillate Fuel'!$D:$D,'EIA Imports Distillate Fuel'!$A:$A,AQ$3,'EIA Imports Distillate Fuel'!$C:$C,$A49)</f>
        <v/>
      </c>
      <c r="AR49">
        <f>SUMIFS('EIA Imports Distillate Fuel'!$D:$D,'EIA Imports Distillate Fuel'!$A:$A,AR$3,'EIA Imports Distillate Fuel'!$C:$C,$A49)</f>
        <v/>
      </c>
      <c r="AS49">
        <f>SUMIFS('EIA Imports Distillate Fuel'!$D:$D,'EIA Imports Distillate Fuel'!$A:$A,AS$3,'EIA Imports Distillate Fuel'!$C:$C,$A49)</f>
        <v/>
      </c>
      <c r="AT49">
        <f>SUMIFS('EIA Imports Distillate Fuel'!$D:$D,'EIA Imports Distillate Fuel'!$A:$A,AT$3,'EIA Imports Distillate Fuel'!$C:$C,$A49)</f>
        <v/>
      </c>
      <c r="AU49">
        <f>SUMIFS('EIA Imports Distillate Fuel'!$D:$D,'EIA Imports Distillate Fuel'!$A:$A,AU$3,'EIA Imports Distillate Fuel'!$C:$C,$A49)</f>
        <v/>
      </c>
    </row>
    <row r="50" spans="1:47">
      <c r="A50" t="s">
        <v>342</v>
      </c>
      <c r="B50" t="s">
        <v>1648</v>
      </c>
      <c r="C50" t="s">
        <v>1742</v>
      </c>
      <c r="D50">
        <f>SUMIFS('EIA Imports Distillate Fuel'!$D:$D,'EIA Imports Distillate Fuel'!$A:$A,D$3,'EIA Imports Distillate Fuel'!$C:$C,$A50)</f>
        <v/>
      </c>
      <c r="E50">
        <f>SUMIFS('EIA Imports Distillate Fuel'!$D:$D,'EIA Imports Distillate Fuel'!$A:$A,E$3,'EIA Imports Distillate Fuel'!$C:$C,$A50)</f>
        <v/>
      </c>
      <c r="F50">
        <f>SUMIFS('EIA Imports Distillate Fuel'!$D:$D,'EIA Imports Distillate Fuel'!$A:$A,F$3,'EIA Imports Distillate Fuel'!$C:$C,$A50)</f>
        <v/>
      </c>
      <c r="G50">
        <f>SUMIFS('EIA Imports Distillate Fuel'!$D:$D,'EIA Imports Distillate Fuel'!$A:$A,G$3,'EIA Imports Distillate Fuel'!$C:$C,$A50)</f>
        <v/>
      </c>
      <c r="H50">
        <f>SUMIFS('EIA Imports Distillate Fuel'!$D:$D,'EIA Imports Distillate Fuel'!$A:$A,H$3,'EIA Imports Distillate Fuel'!$C:$C,$A50)</f>
        <v/>
      </c>
      <c r="I50">
        <f>SUMIFS('EIA Imports Distillate Fuel'!$D:$D,'EIA Imports Distillate Fuel'!$A:$A,I$3,'EIA Imports Distillate Fuel'!$C:$C,$A50)</f>
        <v/>
      </c>
      <c r="J50">
        <f>SUMIFS('EIA Imports Distillate Fuel'!$D:$D,'EIA Imports Distillate Fuel'!$A:$A,J$3,'EIA Imports Distillate Fuel'!$C:$C,$A50)</f>
        <v/>
      </c>
      <c r="K50">
        <f>SUMIFS('EIA Imports Distillate Fuel'!$D:$D,'EIA Imports Distillate Fuel'!$A:$A,K$3,'EIA Imports Distillate Fuel'!$C:$C,$A50)</f>
        <v/>
      </c>
      <c r="L50">
        <f>SUMIFS('EIA Imports Distillate Fuel'!$D:$D,'EIA Imports Distillate Fuel'!$A:$A,L$3,'EIA Imports Distillate Fuel'!$C:$C,$A50)</f>
        <v/>
      </c>
      <c r="M50">
        <f>SUMIFS('EIA Imports Distillate Fuel'!$D:$D,'EIA Imports Distillate Fuel'!$A:$A,M$3,'EIA Imports Distillate Fuel'!$C:$C,$A50)</f>
        <v/>
      </c>
      <c r="N50">
        <f>SUMIFS('EIA Imports Distillate Fuel'!$D:$D,'EIA Imports Distillate Fuel'!$A:$A,N$3,'EIA Imports Distillate Fuel'!$C:$C,$A50)</f>
        <v/>
      </c>
      <c r="O50">
        <f>SUMIFS('EIA Imports Distillate Fuel'!$D:$D,'EIA Imports Distillate Fuel'!$A:$A,O$3,'EIA Imports Distillate Fuel'!$C:$C,$A50)</f>
        <v/>
      </c>
      <c r="P50">
        <f>SUMIFS('EIA Imports Distillate Fuel'!$D:$D,'EIA Imports Distillate Fuel'!$A:$A,P$3,'EIA Imports Distillate Fuel'!$C:$C,$A50)</f>
        <v/>
      </c>
      <c r="Q50">
        <f>SUMIFS('EIA Imports Distillate Fuel'!$D:$D,'EIA Imports Distillate Fuel'!$A:$A,Q$3,'EIA Imports Distillate Fuel'!$C:$C,$A50)</f>
        <v/>
      </c>
      <c r="R50">
        <f>SUMIFS('EIA Imports Distillate Fuel'!$D:$D,'EIA Imports Distillate Fuel'!$A:$A,R$3,'EIA Imports Distillate Fuel'!$C:$C,$A50)</f>
        <v/>
      </c>
      <c r="S50">
        <f>SUMIFS('EIA Imports Distillate Fuel'!$D:$D,'EIA Imports Distillate Fuel'!$A:$A,S$3,'EIA Imports Distillate Fuel'!$C:$C,$A50)</f>
        <v/>
      </c>
      <c r="T50">
        <f>SUMIFS('EIA Imports Distillate Fuel'!$D:$D,'EIA Imports Distillate Fuel'!$A:$A,T$3,'EIA Imports Distillate Fuel'!$C:$C,$A50)</f>
        <v/>
      </c>
      <c r="U50">
        <f>SUMIFS('EIA Imports Distillate Fuel'!$D:$D,'EIA Imports Distillate Fuel'!$A:$A,U$3,'EIA Imports Distillate Fuel'!$C:$C,$A50)</f>
        <v/>
      </c>
      <c r="V50">
        <f>SUMIFS('EIA Imports Distillate Fuel'!$D:$D,'EIA Imports Distillate Fuel'!$A:$A,V$3,'EIA Imports Distillate Fuel'!$C:$C,$A50)</f>
        <v/>
      </c>
      <c r="W50">
        <f>SUMIFS('EIA Imports Distillate Fuel'!$D:$D,'EIA Imports Distillate Fuel'!$A:$A,W$3,'EIA Imports Distillate Fuel'!$C:$C,$A50)</f>
        <v/>
      </c>
      <c r="X50">
        <f>SUMIFS('EIA Imports Distillate Fuel'!$D:$D,'EIA Imports Distillate Fuel'!$A:$A,X$3,'EIA Imports Distillate Fuel'!$C:$C,$A50)</f>
        <v/>
      </c>
      <c r="Y50">
        <f>SUMIFS('EIA Imports Distillate Fuel'!$D:$D,'EIA Imports Distillate Fuel'!$A:$A,Y$3,'EIA Imports Distillate Fuel'!$C:$C,$A50)</f>
        <v/>
      </c>
      <c r="Z50">
        <f>SUMIFS('EIA Imports Distillate Fuel'!$D:$D,'EIA Imports Distillate Fuel'!$A:$A,Z$3,'EIA Imports Distillate Fuel'!$C:$C,$A50)</f>
        <v/>
      </c>
      <c r="AA50">
        <f>SUMIFS('EIA Imports Distillate Fuel'!$D:$D,'EIA Imports Distillate Fuel'!$A:$A,AA$3,'EIA Imports Distillate Fuel'!$C:$C,$A50)</f>
        <v/>
      </c>
      <c r="AB50">
        <f>SUMIFS('EIA Imports Distillate Fuel'!$D:$D,'EIA Imports Distillate Fuel'!$A:$A,AB$3,'EIA Imports Distillate Fuel'!$C:$C,$A50)</f>
        <v/>
      </c>
      <c r="AC50">
        <f>SUMIFS('EIA Imports Distillate Fuel'!$D:$D,'EIA Imports Distillate Fuel'!$A:$A,AC$3,'EIA Imports Distillate Fuel'!$C:$C,$A50)</f>
        <v/>
      </c>
      <c r="AD50">
        <f>SUMIFS('EIA Imports Distillate Fuel'!$D:$D,'EIA Imports Distillate Fuel'!$A:$A,AD$3,'EIA Imports Distillate Fuel'!$C:$C,$A50)</f>
        <v/>
      </c>
      <c r="AE50">
        <f>SUMIFS('EIA Imports Distillate Fuel'!$D:$D,'EIA Imports Distillate Fuel'!$A:$A,AE$3,'EIA Imports Distillate Fuel'!$C:$C,$A50)</f>
        <v/>
      </c>
      <c r="AF50">
        <f>SUMIFS('EIA Imports Distillate Fuel'!$D:$D,'EIA Imports Distillate Fuel'!$A:$A,AF$3,'EIA Imports Distillate Fuel'!$C:$C,$A50)</f>
        <v/>
      </c>
      <c r="AG50">
        <f>SUMIFS('EIA Imports Distillate Fuel'!$D:$D,'EIA Imports Distillate Fuel'!$A:$A,AG$3,'EIA Imports Distillate Fuel'!$C:$C,$A50)</f>
        <v/>
      </c>
      <c r="AH50">
        <f>SUMIFS('EIA Imports Distillate Fuel'!$D:$D,'EIA Imports Distillate Fuel'!$A:$A,AH$3,'EIA Imports Distillate Fuel'!$C:$C,$A50)</f>
        <v/>
      </c>
      <c r="AI50">
        <f>SUMIFS('EIA Imports Distillate Fuel'!$D:$D,'EIA Imports Distillate Fuel'!$A:$A,AI$3,'EIA Imports Distillate Fuel'!$C:$C,$A50)</f>
        <v/>
      </c>
      <c r="AJ50">
        <f>SUMIFS('EIA Imports Distillate Fuel'!$D:$D,'EIA Imports Distillate Fuel'!$A:$A,AJ$3,'EIA Imports Distillate Fuel'!$C:$C,$A50)</f>
        <v/>
      </c>
      <c r="AK50">
        <f>SUMIFS('EIA Imports Distillate Fuel'!$D:$D,'EIA Imports Distillate Fuel'!$A:$A,AK$3,'EIA Imports Distillate Fuel'!$C:$C,$A50)</f>
        <v/>
      </c>
      <c r="AL50">
        <f>SUMIFS('EIA Imports Distillate Fuel'!$D:$D,'EIA Imports Distillate Fuel'!$A:$A,AL$3,'EIA Imports Distillate Fuel'!$C:$C,$A50)</f>
        <v/>
      </c>
      <c r="AM50">
        <f>SUMIFS('EIA Imports Distillate Fuel'!$D:$D,'EIA Imports Distillate Fuel'!$A:$A,AM$3,'EIA Imports Distillate Fuel'!$C:$C,$A50)</f>
        <v/>
      </c>
      <c r="AN50">
        <f>SUMIFS('EIA Imports Distillate Fuel'!$D:$D,'EIA Imports Distillate Fuel'!$A:$A,AN$3,'EIA Imports Distillate Fuel'!$C:$C,$A50)</f>
        <v/>
      </c>
      <c r="AO50">
        <f>SUMIFS('EIA Imports Distillate Fuel'!$D:$D,'EIA Imports Distillate Fuel'!$A:$A,AO$3,'EIA Imports Distillate Fuel'!$C:$C,$A50)</f>
        <v/>
      </c>
      <c r="AP50">
        <f>SUMIFS('EIA Imports Distillate Fuel'!$D:$D,'EIA Imports Distillate Fuel'!$A:$A,AP$3,'EIA Imports Distillate Fuel'!$C:$C,$A50)</f>
        <v/>
      </c>
      <c r="AQ50">
        <f>SUMIFS('EIA Imports Distillate Fuel'!$D:$D,'EIA Imports Distillate Fuel'!$A:$A,AQ$3,'EIA Imports Distillate Fuel'!$C:$C,$A50)</f>
        <v/>
      </c>
      <c r="AR50">
        <f>SUMIFS('EIA Imports Distillate Fuel'!$D:$D,'EIA Imports Distillate Fuel'!$A:$A,AR$3,'EIA Imports Distillate Fuel'!$C:$C,$A50)</f>
        <v/>
      </c>
      <c r="AS50">
        <f>SUMIFS('EIA Imports Distillate Fuel'!$D:$D,'EIA Imports Distillate Fuel'!$A:$A,AS$3,'EIA Imports Distillate Fuel'!$C:$C,$A50)</f>
        <v/>
      </c>
      <c r="AT50">
        <f>SUMIFS('EIA Imports Distillate Fuel'!$D:$D,'EIA Imports Distillate Fuel'!$A:$A,AT$3,'EIA Imports Distillate Fuel'!$C:$C,$A50)</f>
        <v/>
      </c>
      <c r="AU50">
        <f>SUMIFS('EIA Imports Distillate Fuel'!$D:$D,'EIA Imports Distillate Fuel'!$A:$A,AU$3,'EIA Imports Distillate Fuel'!$C:$C,$A50)</f>
        <v/>
      </c>
    </row>
    <row r="51" spans="1:47">
      <c r="A51" t="s">
        <v>327</v>
      </c>
      <c r="B51" t="s">
        <v>1648</v>
      </c>
      <c r="C51" t="s">
        <v>1742</v>
      </c>
      <c r="D51">
        <f>SUMIFS('EIA Imports Distillate Fuel'!$D:$D,'EIA Imports Distillate Fuel'!$A:$A,D$3,'EIA Imports Distillate Fuel'!$C:$C,$A51)</f>
        <v/>
      </c>
      <c r="E51">
        <f>SUMIFS('EIA Imports Distillate Fuel'!$D:$D,'EIA Imports Distillate Fuel'!$A:$A,E$3,'EIA Imports Distillate Fuel'!$C:$C,$A51)</f>
        <v/>
      </c>
      <c r="F51">
        <f>SUMIFS('EIA Imports Distillate Fuel'!$D:$D,'EIA Imports Distillate Fuel'!$A:$A,F$3,'EIA Imports Distillate Fuel'!$C:$C,$A51)</f>
        <v/>
      </c>
      <c r="G51">
        <f>SUMIFS('EIA Imports Distillate Fuel'!$D:$D,'EIA Imports Distillate Fuel'!$A:$A,G$3,'EIA Imports Distillate Fuel'!$C:$C,$A51)</f>
        <v/>
      </c>
      <c r="H51">
        <f>SUMIFS('EIA Imports Distillate Fuel'!$D:$D,'EIA Imports Distillate Fuel'!$A:$A,H$3,'EIA Imports Distillate Fuel'!$C:$C,$A51)</f>
        <v/>
      </c>
      <c r="I51">
        <f>SUMIFS('EIA Imports Distillate Fuel'!$D:$D,'EIA Imports Distillate Fuel'!$A:$A,I$3,'EIA Imports Distillate Fuel'!$C:$C,$A51)</f>
        <v/>
      </c>
      <c r="J51">
        <f>SUMIFS('EIA Imports Distillate Fuel'!$D:$D,'EIA Imports Distillate Fuel'!$A:$A,J$3,'EIA Imports Distillate Fuel'!$C:$C,$A51)</f>
        <v/>
      </c>
      <c r="K51">
        <f>SUMIFS('EIA Imports Distillate Fuel'!$D:$D,'EIA Imports Distillate Fuel'!$A:$A,K$3,'EIA Imports Distillate Fuel'!$C:$C,$A51)</f>
        <v/>
      </c>
      <c r="L51">
        <f>SUMIFS('EIA Imports Distillate Fuel'!$D:$D,'EIA Imports Distillate Fuel'!$A:$A,L$3,'EIA Imports Distillate Fuel'!$C:$C,$A51)</f>
        <v/>
      </c>
      <c r="M51">
        <f>SUMIFS('EIA Imports Distillate Fuel'!$D:$D,'EIA Imports Distillate Fuel'!$A:$A,M$3,'EIA Imports Distillate Fuel'!$C:$C,$A51)</f>
        <v/>
      </c>
      <c r="N51">
        <f>SUMIFS('EIA Imports Distillate Fuel'!$D:$D,'EIA Imports Distillate Fuel'!$A:$A,N$3,'EIA Imports Distillate Fuel'!$C:$C,$A51)</f>
        <v/>
      </c>
      <c r="O51">
        <f>SUMIFS('EIA Imports Distillate Fuel'!$D:$D,'EIA Imports Distillate Fuel'!$A:$A,O$3,'EIA Imports Distillate Fuel'!$C:$C,$A51)</f>
        <v/>
      </c>
      <c r="P51">
        <f>SUMIFS('EIA Imports Distillate Fuel'!$D:$D,'EIA Imports Distillate Fuel'!$A:$A,P$3,'EIA Imports Distillate Fuel'!$C:$C,$A51)</f>
        <v/>
      </c>
      <c r="Q51">
        <f>SUMIFS('EIA Imports Distillate Fuel'!$D:$D,'EIA Imports Distillate Fuel'!$A:$A,Q$3,'EIA Imports Distillate Fuel'!$C:$C,$A51)</f>
        <v/>
      </c>
      <c r="R51">
        <f>SUMIFS('EIA Imports Distillate Fuel'!$D:$D,'EIA Imports Distillate Fuel'!$A:$A,R$3,'EIA Imports Distillate Fuel'!$C:$C,$A51)</f>
        <v/>
      </c>
      <c r="S51">
        <f>SUMIFS('EIA Imports Distillate Fuel'!$D:$D,'EIA Imports Distillate Fuel'!$A:$A,S$3,'EIA Imports Distillate Fuel'!$C:$C,$A51)</f>
        <v/>
      </c>
      <c r="T51">
        <f>SUMIFS('EIA Imports Distillate Fuel'!$D:$D,'EIA Imports Distillate Fuel'!$A:$A,T$3,'EIA Imports Distillate Fuel'!$C:$C,$A51)</f>
        <v/>
      </c>
      <c r="U51">
        <f>SUMIFS('EIA Imports Distillate Fuel'!$D:$D,'EIA Imports Distillate Fuel'!$A:$A,U$3,'EIA Imports Distillate Fuel'!$C:$C,$A51)</f>
        <v/>
      </c>
      <c r="V51">
        <f>SUMIFS('EIA Imports Distillate Fuel'!$D:$D,'EIA Imports Distillate Fuel'!$A:$A,V$3,'EIA Imports Distillate Fuel'!$C:$C,$A51)</f>
        <v/>
      </c>
      <c r="W51">
        <f>SUMIFS('EIA Imports Distillate Fuel'!$D:$D,'EIA Imports Distillate Fuel'!$A:$A,W$3,'EIA Imports Distillate Fuel'!$C:$C,$A51)</f>
        <v/>
      </c>
      <c r="X51">
        <f>SUMIFS('EIA Imports Distillate Fuel'!$D:$D,'EIA Imports Distillate Fuel'!$A:$A,X$3,'EIA Imports Distillate Fuel'!$C:$C,$A51)</f>
        <v/>
      </c>
      <c r="Y51">
        <f>SUMIFS('EIA Imports Distillate Fuel'!$D:$D,'EIA Imports Distillate Fuel'!$A:$A,Y$3,'EIA Imports Distillate Fuel'!$C:$C,$A51)</f>
        <v/>
      </c>
      <c r="Z51">
        <f>SUMIFS('EIA Imports Distillate Fuel'!$D:$D,'EIA Imports Distillate Fuel'!$A:$A,Z$3,'EIA Imports Distillate Fuel'!$C:$C,$A51)</f>
        <v/>
      </c>
      <c r="AA51">
        <f>SUMIFS('EIA Imports Distillate Fuel'!$D:$D,'EIA Imports Distillate Fuel'!$A:$A,AA$3,'EIA Imports Distillate Fuel'!$C:$C,$A51)</f>
        <v/>
      </c>
      <c r="AB51">
        <f>SUMIFS('EIA Imports Distillate Fuel'!$D:$D,'EIA Imports Distillate Fuel'!$A:$A,AB$3,'EIA Imports Distillate Fuel'!$C:$C,$A51)</f>
        <v/>
      </c>
      <c r="AC51">
        <f>SUMIFS('EIA Imports Distillate Fuel'!$D:$D,'EIA Imports Distillate Fuel'!$A:$A,AC$3,'EIA Imports Distillate Fuel'!$C:$C,$A51)</f>
        <v/>
      </c>
      <c r="AD51">
        <f>SUMIFS('EIA Imports Distillate Fuel'!$D:$D,'EIA Imports Distillate Fuel'!$A:$A,AD$3,'EIA Imports Distillate Fuel'!$C:$C,$A51)</f>
        <v/>
      </c>
      <c r="AE51">
        <f>SUMIFS('EIA Imports Distillate Fuel'!$D:$D,'EIA Imports Distillate Fuel'!$A:$A,AE$3,'EIA Imports Distillate Fuel'!$C:$C,$A51)</f>
        <v/>
      </c>
      <c r="AF51">
        <f>SUMIFS('EIA Imports Distillate Fuel'!$D:$D,'EIA Imports Distillate Fuel'!$A:$A,AF$3,'EIA Imports Distillate Fuel'!$C:$C,$A51)</f>
        <v/>
      </c>
      <c r="AG51">
        <f>SUMIFS('EIA Imports Distillate Fuel'!$D:$D,'EIA Imports Distillate Fuel'!$A:$A,AG$3,'EIA Imports Distillate Fuel'!$C:$C,$A51)</f>
        <v/>
      </c>
      <c r="AH51">
        <f>SUMIFS('EIA Imports Distillate Fuel'!$D:$D,'EIA Imports Distillate Fuel'!$A:$A,AH$3,'EIA Imports Distillate Fuel'!$C:$C,$A51)</f>
        <v/>
      </c>
      <c r="AI51">
        <f>SUMIFS('EIA Imports Distillate Fuel'!$D:$D,'EIA Imports Distillate Fuel'!$A:$A,AI$3,'EIA Imports Distillate Fuel'!$C:$C,$A51)</f>
        <v/>
      </c>
      <c r="AJ51">
        <f>SUMIFS('EIA Imports Distillate Fuel'!$D:$D,'EIA Imports Distillate Fuel'!$A:$A,AJ$3,'EIA Imports Distillate Fuel'!$C:$C,$A51)</f>
        <v/>
      </c>
      <c r="AK51">
        <f>SUMIFS('EIA Imports Distillate Fuel'!$D:$D,'EIA Imports Distillate Fuel'!$A:$A,AK$3,'EIA Imports Distillate Fuel'!$C:$C,$A51)</f>
        <v/>
      </c>
      <c r="AL51">
        <f>SUMIFS('EIA Imports Distillate Fuel'!$D:$D,'EIA Imports Distillate Fuel'!$A:$A,AL$3,'EIA Imports Distillate Fuel'!$C:$C,$A51)</f>
        <v/>
      </c>
      <c r="AM51">
        <f>SUMIFS('EIA Imports Distillate Fuel'!$D:$D,'EIA Imports Distillate Fuel'!$A:$A,AM$3,'EIA Imports Distillate Fuel'!$C:$C,$A51)</f>
        <v/>
      </c>
      <c r="AN51">
        <f>SUMIFS('EIA Imports Distillate Fuel'!$D:$D,'EIA Imports Distillate Fuel'!$A:$A,AN$3,'EIA Imports Distillate Fuel'!$C:$C,$A51)</f>
        <v/>
      </c>
      <c r="AO51">
        <f>SUMIFS('EIA Imports Distillate Fuel'!$D:$D,'EIA Imports Distillate Fuel'!$A:$A,AO$3,'EIA Imports Distillate Fuel'!$C:$C,$A51)</f>
        <v/>
      </c>
      <c r="AP51">
        <f>SUMIFS('EIA Imports Distillate Fuel'!$D:$D,'EIA Imports Distillate Fuel'!$A:$A,AP$3,'EIA Imports Distillate Fuel'!$C:$C,$A51)</f>
        <v/>
      </c>
      <c r="AQ51">
        <f>SUMIFS('EIA Imports Distillate Fuel'!$D:$D,'EIA Imports Distillate Fuel'!$A:$A,AQ$3,'EIA Imports Distillate Fuel'!$C:$C,$A51)</f>
        <v/>
      </c>
      <c r="AR51">
        <f>SUMIFS('EIA Imports Distillate Fuel'!$D:$D,'EIA Imports Distillate Fuel'!$A:$A,AR$3,'EIA Imports Distillate Fuel'!$C:$C,$A51)</f>
        <v/>
      </c>
      <c r="AS51">
        <f>SUMIFS('EIA Imports Distillate Fuel'!$D:$D,'EIA Imports Distillate Fuel'!$A:$A,AS$3,'EIA Imports Distillate Fuel'!$C:$C,$A51)</f>
        <v/>
      </c>
      <c r="AT51">
        <f>SUMIFS('EIA Imports Distillate Fuel'!$D:$D,'EIA Imports Distillate Fuel'!$A:$A,AT$3,'EIA Imports Distillate Fuel'!$C:$C,$A51)</f>
        <v/>
      </c>
      <c r="AU51">
        <f>SUMIFS('EIA Imports Distillate Fuel'!$D:$D,'EIA Imports Distillate Fuel'!$A:$A,AU$3,'EIA Imports Distillate Fuel'!$C:$C,$A51)</f>
        <v/>
      </c>
    </row>
    <row r="52" spans="1:47">
      <c r="A52" t="s">
        <v>294</v>
      </c>
      <c r="B52" t="s">
        <v>1648</v>
      </c>
      <c r="C52" t="s">
        <v>1742</v>
      </c>
      <c r="D52">
        <f>SUMIFS('EIA Imports Distillate Fuel'!$D:$D,'EIA Imports Distillate Fuel'!$A:$A,D$3,'EIA Imports Distillate Fuel'!$C:$C,$A52)</f>
        <v/>
      </c>
      <c r="E52">
        <f>SUMIFS('EIA Imports Distillate Fuel'!$D:$D,'EIA Imports Distillate Fuel'!$A:$A,E$3,'EIA Imports Distillate Fuel'!$C:$C,$A52)</f>
        <v/>
      </c>
      <c r="F52">
        <f>SUMIFS('EIA Imports Distillate Fuel'!$D:$D,'EIA Imports Distillate Fuel'!$A:$A,F$3,'EIA Imports Distillate Fuel'!$C:$C,$A52)</f>
        <v/>
      </c>
      <c r="G52">
        <f>SUMIFS('EIA Imports Distillate Fuel'!$D:$D,'EIA Imports Distillate Fuel'!$A:$A,G$3,'EIA Imports Distillate Fuel'!$C:$C,$A52)</f>
        <v/>
      </c>
      <c r="H52">
        <f>SUMIFS('EIA Imports Distillate Fuel'!$D:$D,'EIA Imports Distillate Fuel'!$A:$A,H$3,'EIA Imports Distillate Fuel'!$C:$C,$A52)</f>
        <v/>
      </c>
      <c r="I52">
        <f>SUMIFS('EIA Imports Distillate Fuel'!$D:$D,'EIA Imports Distillate Fuel'!$A:$A,I$3,'EIA Imports Distillate Fuel'!$C:$C,$A52)</f>
        <v/>
      </c>
      <c r="J52">
        <f>SUMIFS('EIA Imports Distillate Fuel'!$D:$D,'EIA Imports Distillate Fuel'!$A:$A,J$3,'EIA Imports Distillate Fuel'!$C:$C,$A52)</f>
        <v/>
      </c>
      <c r="K52">
        <f>SUMIFS('EIA Imports Distillate Fuel'!$D:$D,'EIA Imports Distillate Fuel'!$A:$A,K$3,'EIA Imports Distillate Fuel'!$C:$C,$A52)</f>
        <v/>
      </c>
      <c r="L52">
        <f>SUMIFS('EIA Imports Distillate Fuel'!$D:$D,'EIA Imports Distillate Fuel'!$A:$A,L$3,'EIA Imports Distillate Fuel'!$C:$C,$A52)</f>
        <v/>
      </c>
      <c r="M52">
        <f>SUMIFS('EIA Imports Distillate Fuel'!$D:$D,'EIA Imports Distillate Fuel'!$A:$A,M$3,'EIA Imports Distillate Fuel'!$C:$C,$A52)</f>
        <v/>
      </c>
      <c r="N52">
        <f>SUMIFS('EIA Imports Distillate Fuel'!$D:$D,'EIA Imports Distillate Fuel'!$A:$A,N$3,'EIA Imports Distillate Fuel'!$C:$C,$A52)</f>
        <v/>
      </c>
      <c r="O52">
        <f>SUMIFS('EIA Imports Distillate Fuel'!$D:$D,'EIA Imports Distillate Fuel'!$A:$A,O$3,'EIA Imports Distillate Fuel'!$C:$C,$A52)</f>
        <v/>
      </c>
      <c r="P52">
        <f>SUMIFS('EIA Imports Distillate Fuel'!$D:$D,'EIA Imports Distillate Fuel'!$A:$A,P$3,'EIA Imports Distillate Fuel'!$C:$C,$A52)</f>
        <v/>
      </c>
      <c r="Q52">
        <f>SUMIFS('EIA Imports Distillate Fuel'!$D:$D,'EIA Imports Distillate Fuel'!$A:$A,Q$3,'EIA Imports Distillate Fuel'!$C:$C,$A52)</f>
        <v/>
      </c>
      <c r="R52">
        <f>SUMIFS('EIA Imports Distillate Fuel'!$D:$D,'EIA Imports Distillate Fuel'!$A:$A,R$3,'EIA Imports Distillate Fuel'!$C:$C,$A52)</f>
        <v/>
      </c>
      <c r="S52">
        <f>SUMIFS('EIA Imports Distillate Fuel'!$D:$D,'EIA Imports Distillate Fuel'!$A:$A,S$3,'EIA Imports Distillate Fuel'!$C:$C,$A52)</f>
        <v/>
      </c>
      <c r="T52">
        <f>SUMIFS('EIA Imports Distillate Fuel'!$D:$D,'EIA Imports Distillate Fuel'!$A:$A,T$3,'EIA Imports Distillate Fuel'!$C:$C,$A52)</f>
        <v/>
      </c>
      <c r="U52">
        <f>SUMIFS('EIA Imports Distillate Fuel'!$D:$D,'EIA Imports Distillate Fuel'!$A:$A,U$3,'EIA Imports Distillate Fuel'!$C:$C,$A52)</f>
        <v/>
      </c>
      <c r="V52">
        <f>SUMIFS('EIA Imports Distillate Fuel'!$D:$D,'EIA Imports Distillate Fuel'!$A:$A,V$3,'EIA Imports Distillate Fuel'!$C:$C,$A52)</f>
        <v/>
      </c>
      <c r="W52">
        <f>SUMIFS('EIA Imports Distillate Fuel'!$D:$D,'EIA Imports Distillate Fuel'!$A:$A,W$3,'EIA Imports Distillate Fuel'!$C:$C,$A52)</f>
        <v/>
      </c>
      <c r="X52">
        <f>SUMIFS('EIA Imports Distillate Fuel'!$D:$D,'EIA Imports Distillate Fuel'!$A:$A,X$3,'EIA Imports Distillate Fuel'!$C:$C,$A52)</f>
        <v/>
      </c>
      <c r="Y52">
        <f>SUMIFS('EIA Imports Distillate Fuel'!$D:$D,'EIA Imports Distillate Fuel'!$A:$A,Y$3,'EIA Imports Distillate Fuel'!$C:$C,$A52)</f>
        <v/>
      </c>
      <c r="Z52">
        <f>SUMIFS('EIA Imports Distillate Fuel'!$D:$D,'EIA Imports Distillate Fuel'!$A:$A,Z$3,'EIA Imports Distillate Fuel'!$C:$C,$A52)</f>
        <v/>
      </c>
      <c r="AA52">
        <f>SUMIFS('EIA Imports Distillate Fuel'!$D:$D,'EIA Imports Distillate Fuel'!$A:$A,AA$3,'EIA Imports Distillate Fuel'!$C:$C,$A52)</f>
        <v/>
      </c>
      <c r="AB52">
        <f>SUMIFS('EIA Imports Distillate Fuel'!$D:$D,'EIA Imports Distillate Fuel'!$A:$A,AB$3,'EIA Imports Distillate Fuel'!$C:$C,$A52)</f>
        <v/>
      </c>
      <c r="AC52">
        <f>SUMIFS('EIA Imports Distillate Fuel'!$D:$D,'EIA Imports Distillate Fuel'!$A:$A,AC$3,'EIA Imports Distillate Fuel'!$C:$C,$A52)</f>
        <v/>
      </c>
      <c r="AD52">
        <f>SUMIFS('EIA Imports Distillate Fuel'!$D:$D,'EIA Imports Distillate Fuel'!$A:$A,AD$3,'EIA Imports Distillate Fuel'!$C:$C,$A52)</f>
        <v/>
      </c>
      <c r="AE52">
        <f>SUMIFS('EIA Imports Distillate Fuel'!$D:$D,'EIA Imports Distillate Fuel'!$A:$A,AE$3,'EIA Imports Distillate Fuel'!$C:$C,$A52)</f>
        <v/>
      </c>
      <c r="AF52">
        <f>SUMIFS('EIA Imports Distillate Fuel'!$D:$D,'EIA Imports Distillate Fuel'!$A:$A,AF$3,'EIA Imports Distillate Fuel'!$C:$C,$A52)</f>
        <v/>
      </c>
      <c r="AG52">
        <f>SUMIFS('EIA Imports Distillate Fuel'!$D:$D,'EIA Imports Distillate Fuel'!$A:$A,AG$3,'EIA Imports Distillate Fuel'!$C:$C,$A52)</f>
        <v/>
      </c>
      <c r="AH52">
        <f>SUMIFS('EIA Imports Distillate Fuel'!$D:$D,'EIA Imports Distillate Fuel'!$A:$A,AH$3,'EIA Imports Distillate Fuel'!$C:$C,$A52)</f>
        <v/>
      </c>
      <c r="AI52">
        <f>SUMIFS('EIA Imports Distillate Fuel'!$D:$D,'EIA Imports Distillate Fuel'!$A:$A,AI$3,'EIA Imports Distillate Fuel'!$C:$C,$A52)</f>
        <v/>
      </c>
      <c r="AJ52">
        <f>SUMIFS('EIA Imports Distillate Fuel'!$D:$D,'EIA Imports Distillate Fuel'!$A:$A,AJ$3,'EIA Imports Distillate Fuel'!$C:$C,$A52)</f>
        <v/>
      </c>
      <c r="AK52">
        <f>SUMIFS('EIA Imports Distillate Fuel'!$D:$D,'EIA Imports Distillate Fuel'!$A:$A,AK$3,'EIA Imports Distillate Fuel'!$C:$C,$A52)</f>
        <v/>
      </c>
      <c r="AL52">
        <f>SUMIFS('EIA Imports Distillate Fuel'!$D:$D,'EIA Imports Distillate Fuel'!$A:$A,AL$3,'EIA Imports Distillate Fuel'!$C:$C,$A52)</f>
        <v/>
      </c>
      <c r="AM52">
        <f>SUMIFS('EIA Imports Distillate Fuel'!$D:$D,'EIA Imports Distillate Fuel'!$A:$A,AM$3,'EIA Imports Distillate Fuel'!$C:$C,$A52)</f>
        <v/>
      </c>
      <c r="AN52">
        <f>SUMIFS('EIA Imports Distillate Fuel'!$D:$D,'EIA Imports Distillate Fuel'!$A:$A,AN$3,'EIA Imports Distillate Fuel'!$C:$C,$A52)</f>
        <v/>
      </c>
      <c r="AO52">
        <f>SUMIFS('EIA Imports Distillate Fuel'!$D:$D,'EIA Imports Distillate Fuel'!$A:$A,AO$3,'EIA Imports Distillate Fuel'!$C:$C,$A52)</f>
        <v/>
      </c>
      <c r="AP52">
        <f>SUMIFS('EIA Imports Distillate Fuel'!$D:$D,'EIA Imports Distillate Fuel'!$A:$A,AP$3,'EIA Imports Distillate Fuel'!$C:$C,$A52)</f>
        <v/>
      </c>
      <c r="AQ52">
        <f>SUMIFS('EIA Imports Distillate Fuel'!$D:$D,'EIA Imports Distillate Fuel'!$A:$A,AQ$3,'EIA Imports Distillate Fuel'!$C:$C,$A52)</f>
        <v/>
      </c>
      <c r="AR52">
        <f>SUMIFS('EIA Imports Distillate Fuel'!$D:$D,'EIA Imports Distillate Fuel'!$A:$A,AR$3,'EIA Imports Distillate Fuel'!$C:$C,$A52)</f>
        <v/>
      </c>
      <c r="AS52">
        <f>SUMIFS('EIA Imports Distillate Fuel'!$D:$D,'EIA Imports Distillate Fuel'!$A:$A,AS$3,'EIA Imports Distillate Fuel'!$C:$C,$A52)</f>
        <v/>
      </c>
      <c r="AT52">
        <f>SUMIFS('EIA Imports Distillate Fuel'!$D:$D,'EIA Imports Distillate Fuel'!$A:$A,AT$3,'EIA Imports Distillate Fuel'!$C:$C,$A52)</f>
        <v/>
      </c>
      <c r="AU52">
        <f>SUMIFS('EIA Imports Distillate Fuel'!$D:$D,'EIA Imports Distillate Fuel'!$A:$A,AU$3,'EIA Imports Distillate Fuel'!$C:$C,$A52)</f>
        <v/>
      </c>
    </row>
    <row r="53" spans="1:47">
      <c r="A53" t="s">
        <v>340</v>
      </c>
      <c r="B53" t="s">
        <v>1648</v>
      </c>
      <c r="C53" t="s">
        <v>1742</v>
      </c>
      <c r="D53">
        <f>SUMIFS('EIA Imports Distillate Fuel'!$D:$D,'EIA Imports Distillate Fuel'!$A:$A,D$3,'EIA Imports Distillate Fuel'!$C:$C,$A53)</f>
        <v/>
      </c>
      <c r="E53">
        <f>SUMIFS('EIA Imports Distillate Fuel'!$D:$D,'EIA Imports Distillate Fuel'!$A:$A,E$3,'EIA Imports Distillate Fuel'!$C:$C,$A53)</f>
        <v/>
      </c>
      <c r="F53">
        <f>SUMIFS('EIA Imports Distillate Fuel'!$D:$D,'EIA Imports Distillate Fuel'!$A:$A,F$3,'EIA Imports Distillate Fuel'!$C:$C,$A53)</f>
        <v/>
      </c>
      <c r="G53">
        <f>SUMIFS('EIA Imports Distillate Fuel'!$D:$D,'EIA Imports Distillate Fuel'!$A:$A,G$3,'EIA Imports Distillate Fuel'!$C:$C,$A53)</f>
        <v/>
      </c>
      <c r="H53">
        <f>SUMIFS('EIA Imports Distillate Fuel'!$D:$D,'EIA Imports Distillate Fuel'!$A:$A,H$3,'EIA Imports Distillate Fuel'!$C:$C,$A53)</f>
        <v/>
      </c>
      <c r="I53">
        <f>SUMIFS('EIA Imports Distillate Fuel'!$D:$D,'EIA Imports Distillate Fuel'!$A:$A,I$3,'EIA Imports Distillate Fuel'!$C:$C,$A53)</f>
        <v/>
      </c>
      <c r="J53">
        <f>SUMIFS('EIA Imports Distillate Fuel'!$D:$D,'EIA Imports Distillate Fuel'!$A:$A,J$3,'EIA Imports Distillate Fuel'!$C:$C,$A53)</f>
        <v/>
      </c>
      <c r="K53">
        <f>SUMIFS('EIA Imports Distillate Fuel'!$D:$D,'EIA Imports Distillate Fuel'!$A:$A,K$3,'EIA Imports Distillate Fuel'!$C:$C,$A53)</f>
        <v/>
      </c>
      <c r="L53">
        <f>SUMIFS('EIA Imports Distillate Fuel'!$D:$D,'EIA Imports Distillate Fuel'!$A:$A,L$3,'EIA Imports Distillate Fuel'!$C:$C,$A53)</f>
        <v/>
      </c>
      <c r="M53">
        <f>SUMIFS('EIA Imports Distillate Fuel'!$D:$D,'EIA Imports Distillate Fuel'!$A:$A,M$3,'EIA Imports Distillate Fuel'!$C:$C,$A53)</f>
        <v/>
      </c>
      <c r="N53">
        <f>SUMIFS('EIA Imports Distillate Fuel'!$D:$D,'EIA Imports Distillate Fuel'!$A:$A,N$3,'EIA Imports Distillate Fuel'!$C:$C,$A53)</f>
        <v/>
      </c>
      <c r="O53">
        <f>SUMIFS('EIA Imports Distillate Fuel'!$D:$D,'EIA Imports Distillate Fuel'!$A:$A,O$3,'EIA Imports Distillate Fuel'!$C:$C,$A53)</f>
        <v/>
      </c>
      <c r="P53">
        <f>SUMIFS('EIA Imports Distillate Fuel'!$D:$D,'EIA Imports Distillate Fuel'!$A:$A,P$3,'EIA Imports Distillate Fuel'!$C:$C,$A53)</f>
        <v/>
      </c>
      <c r="Q53">
        <f>SUMIFS('EIA Imports Distillate Fuel'!$D:$D,'EIA Imports Distillate Fuel'!$A:$A,Q$3,'EIA Imports Distillate Fuel'!$C:$C,$A53)</f>
        <v/>
      </c>
      <c r="R53">
        <f>SUMIFS('EIA Imports Distillate Fuel'!$D:$D,'EIA Imports Distillate Fuel'!$A:$A,R$3,'EIA Imports Distillate Fuel'!$C:$C,$A53)</f>
        <v/>
      </c>
      <c r="S53">
        <f>SUMIFS('EIA Imports Distillate Fuel'!$D:$D,'EIA Imports Distillate Fuel'!$A:$A,S$3,'EIA Imports Distillate Fuel'!$C:$C,$A53)</f>
        <v/>
      </c>
      <c r="T53">
        <f>SUMIFS('EIA Imports Distillate Fuel'!$D:$D,'EIA Imports Distillate Fuel'!$A:$A,T$3,'EIA Imports Distillate Fuel'!$C:$C,$A53)</f>
        <v/>
      </c>
      <c r="U53">
        <f>SUMIFS('EIA Imports Distillate Fuel'!$D:$D,'EIA Imports Distillate Fuel'!$A:$A,U$3,'EIA Imports Distillate Fuel'!$C:$C,$A53)</f>
        <v/>
      </c>
      <c r="V53">
        <f>SUMIFS('EIA Imports Distillate Fuel'!$D:$D,'EIA Imports Distillate Fuel'!$A:$A,V$3,'EIA Imports Distillate Fuel'!$C:$C,$A53)</f>
        <v/>
      </c>
      <c r="W53">
        <f>SUMIFS('EIA Imports Distillate Fuel'!$D:$D,'EIA Imports Distillate Fuel'!$A:$A,W$3,'EIA Imports Distillate Fuel'!$C:$C,$A53)</f>
        <v/>
      </c>
      <c r="X53">
        <f>SUMIFS('EIA Imports Distillate Fuel'!$D:$D,'EIA Imports Distillate Fuel'!$A:$A,X$3,'EIA Imports Distillate Fuel'!$C:$C,$A53)</f>
        <v/>
      </c>
      <c r="Y53">
        <f>SUMIFS('EIA Imports Distillate Fuel'!$D:$D,'EIA Imports Distillate Fuel'!$A:$A,Y$3,'EIA Imports Distillate Fuel'!$C:$C,$A53)</f>
        <v/>
      </c>
      <c r="Z53">
        <f>SUMIFS('EIA Imports Distillate Fuel'!$D:$D,'EIA Imports Distillate Fuel'!$A:$A,Z$3,'EIA Imports Distillate Fuel'!$C:$C,$A53)</f>
        <v/>
      </c>
      <c r="AA53">
        <f>SUMIFS('EIA Imports Distillate Fuel'!$D:$D,'EIA Imports Distillate Fuel'!$A:$A,AA$3,'EIA Imports Distillate Fuel'!$C:$C,$A53)</f>
        <v/>
      </c>
      <c r="AB53">
        <f>SUMIFS('EIA Imports Distillate Fuel'!$D:$D,'EIA Imports Distillate Fuel'!$A:$A,AB$3,'EIA Imports Distillate Fuel'!$C:$C,$A53)</f>
        <v/>
      </c>
      <c r="AC53">
        <f>SUMIFS('EIA Imports Distillate Fuel'!$D:$D,'EIA Imports Distillate Fuel'!$A:$A,AC$3,'EIA Imports Distillate Fuel'!$C:$C,$A53)</f>
        <v/>
      </c>
      <c r="AD53">
        <f>SUMIFS('EIA Imports Distillate Fuel'!$D:$D,'EIA Imports Distillate Fuel'!$A:$A,AD$3,'EIA Imports Distillate Fuel'!$C:$C,$A53)</f>
        <v/>
      </c>
      <c r="AE53">
        <f>SUMIFS('EIA Imports Distillate Fuel'!$D:$D,'EIA Imports Distillate Fuel'!$A:$A,AE$3,'EIA Imports Distillate Fuel'!$C:$C,$A53)</f>
        <v/>
      </c>
      <c r="AF53">
        <f>SUMIFS('EIA Imports Distillate Fuel'!$D:$D,'EIA Imports Distillate Fuel'!$A:$A,AF$3,'EIA Imports Distillate Fuel'!$C:$C,$A53)</f>
        <v/>
      </c>
      <c r="AG53">
        <f>SUMIFS('EIA Imports Distillate Fuel'!$D:$D,'EIA Imports Distillate Fuel'!$A:$A,AG$3,'EIA Imports Distillate Fuel'!$C:$C,$A53)</f>
        <v/>
      </c>
      <c r="AH53">
        <f>SUMIFS('EIA Imports Distillate Fuel'!$D:$D,'EIA Imports Distillate Fuel'!$A:$A,AH$3,'EIA Imports Distillate Fuel'!$C:$C,$A53)</f>
        <v/>
      </c>
      <c r="AI53">
        <f>SUMIFS('EIA Imports Distillate Fuel'!$D:$D,'EIA Imports Distillate Fuel'!$A:$A,AI$3,'EIA Imports Distillate Fuel'!$C:$C,$A53)</f>
        <v/>
      </c>
      <c r="AJ53">
        <f>SUMIFS('EIA Imports Distillate Fuel'!$D:$D,'EIA Imports Distillate Fuel'!$A:$A,AJ$3,'EIA Imports Distillate Fuel'!$C:$C,$A53)</f>
        <v/>
      </c>
      <c r="AK53">
        <f>SUMIFS('EIA Imports Distillate Fuel'!$D:$D,'EIA Imports Distillate Fuel'!$A:$A,AK$3,'EIA Imports Distillate Fuel'!$C:$C,$A53)</f>
        <v/>
      </c>
      <c r="AL53">
        <f>SUMIFS('EIA Imports Distillate Fuel'!$D:$D,'EIA Imports Distillate Fuel'!$A:$A,AL$3,'EIA Imports Distillate Fuel'!$C:$C,$A53)</f>
        <v/>
      </c>
      <c r="AM53">
        <f>SUMIFS('EIA Imports Distillate Fuel'!$D:$D,'EIA Imports Distillate Fuel'!$A:$A,AM$3,'EIA Imports Distillate Fuel'!$C:$C,$A53)</f>
        <v/>
      </c>
      <c r="AN53">
        <f>SUMIFS('EIA Imports Distillate Fuel'!$D:$D,'EIA Imports Distillate Fuel'!$A:$A,AN$3,'EIA Imports Distillate Fuel'!$C:$C,$A53)</f>
        <v/>
      </c>
      <c r="AO53">
        <f>SUMIFS('EIA Imports Distillate Fuel'!$D:$D,'EIA Imports Distillate Fuel'!$A:$A,AO$3,'EIA Imports Distillate Fuel'!$C:$C,$A53)</f>
        <v/>
      </c>
      <c r="AP53">
        <f>SUMIFS('EIA Imports Distillate Fuel'!$D:$D,'EIA Imports Distillate Fuel'!$A:$A,AP$3,'EIA Imports Distillate Fuel'!$C:$C,$A53)</f>
        <v/>
      </c>
      <c r="AQ53">
        <f>SUMIFS('EIA Imports Distillate Fuel'!$D:$D,'EIA Imports Distillate Fuel'!$A:$A,AQ$3,'EIA Imports Distillate Fuel'!$C:$C,$A53)</f>
        <v/>
      </c>
      <c r="AR53">
        <f>SUMIFS('EIA Imports Distillate Fuel'!$D:$D,'EIA Imports Distillate Fuel'!$A:$A,AR$3,'EIA Imports Distillate Fuel'!$C:$C,$A53)</f>
        <v/>
      </c>
      <c r="AS53">
        <f>SUMIFS('EIA Imports Distillate Fuel'!$D:$D,'EIA Imports Distillate Fuel'!$A:$A,AS$3,'EIA Imports Distillate Fuel'!$C:$C,$A53)</f>
        <v/>
      </c>
      <c r="AT53">
        <f>SUMIFS('EIA Imports Distillate Fuel'!$D:$D,'EIA Imports Distillate Fuel'!$A:$A,AT$3,'EIA Imports Distillate Fuel'!$C:$C,$A53)</f>
        <v/>
      </c>
      <c r="AU53">
        <f>SUMIFS('EIA Imports Distillate Fuel'!$D:$D,'EIA Imports Distillate Fuel'!$A:$A,AU$3,'EIA Imports Distillate Fuel'!$C:$C,$A53)</f>
        <v/>
      </c>
    </row>
    <row r="54" spans="1:47">
      <c r="A54" t="s">
        <v>350</v>
      </c>
      <c r="B54" t="s">
        <v>1648</v>
      </c>
      <c r="C54" t="s">
        <v>1742</v>
      </c>
      <c r="D54">
        <f>SUMIFS('EIA Imports Distillate Fuel'!$D:$D,'EIA Imports Distillate Fuel'!$A:$A,D$3,'EIA Imports Distillate Fuel'!$C:$C,$A54)</f>
        <v/>
      </c>
      <c r="E54">
        <f>SUMIFS('EIA Imports Distillate Fuel'!$D:$D,'EIA Imports Distillate Fuel'!$A:$A,E$3,'EIA Imports Distillate Fuel'!$C:$C,$A54)</f>
        <v/>
      </c>
      <c r="F54">
        <f>SUMIFS('EIA Imports Distillate Fuel'!$D:$D,'EIA Imports Distillate Fuel'!$A:$A,F$3,'EIA Imports Distillate Fuel'!$C:$C,$A54)</f>
        <v/>
      </c>
      <c r="G54">
        <f>SUMIFS('EIA Imports Distillate Fuel'!$D:$D,'EIA Imports Distillate Fuel'!$A:$A,G$3,'EIA Imports Distillate Fuel'!$C:$C,$A54)</f>
        <v/>
      </c>
      <c r="H54">
        <f>SUMIFS('EIA Imports Distillate Fuel'!$D:$D,'EIA Imports Distillate Fuel'!$A:$A,H$3,'EIA Imports Distillate Fuel'!$C:$C,$A54)</f>
        <v/>
      </c>
      <c r="I54">
        <f>SUMIFS('EIA Imports Distillate Fuel'!$D:$D,'EIA Imports Distillate Fuel'!$A:$A,I$3,'EIA Imports Distillate Fuel'!$C:$C,$A54)</f>
        <v/>
      </c>
      <c r="J54">
        <f>SUMIFS('EIA Imports Distillate Fuel'!$D:$D,'EIA Imports Distillate Fuel'!$A:$A,J$3,'EIA Imports Distillate Fuel'!$C:$C,$A54)</f>
        <v/>
      </c>
      <c r="K54">
        <f>SUMIFS('EIA Imports Distillate Fuel'!$D:$D,'EIA Imports Distillate Fuel'!$A:$A,K$3,'EIA Imports Distillate Fuel'!$C:$C,$A54)</f>
        <v/>
      </c>
      <c r="L54">
        <f>SUMIFS('EIA Imports Distillate Fuel'!$D:$D,'EIA Imports Distillate Fuel'!$A:$A,L$3,'EIA Imports Distillate Fuel'!$C:$C,$A54)</f>
        <v/>
      </c>
      <c r="M54">
        <f>SUMIFS('EIA Imports Distillate Fuel'!$D:$D,'EIA Imports Distillate Fuel'!$A:$A,M$3,'EIA Imports Distillate Fuel'!$C:$C,$A54)</f>
        <v/>
      </c>
      <c r="N54">
        <f>SUMIFS('EIA Imports Distillate Fuel'!$D:$D,'EIA Imports Distillate Fuel'!$A:$A,N$3,'EIA Imports Distillate Fuel'!$C:$C,$A54)</f>
        <v/>
      </c>
      <c r="O54">
        <f>SUMIFS('EIA Imports Distillate Fuel'!$D:$D,'EIA Imports Distillate Fuel'!$A:$A,O$3,'EIA Imports Distillate Fuel'!$C:$C,$A54)</f>
        <v/>
      </c>
      <c r="P54">
        <f>SUMIFS('EIA Imports Distillate Fuel'!$D:$D,'EIA Imports Distillate Fuel'!$A:$A,P$3,'EIA Imports Distillate Fuel'!$C:$C,$A54)</f>
        <v/>
      </c>
      <c r="Q54">
        <f>SUMIFS('EIA Imports Distillate Fuel'!$D:$D,'EIA Imports Distillate Fuel'!$A:$A,Q$3,'EIA Imports Distillate Fuel'!$C:$C,$A54)</f>
        <v/>
      </c>
      <c r="R54">
        <f>SUMIFS('EIA Imports Distillate Fuel'!$D:$D,'EIA Imports Distillate Fuel'!$A:$A,R$3,'EIA Imports Distillate Fuel'!$C:$C,$A54)</f>
        <v/>
      </c>
      <c r="S54">
        <f>SUMIFS('EIA Imports Distillate Fuel'!$D:$D,'EIA Imports Distillate Fuel'!$A:$A,S$3,'EIA Imports Distillate Fuel'!$C:$C,$A54)</f>
        <v/>
      </c>
      <c r="T54">
        <f>SUMIFS('EIA Imports Distillate Fuel'!$D:$D,'EIA Imports Distillate Fuel'!$A:$A,T$3,'EIA Imports Distillate Fuel'!$C:$C,$A54)</f>
        <v/>
      </c>
      <c r="U54">
        <f>SUMIFS('EIA Imports Distillate Fuel'!$D:$D,'EIA Imports Distillate Fuel'!$A:$A,U$3,'EIA Imports Distillate Fuel'!$C:$C,$A54)</f>
        <v/>
      </c>
      <c r="V54">
        <f>SUMIFS('EIA Imports Distillate Fuel'!$D:$D,'EIA Imports Distillate Fuel'!$A:$A,V$3,'EIA Imports Distillate Fuel'!$C:$C,$A54)</f>
        <v/>
      </c>
      <c r="W54">
        <f>SUMIFS('EIA Imports Distillate Fuel'!$D:$D,'EIA Imports Distillate Fuel'!$A:$A,W$3,'EIA Imports Distillate Fuel'!$C:$C,$A54)</f>
        <v/>
      </c>
      <c r="X54">
        <f>SUMIFS('EIA Imports Distillate Fuel'!$D:$D,'EIA Imports Distillate Fuel'!$A:$A,X$3,'EIA Imports Distillate Fuel'!$C:$C,$A54)</f>
        <v/>
      </c>
      <c r="Y54">
        <f>SUMIFS('EIA Imports Distillate Fuel'!$D:$D,'EIA Imports Distillate Fuel'!$A:$A,Y$3,'EIA Imports Distillate Fuel'!$C:$C,$A54)</f>
        <v/>
      </c>
      <c r="Z54">
        <f>SUMIFS('EIA Imports Distillate Fuel'!$D:$D,'EIA Imports Distillate Fuel'!$A:$A,Z$3,'EIA Imports Distillate Fuel'!$C:$C,$A54)</f>
        <v/>
      </c>
      <c r="AA54">
        <f>SUMIFS('EIA Imports Distillate Fuel'!$D:$D,'EIA Imports Distillate Fuel'!$A:$A,AA$3,'EIA Imports Distillate Fuel'!$C:$C,$A54)</f>
        <v/>
      </c>
      <c r="AB54">
        <f>SUMIFS('EIA Imports Distillate Fuel'!$D:$D,'EIA Imports Distillate Fuel'!$A:$A,AB$3,'EIA Imports Distillate Fuel'!$C:$C,$A54)</f>
        <v/>
      </c>
      <c r="AC54">
        <f>SUMIFS('EIA Imports Distillate Fuel'!$D:$D,'EIA Imports Distillate Fuel'!$A:$A,AC$3,'EIA Imports Distillate Fuel'!$C:$C,$A54)</f>
        <v/>
      </c>
      <c r="AD54">
        <f>SUMIFS('EIA Imports Distillate Fuel'!$D:$D,'EIA Imports Distillate Fuel'!$A:$A,AD$3,'EIA Imports Distillate Fuel'!$C:$C,$A54)</f>
        <v/>
      </c>
      <c r="AE54">
        <f>SUMIFS('EIA Imports Distillate Fuel'!$D:$D,'EIA Imports Distillate Fuel'!$A:$A,AE$3,'EIA Imports Distillate Fuel'!$C:$C,$A54)</f>
        <v/>
      </c>
      <c r="AF54">
        <f>SUMIFS('EIA Imports Distillate Fuel'!$D:$D,'EIA Imports Distillate Fuel'!$A:$A,AF$3,'EIA Imports Distillate Fuel'!$C:$C,$A54)</f>
        <v/>
      </c>
      <c r="AG54">
        <f>SUMIFS('EIA Imports Distillate Fuel'!$D:$D,'EIA Imports Distillate Fuel'!$A:$A,AG$3,'EIA Imports Distillate Fuel'!$C:$C,$A54)</f>
        <v/>
      </c>
      <c r="AH54">
        <f>SUMIFS('EIA Imports Distillate Fuel'!$D:$D,'EIA Imports Distillate Fuel'!$A:$A,AH$3,'EIA Imports Distillate Fuel'!$C:$C,$A54)</f>
        <v/>
      </c>
      <c r="AI54">
        <f>SUMIFS('EIA Imports Distillate Fuel'!$D:$D,'EIA Imports Distillate Fuel'!$A:$A,AI$3,'EIA Imports Distillate Fuel'!$C:$C,$A54)</f>
        <v/>
      </c>
      <c r="AJ54">
        <f>SUMIFS('EIA Imports Distillate Fuel'!$D:$D,'EIA Imports Distillate Fuel'!$A:$A,AJ$3,'EIA Imports Distillate Fuel'!$C:$C,$A54)</f>
        <v/>
      </c>
      <c r="AK54">
        <f>SUMIFS('EIA Imports Distillate Fuel'!$D:$D,'EIA Imports Distillate Fuel'!$A:$A,AK$3,'EIA Imports Distillate Fuel'!$C:$C,$A54)</f>
        <v/>
      </c>
      <c r="AL54">
        <f>SUMIFS('EIA Imports Distillate Fuel'!$D:$D,'EIA Imports Distillate Fuel'!$A:$A,AL$3,'EIA Imports Distillate Fuel'!$C:$C,$A54)</f>
        <v/>
      </c>
      <c r="AM54">
        <f>SUMIFS('EIA Imports Distillate Fuel'!$D:$D,'EIA Imports Distillate Fuel'!$A:$A,AM$3,'EIA Imports Distillate Fuel'!$C:$C,$A54)</f>
        <v/>
      </c>
      <c r="AN54">
        <f>SUMIFS('EIA Imports Distillate Fuel'!$D:$D,'EIA Imports Distillate Fuel'!$A:$A,AN$3,'EIA Imports Distillate Fuel'!$C:$C,$A54)</f>
        <v/>
      </c>
      <c r="AO54">
        <f>SUMIFS('EIA Imports Distillate Fuel'!$D:$D,'EIA Imports Distillate Fuel'!$A:$A,AO$3,'EIA Imports Distillate Fuel'!$C:$C,$A54)</f>
        <v/>
      </c>
      <c r="AP54">
        <f>SUMIFS('EIA Imports Distillate Fuel'!$D:$D,'EIA Imports Distillate Fuel'!$A:$A,AP$3,'EIA Imports Distillate Fuel'!$C:$C,$A54)</f>
        <v/>
      </c>
      <c r="AQ54">
        <f>SUMIFS('EIA Imports Distillate Fuel'!$D:$D,'EIA Imports Distillate Fuel'!$A:$A,AQ$3,'EIA Imports Distillate Fuel'!$C:$C,$A54)</f>
        <v/>
      </c>
      <c r="AR54">
        <f>SUMIFS('EIA Imports Distillate Fuel'!$D:$D,'EIA Imports Distillate Fuel'!$A:$A,AR$3,'EIA Imports Distillate Fuel'!$C:$C,$A54)</f>
        <v/>
      </c>
      <c r="AS54">
        <f>SUMIFS('EIA Imports Distillate Fuel'!$D:$D,'EIA Imports Distillate Fuel'!$A:$A,AS$3,'EIA Imports Distillate Fuel'!$C:$C,$A54)</f>
        <v/>
      </c>
      <c r="AT54">
        <f>SUMIFS('EIA Imports Distillate Fuel'!$D:$D,'EIA Imports Distillate Fuel'!$A:$A,AT$3,'EIA Imports Distillate Fuel'!$C:$C,$A54)</f>
        <v/>
      </c>
      <c r="AU54">
        <f>SUMIFS('EIA Imports Distillate Fuel'!$D:$D,'EIA Imports Distillate Fuel'!$A:$A,AU$3,'EIA Imports Distillate Fuel'!$C:$C,$A54)</f>
        <v/>
      </c>
    </row>
    <row r="55" spans="1:47">
      <c r="A55" t="s">
        <v>257</v>
      </c>
      <c r="B55" t="s">
        <v>1648</v>
      </c>
      <c r="C55" t="s">
        <v>1742</v>
      </c>
      <c r="D55">
        <f>SUMIFS('EIA Imports Distillate Fuel'!$D:$D,'EIA Imports Distillate Fuel'!$A:$A,D$3,'EIA Imports Distillate Fuel'!$C:$C,$A55)</f>
        <v/>
      </c>
      <c r="E55">
        <f>SUMIFS('EIA Imports Distillate Fuel'!$D:$D,'EIA Imports Distillate Fuel'!$A:$A,E$3,'EIA Imports Distillate Fuel'!$C:$C,$A55)</f>
        <v/>
      </c>
      <c r="F55">
        <f>SUMIFS('EIA Imports Distillate Fuel'!$D:$D,'EIA Imports Distillate Fuel'!$A:$A,F$3,'EIA Imports Distillate Fuel'!$C:$C,$A55)</f>
        <v/>
      </c>
      <c r="G55">
        <f>SUMIFS('EIA Imports Distillate Fuel'!$D:$D,'EIA Imports Distillate Fuel'!$A:$A,G$3,'EIA Imports Distillate Fuel'!$C:$C,$A55)</f>
        <v/>
      </c>
      <c r="H55">
        <f>SUMIFS('EIA Imports Distillate Fuel'!$D:$D,'EIA Imports Distillate Fuel'!$A:$A,H$3,'EIA Imports Distillate Fuel'!$C:$C,$A55)</f>
        <v/>
      </c>
      <c r="I55">
        <f>SUMIFS('EIA Imports Distillate Fuel'!$D:$D,'EIA Imports Distillate Fuel'!$A:$A,I$3,'EIA Imports Distillate Fuel'!$C:$C,$A55)</f>
        <v/>
      </c>
      <c r="J55">
        <f>SUMIFS('EIA Imports Distillate Fuel'!$D:$D,'EIA Imports Distillate Fuel'!$A:$A,J$3,'EIA Imports Distillate Fuel'!$C:$C,$A55)</f>
        <v/>
      </c>
      <c r="K55">
        <f>SUMIFS('EIA Imports Distillate Fuel'!$D:$D,'EIA Imports Distillate Fuel'!$A:$A,K$3,'EIA Imports Distillate Fuel'!$C:$C,$A55)</f>
        <v/>
      </c>
      <c r="L55">
        <f>SUMIFS('EIA Imports Distillate Fuel'!$D:$D,'EIA Imports Distillate Fuel'!$A:$A,L$3,'EIA Imports Distillate Fuel'!$C:$C,$A55)</f>
        <v/>
      </c>
      <c r="M55">
        <f>SUMIFS('EIA Imports Distillate Fuel'!$D:$D,'EIA Imports Distillate Fuel'!$A:$A,M$3,'EIA Imports Distillate Fuel'!$C:$C,$A55)</f>
        <v/>
      </c>
      <c r="N55">
        <f>SUMIFS('EIA Imports Distillate Fuel'!$D:$D,'EIA Imports Distillate Fuel'!$A:$A,N$3,'EIA Imports Distillate Fuel'!$C:$C,$A55)</f>
        <v/>
      </c>
      <c r="O55">
        <f>SUMIFS('EIA Imports Distillate Fuel'!$D:$D,'EIA Imports Distillate Fuel'!$A:$A,O$3,'EIA Imports Distillate Fuel'!$C:$C,$A55)</f>
        <v/>
      </c>
      <c r="P55">
        <f>SUMIFS('EIA Imports Distillate Fuel'!$D:$D,'EIA Imports Distillate Fuel'!$A:$A,P$3,'EIA Imports Distillate Fuel'!$C:$C,$A55)</f>
        <v/>
      </c>
      <c r="Q55">
        <f>SUMIFS('EIA Imports Distillate Fuel'!$D:$D,'EIA Imports Distillate Fuel'!$A:$A,Q$3,'EIA Imports Distillate Fuel'!$C:$C,$A55)</f>
        <v/>
      </c>
      <c r="R55">
        <f>SUMIFS('EIA Imports Distillate Fuel'!$D:$D,'EIA Imports Distillate Fuel'!$A:$A,R$3,'EIA Imports Distillate Fuel'!$C:$C,$A55)</f>
        <v/>
      </c>
      <c r="S55">
        <f>SUMIFS('EIA Imports Distillate Fuel'!$D:$D,'EIA Imports Distillate Fuel'!$A:$A,S$3,'EIA Imports Distillate Fuel'!$C:$C,$A55)</f>
        <v/>
      </c>
      <c r="T55">
        <f>SUMIFS('EIA Imports Distillate Fuel'!$D:$D,'EIA Imports Distillate Fuel'!$A:$A,T$3,'EIA Imports Distillate Fuel'!$C:$C,$A55)</f>
        <v/>
      </c>
      <c r="U55">
        <f>SUMIFS('EIA Imports Distillate Fuel'!$D:$D,'EIA Imports Distillate Fuel'!$A:$A,U$3,'EIA Imports Distillate Fuel'!$C:$C,$A55)</f>
        <v/>
      </c>
      <c r="V55">
        <f>SUMIFS('EIA Imports Distillate Fuel'!$D:$D,'EIA Imports Distillate Fuel'!$A:$A,V$3,'EIA Imports Distillate Fuel'!$C:$C,$A55)</f>
        <v/>
      </c>
      <c r="W55">
        <f>SUMIFS('EIA Imports Distillate Fuel'!$D:$D,'EIA Imports Distillate Fuel'!$A:$A,W$3,'EIA Imports Distillate Fuel'!$C:$C,$A55)</f>
        <v/>
      </c>
      <c r="X55">
        <f>SUMIFS('EIA Imports Distillate Fuel'!$D:$D,'EIA Imports Distillate Fuel'!$A:$A,X$3,'EIA Imports Distillate Fuel'!$C:$C,$A55)</f>
        <v/>
      </c>
      <c r="Y55">
        <f>SUMIFS('EIA Imports Distillate Fuel'!$D:$D,'EIA Imports Distillate Fuel'!$A:$A,Y$3,'EIA Imports Distillate Fuel'!$C:$C,$A55)</f>
        <v/>
      </c>
      <c r="Z55">
        <f>SUMIFS('EIA Imports Distillate Fuel'!$D:$D,'EIA Imports Distillate Fuel'!$A:$A,Z$3,'EIA Imports Distillate Fuel'!$C:$C,$A55)</f>
        <v/>
      </c>
      <c r="AA55">
        <f>SUMIFS('EIA Imports Distillate Fuel'!$D:$D,'EIA Imports Distillate Fuel'!$A:$A,AA$3,'EIA Imports Distillate Fuel'!$C:$C,$A55)</f>
        <v/>
      </c>
      <c r="AB55">
        <f>SUMIFS('EIA Imports Distillate Fuel'!$D:$D,'EIA Imports Distillate Fuel'!$A:$A,AB$3,'EIA Imports Distillate Fuel'!$C:$C,$A55)</f>
        <v/>
      </c>
      <c r="AC55">
        <f>SUMIFS('EIA Imports Distillate Fuel'!$D:$D,'EIA Imports Distillate Fuel'!$A:$A,AC$3,'EIA Imports Distillate Fuel'!$C:$C,$A55)</f>
        <v/>
      </c>
      <c r="AD55">
        <f>SUMIFS('EIA Imports Distillate Fuel'!$D:$D,'EIA Imports Distillate Fuel'!$A:$A,AD$3,'EIA Imports Distillate Fuel'!$C:$C,$A55)</f>
        <v/>
      </c>
      <c r="AE55">
        <f>SUMIFS('EIA Imports Distillate Fuel'!$D:$D,'EIA Imports Distillate Fuel'!$A:$A,AE$3,'EIA Imports Distillate Fuel'!$C:$C,$A55)</f>
        <v/>
      </c>
      <c r="AF55">
        <f>SUMIFS('EIA Imports Distillate Fuel'!$D:$D,'EIA Imports Distillate Fuel'!$A:$A,AF$3,'EIA Imports Distillate Fuel'!$C:$C,$A55)</f>
        <v/>
      </c>
      <c r="AG55">
        <f>SUMIFS('EIA Imports Distillate Fuel'!$D:$D,'EIA Imports Distillate Fuel'!$A:$A,AG$3,'EIA Imports Distillate Fuel'!$C:$C,$A55)</f>
        <v/>
      </c>
      <c r="AH55">
        <f>SUMIFS('EIA Imports Distillate Fuel'!$D:$D,'EIA Imports Distillate Fuel'!$A:$A,AH$3,'EIA Imports Distillate Fuel'!$C:$C,$A55)</f>
        <v/>
      </c>
      <c r="AI55">
        <f>SUMIFS('EIA Imports Distillate Fuel'!$D:$D,'EIA Imports Distillate Fuel'!$A:$A,AI$3,'EIA Imports Distillate Fuel'!$C:$C,$A55)</f>
        <v/>
      </c>
      <c r="AJ55">
        <f>SUMIFS('EIA Imports Distillate Fuel'!$D:$D,'EIA Imports Distillate Fuel'!$A:$A,AJ$3,'EIA Imports Distillate Fuel'!$C:$C,$A55)</f>
        <v/>
      </c>
      <c r="AK55">
        <f>SUMIFS('EIA Imports Distillate Fuel'!$D:$D,'EIA Imports Distillate Fuel'!$A:$A,AK$3,'EIA Imports Distillate Fuel'!$C:$C,$A55)</f>
        <v/>
      </c>
      <c r="AL55">
        <f>SUMIFS('EIA Imports Distillate Fuel'!$D:$D,'EIA Imports Distillate Fuel'!$A:$A,AL$3,'EIA Imports Distillate Fuel'!$C:$C,$A55)</f>
        <v/>
      </c>
      <c r="AM55">
        <f>SUMIFS('EIA Imports Distillate Fuel'!$D:$D,'EIA Imports Distillate Fuel'!$A:$A,AM$3,'EIA Imports Distillate Fuel'!$C:$C,$A55)</f>
        <v/>
      </c>
      <c r="AN55">
        <f>SUMIFS('EIA Imports Distillate Fuel'!$D:$D,'EIA Imports Distillate Fuel'!$A:$A,AN$3,'EIA Imports Distillate Fuel'!$C:$C,$A55)</f>
        <v/>
      </c>
      <c r="AO55">
        <f>SUMIFS('EIA Imports Distillate Fuel'!$D:$D,'EIA Imports Distillate Fuel'!$A:$A,AO$3,'EIA Imports Distillate Fuel'!$C:$C,$A55)</f>
        <v/>
      </c>
      <c r="AP55">
        <f>SUMIFS('EIA Imports Distillate Fuel'!$D:$D,'EIA Imports Distillate Fuel'!$A:$A,AP$3,'EIA Imports Distillate Fuel'!$C:$C,$A55)</f>
        <v/>
      </c>
      <c r="AQ55">
        <f>SUMIFS('EIA Imports Distillate Fuel'!$D:$D,'EIA Imports Distillate Fuel'!$A:$A,AQ$3,'EIA Imports Distillate Fuel'!$C:$C,$A55)</f>
        <v/>
      </c>
      <c r="AR55">
        <f>SUMIFS('EIA Imports Distillate Fuel'!$D:$D,'EIA Imports Distillate Fuel'!$A:$A,AR$3,'EIA Imports Distillate Fuel'!$C:$C,$A55)</f>
        <v/>
      </c>
      <c r="AS55">
        <f>SUMIFS('EIA Imports Distillate Fuel'!$D:$D,'EIA Imports Distillate Fuel'!$A:$A,AS$3,'EIA Imports Distillate Fuel'!$C:$C,$A55)</f>
        <v/>
      </c>
      <c r="AT55">
        <f>SUMIFS('EIA Imports Distillate Fuel'!$D:$D,'EIA Imports Distillate Fuel'!$A:$A,AT$3,'EIA Imports Distillate Fuel'!$C:$C,$A55)</f>
        <v/>
      </c>
      <c r="AU55">
        <f>SUMIFS('EIA Imports Distillate Fuel'!$D:$D,'EIA Imports Distillate Fuel'!$A:$A,AU$3,'EIA Imports Distillate Fuel'!$C:$C,$A55)</f>
        <v/>
      </c>
    </row>
    <row r="56" spans="1:47">
      <c r="A56" t="s">
        <v>304</v>
      </c>
      <c r="B56" t="s">
        <v>1648</v>
      </c>
      <c r="C56" t="s">
        <v>1742</v>
      </c>
      <c r="D56">
        <f>SUMIFS('EIA Imports Distillate Fuel'!$D:$D,'EIA Imports Distillate Fuel'!$A:$A,D$3,'EIA Imports Distillate Fuel'!$C:$C,$A56)</f>
        <v/>
      </c>
      <c r="E56">
        <f>SUMIFS('EIA Imports Distillate Fuel'!$D:$D,'EIA Imports Distillate Fuel'!$A:$A,E$3,'EIA Imports Distillate Fuel'!$C:$C,$A56)</f>
        <v/>
      </c>
      <c r="F56">
        <f>SUMIFS('EIA Imports Distillate Fuel'!$D:$D,'EIA Imports Distillate Fuel'!$A:$A,F$3,'EIA Imports Distillate Fuel'!$C:$C,$A56)</f>
        <v/>
      </c>
      <c r="G56">
        <f>SUMIFS('EIA Imports Distillate Fuel'!$D:$D,'EIA Imports Distillate Fuel'!$A:$A,G$3,'EIA Imports Distillate Fuel'!$C:$C,$A56)</f>
        <v/>
      </c>
      <c r="H56">
        <f>SUMIFS('EIA Imports Distillate Fuel'!$D:$D,'EIA Imports Distillate Fuel'!$A:$A,H$3,'EIA Imports Distillate Fuel'!$C:$C,$A56)</f>
        <v/>
      </c>
      <c r="I56">
        <f>SUMIFS('EIA Imports Distillate Fuel'!$D:$D,'EIA Imports Distillate Fuel'!$A:$A,I$3,'EIA Imports Distillate Fuel'!$C:$C,$A56)</f>
        <v/>
      </c>
      <c r="J56">
        <f>SUMIFS('EIA Imports Distillate Fuel'!$D:$D,'EIA Imports Distillate Fuel'!$A:$A,J$3,'EIA Imports Distillate Fuel'!$C:$C,$A56)</f>
        <v/>
      </c>
      <c r="K56">
        <f>SUMIFS('EIA Imports Distillate Fuel'!$D:$D,'EIA Imports Distillate Fuel'!$A:$A,K$3,'EIA Imports Distillate Fuel'!$C:$C,$A56)</f>
        <v/>
      </c>
      <c r="L56">
        <f>SUMIFS('EIA Imports Distillate Fuel'!$D:$D,'EIA Imports Distillate Fuel'!$A:$A,L$3,'EIA Imports Distillate Fuel'!$C:$C,$A56)</f>
        <v/>
      </c>
      <c r="M56">
        <f>SUMIFS('EIA Imports Distillate Fuel'!$D:$D,'EIA Imports Distillate Fuel'!$A:$A,M$3,'EIA Imports Distillate Fuel'!$C:$C,$A56)</f>
        <v/>
      </c>
      <c r="N56">
        <f>SUMIFS('EIA Imports Distillate Fuel'!$D:$D,'EIA Imports Distillate Fuel'!$A:$A,N$3,'EIA Imports Distillate Fuel'!$C:$C,$A56)</f>
        <v/>
      </c>
      <c r="O56">
        <f>SUMIFS('EIA Imports Distillate Fuel'!$D:$D,'EIA Imports Distillate Fuel'!$A:$A,O$3,'EIA Imports Distillate Fuel'!$C:$C,$A56)</f>
        <v/>
      </c>
      <c r="P56">
        <f>SUMIFS('EIA Imports Distillate Fuel'!$D:$D,'EIA Imports Distillate Fuel'!$A:$A,P$3,'EIA Imports Distillate Fuel'!$C:$C,$A56)</f>
        <v/>
      </c>
      <c r="Q56">
        <f>SUMIFS('EIA Imports Distillate Fuel'!$D:$D,'EIA Imports Distillate Fuel'!$A:$A,Q$3,'EIA Imports Distillate Fuel'!$C:$C,$A56)</f>
        <v/>
      </c>
      <c r="R56">
        <f>SUMIFS('EIA Imports Distillate Fuel'!$D:$D,'EIA Imports Distillate Fuel'!$A:$A,R$3,'EIA Imports Distillate Fuel'!$C:$C,$A56)</f>
        <v/>
      </c>
      <c r="S56">
        <f>SUMIFS('EIA Imports Distillate Fuel'!$D:$D,'EIA Imports Distillate Fuel'!$A:$A,S$3,'EIA Imports Distillate Fuel'!$C:$C,$A56)</f>
        <v/>
      </c>
      <c r="T56">
        <f>SUMIFS('EIA Imports Distillate Fuel'!$D:$D,'EIA Imports Distillate Fuel'!$A:$A,T$3,'EIA Imports Distillate Fuel'!$C:$C,$A56)</f>
        <v/>
      </c>
      <c r="U56">
        <f>SUMIFS('EIA Imports Distillate Fuel'!$D:$D,'EIA Imports Distillate Fuel'!$A:$A,U$3,'EIA Imports Distillate Fuel'!$C:$C,$A56)</f>
        <v/>
      </c>
      <c r="V56">
        <f>SUMIFS('EIA Imports Distillate Fuel'!$D:$D,'EIA Imports Distillate Fuel'!$A:$A,V$3,'EIA Imports Distillate Fuel'!$C:$C,$A56)</f>
        <v/>
      </c>
      <c r="W56">
        <f>SUMIFS('EIA Imports Distillate Fuel'!$D:$D,'EIA Imports Distillate Fuel'!$A:$A,W$3,'EIA Imports Distillate Fuel'!$C:$C,$A56)</f>
        <v/>
      </c>
      <c r="X56">
        <f>SUMIFS('EIA Imports Distillate Fuel'!$D:$D,'EIA Imports Distillate Fuel'!$A:$A,X$3,'EIA Imports Distillate Fuel'!$C:$C,$A56)</f>
        <v/>
      </c>
      <c r="Y56">
        <f>SUMIFS('EIA Imports Distillate Fuel'!$D:$D,'EIA Imports Distillate Fuel'!$A:$A,Y$3,'EIA Imports Distillate Fuel'!$C:$C,$A56)</f>
        <v/>
      </c>
      <c r="Z56">
        <f>SUMIFS('EIA Imports Distillate Fuel'!$D:$D,'EIA Imports Distillate Fuel'!$A:$A,Z$3,'EIA Imports Distillate Fuel'!$C:$C,$A56)</f>
        <v/>
      </c>
      <c r="AA56">
        <f>SUMIFS('EIA Imports Distillate Fuel'!$D:$D,'EIA Imports Distillate Fuel'!$A:$A,AA$3,'EIA Imports Distillate Fuel'!$C:$C,$A56)</f>
        <v/>
      </c>
      <c r="AB56">
        <f>SUMIFS('EIA Imports Distillate Fuel'!$D:$D,'EIA Imports Distillate Fuel'!$A:$A,AB$3,'EIA Imports Distillate Fuel'!$C:$C,$A56)</f>
        <v/>
      </c>
      <c r="AC56">
        <f>SUMIFS('EIA Imports Distillate Fuel'!$D:$D,'EIA Imports Distillate Fuel'!$A:$A,AC$3,'EIA Imports Distillate Fuel'!$C:$C,$A56)</f>
        <v/>
      </c>
      <c r="AD56">
        <f>SUMIFS('EIA Imports Distillate Fuel'!$D:$D,'EIA Imports Distillate Fuel'!$A:$A,AD$3,'EIA Imports Distillate Fuel'!$C:$C,$A56)</f>
        <v/>
      </c>
      <c r="AE56">
        <f>SUMIFS('EIA Imports Distillate Fuel'!$D:$D,'EIA Imports Distillate Fuel'!$A:$A,AE$3,'EIA Imports Distillate Fuel'!$C:$C,$A56)</f>
        <v/>
      </c>
      <c r="AF56">
        <f>SUMIFS('EIA Imports Distillate Fuel'!$D:$D,'EIA Imports Distillate Fuel'!$A:$A,AF$3,'EIA Imports Distillate Fuel'!$C:$C,$A56)</f>
        <v/>
      </c>
      <c r="AG56">
        <f>SUMIFS('EIA Imports Distillate Fuel'!$D:$D,'EIA Imports Distillate Fuel'!$A:$A,AG$3,'EIA Imports Distillate Fuel'!$C:$C,$A56)</f>
        <v/>
      </c>
      <c r="AH56">
        <f>SUMIFS('EIA Imports Distillate Fuel'!$D:$D,'EIA Imports Distillate Fuel'!$A:$A,AH$3,'EIA Imports Distillate Fuel'!$C:$C,$A56)</f>
        <v/>
      </c>
      <c r="AI56">
        <f>SUMIFS('EIA Imports Distillate Fuel'!$D:$D,'EIA Imports Distillate Fuel'!$A:$A,AI$3,'EIA Imports Distillate Fuel'!$C:$C,$A56)</f>
        <v/>
      </c>
      <c r="AJ56">
        <f>SUMIFS('EIA Imports Distillate Fuel'!$D:$D,'EIA Imports Distillate Fuel'!$A:$A,AJ$3,'EIA Imports Distillate Fuel'!$C:$C,$A56)</f>
        <v/>
      </c>
      <c r="AK56">
        <f>SUMIFS('EIA Imports Distillate Fuel'!$D:$D,'EIA Imports Distillate Fuel'!$A:$A,AK$3,'EIA Imports Distillate Fuel'!$C:$C,$A56)</f>
        <v/>
      </c>
      <c r="AL56">
        <f>SUMIFS('EIA Imports Distillate Fuel'!$D:$D,'EIA Imports Distillate Fuel'!$A:$A,AL$3,'EIA Imports Distillate Fuel'!$C:$C,$A56)</f>
        <v/>
      </c>
      <c r="AM56">
        <f>SUMIFS('EIA Imports Distillate Fuel'!$D:$D,'EIA Imports Distillate Fuel'!$A:$A,AM$3,'EIA Imports Distillate Fuel'!$C:$C,$A56)</f>
        <v/>
      </c>
      <c r="AN56">
        <f>SUMIFS('EIA Imports Distillate Fuel'!$D:$D,'EIA Imports Distillate Fuel'!$A:$A,AN$3,'EIA Imports Distillate Fuel'!$C:$C,$A56)</f>
        <v/>
      </c>
      <c r="AO56">
        <f>SUMIFS('EIA Imports Distillate Fuel'!$D:$D,'EIA Imports Distillate Fuel'!$A:$A,AO$3,'EIA Imports Distillate Fuel'!$C:$C,$A56)</f>
        <v/>
      </c>
      <c r="AP56">
        <f>SUMIFS('EIA Imports Distillate Fuel'!$D:$D,'EIA Imports Distillate Fuel'!$A:$A,AP$3,'EIA Imports Distillate Fuel'!$C:$C,$A56)</f>
        <v/>
      </c>
      <c r="AQ56">
        <f>SUMIFS('EIA Imports Distillate Fuel'!$D:$D,'EIA Imports Distillate Fuel'!$A:$A,AQ$3,'EIA Imports Distillate Fuel'!$C:$C,$A56)</f>
        <v/>
      </c>
      <c r="AR56">
        <f>SUMIFS('EIA Imports Distillate Fuel'!$D:$D,'EIA Imports Distillate Fuel'!$A:$A,AR$3,'EIA Imports Distillate Fuel'!$C:$C,$A56)</f>
        <v/>
      </c>
      <c r="AS56">
        <f>SUMIFS('EIA Imports Distillate Fuel'!$D:$D,'EIA Imports Distillate Fuel'!$A:$A,AS$3,'EIA Imports Distillate Fuel'!$C:$C,$A56)</f>
        <v/>
      </c>
      <c r="AT56">
        <f>SUMIFS('EIA Imports Distillate Fuel'!$D:$D,'EIA Imports Distillate Fuel'!$A:$A,AT$3,'EIA Imports Distillate Fuel'!$C:$C,$A56)</f>
        <v/>
      </c>
      <c r="AU56">
        <f>SUMIFS('EIA Imports Distillate Fuel'!$D:$D,'EIA Imports Distillate Fuel'!$A:$A,AU$3,'EIA Imports Distillate Fuel'!$C:$C,$A56)</f>
        <v/>
      </c>
    </row>
    <row r="57" spans="1:47">
      <c r="A57" t="s">
        <v>271</v>
      </c>
      <c r="B57" t="s">
        <v>1648</v>
      </c>
      <c r="C57" t="s">
        <v>1742</v>
      </c>
      <c r="D57">
        <f>SUMIFS('EIA Imports Distillate Fuel'!$D:$D,'EIA Imports Distillate Fuel'!$A:$A,D$3,'EIA Imports Distillate Fuel'!$C:$C,$A57)</f>
        <v/>
      </c>
      <c r="E57">
        <f>SUMIFS('EIA Imports Distillate Fuel'!$D:$D,'EIA Imports Distillate Fuel'!$A:$A,E$3,'EIA Imports Distillate Fuel'!$C:$C,$A57)</f>
        <v/>
      </c>
      <c r="F57">
        <f>SUMIFS('EIA Imports Distillate Fuel'!$D:$D,'EIA Imports Distillate Fuel'!$A:$A,F$3,'EIA Imports Distillate Fuel'!$C:$C,$A57)</f>
        <v/>
      </c>
      <c r="G57">
        <f>SUMIFS('EIA Imports Distillate Fuel'!$D:$D,'EIA Imports Distillate Fuel'!$A:$A,G$3,'EIA Imports Distillate Fuel'!$C:$C,$A57)</f>
        <v/>
      </c>
      <c r="H57">
        <f>SUMIFS('EIA Imports Distillate Fuel'!$D:$D,'EIA Imports Distillate Fuel'!$A:$A,H$3,'EIA Imports Distillate Fuel'!$C:$C,$A57)</f>
        <v/>
      </c>
      <c r="I57">
        <f>SUMIFS('EIA Imports Distillate Fuel'!$D:$D,'EIA Imports Distillate Fuel'!$A:$A,I$3,'EIA Imports Distillate Fuel'!$C:$C,$A57)</f>
        <v/>
      </c>
      <c r="J57">
        <f>SUMIFS('EIA Imports Distillate Fuel'!$D:$D,'EIA Imports Distillate Fuel'!$A:$A,J$3,'EIA Imports Distillate Fuel'!$C:$C,$A57)</f>
        <v/>
      </c>
      <c r="K57">
        <f>SUMIFS('EIA Imports Distillate Fuel'!$D:$D,'EIA Imports Distillate Fuel'!$A:$A,K$3,'EIA Imports Distillate Fuel'!$C:$C,$A57)</f>
        <v/>
      </c>
      <c r="L57">
        <f>SUMIFS('EIA Imports Distillate Fuel'!$D:$D,'EIA Imports Distillate Fuel'!$A:$A,L$3,'EIA Imports Distillate Fuel'!$C:$C,$A57)</f>
        <v/>
      </c>
      <c r="M57">
        <f>SUMIFS('EIA Imports Distillate Fuel'!$D:$D,'EIA Imports Distillate Fuel'!$A:$A,M$3,'EIA Imports Distillate Fuel'!$C:$C,$A57)</f>
        <v/>
      </c>
      <c r="N57">
        <f>SUMIFS('EIA Imports Distillate Fuel'!$D:$D,'EIA Imports Distillate Fuel'!$A:$A,N$3,'EIA Imports Distillate Fuel'!$C:$C,$A57)</f>
        <v/>
      </c>
      <c r="O57">
        <f>SUMIFS('EIA Imports Distillate Fuel'!$D:$D,'EIA Imports Distillate Fuel'!$A:$A,O$3,'EIA Imports Distillate Fuel'!$C:$C,$A57)</f>
        <v/>
      </c>
      <c r="P57">
        <f>SUMIFS('EIA Imports Distillate Fuel'!$D:$D,'EIA Imports Distillate Fuel'!$A:$A,P$3,'EIA Imports Distillate Fuel'!$C:$C,$A57)</f>
        <v/>
      </c>
      <c r="Q57">
        <f>SUMIFS('EIA Imports Distillate Fuel'!$D:$D,'EIA Imports Distillate Fuel'!$A:$A,Q$3,'EIA Imports Distillate Fuel'!$C:$C,$A57)</f>
        <v/>
      </c>
      <c r="R57">
        <f>SUMIFS('EIA Imports Distillate Fuel'!$D:$D,'EIA Imports Distillate Fuel'!$A:$A,R$3,'EIA Imports Distillate Fuel'!$C:$C,$A57)</f>
        <v/>
      </c>
      <c r="S57">
        <f>SUMIFS('EIA Imports Distillate Fuel'!$D:$D,'EIA Imports Distillate Fuel'!$A:$A,S$3,'EIA Imports Distillate Fuel'!$C:$C,$A57)</f>
        <v/>
      </c>
      <c r="T57">
        <f>SUMIFS('EIA Imports Distillate Fuel'!$D:$D,'EIA Imports Distillate Fuel'!$A:$A,T$3,'EIA Imports Distillate Fuel'!$C:$C,$A57)</f>
        <v/>
      </c>
      <c r="U57">
        <f>SUMIFS('EIA Imports Distillate Fuel'!$D:$D,'EIA Imports Distillate Fuel'!$A:$A,U$3,'EIA Imports Distillate Fuel'!$C:$C,$A57)</f>
        <v/>
      </c>
      <c r="V57">
        <f>SUMIFS('EIA Imports Distillate Fuel'!$D:$D,'EIA Imports Distillate Fuel'!$A:$A,V$3,'EIA Imports Distillate Fuel'!$C:$C,$A57)</f>
        <v/>
      </c>
      <c r="W57">
        <f>SUMIFS('EIA Imports Distillate Fuel'!$D:$D,'EIA Imports Distillate Fuel'!$A:$A,W$3,'EIA Imports Distillate Fuel'!$C:$C,$A57)</f>
        <v/>
      </c>
      <c r="X57">
        <f>SUMIFS('EIA Imports Distillate Fuel'!$D:$D,'EIA Imports Distillate Fuel'!$A:$A,X$3,'EIA Imports Distillate Fuel'!$C:$C,$A57)</f>
        <v/>
      </c>
      <c r="Y57">
        <f>SUMIFS('EIA Imports Distillate Fuel'!$D:$D,'EIA Imports Distillate Fuel'!$A:$A,Y$3,'EIA Imports Distillate Fuel'!$C:$C,$A57)</f>
        <v/>
      </c>
      <c r="Z57">
        <f>SUMIFS('EIA Imports Distillate Fuel'!$D:$D,'EIA Imports Distillate Fuel'!$A:$A,Z$3,'EIA Imports Distillate Fuel'!$C:$C,$A57)</f>
        <v/>
      </c>
      <c r="AA57">
        <f>SUMIFS('EIA Imports Distillate Fuel'!$D:$D,'EIA Imports Distillate Fuel'!$A:$A,AA$3,'EIA Imports Distillate Fuel'!$C:$C,$A57)</f>
        <v/>
      </c>
      <c r="AB57">
        <f>SUMIFS('EIA Imports Distillate Fuel'!$D:$D,'EIA Imports Distillate Fuel'!$A:$A,AB$3,'EIA Imports Distillate Fuel'!$C:$C,$A57)</f>
        <v/>
      </c>
      <c r="AC57">
        <f>SUMIFS('EIA Imports Distillate Fuel'!$D:$D,'EIA Imports Distillate Fuel'!$A:$A,AC$3,'EIA Imports Distillate Fuel'!$C:$C,$A57)</f>
        <v/>
      </c>
      <c r="AD57">
        <f>SUMIFS('EIA Imports Distillate Fuel'!$D:$D,'EIA Imports Distillate Fuel'!$A:$A,AD$3,'EIA Imports Distillate Fuel'!$C:$C,$A57)</f>
        <v/>
      </c>
      <c r="AE57">
        <f>SUMIFS('EIA Imports Distillate Fuel'!$D:$D,'EIA Imports Distillate Fuel'!$A:$A,AE$3,'EIA Imports Distillate Fuel'!$C:$C,$A57)</f>
        <v/>
      </c>
      <c r="AF57">
        <f>SUMIFS('EIA Imports Distillate Fuel'!$D:$D,'EIA Imports Distillate Fuel'!$A:$A,AF$3,'EIA Imports Distillate Fuel'!$C:$C,$A57)</f>
        <v/>
      </c>
      <c r="AG57">
        <f>SUMIFS('EIA Imports Distillate Fuel'!$D:$D,'EIA Imports Distillate Fuel'!$A:$A,AG$3,'EIA Imports Distillate Fuel'!$C:$C,$A57)</f>
        <v/>
      </c>
      <c r="AH57">
        <f>SUMIFS('EIA Imports Distillate Fuel'!$D:$D,'EIA Imports Distillate Fuel'!$A:$A,AH$3,'EIA Imports Distillate Fuel'!$C:$C,$A57)</f>
        <v/>
      </c>
      <c r="AI57">
        <f>SUMIFS('EIA Imports Distillate Fuel'!$D:$D,'EIA Imports Distillate Fuel'!$A:$A,AI$3,'EIA Imports Distillate Fuel'!$C:$C,$A57)</f>
        <v/>
      </c>
      <c r="AJ57">
        <f>SUMIFS('EIA Imports Distillate Fuel'!$D:$D,'EIA Imports Distillate Fuel'!$A:$A,AJ$3,'EIA Imports Distillate Fuel'!$C:$C,$A57)</f>
        <v/>
      </c>
      <c r="AK57">
        <f>SUMIFS('EIA Imports Distillate Fuel'!$D:$D,'EIA Imports Distillate Fuel'!$A:$A,AK$3,'EIA Imports Distillate Fuel'!$C:$C,$A57)</f>
        <v/>
      </c>
      <c r="AL57">
        <f>SUMIFS('EIA Imports Distillate Fuel'!$D:$D,'EIA Imports Distillate Fuel'!$A:$A,AL$3,'EIA Imports Distillate Fuel'!$C:$C,$A57)</f>
        <v/>
      </c>
      <c r="AM57">
        <f>SUMIFS('EIA Imports Distillate Fuel'!$D:$D,'EIA Imports Distillate Fuel'!$A:$A,AM$3,'EIA Imports Distillate Fuel'!$C:$C,$A57)</f>
        <v/>
      </c>
      <c r="AN57">
        <f>SUMIFS('EIA Imports Distillate Fuel'!$D:$D,'EIA Imports Distillate Fuel'!$A:$A,AN$3,'EIA Imports Distillate Fuel'!$C:$C,$A57)</f>
        <v/>
      </c>
      <c r="AO57">
        <f>SUMIFS('EIA Imports Distillate Fuel'!$D:$D,'EIA Imports Distillate Fuel'!$A:$A,AO$3,'EIA Imports Distillate Fuel'!$C:$C,$A57)</f>
        <v/>
      </c>
      <c r="AP57">
        <f>SUMIFS('EIA Imports Distillate Fuel'!$D:$D,'EIA Imports Distillate Fuel'!$A:$A,AP$3,'EIA Imports Distillate Fuel'!$C:$C,$A57)</f>
        <v/>
      </c>
      <c r="AQ57">
        <f>SUMIFS('EIA Imports Distillate Fuel'!$D:$D,'EIA Imports Distillate Fuel'!$A:$A,AQ$3,'EIA Imports Distillate Fuel'!$C:$C,$A57)</f>
        <v/>
      </c>
      <c r="AR57">
        <f>SUMIFS('EIA Imports Distillate Fuel'!$D:$D,'EIA Imports Distillate Fuel'!$A:$A,AR$3,'EIA Imports Distillate Fuel'!$C:$C,$A57)</f>
        <v/>
      </c>
      <c r="AS57">
        <f>SUMIFS('EIA Imports Distillate Fuel'!$D:$D,'EIA Imports Distillate Fuel'!$A:$A,AS$3,'EIA Imports Distillate Fuel'!$C:$C,$A57)</f>
        <v/>
      </c>
      <c r="AT57">
        <f>SUMIFS('EIA Imports Distillate Fuel'!$D:$D,'EIA Imports Distillate Fuel'!$A:$A,AT$3,'EIA Imports Distillate Fuel'!$C:$C,$A57)</f>
        <v/>
      </c>
      <c r="AU57">
        <f>SUMIFS('EIA Imports Distillate Fuel'!$D:$D,'EIA Imports Distillate Fuel'!$A:$A,AU$3,'EIA Imports Distillate Fuel'!$C:$C,$A57)</f>
        <v/>
      </c>
    </row>
    <row r="58" spans="1:47">
      <c r="A58" t="s">
        <v>358</v>
      </c>
      <c r="B58" t="s">
        <v>1648</v>
      </c>
      <c r="C58" t="s">
        <v>1742</v>
      </c>
      <c r="D58">
        <f>SUMIFS('EIA Imports Distillate Fuel'!$D:$D,'EIA Imports Distillate Fuel'!$A:$A,D$3,'EIA Imports Distillate Fuel'!$C:$C,$A58)</f>
        <v/>
      </c>
      <c r="E58">
        <f>SUMIFS('EIA Imports Distillate Fuel'!$D:$D,'EIA Imports Distillate Fuel'!$A:$A,E$3,'EIA Imports Distillate Fuel'!$C:$C,$A58)</f>
        <v/>
      </c>
      <c r="F58">
        <f>SUMIFS('EIA Imports Distillate Fuel'!$D:$D,'EIA Imports Distillate Fuel'!$A:$A,F$3,'EIA Imports Distillate Fuel'!$C:$C,$A58)</f>
        <v/>
      </c>
      <c r="G58">
        <f>SUMIFS('EIA Imports Distillate Fuel'!$D:$D,'EIA Imports Distillate Fuel'!$A:$A,G$3,'EIA Imports Distillate Fuel'!$C:$C,$A58)</f>
        <v/>
      </c>
      <c r="H58">
        <f>SUMIFS('EIA Imports Distillate Fuel'!$D:$D,'EIA Imports Distillate Fuel'!$A:$A,H$3,'EIA Imports Distillate Fuel'!$C:$C,$A58)</f>
        <v/>
      </c>
      <c r="I58">
        <f>SUMIFS('EIA Imports Distillate Fuel'!$D:$D,'EIA Imports Distillate Fuel'!$A:$A,I$3,'EIA Imports Distillate Fuel'!$C:$C,$A58)</f>
        <v/>
      </c>
      <c r="J58">
        <f>SUMIFS('EIA Imports Distillate Fuel'!$D:$D,'EIA Imports Distillate Fuel'!$A:$A,J$3,'EIA Imports Distillate Fuel'!$C:$C,$A58)</f>
        <v/>
      </c>
      <c r="K58">
        <f>SUMIFS('EIA Imports Distillate Fuel'!$D:$D,'EIA Imports Distillate Fuel'!$A:$A,K$3,'EIA Imports Distillate Fuel'!$C:$C,$A58)</f>
        <v/>
      </c>
      <c r="L58">
        <f>SUMIFS('EIA Imports Distillate Fuel'!$D:$D,'EIA Imports Distillate Fuel'!$A:$A,L$3,'EIA Imports Distillate Fuel'!$C:$C,$A58)</f>
        <v/>
      </c>
      <c r="M58">
        <f>SUMIFS('EIA Imports Distillate Fuel'!$D:$D,'EIA Imports Distillate Fuel'!$A:$A,M$3,'EIA Imports Distillate Fuel'!$C:$C,$A58)</f>
        <v/>
      </c>
      <c r="N58">
        <f>SUMIFS('EIA Imports Distillate Fuel'!$D:$D,'EIA Imports Distillate Fuel'!$A:$A,N$3,'EIA Imports Distillate Fuel'!$C:$C,$A58)</f>
        <v/>
      </c>
      <c r="O58">
        <f>SUMIFS('EIA Imports Distillate Fuel'!$D:$D,'EIA Imports Distillate Fuel'!$A:$A,O$3,'EIA Imports Distillate Fuel'!$C:$C,$A58)</f>
        <v/>
      </c>
      <c r="P58">
        <f>SUMIFS('EIA Imports Distillate Fuel'!$D:$D,'EIA Imports Distillate Fuel'!$A:$A,P$3,'EIA Imports Distillate Fuel'!$C:$C,$A58)</f>
        <v/>
      </c>
      <c r="Q58">
        <f>SUMIFS('EIA Imports Distillate Fuel'!$D:$D,'EIA Imports Distillate Fuel'!$A:$A,Q$3,'EIA Imports Distillate Fuel'!$C:$C,$A58)</f>
        <v/>
      </c>
      <c r="R58">
        <f>SUMIFS('EIA Imports Distillate Fuel'!$D:$D,'EIA Imports Distillate Fuel'!$A:$A,R$3,'EIA Imports Distillate Fuel'!$C:$C,$A58)</f>
        <v/>
      </c>
      <c r="S58">
        <f>SUMIFS('EIA Imports Distillate Fuel'!$D:$D,'EIA Imports Distillate Fuel'!$A:$A,S$3,'EIA Imports Distillate Fuel'!$C:$C,$A58)</f>
        <v/>
      </c>
      <c r="T58">
        <f>SUMIFS('EIA Imports Distillate Fuel'!$D:$D,'EIA Imports Distillate Fuel'!$A:$A,T$3,'EIA Imports Distillate Fuel'!$C:$C,$A58)</f>
        <v/>
      </c>
      <c r="U58">
        <f>SUMIFS('EIA Imports Distillate Fuel'!$D:$D,'EIA Imports Distillate Fuel'!$A:$A,U$3,'EIA Imports Distillate Fuel'!$C:$C,$A58)</f>
        <v/>
      </c>
      <c r="V58">
        <f>SUMIFS('EIA Imports Distillate Fuel'!$D:$D,'EIA Imports Distillate Fuel'!$A:$A,V$3,'EIA Imports Distillate Fuel'!$C:$C,$A58)</f>
        <v/>
      </c>
      <c r="W58">
        <f>SUMIFS('EIA Imports Distillate Fuel'!$D:$D,'EIA Imports Distillate Fuel'!$A:$A,W$3,'EIA Imports Distillate Fuel'!$C:$C,$A58)</f>
        <v/>
      </c>
      <c r="X58">
        <f>SUMIFS('EIA Imports Distillate Fuel'!$D:$D,'EIA Imports Distillate Fuel'!$A:$A,X$3,'EIA Imports Distillate Fuel'!$C:$C,$A58)</f>
        <v/>
      </c>
      <c r="Y58">
        <f>SUMIFS('EIA Imports Distillate Fuel'!$D:$D,'EIA Imports Distillate Fuel'!$A:$A,Y$3,'EIA Imports Distillate Fuel'!$C:$C,$A58)</f>
        <v/>
      </c>
      <c r="Z58">
        <f>SUMIFS('EIA Imports Distillate Fuel'!$D:$D,'EIA Imports Distillate Fuel'!$A:$A,Z$3,'EIA Imports Distillate Fuel'!$C:$C,$A58)</f>
        <v/>
      </c>
      <c r="AA58">
        <f>SUMIFS('EIA Imports Distillate Fuel'!$D:$D,'EIA Imports Distillate Fuel'!$A:$A,AA$3,'EIA Imports Distillate Fuel'!$C:$C,$A58)</f>
        <v/>
      </c>
      <c r="AB58">
        <f>SUMIFS('EIA Imports Distillate Fuel'!$D:$D,'EIA Imports Distillate Fuel'!$A:$A,AB$3,'EIA Imports Distillate Fuel'!$C:$C,$A58)</f>
        <v/>
      </c>
      <c r="AC58">
        <f>SUMIFS('EIA Imports Distillate Fuel'!$D:$D,'EIA Imports Distillate Fuel'!$A:$A,AC$3,'EIA Imports Distillate Fuel'!$C:$C,$A58)</f>
        <v/>
      </c>
      <c r="AD58">
        <f>SUMIFS('EIA Imports Distillate Fuel'!$D:$D,'EIA Imports Distillate Fuel'!$A:$A,AD$3,'EIA Imports Distillate Fuel'!$C:$C,$A58)</f>
        <v/>
      </c>
      <c r="AE58">
        <f>SUMIFS('EIA Imports Distillate Fuel'!$D:$D,'EIA Imports Distillate Fuel'!$A:$A,AE$3,'EIA Imports Distillate Fuel'!$C:$C,$A58)</f>
        <v/>
      </c>
      <c r="AF58">
        <f>SUMIFS('EIA Imports Distillate Fuel'!$D:$D,'EIA Imports Distillate Fuel'!$A:$A,AF$3,'EIA Imports Distillate Fuel'!$C:$C,$A58)</f>
        <v/>
      </c>
      <c r="AG58">
        <f>SUMIFS('EIA Imports Distillate Fuel'!$D:$D,'EIA Imports Distillate Fuel'!$A:$A,AG$3,'EIA Imports Distillate Fuel'!$C:$C,$A58)</f>
        <v/>
      </c>
      <c r="AH58">
        <f>SUMIFS('EIA Imports Distillate Fuel'!$D:$D,'EIA Imports Distillate Fuel'!$A:$A,AH$3,'EIA Imports Distillate Fuel'!$C:$C,$A58)</f>
        <v/>
      </c>
      <c r="AI58">
        <f>SUMIFS('EIA Imports Distillate Fuel'!$D:$D,'EIA Imports Distillate Fuel'!$A:$A,AI$3,'EIA Imports Distillate Fuel'!$C:$C,$A58)</f>
        <v/>
      </c>
      <c r="AJ58">
        <f>SUMIFS('EIA Imports Distillate Fuel'!$D:$D,'EIA Imports Distillate Fuel'!$A:$A,AJ$3,'EIA Imports Distillate Fuel'!$C:$C,$A58)</f>
        <v/>
      </c>
      <c r="AK58">
        <f>SUMIFS('EIA Imports Distillate Fuel'!$D:$D,'EIA Imports Distillate Fuel'!$A:$A,AK$3,'EIA Imports Distillate Fuel'!$C:$C,$A58)</f>
        <v/>
      </c>
      <c r="AL58">
        <f>SUMIFS('EIA Imports Distillate Fuel'!$D:$D,'EIA Imports Distillate Fuel'!$A:$A,AL$3,'EIA Imports Distillate Fuel'!$C:$C,$A58)</f>
        <v/>
      </c>
      <c r="AM58">
        <f>SUMIFS('EIA Imports Distillate Fuel'!$D:$D,'EIA Imports Distillate Fuel'!$A:$A,AM$3,'EIA Imports Distillate Fuel'!$C:$C,$A58)</f>
        <v/>
      </c>
      <c r="AN58">
        <f>SUMIFS('EIA Imports Distillate Fuel'!$D:$D,'EIA Imports Distillate Fuel'!$A:$A,AN$3,'EIA Imports Distillate Fuel'!$C:$C,$A58)</f>
        <v/>
      </c>
      <c r="AO58">
        <f>SUMIFS('EIA Imports Distillate Fuel'!$D:$D,'EIA Imports Distillate Fuel'!$A:$A,AO$3,'EIA Imports Distillate Fuel'!$C:$C,$A58)</f>
        <v/>
      </c>
      <c r="AP58">
        <f>SUMIFS('EIA Imports Distillate Fuel'!$D:$D,'EIA Imports Distillate Fuel'!$A:$A,AP$3,'EIA Imports Distillate Fuel'!$C:$C,$A58)</f>
        <v/>
      </c>
      <c r="AQ58">
        <f>SUMIFS('EIA Imports Distillate Fuel'!$D:$D,'EIA Imports Distillate Fuel'!$A:$A,AQ$3,'EIA Imports Distillate Fuel'!$C:$C,$A58)</f>
        <v/>
      </c>
      <c r="AR58">
        <f>SUMIFS('EIA Imports Distillate Fuel'!$D:$D,'EIA Imports Distillate Fuel'!$A:$A,AR$3,'EIA Imports Distillate Fuel'!$C:$C,$A58)</f>
        <v/>
      </c>
      <c r="AS58">
        <f>SUMIFS('EIA Imports Distillate Fuel'!$D:$D,'EIA Imports Distillate Fuel'!$A:$A,AS$3,'EIA Imports Distillate Fuel'!$C:$C,$A58)</f>
        <v/>
      </c>
      <c r="AT58">
        <f>SUMIFS('EIA Imports Distillate Fuel'!$D:$D,'EIA Imports Distillate Fuel'!$A:$A,AT$3,'EIA Imports Distillate Fuel'!$C:$C,$A58)</f>
        <v/>
      </c>
      <c r="AU58">
        <f>SUMIFS('EIA Imports Distillate Fuel'!$D:$D,'EIA Imports Distillate Fuel'!$A:$A,AU$3,'EIA Imports Distillate Fuel'!$C:$C,$A58)</f>
        <v/>
      </c>
    </row>
    <row r="59" spans="1:47">
      <c r="A59" t="s">
        <v>326</v>
      </c>
      <c r="B59" t="s">
        <v>1648</v>
      </c>
      <c r="C59" t="s">
        <v>1742</v>
      </c>
      <c r="D59">
        <f>SUMIFS('EIA Imports Distillate Fuel'!$D:$D,'EIA Imports Distillate Fuel'!$A:$A,D$3,'EIA Imports Distillate Fuel'!$C:$C,$A59)</f>
        <v/>
      </c>
      <c r="E59">
        <f>SUMIFS('EIA Imports Distillate Fuel'!$D:$D,'EIA Imports Distillate Fuel'!$A:$A,E$3,'EIA Imports Distillate Fuel'!$C:$C,$A59)</f>
        <v/>
      </c>
      <c r="F59">
        <f>SUMIFS('EIA Imports Distillate Fuel'!$D:$D,'EIA Imports Distillate Fuel'!$A:$A,F$3,'EIA Imports Distillate Fuel'!$C:$C,$A59)</f>
        <v/>
      </c>
      <c r="G59">
        <f>SUMIFS('EIA Imports Distillate Fuel'!$D:$D,'EIA Imports Distillate Fuel'!$A:$A,G$3,'EIA Imports Distillate Fuel'!$C:$C,$A59)</f>
        <v/>
      </c>
      <c r="H59">
        <f>SUMIFS('EIA Imports Distillate Fuel'!$D:$D,'EIA Imports Distillate Fuel'!$A:$A,H$3,'EIA Imports Distillate Fuel'!$C:$C,$A59)</f>
        <v/>
      </c>
      <c r="I59">
        <f>SUMIFS('EIA Imports Distillate Fuel'!$D:$D,'EIA Imports Distillate Fuel'!$A:$A,I$3,'EIA Imports Distillate Fuel'!$C:$C,$A59)</f>
        <v/>
      </c>
      <c r="J59">
        <f>SUMIFS('EIA Imports Distillate Fuel'!$D:$D,'EIA Imports Distillate Fuel'!$A:$A,J$3,'EIA Imports Distillate Fuel'!$C:$C,$A59)</f>
        <v/>
      </c>
      <c r="K59">
        <f>SUMIFS('EIA Imports Distillate Fuel'!$D:$D,'EIA Imports Distillate Fuel'!$A:$A,K$3,'EIA Imports Distillate Fuel'!$C:$C,$A59)</f>
        <v/>
      </c>
      <c r="L59">
        <f>SUMIFS('EIA Imports Distillate Fuel'!$D:$D,'EIA Imports Distillate Fuel'!$A:$A,L$3,'EIA Imports Distillate Fuel'!$C:$C,$A59)</f>
        <v/>
      </c>
      <c r="M59">
        <f>SUMIFS('EIA Imports Distillate Fuel'!$D:$D,'EIA Imports Distillate Fuel'!$A:$A,M$3,'EIA Imports Distillate Fuel'!$C:$C,$A59)</f>
        <v/>
      </c>
      <c r="N59">
        <f>SUMIFS('EIA Imports Distillate Fuel'!$D:$D,'EIA Imports Distillate Fuel'!$A:$A,N$3,'EIA Imports Distillate Fuel'!$C:$C,$A59)</f>
        <v/>
      </c>
      <c r="O59">
        <f>SUMIFS('EIA Imports Distillate Fuel'!$D:$D,'EIA Imports Distillate Fuel'!$A:$A,O$3,'EIA Imports Distillate Fuel'!$C:$C,$A59)</f>
        <v/>
      </c>
      <c r="P59">
        <f>SUMIFS('EIA Imports Distillate Fuel'!$D:$D,'EIA Imports Distillate Fuel'!$A:$A,P$3,'EIA Imports Distillate Fuel'!$C:$C,$A59)</f>
        <v/>
      </c>
      <c r="Q59">
        <f>SUMIFS('EIA Imports Distillate Fuel'!$D:$D,'EIA Imports Distillate Fuel'!$A:$A,Q$3,'EIA Imports Distillate Fuel'!$C:$C,$A59)</f>
        <v/>
      </c>
      <c r="R59">
        <f>SUMIFS('EIA Imports Distillate Fuel'!$D:$D,'EIA Imports Distillate Fuel'!$A:$A,R$3,'EIA Imports Distillate Fuel'!$C:$C,$A59)</f>
        <v/>
      </c>
      <c r="S59">
        <f>SUMIFS('EIA Imports Distillate Fuel'!$D:$D,'EIA Imports Distillate Fuel'!$A:$A,S$3,'EIA Imports Distillate Fuel'!$C:$C,$A59)</f>
        <v/>
      </c>
      <c r="T59">
        <f>SUMIFS('EIA Imports Distillate Fuel'!$D:$D,'EIA Imports Distillate Fuel'!$A:$A,T$3,'EIA Imports Distillate Fuel'!$C:$C,$A59)</f>
        <v/>
      </c>
      <c r="U59">
        <f>SUMIFS('EIA Imports Distillate Fuel'!$D:$D,'EIA Imports Distillate Fuel'!$A:$A,U$3,'EIA Imports Distillate Fuel'!$C:$C,$A59)</f>
        <v/>
      </c>
      <c r="V59">
        <f>SUMIFS('EIA Imports Distillate Fuel'!$D:$D,'EIA Imports Distillate Fuel'!$A:$A,V$3,'EIA Imports Distillate Fuel'!$C:$C,$A59)</f>
        <v/>
      </c>
      <c r="W59">
        <f>SUMIFS('EIA Imports Distillate Fuel'!$D:$D,'EIA Imports Distillate Fuel'!$A:$A,W$3,'EIA Imports Distillate Fuel'!$C:$C,$A59)</f>
        <v/>
      </c>
      <c r="X59">
        <f>SUMIFS('EIA Imports Distillate Fuel'!$D:$D,'EIA Imports Distillate Fuel'!$A:$A,X$3,'EIA Imports Distillate Fuel'!$C:$C,$A59)</f>
        <v/>
      </c>
      <c r="Y59">
        <f>SUMIFS('EIA Imports Distillate Fuel'!$D:$D,'EIA Imports Distillate Fuel'!$A:$A,Y$3,'EIA Imports Distillate Fuel'!$C:$C,$A59)</f>
        <v/>
      </c>
      <c r="Z59">
        <f>SUMIFS('EIA Imports Distillate Fuel'!$D:$D,'EIA Imports Distillate Fuel'!$A:$A,Z$3,'EIA Imports Distillate Fuel'!$C:$C,$A59)</f>
        <v/>
      </c>
      <c r="AA59">
        <f>SUMIFS('EIA Imports Distillate Fuel'!$D:$D,'EIA Imports Distillate Fuel'!$A:$A,AA$3,'EIA Imports Distillate Fuel'!$C:$C,$A59)</f>
        <v/>
      </c>
      <c r="AB59">
        <f>SUMIFS('EIA Imports Distillate Fuel'!$D:$D,'EIA Imports Distillate Fuel'!$A:$A,AB$3,'EIA Imports Distillate Fuel'!$C:$C,$A59)</f>
        <v/>
      </c>
      <c r="AC59">
        <f>SUMIFS('EIA Imports Distillate Fuel'!$D:$D,'EIA Imports Distillate Fuel'!$A:$A,AC$3,'EIA Imports Distillate Fuel'!$C:$C,$A59)</f>
        <v/>
      </c>
      <c r="AD59">
        <f>SUMIFS('EIA Imports Distillate Fuel'!$D:$D,'EIA Imports Distillate Fuel'!$A:$A,AD$3,'EIA Imports Distillate Fuel'!$C:$C,$A59)</f>
        <v/>
      </c>
      <c r="AE59">
        <f>SUMIFS('EIA Imports Distillate Fuel'!$D:$D,'EIA Imports Distillate Fuel'!$A:$A,AE$3,'EIA Imports Distillate Fuel'!$C:$C,$A59)</f>
        <v/>
      </c>
      <c r="AF59">
        <f>SUMIFS('EIA Imports Distillate Fuel'!$D:$D,'EIA Imports Distillate Fuel'!$A:$A,AF$3,'EIA Imports Distillate Fuel'!$C:$C,$A59)</f>
        <v/>
      </c>
      <c r="AG59">
        <f>SUMIFS('EIA Imports Distillate Fuel'!$D:$D,'EIA Imports Distillate Fuel'!$A:$A,AG$3,'EIA Imports Distillate Fuel'!$C:$C,$A59)</f>
        <v/>
      </c>
      <c r="AH59">
        <f>SUMIFS('EIA Imports Distillate Fuel'!$D:$D,'EIA Imports Distillate Fuel'!$A:$A,AH$3,'EIA Imports Distillate Fuel'!$C:$C,$A59)</f>
        <v/>
      </c>
      <c r="AI59">
        <f>SUMIFS('EIA Imports Distillate Fuel'!$D:$D,'EIA Imports Distillate Fuel'!$A:$A,AI$3,'EIA Imports Distillate Fuel'!$C:$C,$A59)</f>
        <v/>
      </c>
      <c r="AJ59">
        <f>SUMIFS('EIA Imports Distillate Fuel'!$D:$D,'EIA Imports Distillate Fuel'!$A:$A,AJ$3,'EIA Imports Distillate Fuel'!$C:$C,$A59)</f>
        <v/>
      </c>
      <c r="AK59">
        <f>SUMIFS('EIA Imports Distillate Fuel'!$D:$D,'EIA Imports Distillate Fuel'!$A:$A,AK$3,'EIA Imports Distillate Fuel'!$C:$C,$A59)</f>
        <v/>
      </c>
      <c r="AL59">
        <f>SUMIFS('EIA Imports Distillate Fuel'!$D:$D,'EIA Imports Distillate Fuel'!$A:$A,AL$3,'EIA Imports Distillate Fuel'!$C:$C,$A59)</f>
        <v/>
      </c>
      <c r="AM59">
        <f>SUMIFS('EIA Imports Distillate Fuel'!$D:$D,'EIA Imports Distillate Fuel'!$A:$A,AM$3,'EIA Imports Distillate Fuel'!$C:$C,$A59)</f>
        <v/>
      </c>
      <c r="AN59">
        <f>SUMIFS('EIA Imports Distillate Fuel'!$D:$D,'EIA Imports Distillate Fuel'!$A:$A,AN$3,'EIA Imports Distillate Fuel'!$C:$C,$A59)</f>
        <v/>
      </c>
      <c r="AO59">
        <f>SUMIFS('EIA Imports Distillate Fuel'!$D:$D,'EIA Imports Distillate Fuel'!$A:$A,AO$3,'EIA Imports Distillate Fuel'!$C:$C,$A59)</f>
        <v/>
      </c>
      <c r="AP59">
        <f>SUMIFS('EIA Imports Distillate Fuel'!$D:$D,'EIA Imports Distillate Fuel'!$A:$A,AP$3,'EIA Imports Distillate Fuel'!$C:$C,$A59)</f>
        <v/>
      </c>
      <c r="AQ59">
        <f>SUMIFS('EIA Imports Distillate Fuel'!$D:$D,'EIA Imports Distillate Fuel'!$A:$A,AQ$3,'EIA Imports Distillate Fuel'!$C:$C,$A59)</f>
        <v/>
      </c>
      <c r="AR59">
        <f>SUMIFS('EIA Imports Distillate Fuel'!$D:$D,'EIA Imports Distillate Fuel'!$A:$A,AR$3,'EIA Imports Distillate Fuel'!$C:$C,$A59)</f>
        <v/>
      </c>
      <c r="AS59">
        <f>SUMIFS('EIA Imports Distillate Fuel'!$D:$D,'EIA Imports Distillate Fuel'!$A:$A,AS$3,'EIA Imports Distillate Fuel'!$C:$C,$A59)</f>
        <v/>
      </c>
      <c r="AT59">
        <f>SUMIFS('EIA Imports Distillate Fuel'!$D:$D,'EIA Imports Distillate Fuel'!$A:$A,AT$3,'EIA Imports Distillate Fuel'!$C:$C,$A59)</f>
        <v/>
      </c>
      <c r="AU59">
        <f>SUMIFS('EIA Imports Distillate Fuel'!$D:$D,'EIA Imports Distillate Fuel'!$A:$A,AU$3,'EIA Imports Distillate Fuel'!$C:$C,$A59)</f>
        <v/>
      </c>
    </row>
    <row r="60" spans="1:47">
      <c r="A60" t="s">
        <v>1743</v>
      </c>
      <c r="B60" t="s">
        <v>1648</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1744</v>
      </c>
      <c r="B61" t="s">
        <v>1648</v>
      </c>
      <c r="C61" t="s">
        <v>652</v>
      </c>
      <c r="D61">
        <f>'EIA Consumption'!AF46</f>
        <v/>
      </c>
      <c r="E61">
        <f>'EIA Consumption'!AG46</f>
        <v/>
      </c>
      <c r="F61">
        <f>'EIA Consumption'!AH46</f>
        <v/>
      </c>
      <c r="G61">
        <f>'EIA Consumption'!AI46</f>
        <v/>
      </c>
      <c r="H61">
        <f>'EIA Consumption'!AJ46</f>
        <v/>
      </c>
      <c r="I61">
        <f>'EIA Consumption'!AK46</f>
        <v/>
      </c>
      <c r="J61">
        <f>'EIA Consumption'!AL46</f>
        <v/>
      </c>
      <c r="K61">
        <f>'EIA Consumption'!AM46</f>
        <v/>
      </c>
      <c r="L61">
        <f>'EIA Consumption'!AN46</f>
        <v/>
      </c>
      <c r="M61">
        <f>'EIA Consumption'!AO46</f>
        <v/>
      </c>
      <c r="N61">
        <f>'EIA Consumption'!AP46</f>
        <v/>
      </c>
      <c r="O61">
        <f>'EIA Consumption'!AQ46</f>
        <v/>
      </c>
      <c r="P61">
        <f>'EIA Consumption'!AR46</f>
        <v/>
      </c>
      <c r="Q61">
        <f>'EIA Consumption'!AS46</f>
        <v/>
      </c>
      <c r="R61">
        <f>'EIA Consumption'!AT46</f>
        <v/>
      </c>
      <c r="S61">
        <f>'EIA Consumption'!AU46</f>
        <v/>
      </c>
      <c r="T61">
        <f>'EIA Consumption'!AV46</f>
        <v/>
      </c>
      <c r="U61">
        <f>'EIA Consumption'!AW46</f>
        <v/>
      </c>
      <c r="V61">
        <f>'EIA Consumption'!AX46</f>
        <v/>
      </c>
      <c r="W61">
        <f>'EIA Consumption'!AY46</f>
        <v/>
      </c>
      <c r="X61">
        <f>'EIA Consumption'!AZ46</f>
        <v/>
      </c>
      <c r="Y61">
        <f>'EIA Consumption'!BA46</f>
        <v/>
      </c>
      <c r="Z61">
        <f>'EIA Consumption'!BB46</f>
        <v/>
      </c>
      <c r="AA61">
        <f>'EIA Consumption'!BC46</f>
        <v/>
      </c>
      <c r="AB61">
        <f>'EIA Consumption'!BD46</f>
        <v/>
      </c>
      <c r="AC61">
        <f>'EIA Consumption'!BE46</f>
        <v/>
      </c>
      <c r="AD61">
        <f>'EIA Consumption'!BF46</f>
        <v/>
      </c>
      <c r="AE61">
        <f>'EIA Consumption'!BG46</f>
        <v/>
      </c>
      <c r="AF61">
        <f>'EIA Consumption'!BH46</f>
        <v/>
      </c>
      <c r="AG61">
        <f>'EIA Consumption'!BI46</f>
        <v/>
      </c>
      <c r="AH61">
        <f>'EIA Consumption'!BJ46</f>
        <v/>
      </c>
      <c r="AI61">
        <f>'EIA Consumption'!BK46</f>
        <v/>
      </c>
      <c r="AJ61">
        <f>'EIA Consumption'!BL46</f>
        <v/>
      </c>
      <c r="AK61">
        <f>'EIA Consumption'!BM46</f>
        <v/>
      </c>
      <c r="AL61">
        <f>'EIA Consumption'!BN46</f>
        <v/>
      </c>
      <c r="AM61">
        <f>'EIA Consumption'!BO46</f>
        <v/>
      </c>
      <c r="AN61">
        <f>'EIA Consumption'!BP46</f>
        <v/>
      </c>
      <c r="AO61">
        <f>'EIA Consumption'!BQ46</f>
        <v/>
      </c>
      <c r="AP61">
        <f>'EIA Consumption'!BR46</f>
        <v/>
      </c>
      <c r="AQ61">
        <f>'EIA Consumption'!BS46</f>
        <v/>
      </c>
      <c r="AR61">
        <f>'EIA Consumption'!BT46</f>
        <v/>
      </c>
      <c r="AS61">
        <f>'EIA Consumption'!BU46</f>
        <v/>
      </c>
      <c r="AT61">
        <f>'EIA Consumption'!BV46</f>
        <v/>
      </c>
      <c r="AU61">
        <f>'EIA Consumption'!BW46</f>
        <v/>
      </c>
    </row>
    <row r="62" spans="1:47">
      <c r="A62" t="s">
        <v>1745</v>
      </c>
      <c r="B62" t="s">
        <v>1648</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1744</v>
      </c>
      <c r="B63" t="s">
        <v>1648</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1746</v>
      </c>
    </row>
    <row r="67" spans="1:47">
      <c r="A67" t="s">
        <v>303</v>
      </c>
      <c r="B67" t="s">
        <v>1655</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414</v>
      </c>
      <c r="B68" t="s">
        <v>1655</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323</v>
      </c>
      <c r="B69" t="s">
        <v>1655</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291</v>
      </c>
      <c r="B70" t="s">
        <v>1655</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280</v>
      </c>
      <c r="B71" t="s">
        <v>1655</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311</v>
      </c>
      <c r="B72" t="s">
        <v>1655</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349</v>
      </c>
      <c r="B73" t="s">
        <v>1655</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399</v>
      </c>
      <c r="B74" t="s">
        <v>1655</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288</v>
      </c>
      <c r="B75" t="s">
        <v>1655</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272</v>
      </c>
      <c r="B76" t="s">
        <v>1655</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415</v>
      </c>
      <c r="B77" t="s">
        <v>1655</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273</v>
      </c>
      <c r="B78" t="s">
        <v>1655</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332</v>
      </c>
      <c r="B79" t="s">
        <v>1655</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306</v>
      </c>
      <c r="B80" t="s">
        <v>1655</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418</v>
      </c>
      <c r="B81" t="s">
        <v>1655</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412</v>
      </c>
      <c r="B82" t="s">
        <v>1655</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287</v>
      </c>
      <c r="B83" t="s">
        <v>1655</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374</v>
      </c>
      <c r="B84" t="s">
        <v>1655</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371</v>
      </c>
      <c r="B85" t="s">
        <v>1655</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346</v>
      </c>
      <c r="B86" t="s">
        <v>1655</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279</v>
      </c>
      <c r="B87" t="s">
        <v>1655</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296</v>
      </c>
      <c r="B88" t="s">
        <v>1655</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334</v>
      </c>
      <c r="B89" t="s">
        <v>1655</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252</v>
      </c>
      <c r="B90" t="s">
        <v>1655</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420</v>
      </c>
      <c r="B91" t="s">
        <v>1655</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386</v>
      </c>
      <c r="B92" t="s">
        <v>1655</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266</v>
      </c>
      <c r="B93" t="s">
        <v>1655</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261</v>
      </c>
      <c r="B94" t="s">
        <v>1655</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361</v>
      </c>
      <c r="B95" t="s">
        <v>1655</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283</v>
      </c>
      <c r="B96" t="s">
        <v>1655</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369</v>
      </c>
      <c r="B97" t="s">
        <v>1655</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270</v>
      </c>
      <c r="B98" t="s">
        <v>1655</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328</v>
      </c>
      <c r="B99" t="s">
        <v>1655</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290</v>
      </c>
      <c r="B100" t="s">
        <v>1655</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298</v>
      </c>
      <c r="B101" t="s">
        <v>1655</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307</v>
      </c>
      <c r="B102" t="s">
        <v>1655</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359</v>
      </c>
      <c r="B103" t="s">
        <v>1655</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343</v>
      </c>
      <c r="B104" t="s">
        <v>1655</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295</v>
      </c>
      <c r="B105" t="s">
        <v>1655</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300</v>
      </c>
      <c r="B106" t="s">
        <v>1655</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377</v>
      </c>
      <c r="B107" t="s">
        <v>1655</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325</v>
      </c>
      <c r="B108" t="s">
        <v>1655</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317</v>
      </c>
      <c r="B109" t="s">
        <v>1655</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281</v>
      </c>
      <c r="B110" t="s">
        <v>1655</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262</v>
      </c>
      <c r="B111" t="s">
        <v>1655</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337</v>
      </c>
      <c r="B112" t="s">
        <v>1655</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342</v>
      </c>
      <c r="B113" t="s">
        <v>1655</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327</v>
      </c>
      <c r="B114" t="s">
        <v>1655</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294</v>
      </c>
      <c r="B115" t="s">
        <v>1655</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340</v>
      </c>
      <c r="B116" t="s">
        <v>1655</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350</v>
      </c>
      <c r="B117" t="s">
        <v>1655</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257</v>
      </c>
      <c r="B118" t="s">
        <v>1655</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304</v>
      </c>
      <c r="B119" t="s">
        <v>1655</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271</v>
      </c>
      <c r="B120" t="s">
        <v>1655</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358</v>
      </c>
      <c r="B121" t="s">
        <v>1655</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326</v>
      </c>
      <c r="B122" t="s">
        <v>1655</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1743</v>
      </c>
      <c r="B123" t="s">
        <v>1655</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1744</v>
      </c>
      <c r="B124" t="s">
        <v>1655</v>
      </c>
      <c r="C124" t="s">
        <v>652</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1745</v>
      </c>
      <c r="B125" t="s">
        <v>1655</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1744</v>
      </c>
      <c r="B126" t="s">
        <v>1658</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1747</v>
      </c>
      <c r="B128" t="s">
        <v>1658</v>
      </c>
      <c r="D128">
        <f>'EIA Consumption'!AF48</f>
        <v/>
      </c>
      <c r="E128">
        <f>'EIA Consumption'!AG48</f>
        <v/>
      </c>
      <c r="F128">
        <f>'EIA Consumption'!AH48</f>
        <v/>
      </c>
      <c r="G128">
        <f>'EIA Consumption'!AI48</f>
        <v/>
      </c>
      <c r="H128">
        <f>'EIA Consumption'!AJ48</f>
        <v/>
      </c>
      <c r="I128">
        <f>'EIA Consumption'!AK48</f>
        <v/>
      </c>
      <c r="J128">
        <f>'EIA Consumption'!AL48</f>
        <v/>
      </c>
      <c r="K128">
        <f>'EIA Consumption'!AM48</f>
        <v/>
      </c>
      <c r="L128">
        <f>'EIA Consumption'!AN48</f>
        <v/>
      </c>
      <c r="M128">
        <f>'EIA Consumption'!AO48</f>
        <v/>
      </c>
      <c r="N128">
        <f>'EIA Consumption'!AP48</f>
        <v/>
      </c>
      <c r="O128">
        <f>'EIA Consumption'!AQ48</f>
        <v/>
      </c>
      <c r="P128">
        <f>'EIA Consumption'!AR48</f>
        <v/>
      </c>
      <c r="Q128">
        <f>'EIA Consumption'!AS48</f>
        <v/>
      </c>
      <c r="R128">
        <f>'EIA Consumption'!AT48</f>
        <v/>
      </c>
      <c r="S128">
        <f>'EIA Consumption'!AU48</f>
        <v/>
      </c>
      <c r="T128">
        <f>'EIA Consumption'!AV48</f>
        <v/>
      </c>
      <c r="U128">
        <f>'EIA Consumption'!AW48</f>
        <v/>
      </c>
      <c r="V128">
        <f>'EIA Consumption'!AX48</f>
        <v/>
      </c>
      <c r="W128">
        <f>'EIA Consumption'!AY48</f>
        <v/>
      </c>
      <c r="X128">
        <f>'EIA Consumption'!AZ48</f>
        <v/>
      </c>
      <c r="Y128">
        <f>'EIA Consumption'!BA48</f>
        <v/>
      </c>
      <c r="Z128">
        <f>'EIA Consumption'!BB48</f>
        <v/>
      </c>
      <c r="AA128">
        <f>'EIA Consumption'!BC48</f>
        <v/>
      </c>
      <c r="AB128">
        <f>'EIA Consumption'!BD48</f>
        <v/>
      </c>
      <c r="AC128">
        <f>'EIA Consumption'!BE48</f>
        <v/>
      </c>
      <c r="AD128">
        <f>'EIA Consumption'!BF48</f>
        <v/>
      </c>
      <c r="AE128">
        <f>'EIA Consumption'!BG48</f>
        <v/>
      </c>
      <c r="AF128">
        <f>'EIA Consumption'!BH48</f>
        <v/>
      </c>
      <c r="AG128">
        <f>'EIA Consumption'!BI48</f>
        <v/>
      </c>
      <c r="AH128">
        <f>'EIA Consumption'!BJ48</f>
        <v/>
      </c>
      <c r="AI128">
        <f>'EIA Consumption'!BK48</f>
        <v/>
      </c>
      <c r="AJ128">
        <f>'EIA Consumption'!BL48</f>
        <v/>
      </c>
      <c r="AK128">
        <f>'EIA Consumption'!BM48</f>
        <v/>
      </c>
      <c r="AL128">
        <f>'EIA Consumption'!BN48</f>
        <v/>
      </c>
      <c r="AM128">
        <f>'EIA Consumption'!BO48</f>
        <v/>
      </c>
      <c r="AN128">
        <f>'EIA Consumption'!BP48</f>
        <v/>
      </c>
      <c r="AO128">
        <f>'EIA Consumption'!BQ48</f>
        <v/>
      </c>
      <c r="AP128">
        <f>'EIA Consumption'!BR48</f>
        <v/>
      </c>
      <c r="AQ128">
        <f>'EIA Consumption'!BS48</f>
        <v/>
      </c>
      <c r="AR128">
        <f>'EIA Consumption'!BT48</f>
        <v/>
      </c>
      <c r="AS128">
        <f>'EIA Consumption'!BU48</f>
        <v/>
      </c>
      <c r="AT128">
        <f>'EIA Consumption'!BV48</f>
        <v/>
      </c>
      <c r="AU128">
        <f>'EIA Consumption'!BW48</f>
        <v/>
      </c>
    </row>
    <row r="129" spans="1:47">
      <c r="A129" t="s">
        <v>1748</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c r="Z129">
        <f>Z128-Z126</f>
        <v/>
      </c>
      <c r="AA129">
        <f>AA128-AA126</f>
        <v/>
      </c>
      <c r="AB129">
        <f>AB128-AB126</f>
        <v/>
      </c>
      <c r="AC129">
        <f>AC128-AC126</f>
        <v/>
      </c>
      <c r="AD129">
        <f>AD128-AD126</f>
        <v/>
      </c>
      <c r="AE129">
        <f>AE128-AE126</f>
        <v/>
      </c>
      <c r="AF129">
        <f>AF128-AF126</f>
        <v/>
      </c>
      <c r="AG129">
        <f>AG128-AG126</f>
        <v/>
      </c>
      <c r="AH129">
        <f>AH128-AH126</f>
        <v/>
      </c>
      <c r="AI129">
        <f>AI128-AI126</f>
        <v/>
      </c>
      <c r="AJ129">
        <f>AJ128-AJ126</f>
        <v/>
      </c>
      <c r="AK129">
        <f>AK128-AK126</f>
        <v/>
      </c>
      <c r="AL129">
        <f>AL128-AL126</f>
        <v/>
      </c>
      <c r="AM129">
        <f>AM128-AM126</f>
        <v/>
      </c>
      <c r="AN129">
        <f>AN128-AN126</f>
        <v/>
      </c>
      <c r="AO129">
        <f>AO128-AO126</f>
        <v/>
      </c>
      <c r="AP129">
        <f>AP128-AP126</f>
        <v/>
      </c>
      <c r="AQ129">
        <f>AQ128-AQ126</f>
        <v/>
      </c>
      <c r="AR129">
        <f>AR128-AR126</f>
        <v/>
      </c>
      <c r="AS129">
        <f>AS128-AS126</f>
        <v/>
      </c>
      <c r="AT129">
        <f>AT128-AT126</f>
        <v/>
      </c>
      <c r="AU129">
        <f>AU128-AU126</f>
        <v/>
      </c>
    </row>
    <row r="131" spans="1:47">
      <c r="A131" t="s">
        <v>1659</v>
      </c>
      <c r="C131" t="s">
        <v>1660</v>
      </c>
    </row>
    <row r="133" spans="1:47">
      <c r="A133" t="s">
        <v>303</v>
      </c>
      <c r="B133" t="s">
        <v>1661</v>
      </c>
      <c r="C133">
        <f>'LCEF by Country'!S4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414</v>
      </c>
      <c r="B134" t="s">
        <v>1661</v>
      </c>
      <c r="C134">
        <f>'LCEF by Country'!S5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323</v>
      </c>
      <c r="B135" t="s">
        <v>1661</v>
      </c>
      <c r="C135">
        <f>'LCEF by Country'!S6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291</v>
      </c>
      <c r="B136" t="s">
        <v>1661</v>
      </c>
      <c r="C136">
        <f>'LCEF by Country'!S7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280</v>
      </c>
      <c r="B137" t="s">
        <v>1661</v>
      </c>
      <c r="C137">
        <f>'LCEF by Country'!S8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311</v>
      </c>
      <c r="B138" t="s">
        <v>1661</v>
      </c>
      <c r="C138">
        <f>'LCEF by Country'!S9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349</v>
      </c>
      <c r="B139" t="s">
        <v>1661</v>
      </c>
      <c r="C139">
        <f>'LCEF by Country'!S10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399</v>
      </c>
      <c r="B140" t="s">
        <v>1661</v>
      </c>
      <c r="C140">
        <f>'LCEF by Country'!S11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288</v>
      </c>
      <c r="B141" t="s">
        <v>1661</v>
      </c>
      <c r="C141">
        <f>'LCEF by Country'!S12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272</v>
      </c>
      <c r="B142" t="s">
        <v>1661</v>
      </c>
      <c r="C142">
        <f>'LCEF by Country'!S13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415</v>
      </c>
      <c r="B143" t="s">
        <v>1661</v>
      </c>
      <c r="C143">
        <f>'LCEF by Country'!S14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273</v>
      </c>
      <c r="B144" t="s">
        <v>1661</v>
      </c>
      <c r="C144">
        <f>'LCEF by Country'!S15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332</v>
      </c>
      <c r="B145" t="s">
        <v>1661</v>
      </c>
      <c r="C145">
        <f>'LCEF by Country'!S16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306</v>
      </c>
      <c r="B146" t="s">
        <v>1661</v>
      </c>
      <c r="C146">
        <f>'LCEF by Country'!S17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418</v>
      </c>
      <c r="B147" t="s">
        <v>1661</v>
      </c>
      <c r="C147">
        <f>'LCEF by Country'!S18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412</v>
      </c>
      <c r="B148" t="s">
        <v>1661</v>
      </c>
      <c r="C148">
        <f>'LCEF by Country'!S19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287</v>
      </c>
      <c r="B149" t="s">
        <v>1661</v>
      </c>
      <c r="C149">
        <f>'LCEF by Country'!S20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374</v>
      </c>
      <c r="B150" t="s">
        <v>1661</v>
      </c>
      <c r="C150">
        <f>'LCEF by Country'!S21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371</v>
      </c>
      <c r="B151" t="s">
        <v>1661</v>
      </c>
      <c r="C151">
        <f>'LCEF by Country'!S22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346</v>
      </c>
      <c r="B152" t="s">
        <v>1661</v>
      </c>
      <c r="C152">
        <f>'LCEF by Country'!S23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279</v>
      </c>
      <c r="B153" t="s">
        <v>1661</v>
      </c>
      <c r="C153">
        <f>'LCEF by Country'!S24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296</v>
      </c>
      <c r="B154" t="s">
        <v>1661</v>
      </c>
      <c r="C154">
        <f>'LCEF by Country'!S25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334</v>
      </c>
      <c r="B155" t="s">
        <v>1661</v>
      </c>
      <c r="C155">
        <f>'LCEF by Country'!S26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252</v>
      </c>
      <c r="B156" t="s">
        <v>1661</v>
      </c>
      <c r="C156">
        <f>'LCEF by Country'!S27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420</v>
      </c>
      <c r="B157" t="s">
        <v>1661</v>
      </c>
      <c r="C157">
        <f>'LCEF by Country'!S28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386</v>
      </c>
      <c r="B158" t="s">
        <v>1661</v>
      </c>
      <c r="C158">
        <f>'LCEF by Country'!S29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266</v>
      </c>
      <c r="B159" t="s">
        <v>1661</v>
      </c>
      <c r="C159">
        <f>'LCEF by Country'!S30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261</v>
      </c>
      <c r="B160" t="s">
        <v>1661</v>
      </c>
      <c r="C160">
        <f>'LCEF by Country'!S31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361</v>
      </c>
      <c r="B161" t="s">
        <v>1661</v>
      </c>
      <c r="C161">
        <f>'LCEF by Country'!S32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283</v>
      </c>
      <c r="B162" t="s">
        <v>1661</v>
      </c>
      <c r="C162">
        <f>'LCEF by Country'!S33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369</v>
      </c>
      <c r="B163" t="s">
        <v>1661</v>
      </c>
      <c r="C163">
        <f>'LCEF by Country'!S34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270</v>
      </c>
      <c r="B164" t="s">
        <v>1661</v>
      </c>
      <c r="C164">
        <f>'LCEF by Country'!S35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328</v>
      </c>
      <c r="B165" t="s">
        <v>1661</v>
      </c>
      <c r="C165">
        <f>'LCEF by Country'!S36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290</v>
      </c>
      <c r="B166" t="s">
        <v>1661</v>
      </c>
      <c r="C166">
        <f>'LCEF by Country'!S37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298</v>
      </c>
      <c r="B167" t="s">
        <v>1661</v>
      </c>
      <c r="C167">
        <f>'LCEF by Country'!S38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307</v>
      </c>
      <c r="B168" t="s">
        <v>1661</v>
      </c>
      <c r="C168">
        <f>'LCEF by Country'!S39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359</v>
      </c>
      <c r="B169" t="s">
        <v>1661</v>
      </c>
      <c r="C169">
        <f>'LCEF by Country'!S40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343</v>
      </c>
      <c r="B170" t="s">
        <v>1661</v>
      </c>
      <c r="C170">
        <f>'LCEF by Country'!S41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295</v>
      </c>
      <c r="B171" t="s">
        <v>1661</v>
      </c>
      <c r="C171">
        <f>'LCEF by Country'!S42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300</v>
      </c>
      <c r="B172" t="s">
        <v>1661</v>
      </c>
      <c r="C172">
        <f>'LCEF by Country'!S43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377</v>
      </c>
      <c r="B173" t="s">
        <v>1661</v>
      </c>
      <c r="C173">
        <f>'LCEF by Country'!S44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325</v>
      </c>
      <c r="B174" t="s">
        <v>1661</v>
      </c>
      <c r="C174">
        <f>'LCEF by Country'!S45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317</v>
      </c>
      <c r="B175" t="s">
        <v>1661</v>
      </c>
      <c r="C175">
        <f>'LCEF by Country'!S46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281</v>
      </c>
      <c r="B176" t="s">
        <v>1661</v>
      </c>
      <c r="C176">
        <f>'LCEF by Country'!S47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262</v>
      </c>
      <c r="B177" t="s">
        <v>1661</v>
      </c>
      <c r="C177">
        <f>'LCEF by Country'!S48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337</v>
      </c>
      <c r="B178" t="s">
        <v>1661</v>
      </c>
      <c r="C178">
        <f>'LCEF by Country'!S49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342</v>
      </c>
      <c r="B179" t="s">
        <v>1661</v>
      </c>
      <c r="C179">
        <f>'LCEF by Country'!S50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327</v>
      </c>
      <c r="B180" t="s">
        <v>1661</v>
      </c>
      <c r="C180">
        <f>'LCEF by Country'!S51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294</v>
      </c>
      <c r="B181" t="s">
        <v>1661</v>
      </c>
      <c r="C181">
        <f>'LCEF by Country'!S52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340</v>
      </c>
      <c r="B182" t="s">
        <v>1661</v>
      </c>
      <c r="C182">
        <f>'LCEF by Country'!S53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350</v>
      </c>
      <c r="B183" t="s">
        <v>1661</v>
      </c>
      <c r="C183">
        <f>'LCEF by Country'!S54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257</v>
      </c>
      <c r="B184" t="s">
        <v>1661</v>
      </c>
      <c r="C184">
        <f>'LCEF by Country'!S55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304</v>
      </c>
      <c r="B185" t="s">
        <v>1661</v>
      </c>
      <c r="C185">
        <f>'LCEF by Country'!S56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271</v>
      </c>
      <c r="B186" t="s">
        <v>1661</v>
      </c>
      <c r="C186">
        <f>'LCEF by Country'!S57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358</v>
      </c>
      <c r="B187" t="s">
        <v>1661</v>
      </c>
      <c r="C187">
        <f>'LCEF by Country'!S58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326</v>
      </c>
      <c r="B188" t="s">
        <v>1661</v>
      </c>
      <c r="C188">
        <f>'LCEF by Country'!S59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1749</v>
      </c>
      <c r="B189" t="s">
        <v>1661</v>
      </c>
      <c r="C189">
        <f>'LCEF by Country'!S60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1662</v>
      </c>
      <c r="B191" t="s">
        <v>1661</v>
      </c>
      <c r="C191" t="s">
        <v>1663</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1664</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1665</v>
      </c>
      <c r="D193">
        <f>'Carbon Coefficients'!$D$90</f>
        <v/>
      </c>
      <c r="E193">
        <f>'Carbon Coefficients'!$D$90</f>
        <v/>
      </c>
      <c r="F193">
        <f>'Carbon Coefficients'!$D$90</f>
        <v/>
      </c>
      <c r="G193">
        <f>'Carbon Coefficients'!$D$90</f>
        <v/>
      </c>
      <c r="H193">
        <f>'Carbon Coefficients'!$D$90</f>
        <v/>
      </c>
      <c r="I193">
        <f>'Carbon Coefficients'!$D$90</f>
        <v/>
      </c>
      <c r="J193">
        <f>'Carbon Coefficients'!$D$90</f>
        <v/>
      </c>
      <c r="K193">
        <f>'Carbon Coefficients'!$D$90</f>
        <v/>
      </c>
      <c r="L193">
        <f>'Carbon Coefficients'!$D$90</f>
        <v/>
      </c>
      <c r="M193">
        <f>'Carbon Coefficients'!$D$90</f>
        <v/>
      </c>
      <c r="N193">
        <f>'Carbon Coefficients'!$D$90</f>
        <v/>
      </c>
      <c r="O193">
        <f>'Carbon Coefficients'!$D$90</f>
        <v/>
      </c>
      <c r="P193">
        <f>'Carbon Coefficients'!$D$90</f>
        <v/>
      </c>
      <c r="Q193">
        <f>'Carbon Coefficients'!$D$90</f>
        <v/>
      </c>
      <c r="R193">
        <f>'Carbon Coefficients'!$D$90</f>
        <v/>
      </c>
      <c r="S193">
        <f>'Carbon Coefficients'!$D$90</f>
        <v/>
      </c>
      <c r="T193">
        <f>'Carbon Coefficients'!$D$90</f>
        <v/>
      </c>
      <c r="U193">
        <f>'Carbon Coefficients'!$D$90</f>
        <v/>
      </c>
      <c r="V193">
        <f>'Carbon Coefficients'!$D$90</f>
        <v/>
      </c>
      <c r="W193">
        <f>'Carbon Coefficients'!$D$90</f>
        <v/>
      </c>
      <c r="X193">
        <f>'Carbon Coefficients'!$D$90</f>
        <v/>
      </c>
      <c r="Y193">
        <f>'Carbon Coefficients'!$D$90</f>
        <v/>
      </c>
      <c r="Z193">
        <f>'Carbon Coefficients'!$D$90</f>
        <v/>
      </c>
      <c r="AA193">
        <f>'Carbon Coefficients'!$D$90</f>
        <v/>
      </c>
      <c r="AB193">
        <f>'Carbon Coefficients'!$D$90</f>
        <v/>
      </c>
      <c r="AC193">
        <f>'Carbon Coefficients'!$D$90</f>
        <v/>
      </c>
      <c r="AD193">
        <f>'Carbon Coefficients'!$D$90</f>
        <v/>
      </c>
      <c r="AE193">
        <f>'Carbon Coefficients'!$D$90</f>
        <v/>
      </c>
      <c r="AF193">
        <f>'Carbon Coefficients'!$D$90</f>
        <v/>
      </c>
      <c r="AG193">
        <f>'Carbon Coefficients'!$D$90</f>
        <v/>
      </c>
      <c r="AH193">
        <f>'Carbon Coefficients'!$D$90</f>
        <v/>
      </c>
      <c r="AI193">
        <f>'Carbon Coefficients'!$D$90</f>
        <v/>
      </c>
      <c r="AJ193">
        <f>'Carbon Coefficients'!$D$90</f>
        <v/>
      </c>
      <c r="AK193">
        <f>'Carbon Coefficients'!$D$90</f>
        <v/>
      </c>
      <c r="AL193">
        <f>'Carbon Coefficients'!$D$90</f>
        <v/>
      </c>
      <c r="AM193">
        <f>'Carbon Coefficients'!$D$90</f>
        <v/>
      </c>
      <c r="AN193">
        <f>'Carbon Coefficients'!$D$90</f>
        <v/>
      </c>
      <c r="AO193">
        <f>'Carbon Coefficients'!$D$90</f>
        <v/>
      </c>
      <c r="AP193">
        <f>'Carbon Coefficients'!$D$90</f>
        <v/>
      </c>
      <c r="AQ193">
        <f>'Carbon Coefficients'!$D$90</f>
        <v/>
      </c>
      <c r="AR193">
        <f>'Carbon Coefficients'!$D$90</f>
        <v/>
      </c>
      <c r="AS193">
        <f>'Carbon Coefficients'!$D$90</f>
        <v/>
      </c>
      <c r="AT193">
        <f>'Carbon Coefficients'!$D$90</f>
        <v/>
      </c>
      <c r="AU193">
        <f>'Carbon Coefficients'!$D$90</f>
        <v/>
      </c>
    </row>
    <row r="194" spans="1:47">
      <c r="A194" t="s">
        <v>1666</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1667</v>
      </c>
      <c r="C196" t="s">
        <v>1668</v>
      </c>
    </row>
    <row r="197" spans="1:47">
      <c r="A197" t="s">
        <v>1750</v>
      </c>
    </row>
    <row r="199" spans="1:47">
      <c r="A199" t="s">
        <v>303</v>
      </c>
      <c r="B199" t="s">
        <v>1669</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414</v>
      </c>
      <c r="B200" t="s">
        <v>1669</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323</v>
      </c>
      <c r="B201" t="s">
        <v>1669</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291</v>
      </c>
      <c r="B202" t="s">
        <v>1669</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280</v>
      </c>
      <c r="B203" t="s">
        <v>1669</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311</v>
      </c>
      <c r="B204" t="s">
        <v>1669</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349</v>
      </c>
      <c r="B205" t="s">
        <v>1669</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399</v>
      </c>
      <c r="B206" t="s">
        <v>1669</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288</v>
      </c>
      <c r="B207" t="s">
        <v>1669</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272</v>
      </c>
      <c r="B208" t="s">
        <v>1669</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415</v>
      </c>
      <c r="B209" t="s">
        <v>1669</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273</v>
      </c>
      <c r="B210" t="s">
        <v>1669</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332</v>
      </c>
      <c r="B211" t="s">
        <v>1669</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306</v>
      </c>
      <c r="B212" t="s">
        <v>1669</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418</v>
      </c>
      <c r="B213" t="s">
        <v>1669</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412</v>
      </c>
      <c r="B214" t="s">
        <v>1669</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287</v>
      </c>
      <c r="B215" t="s">
        <v>1669</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374</v>
      </c>
      <c r="B216" t="s">
        <v>1669</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371</v>
      </c>
      <c r="B217" t="s">
        <v>1669</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346</v>
      </c>
      <c r="B218" t="s">
        <v>1669</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279</v>
      </c>
      <c r="B219" t="s">
        <v>1669</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296</v>
      </c>
      <c r="B220" t="s">
        <v>1669</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334</v>
      </c>
      <c r="B221" t="s">
        <v>1669</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252</v>
      </c>
      <c r="B222" t="s">
        <v>1669</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420</v>
      </c>
      <c r="B223" t="s">
        <v>1669</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386</v>
      </c>
      <c r="B224" t="s">
        <v>1669</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266</v>
      </c>
      <c r="B225" t="s">
        <v>1669</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261</v>
      </c>
      <c r="B226" t="s">
        <v>1669</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361</v>
      </c>
      <c r="B227" t="s">
        <v>1669</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283</v>
      </c>
      <c r="B228" t="s">
        <v>1669</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369</v>
      </c>
      <c r="B229" t="s">
        <v>1669</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270</v>
      </c>
      <c r="B230" t="s">
        <v>1669</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328</v>
      </c>
      <c r="B231" t="s">
        <v>1669</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290</v>
      </c>
      <c r="B232" t="s">
        <v>1669</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298</v>
      </c>
      <c r="B233" t="s">
        <v>1669</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307</v>
      </c>
      <c r="B234" t="s">
        <v>1669</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359</v>
      </c>
      <c r="B235" t="s">
        <v>1669</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343</v>
      </c>
      <c r="B236" t="s">
        <v>1669</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295</v>
      </c>
      <c r="B237" t="s">
        <v>1669</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300</v>
      </c>
      <c r="B238" t="s">
        <v>1669</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377</v>
      </c>
      <c r="B239" t="s">
        <v>1669</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325</v>
      </c>
      <c r="B240" t="s">
        <v>1669</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317</v>
      </c>
      <c r="B241" t="s">
        <v>1669</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281</v>
      </c>
      <c r="B242" t="s">
        <v>1669</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262</v>
      </c>
      <c r="B243" t="s">
        <v>1669</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337</v>
      </c>
      <c r="B244" t="s">
        <v>1669</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342</v>
      </c>
      <c r="B245" t="s">
        <v>1669</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327</v>
      </c>
      <c r="B246" t="s">
        <v>1669</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294</v>
      </c>
      <c r="B247" t="s">
        <v>1669</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340</v>
      </c>
      <c r="B248" t="s">
        <v>1669</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350</v>
      </c>
      <c r="B249" t="s">
        <v>1669</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257</v>
      </c>
      <c r="B250" t="s">
        <v>1669</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304</v>
      </c>
      <c r="B251" t="s">
        <v>1669</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271</v>
      </c>
      <c r="B252" t="s">
        <v>1669</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358</v>
      </c>
      <c r="B253" t="s">
        <v>1669</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326</v>
      </c>
      <c r="B254" t="s">
        <v>1669</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1749</v>
      </c>
      <c r="B255" t="s">
        <v>1669</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1751</v>
      </c>
      <c r="B257" t="s">
        <v>1655</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1752</v>
      </c>
      <c r="B258" t="s">
        <v>1655</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1662</v>
      </c>
      <c r="B259" t="s">
        <v>1658</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1670</v>
      </c>
    </row>
    <row r="262" spans="1:47">
      <c r="A262" t="s">
        <v>1671</v>
      </c>
      <c r="B262" t="s">
        <v>1672</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0</v>
      </c>
    </row>
    <row r="265" spans="1:47">
      <c r="A265" t="s">
        <v>1753</v>
      </c>
    </row>
    <row r="266" spans="1:47">
      <c r="A266" t="s">
        <v>1754</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AV260"/>
  <sheetViews>
    <sheetView workbookViewId="0">
      <selection activeCell="A1" sqref="A1"/>
    </sheetView>
  </sheetViews>
  <sheetFormatPr baseColWidth="10" defaultRowHeight="15"/>
  <sheetData>
    <row r="1" spans="1:48">
      <c r="A1" t="s">
        <v>1755</v>
      </c>
      <c r="B1" t="s">
        <v>1738</v>
      </c>
    </row>
    <row r="2" spans="1:48">
      <c r="A2" t="s">
        <v>1641</v>
      </c>
      <c r="B2" t="s">
        <v>1643</v>
      </c>
      <c r="C2" t="s">
        <v>1740</v>
      </c>
      <c r="E2" t="n">
        <v>3.561</v>
      </c>
      <c r="F2" t="n">
        <v>3.561</v>
      </c>
      <c r="G2" t="n">
        <v>3.561</v>
      </c>
      <c r="H2" t="n">
        <v>3.561</v>
      </c>
      <c r="I2" t="n">
        <v>3.561</v>
      </c>
      <c r="J2" t="n">
        <v>3.561</v>
      </c>
      <c r="K2" t="n">
        <v>3.561</v>
      </c>
      <c r="L2" t="n">
        <v>3.561</v>
      </c>
      <c r="M2" t="n">
        <v>3.561</v>
      </c>
      <c r="N2" t="n">
        <v>3.561</v>
      </c>
      <c r="O2" t="n">
        <v>3.561</v>
      </c>
      <c r="P2" t="n">
        <v>3.561</v>
      </c>
      <c r="Q2" t="n">
        <v>3.561</v>
      </c>
      <c r="R2" t="n">
        <v>3.561</v>
      </c>
      <c r="S2" t="n">
        <v>3.561</v>
      </c>
      <c r="T2" t="n">
        <v>3.561</v>
      </c>
      <c r="U2" t="n">
        <v>3.561</v>
      </c>
      <c r="V2" t="n">
        <v>3.561</v>
      </c>
      <c r="W2" t="n">
        <v>3.561</v>
      </c>
      <c r="X2" t="n">
        <v>3.561</v>
      </c>
      <c r="Y2" t="n">
        <v>3.561</v>
      </c>
      <c r="Z2" t="n">
        <v>3.561</v>
      </c>
      <c r="AA2" t="n">
        <v>3.561</v>
      </c>
      <c r="AB2" t="n">
        <v>3.561</v>
      </c>
      <c r="AC2" t="n">
        <v>3.561</v>
      </c>
      <c r="AD2" t="n">
        <v>3.561</v>
      </c>
      <c r="AE2" t="n">
        <v>3.561</v>
      </c>
      <c r="AF2" t="n">
        <v>3.561</v>
      </c>
      <c r="AG2" t="n">
        <v>3.561</v>
      </c>
      <c r="AH2" t="n">
        <v>3.561</v>
      </c>
      <c r="AI2" t="n">
        <v>3.561</v>
      </c>
      <c r="AJ2" t="n">
        <v>3.561</v>
      </c>
      <c r="AK2" t="n">
        <v>3.561</v>
      </c>
      <c r="AL2" t="n">
        <v>3.561</v>
      </c>
      <c r="AM2" t="n">
        <v>3.561</v>
      </c>
      <c r="AN2" t="n">
        <v>3.561</v>
      </c>
      <c r="AO2" t="n">
        <v>3.561</v>
      </c>
      <c r="AP2" t="n">
        <v>3.561</v>
      </c>
      <c r="AQ2" t="n">
        <v>3.561</v>
      </c>
      <c r="AR2" t="n">
        <v>3.561</v>
      </c>
      <c r="AS2" t="n">
        <v>3.561</v>
      </c>
      <c r="AT2" t="n">
        <v>3.561</v>
      </c>
      <c r="AU2" t="n">
        <v>3.561</v>
      </c>
      <c r="AV2" t="n">
        <v>3.561</v>
      </c>
    </row>
    <row r="3" spans="1:48">
      <c r="A3" t="s">
        <v>1741</v>
      </c>
      <c r="B3" t="s">
        <v>1644</v>
      </c>
      <c r="C3" t="s">
        <v>1645</v>
      </c>
      <c r="E3" t="n">
        <v>1987</v>
      </c>
      <c r="F3" t="n">
        <v>1988</v>
      </c>
      <c r="G3" t="n">
        <v>1989</v>
      </c>
      <c r="H3" t="n">
        <v>1990</v>
      </c>
      <c r="I3" t="n">
        <v>1991</v>
      </c>
      <c r="J3" t="n">
        <v>1992</v>
      </c>
      <c r="K3" t="n">
        <v>1993</v>
      </c>
      <c r="L3" t="n">
        <v>1994</v>
      </c>
      <c r="M3" t="n">
        <v>1995</v>
      </c>
      <c r="N3" t="n">
        <v>1996</v>
      </c>
      <c r="O3" t="n">
        <v>1997</v>
      </c>
      <c r="P3" t="n">
        <v>1998</v>
      </c>
      <c r="Q3" t="n">
        <v>1999</v>
      </c>
      <c r="R3" t="n">
        <v>2000</v>
      </c>
      <c r="S3" t="n">
        <v>2001</v>
      </c>
      <c r="T3" t="n">
        <v>2002</v>
      </c>
      <c r="U3" t="n">
        <v>2003</v>
      </c>
      <c r="V3" t="n">
        <v>2004</v>
      </c>
      <c r="W3" t="n">
        <v>2005</v>
      </c>
      <c r="X3" t="n">
        <v>2006</v>
      </c>
      <c r="Y3" t="n">
        <v>2007</v>
      </c>
      <c r="Z3" t="n">
        <v>2008</v>
      </c>
      <c r="AA3" t="n">
        <v>2009</v>
      </c>
      <c r="AB3" t="n">
        <v>2010</v>
      </c>
      <c r="AC3" t="n">
        <v>2011</v>
      </c>
      <c r="AD3" t="n">
        <v>2012</v>
      </c>
      <c r="AE3" t="n">
        <v>2013</v>
      </c>
      <c r="AF3" t="n">
        <v>2014</v>
      </c>
      <c r="AG3" t="n">
        <v>2015</v>
      </c>
      <c r="AH3" t="n">
        <v>2016</v>
      </c>
      <c r="AI3" t="n">
        <v>2017</v>
      </c>
      <c r="AJ3" t="n">
        <v>2018</v>
      </c>
      <c r="AK3" t="n">
        <v>2019</v>
      </c>
      <c r="AL3" t="n">
        <v>2020</v>
      </c>
      <c r="AM3" t="n">
        <v>2021</v>
      </c>
      <c r="AN3" t="n">
        <v>2022</v>
      </c>
      <c r="AO3" t="n">
        <v>2023</v>
      </c>
      <c r="AP3" t="n">
        <v>2024</v>
      </c>
      <c r="AQ3" t="n">
        <v>2025</v>
      </c>
      <c r="AR3" t="n">
        <v>2026</v>
      </c>
      <c r="AS3" t="n">
        <v>2027</v>
      </c>
      <c r="AT3" t="n">
        <v>2028</v>
      </c>
      <c r="AU3" t="n">
        <v>2029</v>
      </c>
      <c r="AV3" t="n">
        <v>2030</v>
      </c>
    </row>
    <row r="4" spans="1:48">
      <c r="A4" t="s">
        <v>303</v>
      </c>
      <c r="B4" t="s">
        <v>1648</v>
      </c>
      <c r="C4" t="s">
        <v>1742</v>
      </c>
      <c r="E4">
        <f>SUMIFS('EIA Imports Fuel Ethanol'!$D:$D,'EIA Imports Fuel Ethanol'!$A:$A,E$3,'EIA Imports Fuel Ethanol'!$C:$C,$A4)</f>
        <v/>
      </c>
      <c r="F4">
        <f>SUMIFS('EIA Imports Fuel Ethanol'!$D:$D,'EIA Imports Fuel Ethanol'!$A:$A,F$3,'EIA Imports Fuel Ethanol'!$C:$C,$A4)</f>
        <v/>
      </c>
      <c r="G4">
        <f>SUMIFS('EIA Imports Fuel Ethanol'!$D:$D,'EIA Imports Fuel Ethanol'!$A:$A,G$3,'EIA Imports Fuel Ethanol'!$C:$C,$A4)</f>
        <v/>
      </c>
      <c r="H4">
        <f>SUMIFS('EIA Imports Fuel Ethanol'!$D:$D,'EIA Imports Fuel Ethanol'!$A:$A,H$3,'EIA Imports Fuel Ethanol'!$C:$C,$A4)</f>
        <v/>
      </c>
      <c r="I4">
        <f>SUMIFS('EIA Imports Fuel Ethanol'!$D:$D,'EIA Imports Fuel Ethanol'!$A:$A,I$3,'EIA Imports Fuel Ethanol'!$C:$C,$A4)</f>
        <v/>
      </c>
      <c r="J4">
        <f>SUMIFS('EIA Imports Fuel Ethanol'!$D:$D,'EIA Imports Fuel Ethanol'!$A:$A,J$3,'EIA Imports Fuel Ethanol'!$C:$C,$A4)</f>
        <v/>
      </c>
      <c r="K4">
        <f>SUMIFS('EIA Imports Fuel Ethanol'!$D:$D,'EIA Imports Fuel Ethanol'!$A:$A,K$3,'EIA Imports Fuel Ethanol'!$C:$C,$A4)</f>
        <v/>
      </c>
      <c r="L4">
        <f>SUMIFS('EIA Imports Fuel Ethanol'!$D:$D,'EIA Imports Fuel Ethanol'!$A:$A,L$3,'EIA Imports Fuel Ethanol'!$C:$C,$A4)</f>
        <v/>
      </c>
      <c r="M4">
        <f>SUMIFS('EIA Imports Fuel Ethanol'!$D:$D,'EIA Imports Fuel Ethanol'!$A:$A,M$3,'EIA Imports Fuel Ethanol'!$C:$C,$A4)</f>
        <v/>
      </c>
      <c r="N4">
        <f>SUMIFS('EIA Imports Fuel Ethanol'!$D:$D,'EIA Imports Fuel Ethanol'!$A:$A,N$3,'EIA Imports Fuel Ethanol'!$C:$C,$A4)</f>
        <v/>
      </c>
      <c r="O4">
        <f>SUMIFS('EIA Imports Fuel Ethanol'!$D:$D,'EIA Imports Fuel Ethanol'!$A:$A,O$3,'EIA Imports Fuel Ethanol'!$C:$C,$A4)</f>
        <v/>
      </c>
      <c r="P4">
        <f>SUMIFS('EIA Imports Fuel Ethanol'!$D:$D,'EIA Imports Fuel Ethanol'!$A:$A,P$3,'EIA Imports Fuel Ethanol'!$C:$C,$A4)</f>
        <v/>
      </c>
      <c r="Q4">
        <f>SUMIFS('EIA Imports Fuel Ethanol'!$D:$D,'EIA Imports Fuel Ethanol'!$A:$A,Q$3,'EIA Imports Fuel Ethanol'!$C:$C,$A4)</f>
        <v/>
      </c>
      <c r="R4">
        <f>SUMIFS('EIA Imports Fuel Ethanol'!$D:$D,'EIA Imports Fuel Ethanol'!$A:$A,R$3,'EIA Imports Fuel Ethanol'!$C:$C,$A4)</f>
        <v/>
      </c>
      <c r="S4">
        <f>SUMIFS('EIA Imports Fuel Ethanol'!$D:$D,'EIA Imports Fuel Ethanol'!$A:$A,S$3,'EIA Imports Fuel Ethanol'!$C:$C,$A4)</f>
        <v/>
      </c>
      <c r="T4">
        <f>SUMIFS('EIA Imports Fuel Ethanol'!$D:$D,'EIA Imports Fuel Ethanol'!$A:$A,T$3,'EIA Imports Fuel Ethanol'!$C:$C,$A4)</f>
        <v/>
      </c>
      <c r="U4">
        <f>SUMIFS('EIA Imports Fuel Ethanol'!$D:$D,'EIA Imports Fuel Ethanol'!$A:$A,U$3,'EIA Imports Fuel Ethanol'!$C:$C,$A4)</f>
        <v/>
      </c>
      <c r="V4">
        <f>SUMIFS('EIA Imports Fuel Ethanol'!$D:$D,'EIA Imports Fuel Ethanol'!$A:$A,V$3,'EIA Imports Fuel Ethanol'!$C:$C,$A4)</f>
        <v/>
      </c>
      <c r="W4">
        <f>SUMIFS('EIA Imports Fuel Ethanol'!$D:$D,'EIA Imports Fuel Ethanol'!$A:$A,W$3,'EIA Imports Fuel Ethanol'!$C:$C,$A4)</f>
        <v/>
      </c>
      <c r="X4">
        <f>SUMIFS('EIA Imports Fuel Ethanol'!$D:$D,'EIA Imports Fuel Ethanol'!$A:$A,X$3,'EIA Imports Fuel Ethanol'!$C:$C,$A4)</f>
        <v/>
      </c>
      <c r="Y4">
        <f>SUMIFS('EIA Imports Fuel Ethanol'!$D:$D,'EIA Imports Fuel Ethanol'!$A:$A,Y$3,'EIA Imports Fuel Ethanol'!$C:$C,$A4)</f>
        <v/>
      </c>
      <c r="Z4">
        <f>SUMIFS('EIA Imports Fuel Ethanol'!$D:$D,'EIA Imports Fuel Ethanol'!$A:$A,Z$3,'EIA Imports Fuel Ethanol'!$C:$C,$A4)</f>
        <v/>
      </c>
      <c r="AA4">
        <f>SUMIFS('EIA Imports Fuel Ethanol'!$D:$D,'EIA Imports Fuel Ethanol'!$A:$A,AA$3,'EIA Imports Fuel Ethanol'!$C:$C,$A4)</f>
        <v/>
      </c>
      <c r="AB4">
        <f>SUMIFS('EIA Imports Fuel Ethanol'!$D:$D,'EIA Imports Fuel Ethanol'!$A:$A,AB$3,'EIA Imports Fuel Ethanol'!$C:$C,$A4)</f>
        <v/>
      </c>
      <c r="AC4">
        <f>SUMIFS('EIA Imports Fuel Ethanol'!$D:$D,'EIA Imports Fuel Ethanol'!$A:$A,AC$3,'EIA Imports Fuel Ethanol'!$C:$C,$A4)</f>
        <v/>
      </c>
      <c r="AD4">
        <f>SUMIFS('EIA Imports Fuel Ethanol'!$D:$D,'EIA Imports Fuel Ethanol'!$A:$A,AD$3,'EIA Imports Fuel Ethanol'!$C:$C,$A4)</f>
        <v/>
      </c>
      <c r="AE4">
        <f>SUMIFS('EIA Imports Fuel Ethanol'!$D:$D,'EIA Imports Fuel Ethanol'!$A:$A,AE$3,'EIA Imports Fuel Ethanol'!$C:$C,$A4)</f>
        <v/>
      </c>
      <c r="AF4">
        <f>SUMIFS('EIA Imports Fuel Ethanol'!$D:$D,'EIA Imports Fuel Ethanol'!$A:$A,AF$3,'EIA Imports Fuel Ethanol'!$C:$C,$A4)</f>
        <v/>
      </c>
      <c r="AG4">
        <f>SUMIFS('EIA Imports Fuel Ethanol'!$D:$D,'EIA Imports Fuel Ethanol'!$A:$A,AG$3,'EIA Imports Fuel Ethanol'!$C:$C,$A4)</f>
        <v/>
      </c>
      <c r="AH4">
        <f>SUMIFS('EIA Imports Fuel Ethanol'!$D:$D,'EIA Imports Fuel Ethanol'!$A:$A,AH$3,'EIA Imports Fuel Ethanol'!$C:$C,$A4)</f>
        <v/>
      </c>
      <c r="AI4">
        <f>SUMIFS('EIA Imports Fuel Ethanol'!$D:$D,'EIA Imports Fuel Ethanol'!$A:$A,AI$3,'EIA Imports Fuel Ethanol'!$C:$C,$A4)</f>
        <v/>
      </c>
      <c r="AJ4">
        <f>SUMIFS('EIA Imports Fuel Ethanol'!$D:$D,'EIA Imports Fuel Ethanol'!$A:$A,AJ$3,'EIA Imports Fuel Ethanol'!$C:$C,$A4)</f>
        <v/>
      </c>
      <c r="AK4">
        <f>SUMIFS('EIA Imports Fuel Ethanol'!$D:$D,'EIA Imports Fuel Ethanol'!$A:$A,AK$3,'EIA Imports Fuel Ethanol'!$C:$C,$A4)</f>
        <v/>
      </c>
      <c r="AL4">
        <f>SUMIFS('EIA Imports Fuel Ethanol'!$D:$D,'EIA Imports Fuel Ethanol'!$A:$A,AL$3,'EIA Imports Fuel Ethanol'!$C:$C,$A4)</f>
        <v/>
      </c>
      <c r="AM4">
        <f>SUMIFS('EIA Imports Fuel Ethanol'!$D:$D,'EIA Imports Fuel Ethanol'!$A:$A,AM$3,'EIA Imports Fuel Ethanol'!$C:$C,$A4)</f>
        <v/>
      </c>
      <c r="AN4">
        <f>SUMIFS('EIA Imports Fuel Ethanol'!$D:$D,'EIA Imports Fuel Ethanol'!$A:$A,AN$3,'EIA Imports Fuel Ethanol'!$C:$C,$A4)</f>
        <v/>
      </c>
      <c r="AO4">
        <f>SUMIFS('EIA Imports Fuel Ethanol'!$D:$D,'EIA Imports Fuel Ethanol'!$A:$A,AO$3,'EIA Imports Fuel Ethanol'!$C:$C,$A4)</f>
        <v/>
      </c>
      <c r="AP4">
        <f>SUMIFS('EIA Imports Fuel Ethanol'!$D:$D,'EIA Imports Fuel Ethanol'!$A:$A,AP$3,'EIA Imports Fuel Ethanol'!$C:$C,$A4)</f>
        <v/>
      </c>
      <c r="AQ4">
        <f>SUMIFS('EIA Imports Fuel Ethanol'!$D:$D,'EIA Imports Fuel Ethanol'!$A:$A,AQ$3,'EIA Imports Fuel Ethanol'!$C:$C,$A4)</f>
        <v/>
      </c>
      <c r="AR4">
        <f>SUMIFS('EIA Imports Fuel Ethanol'!$D:$D,'EIA Imports Fuel Ethanol'!$A:$A,AR$3,'EIA Imports Fuel Ethanol'!$C:$C,$A4)</f>
        <v/>
      </c>
      <c r="AS4">
        <f>SUMIFS('EIA Imports Fuel Ethanol'!$D:$D,'EIA Imports Fuel Ethanol'!$A:$A,AS$3,'EIA Imports Fuel Ethanol'!$C:$C,$A4)</f>
        <v/>
      </c>
      <c r="AT4">
        <f>SUMIFS('EIA Imports Fuel Ethanol'!$D:$D,'EIA Imports Fuel Ethanol'!$A:$A,AT$3,'EIA Imports Fuel Ethanol'!$C:$C,$A4)</f>
        <v/>
      </c>
      <c r="AU4">
        <f>SUMIFS('EIA Imports Fuel Ethanol'!$D:$D,'EIA Imports Fuel Ethanol'!$A:$A,AU$3,'EIA Imports Fuel Ethanol'!$C:$C,$A4)</f>
        <v/>
      </c>
      <c r="AV4">
        <f>SUMIFS('EIA Imports Fuel Ethanol'!$D:$D,'EIA Imports Fuel Ethanol'!$A:$A,AV$3,'EIA Imports Fuel Ethanol'!$C:$C,$A4)</f>
        <v/>
      </c>
    </row>
    <row r="5" spans="1:48">
      <c r="A5" t="s">
        <v>414</v>
      </c>
      <c r="B5" t="s">
        <v>1648</v>
      </c>
      <c r="C5" t="s">
        <v>1742</v>
      </c>
      <c r="E5">
        <f>SUMIFS('EIA Imports Fuel Ethanol'!$D:$D,'EIA Imports Fuel Ethanol'!$A:$A,E$3,'EIA Imports Fuel Ethanol'!$C:$C,$A5)</f>
        <v/>
      </c>
      <c r="F5">
        <f>SUMIFS('EIA Imports Fuel Ethanol'!$D:$D,'EIA Imports Fuel Ethanol'!$A:$A,F$3,'EIA Imports Fuel Ethanol'!$C:$C,$A5)</f>
        <v/>
      </c>
      <c r="G5">
        <f>SUMIFS('EIA Imports Fuel Ethanol'!$D:$D,'EIA Imports Fuel Ethanol'!$A:$A,G$3,'EIA Imports Fuel Ethanol'!$C:$C,$A5)</f>
        <v/>
      </c>
      <c r="H5">
        <f>SUMIFS('EIA Imports Fuel Ethanol'!$D:$D,'EIA Imports Fuel Ethanol'!$A:$A,H$3,'EIA Imports Fuel Ethanol'!$C:$C,$A5)</f>
        <v/>
      </c>
      <c r="I5">
        <f>SUMIFS('EIA Imports Fuel Ethanol'!$D:$D,'EIA Imports Fuel Ethanol'!$A:$A,I$3,'EIA Imports Fuel Ethanol'!$C:$C,$A5)</f>
        <v/>
      </c>
      <c r="J5">
        <f>SUMIFS('EIA Imports Fuel Ethanol'!$D:$D,'EIA Imports Fuel Ethanol'!$A:$A,J$3,'EIA Imports Fuel Ethanol'!$C:$C,$A5)</f>
        <v/>
      </c>
      <c r="K5">
        <f>SUMIFS('EIA Imports Fuel Ethanol'!$D:$D,'EIA Imports Fuel Ethanol'!$A:$A,K$3,'EIA Imports Fuel Ethanol'!$C:$C,$A5)</f>
        <v/>
      </c>
      <c r="L5">
        <f>SUMIFS('EIA Imports Fuel Ethanol'!$D:$D,'EIA Imports Fuel Ethanol'!$A:$A,L$3,'EIA Imports Fuel Ethanol'!$C:$C,$A5)</f>
        <v/>
      </c>
      <c r="M5">
        <f>SUMIFS('EIA Imports Fuel Ethanol'!$D:$D,'EIA Imports Fuel Ethanol'!$A:$A,M$3,'EIA Imports Fuel Ethanol'!$C:$C,$A5)</f>
        <v/>
      </c>
      <c r="N5">
        <f>SUMIFS('EIA Imports Fuel Ethanol'!$D:$D,'EIA Imports Fuel Ethanol'!$A:$A,N$3,'EIA Imports Fuel Ethanol'!$C:$C,$A5)</f>
        <v/>
      </c>
      <c r="O5">
        <f>SUMIFS('EIA Imports Fuel Ethanol'!$D:$D,'EIA Imports Fuel Ethanol'!$A:$A,O$3,'EIA Imports Fuel Ethanol'!$C:$C,$A5)</f>
        <v/>
      </c>
      <c r="P5">
        <f>SUMIFS('EIA Imports Fuel Ethanol'!$D:$D,'EIA Imports Fuel Ethanol'!$A:$A,P$3,'EIA Imports Fuel Ethanol'!$C:$C,$A5)</f>
        <v/>
      </c>
      <c r="Q5">
        <f>SUMIFS('EIA Imports Fuel Ethanol'!$D:$D,'EIA Imports Fuel Ethanol'!$A:$A,Q$3,'EIA Imports Fuel Ethanol'!$C:$C,$A5)</f>
        <v/>
      </c>
      <c r="R5">
        <f>SUMIFS('EIA Imports Fuel Ethanol'!$D:$D,'EIA Imports Fuel Ethanol'!$A:$A,R$3,'EIA Imports Fuel Ethanol'!$C:$C,$A5)</f>
        <v/>
      </c>
      <c r="S5">
        <f>SUMIFS('EIA Imports Fuel Ethanol'!$D:$D,'EIA Imports Fuel Ethanol'!$A:$A,S$3,'EIA Imports Fuel Ethanol'!$C:$C,$A5)</f>
        <v/>
      </c>
      <c r="T5">
        <f>SUMIFS('EIA Imports Fuel Ethanol'!$D:$D,'EIA Imports Fuel Ethanol'!$A:$A,T$3,'EIA Imports Fuel Ethanol'!$C:$C,$A5)</f>
        <v/>
      </c>
      <c r="U5">
        <f>SUMIFS('EIA Imports Fuel Ethanol'!$D:$D,'EIA Imports Fuel Ethanol'!$A:$A,U$3,'EIA Imports Fuel Ethanol'!$C:$C,$A5)</f>
        <v/>
      </c>
      <c r="V5">
        <f>SUMIFS('EIA Imports Fuel Ethanol'!$D:$D,'EIA Imports Fuel Ethanol'!$A:$A,V$3,'EIA Imports Fuel Ethanol'!$C:$C,$A5)</f>
        <v/>
      </c>
      <c r="W5">
        <f>SUMIFS('EIA Imports Fuel Ethanol'!$D:$D,'EIA Imports Fuel Ethanol'!$A:$A,W$3,'EIA Imports Fuel Ethanol'!$C:$C,$A5)</f>
        <v/>
      </c>
      <c r="X5">
        <f>SUMIFS('EIA Imports Fuel Ethanol'!$D:$D,'EIA Imports Fuel Ethanol'!$A:$A,X$3,'EIA Imports Fuel Ethanol'!$C:$C,$A5)</f>
        <v/>
      </c>
      <c r="Y5">
        <f>SUMIFS('EIA Imports Fuel Ethanol'!$D:$D,'EIA Imports Fuel Ethanol'!$A:$A,Y$3,'EIA Imports Fuel Ethanol'!$C:$C,$A5)</f>
        <v/>
      </c>
      <c r="Z5">
        <f>SUMIFS('EIA Imports Fuel Ethanol'!$D:$D,'EIA Imports Fuel Ethanol'!$A:$A,Z$3,'EIA Imports Fuel Ethanol'!$C:$C,$A5)</f>
        <v/>
      </c>
      <c r="AA5">
        <f>SUMIFS('EIA Imports Fuel Ethanol'!$D:$D,'EIA Imports Fuel Ethanol'!$A:$A,AA$3,'EIA Imports Fuel Ethanol'!$C:$C,$A5)</f>
        <v/>
      </c>
      <c r="AB5">
        <f>SUMIFS('EIA Imports Fuel Ethanol'!$D:$D,'EIA Imports Fuel Ethanol'!$A:$A,AB$3,'EIA Imports Fuel Ethanol'!$C:$C,$A5)</f>
        <v/>
      </c>
      <c r="AC5">
        <f>SUMIFS('EIA Imports Fuel Ethanol'!$D:$D,'EIA Imports Fuel Ethanol'!$A:$A,AC$3,'EIA Imports Fuel Ethanol'!$C:$C,$A5)</f>
        <v/>
      </c>
      <c r="AD5">
        <f>SUMIFS('EIA Imports Fuel Ethanol'!$D:$D,'EIA Imports Fuel Ethanol'!$A:$A,AD$3,'EIA Imports Fuel Ethanol'!$C:$C,$A5)</f>
        <v/>
      </c>
      <c r="AE5">
        <f>SUMIFS('EIA Imports Fuel Ethanol'!$D:$D,'EIA Imports Fuel Ethanol'!$A:$A,AE$3,'EIA Imports Fuel Ethanol'!$C:$C,$A5)</f>
        <v/>
      </c>
      <c r="AF5">
        <f>SUMIFS('EIA Imports Fuel Ethanol'!$D:$D,'EIA Imports Fuel Ethanol'!$A:$A,AF$3,'EIA Imports Fuel Ethanol'!$C:$C,$A5)</f>
        <v/>
      </c>
      <c r="AG5">
        <f>SUMIFS('EIA Imports Fuel Ethanol'!$D:$D,'EIA Imports Fuel Ethanol'!$A:$A,AG$3,'EIA Imports Fuel Ethanol'!$C:$C,$A5)</f>
        <v/>
      </c>
      <c r="AH5">
        <f>SUMIFS('EIA Imports Fuel Ethanol'!$D:$D,'EIA Imports Fuel Ethanol'!$A:$A,AH$3,'EIA Imports Fuel Ethanol'!$C:$C,$A5)</f>
        <v/>
      </c>
      <c r="AI5">
        <f>SUMIFS('EIA Imports Fuel Ethanol'!$D:$D,'EIA Imports Fuel Ethanol'!$A:$A,AI$3,'EIA Imports Fuel Ethanol'!$C:$C,$A5)</f>
        <v/>
      </c>
      <c r="AJ5">
        <f>SUMIFS('EIA Imports Fuel Ethanol'!$D:$D,'EIA Imports Fuel Ethanol'!$A:$A,AJ$3,'EIA Imports Fuel Ethanol'!$C:$C,$A5)</f>
        <v/>
      </c>
      <c r="AK5">
        <f>SUMIFS('EIA Imports Fuel Ethanol'!$D:$D,'EIA Imports Fuel Ethanol'!$A:$A,AK$3,'EIA Imports Fuel Ethanol'!$C:$C,$A5)</f>
        <v/>
      </c>
      <c r="AL5">
        <f>SUMIFS('EIA Imports Fuel Ethanol'!$D:$D,'EIA Imports Fuel Ethanol'!$A:$A,AL$3,'EIA Imports Fuel Ethanol'!$C:$C,$A5)</f>
        <v/>
      </c>
      <c r="AM5">
        <f>SUMIFS('EIA Imports Fuel Ethanol'!$D:$D,'EIA Imports Fuel Ethanol'!$A:$A,AM$3,'EIA Imports Fuel Ethanol'!$C:$C,$A5)</f>
        <v/>
      </c>
      <c r="AN5">
        <f>SUMIFS('EIA Imports Fuel Ethanol'!$D:$D,'EIA Imports Fuel Ethanol'!$A:$A,AN$3,'EIA Imports Fuel Ethanol'!$C:$C,$A5)</f>
        <v/>
      </c>
      <c r="AO5">
        <f>SUMIFS('EIA Imports Fuel Ethanol'!$D:$D,'EIA Imports Fuel Ethanol'!$A:$A,AO$3,'EIA Imports Fuel Ethanol'!$C:$C,$A5)</f>
        <v/>
      </c>
      <c r="AP5">
        <f>SUMIFS('EIA Imports Fuel Ethanol'!$D:$D,'EIA Imports Fuel Ethanol'!$A:$A,AP$3,'EIA Imports Fuel Ethanol'!$C:$C,$A5)</f>
        <v/>
      </c>
      <c r="AQ5">
        <f>SUMIFS('EIA Imports Fuel Ethanol'!$D:$D,'EIA Imports Fuel Ethanol'!$A:$A,AQ$3,'EIA Imports Fuel Ethanol'!$C:$C,$A5)</f>
        <v/>
      </c>
      <c r="AR5">
        <f>SUMIFS('EIA Imports Fuel Ethanol'!$D:$D,'EIA Imports Fuel Ethanol'!$A:$A,AR$3,'EIA Imports Fuel Ethanol'!$C:$C,$A5)</f>
        <v/>
      </c>
      <c r="AS5">
        <f>SUMIFS('EIA Imports Fuel Ethanol'!$D:$D,'EIA Imports Fuel Ethanol'!$A:$A,AS$3,'EIA Imports Fuel Ethanol'!$C:$C,$A5)</f>
        <v/>
      </c>
      <c r="AT5">
        <f>SUMIFS('EIA Imports Fuel Ethanol'!$D:$D,'EIA Imports Fuel Ethanol'!$A:$A,AT$3,'EIA Imports Fuel Ethanol'!$C:$C,$A5)</f>
        <v/>
      </c>
      <c r="AU5">
        <f>SUMIFS('EIA Imports Fuel Ethanol'!$D:$D,'EIA Imports Fuel Ethanol'!$A:$A,AU$3,'EIA Imports Fuel Ethanol'!$C:$C,$A5)</f>
        <v/>
      </c>
      <c r="AV5">
        <f>SUMIFS('EIA Imports Fuel Ethanol'!$D:$D,'EIA Imports Fuel Ethanol'!$A:$A,AV$3,'EIA Imports Fuel Ethanol'!$C:$C,$A5)</f>
        <v/>
      </c>
    </row>
    <row r="6" spans="1:48">
      <c r="A6" t="s">
        <v>323</v>
      </c>
      <c r="B6" t="s">
        <v>1648</v>
      </c>
      <c r="C6" t="s">
        <v>1742</v>
      </c>
      <c r="E6">
        <f>SUMIFS('EIA Imports Fuel Ethanol'!$D:$D,'EIA Imports Fuel Ethanol'!$A:$A,E$3,'EIA Imports Fuel Ethanol'!$C:$C,$A6)</f>
        <v/>
      </c>
      <c r="F6">
        <f>SUMIFS('EIA Imports Fuel Ethanol'!$D:$D,'EIA Imports Fuel Ethanol'!$A:$A,F$3,'EIA Imports Fuel Ethanol'!$C:$C,$A6)</f>
        <v/>
      </c>
      <c r="G6">
        <f>SUMIFS('EIA Imports Fuel Ethanol'!$D:$D,'EIA Imports Fuel Ethanol'!$A:$A,G$3,'EIA Imports Fuel Ethanol'!$C:$C,$A6)</f>
        <v/>
      </c>
      <c r="H6">
        <f>SUMIFS('EIA Imports Fuel Ethanol'!$D:$D,'EIA Imports Fuel Ethanol'!$A:$A,H$3,'EIA Imports Fuel Ethanol'!$C:$C,$A6)</f>
        <v/>
      </c>
      <c r="I6">
        <f>SUMIFS('EIA Imports Fuel Ethanol'!$D:$D,'EIA Imports Fuel Ethanol'!$A:$A,I$3,'EIA Imports Fuel Ethanol'!$C:$C,$A6)</f>
        <v/>
      </c>
      <c r="J6">
        <f>SUMIFS('EIA Imports Fuel Ethanol'!$D:$D,'EIA Imports Fuel Ethanol'!$A:$A,J$3,'EIA Imports Fuel Ethanol'!$C:$C,$A6)</f>
        <v/>
      </c>
      <c r="K6">
        <f>SUMIFS('EIA Imports Fuel Ethanol'!$D:$D,'EIA Imports Fuel Ethanol'!$A:$A,K$3,'EIA Imports Fuel Ethanol'!$C:$C,$A6)</f>
        <v/>
      </c>
      <c r="L6">
        <f>SUMIFS('EIA Imports Fuel Ethanol'!$D:$D,'EIA Imports Fuel Ethanol'!$A:$A,L$3,'EIA Imports Fuel Ethanol'!$C:$C,$A6)</f>
        <v/>
      </c>
      <c r="M6">
        <f>SUMIFS('EIA Imports Fuel Ethanol'!$D:$D,'EIA Imports Fuel Ethanol'!$A:$A,M$3,'EIA Imports Fuel Ethanol'!$C:$C,$A6)</f>
        <v/>
      </c>
      <c r="N6">
        <f>SUMIFS('EIA Imports Fuel Ethanol'!$D:$D,'EIA Imports Fuel Ethanol'!$A:$A,N$3,'EIA Imports Fuel Ethanol'!$C:$C,$A6)</f>
        <v/>
      </c>
      <c r="O6">
        <f>SUMIFS('EIA Imports Fuel Ethanol'!$D:$D,'EIA Imports Fuel Ethanol'!$A:$A,O$3,'EIA Imports Fuel Ethanol'!$C:$C,$A6)</f>
        <v/>
      </c>
      <c r="P6">
        <f>SUMIFS('EIA Imports Fuel Ethanol'!$D:$D,'EIA Imports Fuel Ethanol'!$A:$A,P$3,'EIA Imports Fuel Ethanol'!$C:$C,$A6)</f>
        <v/>
      </c>
      <c r="Q6">
        <f>SUMIFS('EIA Imports Fuel Ethanol'!$D:$D,'EIA Imports Fuel Ethanol'!$A:$A,Q$3,'EIA Imports Fuel Ethanol'!$C:$C,$A6)</f>
        <v/>
      </c>
      <c r="R6">
        <f>SUMIFS('EIA Imports Fuel Ethanol'!$D:$D,'EIA Imports Fuel Ethanol'!$A:$A,R$3,'EIA Imports Fuel Ethanol'!$C:$C,$A6)</f>
        <v/>
      </c>
      <c r="S6">
        <f>SUMIFS('EIA Imports Fuel Ethanol'!$D:$D,'EIA Imports Fuel Ethanol'!$A:$A,S$3,'EIA Imports Fuel Ethanol'!$C:$C,$A6)</f>
        <v/>
      </c>
      <c r="T6">
        <f>SUMIFS('EIA Imports Fuel Ethanol'!$D:$D,'EIA Imports Fuel Ethanol'!$A:$A,T$3,'EIA Imports Fuel Ethanol'!$C:$C,$A6)</f>
        <v/>
      </c>
      <c r="U6">
        <f>SUMIFS('EIA Imports Fuel Ethanol'!$D:$D,'EIA Imports Fuel Ethanol'!$A:$A,U$3,'EIA Imports Fuel Ethanol'!$C:$C,$A6)</f>
        <v/>
      </c>
      <c r="V6">
        <f>SUMIFS('EIA Imports Fuel Ethanol'!$D:$D,'EIA Imports Fuel Ethanol'!$A:$A,V$3,'EIA Imports Fuel Ethanol'!$C:$C,$A6)</f>
        <v/>
      </c>
      <c r="W6">
        <f>SUMIFS('EIA Imports Fuel Ethanol'!$D:$D,'EIA Imports Fuel Ethanol'!$A:$A,W$3,'EIA Imports Fuel Ethanol'!$C:$C,$A6)</f>
        <v/>
      </c>
      <c r="X6">
        <f>SUMIFS('EIA Imports Fuel Ethanol'!$D:$D,'EIA Imports Fuel Ethanol'!$A:$A,X$3,'EIA Imports Fuel Ethanol'!$C:$C,$A6)</f>
        <v/>
      </c>
      <c r="Y6">
        <f>SUMIFS('EIA Imports Fuel Ethanol'!$D:$D,'EIA Imports Fuel Ethanol'!$A:$A,Y$3,'EIA Imports Fuel Ethanol'!$C:$C,$A6)</f>
        <v/>
      </c>
      <c r="Z6">
        <f>SUMIFS('EIA Imports Fuel Ethanol'!$D:$D,'EIA Imports Fuel Ethanol'!$A:$A,Z$3,'EIA Imports Fuel Ethanol'!$C:$C,$A6)</f>
        <v/>
      </c>
      <c r="AA6">
        <f>SUMIFS('EIA Imports Fuel Ethanol'!$D:$D,'EIA Imports Fuel Ethanol'!$A:$A,AA$3,'EIA Imports Fuel Ethanol'!$C:$C,$A6)</f>
        <v/>
      </c>
      <c r="AB6">
        <f>SUMIFS('EIA Imports Fuel Ethanol'!$D:$D,'EIA Imports Fuel Ethanol'!$A:$A,AB$3,'EIA Imports Fuel Ethanol'!$C:$C,$A6)</f>
        <v/>
      </c>
      <c r="AC6">
        <f>SUMIFS('EIA Imports Fuel Ethanol'!$D:$D,'EIA Imports Fuel Ethanol'!$A:$A,AC$3,'EIA Imports Fuel Ethanol'!$C:$C,$A6)</f>
        <v/>
      </c>
      <c r="AD6">
        <f>SUMIFS('EIA Imports Fuel Ethanol'!$D:$D,'EIA Imports Fuel Ethanol'!$A:$A,AD$3,'EIA Imports Fuel Ethanol'!$C:$C,$A6)</f>
        <v/>
      </c>
      <c r="AE6">
        <f>SUMIFS('EIA Imports Fuel Ethanol'!$D:$D,'EIA Imports Fuel Ethanol'!$A:$A,AE$3,'EIA Imports Fuel Ethanol'!$C:$C,$A6)</f>
        <v/>
      </c>
      <c r="AF6">
        <f>SUMIFS('EIA Imports Fuel Ethanol'!$D:$D,'EIA Imports Fuel Ethanol'!$A:$A,AF$3,'EIA Imports Fuel Ethanol'!$C:$C,$A6)</f>
        <v/>
      </c>
      <c r="AG6">
        <f>SUMIFS('EIA Imports Fuel Ethanol'!$D:$D,'EIA Imports Fuel Ethanol'!$A:$A,AG$3,'EIA Imports Fuel Ethanol'!$C:$C,$A6)</f>
        <v/>
      </c>
      <c r="AH6">
        <f>SUMIFS('EIA Imports Fuel Ethanol'!$D:$D,'EIA Imports Fuel Ethanol'!$A:$A,AH$3,'EIA Imports Fuel Ethanol'!$C:$C,$A6)</f>
        <v/>
      </c>
      <c r="AI6">
        <f>SUMIFS('EIA Imports Fuel Ethanol'!$D:$D,'EIA Imports Fuel Ethanol'!$A:$A,AI$3,'EIA Imports Fuel Ethanol'!$C:$C,$A6)</f>
        <v/>
      </c>
      <c r="AJ6">
        <f>SUMIFS('EIA Imports Fuel Ethanol'!$D:$D,'EIA Imports Fuel Ethanol'!$A:$A,AJ$3,'EIA Imports Fuel Ethanol'!$C:$C,$A6)</f>
        <v/>
      </c>
      <c r="AK6">
        <f>SUMIFS('EIA Imports Fuel Ethanol'!$D:$D,'EIA Imports Fuel Ethanol'!$A:$A,AK$3,'EIA Imports Fuel Ethanol'!$C:$C,$A6)</f>
        <v/>
      </c>
      <c r="AL6">
        <f>SUMIFS('EIA Imports Fuel Ethanol'!$D:$D,'EIA Imports Fuel Ethanol'!$A:$A,AL$3,'EIA Imports Fuel Ethanol'!$C:$C,$A6)</f>
        <v/>
      </c>
      <c r="AM6">
        <f>SUMIFS('EIA Imports Fuel Ethanol'!$D:$D,'EIA Imports Fuel Ethanol'!$A:$A,AM$3,'EIA Imports Fuel Ethanol'!$C:$C,$A6)</f>
        <v/>
      </c>
      <c r="AN6">
        <f>SUMIFS('EIA Imports Fuel Ethanol'!$D:$D,'EIA Imports Fuel Ethanol'!$A:$A,AN$3,'EIA Imports Fuel Ethanol'!$C:$C,$A6)</f>
        <v/>
      </c>
      <c r="AO6">
        <f>SUMIFS('EIA Imports Fuel Ethanol'!$D:$D,'EIA Imports Fuel Ethanol'!$A:$A,AO$3,'EIA Imports Fuel Ethanol'!$C:$C,$A6)</f>
        <v/>
      </c>
      <c r="AP6">
        <f>SUMIFS('EIA Imports Fuel Ethanol'!$D:$D,'EIA Imports Fuel Ethanol'!$A:$A,AP$3,'EIA Imports Fuel Ethanol'!$C:$C,$A6)</f>
        <v/>
      </c>
      <c r="AQ6">
        <f>SUMIFS('EIA Imports Fuel Ethanol'!$D:$D,'EIA Imports Fuel Ethanol'!$A:$A,AQ$3,'EIA Imports Fuel Ethanol'!$C:$C,$A6)</f>
        <v/>
      </c>
      <c r="AR6">
        <f>SUMIFS('EIA Imports Fuel Ethanol'!$D:$D,'EIA Imports Fuel Ethanol'!$A:$A,AR$3,'EIA Imports Fuel Ethanol'!$C:$C,$A6)</f>
        <v/>
      </c>
      <c r="AS6">
        <f>SUMIFS('EIA Imports Fuel Ethanol'!$D:$D,'EIA Imports Fuel Ethanol'!$A:$A,AS$3,'EIA Imports Fuel Ethanol'!$C:$C,$A6)</f>
        <v/>
      </c>
      <c r="AT6">
        <f>SUMIFS('EIA Imports Fuel Ethanol'!$D:$D,'EIA Imports Fuel Ethanol'!$A:$A,AT$3,'EIA Imports Fuel Ethanol'!$C:$C,$A6)</f>
        <v/>
      </c>
      <c r="AU6">
        <f>SUMIFS('EIA Imports Fuel Ethanol'!$D:$D,'EIA Imports Fuel Ethanol'!$A:$A,AU$3,'EIA Imports Fuel Ethanol'!$C:$C,$A6)</f>
        <v/>
      </c>
      <c r="AV6">
        <f>SUMIFS('EIA Imports Fuel Ethanol'!$D:$D,'EIA Imports Fuel Ethanol'!$A:$A,AV$3,'EIA Imports Fuel Ethanol'!$C:$C,$A6)</f>
        <v/>
      </c>
    </row>
    <row r="7" spans="1:48">
      <c r="A7" t="s">
        <v>291</v>
      </c>
      <c r="B7" t="s">
        <v>1648</v>
      </c>
      <c r="C7" t="s">
        <v>1742</v>
      </c>
      <c r="E7">
        <f>SUMIFS('EIA Imports Fuel Ethanol'!$D:$D,'EIA Imports Fuel Ethanol'!$A:$A,E$3,'EIA Imports Fuel Ethanol'!$C:$C,$A7)</f>
        <v/>
      </c>
      <c r="F7">
        <f>SUMIFS('EIA Imports Fuel Ethanol'!$D:$D,'EIA Imports Fuel Ethanol'!$A:$A,F$3,'EIA Imports Fuel Ethanol'!$C:$C,$A7)</f>
        <v/>
      </c>
      <c r="G7">
        <f>SUMIFS('EIA Imports Fuel Ethanol'!$D:$D,'EIA Imports Fuel Ethanol'!$A:$A,G$3,'EIA Imports Fuel Ethanol'!$C:$C,$A7)</f>
        <v/>
      </c>
      <c r="H7">
        <f>SUMIFS('EIA Imports Fuel Ethanol'!$D:$D,'EIA Imports Fuel Ethanol'!$A:$A,H$3,'EIA Imports Fuel Ethanol'!$C:$C,$A7)</f>
        <v/>
      </c>
      <c r="I7">
        <f>SUMIFS('EIA Imports Fuel Ethanol'!$D:$D,'EIA Imports Fuel Ethanol'!$A:$A,I$3,'EIA Imports Fuel Ethanol'!$C:$C,$A7)</f>
        <v/>
      </c>
      <c r="J7">
        <f>SUMIFS('EIA Imports Fuel Ethanol'!$D:$D,'EIA Imports Fuel Ethanol'!$A:$A,J$3,'EIA Imports Fuel Ethanol'!$C:$C,$A7)</f>
        <v/>
      </c>
      <c r="K7">
        <f>SUMIFS('EIA Imports Fuel Ethanol'!$D:$D,'EIA Imports Fuel Ethanol'!$A:$A,K$3,'EIA Imports Fuel Ethanol'!$C:$C,$A7)</f>
        <v/>
      </c>
      <c r="L7">
        <f>SUMIFS('EIA Imports Fuel Ethanol'!$D:$D,'EIA Imports Fuel Ethanol'!$A:$A,L$3,'EIA Imports Fuel Ethanol'!$C:$C,$A7)</f>
        <v/>
      </c>
      <c r="M7">
        <f>SUMIFS('EIA Imports Fuel Ethanol'!$D:$D,'EIA Imports Fuel Ethanol'!$A:$A,M$3,'EIA Imports Fuel Ethanol'!$C:$C,$A7)</f>
        <v/>
      </c>
      <c r="N7">
        <f>SUMIFS('EIA Imports Fuel Ethanol'!$D:$D,'EIA Imports Fuel Ethanol'!$A:$A,N$3,'EIA Imports Fuel Ethanol'!$C:$C,$A7)</f>
        <v/>
      </c>
      <c r="O7">
        <f>SUMIFS('EIA Imports Fuel Ethanol'!$D:$D,'EIA Imports Fuel Ethanol'!$A:$A,O$3,'EIA Imports Fuel Ethanol'!$C:$C,$A7)</f>
        <v/>
      </c>
      <c r="P7">
        <f>SUMIFS('EIA Imports Fuel Ethanol'!$D:$D,'EIA Imports Fuel Ethanol'!$A:$A,P$3,'EIA Imports Fuel Ethanol'!$C:$C,$A7)</f>
        <v/>
      </c>
      <c r="Q7">
        <f>SUMIFS('EIA Imports Fuel Ethanol'!$D:$D,'EIA Imports Fuel Ethanol'!$A:$A,Q$3,'EIA Imports Fuel Ethanol'!$C:$C,$A7)</f>
        <v/>
      </c>
      <c r="R7">
        <f>SUMIFS('EIA Imports Fuel Ethanol'!$D:$D,'EIA Imports Fuel Ethanol'!$A:$A,R$3,'EIA Imports Fuel Ethanol'!$C:$C,$A7)</f>
        <v/>
      </c>
      <c r="S7">
        <f>SUMIFS('EIA Imports Fuel Ethanol'!$D:$D,'EIA Imports Fuel Ethanol'!$A:$A,S$3,'EIA Imports Fuel Ethanol'!$C:$C,$A7)</f>
        <v/>
      </c>
      <c r="T7">
        <f>SUMIFS('EIA Imports Fuel Ethanol'!$D:$D,'EIA Imports Fuel Ethanol'!$A:$A,T$3,'EIA Imports Fuel Ethanol'!$C:$C,$A7)</f>
        <v/>
      </c>
      <c r="U7">
        <f>SUMIFS('EIA Imports Fuel Ethanol'!$D:$D,'EIA Imports Fuel Ethanol'!$A:$A,U$3,'EIA Imports Fuel Ethanol'!$C:$C,$A7)</f>
        <v/>
      </c>
      <c r="V7">
        <f>SUMIFS('EIA Imports Fuel Ethanol'!$D:$D,'EIA Imports Fuel Ethanol'!$A:$A,V$3,'EIA Imports Fuel Ethanol'!$C:$C,$A7)</f>
        <v/>
      </c>
      <c r="W7">
        <f>SUMIFS('EIA Imports Fuel Ethanol'!$D:$D,'EIA Imports Fuel Ethanol'!$A:$A,W$3,'EIA Imports Fuel Ethanol'!$C:$C,$A7)</f>
        <v/>
      </c>
      <c r="X7">
        <f>SUMIFS('EIA Imports Fuel Ethanol'!$D:$D,'EIA Imports Fuel Ethanol'!$A:$A,X$3,'EIA Imports Fuel Ethanol'!$C:$C,$A7)</f>
        <v/>
      </c>
      <c r="Y7">
        <f>SUMIFS('EIA Imports Fuel Ethanol'!$D:$D,'EIA Imports Fuel Ethanol'!$A:$A,Y$3,'EIA Imports Fuel Ethanol'!$C:$C,$A7)</f>
        <v/>
      </c>
      <c r="Z7">
        <f>SUMIFS('EIA Imports Fuel Ethanol'!$D:$D,'EIA Imports Fuel Ethanol'!$A:$A,Z$3,'EIA Imports Fuel Ethanol'!$C:$C,$A7)</f>
        <v/>
      </c>
      <c r="AA7">
        <f>SUMIFS('EIA Imports Fuel Ethanol'!$D:$D,'EIA Imports Fuel Ethanol'!$A:$A,AA$3,'EIA Imports Fuel Ethanol'!$C:$C,$A7)</f>
        <v/>
      </c>
      <c r="AB7">
        <f>SUMIFS('EIA Imports Fuel Ethanol'!$D:$D,'EIA Imports Fuel Ethanol'!$A:$A,AB$3,'EIA Imports Fuel Ethanol'!$C:$C,$A7)</f>
        <v/>
      </c>
      <c r="AC7">
        <f>SUMIFS('EIA Imports Fuel Ethanol'!$D:$D,'EIA Imports Fuel Ethanol'!$A:$A,AC$3,'EIA Imports Fuel Ethanol'!$C:$C,$A7)</f>
        <v/>
      </c>
      <c r="AD7">
        <f>SUMIFS('EIA Imports Fuel Ethanol'!$D:$D,'EIA Imports Fuel Ethanol'!$A:$A,AD$3,'EIA Imports Fuel Ethanol'!$C:$C,$A7)</f>
        <v/>
      </c>
      <c r="AE7">
        <f>SUMIFS('EIA Imports Fuel Ethanol'!$D:$D,'EIA Imports Fuel Ethanol'!$A:$A,AE$3,'EIA Imports Fuel Ethanol'!$C:$C,$A7)</f>
        <v/>
      </c>
      <c r="AF7">
        <f>SUMIFS('EIA Imports Fuel Ethanol'!$D:$D,'EIA Imports Fuel Ethanol'!$A:$A,AF$3,'EIA Imports Fuel Ethanol'!$C:$C,$A7)</f>
        <v/>
      </c>
      <c r="AG7">
        <f>SUMIFS('EIA Imports Fuel Ethanol'!$D:$D,'EIA Imports Fuel Ethanol'!$A:$A,AG$3,'EIA Imports Fuel Ethanol'!$C:$C,$A7)</f>
        <v/>
      </c>
      <c r="AH7">
        <f>SUMIFS('EIA Imports Fuel Ethanol'!$D:$D,'EIA Imports Fuel Ethanol'!$A:$A,AH$3,'EIA Imports Fuel Ethanol'!$C:$C,$A7)</f>
        <v/>
      </c>
      <c r="AI7">
        <f>SUMIFS('EIA Imports Fuel Ethanol'!$D:$D,'EIA Imports Fuel Ethanol'!$A:$A,AI$3,'EIA Imports Fuel Ethanol'!$C:$C,$A7)</f>
        <v/>
      </c>
      <c r="AJ7">
        <f>SUMIFS('EIA Imports Fuel Ethanol'!$D:$D,'EIA Imports Fuel Ethanol'!$A:$A,AJ$3,'EIA Imports Fuel Ethanol'!$C:$C,$A7)</f>
        <v/>
      </c>
      <c r="AK7">
        <f>SUMIFS('EIA Imports Fuel Ethanol'!$D:$D,'EIA Imports Fuel Ethanol'!$A:$A,AK$3,'EIA Imports Fuel Ethanol'!$C:$C,$A7)</f>
        <v/>
      </c>
      <c r="AL7">
        <f>SUMIFS('EIA Imports Fuel Ethanol'!$D:$D,'EIA Imports Fuel Ethanol'!$A:$A,AL$3,'EIA Imports Fuel Ethanol'!$C:$C,$A7)</f>
        <v/>
      </c>
      <c r="AM7">
        <f>SUMIFS('EIA Imports Fuel Ethanol'!$D:$D,'EIA Imports Fuel Ethanol'!$A:$A,AM$3,'EIA Imports Fuel Ethanol'!$C:$C,$A7)</f>
        <v/>
      </c>
      <c r="AN7">
        <f>SUMIFS('EIA Imports Fuel Ethanol'!$D:$D,'EIA Imports Fuel Ethanol'!$A:$A,AN$3,'EIA Imports Fuel Ethanol'!$C:$C,$A7)</f>
        <v/>
      </c>
      <c r="AO7">
        <f>SUMIFS('EIA Imports Fuel Ethanol'!$D:$D,'EIA Imports Fuel Ethanol'!$A:$A,AO$3,'EIA Imports Fuel Ethanol'!$C:$C,$A7)</f>
        <v/>
      </c>
      <c r="AP7">
        <f>SUMIFS('EIA Imports Fuel Ethanol'!$D:$D,'EIA Imports Fuel Ethanol'!$A:$A,AP$3,'EIA Imports Fuel Ethanol'!$C:$C,$A7)</f>
        <v/>
      </c>
      <c r="AQ7">
        <f>SUMIFS('EIA Imports Fuel Ethanol'!$D:$D,'EIA Imports Fuel Ethanol'!$A:$A,AQ$3,'EIA Imports Fuel Ethanol'!$C:$C,$A7)</f>
        <v/>
      </c>
      <c r="AR7">
        <f>SUMIFS('EIA Imports Fuel Ethanol'!$D:$D,'EIA Imports Fuel Ethanol'!$A:$A,AR$3,'EIA Imports Fuel Ethanol'!$C:$C,$A7)</f>
        <v/>
      </c>
      <c r="AS7">
        <f>SUMIFS('EIA Imports Fuel Ethanol'!$D:$D,'EIA Imports Fuel Ethanol'!$A:$A,AS$3,'EIA Imports Fuel Ethanol'!$C:$C,$A7)</f>
        <v/>
      </c>
      <c r="AT7">
        <f>SUMIFS('EIA Imports Fuel Ethanol'!$D:$D,'EIA Imports Fuel Ethanol'!$A:$A,AT$3,'EIA Imports Fuel Ethanol'!$C:$C,$A7)</f>
        <v/>
      </c>
      <c r="AU7">
        <f>SUMIFS('EIA Imports Fuel Ethanol'!$D:$D,'EIA Imports Fuel Ethanol'!$A:$A,AU$3,'EIA Imports Fuel Ethanol'!$C:$C,$A7)</f>
        <v/>
      </c>
      <c r="AV7">
        <f>SUMIFS('EIA Imports Fuel Ethanol'!$D:$D,'EIA Imports Fuel Ethanol'!$A:$A,AV$3,'EIA Imports Fuel Ethanol'!$C:$C,$A7)</f>
        <v/>
      </c>
    </row>
    <row r="8" spans="1:48">
      <c r="A8" t="s">
        <v>280</v>
      </c>
      <c r="B8" t="s">
        <v>1648</v>
      </c>
      <c r="C8" t="s">
        <v>1742</v>
      </c>
      <c r="E8">
        <f>SUMIFS('EIA Imports Fuel Ethanol'!$D:$D,'EIA Imports Fuel Ethanol'!$A:$A,E$3,'EIA Imports Fuel Ethanol'!$C:$C,$A8)</f>
        <v/>
      </c>
      <c r="F8">
        <f>SUMIFS('EIA Imports Fuel Ethanol'!$D:$D,'EIA Imports Fuel Ethanol'!$A:$A,F$3,'EIA Imports Fuel Ethanol'!$C:$C,$A8)</f>
        <v/>
      </c>
      <c r="G8">
        <f>SUMIFS('EIA Imports Fuel Ethanol'!$D:$D,'EIA Imports Fuel Ethanol'!$A:$A,G$3,'EIA Imports Fuel Ethanol'!$C:$C,$A8)</f>
        <v/>
      </c>
      <c r="H8">
        <f>SUMIFS('EIA Imports Fuel Ethanol'!$D:$D,'EIA Imports Fuel Ethanol'!$A:$A,H$3,'EIA Imports Fuel Ethanol'!$C:$C,$A8)</f>
        <v/>
      </c>
      <c r="I8">
        <f>SUMIFS('EIA Imports Fuel Ethanol'!$D:$D,'EIA Imports Fuel Ethanol'!$A:$A,I$3,'EIA Imports Fuel Ethanol'!$C:$C,$A8)</f>
        <v/>
      </c>
      <c r="J8">
        <f>SUMIFS('EIA Imports Fuel Ethanol'!$D:$D,'EIA Imports Fuel Ethanol'!$A:$A,J$3,'EIA Imports Fuel Ethanol'!$C:$C,$A8)</f>
        <v/>
      </c>
      <c r="K8">
        <f>SUMIFS('EIA Imports Fuel Ethanol'!$D:$D,'EIA Imports Fuel Ethanol'!$A:$A,K$3,'EIA Imports Fuel Ethanol'!$C:$C,$A8)</f>
        <v/>
      </c>
      <c r="L8">
        <f>SUMIFS('EIA Imports Fuel Ethanol'!$D:$D,'EIA Imports Fuel Ethanol'!$A:$A,L$3,'EIA Imports Fuel Ethanol'!$C:$C,$A8)</f>
        <v/>
      </c>
      <c r="M8">
        <f>SUMIFS('EIA Imports Fuel Ethanol'!$D:$D,'EIA Imports Fuel Ethanol'!$A:$A,M$3,'EIA Imports Fuel Ethanol'!$C:$C,$A8)</f>
        <v/>
      </c>
      <c r="N8">
        <f>SUMIFS('EIA Imports Fuel Ethanol'!$D:$D,'EIA Imports Fuel Ethanol'!$A:$A,N$3,'EIA Imports Fuel Ethanol'!$C:$C,$A8)</f>
        <v/>
      </c>
      <c r="O8">
        <f>SUMIFS('EIA Imports Fuel Ethanol'!$D:$D,'EIA Imports Fuel Ethanol'!$A:$A,O$3,'EIA Imports Fuel Ethanol'!$C:$C,$A8)</f>
        <v/>
      </c>
      <c r="P8">
        <f>SUMIFS('EIA Imports Fuel Ethanol'!$D:$D,'EIA Imports Fuel Ethanol'!$A:$A,P$3,'EIA Imports Fuel Ethanol'!$C:$C,$A8)</f>
        <v/>
      </c>
      <c r="Q8">
        <f>SUMIFS('EIA Imports Fuel Ethanol'!$D:$D,'EIA Imports Fuel Ethanol'!$A:$A,Q$3,'EIA Imports Fuel Ethanol'!$C:$C,$A8)</f>
        <v/>
      </c>
      <c r="R8">
        <f>SUMIFS('EIA Imports Fuel Ethanol'!$D:$D,'EIA Imports Fuel Ethanol'!$A:$A,R$3,'EIA Imports Fuel Ethanol'!$C:$C,$A8)</f>
        <v/>
      </c>
      <c r="S8">
        <f>SUMIFS('EIA Imports Fuel Ethanol'!$D:$D,'EIA Imports Fuel Ethanol'!$A:$A,S$3,'EIA Imports Fuel Ethanol'!$C:$C,$A8)</f>
        <v/>
      </c>
      <c r="T8">
        <f>SUMIFS('EIA Imports Fuel Ethanol'!$D:$D,'EIA Imports Fuel Ethanol'!$A:$A,T$3,'EIA Imports Fuel Ethanol'!$C:$C,$A8)</f>
        <v/>
      </c>
      <c r="U8">
        <f>SUMIFS('EIA Imports Fuel Ethanol'!$D:$D,'EIA Imports Fuel Ethanol'!$A:$A,U$3,'EIA Imports Fuel Ethanol'!$C:$C,$A8)</f>
        <v/>
      </c>
      <c r="V8">
        <f>SUMIFS('EIA Imports Fuel Ethanol'!$D:$D,'EIA Imports Fuel Ethanol'!$A:$A,V$3,'EIA Imports Fuel Ethanol'!$C:$C,$A8)</f>
        <v/>
      </c>
      <c r="W8">
        <f>SUMIFS('EIA Imports Fuel Ethanol'!$D:$D,'EIA Imports Fuel Ethanol'!$A:$A,W$3,'EIA Imports Fuel Ethanol'!$C:$C,$A8)</f>
        <v/>
      </c>
      <c r="X8">
        <f>SUMIFS('EIA Imports Fuel Ethanol'!$D:$D,'EIA Imports Fuel Ethanol'!$A:$A,X$3,'EIA Imports Fuel Ethanol'!$C:$C,$A8)</f>
        <v/>
      </c>
      <c r="Y8">
        <f>SUMIFS('EIA Imports Fuel Ethanol'!$D:$D,'EIA Imports Fuel Ethanol'!$A:$A,Y$3,'EIA Imports Fuel Ethanol'!$C:$C,$A8)</f>
        <v/>
      </c>
      <c r="Z8">
        <f>SUMIFS('EIA Imports Fuel Ethanol'!$D:$D,'EIA Imports Fuel Ethanol'!$A:$A,Z$3,'EIA Imports Fuel Ethanol'!$C:$C,$A8)</f>
        <v/>
      </c>
      <c r="AA8">
        <f>SUMIFS('EIA Imports Fuel Ethanol'!$D:$D,'EIA Imports Fuel Ethanol'!$A:$A,AA$3,'EIA Imports Fuel Ethanol'!$C:$C,$A8)</f>
        <v/>
      </c>
      <c r="AB8">
        <f>SUMIFS('EIA Imports Fuel Ethanol'!$D:$D,'EIA Imports Fuel Ethanol'!$A:$A,AB$3,'EIA Imports Fuel Ethanol'!$C:$C,$A8)</f>
        <v/>
      </c>
      <c r="AC8">
        <f>SUMIFS('EIA Imports Fuel Ethanol'!$D:$D,'EIA Imports Fuel Ethanol'!$A:$A,AC$3,'EIA Imports Fuel Ethanol'!$C:$C,$A8)</f>
        <v/>
      </c>
      <c r="AD8">
        <f>SUMIFS('EIA Imports Fuel Ethanol'!$D:$D,'EIA Imports Fuel Ethanol'!$A:$A,AD$3,'EIA Imports Fuel Ethanol'!$C:$C,$A8)</f>
        <v/>
      </c>
      <c r="AE8">
        <f>SUMIFS('EIA Imports Fuel Ethanol'!$D:$D,'EIA Imports Fuel Ethanol'!$A:$A,AE$3,'EIA Imports Fuel Ethanol'!$C:$C,$A8)</f>
        <v/>
      </c>
      <c r="AF8">
        <f>SUMIFS('EIA Imports Fuel Ethanol'!$D:$D,'EIA Imports Fuel Ethanol'!$A:$A,AF$3,'EIA Imports Fuel Ethanol'!$C:$C,$A8)</f>
        <v/>
      </c>
      <c r="AG8">
        <f>SUMIFS('EIA Imports Fuel Ethanol'!$D:$D,'EIA Imports Fuel Ethanol'!$A:$A,AG$3,'EIA Imports Fuel Ethanol'!$C:$C,$A8)</f>
        <v/>
      </c>
      <c r="AH8">
        <f>SUMIFS('EIA Imports Fuel Ethanol'!$D:$D,'EIA Imports Fuel Ethanol'!$A:$A,AH$3,'EIA Imports Fuel Ethanol'!$C:$C,$A8)</f>
        <v/>
      </c>
      <c r="AI8">
        <f>SUMIFS('EIA Imports Fuel Ethanol'!$D:$D,'EIA Imports Fuel Ethanol'!$A:$A,AI$3,'EIA Imports Fuel Ethanol'!$C:$C,$A8)</f>
        <v/>
      </c>
      <c r="AJ8">
        <f>SUMIFS('EIA Imports Fuel Ethanol'!$D:$D,'EIA Imports Fuel Ethanol'!$A:$A,AJ$3,'EIA Imports Fuel Ethanol'!$C:$C,$A8)</f>
        <v/>
      </c>
      <c r="AK8">
        <f>SUMIFS('EIA Imports Fuel Ethanol'!$D:$D,'EIA Imports Fuel Ethanol'!$A:$A,AK$3,'EIA Imports Fuel Ethanol'!$C:$C,$A8)</f>
        <v/>
      </c>
      <c r="AL8">
        <f>SUMIFS('EIA Imports Fuel Ethanol'!$D:$D,'EIA Imports Fuel Ethanol'!$A:$A,AL$3,'EIA Imports Fuel Ethanol'!$C:$C,$A8)</f>
        <v/>
      </c>
      <c r="AM8">
        <f>SUMIFS('EIA Imports Fuel Ethanol'!$D:$D,'EIA Imports Fuel Ethanol'!$A:$A,AM$3,'EIA Imports Fuel Ethanol'!$C:$C,$A8)</f>
        <v/>
      </c>
      <c r="AN8">
        <f>SUMIFS('EIA Imports Fuel Ethanol'!$D:$D,'EIA Imports Fuel Ethanol'!$A:$A,AN$3,'EIA Imports Fuel Ethanol'!$C:$C,$A8)</f>
        <v/>
      </c>
      <c r="AO8">
        <f>SUMIFS('EIA Imports Fuel Ethanol'!$D:$D,'EIA Imports Fuel Ethanol'!$A:$A,AO$3,'EIA Imports Fuel Ethanol'!$C:$C,$A8)</f>
        <v/>
      </c>
      <c r="AP8">
        <f>SUMIFS('EIA Imports Fuel Ethanol'!$D:$D,'EIA Imports Fuel Ethanol'!$A:$A,AP$3,'EIA Imports Fuel Ethanol'!$C:$C,$A8)</f>
        <v/>
      </c>
      <c r="AQ8">
        <f>SUMIFS('EIA Imports Fuel Ethanol'!$D:$D,'EIA Imports Fuel Ethanol'!$A:$A,AQ$3,'EIA Imports Fuel Ethanol'!$C:$C,$A8)</f>
        <v/>
      </c>
      <c r="AR8">
        <f>SUMIFS('EIA Imports Fuel Ethanol'!$D:$D,'EIA Imports Fuel Ethanol'!$A:$A,AR$3,'EIA Imports Fuel Ethanol'!$C:$C,$A8)</f>
        <v/>
      </c>
      <c r="AS8">
        <f>SUMIFS('EIA Imports Fuel Ethanol'!$D:$D,'EIA Imports Fuel Ethanol'!$A:$A,AS$3,'EIA Imports Fuel Ethanol'!$C:$C,$A8)</f>
        <v/>
      </c>
      <c r="AT8">
        <f>SUMIFS('EIA Imports Fuel Ethanol'!$D:$D,'EIA Imports Fuel Ethanol'!$A:$A,AT$3,'EIA Imports Fuel Ethanol'!$C:$C,$A8)</f>
        <v/>
      </c>
      <c r="AU8">
        <f>SUMIFS('EIA Imports Fuel Ethanol'!$D:$D,'EIA Imports Fuel Ethanol'!$A:$A,AU$3,'EIA Imports Fuel Ethanol'!$C:$C,$A8)</f>
        <v/>
      </c>
      <c r="AV8">
        <f>SUMIFS('EIA Imports Fuel Ethanol'!$D:$D,'EIA Imports Fuel Ethanol'!$A:$A,AV$3,'EIA Imports Fuel Ethanol'!$C:$C,$A8)</f>
        <v/>
      </c>
    </row>
    <row r="9" spans="1:48">
      <c r="A9" t="s">
        <v>311</v>
      </c>
      <c r="B9" t="s">
        <v>1648</v>
      </c>
      <c r="C9" t="s">
        <v>1742</v>
      </c>
      <c r="E9">
        <f>SUMIFS('EIA Imports Fuel Ethanol'!$D:$D,'EIA Imports Fuel Ethanol'!$A:$A,E$3,'EIA Imports Fuel Ethanol'!$C:$C,$A9)</f>
        <v/>
      </c>
      <c r="F9">
        <f>SUMIFS('EIA Imports Fuel Ethanol'!$D:$D,'EIA Imports Fuel Ethanol'!$A:$A,F$3,'EIA Imports Fuel Ethanol'!$C:$C,$A9)</f>
        <v/>
      </c>
      <c r="G9">
        <f>SUMIFS('EIA Imports Fuel Ethanol'!$D:$D,'EIA Imports Fuel Ethanol'!$A:$A,G$3,'EIA Imports Fuel Ethanol'!$C:$C,$A9)</f>
        <v/>
      </c>
      <c r="H9">
        <f>SUMIFS('EIA Imports Fuel Ethanol'!$D:$D,'EIA Imports Fuel Ethanol'!$A:$A,H$3,'EIA Imports Fuel Ethanol'!$C:$C,$A9)</f>
        <v/>
      </c>
      <c r="I9">
        <f>SUMIFS('EIA Imports Fuel Ethanol'!$D:$D,'EIA Imports Fuel Ethanol'!$A:$A,I$3,'EIA Imports Fuel Ethanol'!$C:$C,$A9)</f>
        <v/>
      </c>
      <c r="J9">
        <f>SUMIFS('EIA Imports Fuel Ethanol'!$D:$D,'EIA Imports Fuel Ethanol'!$A:$A,J$3,'EIA Imports Fuel Ethanol'!$C:$C,$A9)</f>
        <v/>
      </c>
      <c r="K9">
        <f>SUMIFS('EIA Imports Fuel Ethanol'!$D:$D,'EIA Imports Fuel Ethanol'!$A:$A,K$3,'EIA Imports Fuel Ethanol'!$C:$C,$A9)</f>
        <v/>
      </c>
      <c r="L9">
        <f>SUMIFS('EIA Imports Fuel Ethanol'!$D:$D,'EIA Imports Fuel Ethanol'!$A:$A,L$3,'EIA Imports Fuel Ethanol'!$C:$C,$A9)</f>
        <v/>
      </c>
      <c r="M9">
        <f>SUMIFS('EIA Imports Fuel Ethanol'!$D:$D,'EIA Imports Fuel Ethanol'!$A:$A,M$3,'EIA Imports Fuel Ethanol'!$C:$C,$A9)</f>
        <v/>
      </c>
      <c r="N9">
        <f>SUMIFS('EIA Imports Fuel Ethanol'!$D:$D,'EIA Imports Fuel Ethanol'!$A:$A,N$3,'EIA Imports Fuel Ethanol'!$C:$C,$A9)</f>
        <v/>
      </c>
      <c r="O9">
        <f>SUMIFS('EIA Imports Fuel Ethanol'!$D:$D,'EIA Imports Fuel Ethanol'!$A:$A,O$3,'EIA Imports Fuel Ethanol'!$C:$C,$A9)</f>
        <v/>
      </c>
      <c r="P9">
        <f>SUMIFS('EIA Imports Fuel Ethanol'!$D:$D,'EIA Imports Fuel Ethanol'!$A:$A,P$3,'EIA Imports Fuel Ethanol'!$C:$C,$A9)</f>
        <v/>
      </c>
      <c r="Q9">
        <f>SUMIFS('EIA Imports Fuel Ethanol'!$D:$D,'EIA Imports Fuel Ethanol'!$A:$A,Q$3,'EIA Imports Fuel Ethanol'!$C:$C,$A9)</f>
        <v/>
      </c>
      <c r="R9">
        <f>SUMIFS('EIA Imports Fuel Ethanol'!$D:$D,'EIA Imports Fuel Ethanol'!$A:$A,R$3,'EIA Imports Fuel Ethanol'!$C:$C,$A9)</f>
        <v/>
      </c>
      <c r="S9">
        <f>SUMIFS('EIA Imports Fuel Ethanol'!$D:$D,'EIA Imports Fuel Ethanol'!$A:$A,S$3,'EIA Imports Fuel Ethanol'!$C:$C,$A9)</f>
        <v/>
      </c>
      <c r="T9">
        <f>SUMIFS('EIA Imports Fuel Ethanol'!$D:$D,'EIA Imports Fuel Ethanol'!$A:$A,T$3,'EIA Imports Fuel Ethanol'!$C:$C,$A9)</f>
        <v/>
      </c>
      <c r="U9">
        <f>SUMIFS('EIA Imports Fuel Ethanol'!$D:$D,'EIA Imports Fuel Ethanol'!$A:$A,U$3,'EIA Imports Fuel Ethanol'!$C:$C,$A9)</f>
        <v/>
      </c>
      <c r="V9">
        <f>SUMIFS('EIA Imports Fuel Ethanol'!$D:$D,'EIA Imports Fuel Ethanol'!$A:$A,V$3,'EIA Imports Fuel Ethanol'!$C:$C,$A9)</f>
        <v/>
      </c>
      <c r="W9">
        <f>SUMIFS('EIA Imports Fuel Ethanol'!$D:$D,'EIA Imports Fuel Ethanol'!$A:$A,W$3,'EIA Imports Fuel Ethanol'!$C:$C,$A9)</f>
        <v/>
      </c>
      <c r="X9">
        <f>SUMIFS('EIA Imports Fuel Ethanol'!$D:$D,'EIA Imports Fuel Ethanol'!$A:$A,X$3,'EIA Imports Fuel Ethanol'!$C:$C,$A9)</f>
        <v/>
      </c>
      <c r="Y9">
        <f>SUMIFS('EIA Imports Fuel Ethanol'!$D:$D,'EIA Imports Fuel Ethanol'!$A:$A,Y$3,'EIA Imports Fuel Ethanol'!$C:$C,$A9)</f>
        <v/>
      </c>
      <c r="Z9">
        <f>SUMIFS('EIA Imports Fuel Ethanol'!$D:$D,'EIA Imports Fuel Ethanol'!$A:$A,Z$3,'EIA Imports Fuel Ethanol'!$C:$C,$A9)</f>
        <v/>
      </c>
      <c r="AA9">
        <f>SUMIFS('EIA Imports Fuel Ethanol'!$D:$D,'EIA Imports Fuel Ethanol'!$A:$A,AA$3,'EIA Imports Fuel Ethanol'!$C:$C,$A9)</f>
        <v/>
      </c>
      <c r="AB9">
        <f>SUMIFS('EIA Imports Fuel Ethanol'!$D:$D,'EIA Imports Fuel Ethanol'!$A:$A,AB$3,'EIA Imports Fuel Ethanol'!$C:$C,$A9)</f>
        <v/>
      </c>
      <c r="AC9">
        <f>SUMIFS('EIA Imports Fuel Ethanol'!$D:$D,'EIA Imports Fuel Ethanol'!$A:$A,AC$3,'EIA Imports Fuel Ethanol'!$C:$C,$A9)</f>
        <v/>
      </c>
      <c r="AD9">
        <f>SUMIFS('EIA Imports Fuel Ethanol'!$D:$D,'EIA Imports Fuel Ethanol'!$A:$A,AD$3,'EIA Imports Fuel Ethanol'!$C:$C,$A9)</f>
        <v/>
      </c>
      <c r="AE9">
        <f>SUMIFS('EIA Imports Fuel Ethanol'!$D:$D,'EIA Imports Fuel Ethanol'!$A:$A,AE$3,'EIA Imports Fuel Ethanol'!$C:$C,$A9)</f>
        <v/>
      </c>
      <c r="AF9">
        <f>SUMIFS('EIA Imports Fuel Ethanol'!$D:$D,'EIA Imports Fuel Ethanol'!$A:$A,AF$3,'EIA Imports Fuel Ethanol'!$C:$C,$A9)</f>
        <v/>
      </c>
      <c r="AG9">
        <f>SUMIFS('EIA Imports Fuel Ethanol'!$D:$D,'EIA Imports Fuel Ethanol'!$A:$A,AG$3,'EIA Imports Fuel Ethanol'!$C:$C,$A9)</f>
        <v/>
      </c>
      <c r="AH9">
        <f>SUMIFS('EIA Imports Fuel Ethanol'!$D:$D,'EIA Imports Fuel Ethanol'!$A:$A,AH$3,'EIA Imports Fuel Ethanol'!$C:$C,$A9)</f>
        <v/>
      </c>
      <c r="AI9">
        <f>SUMIFS('EIA Imports Fuel Ethanol'!$D:$D,'EIA Imports Fuel Ethanol'!$A:$A,AI$3,'EIA Imports Fuel Ethanol'!$C:$C,$A9)</f>
        <v/>
      </c>
      <c r="AJ9">
        <f>SUMIFS('EIA Imports Fuel Ethanol'!$D:$D,'EIA Imports Fuel Ethanol'!$A:$A,AJ$3,'EIA Imports Fuel Ethanol'!$C:$C,$A9)</f>
        <v/>
      </c>
      <c r="AK9">
        <f>SUMIFS('EIA Imports Fuel Ethanol'!$D:$D,'EIA Imports Fuel Ethanol'!$A:$A,AK$3,'EIA Imports Fuel Ethanol'!$C:$C,$A9)</f>
        <v/>
      </c>
      <c r="AL9">
        <f>SUMIFS('EIA Imports Fuel Ethanol'!$D:$D,'EIA Imports Fuel Ethanol'!$A:$A,AL$3,'EIA Imports Fuel Ethanol'!$C:$C,$A9)</f>
        <v/>
      </c>
      <c r="AM9">
        <f>SUMIFS('EIA Imports Fuel Ethanol'!$D:$D,'EIA Imports Fuel Ethanol'!$A:$A,AM$3,'EIA Imports Fuel Ethanol'!$C:$C,$A9)</f>
        <v/>
      </c>
      <c r="AN9">
        <f>SUMIFS('EIA Imports Fuel Ethanol'!$D:$D,'EIA Imports Fuel Ethanol'!$A:$A,AN$3,'EIA Imports Fuel Ethanol'!$C:$C,$A9)</f>
        <v/>
      </c>
      <c r="AO9">
        <f>SUMIFS('EIA Imports Fuel Ethanol'!$D:$D,'EIA Imports Fuel Ethanol'!$A:$A,AO$3,'EIA Imports Fuel Ethanol'!$C:$C,$A9)</f>
        <v/>
      </c>
      <c r="AP9">
        <f>SUMIFS('EIA Imports Fuel Ethanol'!$D:$D,'EIA Imports Fuel Ethanol'!$A:$A,AP$3,'EIA Imports Fuel Ethanol'!$C:$C,$A9)</f>
        <v/>
      </c>
      <c r="AQ9">
        <f>SUMIFS('EIA Imports Fuel Ethanol'!$D:$D,'EIA Imports Fuel Ethanol'!$A:$A,AQ$3,'EIA Imports Fuel Ethanol'!$C:$C,$A9)</f>
        <v/>
      </c>
      <c r="AR9">
        <f>SUMIFS('EIA Imports Fuel Ethanol'!$D:$D,'EIA Imports Fuel Ethanol'!$A:$A,AR$3,'EIA Imports Fuel Ethanol'!$C:$C,$A9)</f>
        <v/>
      </c>
      <c r="AS9">
        <f>SUMIFS('EIA Imports Fuel Ethanol'!$D:$D,'EIA Imports Fuel Ethanol'!$A:$A,AS$3,'EIA Imports Fuel Ethanol'!$C:$C,$A9)</f>
        <v/>
      </c>
      <c r="AT9">
        <f>SUMIFS('EIA Imports Fuel Ethanol'!$D:$D,'EIA Imports Fuel Ethanol'!$A:$A,AT$3,'EIA Imports Fuel Ethanol'!$C:$C,$A9)</f>
        <v/>
      </c>
      <c r="AU9">
        <f>SUMIFS('EIA Imports Fuel Ethanol'!$D:$D,'EIA Imports Fuel Ethanol'!$A:$A,AU$3,'EIA Imports Fuel Ethanol'!$C:$C,$A9)</f>
        <v/>
      </c>
      <c r="AV9">
        <f>SUMIFS('EIA Imports Fuel Ethanol'!$D:$D,'EIA Imports Fuel Ethanol'!$A:$A,AV$3,'EIA Imports Fuel Ethanol'!$C:$C,$A9)</f>
        <v/>
      </c>
    </row>
    <row r="10" spans="1:48">
      <c r="A10" t="s">
        <v>349</v>
      </c>
      <c r="B10" t="s">
        <v>1648</v>
      </c>
      <c r="C10" t="s">
        <v>1742</v>
      </c>
      <c r="E10">
        <f>SUMIFS('EIA Imports Fuel Ethanol'!$D:$D,'EIA Imports Fuel Ethanol'!$A:$A,E$3,'EIA Imports Fuel Ethanol'!$C:$C,$A10)</f>
        <v/>
      </c>
      <c r="F10">
        <f>SUMIFS('EIA Imports Fuel Ethanol'!$D:$D,'EIA Imports Fuel Ethanol'!$A:$A,F$3,'EIA Imports Fuel Ethanol'!$C:$C,$A10)</f>
        <v/>
      </c>
      <c r="G10">
        <f>SUMIFS('EIA Imports Fuel Ethanol'!$D:$D,'EIA Imports Fuel Ethanol'!$A:$A,G$3,'EIA Imports Fuel Ethanol'!$C:$C,$A10)</f>
        <v/>
      </c>
      <c r="H10">
        <f>SUMIFS('EIA Imports Fuel Ethanol'!$D:$D,'EIA Imports Fuel Ethanol'!$A:$A,H$3,'EIA Imports Fuel Ethanol'!$C:$C,$A10)</f>
        <v/>
      </c>
      <c r="I10">
        <f>SUMIFS('EIA Imports Fuel Ethanol'!$D:$D,'EIA Imports Fuel Ethanol'!$A:$A,I$3,'EIA Imports Fuel Ethanol'!$C:$C,$A10)</f>
        <v/>
      </c>
      <c r="J10">
        <f>SUMIFS('EIA Imports Fuel Ethanol'!$D:$D,'EIA Imports Fuel Ethanol'!$A:$A,J$3,'EIA Imports Fuel Ethanol'!$C:$C,$A10)</f>
        <v/>
      </c>
      <c r="K10">
        <f>SUMIFS('EIA Imports Fuel Ethanol'!$D:$D,'EIA Imports Fuel Ethanol'!$A:$A,K$3,'EIA Imports Fuel Ethanol'!$C:$C,$A10)</f>
        <v/>
      </c>
      <c r="L10">
        <f>SUMIFS('EIA Imports Fuel Ethanol'!$D:$D,'EIA Imports Fuel Ethanol'!$A:$A,L$3,'EIA Imports Fuel Ethanol'!$C:$C,$A10)</f>
        <v/>
      </c>
      <c r="M10">
        <f>SUMIFS('EIA Imports Fuel Ethanol'!$D:$D,'EIA Imports Fuel Ethanol'!$A:$A,M$3,'EIA Imports Fuel Ethanol'!$C:$C,$A10)</f>
        <v/>
      </c>
      <c r="N10">
        <f>SUMIFS('EIA Imports Fuel Ethanol'!$D:$D,'EIA Imports Fuel Ethanol'!$A:$A,N$3,'EIA Imports Fuel Ethanol'!$C:$C,$A10)</f>
        <v/>
      </c>
      <c r="O10">
        <f>SUMIFS('EIA Imports Fuel Ethanol'!$D:$D,'EIA Imports Fuel Ethanol'!$A:$A,O$3,'EIA Imports Fuel Ethanol'!$C:$C,$A10)</f>
        <v/>
      </c>
      <c r="P10">
        <f>SUMIFS('EIA Imports Fuel Ethanol'!$D:$D,'EIA Imports Fuel Ethanol'!$A:$A,P$3,'EIA Imports Fuel Ethanol'!$C:$C,$A10)</f>
        <v/>
      </c>
      <c r="Q10">
        <f>SUMIFS('EIA Imports Fuel Ethanol'!$D:$D,'EIA Imports Fuel Ethanol'!$A:$A,Q$3,'EIA Imports Fuel Ethanol'!$C:$C,$A10)</f>
        <v/>
      </c>
      <c r="R10">
        <f>SUMIFS('EIA Imports Fuel Ethanol'!$D:$D,'EIA Imports Fuel Ethanol'!$A:$A,R$3,'EIA Imports Fuel Ethanol'!$C:$C,$A10)</f>
        <v/>
      </c>
      <c r="S10">
        <f>SUMIFS('EIA Imports Fuel Ethanol'!$D:$D,'EIA Imports Fuel Ethanol'!$A:$A,S$3,'EIA Imports Fuel Ethanol'!$C:$C,$A10)</f>
        <v/>
      </c>
      <c r="T10">
        <f>SUMIFS('EIA Imports Fuel Ethanol'!$D:$D,'EIA Imports Fuel Ethanol'!$A:$A,T$3,'EIA Imports Fuel Ethanol'!$C:$C,$A10)</f>
        <v/>
      </c>
      <c r="U10">
        <f>SUMIFS('EIA Imports Fuel Ethanol'!$D:$D,'EIA Imports Fuel Ethanol'!$A:$A,U$3,'EIA Imports Fuel Ethanol'!$C:$C,$A10)</f>
        <v/>
      </c>
      <c r="V10">
        <f>SUMIFS('EIA Imports Fuel Ethanol'!$D:$D,'EIA Imports Fuel Ethanol'!$A:$A,V$3,'EIA Imports Fuel Ethanol'!$C:$C,$A10)</f>
        <v/>
      </c>
      <c r="W10">
        <f>SUMIFS('EIA Imports Fuel Ethanol'!$D:$D,'EIA Imports Fuel Ethanol'!$A:$A,W$3,'EIA Imports Fuel Ethanol'!$C:$C,$A10)</f>
        <v/>
      </c>
      <c r="X10">
        <f>SUMIFS('EIA Imports Fuel Ethanol'!$D:$D,'EIA Imports Fuel Ethanol'!$A:$A,X$3,'EIA Imports Fuel Ethanol'!$C:$C,$A10)</f>
        <v/>
      </c>
      <c r="Y10">
        <f>SUMIFS('EIA Imports Fuel Ethanol'!$D:$D,'EIA Imports Fuel Ethanol'!$A:$A,Y$3,'EIA Imports Fuel Ethanol'!$C:$C,$A10)</f>
        <v/>
      </c>
      <c r="Z10">
        <f>SUMIFS('EIA Imports Fuel Ethanol'!$D:$D,'EIA Imports Fuel Ethanol'!$A:$A,Z$3,'EIA Imports Fuel Ethanol'!$C:$C,$A10)</f>
        <v/>
      </c>
      <c r="AA10">
        <f>SUMIFS('EIA Imports Fuel Ethanol'!$D:$D,'EIA Imports Fuel Ethanol'!$A:$A,AA$3,'EIA Imports Fuel Ethanol'!$C:$C,$A10)</f>
        <v/>
      </c>
      <c r="AB10">
        <f>SUMIFS('EIA Imports Fuel Ethanol'!$D:$D,'EIA Imports Fuel Ethanol'!$A:$A,AB$3,'EIA Imports Fuel Ethanol'!$C:$C,$A10)</f>
        <v/>
      </c>
      <c r="AC10">
        <f>SUMIFS('EIA Imports Fuel Ethanol'!$D:$D,'EIA Imports Fuel Ethanol'!$A:$A,AC$3,'EIA Imports Fuel Ethanol'!$C:$C,$A10)</f>
        <v/>
      </c>
      <c r="AD10">
        <f>SUMIFS('EIA Imports Fuel Ethanol'!$D:$D,'EIA Imports Fuel Ethanol'!$A:$A,AD$3,'EIA Imports Fuel Ethanol'!$C:$C,$A10)</f>
        <v/>
      </c>
      <c r="AE10">
        <f>SUMIFS('EIA Imports Fuel Ethanol'!$D:$D,'EIA Imports Fuel Ethanol'!$A:$A,AE$3,'EIA Imports Fuel Ethanol'!$C:$C,$A10)</f>
        <v/>
      </c>
      <c r="AF10">
        <f>SUMIFS('EIA Imports Fuel Ethanol'!$D:$D,'EIA Imports Fuel Ethanol'!$A:$A,AF$3,'EIA Imports Fuel Ethanol'!$C:$C,$A10)</f>
        <v/>
      </c>
      <c r="AG10">
        <f>SUMIFS('EIA Imports Fuel Ethanol'!$D:$D,'EIA Imports Fuel Ethanol'!$A:$A,AG$3,'EIA Imports Fuel Ethanol'!$C:$C,$A10)</f>
        <v/>
      </c>
      <c r="AH10">
        <f>SUMIFS('EIA Imports Fuel Ethanol'!$D:$D,'EIA Imports Fuel Ethanol'!$A:$A,AH$3,'EIA Imports Fuel Ethanol'!$C:$C,$A10)</f>
        <v/>
      </c>
      <c r="AI10">
        <f>SUMIFS('EIA Imports Fuel Ethanol'!$D:$D,'EIA Imports Fuel Ethanol'!$A:$A,AI$3,'EIA Imports Fuel Ethanol'!$C:$C,$A10)</f>
        <v/>
      </c>
      <c r="AJ10">
        <f>SUMIFS('EIA Imports Fuel Ethanol'!$D:$D,'EIA Imports Fuel Ethanol'!$A:$A,AJ$3,'EIA Imports Fuel Ethanol'!$C:$C,$A10)</f>
        <v/>
      </c>
      <c r="AK10">
        <f>SUMIFS('EIA Imports Fuel Ethanol'!$D:$D,'EIA Imports Fuel Ethanol'!$A:$A,AK$3,'EIA Imports Fuel Ethanol'!$C:$C,$A10)</f>
        <v/>
      </c>
      <c r="AL10">
        <f>SUMIFS('EIA Imports Fuel Ethanol'!$D:$D,'EIA Imports Fuel Ethanol'!$A:$A,AL$3,'EIA Imports Fuel Ethanol'!$C:$C,$A10)</f>
        <v/>
      </c>
      <c r="AM10">
        <f>SUMIFS('EIA Imports Fuel Ethanol'!$D:$D,'EIA Imports Fuel Ethanol'!$A:$A,AM$3,'EIA Imports Fuel Ethanol'!$C:$C,$A10)</f>
        <v/>
      </c>
      <c r="AN10">
        <f>SUMIFS('EIA Imports Fuel Ethanol'!$D:$D,'EIA Imports Fuel Ethanol'!$A:$A,AN$3,'EIA Imports Fuel Ethanol'!$C:$C,$A10)</f>
        <v/>
      </c>
      <c r="AO10">
        <f>SUMIFS('EIA Imports Fuel Ethanol'!$D:$D,'EIA Imports Fuel Ethanol'!$A:$A,AO$3,'EIA Imports Fuel Ethanol'!$C:$C,$A10)</f>
        <v/>
      </c>
      <c r="AP10">
        <f>SUMIFS('EIA Imports Fuel Ethanol'!$D:$D,'EIA Imports Fuel Ethanol'!$A:$A,AP$3,'EIA Imports Fuel Ethanol'!$C:$C,$A10)</f>
        <v/>
      </c>
      <c r="AQ10">
        <f>SUMIFS('EIA Imports Fuel Ethanol'!$D:$D,'EIA Imports Fuel Ethanol'!$A:$A,AQ$3,'EIA Imports Fuel Ethanol'!$C:$C,$A10)</f>
        <v/>
      </c>
      <c r="AR10">
        <f>SUMIFS('EIA Imports Fuel Ethanol'!$D:$D,'EIA Imports Fuel Ethanol'!$A:$A,AR$3,'EIA Imports Fuel Ethanol'!$C:$C,$A10)</f>
        <v/>
      </c>
      <c r="AS10">
        <f>SUMIFS('EIA Imports Fuel Ethanol'!$D:$D,'EIA Imports Fuel Ethanol'!$A:$A,AS$3,'EIA Imports Fuel Ethanol'!$C:$C,$A10)</f>
        <v/>
      </c>
      <c r="AT10">
        <f>SUMIFS('EIA Imports Fuel Ethanol'!$D:$D,'EIA Imports Fuel Ethanol'!$A:$A,AT$3,'EIA Imports Fuel Ethanol'!$C:$C,$A10)</f>
        <v/>
      </c>
      <c r="AU10">
        <f>SUMIFS('EIA Imports Fuel Ethanol'!$D:$D,'EIA Imports Fuel Ethanol'!$A:$A,AU$3,'EIA Imports Fuel Ethanol'!$C:$C,$A10)</f>
        <v/>
      </c>
      <c r="AV10">
        <f>SUMIFS('EIA Imports Fuel Ethanol'!$D:$D,'EIA Imports Fuel Ethanol'!$A:$A,AV$3,'EIA Imports Fuel Ethanol'!$C:$C,$A10)</f>
        <v/>
      </c>
    </row>
    <row r="11" spans="1:48">
      <c r="A11" t="s">
        <v>399</v>
      </c>
      <c r="B11" t="s">
        <v>1648</v>
      </c>
      <c r="C11" t="s">
        <v>1742</v>
      </c>
      <c r="E11">
        <f>SUMIFS('EIA Imports Fuel Ethanol'!$D:$D,'EIA Imports Fuel Ethanol'!$A:$A,E$3,'EIA Imports Fuel Ethanol'!$C:$C,$A11)</f>
        <v/>
      </c>
      <c r="F11">
        <f>SUMIFS('EIA Imports Fuel Ethanol'!$D:$D,'EIA Imports Fuel Ethanol'!$A:$A,F$3,'EIA Imports Fuel Ethanol'!$C:$C,$A11)</f>
        <v/>
      </c>
      <c r="G11">
        <f>SUMIFS('EIA Imports Fuel Ethanol'!$D:$D,'EIA Imports Fuel Ethanol'!$A:$A,G$3,'EIA Imports Fuel Ethanol'!$C:$C,$A11)</f>
        <v/>
      </c>
      <c r="H11">
        <f>SUMIFS('EIA Imports Fuel Ethanol'!$D:$D,'EIA Imports Fuel Ethanol'!$A:$A,H$3,'EIA Imports Fuel Ethanol'!$C:$C,$A11)</f>
        <v/>
      </c>
      <c r="I11">
        <f>SUMIFS('EIA Imports Fuel Ethanol'!$D:$D,'EIA Imports Fuel Ethanol'!$A:$A,I$3,'EIA Imports Fuel Ethanol'!$C:$C,$A11)</f>
        <v/>
      </c>
      <c r="J11">
        <f>SUMIFS('EIA Imports Fuel Ethanol'!$D:$D,'EIA Imports Fuel Ethanol'!$A:$A,J$3,'EIA Imports Fuel Ethanol'!$C:$C,$A11)</f>
        <v/>
      </c>
      <c r="K11">
        <f>SUMIFS('EIA Imports Fuel Ethanol'!$D:$D,'EIA Imports Fuel Ethanol'!$A:$A,K$3,'EIA Imports Fuel Ethanol'!$C:$C,$A11)</f>
        <v/>
      </c>
      <c r="L11">
        <f>SUMIFS('EIA Imports Fuel Ethanol'!$D:$D,'EIA Imports Fuel Ethanol'!$A:$A,L$3,'EIA Imports Fuel Ethanol'!$C:$C,$A11)</f>
        <v/>
      </c>
      <c r="M11">
        <f>SUMIFS('EIA Imports Fuel Ethanol'!$D:$D,'EIA Imports Fuel Ethanol'!$A:$A,M$3,'EIA Imports Fuel Ethanol'!$C:$C,$A11)</f>
        <v/>
      </c>
      <c r="N11">
        <f>SUMIFS('EIA Imports Fuel Ethanol'!$D:$D,'EIA Imports Fuel Ethanol'!$A:$A,N$3,'EIA Imports Fuel Ethanol'!$C:$C,$A11)</f>
        <v/>
      </c>
      <c r="O11">
        <f>SUMIFS('EIA Imports Fuel Ethanol'!$D:$D,'EIA Imports Fuel Ethanol'!$A:$A,O$3,'EIA Imports Fuel Ethanol'!$C:$C,$A11)</f>
        <v/>
      </c>
      <c r="P11">
        <f>SUMIFS('EIA Imports Fuel Ethanol'!$D:$D,'EIA Imports Fuel Ethanol'!$A:$A,P$3,'EIA Imports Fuel Ethanol'!$C:$C,$A11)</f>
        <v/>
      </c>
      <c r="Q11">
        <f>SUMIFS('EIA Imports Fuel Ethanol'!$D:$D,'EIA Imports Fuel Ethanol'!$A:$A,Q$3,'EIA Imports Fuel Ethanol'!$C:$C,$A11)</f>
        <v/>
      </c>
      <c r="R11">
        <f>SUMIFS('EIA Imports Fuel Ethanol'!$D:$D,'EIA Imports Fuel Ethanol'!$A:$A,R$3,'EIA Imports Fuel Ethanol'!$C:$C,$A11)</f>
        <v/>
      </c>
      <c r="S11">
        <f>SUMIFS('EIA Imports Fuel Ethanol'!$D:$D,'EIA Imports Fuel Ethanol'!$A:$A,S$3,'EIA Imports Fuel Ethanol'!$C:$C,$A11)</f>
        <v/>
      </c>
      <c r="T11">
        <f>SUMIFS('EIA Imports Fuel Ethanol'!$D:$D,'EIA Imports Fuel Ethanol'!$A:$A,T$3,'EIA Imports Fuel Ethanol'!$C:$C,$A11)</f>
        <v/>
      </c>
      <c r="U11">
        <f>SUMIFS('EIA Imports Fuel Ethanol'!$D:$D,'EIA Imports Fuel Ethanol'!$A:$A,U$3,'EIA Imports Fuel Ethanol'!$C:$C,$A11)</f>
        <v/>
      </c>
      <c r="V11">
        <f>SUMIFS('EIA Imports Fuel Ethanol'!$D:$D,'EIA Imports Fuel Ethanol'!$A:$A,V$3,'EIA Imports Fuel Ethanol'!$C:$C,$A11)</f>
        <v/>
      </c>
      <c r="W11">
        <f>SUMIFS('EIA Imports Fuel Ethanol'!$D:$D,'EIA Imports Fuel Ethanol'!$A:$A,W$3,'EIA Imports Fuel Ethanol'!$C:$C,$A11)</f>
        <v/>
      </c>
      <c r="X11">
        <f>SUMIFS('EIA Imports Fuel Ethanol'!$D:$D,'EIA Imports Fuel Ethanol'!$A:$A,X$3,'EIA Imports Fuel Ethanol'!$C:$C,$A11)</f>
        <v/>
      </c>
      <c r="Y11">
        <f>SUMIFS('EIA Imports Fuel Ethanol'!$D:$D,'EIA Imports Fuel Ethanol'!$A:$A,Y$3,'EIA Imports Fuel Ethanol'!$C:$C,$A11)</f>
        <v/>
      </c>
      <c r="Z11">
        <f>SUMIFS('EIA Imports Fuel Ethanol'!$D:$D,'EIA Imports Fuel Ethanol'!$A:$A,Z$3,'EIA Imports Fuel Ethanol'!$C:$C,$A11)</f>
        <v/>
      </c>
      <c r="AA11">
        <f>SUMIFS('EIA Imports Fuel Ethanol'!$D:$D,'EIA Imports Fuel Ethanol'!$A:$A,AA$3,'EIA Imports Fuel Ethanol'!$C:$C,$A11)</f>
        <v/>
      </c>
      <c r="AB11">
        <f>SUMIFS('EIA Imports Fuel Ethanol'!$D:$D,'EIA Imports Fuel Ethanol'!$A:$A,AB$3,'EIA Imports Fuel Ethanol'!$C:$C,$A11)</f>
        <v/>
      </c>
      <c r="AC11">
        <f>SUMIFS('EIA Imports Fuel Ethanol'!$D:$D,'EIA Imports Fuel Ethanol'!$A:$A,AC$3,'EIA Imports Fuel Ethanol'!$C:$C,$A11)</f>
        <v/>
      </c>
      <c r="AD11">
        <f>SUMIFS('EIA Imports Fuel Ethanol'!$D:$D,'EIA Imports Fuel Ethanol'!$A:$A,AD$3,'EIA Imports Fuel Ethanol'!$C:$C,$A11)</f>
        <v/>
      </c>
      <c r="AE11">
        <f>SUMIFS('EIA Imports Fuel Ethanol'!$D:$D,'EIA Imports Fuel Ethanol'!$A:$A,AE$3,'EIA Imports Fuel Ethanol'!$C:$C,$A11)</f>
        <v/>
      </c>
      <c r="AF11">
        <f>SUMIFS('EIA Imports Fuel Ethanol'!$D:$D,'EIA Imports Fuel Ethanol'!$A:$A,AF$3,'EIA Imports Fuel Ethanol'!$C:$C,$A11)</f>
        <v/>
      </c>
      <c r="AG11">
        <f>SUMIFS('EIA Imports Fuel Ethanol'!$D:$D,'EIA Imports Fuel Ethanol'!$A:$A,AG$3,'EIA Imports Fuel Ethanol'!$C:$C,$A11)</f>
        <v/>
      </c>
      <c r="AH11">
        <f>SUMIFS('EIA Imports Fuel Ethanol'!$D:$D,'EIA Imports Fuel Ethanol'!$A:$A,AH$3,'EIA Imports Fuel Ethanol'!$C:$C,$A11)</f>
        <v/>
      </c>
      <c r="AI11">
        <f>SUMIFS('EIA Imports Fuel Ethanol'!$D:$D,'EIA Imports Fuel Ethanol'!$A:$A,AI$3,'EIA Imports Fuel Ethanol'!$C:$C,$A11)</f>
        <v/>
      </c>
      <c r="AJ11">
        <f>SUMIFS('EIA Imports Fuel Ethanol'!$D:$D,'EIA Imports Fuel Ethanol'!$A:$A,AJ$3,'EIA Imports Fuel Ethanol'!$C:$C,$A11)</f>
        <v/>
      </c>
      <c r="AK11">
        <f>SUMIFS('EIA Imports Fuel Ethanol'!$D:$D,'EIA Imports Fuel Ethanol'!$A:$A,AK$3,'EIA Imports Fuel Ethanol'!$C:$C,$A11)</f>
        <v/>
      </c>
      <c r="AL11">
        <f>SUMIFS('EIA Imports Fuel Ethanol'!$D:$D,'EIA Imports Fuel Ethanol'!$A:$A,AL$3,'EIA Imports Fuel Ethanol'!$C:$C,$A11)</f>
        <v/>
      </c>
      <c r="AM11">
        <f>SUMIFS('EIA Imports Fuel Ethanol'!$D:$D,'EIA Imports Fuel Ethanol'!$A:$A,AM$3,'EIA Imports Fuel Ethanol'!$C:$C,$A11)</f>
        <v/>
      </c>
      <c r="AN11">
        <f>SUMIFS('EIA Imports Fuel Ethanol'!$D:$D,'EIA Imports Fuel Ethanol'!$A:$A,AN$3,'EIA Imports Fuel Ethanol'!$C:$C,$A11)</f>
        <v/>
      </c>
      <c r="AO11">
        <f>SUMIFS('EIA Imports Fuel Ethanol'!$D:$D,'EIA Imports Fuel Ethanol'!$A:$A,AO$3,'EIA Imports Fuel Ethanol'!$C:$C,$A11)</f>
        <v/>
      </c>
      <c r="AP11">
        <f>SUMIFS('EIA Imports Fuel Ethanol'!$D:$D,'EIA Imports Fuel Ethanol'!$A:$A,AP$3,'EIA Imports Fuel Ethanol'!$C:$C,$A11)</f>
        <v/>
      </c>
      <c r="AQ11">
        <f>SUMIFS('EIA Imports Fuel Ethanol'!$D:$D,'EIA Imports Fuel Ethanol'!$A:$A,AQ$3,'EIA Imports Fuel Ethanol'!$C:$C,$A11)</f>
        <v/>
      </c>
      <c r="AR11">
        <f>SUMIFS('EIA Imports Fuel Ethanol'!$D:$D,'EIA Imports Fuel Ethanol'!$A:$A,AR$3,'EIA Imports Fuel Ethanol'!$C:$C,$A11)</f>
        <v/>
      </c>
      <c r="AS11">
        <f>SUMIFS('EIA Imports Fuel Ethanol'!$D:$D,'EIA Imports Fuel Ethanol'!$A:$A,AS$3,'EIA Imports Fuel Ethanol'!$C:$C,$A11)</f>
        <v/>
      </c>
      <c r="AT11">
        <f>SUMIFS('EIA Imports Fuel Ethanol'!$D:$D,'EIA Imports Fuel Ethanol'!$A:$A,AT$3,'EIA Imports Fuel Ethanol'!$C:$C,$A11)</f>
        <v/>
      </c>
      <c r="AU11">
        <f>SUMIFS('EIA Imports Fuel Ethanol'!$D:$D,'EIA Imports Fuel Ethanol'!$A:$A,AU$3,'EIA Imports Fuel Ethanol'!$C:$C,$A11)</f>
        <v/>
      </c>
      <c r="AV11">
        <f>SUMIFS('EIA Imports Fuel Ethanol'!$D:$D,'EIA Imports Fuel Ethanol'!$A:$A,AV$3,'EIA Imports Fuel Ethanol'!$C:$C,$A11)</f>
        <v/>
      </c>
    </row>
    <row r="12" spans="1:48">
      <c r="A12" t="s">
        <v>288</v>
      </c>
      <c r="B12" t="s">
        <v>1648</v>
      </c>
      <c r="C12" t="s">
        <v>1742</v>
      </c>
      <c r="E12">
        <f>SUMIFS('EIA Imports Fuel Ethanol'!$D:$D,'EIA Imports Fuel Ethanol'!$A:$A,E$3,'EIA Imports Fuel Ethanol'!$C:$C,$A12)</f>
        <v/>
      </c>
      <c r="F12">
        <f>SUMIFS('EIA Imports Fuel Ethanol'!$D:$D,'EIA Imports Fuel Ethanol'!$A:$A,F$3,'EIA Imports Fuel Ethanol'!$C:$C,$A12)</f>
        <v/>
      </c>
      <c r="G12">
        <f>SUMIFS('EIA Imports Fuel Ethanol'!$D:$D,'EIA Imports Fuel Ethanol'!$A:$A,G$3,'EIA Imports Fuel Ethanol'!$C:$C,$A12)</f>
        <v/>
      </c>
      <c r="H12">
        <f>SUMIFS('EIA Imports Fuel Ethanol'!$D:$D,'EIA Imports Fuel Ethanol'!$A:$A,H$3,'EIA Imports Fuel Ethanol'!$C:$C,$A12)</f>
        <v/>
      </c>
      <c r="I12">
        <f>SUMIFS('EIA Imports Fuel Ethanol'!$D:$D,'EIA Imports Fuel Ethanol'!$A:$A,I$3,'EIA Imports Fuel Ethanol'!$C:$C,$A12)</f>
        <v/>
      </c>
      <c r="J12">
        <f>SUMIFS('EIA Imports Fuel Ethanol'!$D:$D,'EIA Imports Fuel Ethanol'!$A:$A,J$3,'EIA Imports Fuel Ethanol'!$C:$C,$A12)</f>
        <v/>
      </c>
      <c r="K12">
        <f>SUMIFS('EIA Imports Fuel Ethanol'!$D:$D,'EIA Imports Fuel Ethanol'!$A:$A,K$3,'EIA Imports Fuel Ethanol'!$C:$C,$A12)</f>
        <v/>
      </c>
      <c r="L12">
        <f>SUMIFS('EIA Imports Fuel Ethanol'!$D:$D,'EIA Imports Fuel Ethanol'!$A:$A,L$3,'EIA Imports Fuel Ethanol'!$C:$C,$A12)</f>
        <v/>
      </c>
      <c r="M12">
        <f>SUMIFS('EIA Imports Fuel Ethanol'!$D:$D,'EIA Imports Fuel Ethanol'!$A:$A,M$3,'EIA Imports Fuel Ethanol'!$C:$C,$A12)</f>
        <v/>
      </c>
      <c r="N12">
        <f>SUMIFS('EIA Imports Fuel Ethanol'!$D:$D,'EIA Imports Fuel Ethanol'!$A:$A,N$3,'EIA Imports Fuel Ethanol'!$C:$C,$A12)</f>
        <v/>
      </c>
      <c r="O12">
        <f>SUMIFS('EIA Imports Fuel Ethanol'!$D:$D,'EIA Imports Fuel Ethanol'!$A:$A,O$3,'EIA Imports Fuel Ethanol'!$C:$C,$A12)</f>
        <v/>
      </c>
      <c r="P12">
        <f>SUMIFS('EIA Imports Fuel Ethanol'!$D:$D,'EIA Imports Fuel Ethanol'!$A:$A,P$3,'EIA Imports Fuel Ethanol'!$C:$C,$A12)</f>
        <v/>
      </c>
      <c r="Q12">
        <f>SUMIFS('EIA Imports Fuel Ethanol'!$D:$D,'EIA Imports Fuel Ethanol'!$A:$A,Q$3,'EIA Imports Fuel Ethanol'!$C:$C,$A12)</f>
        <v/>
      </c>
      <c r="R12">
        <f>SUMIFS('EIA Imports Fuel Ethanol'!$D:$D,'EIA Imports Fuel Ethanol'!$A:$A,R$3,'EIA Imports Fuel Ethanol'!$C:$C,$A12)</f>
        <v/>
      </c>
      <c r="S12">
        <f>SUMIFS('EIA Imports Fuel Ethanol'!$D:$D,'EIA Imports Fuel Ethanol'!$A:$A,S$3,'EIA Imports Fuel Ethanol'!$C:$C,$A12)</f>
        <v/>
      </c>
      <c r="T12">
        <f>SUMIFS('EIA Imports Fuel Ethanol'!$D:$D,'EIA Imports Fuel Ethanol'!$A:$A,T$3,'EIA Imports Fuel Ethanol'!$C:$C,$A12)</f>
        <v/>
      </c>
      <c r="U12">
        <f>SUMIFS('EIA Imports Fuel Ethanol'!$D:$D,'EIA Imports Fuel Ethanol'!$A:$A,U$3,'EIA Imports Fuel Ethanol'!$C:$C,$A12)</f>
        <v/>
      </c>
      <c r="V12">
        <f>SUMIFS('EIA Imports Fuel Ethanol'!$D:$D,'EIA Imports Fuel Ethanol'!$A:$A,V$3,'EIA Imports Fuel Ethanol'!$C:$C,$A12)</f>
        <v/>
      </c>
      <c r="W12">
        <f>SUMIFS('EIA Imports Fuel Ethanol'!$D:$D,'EIA Imports Fuel Ethanol'!$A:$A,W$3,'EIA Imports Fuel Ethanol'!$C:$C,$A12)</f>
        <v/>
      </c>
      <c r="X12">
        <f>SUMIFS('EIA Imports Fuel Ethanol'!$D:$D,'EIA Imports Fuel Ethanol'!$A:$A,X$3,'EIA Imports Fuel Ethanol'!$C:$C,$A12)</f>
        <v/>
      </c>
      <c r="Y12">
        <f>SUMIFS('EIA Imports Fuel Ethanol'!$D:$D,'EIA Imports Fuel Ethanol'!$A:$A,Y$3,'EIA Imports Fuel Ethanol'!$C:$C,$A12)</f>
        <v/>
      </c>
      <c r="Z12">
        <f>SUMIFS('EIA Imports Fuel Ethanol'!$D:$D,'EIA Imports Fuel Ethanol'!$A:$A,Z$3,'EIA Imports Fuel Ethanol'!$C:$C,$A12)</f>
        <v/>
      </c>
      <c r="AA12">
        <f>SUMIFS('EIA Imports Fuel Ethanol'!$D:$D,'EIA Imports Fuel Ethanol'!$A:$A,AA$3,'EIA Imports Fuel Ethanol'!$C:$C,$A12)</f>
        <v/>
      </c>
      <c r="AB12">
        <f>SUMIFS('EIA Imports Fuel Ethanol'!$D:$D,'EIA Imports Fuel Ethanol'!$A:$A,AB$3,'EIA Imports Fuel Ethanol'!$C:$C,$A12)</f>
        <v/>
      </c>
      <c r="AC12">
        <f>SUMIFS('EIA Imports Fuel Ethanol'!$D:$D,'EIA Imports Fuel Ethanol'!$A:$A,AC$3,'EIA Imports Fuel Ethanol'!$C:$C,$A12)</f>
        <v/>
      </c>
      <c r="AD12">
        <f>SUMIFS('EIA Imports Fuel Ethanol'!$D:$D,'EIA Imports Fuel Ethanol'!$A:$A,AD$3,'EIA Imports Fuel Ethanol'!$C:$C,$A12)</f>
        <v/>
      </c>
      <c r="AE12">
        <f>SUMIFS('EIA Imports Fuel Ethanol'!$D:$D,'EIA Imports Fuel Ethanol'!$A:$A,AE$3,'EIA Imports Fuel Ethanol'!$C:$C,$A12)</f>
        <v/>
      </c>
      <c r="AF12">
        <f>SUMIFS('EIA Imports Fuel Ethanol'!$D:$D,'EIA Imports Fuel Ethanol'!$A:$A,AF$3,'EIA Imports Fuel Ethanol'!$C:$C,$A12)</f>
        <v/>
      </c>
      <c r="AG12">
        <f>SUMIFS('EIA Imports Fuel Ethanol'!$D:$D,'EIA Imports Fuel Ethanol'!$A:$A,AG$3,'EIA Imports Fuel Ethanol'!$C:$C,$A12)</f>
        <v/>
      </c>
      <c r="AH12">
        <f>SUMIFS('EIA Imports Fuel Ethanol'!$D:$D,'EIA Imports Fuel Ethanol'!$A:$A,AH$3,'EIA Imports Fuel Ethanol'!$C:$C,$A12)</f>
        <v/>
      </c>
      <c r="AI12">
        <f>SUMIFS('EIA Imports Fuel Ethanol'!$D:$D,'EIA Imports Fuel Ethanol'!$A:$A,AI$3,'EIA Imports Fuel Ethanol'!$C:$C,$A12)</f>
        <v/>
      </c>
      <c r="AJ12">
        <f>SUMIFS('EIA Imports Fuel Ethanol'!$D:$D,'EIA Imports Fuel Ethanol'!$A:$A,AJ$3,'EIA Imports Fuel Ethanol'!$C:$C,$A12)</f>
        <v/>
      </c>
      <c r="AK12">
        <f>SUMIFS('EIA Imports Fuel Ethanol'!$D:$D,'EIA Imports Fuel Ethanol'!$A:$A,AK$3,'EIA Imports Fuel Ethanol'!$C:$C,$A12)</f>
        <v/>
      </c>
      <c r="AL12">
        <f>SUMIFS('EIA Imports Fuel Ethanol'!$D:$D,'EIA Imports Fuel Ethanol'!$A:$A,AL$3,'EIA Imports Fuel Ethanol'!$C:$C,$A12)</f>
        <v/>
      </c>
      <c r="AM12">
        <f>SUMIFS('EIA Imports Fuel Ethanol'!$D:$D,'EIA Imports Fuel Ethanol'!$A:$A,AM$3,'EIA Imports Fuel Ethanol'!$C:$C,$A12)</f>
        <v/>
      </c>
      <c r="AN12">
        <f>SUMIFS('EIA Imports Fuel Ethanol'!$D:$D,'EIA Imports Fuel Ethanol'!$A:$A,AN$3,'EIA Imports Fuel Ethanol'!$C:$C,$A12)</f>
        <v/>
      </c>
      <c r="AO12">
        <f>SUMIFS('EIA Imports Fuel Ethanol'!$D:$D,'EIA Imports Fuel Ethanol'!$A:$A,AO$3,'EIA Imports Fuel Ethanol'!$C:$C,$A12)</f>
        <v/>
      </c>
      <c r="AP12">
        <f>SUMIFS('EIA Imports Fuel Ethanol'!$D:$D,'EIA Imports Fuel Ethanol'!$A:$A,AP$3,'EIA Imports Fuel Ethanol'!$C:$C,$A12)</f>
        <v/>
      </c>
      <c r="AQ12">
        <f>SUMIFS('EIA Imports Fuel Ethanol'!$D:$D,'EIA Imports Fuel Ethanol'!$A:$A,AQ$3,'EIA Imports Fuel Ethanol'!$C:$C,$A12)</f>
        <v/>
      </c>
      <c r="AR12">
        <f>SUMIFS('EIA Imports Fuel Ethanol'!$D:$D,'EIA Imports Fuel Ethanol'!$A:$A,AR$3,'EIA Imports Fuel Ethanol'!$C:$C,$A12)</f>
        <v/>
      </c>
      <c r="AS12">
        <f>SUMIFS('EIA Imports Fuel Ethanol'!$D:$D,'EIA Imports Fuel Ethanol'!$A:$A,AS$3,'EIA Imports Fuel Ethanol'!$C:$C,$A12)</f>
        <v/>
      </c>
      <c r="AT12">
        <f>SUMIFS('EIA Imports Fuel Ethanol'!$D:$D,'EIA Imports Fuel Ethanol'!$A:$A,AT$3,'EIA Imports Fuel Ethanol'!$C:$C,$A12)</f>
        <v/>
      </c>
      <c r="AU12">
        <f>SUMIFS('EIA Imports Fuel Ethanol'!$D:$D,'EIA Imports Fuel Ethanol'!$A:$A,AU$3,'EIA Imports Fuel Ethanol'!$C:$C,$A12)</f>
        <v/>
      </c>
      <c r="AV12">
        <f>SUMIFS('EIA Imports Fuel Ethanol'!$D:$D,'EIA Imports Fuel Ethanol'!$A:$A,AV$3,'EIA Imports Fuel Ethanol'!$C:$C,$A12)</f>
        <v/>
      </c>
    </row>
    <row r="13" spans="1:48">
      <c r="A13" t="s">
        <v>272</v>
      </c>
      <c r="B13" t="s">
        <v>1648</v>
      </c>
      <c r="C13" t="s">
        <v>1742</v>
      </c>
      <c r="E13">
        <f>SUMIFS('EIA Imports Fuel Ethanol'!$D:$D,'EIA Imports Fuel Ethanol'!$A:$A,E$3,'EIA Imports Fuel Ethanol'!$C:$C,$A13)</f>
        <v/>
      </c>
      <c r="F13">
        <f>SUMIFS('EIA Imports Fuel Ethanol'!$D:$D,'EIA Imports Fuel Ethanol'!$A:$A,F$3,'EIA Imports Fuel Ethanol'!$C:$C,$A13)</f>
        <v/>
      </c>
      <c r="G13">
        <f>SUMIFS('EIA Imports Fuel Ethanol'!$D:$D,'EIA Imports Fuel Ethanol'!$A:$A,G$3,'EIA Imports Fuel Ethanol'!$C:$C,$A13)</f>
        <v/>
      </c>
      <c r="H13">
        <f>SUMIFS('EIA Imports Fuel Ethanol'!$D:$D,'EIA Imports Fuel Ethanol'!$A:$A,H$3,'EIA Imports Fuel Ethanol'!$C:$C,$A13)</f>
        <v/>
      </c>
      <c r="I13">
        <f>SUMIFS('EIA Imports Fuel Ethanol'!$D:$D,'EIA Imports Fuel Ethanol'!$A:$A,I$3,'EIA Imports Fuel Ethanol'!$C:$C,$A13)</f>
        <v/>
      </c>
      <c r="J13">
        <f>SUMIFS('EIA Imports Fuel Ethanol'!$D:$D,'EIA Imports Fuel Ethanol'!$A:$A,J$3,'EIA Imports Fuel Ethanol'!$C:$C,$A13)</f>
        <v/>
      </c>
      <c r="K13">
        <f>SUMIFS('EIA Imports Fuel Ethanol'!$D:$D,'EIA Imports Fuel Ethanol'!$A:$A,K$3,'EIA Imports Fuel Ethanol'!$C:$C,$A13)</f>
        <v/>
      </c>
      <c r="L13">
        <f>SUMIFS('EIA Imports Fuel Ethanol'!$D:$D,'EIA Imports Fuel Ethanol'!$A:$A,L$3,'EIA Imports Fuel Ethanol'!$C:$C,$A13)</f>
        <v/>
      </c>
      <c r="M13">
        <f>SUMIFS('EIA Imports Fuel Ethanol'!$D:$D,'EIA Imports Fuel Ethanol'!$A:$A,M$3,'EIA Imports Fuel Ethanol'!$C:$C,$A13)</f>
        <v/>
      </c>
      <c r="N13">
        <f>SUMIFS('EIA Imports Fuel Ethanol'!$D:$D,'EIA Imports Fuel Ethanol'!$A:$A,N$3,'EIA Imports Fuel Ethanol'!$C:$C,$A13)</f>
        <v/>
      </c>
      <c r="O13">
        <f>SUMIFS('EIA Imports Fuel Ethanol'!$D:$D,'EIA Imports Fuel Ethanol'!$A:$A,O$3,'EIA Imports Fuel Ethanol'!$C:$C,$A13)</f>
        <v/>
      </c>
      <c r="P13">
        <f>SUMIFS('EIA Imports Fuel Ethanol'!$D:$D,'EIA Imports Fuel Ethanol'!$A:$A,P$3,'EIA Imports Fuel Ethanol'!$C:$C,$A13)</f>
        <v/>
      </c>
      <c r="Q13">
        <f>SUMIFS('EIA Imports Fuel Ethanol'!$D:$D,'EIA Imports Fuel Ethanol'!$A:$A,Q$3,'EIA Imports Fuel Ethanol'!$C:$C,$A13)</f>
        <v/>
      </c>
      <c r="R13">
        <f>SUMIFS('EIA Imports Fuel Ethanol'!$D:$D,'EIA Imports Fuel Ethanol'!$A:$A,R$3,'EIA Imports Fuel Ethanol'!$C:$C,$A13)</f>
        <v/>
      </c>
      <c r="S13">
        <f>SUMIFS('EIA Imports Fuel Ethanol'!$D:$D,'EIA Imports Fuel Ethanol'!$A:$A,S$3,'EIA Imports Fuel Ethanol'!$C:$C,$A13)</f>
        <v/>
      </c>
      <c r="T13">
        <f>SUMIFS('EIA Imports Fuel Ethanol'!$D:$D,'EIA Imports Fuel Ethanol'!$A:$A,T$3,'EIA Imports Fuel Ethanol'!$C:$C,$A13)</f>
        <v/>
      </c>
      <c r="U13">
        <f>SUMIFS('EIA Imports Fuel Ethanol'!$D:$D,'EIA Imports Fuel Ethanol'!$A:$A,U$3,'EIA Imports Fuel Ethanol'!$C:$C,$A13)</f>
        <v/>
      </c>
      <c r="V13">
        <f>SUMIFS('EIA Imports Fuel Ethanol'!$D:$D,'EIA Imports Fuel Ethanol'!$A:$A,V$3,'EIA Imports Fuel Ethanol'!$C:$C,$A13)</f>
        <v/>
      </c>
      <c r="W13">
        <f>SUMIFS('EIA Imports Fuel Ethanol'!$D:$D,'EIA Imports Fuel Ethanol'!$A:$A,W$3,'EIA Imports Fuel Ethanol'!$C:$C,$A13)</f>
        <v/>
      </c>
      <c r="X13">
        <f>SUMIFS('EIA Imports Fuel Ethanol'!$D:$D,'EIA Imports Fuel Ethanol'!$A:$A,X$3,'EIA Imports Fuel Ethanol'!$C:$C,$A13)</f>
        <v/>
      </c>
      <c r="Y13">
        <f>SUMIFS('EIA Imports Fuel Ethanol'!$D:$D,'EIA Imports Fuel Ethanol'!$A:$A,Y$3,'EIA Imports Fuel Ethanol'!$C:$C,$A13)</f>
        <v/>
      </c>
      <c r="Z13">
        <f>SUMIFS('EIA Imports Fuel Ethanol'!$D:$D,'EIA Imports Fuel Ethanol'!$A:$A,Z$3,'EIA Imports Fuel Ethanol'!$C:$C,$A13)</f>
        <v/>
      </c>
      <c r="AA13">
        <f>SUMIFS('EIA Imports Fuel Ethanol'!$D:$D,'EIA Imports Fuel Ethanol'!$A:$A,AA$3,'EIA Imports Fuel Ethanol'!$C:$C,$A13)</f>
        <v/>
      </c>
      <c r="AB13">
        <f>SUMIFS('EIA Imports Fuel Ethanol'!$D:$D,'EIA Imports Fuel Ethanol'!$A:$A,AB$3,'EIA Imports Fuel Ethanol'!$C:$C,$A13)</f>
        <v/>
      </c>
      <c r="AC13">
        <f>SUMIFS('EIA Imports Fuel Ethanol'!$D:$D,'EIA Imports Fuel Ethanol'!$A:$A,AC$3,'EIA Imports Fuel Ethanol'!$C:$C,$A13)</f>
        <v/>
      </c>
      <c r="AD13">
        <f>SUMIFS('EIA Imports Fuel Ethanol'!$D:$D,'EIA Imports Fuel Ethanol'!$A:$A,AD$3,'EIA Imports Fuel Ethanol'!$C:$C,$A13)</f>
        <v/>
      </c>
      <c r="AE13">
        <f>SUMIFS('EIA Imports Fuel Ethanol'!$D:$D,'EIA Imports Fuel Ethanol'!$A:$A,AE$3,'EIA Imports Fuel Ethanol'!$C:$C,$A13)</f>
        <v/>
      </c>
      <c r="AF13">
        <f>SUMIFS('EIA Imports Fuel Ethanol'!$D:$D,'EIA Imports Fuel Ethanol'!$A:$A,AF$3,'EIA Imports Fuel Ethanol'!$C:$C,$A13)</f>
        <v/>
      </c>
      <c r="AG13">
        <f>SUMIFS('EIA Imports Fuel Ethanol'!$D:$D,'EIA Imports Fuel Ethanol'!$A:$A,AG$3,'EIA Imports Fuel Ethanol'!$C:$C,$A13)</f>
        <v/>
      </c>
      <c r="AH13">
        <f>SUMIFS('EIA Imports Fuel Ethanol'!$D:$D,'EIA Imports Fuel Ethanol'!$A:$A,AH$3,'EIA Imports Fuel Ethanol'!$C:$C,$A13)</f>
        <v/>
      </c>
      <c r="AI13">
        <f>SUMIFS('EIA Imports Fuel Ethanol'!$D:$D,'EIA Imports Fuel Ethanol'!$A:$A,AI$3,'EIA Imports Fuel Ethanol'!$C:$C,$A13)</f>
        <v/>
      </c>
      <c r="AJ13">
        <f>SUMIFS('EIA Imports Fuel Ethanol'!$D:$D,'EIA Imports Fuel Ethanol'!$A:$A,AJ$3,'EIA Imports Fuel Ethanol'!$C:$C,$A13)</f>
        <v/>
      </c>
      <c r="AK13">
        <f>SUMIFS('EIA Imports Fuel Ethanol'!$D:$D,'EIA Imports Fuel Ethanol'!$A:$A,AK$3,'EIA Imports Fuel Ethanol'!$C:$C,$A13)</f>
        <v/>
      </c>
      <c r="AL13">
        <f>SUMIFS('EIA Imports Fuel Ethanol'!$D:$D,'EIA Imports Fuel Ethanol'!$A:$A,AL$3,'EIA Imports Fuel Ethanol'!$C:$C,$A13)</f>
        <v/>
      </c>
      <c r="AM13">
        <f>SUMIFS('EIA Imports Fuel Ethanol'!$D:$D,'EIA Imports Fuel Ethanol'!$A:$A,AM$3,'EIA Imports Fuel Ethanol'!$C:$C,$A13)</f>
        <v/>
      </c>
      <c r="AN13">
        <f>SUMIFS('EIA Imports Fuel Ethanol'!$D:$D,'EIA Imports Fuel Ethanol'!$A:$A,AN$3,'EIA Imports Fuel Ethanol'!$C:$C,$A13)</f>
        <v/>
      </c>
      <c r="AO13">
        <f>SUMIFS('EIA Imports Fuel Ethanol'!$D:$D,'EIA Imports Fuel Ethanol'!$A:$A,AO$3,'EIA Imports Fuel Ethanol'!$C:$C,$A13)</f>
        <v/>
      </c>
      <c r="AP13">
        <f>SUMIFS('EIA Imports Fuel Ethanol'!$D:$D,'EIA Imports Fuel Ethanol'!$A:$A,AP$3,'EIA Imports Fuel Ethanol'!$C:$C,$A13)</f>
        <v/>
      </c>
      <c r="AQ13">
        <f>SUMIFS('EIA Imports Fuel Ethanol'!$D:$D,'EIA Imports Fuel Ethanol'!$A:$A,AQ$3,'EIA Imports Fuel Ethanol'!$C:$C,$A13)</f>
        <v/>
      </c>
      <c r="AR13">
        <f>SUMIFS('EIA Imports Fuel Ethanol'!$D:$D,'EIA Imports Fuel Ethanol'!$A:$A,AR$3,'EIA Imports Fuel Ethanol'!$C:$C,$A13)</f>
        <v/>
      </c>
      <c r="AS13">
        <f>SUMIFS('EIA Imports Fuel Ethanol'!$D:$D,'EIA Imports Fuel Ethanol'!$A:$A,AS$3,'EIA Imports Fuel Ethanol'!$C:$C,$A13)</f>
        <v/>
      </c>
      <c r="AT13">
        <f>SUMIFS('EIA Imports Fuel Ethanol'!$D:$D,'EIA Imports Fuel Ethanol'!$A:$A,AT$3,'EIA Imports Fuel Ethanol'!$C:$C,$A13)</f>
        <v/>
      </c>
      <c r="AU13">
        <f>SUMIFS('EIA Imports Fuel Ethanol'!$D:$D,'EIA Imports Fuel Ethanol'!$A:$A,AU$3,'EIA Imports Fuel Ethanol'!$C:$C,$A13)</f>
        <v/>
      </c>
      <c r="AV13">
        <f>SUMIFS('EIA Imports Fuel Ethanol'!$D:$D,'EIA Imports Fuel Ethanol'!$A:$A,AV$3,'EIA Imports Fuel Ethanol'!$C:$C,$A13)</f>
        <v/>
      </c>
    </row>
    <row r="14" spans="1:48">
      <c r="A14" t="s">
        <v>415</v>
      </c>
      <c r="B14" t="s">
        <v>1648</v>
      </c>
      <c r="C14" t="s">
        <v>1742</v>
      </c>
      <c r="E14">
        <f>SUMIFS('EIA Imports Fuel Ethanol'!$D:$D,'EIA Imports Fuel Ethanol'!$A:$A,E$3,'EIA Imports Fuel Ethanol'!$C:$C,$A14)</f>
        <v/>
      </c>
      <c r="F14">
        <f>SUMIFS('EIA Imports Fuel Ethanol'!$D:$D,'EIA Imports Fuel Ethanol'!$A:$A,F$3,'EIA Imports Fuel Ethanol'!$C:$C,$A14)</f>
        <v/>
      </c>
      <c r="G14">
        <f>SUMIFS('EIA Imports Fuel Ethanol'!$D:$D,'EIA Imports Fuel Ethanol'!$A:$A,G$3,'EIA Imports Fuel Ethanol'!$C:$C,$A14)</f>
        <v/>
      </c>
      <c r="H14">
        <f>SUMIFS('EIA Imports Fuel Ethanol'!$D:$D,'EIA Imports Fuel Ethanol'!$A:$A,H$3,'EIA Imports Fuel Ethanol'!$C:$C,$A14)</f>
        <v/>
      </c>
      <c r="I14">
        <f>SUMIFS('EIA Imports Fuel Ethanol'!$D:$D,'EIA Imports Fuel Ethanol'!$A:$A,I$3,'EIA Imports Fuel Ethanol'!$C:$C,$A14)</f>
        <v/>
      </c>
      <c r="J14">
        <f>SUMIFS('EIA Imports Fuel Ethanol'!$D:$D,'EIA Imports Fuel Ethanol'!$A:$A,J$3,'EIA Imports Fuel Ethanol'!$C:$C,$A14)</f>
        <v/>
      </c>
      <c r="K14">
        <f>SUMIFS('EIA Imports Fuel Ethanol'!$D:$D,'EIA Imports Fuel Ethanol'!$A:$A,K$3,'EIA Imports Fuel Ethanol'!$C:$C,$A14)</f>
        <v/>
      </c>
      <c r="L14">
        <f>SUMIFS('EIA Imports Fuel Ethanol'!$D:$D,'EIA Imports Fuel Ethanol'!$A:$A,L$3,'EIA Imports Fuel Ethanol'!$C:$C,$A14)</f>
        <v/>
      </c>
      <c r="M14">
        <f>SUMIFS('EIA Imports Fuel Ethanol'!$D:$D,'EIA Imports Fuel Ethanol'!$A:$A,M$3,'EIA Imports Fuel Ethanol'!$C:$C,$A14)</f>
        <v/>
      </c>
      <c r="N14">
        <f>SUMIFS('EIA Imports Fuel Ethanol'!$D:$D,'EIA Imports Fuel Ethanol'!$A:$A,N$3,'EIA Imports Fuel Ethanol'!$C:$C,$A14)</f>
        <v/>
      </c>
      <c r="O14">
        <f>SUMIFS('EIA Imports Fuel Ethanol'!$D:$D,'EIA Imports Fuel Ethanol'!$A:$A,O$3,'EIA Imports Fuel Ethanol'!$C:$C,$A14)</f>
        <v/>
      </c>
      <c r="P14">
        <f>SUMIFS('EIA Imports Fuel Ethanol'!$D:$D,'EIA Imports Fuel Ethanol'!$A:$A,P$3,'EIA Imports Fuel Ethanol'!$C:$C,$A14)</f>
        <v/>
      </c>
      <c r="Q14">
        <f>SUMIFS('EIA Imports Fuel Ethanol'!$D:$D,'EIA Imports Fuel Ethanol'!$A:$A,Q$3,'EIA Imports Fuel Ethanol'!$C:$C,$A14)</f>
        <v/>
      </c>
      <c r="R14">
        <f>SUMIFS('EIA Imports Fuel Ethanol'!$D:$D,'EIA Imports Fuel Ethanol'!$A:$A,R$3,'EIA Imports Fuel Ethanol'!$C:$C,$A14)</f>
        <v/>
      </c>
      <c r="S14">
        <f>SUMIFS('EIA Imports Fuel Ethanol'!$D:$D,'EIA Imports Fuel Ethanol'!$A:$A,S$3,'EIA Imports Fuel Ethanol'!$C:$C,$A14)</f>
        <v/>
      </c>
      <c r="T14">
        <f>SUMIFS('EIA Imports Fuel Ethanol'!$D:$D,'EIA Imports Fuel Ethanol'!$A:$A,T$3,'EIA Imports Fuel Ethanol'!$C:$C,$A14)</f>
        <v/>
      </c>
      <c r="U14">
        <f>SUMIFS('EIA Imports Fuel Ethanol'!$D:$D,'EIA Imports Fuel Ethanol'!$A:$A,U$3,'EIA Imports Fuel Ethanol'!$C:$C,$A14)</f>
        <v/>
      </c>
      <c r="V14">
        <f>SUMIFS('EIA Imports Fuel Ethanol'!$D:$D,'EIA Imports Fuel Ethanol'!$A:$A,V$3,'EIA Imports Fuel Ethanol'!$C:$C,$A14)</f>
        <v/>
      </c>
      <c r="W14">
        <f>SUMIFS('EIA Imports Fuel Ethanol'!$D:$D,'EIA Imports Fuel Ethanol'!$A:$A,W$3,'EIA Imports Fuel Ethanol'!$C:$C,$A14)</f>
        <v/>
      </c>
      <c r="X14">
        <f>SUMIFS('EIA Imports Fuel Ethanol'!$D:$D,'EIA Imports Fuel Ethanol'!$A:$A,X$3,'EIA Imports Fuel Ethanol'!$C:$C,$A14)</f>
        <v/>
      </c>
      <c r="Y14">
        <f>SUMIFS('EIA Imports Fuel Ethanol'!$D:$D,'EIA Imports Fuel Ethanol'!$A:$A,Y$3,'EIA Imports Fuel Ethanol'!$C:$C,$A14)</f>
        <v/>
      </c>
      <c r="Z14">
        <f>SUMIFS('EIA Imports Fuel Ethanol'!$D:$D,'EIA Imports Fuel Ethanol'!$A:$A,Z$3,'EIA Imports Fuel Ethanol'!$C:$C,$A14)</f>
        <v/>
      </c>
      <c r="AA14">
        <f>SUMIFS('EIA Imports Fuel Ethanol'!$D:$D,'EIA Imports Fuel Ethanol'!$A:$A,AA$3,'EIA Imports Fuel Ethanol'!$C:$C,$A14)</f>
        <v/>
      </c>
      <c r="AB14">
        <f>SUMIFS('EIA Imports Fuel Ethanol'!$D:$D,'EIA Imports Fuel Ethanol'!$A:$A,AB$3,'EIA Imports Fuel Ethanol'!$C:$C,$A14)</f>
        <v/>
      </c>
      <c r="AC14">
        <f>SUMIFS('EIA Imports Fuel Ethanol'!$D:$D,'EIA Imports Fuel Ethanol'!$A:$A,AC$3,'EIA Imports Fuel Ethanol'!$C:$C,$A14)</f>
        <v/>
      </c>
      <c r="AD14">
        <f>SUMIFS('EIA Imports Fuel Ethanol'!$D:$D,'EIA Imports Fuel Ethanol'!$A:$A,AD$3,'EIA Imports Fuel Ethanol'!$C:$C,$A14)</f>
        <v/>
      </c>
      <c r="AE14">
        <f>SUMIFS('EIA Imports Fuel Ethanol'!$D:$D,'EIA Imports Fuel Ethanol'!$A:$A,AE$3,'EIA Imports Fuel Ethanol'!$C:$C,$A14)</f>
        <v/>
      </c>
      <c r="AF14">
        <f>SUMIFS('EIA Imports Fuel Ethanol'!$D:$D,'EIA Imports Fuel Ethanol'!$A:$A,AF$3,'EIA Imports Fuel Ethanol'!$C:$C,$A14)</f>
        <v/>
      </c>
      <c r="AG14">
        <f>SUMIFS('EIA Imports Fuel Ethanol'!$D:$D,'EIA Imports Fuel Ethanol'!$A:$A,AG$3,'EIA Imports Fuel Ethanol'!$C:$C,$A14)</f>
        <v/>
      </c>
      <c r="AH14">
        <f>SUMIFS('EIA Imports Fuel Ethanol'!$D:$D,'EIA Imports Fuel Ethanol'!$A:$A,AH$3,'EIA Imports Fuel Ethanol'!$C:$C,$A14)</f>
        <v/>
      </c>
      <c r="AI14">
        <f>SUMIFS('EIA Imports Fuel Ethanol'!$D:$D,'EIA Imports Fuel Ethanol'!$A:$A,AI$3,'EIA Imports Fuel Ethanol'!$C:$C,$A14)</f>
        <v/>
      </c>
      <c r="AJ14">
        <f>SUMIFS('EIA Imports Fuel Ethanol'!$D:$D,'EIA Imports Fuel Ethanol'!$A:$A,AJ$3,'EIA Imports Fuel Ethanol'!$C:$C,$A14)</f>
        <v/>
      </c>
      <c r="AK14">
        <f>SUMIFS('EIA Imports Fuel Ethanol'!$D:$D,'EIA Imports Fuel Ethanol'!$A:$A,AK$3,'EIA Imports Fuel Ethanol'!$C:$C,$A14)</f>
        <v/>
      </c>
      <c r="AL14">
        <f>SUMIFS('EIA Imports Fuel Ethanol'!$D:$D,'EIA Imports Fuel Ethanol'!$A:$A,AL$3,'EIA Imports Fuel Ethanol'!$C:$C,$A14)</f>
        <v/>
      </c>
      <c r="AM14">
        <f>SUMIFS('EIA Imports Fuel Ethanol'!$D:$D,'EIA Imports Fuel Ethanol'!$A:$A,AM$3,'EIA Imports Fuel Ethanol'!$C:$C,$A14)</f>
        <v/>
      </c>
      <c r="AN14">
        <f>SUMIFS('EIA Imports Fuel Ethanol'!$D:$D,'EIA Imports Fuel Ethanol'!$A:$A,AN$3,'EIA Imports Fuel Ethanol'!$C:$C,$A14)</f>
        <v/>
      </c>
      <c r="AO14">
        <f>SUMIFS('EIA Imports Fuel Ethanol'!$D:$D,'EIA Imports Fuel Ethanol'!$A:$A,AO$3,'EIA Imports Fuel Ethanol'!$C:$C,$A14)</f>
        <v/>
      </c>
      <c r="AP14">
        <f>SUMIFS('EIA Imports Fuel Ethanol'!$D:$D,'EIA Imports Fuel Ethanol'!$A:$A,AP$3,'EIA Imports Fuel Ethanol'!$C:$C,$A14)</f>
        <v/>
      </c>
      <c r="AQ14">
        <f>SUMIFS('EIA Imports Fuel Ethanol'!$D:$D,'EIA Imports Fuel Ethanol'!$A:$A,AQ$3,'EIA Imports Fuel Ethanol'!$C:$C,$A14)</f>
        <v/>
      </c>
      <c r="AR14">
        <f>SUMIFS('EIA Imports Fuel Ethanol'!$D:$D,'EIA Imports Fuel Ethanol'!$A:$A,AR$3,'EIA Imports Fuel Ethanol'!$C:$C,$A14)</f>
        <v/>
      </c>
      <c r="AS14">
        <f>SUMIFS('EIA Imports Fuel Ethanol'!$D:$D,'EIA Imports Fuel Ethanol'!$A:$A,AS$3,'EIA Imports Fuel Ethanol'!$C:$C,$A14)</f>
        <v/>
      </c>
      <c r="AT14">
        <f>SUMIFS('EIA Imports Fuel Ethanol'!$D:$D,'EIA Imports Fuel Ethanol'!$A:$A,AT$3,'EIA Imports Fuel Ethanol'!$C:$C,$A14)</f>
        <v/>
      </c>
      <c r="AU14">
        <f>SUMIFS('EIA Imports Fuel Ethanol'!$D:$D,'EIA Imports Fuel Ethanol'!$A:$A,AU$3,'EIA Imports Fuel Ethanol'!$C:$C,$A14)</f>
        <v/>
      </c>
      <c r="AV14">
        <f>SUMIFS('EIA Imports Fuel Ethanol'!$D:$D,'EIA Imports Fuel Ethanol'!$A:$A,AV$3,'EIA Imports Fuel Ethanol'!$C:$C,$A14)</f>
        <v/>
      </c>
    </row>
    <row r="15" spans="1:48">
      <c r="A15" t="s">
        <v>273</v>
      </c>
      <c r="B15" t="s">
        <v>1648</v>
      </c>
      <c r="C15" t="s">
        <v>1742</v>
      </c>
      <c r="E15">
        <f>SUMIFS('EIA Imports Fuel Ethanol'!$D:$D,'EIA Imports Fuel Ethanol'!$A:$A,E$3,'EIA Imports Fuel Ethanol'!$C:$C,$A15)</f>
        <v/>
      </c>
      <c r="F15">
        <f>SUMIFS('EIA Imports Fuel Ethanol'!$D:$D,'EIA Imports Fuel Ethanol'!$A:$A,F$3,'EIA Imports Fuel Ethanol'!$C:$C,$A15)</f>
        <v/>
      </c>
      <c r="G15">
        <f>SUMIFS('EIA Imports Fuel Ethanol'!$D:$D,'EIA Imports Fuel Ethanol'!$A:$A,G$3,'EIA Imports Fuel Ethanol'!$C:$C,$A15)</f>
        <v/>
      </c>
      <c r="H15">
        <f>SUMIFS('EIA Imports Fuel Ethanol'!$D:$D,'EIA Imports Fuel Ethanol'!$A:$A,H$3,'EIA Imports Fuel Ethanol'!$C:$C,$A15)</f>
        <v/>
      </c>
      <c r="I15">
        <f>SUMIFS('EIA Imports Fuel Ethanol'!$D:$D,'EIA Imports Fuel Ethanol'!$A:$A,I$3,'EIA Imports Fuel Ethanol'!$C:$C,$A15)</f>
        <v/>
      </c>
      <c r="J15">
        <f>SUMIFS('EIA Imports Fuel Ethanol'!$D:$D,'EIA Imports Fuel Ethanol'!$A:$A,J$3,'EIA Imports Fuel Ethanol'!$C:$C,$A15)</f>
        <v/>
      </c>
      <c r="K15">
        <f>SUMIFS('EIA Imports Fuel Ethanol'!$D:$D,'EIA Imports Fuel Ethanol'!$A:$A,K$3,'EIA Imports Fuel Ethanol'!$C:$C,$A15)</f>
        <v/>
      </c>
      <c r="L15">
        <f>SUMIFS('EIA Imports Fuel Ethanol'!$D:$D,'EIA Imports Fuel Ethanol'!$A:$A,L$3,'EIA Imports Fuel Ethanol'!$C:$C,$A15)</f>
        <v/>
      </c>
      <c r="M15">
        <f>SUMIFS('EIA Imports Fuel Ethanol'!$D:$D,'EIA Imports Fuel Ethanol'!$A:$A,M$3,'EIA Imports Fuel Ethanol'!$C:$C,$A15)</f>
        <v/>
      </c>
      <c r="N15">
        <f>SUMIFS('EIA Imports Fuel Ethanol'!$D:$D,'EIA Imports Fuel Ethanol'!$A:$A,N$3,'EIA Imports Fuel Ethanol'!$C:$C,$A15)</f>
        <v/>
      </c>
      <c r="O15">
        <f>SUMIFS('EIA Imports Fuel Ethanol'!$D:$D,'EIA Imports Fuel Ethanol'!$A:$A,O$3,'EIA Imports Fuel Ethanol'!$C:$C,$A15)</f>
        <v/>
      </c>
      <c r="P15">
        <f>SUMIFS('EIA Imports Fuel Ethanol'!$D:$D,'EIA Imports Fuel Ethanol'!$A:$A,P$3,'EIA Imports Fuel Ethanol'!$C:$C,$A15)</f>
        <v/>
      </c>
      <c r="Q15">
        <f>SUMIFS('EIA Imports Fuel Ethanol'!$D:$D,'EIA Imports Fuel Ethanol'!$A:$A,Q$3,'EIA Imports Fuel Ethanol'!$C:$C,$A15)</f>
        <v/>
      </c>
      <c r="R15">
        <f>SUMIFS('EIA Imports Fuel Ethanol'!$D:$D,'EIA Imports Fuel Ethanol'!$A:$A,R$3,'EIA Imports Fuel Ethanol'!$C:$C,$A15)</f>
        <v/>
      </c>
      <c r="S15">
        <f>SUMIFS('EIA Imports Fuel Ethanol'!$D:$D,'EIA Imports Fuel Ethanol'!$A:$A,S$3,'EIA Imports Fuel Ethanol'!$C:$C,$A15)</f>
        <v/>
      </c>
      <c r="T15">
        <f>SUMIFS('EIA Imports Fuel Ethanol'!$D:$D,'EIA Imports Fuel Ethanol'!$A:$A,T$3,'EIA Imports Fuel Ethanol'!$C:$C,$A15)</f>
        <v/>
      </c>
      <c r="U15">
        <f>SUMIFS('EIA Imports Fuel Ethanol'!$D:$D,'EIA Imports Fuel Ethanol'!$A:$A,U$3,'EIA Imports Fuel Ethanol'!$C:$C,$A15)</f>
        <v/>
      </c>
      <c r="V15">
        <f>SUMIFS('EIA Imports Fuel Ethanol'!$D:$D,'EIA Imports Fuel Ethanol'!$A:$A,V$3,'EIA Imports Fuel Ethanol'!$C:$C,$A15)</f>
        <v/>
      </c>
      <c r="W15">
        <f>SUMIFS('EIA Imports Fuel Ethanol'!$D:$D,'EIA Imports Fuel Ethanol'!$A:$A,W$3,'EIA Imports Fuel Ethanol'!$C:$C,$A15)</f>
        <v/>
      </c>
      <c r="X15">
        <f>SUMIFS('EIA Imports Fuel Ethanol'!$D:$D,'EIA Imports Fuel Ethanol'!$A:$A,X$3,'EIA Imports Fuel Ethanol'!$C:$C,$A15)</f>
        <v/>
      </c>
      <c r="Y15">
        <f>SUMIFS('EIA Imports Fuel Ethanol'!$D:$D,'EIA Imports Fuel Ethanol'!$A:$A,Y$3,'EIA Imports Fuel Ethanol'!$C:$C,$A15)</f>
        <v/>
      </c>
      <c r="Z15">
        <f>SUMIFS('EIA Imports Fuel Ethanol'!$D:$D,'EIA Imports Fuel Ethanol'!$A:$A,Z$3,'EIA Imports Fuel Ethanol'!$C:$C,$A15)</f>
        <v/>
      </c>
      <c r="AA15">
        <f>SUMIFS('EIA Imports Fuel Ethanol'!$D:$D,'EIA Imports Fuel Ethanol'!$A:$A,AA$3,'EIA Imports Fuel Ethanol'!$C:$C,$A15)</f>
        <v/>
      </c>
      <c r="AB15">
        <f>SUMIFS('EIA Imports Fuel Ethanol'!$D:$D,'EIA Imports Fuel Ethanol'!$A:$A,AB$3,'EIA Imports Fuel Ethanol'!$C:$C,$A15)</f>
        <v/>
      </c>
      <c r="AC15">
        <f>SUMIFS('EIA Imports Fuel Ethanol'!$D:$D,'EIA Imports Fuel Ethanol'!$A:$A,AC$3,'EIA Imports Fuel Ethanol'!$C:$C,$A15)</f>
        <v/>
      </c>
      <c r="AD15">
        <f>SUMIFS('EIA Imports Fuel Ethanol'!$D:$D,'EIA Imports Fuel Ethanol'!$A:$A,AD$3,'EIA Imports Fuel Ethanol'!$C:$C,$A15)</f>
        <v/>
      </c>
      <c r="AE15">
        <f>SUMIFS('EIA Imports Fuel Ethanol'!$D:$D,'EIA Imports Fuel Ethanol'!$A:$A,AE$3,'EIA Imports Fuel Ethanol'!$C:$C,$A15)</f>
        <v/>
      </c>
      <c r="AF15">
        <f>SUMIFS('EIA Imports Fuel Ethanol'!$D:$D,'EIA Imports Fuel Ethanol'!$A:$A,AF$3,'EIA Imports Fuel Ethanol'!$C:$C,$A15)</f>
        <v/>
      </c>
      <c r="AG15">
        <f>SUMIFS('EIA Imports Fuel Ethanol'!$D:$D,'EIA Imports Fuel Ethanol'!$A:$A,AG$3,'EIA Imports Fuel Ethanol'!$C:$C,$A15)</f>
        <v/>
      </c>
      <c r="AH15">
        <f>SUMIFS('EIA Imports Fuel Ethanol'!$D:$D,'EIA Imports Fuel Ethanol'!$A:$A,AH$3,'EIA Imports Fuel Ethanol'!$C:$C,$A15)</f>
        <v/>
      </c>
      <c r="AI15">
        <f>SUMIFS('EIA Imports Fuel Ethanol'!$D:$D,'EIA Imports Fuel Ethanol'!$A:$A,AI$3,'EIA Imports Fuel Ethanol'!$C:$C,$A15)</f>
        <v/>
      </c>
      <c r="AJ15">
        <f>SUMIFS('EIA Imports Fuel Ethanol'!$D:$D,'EIA Imports Fuel Ethanol'!$A:$A,AJ$3,'EIA Imports Fuel Ethanol'!$C:$C,$A15)</f>
        <v/>
      </c>
      <c r="AK15">
        <f>SUMIFS('EIA Imports Fuel Ethanol'!$D:$D,'EIA Imports Fuel Ethanol'!$A:$A,AK$3,'EIA Imports Fuel Ethanol'!$C:$C,$A15)</f>
        <v/>
      </c>
      <c r="AL15">
        <f>SUMIFS('EIA Imports Fuel Ethanol'!$D:$D,'EIA Imports Fuel Ethanol'!$A:$A,AL$3,'EIA Imports Fuel Ethanol'!$C:$C,$A15)</f>
        <v/>
      </c>
      <c r="AM15">
        <f>SUMIFS('EIA Imports Fuel Ethanol'!$D:$D,'EIA Imports Fuel Ethanol'!$A:$A,AM$3,'EIA Imports Fuel Ethanol'!$C:$C,$A15)</f>
        <v/>
      </c>
      <c r="AN15">
        <f>SUMIFS('EIA Imports Fuel Ethanol'!$D:$D,'EIA Imports Fuel Ethanol'!$A:$A,AN$3,'EIA Imports Fuel Ethanol'!$C:$C,$A15)</f>
        <v/>
      </c>
      <c r="AO15">
        <f>SUMIFS('EIA Imports Fuel Ethanol'!$D:$D,'EIA Imports Fuel Ethanol'!$A:$A,AO$3,'EIA Imports Fuel Ethanol'!$C:$C,$A15)</f>
        <v/>
      </c>
      <c r="AP15">
        <f>SUMIFS('EIA Imports Fuel Ethanol'!$D:$D,'EIA Imports Fuel Ethanol'!$A:$A,AP$3,'EIA Imports Fuel Ethanol'!$C:$C,$A15)</f>
        <v/>
      </c>
      <c r="AQ15">
        <f>SUMIFS('EIA Imports Fuel Ethanol'!$D:$D,'EIA Imports Fuel Ethanol'!$A:$A,AQ$3,'EIA Imports Fuel Ethanol'!$C:$C,$A15)</f>
        <v/>
      </c>
      <c r="AR15">
        <f>SUMIFS('EIA Imports Fuel Ethanol'!$D:$D,'EIA Imports Fuel Ethanol'!$A:$A,AR$3,'EIA Imports Fuel Ethanol'!$C:$C,$A15)</f>
        <v/>
      </c>
      <c r="AS15">
        <f>SUMIFS('EIA Imports Fuel Ethanol'!$D:$D,'EIA Imports Fuel Ethanol'!$A:$A,AS$3,'EIA Imports Fuel Ethanol'!$C:$C,$A15)</f>
        <v/>
      </c>
      <c r="AT15">
        <f>SUMIFS('EIA Imports Fuel Ethanol'!$D:$D,'EIA Imports Fuel Ethanol'!$A:$A,AT$3,'EIA Imports Fuel Ethanol'!$C:$C,$A15)</f>
        <v/>
      </c>
      <c r="AU15">
        <f>SUMIFS('EIA Imports Fuel Ethanol'!$D:$D,'EIA Imports Fuel Ethanol'!$A:$A,AU$3,'EIA Imports Fuel Ethanol'!$C:$C,$A15)</f>
        <v/>
      </c>
      <c r="AV15">
        <f>SUMIFS('EIA Imports Fuel Ethanol'!$D:$D,'EIA Imports Fuel Ethanol'!$A:$A,AV$3,'EIA Imports Fuel Ethanol'!$C:$C,$A15)</f>
        <v/>
      </c>
    </row>
    <row r="16" spans="1:48">
      <c r="A16" t="s">
        <v>332</v>
      </c>
      <c r="B16" t="s">
        <v>1648</v>
      </c>
      <c r="C16" t="s">
        <v>1742</v>
      </c>
      <c r="E16">
        <f>SUMIFS('EIA Imports Fuel Ethanol'!$D:$D,'EIA Imports Fuel Ethanol'!$A:$A,E$3,'EIA Imports Fuel Ethanol'!$C:$C,$A16)</f>
        <v/>
      </c>
      <c r="F16">
        <f>SUMIFS('EIA Imports Fuel Ethanol'!$D:$D,'EIA Imports Fuel Ethanol'!$A:$A,F$3,'EIA Imports Fuel Ethanol'!$C:$C,$A16)</f>
        <v/>
      </c>
      <c r="G16">
        <f>SUMIFS('EIA Imports Fuel Ethanol'!$D:$D,'EIA Imports Fuel Ethanol'!$A:$A,G$3,'EIA Imports Fuel Ethanol'!$C:$C,$A16)</f>
        <v/>
      </c>
      <c r="H16">
        <f>SUMIFS('EIA Imports Fuel Ethanol'!$D:$D,'EIA Imports Fuel Ethanol'!$A:$A,H$3,'EIA Imports Fuel Ethanol'!$C:$C,$A16)</f>
        <v/>
      </c>
      <c r="I16">
        <f>SUMIFS('EIA Imports Fuel Ethanol'!$D:$D,'EIA Imports Fuel Ethanol'!$A:$A,I$3,'EIA Imports Fuel Ethanol'!$C:$C,$A16)</f>
        <v/>
      </c>
      <c r="J16">
        <f>SUMIFS('EIA Imports Fuel Ethanol'!$D:$D,'EIA Imports Fuel Ethanol'!$A:$A,J$3,'EIA Imports Fuel Ethanol'!$C:$C,$A16)</f>
        <v/>
      </c>
      <c r="K16">
        <f>SUMIFS('EIA Imports Fuel Ethanol'!$D:$D,'EIA Imports Fuel Ethanol'!$A:$A,K$3,'EIA Imports Fuel Ethanol'!$C:$C,$A16)</f>
        <v/>
      </c>
      <c r="L16">
        <f>SUMIFS('EIA Imports Fuel Ethanol'!$D:$D,'EIA Imports Fuel Ethanol'!$A:$A,L$3,'EIA Imports Fuel Ethanol'!$C:$C,$A16)</f>
        <v/>
      </c>
      <c r="M16">
        <f>SUMIFS('EIA Imports Fuel Ethanol'!$D:$D,'EIA Imports Fuel Ethanol'!$A:$A,M$3,'EIA Imports Fuel Ethanol'!$C:$C,$A16)</f>
        <v/>
      </c>
      <c r="N16">
        <f>SUMIFS('EIA Imports Fuel Ethanol'!$D:$D,'EIA Imports Fuel Ethanol'!$A:$A,N$3,'EIA Imports Fuel Ethanol'!$C:$C,$A16)</f>
        <v/>
      </c>
      <c r="O16">
        <f>SUMIFS('EIA Imports Fuel Ethanol'!$D:$D,'EIA Imports Fuel Ethanol'!$A:$A,O$3,'EIA Imports Fuel Ethanol'!$C:$C,$A16)</f>
        <v/>
      </c>
      <c r="P16">
        <f>SUMIFS('EIA Imports Fuel Ethanol'!$D:$D,'EIA Imports Fuel Ethanol'!$A:$A,P$3,'EIA Imports Fuel Ethanol'!$C:$C,$A16)</f>
        <v/>
      </c>
      <c r="Q16">
        <f>SUMIFS('EIA Imports Fuel Ethanol'!$D:$D,'EIA Imports Fuel Ethanol'!$A:$A,Q$3,'EIA Imports Fuel Ethanol'!$C:$C,$A16)</f>
        <v/>
      </c>
      <c r="R16">
        <f>SUMIFS('EIA Imports Fuel Ethanol'!$D:$D,'EIA Imports Fuel Ethanol'!$A:$A,R$3,'EIA Imports Fuel Ethanol'!$C:$C,$A16)</f>
        <v/>
      </c>
      <c r="S16">
        <f>SUMIFS('EIA Imports Fuel Ethanol'!$D:$D,'EIA Imports Fuel Ethanol'!$A:$A,S$3,'EIA Imports Fuel Ethanol'!$C:$C,$A16)</f>
        <v/>
      </c>
      <c r="T16">
        <f>SUMIFS('EIA Imports Fuel Ethanol'!$D:$D,'EIA Imports Fuel Ethanol'!$A:$A,T$3,'EIA Imports Fuel Ethanol'!$C:$C,$A16)</f>
        <v/>
      </c>
      <c r="U16">
        <f>SUMIFS('EIA Imports Fuel Ethanol'!$D:$D,'EIA Imports Fuel Ethanol'!$A:$A,U$3,'EIA Imports Fuel Ethanol'!$C:$C,$A16)</f>
        <v/>
      </c>
      <c r="V16">
        <f>SUMIFS('EIA Imports Fuel Ethanol'!$D:$D,'EIA Imports Fuel Ethanol'!$A:$A,V$3,'EIA Imports Fuel Ethanol'!$C:$C,$A16)</f>
        <v/>
      </c>
      <c r="W16">
        <f>SUMIFS('EIA Imports Fuel Ethanol'!$D:$D,'EIA Imports Fuel Ethanol'!$A:$A,W$3,'EIA Imports Fuel Ethanol'!$C:$C,$A16)</f>
        <v/>
      </c>
      <c r="X16">
        <f>SUMIFS('EIA Imports Fuel Ethanol'!$D:$D,'EIA Imports Fuel Ethanol'!$A:$A,X$3,'EIA Imports Fuel Ethanol'!$C:$C,$A16)</f>
        <v/>
      </c>
      <c r="Y16">
        <f>SUMIFS('EIA Imports Fuel Ethanol'!$D:$D,'EIA Imports Fuel Ethanol'!$A:$A,Y$3,'EIA Imports Fuel Ethanol'!$C:$C,$A16)</f>
        <v/>
      </c>
      <c r="Z16">
        <f>SUMIFS('EIA Imports Fuel Ethanol'!$D:$D,'EIA Imports Fuel Ethanol'!$A:$A,Z$3,'EIA Imports Fuel Ethanol'!$C:$C,$A16)</f>
        <v/>
      </c>
      <c r="AA16">
        <f>SUMIFS('EIA Imports Fuel Ethanol'!$D:$D,'EIA Imports Fuel Ethanol'!$A:$A,AA$3,'EIA Imports Fuel Ethanol'!$C:$C,$A16)</f>
        <v/>
      </c>
      <c r="AB16">
        <f>SUMIFS('EIA Imports Fuel Ethanol'!$D:$D,'EIA Imports Fuel Ethanol'!$A:$A,AB$3,'EIA Imports Fuel Ethanol'!$C:$C,$A16)</f>
        <v/>
      </c>
      <c r="AC16">
        <f>SUMIFS('EIA Imports Fuel Ethanol'!$D:$D,'EIA Imports Fuel Ethanol'!$A:$A,AC$3,'EIA Imports Fuel Ethanol'!$C:$C,$A16)</f>
        <v/>
      </c>
      <c r="AD16">
        <f>SUMIFS('EIA Imports Fuel Ethanol'!$D:$D,'EIA Imports Fuel Ethanol'!$A:$A,AD$3,'EIA Imports Fuel Ethanol'!$C:$C,$A16)</f>
        <v/>
      </c>
      <c r="AE16">
        <f>SUMIFS('EIA Imports Fuel Ethanol'!$D:$D,'EIA Imports Fuel Ethanol'!$A:$A,AE$3,'EIA Imports Fuel Ethanol'!$C:$C,$A16)</f>
        <v/>
      </c>
      <c r="AF16">
        <f>SUMIFS('EIA Imports Fuel Ethanol'!$D:$D,'EIA Imports Fuel Ethanol'!$A:$A,AF$3,'EIA Imports Fuel Ethanol'!$C:$C,$A16)</f>
        <v/>
      </c>
      <c r="AG16">
        <f>SUMIFS('EIA Imports Fuel Ethanol'!$D:$D,'EIA Imports Fuel Ethanol'!$A:$A,AG$3,'EIA Imports Fuel Ethanol'!$C:$C,$A16)</f>
        <v/>
      </c>
      <c r="AH16">
        <f>SUMIFS('EIA Imports Fuel Ethanol'!$D:$D,'EIA Imports Fuel Ethanol'!$A:$A,AH$3,'EIA Imports Fuel Ethanol'!$C:$C,$A16)</f>
        <v/>
      </c>
      <c r="AI16">
        <f>SUMIFS('EIA Imports Fuel Ethanol'!$D:$D,'EIA Imports Fuel Ethanol'!$A:$A,AI$3,'EIA Imports Fuel Ethanol'!$C:$C,$A16)</f>
        <v/>
      </c>
      <c r="AJ16">
        <f>SUMIFS('EIA Imports Fuel Ethanol'!$D:$D,'EIA Imports Fuel Ethanol'!$A:$A,AJ$3,'EIA Imports Fuel Ethanol'!$C:$C,$A16)</f>
        <v/>
      </c>
      <c r="AK16">
        <f>SUMIFS('EIA Imports Fuel Ethanol'!$D:$D,'EIA Imports Fuel Ethanol'!$A:$A,AK$3,'EIA Imports Fuel Ethanol'!$C:$C,$A16)</f>
        <v/>
      </c>
      <c r="AL16">
        <f>SUMIFS('EIA Imports Fuel Ethanol'!$D:$D,'EIA Imports Fuel Ethanol'!$A:$A,AL$3,'EIA Imports Fuel Ethanol'!$C:$C,$A16)</f>
        <v/>
      </c>
      <c r="AM16">
        <f>SUMIFS('EIA Imports Fuel Ethanol'!$D:$D,'EIA Imports Fuel Ethanol'!$A:$A,AM$3,'EIA Imports Fuel Ethanol'!$C:$C,$A16)</f>
        <v/>
      </c>
      <c r="AN16">
        <f>SUMIFS('EIA Imports Fuel Ethanol'!$D:$D,'EIA Imports Fuel Ethanol'!$A:$A,AN$3,'EIA Imports Fuel Ethanol'!$C:$C,$A16)</f>
        <v/>
      </c>
      <c r="AO16">
        <f>SUMIFS('EIA Imports Fuel Ethanol'!$D:$D,'EIA Imports Fuel Ethanol'!$A:$A,AO$3,'EIA Imports Fuel Ethanol'!$C:$C,$A16)</f>
        <v/>
      </c>
      <c r="AP16">
        <f>SUMIFS('EIA Imports Fuel Ethanol'!$D:$D,'EIA Imports Fuel Ethanol'!$A:$A,AP$3,'EIA Imports Fuel Ethanol'!$C:$C,$A16)</f>
        <v/>
      </c>
      <c r="AQ16">
        <f>SUMIFS('EIA Imports Fuel Ethanol'!$D:$D,'EIA Imports Fuel Ethanol'!$A:$A,AQ$3,'EIA Imports Fuel Ethanol'!$C:$C,$A16)</f>
        <v/>
      </c>
      <c r="AR16">
        <f>SUMIFS('EIA Imports Fuel Ethanol'!$D:$D,'EIA Imports Fuel Ethanol'!$A:$A,AR$3,'EIA Imports Fuel Ethanol'!$C:$C,$A16)</f>
        <v/>
      </c>
      <c r="AS16">
        <f>SUMIFS('EIA Imports Fuel Ethanol'!$D:$D,'EIA Imports Fuel Ethanol'!$A:$A,AS$3,'EIA Imports Fuel Ethanol'!$C:$C,$A16)</f>
        <v/>
      </c>
      <c r="AT16">
        <f>SUMIFS('EIA Imports Fuel Ethanol'!$D:$D,'EIA Imports Fuel Ethanol'!$A:$A,AT$3,'EIA Imports Fuel Ethanol'!$C:$C,$A16)</f>
        <v/>
      </c>
      <c r="AU16">
        <f>SUMIFS('EIA Imports Fuel Ethanol'!$D:$D,'EIA Imports Fuel Ethanol'!$A:$A,AU$3,'EIA Imports Fuel Ethanol'!$C:$C,$A16)</f>
        <v/>
      </c>
      <c r="AV16">
        <f>SUMIFS('EIA Imports Fuel Ethanol'!$D:$D,'EIA Imports Fuel Ethanol'!$A:$A,AV$3,'EIA Imports Fuel Ethanol'!$C:$C,$A16)</f>
        <v/>
      </c>
    </row>
    <row r="17" spans="1:48">
      <c r="A17" t="s">
        <v>306</v>
      </c>
      <c r="B17" t="s">
        <v>1648</v>
      </c>
      <c r="C17" t="s">
        <v>1742</v>
      </c>
      <c r="E17">
        <f>SUMIFS('EIA Imports Fuel Ethanol'!$D:$D,'EIA Imports Fuel Ethanol'!$A:$A,E$3,'EIA Imports Fuel Ethanol'!$C:$C,$A17)</f>
        <v/>
      </c>
      <c r="F17">
        <f>SUMIFS('EIA Imports Fuel Ethanol'!$D:$D,'EIA Imports Fuel Ethanol'!$A:$A,F$3,'EIA Imports Fuel Ethanol'!$C:$C,$A17)</f>
        <v/>
      </c>
      <c r="G17">
        <f>SUMIFS('EIA Imports Fuel Ethanol'!$D:$D,'EIA Imports Fuel Ethanol'!$A:$A,G$3,'EIA Imports Fuel Ethanol'!$C:$C,$A17)</f>
        <v/>
      </c>
      <c r="H17">
        <f>SUMIFS('EIA Imports Fuel Ethanol'!$D:$D,'EIA Imports Fuel Ethanol'!$A:$A,H$3,'EIA Imports Fuel Ethanol'!$C:$C,$A17)</f>
        <v/>
      </c>
      <c r="I17">
        <f>SUMIFS('EIA Imports Fuel Ethanol'!$D:$D,'EIA Imports Fuel Ethanol'!$A:$A,I$3,'EIA Imports Fuel Ethanol'!$C:$C,$A17)</f>
        <v/>
      </c>
      <c r="J17">
        <f>SUMIFS('EIA Imports Fuel Ethanol'!$D:$D,'EIA Imports Fuel Ethanol'!$A:$A,J$3,'EIA Imports Fuel Ethanol'!$C:$C,$A17)</f>
        <v/>
      </c>
      <c r="K17">
        <f>SUMIFS('EIA Imports Fuel Ethanol'!$D:$D,'EIA Imports Fuel Ethanol'!$A:$A,K$3,'EIA Imports Fuel Ethanol'!$C:$C,$A17)</f>
        <v/>
      </c>
      <c r="L17">
        <f>SUMIFS('EIA Imports Fuel Ethanol'!$D:$D,'EIA Imports Fuel Ethanol'!$A:$A,L$3,'EIA Imports Fuel Ethanol'!$C:$C,$A17)</f>
        <v/>
      </c>
      <c r="M17">
        <f>SUMIFS('EIA Imports Fuel Ethanol'!$D:$D,'EIA Imports Fuel Ethanol'!$A:$A,M$3,'EIA Imports Fuel Ethanol'!$C:$C,$A17)</f>
        <v/>
      </c>
      <c r="N17">
        <f>SUMIFS('EIA Imports Fuel Ethanol'!$D:$D,'EIA Imports Fuel Ethanol'!$A:$A,N$3,'EIA Imports Fuel Ethanol'!$C:$C,$A17)</f>
        <v/>
      </c>
      <c r="O17">
        <f>SUMIFS('EIA Imports Fuel Ethanol'!$D:$D,'EIA Imports Fuel Ethanol'!$A:$A,O$3,'EIA Imports Fuel Ethanol'!$C:$C,$A17)</f>
        <v/>
      </c>
      <c r="P17">
        <f>SUMIFS('EIA Imports Fuel Ethanol'!$D:$D,'EIA Imports Fuel Ethanol'!$A:$A,P$3,'EIA Imports Fuel Ethanol'!$C:$C,$A17)</f>
        <v/>
      </c>
      <c r="Q17">
        <f>SUMIFS('EIA Imports Fuel Ethanol'!$D:$D,'EIA Imports Fuel Ethanol'!$A:$A,Q$3,'EIA Imports Fuel Ethanol'!$C:$C,$A17)</f>
        <v/>
      </c>
      <c r="R17">
        <f>SUMIFS('EIA Imports Fuel Ethanol'!$D:$D,'EIA Imports Fuel Ethanol'!$A:$A,R$3,'EIA Imports Fuel Ethanol'!$C:$C,$A17)</f>
        <v/>
      </c>
      <c r="S17">
        <f>SUMIFS('EIA Imports Fuel Ethanol'!$D:$D,'EIA Imports Fuel Ethanol'!$A:$A,S$3,'EIA Imports Fuel Ethanol'!$C:$C,$A17)</f>
        <v/>
      </c>
      <c r="T17">
        <f>SUMIFS('EIA Imports Fuel Ethanol'!$D:$D,'EIA Imports Fuel Ethanol'!$A:$A,T$3,'EIA Imports Fuel Ethanol'!$C:$C,$A17)</f>
        <v/>
      </c>
      <c r="U17">
        <f>SUMIFS('EIA Imports Fuel Ethanol'!$D:$D,'EIA Imports Fuel Ethanol'!$A:$A,U$3,'EIA Imports Fuel Ethanol'!$C:$C,$A17)</f>
        <v/>
      </c>
      <c r="V17">
        <f>SUMIFS('EIA Imports Fuel Ethanol'!$D:$D,'EIA Imports Fuel Ethanol'!$A:$A,V$3,'EIA Imports Fuel Ethanol'!$C:$C,$A17)</f>
        <v/>
      </c>
      <c r="W17">
        <f>SUMIFS('EIA Imports Fuel Ethanol'!$D:$D,'EIA Imports Fuel Ethanol'!$A:$A,W$3,'EIA Imports Fuel Ethanol'!$C:$C,$A17)</f>
        <v/>
      </c>
      <c r="X17">
        <f>SUMIFS('EIA Imports Fuel Ethanol'!$D:$D,'EIA Imports Fuel Ethanol'!$A:$A,X$3,'EIA Imports Fuel Ethanol'!$C:$C,$A17)</f>
        <v/>
      </c>
      <c r="Y17">
        <f>SUMIFS('EIA Imports Fuel Ethanol'!$D:$D,'EIA Imports Fuel Ethanol'!$A:$A,Y$3,'EIA Imports Fuel Ethanol'!$C:$C,$A17)</f>
        <v/>
      </c>
      <c r="Z17">
        <f>SUMIFS('EIA Imports Fuel Ethanol'!$D:$D,'EIA Imports Fuel Ethanol'!$A:$A,Z$3,'EIA Imports Fuel Ethanol'!$C:$C,$A17)</f>
        <v/>
      </c>
      <c r="AA17">
        <f>SUMIFS('EIA Imports Fuel Ethanol'!$D:$D,'EIA Imports Fuel Ethanol'!$A:$A,AA$3,'EIA Imports Fuel Ethanol'!$C:$C,$A17)</f>
        <v/>
      </c>
      <c r="AB17">
        <f>SUMIFS('EIA Imports Fuel Ethanol'!$D:$D,'EIA Imports Fuel Ethanol'!$A:$A,AB$3,'EIA Imports Fuel Ethanol'!$C:$C,$A17)</f>
        <v/>
      </c>
      <c r="AC17">
        <f>SUMIFS('EIA Imports Fuel Ethanol'!$D:$D,'EIA Imports Fuel Ethanol'!$A:$A,AC$3,'EIA Imports Fuel Ethanol'!$C:$C,$A17)</f>
        <v/>
      </c>
      <c r="AD17">
        <f>SUMIFS('EIA Imports Fuel Ethanol'!$D:$D,'EIA Imports Fuel Ethanol'!$A:$A,AD$3,'EIA Imports Fuel Ethanol'!$C:$C,$A17)</f>
        <v/>
      </c>
      <c r="AE17">
        <f>SUMIFS('EIA Imports Fuel Ethanol'!$D:$D,'EIA Imports Fuel Ethanol'!$A:$A,AE$3,'EIA Imports Fuel Ethanol'!$C:$C,$A17)</f>
        <v/>
      </c>
      <c r="AF17">
        <f>SUMIFS('EIA Imports Fuel Ethanol'!$D:$D,'EIA Imports Fuel Ethanol'!$A:$A,AF$3,'EIA Imports Fuel Ethanol'!$C:$C,$A17)</f>
        <v/>
      </c>
      <c r="AG17">
        <f>SUMIFS('EIA Imports Fuel Ethanol'!$D:$D,'EIA Imports Fuel Ethanol'!$A:$A,AG$3,'EIA Imports Fuel Ethanol'!$C:$C,$A17)</f>
        <v/>
      </c>
      <c r="AH17">
        <f>SUMIFS('EIA Imports Fuel Ethanol'!$D:$D,'EIA Imports Fuel Ethanol'!$A:$A,AH$3,'EIA Imports Fuel Ethanol'!$C:$C,$A17)</f>
        <v/>
      </c>
      <c r="AI17">
        <f>SUMIFS('EIA Imports Fuel Ethanol'!$D:$D,'EIA Imports Fuel Ethanol'!$A:$A,AI$3,'EIA Imports Fuel Ethanol'!$C:$C,$A17)</f>
        <v/>
      </c>
      <c r="AJ17">
        <f>SUMIFS('EIA Imports Fuel Ethanol'!$D:$D,'EIA Imports Fuel Ethanol'!$A:$A,AJ$3,'EIA Imports Fuel Ethanol'!$C:$C,$A17)</f>
        <v/>
      </c>
      <c r="AK17">
        <f>SUMIFS('EIA Imports Fuel Ethanol'!$D:$D,'EIA Imports Fuel Ethanol'!$A:$A,AK$3,'EIA Imports Fuel Ethanol'!$C:$C,$A17)</f>
        <v/>
      </c>
      <c r="AL17">
        <f>SUMIFS('EIA Imports Fuel Ethanol'!$D:$D,'EIA Imports Fuel Ethanol'!$A:$A,AL$3,'EIA Imports Fuel Ethanol'!$C:$C,$A17)</f>
        <v/>
      </c>
      <c r="AM17">
        <f>SUMIFS('EIA Imports Fuel Ethanol'!$D:$D,'EIA Imports Fuel Ethanol'!$A:$A,AM$3,'EIA Imports Fuel Ethanol'!$C:$C,$A17)</f>
        <v/>
      </c>
      <c r="AN17">
        <f>SUMIFS('EIA Imports Fuel Ethanol'!$D:$D,'EIA Imports Fuel Ethanol'!$A:$A,AN$3,'EIA Imports Fuel Ethanol'!$C:$C,$A17)</f>
        <v/>
      </c>
      <c r="AO17">
        <f>SUMIFS('EIA Imports Fuel Ethanol'!$D:$D,'EIA Imports Fuel Ethanol'!$A:$A,AO$3,'EIA Imports Fuel Ethanol'!$C:$C,$A17)</f>
        <v/>
      </c>
      <c r="AP17">
        <f>SUMIFS('EIA Imports Fuel Ethanol'!$D:$D,'EIA Imports Fuel Ethanol'!$A:$A,AP$3,'EIA Imports Fuel Ethanol'!$C:$C,$A17)</f>
        <v/>
      </c>
      <c r="AQ17">
        <f>SUMIFS('EIA Imports Fuel Ethanol'!$D:$D,'EIA Imports Fuel Ethanol'!$A:$A,AQ$3,'EIA Imports Fuel Ethanol'!$C:$C,$A17)</f>
        <v/>
      </c>
      <c r="AR17">
        <f>SUMIFS('EIA Imports Fuel Ethanol'!$D:$D,'EIA Imports Fuel Ethanol'!$A:$A,AR$3,'EIA Imports Fuel Ethanol'!$C:$C,$A17)</f>
        <v/>
      </c>
      <c r="AS17">
        <f>SUMIFS('EIA Imports Fuel Ethanol'!$D:$D,'EIA Imports Fuel Ethanol'!$A:$A,AS$3,'EIA Imports Fuel Ethanol'!$C:$C,$A17)</f>
        <v/>
      </c>
      <c r="AT17">
        <f>SUMIFS('EIA Imports Fuel Ethanol'!$D:$D,'EIA Imports Fuel Ethanol'!$A:$A,AT$3,'EIA Imports Fuel Ethanol'!$C:$C,$A17)</f>
        <v/>
      </c>
      <c r="AU17">
        <f>SUMIFS('EIA Imports Fuel Ethanol'!$D:$D,'EIA Imports Fuel Ethanol'!$A:$A,AU$3,'EIA Imports Fuel Ethanol'!$C:$C,$A17)</f>
        <v/>
      </c>
      <c r="AV17">
        <f>SUMIFS('EIA Imports Fuel Ethanol'!$D:$D,'EIA Imports Fuel Ethanol'!$A:$A,AV$3,'EIA Imports Fuel Ethanol'!$C:$C,$A17)</f>
        <v/>
      </c>
    </row>
    <row r="18" spans="1:48">
      <c r="A18" t="s">
        <v>418</v>
      </c>
      <c r="B18" t="s">
        <v>1648</v>
      </c>
      <c r="C18" t="s">
        <v>1742</v>
      </c>
      <c r="E18">
        <f>SUMIFS('EIA Imports Fuel Ethanol'!$D:$D,'EIA Imports Fuel Ethanol'!$A:$A,E$3,'EIA Imports Fuel Ethanol'!$C:$C,$A18)</f>
        <v/>
      </c>
      <c r="F18">
        <f>SUMIFS('EIA Imports Fuel Ethanol'!$D:$D,'EIA Imports Fuel Ethanol'!$A:$A,F$3,'EIA Imports Fuel Ethanol'!$C:$C,$A18)</f>
        <v/>
      </c>
      <c r="G18">
        <f>SUMIFS('EIA Imports Fuel Ethanol'!$D:$D,'EIA Imports Fuel Ethanol'!$A:$A,G$3,'EIA Imports Fuel Ethanol'!$C:$C,$A18)</f>
        <v/>
      </c>
      <c r="H18">
        <f>SUMIFS('EIA Imports Fuel Ethanol'!$D:$D,'EIA Imports Fuel Ethanol'!$A:$A,H$3,'EIA Imports Fuel Ethanol'!$C:$C,$A18)</f>
        <v/>
      </c>
      <c r="I18">
        <f>SUMIFS('EIA Imports Fuel Ethanol'!$D:$D,'EIA Imports Fuel Ethanol'!$A:$A,I$3,'EIA Imports Fuel Ethanol'!$C:$C,$A18)</f>
        <v/>
      </c>
      <c r="J18">
        <f>SUMIFS('EIA Imports Fuel Ethanol'!$D:$D,'EIA Imports Fuel Ethanol'!$A:$A,J$3,'EIA Imports Fuel Ethanol'!$C:$C,$A18)</f>
        <v/>
      </c>
      <c r="K18">
        <f>SUMIFS('EIA Imports Fuel Ethanol'!$D:$D,'EIA Imports Fuel Ethanol'!$A:$A,K$3,'EIA Imports Fuel Ethanol'!$C:$C,$A18)</f>
        <v/>
      </c>
      <c r="L18">
        <f>SUMIFS('EIA Imports Fuel Ethanol'!$D:$D,'EIA Imports Fuel Ethanol'!$A:$A,L$3,'EIA Imports Fuel Ethanol'!$C:$C,$A18)</f>
        <v/>
      </c>
      <c r="M18">
        <f>SUMIFS('EIA Imports Fuel Ethanol'!$D:$D,'EIA Imports Fuel Ethanol'!$A:$A,M$3,'EIA Imports Fuel Ethanol'!$C:$C,$A18)</f>
        <v/>
      </c>
      <c r="N18">
        <f>SUMIFS('EIA Imports Fuel Ethanol'!$D:$D,'EIA Imports Fuel Ethanol'!$A:$A,N$3,'EIA Imports Fuel Ethanol'!$C:$C,$A18)</f>
        <v/>
      </c>
      <c r="O18">
        <f>SUMIFS('EIA Imports Fuel Ethanol'!$D:$D,'EIA Imports Fuel Ethanol'!$A:$A,O$3,'EIA Imports Fuel Ethanol'!$C:$C,$A18)</f>
        <v/>
      </c>
      <c r="P18">
        <f>SUMIFS('EIA Imports Fuel Ethanol'!$D:$D,'EIA Imports Fuel Ethanol'!$A:$A,P$3,'EIA Imports Fuel Ethanol'!$C:$C,$A18)</f>
        <v/>
      </c>
      <c r="Q18">
        <f>SUMIFS('EIA Imports Fuel Ethanol'!$D:$D,'EIA Imports Fuel Ethanol'!$A:$A,Q$3,'EIA Imports Fuel Ethanol'!$C:$C,$A18)</f>
        <v/>
      </c>
      <c r="R18">
        <f>SUMIFS('EIA Imports Fuel Ethanol'!$D:$D,'EIA Imports Fuel Ethanol'!$A:$A,R$3,'EIA Imports Fuel Ethanol'!$C:$C,$A18)</f>
        <v/>
      </c>
      <c r="S18">
        <f>SUMIFS('EIA Imports Fuel Ethanol'!$D:$D,'EIA Imports Fuel Ethanol'!$A:$A,S$3,'EIA Imports Fuel Ethanol'!$C:$C,$A18)</f>
        <v/>
      </c>
      <c r="T18">
        <f>SUMIFS('EIA Imports Fuel Ethanol'!$D:$D,'EIA Imports Fuel Ethanol'!$A:$A,T$3,'EIA Imports Fuel Ethanol'!$C:$C,$A18)</f>
        <v/>
      </c>
      <c r="U18">
        <f>SUMIFS('EIA Imports Fuel Ethanol'!$D:$D,'EIA Imports Fuel Ethanol'!$A:$A,U$3,'EIA Imports Fuel Ethanol'!$C:$C,$A18)</f>
        <v/>
      </c>
      <c r="V18">
        <f>SUMIFS('EIA Imports Fuel Ethanol'!$D:$D,'EIA Imports Fuel Ethanol'!$A:$A,V$3,'EIA Imports Fuel Ethanol'!$C:$C,$A18)</f>
        <v/>
      </c>
      <c r="W18">
        <f>SUMIFS('EIA Imports Fuel Ethanol'!$D:$D,'EIA Imports Fuel Ethanol'!$A:$A,W$3,'EIA Imports Fuel Ethanol'!$C:$C,$A18)</f>
        <v/>
      </c>
      <c r="X18">
        <f>SUMIFS('EIA Imports Fuel Ethanol'!$D:$D,'EIA Imports Fuel Ethanol'!$A:$A,X$3,'EIA Imports Fuel Ethanol'!$C:$C,$A18)</f>
        <v/>
      </c>
      <c r="Y18">
        <f>SUMIFS('EIA Imports Fuel Ethanol'!$D:$D,'EIA Imports Fuel Ethanol'!$A:$A,Y$3,'EIA Imports Fuel Ethanol'!$C:$C,$A18)</f>
        <v/>
      </c>
      <c r="Z18">
        <f>SUMIFS('EIA Imports Fuel Ethanol'!$D:$D,'EIA Imports Fuel Ethanol'!$A:$A,Z$3,'EIA Imports Fuel Ethanol'!$C:$C,$A18)</f>
        <v/>
      </c>
      <c r="AA18">
        <f>SUMIFS('EIA Imports Fuel Ethanol'!$D:$D,'EIA Imports Fuel Ethanol'!$A:$A,AA$3,'EIA Imports Fuel Ethanol'!$C:$C,$A18)</f>
        <v/>
      </c>
      <c r="AB18">
        <f>SUMIFS('EIA Imports Fuel Ethanol'!$D:$D,'EIA Imports Fuel Ethanol'!$A:$A,AB$3,'EIA Imports Fuel Ethanol'!$C:$C,$A18)</f>
        <v/>
      </c>
      <c r="AC18">
        <f>SUMIFS('EIA Imports Fuel Ethanol'!$D:$D,'EIA Imports Fuel Ethanol'!$A:$A,AC$3,'EIA Imports Fuel Ethanol'!$C:$C,$A18)</f>
        <v/>
      </c>
      <c r="AD18">
        <f>SUMIFS('EIA Imports Fuel Ethanol'!$D:$D,'EIA Imports Fuel Ethanol'!$A:$A,AD$3,'EIA Imports Fuel Ethanol'!$C:$C,$A18)</f>
        <v/>
      </c>
      <c r="AE18">
        <f>SUMIFS('EIA Imports Fuel Ethanol'!$D:$D,'EIA Imports Fuel Ethanol'!$A:$A,AE$3,'EIA Imports Fuel Ethanol'!$C:$C,$A18)</f>
        <v/>
      </c>
      <c r="AF18">
        <f>SUMIFS('EIA Imports Fuel Ethanol'!$D:$D,'EIA Imports Fuel Ethanol'!$A:$A,AF$3,'EIA Imports Fuel Ethanol'!$C:$C,$A18)</f>
        <v/>
      </c>
      <c r="AG18">
        <f>SUMIFS('EIA Imports Fuel Ethanol'!$D:$D,'EIA Imports Fuel Ethanol'!$A:$A,AG$3,'EIA Imports Fuel Ethanol'!$C:$C,$A18)</f>
        <v/>
      </c>
      <c r="AH18">
        <f>SUMIFS('EIA Imports Fuel Ethanol'!$D:$D,'EIA Imports Fuel Ethanol'!$A:$A,AH$3,'EIA Imports Fuel Ethanol'!$C:$C,$A18)</f>
        <v/>
      </c>
      <c r="AI18">
        <f>SUMIFS('EIA Imports Fuel Ethanol'!$D:$D,'EIA Imports Fuel Ethanol'!$A:$A,AI$3,'EIA Imports Fuel Ethanol'!$C:$C,$A18)</f>
        <v/>
      </c>
      <c r="AJ18">
        <f>SUMIFS('EIA Imports Fuel Ethanol'!$D:$D,'EIA Imports Fuel Ethanol'!$A:$A,AJ$3,'EIA Imports Fuel Ethanol'!$C:$C,$A18)</f>
        <v/>
      </c>
      <c r="AK18">
        <f>SUMIFS('EIA Imports Fuel Ethanol'!$D:$D,'EIA Imports Fuel Ethanol'!$A:$A,AK$3,'EIA Imports Fuel Ethanol'!$C:$C,$A18)</f>
        <v/>
      </c>
      <c r="AL18">
        <f>SUMIFS('EIA Imports Fuel Ethanol'!$D:$D,'EIA Imports Fuel Ethanol'!$A:$A,AL$3,'EIA Imports Fuel Ethanol'!$C:$C,$A18)</f>
        <v/>
      </c>
      <c r="AM18">
        <f>SUMIFS('EIA Imports Fuel Ethanol'!$D:$D,'EIA Imports Fuel Ethanol'!$A:$A,AM$3,'EIA Imports Fuel Ethanol'!$C:$C,$A18)</f>
        <v/>
      </c>
      <c r="AN18">
        <f>SUMIFS('EIA Imports Fuel Ethanol'!$D:$D,'EIA Imports Fuel Ethanol'!$A:$A,AN$3,'EIA Imports Fuel Ethanol'!$C:$C,$A18)</f>
        <v/>
      </c>
      <c r="AO18">
        <f>SUMIFS('EIA Imports Fuel Ethanol'!$D:$D,'EIA Imports Fuel Ethanol'!$A:$A,AO$3,'EIA Imports Fuel Ethanol'!$C:$C,$A18)</f>
        <v/>
      </c>
      <c r="AP18">
        <f>SUMIFS('EIA Imports Fuel Ethanol'!$D:$D,'EIA Imports Fuel Ethanol'!$A:$A,AP$3,'EIA Imports Fuel Ethanol'!$C:$C,$A18)</f>
        <v/>
      </c>
      <c r="AQ18">
        <f>SUMIFS('EIA Imports Fuel Ethanol'!$D:$D,'EIA Imports Fuel Ethanol'!$A:$A,AQ$3,'EIA Imports Fuel Ethanol'!$C:$C,$A18)</f>
        <v/>
      </c>
      <c r="AR18">
        <f>SUMIFS('EIA Imports Fuel Ethanol'!$D:$D,'EIA Imports Fuel Ethanol'!$A:$A,AR$3,'EIA Imports Fuel Ethanol'!$C:$C,$A18)</f>
        <v/>
      </c>
      <c r="AS18">
        <f>SUMIFS('EIA Imports Fuel Ethanol'!$D:$D,'EIA Imports Fuel Ethanol'!$A:$A,AS$3,'EIA Imports Fuel Ethanol'!$C:$C,$A18)</f>
        <v/>
      </c>
      <c r="AT18">
        <f>SUMIFS('EIA Imports Fuel Ethanol'!$D:$D,'EIA Imports Fuel Ethanol'!$A:$A,AT$3,'EIA Imports Fuel Ethanol'!$C:$C,$A18)</f>
        <v/>
      </c>
      <c r="AU18">
        <f>SUMIFS('EIA Imports Fuel Ethanol'!$D:$D,'EIA Imports Fuel Ethanol'!$A:$A,AU$3,'EIA Imports Fuel Ethanol'!$C:$C,$A18)</f>
        <v/>
      </c>
      <c r="AV18">
        <f>SUMIFS('EIA Imports Fuel Ethanol'!$D:$D,'EIA Imports Fuel Ethanol'!$A:$A,AV$3,'EIA Imports Fuel Ethanol'!$C:$C,$A18)</f>
        <v/>
      </c>
    </row>
    <row r="19" spans="1:48">
      <c r="A19" t="s">
        <v>412</v>
      </c>
      <c r="B19" t="s">
        <v>1648</v>
      </c>
      <c r="C19" t="s">
        <v>1742</v>
      </c>
      <c r="E19">
        <f>SUMIFS('EIA Imports Fuel Ethanol'!$D:$D,'EIA Imports Fuel Ethanol'!$A:$A,E$3,'EIA Imports Fuel Ethanol'!$C:$C,$A19)</f>
        <v/>
      </c>
      <c r="F19">
        <f>SUMIFS('EIA Imports Fuel Ethanol'!$D:$D,'EIA Imports Fuel Ethanol'!$A:$A,F$3,'EIA Imports Fuel Ethanol'!$C:$C,$A19)</f>
        <v/>
      </c>
      <c r="G19">
        <f>SUMIFS('EIA Imports Fuel Ethanol'!$D:$D,'EIA Imports Fuel Ethanol'!$A:$A,G$3,'EIA Imports Fuel Ethanol'!$C:$C,$A19)</f>
        <v/>
      </c>
      <c r="H19">
        <f>SUMIFS('EIA Imports Fuel Ethanol'!$D:$D,'EIA Imports Fuel Ethanol'!$A:$A,H$3,'EIA Imports Fuel Ethanol'!$C:$C,$A19)</f>
        <v/>
      </c>
      <c r="I19">
        <f>SUMIFS('EIA Imports Fuel Ethanol'!$D:$D,'EIA Imports Fuel Ethanol'!$A:$A,I$3,'EIA Imports Fuel Ethanol'!$C:$C,$A19)</f>
        <v/>
      </c>
      <c r="J19">
        <f>SUMIFS('EIA Imports Fuel Ethanol'!$D:$D,'EIA Imports Fuel Ethanol'!$A:$A,J$3,'EIA Imports Fuel Ethanol'!$C:$C,$A19)</f>
        <v/>
      </c>
      <c r="K19">
        <f>SUMIFS('EIA Imports Fuel Ethanol'!$D:$D,'EIA Imports Fuel Ethanol'!$A:$A,K$3,'EIA Imports Fuel Ethanol'!$C:$C,$A19)</f>
        <v/>
      </c>
      <c r="L19">
        <f>SUMIFS('EIA Imports Fuel Ethanol'!$D:$D,'EIA Imports Fuel Ethanol'!$A:$A,L$3,'EIA Imports Fuel Ethanol'!$C:$C,$A19)</f>
        <v/>
      </c>
      <c r="M19">
        <f>SUMIFS('EIA Imports Fuel Ethanol'!$D:$D,'EIA Imports Fuel Ethanol'!$A:$A,M$3,'EIA Imports Fuel Ethanol'!$C:$C,$A19)</f>
        <v/>
      </c>
      <c r="N19">
        <f>SUMIFS('EIA Imports Fuel Ethanol'!$D:$D,'EIA Imports Fuel Ethanol'!$A:$A,N$3,'EIA Imports Fuel Ethanol'!$C:$C,$A19)</f>
        <v/>
      </c>
      <c r="O19">
        <f>SUMIFS('EIA Imports Fuel Ethanol'!$D:$D,'EIA Imports Fuel Ethanol'!$A:$A,O$3,'EIA Imports Fuel Ethanol'!$C:$C,$A19)</f>
        <v/>
      </c>
      <c r="P19">
        <f>SUMIFS('EIA Imports Fuel Ethanol'!$D:$D,'EIA Imports Fuel Ethanol'!$A:$A,P$3,'EIA Imports Fuel Ethanol'!$C:$C,$A19)</f>
        <v/>
      </c>
      <c r="Q19">
        <f>SUMIFS('EIA Imports Fuel Ethanol'!$D:$D,'EIA Imports Fuel Ethanol'!$A:$A,Q$3,'EIA Imports Fuel Ethanol'!$C:$C,$A19)</f>
        <v/>
      </c>
      <c r="R19">
        <f>SUMIFS('EIA Imports Fuel Ethanol'!$D:$D,'EIA Imports Fuel Ethanol'!$A:$A,R$3,'EIA Imports Fuel Ethanol'!$C:$C,$A19)</f>
        <v/>
      </c>
      <c r="S19">
        <f>SUMIFS('EIA Imports Fuel Ethanol'!$D:$D,'EIA Imports Fuel Ethanol'!$A:$A,S$3,'EIA Imports Fuel Ethanol'!$C:$C,$A19)</f>
        <v/>
      </c>
      <c r="T19">
        <f>SUMIFS('EIA Imports Fuel Ethanol'!$D:$D,'EIA Imports Fuel Ethanol'!$A:$A,T$3,'EIA Imports Fuel Ethanol'!$C:$C,$A19)</f>
        <v/>
      </c>
      <c r="U19">
        <f>SUMIFS('EIA Imports Fuel Ethanol'!$D:$D,'EIA Imports Fuel Ethanol'!$A:$A,U$3,'EIA Imports Fuel Ethanol'!$C:$C,$A19)</f>
        <v/>
      </c>
      <c r="V19">
        <f>SUMIFS('EIA Imports Fuel Ethanol'!$D:$D,'EIA Imports Fuel Ethanol'!$A:$A,V$3,'EIA Imports Fuel Ethanol'!$C:$C,$A19)</f>
        <v/>
      </c>
      <c r="W19">
        <f>SUMIFS('EIA Imports Fuel Ethanol'!$D:$D,'EIA Imports Fuel Ethanol'!$A:$A,W$3,'EIA Imports Fuel Ethanol'!$C:$C,$A19)</f>
        <v/>
      </c>
      <c r="X19">
        <f>SUMIFS('EIA Imports Fuel Ethanol'!$D:$D,'EIA Imports Fuel Ethanol'!$A:$A,X$3,'EIA Imports Fuel Ethanol'!$C:$C,$A19)</f>
        <v/>
      </c>
      <c r="Y19">
        <f>SUMIFS('EIA Imports Fuel Ethanol'!$D:$D,'EIA Imports Fuel Ethanol'!$A:$A,Y$3,'EIA Imports Fuel Ethanol'!$C:$C,$A19)</f>
        <v/>
      </c>
      <c r="Z19">
        <f>SUMIFS('EIA Imports Fuel Ethanol'!$D:$D,'EIA Imports Fuel Ethanol'!$A:$A,Z$3,'EIA Imports Fuel Ethanol'!$C:$C,$A19)</f>
        <v/>
      </c>
      <c r="AA19">
        <f>SUMIFS('EIA Imports Fuel Ethanol'!$D:$D,'EIA Imports Fuel Ethanol'!$A:$A,AA$3,'EIA Imports Fuel Ethanol'!$C:$C,$A19)</f>
        <v/>
      </c>
      <c r="AB19">
        <f>SUMIFS('EIA Imports Fuel Ethanol'!$D:$D,'EIA Imports Fuel Ethanol'!$A:$A,AB$3,'EIA Imports Fuel Ethanol'!$C:$C,$A19)</f>
        <v/>
      </c>
      <c r="AC19">
        <f>SUMIFS('EIA Imports Fuel Ethanol'!$D:$D,'EIA Imports Fuel Ethanol'!$A:$A,AC$3,'EIA Imports Fuel Ethanol'!$C:$C,$A19)</f>
        <v/>
      </c>
      <c r="AD19">
        <f>SUMIFS('EIA Imports Fuel Ethanol'!$D:$D,'EIA Imports Fuel Ethanol'!$A:$A,AD$3,'EIA Imports Fuel Ethanol'!$C:$C,$A19)</f>
        <v/>
      </c>
      <c r="AE19">
        <f>SUMIFS('EIA Imports Fuel Ethanol'!$D:$D,'EIA Imports Fuel Ethanol'!$A:$A,AE$3,'EIA Imports Fuel Ethanol'!$C:$C,$A19)</f>
        <v/>
      </c>
      <c r="AF19">
        <f>SUMIFS('EIA Imports Fuel Ethanol'!$D:$D,'EIA Imports Fuel Ethanol'!$A:$A,AF$3,'EIA Imports Fuel Ethanol'!$C:$C,$A19)</f>
        <v/>
      </c>
      <c r="AG19">
        <f>SUMIFS('EIA Imports Fuel Ethanol'!$D:$D,'EIA Imports Fuel Ethanol'!$A:$A,AG$3,'EIA Imports Fuel Ethanol'!$C:$C,$A19)</f>
        <v/>
      </c>
      <c r="AH19">
        <f>SUMIFS('EIA Imports Fuel Ethanol'!$D:$D,'EIA Imports Fuel Ethanol'!$A:$A,AH$3,'EIA Imports Fuel Ethanol'!$C:$C,$A19)</f>
        <v/>
      </c>
      <c r="AI19">
        <f>SUMIFS('EIA Imports Fuel Ethanol'!$D:$D,'EIA Imports Fuel Ethanol'!$A:$A,AI$3,'EIA Imports Fuel Ethanol'!$C:$C,$A19)</f>
        <v/>
      </c>
      <c r="AJ19">
        <f>SUMIFS('EIA Imports Fuel Ethanol'!$D:$D,'EIA Imports Fuel Ethanol'!$A:$A,AJ$3,'EIA Imports Fuel Ethanol'!$C:$C,$A19)</f>
        <v/>
      </c>
      <c r="AK19">
        <f>SUMIFS('EIA Imports Fuel Ethanol'!$D:$D,'EIA Imports Fuel Ethanol'!$A:$A,AK$3,'EIA Imports Fuel Ethanol'!$C:$C,$A19)</f>
        <v/>
      </c>
      <c r="AL19">
        <f>SUMIFS('EIA Imports Fuel Ethanol'!$D:$D,'EIA Imports Fuel Ethanol'!$A:$A,AL$3,'EIA Imports Fuel Ethanol'!$C:$C,$A19)</f>
        <v/>
      </c>
      <c r="AM19">
        <f>SUMIFS('EIA Imports Fuel Ethanol'!$D:$D,'EIA Imports Fuel Ethanol'!$A:$A,AM$3,'EIA Imports Fuel Ethanol'!$C:$C,$A19)</f>
        <v/>
      </c>
      <c r="AN19">
        <f>SUMIFS('EIA Imports Fuel Ethanol'!$D:$D,'EIA Imports Fuel Ethanol'!$A:$A,AN$3,'EIA Imports Fuel Ethanol'!$C:$C,$A19)</f>
        <v/>
      </c>
      <c r="AO19">
        <f>SUMIFS('EIA Imports Fuel Ethanol'!$D:$D,'EIA Imports Fuel Ethanol'!$A:$A,AO$3,'EIA Imports Fuel Ethanol'!$C:$C,$A19)</f>
        <v/>
      </c>
      <c r="AP19">
        <f>SUMIFS('EIA Imports Fuel Ethanol'!$D:$D,'EIA Imports Fuel Ethanol'!$A:$A,AP$3,'EIA Imports Fuel Ethanol'!$C:$C,$A19)</f>
        <v/>
      </c>
      <c r="AQ19">
        <f>SUMIFS('EIA Imports Fuel Ethanol'!$D:$D,'EIA Imports Fuel Ethanol'!$A:$A,AQ$3,'EIA Imports Fuel Ethanol'!$C:$C,$A19)</f>
        <v/>
      </c>
      <c r="AR19">
        <f>SUMIFS('EIA Imports Fuel Ethanol'!$D:$D,'EIA Imports Fuel Ethanol'!$A:$A,AR$3,'EIA Imports Fuel Ethanol'!$C:$C,$A19)</f>
        <v/>
      </c>
      <c r="AS19">
        <f>SUMIFS('EIA Imports Fuel Ethanol'!$D:$D,'EIA Imports Fuel Ethanol'!$A:$A,AS$3,'EIA Imports Fuel Ethanol'!$C:$C,$A19)</f>
        <v/>
      </c>
      <c r="AT19">
        <f>SUMIFS('EIA Imports Fuel Ethanol'!$D:$D,'EIA Imports Fuel Ethanol'!$A:$A,AT$3,'EIA Imports Fuel Ethanol'!$C:$C,$A19)</f>
        <v/>
      </c>
      <c r="AU19">
        <f>SUMIFS('EIA Imports Fuel Ethanol'!$D:$D,'EIA Imports Fuel Ethanol'!$A:$A,AU$3,'EIA Imports Fuel Ethanol'!$C:$C,$A19)</f>
        <v/>
      </c>
      <c r="AV19">
        <f>SUMIFS('EIA Imports Fuel Ethanol'!$D:$D,'EIA Imports Fuel Ethanol'!$A:$A,AV$3,'EIA Imports Fuel Ethanol'!$C:$C,$A19)</f>
        <v/>
      </c>
    </row>
    <row r="20" spans="1:48">
      <c r="A20" t="s">
        <v>287</v>
      </c>
      <c r="B20" t="s">
        <v>1648</v>
      </c>
      <c r="C20" t="s">
        <v>1742</v>
      </c>
      <c r="E20">
        <f>SUMIFS('EIA Imports Fuel Ethanol'!$D:$D,'EIA Imports Fuel Ethanol'!$A:$A,E$3,'EIA Imports Fuel Ethanol'!$C:$C,$A20)</f>
        <v/>
      </c>
      <c r="F20">
        <f>SUMIFS('EIA Imports Fuel Ethanol'!$D:$D,'EIA Imports Fuel Ethanol'!$A:$A,F$3,'EIA Imports Fuel Ethanol'!$C:$C,$A20)</f>
        <v/>
      </c>
      <c r="G20">
        <f>SUMIFS('EIA Imports Fuel Ethanol'!$D:$D,'EIA Imports Fuel Ethanol'!$A:$A,G$3,'EIA Imports Fuel Ethanol'!$C:$C,$A20)</f>
        <v/>
      </c>
      <c r="H20">
        <f>SUMIFS('EIA Imports Fuel Ethanol'!$D:$D,'EIA Imports Fuel Ethanol'!$A:$A,H$3,'EIA Imports Fuel Ethanol'!$C:$C,$A20)</f>
        <v/>
      </c>
      <c r="I20">
        <f>SUMIFS('EIA Imports Fuel Ethanol'!$D:$D,'EIA Imports Fuel Ethanol'!$A:$A,I$3,'EIA Imports Fuel Ethanol'!$C:$C,$A20)</f>
        <v/>
      </c>
      <c r="J20">
        <f>SUMIFS('EIA Imports Fuel Ethanol'!$D:$D,'EIA Imports Fuel Ethanol'!$A:$A,J$3,'EIA Imports Fuel Ethanol'!$C:$C,$A20)</f>
        <v/>
      </c>
      <c r="K20">
        <f>SUMIFS('EIA Imports Fuel Ethanol'!$D:$D,'EIA Imports Fuel Ethanol'!$A:$A,K$3,'EIA Imports Fuel Ethanol'!$C:$C,$A20)</f>
        <v/>
      </c>
      <c r="L20">
        <f>SUMIFS('EIA Imports Fuel Ethanol'!$D:$D,'EIA Imports Fuel Ethanol'!$A:$A,L$3,'EIA Imports Fuel Ethanol'!$C:$C,$A20)</f>
        <v/>
      </c>
      <c r="M20">
        <f>SUMIFS('EIA Imports Fuel Ethanol'!$D:$D,'EIA Imports Fuel Ethanol'!$A:$A,M$3,'EIA Imports Fuel Ethanol'!$C:$C,$A20)</f>
        <v/>
      </c>
      <c r="N20">
        <f>SUMIFS('EIA Imports Fuel Ethanol'!$D:$D,'EIA Imports Fuel Ethanol'!$A:$A,N$3,'EIA Imports Fuel Ethanol'!$C:$C,$A20)</f>
        <v/>
      </c>
      <c r="O20">
        <f>SUMIFS('EIA Imports Fuel Ethanol'!$D:$D,'EIA Imports Fuel Ethanol'!$A:$A,O$3,'EIA Imports Fuel Ethanol'!$C:$C,$A20)</f>
        <v/>
      </c>
      <c r="P20">
        <f>SUMIFS('EIA Imports Fuel Ethanol'!$D:$D,'EIA Imports Fuel Ethanol'!$A:$A,P$3,'EIA Imports Fuel Ethanol'!$C:$C,$A20)</f>
        <v/>
      </c>
      <c r="Q20">
        <f>SUMIFS('EIA Imports Fuel Ethanol'!$D:$D,'EIA Imports Fuel Ethanol'!$A:$A,Q$3,'EIA Imports Fuel Ethanol'!$C:$C,$A20)</f>
        <v/>
      </c>
      <c r="R20">
        <f>SUMIFS('EIA Imports Fuel Ethanol'!$D:$D,'EIA Imports Fuel Ethanol'!$A:$A,R$3,'EIA Imports Fuel Ethanol'!$C:$C,$A20)</f>
        <v/>
      </c>
      <c r="S20">
        <f>SUMIFS('EIA Imports Fuel Ethanol'!$D:$D,'EIA Imports Fuel Ethanol'!$A:$A,S$3,'EIA Imports Fuel Ethanol'!$C:$C,$A20)</f>
        <v/>
      </c>
      <c r="T20">
        <f>SUMIFS('EIA Imports Fuel Ethanol'!$D:$D,'EIA Imports Fuel Ethanol'!$A:$A,T$3,'EIA Imports Fuel Ethanol'!$C:$C,$A20)</f>
        <v/>
      </c>
      <c r="U20">
        <f>SUMIFS('EIA Imports Fuel Ethanol'!$D:$D,'EIA Imports Fuel Ethanol'!$A:$A,U$3,'EIA Imports Fuel Ethanol'!$C:$C,$A20)</f>
        <v/>
      </c>
      <c r="V20">
        <f>SUMIFS('EIA Imports Fuel Ethanol'!$D:$D,'EIA Imports Fuel Ethanol'!$A:$A,V$3,'EIA Imports Fuel Ethanol'!$C:$C,$A20)</f>
        <v/>
      </c>
      <c r="W20">
        <f>SUMIFS('EIA Imports Fuel Ethanol'!$D:$D,'EIA Imports Fuel Ethanol'!$A:$A,W$3,'EIA Imports Fuel Ethanol'!$C:$C,$A20)</f>
        <v/>
      </c>
      <c r="X20">
        <f>SUMIFS('EIA Imports Fuel Ethanol'!$D:$D,'EIA Imports Fuel Ethanol'!$A:$A,X$3,'EIA Imports Fuel Ethanol'!$C:$C,$A20)</f>
        <v/>
      </c>
      <c r="Y20">
        <f>SUMIFS('EIA Imports Fuel Ethanol'!$D:$D,'EIA Imports Fuel Ethanol'!$A:$A,Y$3,'EIA Imports Fuel Ethanol'!$C:$C,$A20)</f>
        <v/>
      </c>
      <c r="Z20">
        <f>SUMIFS('EIA Imports Fuel Ethanol'!$D:$D,'EIA Imports Fuel Ethanol'!$A:$A,Z$3,'EIA Imports Fuel Ethanol'!$C:$C,$A20)</f>
        <v/>
      </c>
      <c r="AA20">
        <f>SUMIFS('EIA Imports Fuel Ethanol'!$D:$D,'EIA Imports Fuel Ethanol'!$A:$A,AA$3,'EIA Imports Fuel Ethanol'!$C:$C,$A20)</f>
        <v/>
      </c>
      <c r="AB20">
        <f>SUMIFS('EIA Imports Fuel Ethanol'!$D:$D,'EIA Imports Fuel Ethanol'!$A:$A,AB$3,'EIA Imports Fuel Ethanol'!$C:$C,$A20)</f>
        <v/>
      </c>
      <c r="AC20">
        <f>SUMIFS('EIA Imports Fuel Ethanol'!$D:$D,'EIA Imports Fuel Ethanol'!$A:$A,AC$3,'EIA Imports Fuel Ethanol'!$C:$C,$A20)</f>
        <v/>
      </c>
      <c r="AD20">
        <f>SUMIFS('EIA Imports Fuel Ethanol'!$D:$D,'EIA Imports Fuel Ethanol'!$A:$A,AD$3,'EIA Imports Fuel Ethanol'!$C:$C,$A20)</f>
        <v/>
      </c>
      <c r="AE20">
        <f>SUMIFS('EIA Imports Fuel Ethanol'!$D:$D,'EIA Imports Fuel Ethanol'!$A:$A,AE$3,'EIA Imports Fuel Ethanol'!$C:$C,$A20)</f>
        <v/>
      </c>
      <c r="AF20">
        <f>SUMIFS('EIA Imports Fuel Ethanol'!$D:$D,'EIA Imports Fuel Ethanol'!$A:$A,AF$3,'EIA Imports Fuel Ethanol'!$C:$C,$A20)</f>
        <v/>
      </c>
      <c r="AG20">
        <f>SUMIFS('EIA Imports Fuel Ethanol'!$D:$D,'EIA Imports Fuel Ethanol'!$A:$A,AG$3,'EIA Imports Fuel Ethanol'!$C:$C,$A20)</f>
        <v/>
      </c>
      <c r="AH20">
        <f>SUMIFS('EIA Imports Fuel Ethanol'!$D:$D,'EIA Imports Fuel Ethanol'!$A:$A,AH$3,'EIA Imports Fuel Ethanol'!$C:$C,$A20)</f>
        <v/>
      </c>
      <c r="AI20">
        <f>SUMIFS('EIA Imports Fuel Ethanol'!$D:$D,'EIA Imports Fuel Ethanol'!$A:$A,AI$3,'EIA Imports Fuel Ethanol'!$C:$C,$A20)</f>
        <v/>
      </c>
      <c r="AJ20">
        <f>SUMIFS('EIA Imports Fuel Ethanol'!$D:$D,'EIA Imports Fuel Ethanol'!$A:$A,AJ$3,'EIA Imports Fuel Ethanol'!$C:$C,$A20)</f>
        <v/>
      </c>
      <c r="AK20">
        <f>SUMIFS('EIA Imports Fuel Ethanol'!$D:$D,'EIA Imports Fuel Ethanol'!$A:$A,AK$3,'EIA Imports Fuel Ethanol'!$C:$C,$A20)</f>
        <v/>
      </c>
      <c r="AL20">
        <f>SUMIFS('EIA Imports Fuel Ethanol'!$D:$D,'EIA Imports Fuel Ethanol'!$A:$A,AL$3,'EIA Imports Fuel Ethanol'!$C:$C,$A20)</f>
        <v/>
      </c>
      <c r="AM20">
        <f>SUMIFS('EIA Imports Fuel Ethanol'!$D:$D,'EIA Imports Fuel Ethanol'!$A:$A,AM$3,'EIA Imports Fuel Ethanol'!$C:$C,$A20)</f>
        <v/>
      </c>
      <c r="AN20">
        <f>SUMIFS('EIA Imports Fuel Ethanol'!$D:$D,'EIA Imports Fuel Ethanol'!$A:$A,AN$3,'EIA Imports Fuel Ethanol'!$C:$C,$A20)</f>
        <v/>
      </c>
      <c r="AO20">
        <f>SUMIFS('EIA Imports Fuel Ethanol'!$D:$D,'EIA Imports Fuel Ethanol'!$A:$A,AO$3,'EIA Imports Fuel Ethanol'!$C:$C,$A20)</f>
        <v/>
      </c>
      <c r="AP20">
        <f>SUMIFS('EIA Imports Fuel Ethanol'!$D:$D,'EIA Imports Fuel Ethanol'!$A:$A,AP$3,'EIA Imports Fuel Ethanol'!$C:$C,$A20)</f>
        <v/>
      </c>
      <c r="AQ20">
        <f>SUMIFS('EIA Imports Fuel Ethanol'!$D:$D,'EIA Imports Fuel Ethanol'!$A:$A,AQ$3,'EIA Imports Fuel Ethanol'!$C:$C,$A20)</f>
        <v/>
      </c>
      <c r="AR20">
        <f>SUMIFS('EIA Imports Fuel Ethanol'!$D:$D,'EIA Imports Fuel Ethanol'!$A:$A,AR$3,'EIA Imports Fuel Ethanol'!$C:$C,$A20)</f>
        <v/>
      </c>
      <c r="AS20">
        <f>SUMIFS('EIA Imports Fuel Ethanol'!$D:$D,'EIA Imports Fuel Ethanol'!$A:$A,AS$3,'EIA Imports Fuel Ethanol'!$C:$C,$A20)</f>
        <v/>
      </c>
      <c r="AT20">
        <f>SUMIFS('EIA Imports Fuel Ethanol'!$D:$D,'EIA Imports Fuel Ethanol'!$A:$A,AT$3,'EIA Imports Fuel Ethanol'!$C:$C,$A20)</f>
        <v/>
      </c>
      <c r="AU20">
        <f>SUMIFS('EIA Imports Fuel Ethanol'!$D:$D,'EIA Imports Fuel Ethanol'!$A:$A,AU$3,'EIA Imports Fuel Ethanol'!$C:$C,$A20)</f>
        <v/>
      </c>
      <c r="AV20">
        <f>SUMIFS('EIA Imports Fuel Ethanol'!$D:$D,'EIA Imports Fuel Ethanol'!$A:$A,AV$3,'EIA Imports Fuel Ethanol'!$C:$C,$A20)</f>
        <v/>
      </c>
    </row>
    <row r="21" spans="1:48">
      <c r="A21" t="s">
        <v>374</v>
      </c>
      <c r="B21" t="s">
        <v>1648</v>
      </c>
      <c r="C21" t="s">
        <v>1742</v>
      </c>
      <c r="E21">
        <f>SUMIFS('EIA Imports Fuel Ethanol'!$D:$D,'EIA Imports Fuel Ethanol'!$A:$A,E$3,'EIA Imports Fuel Ethanol'!$C:$C,$A21)</f>
        <v/>
      </c>
      <c r="F21">
        <f>SUMIFS('EIA Imports Fuel Ethanol'!$D:$D,'EIA Imports Fuel Ethanol'!$A:$A,F$3,'EIA Imports Fuel Ethanol'!$C:$C,$A21)</f>
        <v/>
      </c>
      <c r="G21">
        <f>SUMIFS('EIA Imports Fuel Ethanol'!$D:$D,'EIA Imports Fuel Ethanol'!$A:$A,G$3,'EIA Imports Fuel Ethanol'!$C:$C,$A21)</f>
        <v/>
      </c>
      <c r="H21">
        <f>SUMIFS('EIA Imports Fuel Ethanol'!$D:$D,'EIA Imports Fuel Ethanol'!$A:$A,H$3,'EIA Imports Fuel Ethanol'!$C:$C,$A21)</f>
        <v/>
      </c>
      <c r="I21">
        <f>SUMIFS('EIA Imports Fuel Ethanol'!$D:$D,'EIA Imports Fuel Ethanol'!$A:$A,I$3,'EIA Imports Fuel Ethanol'!$C:$C,$A21)</f>
        <v/>
      </c>
      <c r="J21">
        <f>SUMIFS('EIA Imports Fuel Ethanol'!$D:$D,'EIA Imports Fuel Ethanol'!$A:$A,J$3,'EIA Imports Fuel Ethanol'!$C:$C,$A21)</f>
        <v/>
      </c>
      <c r="K21">
        <f>SUMIFS('EIA Imports Fuel Ethanol'!$D:$D,'EIA Imports Fuel Ethanol'!$A:$A,K$3,'EIA Imports Fuel Ethanol'!$C:$C,$A21)</f>
        <v/>
      </c>
      <c r="L21">
        <f>SUMIFS('EIA Imports Fuel Ethanol'!$D:$D,'EIA Imports Fuel Ethanol'!$A:$A,L$3,'EIA Imports Fuel Ethanol'!$C:$C,$A21)</f>
        <v/>
      </c>
      <c r="M21">
        <f>SUMIFS('EIA Imports Fuel Ethanol'!$D:$D,'EIA Imports Fuel Ethanol'!$A:$A,M$3,'EIA Imports Fuel Ethanol'!$C:$C,$A21)</f>
        <v/>
      </c>
      <c r="N21">
        <f>SUMIFS('EIA Imports Fuel Ethanol'!$D:$D,'EIA Imports Fuel Ethanol'!$A:$A,N$3,'EIA Imports Fuel Ethanol'!$C:$C,$A21)</f>
        <v/>
      </c>
      <c r="O21">
        <f>SUMIFS('EIA Imports Fuel Ethanol'!$D:$D,'EIA Imports Fuel Ethanol'!$A:$A,O$3,'EIA Imports Fuel Ethanol'!$C:$C,$A21)</f>
        <v/>
      </c>
      <c r="P21">
        <f>SUMIFS('EIA Imports Fuel Ethanol'!$D:$D,'EIA Imports Fuel Ethanol'!$A:$A,P$3,'EIA Imports Fuel Ethanol'!$C:$C,$A21)</f>
        <v/>
      </c>
      <c r="Q21">
        <f>SUMIFS('EIA Imports Fuel Ethanol'!$D:$D,'EIA Imports Fuel Ethanol'!$A:$A,Q$3,'EIA Imports Fuel Ethanol'!$C:$C,$A21)</f>
        <v/>
      </c>
      <c r="R21">
        <f>SUMIFS('EIA Imports Fuel Ethanol'!$D:$D,'EIA Imports Fuel Ethanol'!$A:$A,R$3,'EIA Imports Fuel Ethanol'!$C:$C,$A21)</f>
        <v/>
      </c>
      <c r="S21">
        <f>SUMIFS('EIA Imports Fuel Ethanol'!$D:$D,'EIA Imports Fuel Ethanol'!$A:$A,S$3,'EIA Imports Fuel Ethanol'!$C:$C,$A21)</f>
        <v/>
      </c>
      <c r="T21">
        <f>SUMIFS('EIA Imports Fuel Ethanol'!$D:$D,'EIA Imports Fuel Ethanol'!$A:$A,T$3,'EIA Imports Fuel Ethanol'!$C:$C,$A21)</f>
        <v/>
      </c>
      <c r="U21">
        <f>SUMIFS('EIA Imports Fuel Ethanol'!$D:$D,'EIA Imports Fuel Ethanol'!$A:$A,U$3,'EIA Imports Fuel Ethanol'!$C:$C,$A21)</f>
        <v/>
      </c>
      <c r="V21">
        <f>SUMIFS('EIA Imports Fuel Ethanol'!$D:$D,'EIA Imports Fuel Ethanol'!$A:$A,V$3,'EIA Imports Fuel Ethanol'!$C:$C,$A21)</f>
        <v/>
      </c>
      <c r="W21">
        <f>SUMIFS('EIA Imports Fuel Ethanol'!$D:$D,'EIA Imports Fuel Ethanol'!$A:$A,W$3,'EIA Imports Fuel Ethanol'!$C:$C,$A21)</f>
        <v/>
      </c>
      <c r="X21">
        <f>SUMIFS('EIA Imports Fuel Ethanol'!$D:$D,'EIA Imports Fuel Ethanol'!$A:$A,X$3,'EIA Imports Fuel Ethanol'!$C:$C,$A21)</f>
        <v/>
      </c>
      <c r="Y21">
        <f>SUMIFS('EIA Imports Fuel Ethanol'!$D:$D,'EIA Imports Fuel Ethanol'!$A:$A,Y$3,'EIA Imports Fuel Ethanol'!$C:$C,$A21)</f>
        <v/>
      </c>
      <c r="Z21">
        <f>SUMIFS('EIA Imports Fuel Ethanol'!$D:$D,'EIA Imports Fuel Ethanol'!$A:$A,Z$3,'EIA Imports Fuel Ethanol'!$C:$C,$A21)</f>
        <v/>
      </c>
      <c r="AA21">
        <f>SUMIFS('EIA Imports Fuel Ethanol'!$D:$D,'EIA Imports Fuel Ethanol'!$A:$A,AA$3,'EIA Imports Fuel Ethanol'!$C:$C,$A21)</f>
        <v/>
      </c>
      <c r="AB21">
        <f>SUMIFS('EIA Imports Fuel Ethanol'!$D:$D,'EIA Imports Fuel Ethanol'!$A:$A,AB$3,'EIA Imports Fuel Ethanol'!$C:$C,$A21)</f>
        <v/>
      </c>
      <c r="AC21">
        <f>SUMIFS('EIA Imports Fuel Ethanol'!$D:$D,'EIA Imports Fuel Ethanol'!$A:$A,AC$3,'EIA Imports Fuel Ethanol'!$C:$C,$A21)</f>
        <v/>
      </c>
      <c r="AD21">
        <f>SUMIFS('EIA Imports Fuel Ethanol'!$D:$D,'EIA Imports Fuel Ethanol'!$A:$A,AD$3,'EIA Imports Fuel Ethanol'!$C:$C,$A21)</f>
        <v/>
      </c>
      <c r="AE21">
        <f>SUMIFS('EIA Imports Fuel Ethanol'!$D:$D,'EIA Imports Fuel Ethanol'!$A:$A,AE$3,'EIA Imports Fuel Ethanol'!$C:$C,$A21)</f>
        <v/>
      </c>
      <c r="AF21">
        <f>SUMIFS('EIA Imports Fuel Ethanol'!$D:$D,'EIA Imports Fuel Ethanol'!$A:$A,AF$3,'EIA Imports Fuel Ethanol'!$C:$C,$A21)</f>
        <v/>
      </c>
      <c r="AG21">
        <f>SUMIFS('EIA Imports Fuel Ethanol'!$D:$D,'EIA Imports Fuel Ethanol'!$A:$A,AG$3,'EIA Imports Fuel Ethanol'!$C:$C,$A21)</f>
        <v/>
      </c>
      <c r="AH21">
        <f>SUMIFS('EIA Imports Fuel Ethanol'!$D:$D,'EIA Imports Fuel Ethanol'!$A:$A,AH$3,'EIA Imports Fuel Ethanol'!$C:$C,$A21)</f>
        <v/>
      </c>
      <c r="AI21">
        <f>SUMIFS('EIA Imports Fuel Ethanol'!$D:$D,'EIA Imports Fuel Ethanol'!$A:$A,AI$3,'EIA Imports Fuel Ethanol'!$C:$C,$A21)</f>
        <v/>
      </c>
      <c r="AJ21">
        <f>SUMIFS('EIA Imports Fuel Ethanol'!$D:$D,'EIA Imports Fuel Ethanol'!$A:$A,AJ$3,'EIA Imports Fuel Ethanol'!$C:$C,$A21)</f>
        <v/>
      </c>
      <c r="AK21">
        <f>SUMIFS('EIA Imports Fuel Ethanol'!$D:$D,'EIA Imports Fuel Ethanol'!$A:$A,AK$3,'EIA Imports Fuel Ethanol'!$C:$C,$A21)</f>
        <v/>
      </c>
      <c r="AL21">
        <f>SUMIFS('EIA Imports Fuel Ethanol'!$D:$D,'EIA Imports Fuel Ethanol'!$A:$A,AL$3,'EIA Imports Fuel Ethanol'!$C:$C,$A21)</f>
        <v/>
      </c>
      <c r="AM21">
        <f>SUMIFS('EIA Imports Fuel Ethanol'!$D:$D,'EIA Imports Fuel Ethanol'!$A:$A,AM$3,'EIA Imports Fuel Ethanol'!$C:$C,$A21)</f>
        <v/>
      </c>
      <c r="AN21">
        <f>SUMIFS('EIA Imports Fuel Ethanol'!$D:$D,'EIA Imports Fuel Ethanol'!$A:$A,AN$3,'EIA Imports Fuel Ethanol'!$C:$C,$A21)</f>
        <v/>
      </c>
      <c r="AO21">
        <f>SUMIFS('EIA Imports Fuel Ethanol'!$D:$D,'EIA Imports Fuel Ethanol'!$A:$A,AO$3,'EIA Imports Fuel Ethanol'!$C:$C,$A21)</f>
        <v/>
      </c>
      <c r="AP21">
        <f>SUMIFS('EIA Imports Fuel Ethanol'!$D:$D,'EIA Imports Fuel Ethanol'!$A:$A,AP$3,'EIA Imports Fuel Ethanol'!$C:$C,$A21)</f>
        <v/>
      </c>
      <c r="AQ21">
        <f>SUMIFS('EIA Imports Fuel Ethanol'!$D:$D,'EIA Imports Fuel Ethanol'!$A:$A,AQ$3,'EIA Imports Fuel Ethanol'!$C:$C,$A21)</f>
        <v/>
      </c>
      <c r="AR21">
        <f>SUMIFS('EIA Imports Fuel Ethanol'!$D:$D,'EIA Imports Fuel Ethanol'!$A:$A,AR$3,'EIA Imports Fuel Ethanol'!$C:$C,$A21)</f>
        <v/>
      </c>
      <c r="AS21">
        <f>SUMIFS('EIA Imports Fuel Ethanol'!$D:$D,'EIA Imports Fuel Ethanol'!$A:$A,AS$3,'EIA Imports Fuel Ethanol'!$C:$C,$A21)</f>
        <v/>
      </c>
      <c r="AT21">
        <f>SUMIFS('EIA Imports Fuel Ethanol'!$D:$D,'EIA Imports Fuel Ethanol'!$A:$A,AT$3,'EIA Imports Fuel Ethanol'!$C:$C,$A21)</f>
        <v/>
      </c>
      <c r="AU21">
        <f>SUMIFS('EIA Imports Fuel Ethanol'!$D:$D,'EIA Imports Fuel Ethanol'!$A:$A,AU$3,'EIA Imports Fuel Ethanol'!$C:$C,$A21)</f>
        <v/>
      </c>
      <c r="AV21">
        <f>SUMIFS('EIA Imports Fuel Ethanol'!$D:$D,'EIA Imports Fuel Ethanol'!$A:$A,AV$3,'EIA Imports Fuel Ethanol'!$C:$C,$A21)</f>
        <v/>
      </c>
    </row>
    <row r="22" spans="1:48">
      <c r="A22" t="s">
        <v>371</v>
      </c>
      <c r="B22" t="s">
        <v>1648</v>
      </c>
      <c r="C22" t="s">
        <v>1742</v>
      </c>
      <c r="E22">
        <f>SUMIFS('EIA Imports Fuel Ethanol'!$D:$D,'EIA Imports Fuel Ethanol'!$A:$A,E$3,'EIA Imports Fuel Ethanol'!$C:$C,$A22)</f>
        <v/>
      </c>
      <c r="F22">
        <f>SUMIFS('EIA Imports Fuel Ethanol'!$D:$D,'EIA Imports Fuel Ethanol'!$A:$A,F$3,'EIA Imports Fuel Ethanol'!$C:$C,$A22)</f>
        <v/>
      </c>
      <c r="G22">
        <f>SUMIFS('EIA Imports Fuel Ethanol'!$D:$D,'EIA Imports Fuel Ethanol'!$A:$A,G$3,'EIA Imports Fuel Ethanol'!$C:$C,$A22)</f>
        <v/>
      </c>
      <c r="H22">
        <f>SUMIFS('EIA Imports Fuel Ethanol'!$D:$D,'EIA Imports Fuel Ethanol'!$A:$A,H$3,'EIA Imports Fuel Ethanol'!$C:$C,$A22)</f>
        <v/>
      </c>
      <c r="I22">
        <f>SUMIFS('EIA Imports Fuel Ethanol'!$D:$D,'EIA Imports Fuel Ethanol'!$A:$A,I$3,'EIA Imports Fuel Ethanol'!$C:$C,$A22)</f>
        <v/>
      </c>
      <c r="J22">
        <f>SUMIFS('EIA Imports Fuel Ethanol'!$D:$D,'EIA Imports Fuel Ethanol'!$A:$A,J$3,'EIA Imports Fuel Ethanol'!$C:$C,$A22)</f>
        <v/>
      </c>
      <c r="K22">
        <f>SUMIFS('EIA Imports Fuel Ethanol'!$D:$D,'EIA Imports Fuel Ethanol'!$A:$A,K$3,'EIA Imports Fuel Ethanol'!$C:$C,$A22)</f>
        <v/>
      </c>
      <c r="L22">
        <f>SUMIFS('EIA Imports Fuel Ethanol'!$D:$D,'EIA Imports Fuel Ethanol'!$A:$A,L$3,'EIA Imports Fuel Ethanol'!$C:$C,$A22)</f>
        <v/>
      </c>
      <c r="M22">
        <f>SUMIFS('EIA Imports Fuel Ethanol'!$D:$D,'EIA Imports Fuel Ethanol'!$A:$A,M$3,'EIA Imports Fuel Ethanol'!$C:$C,$A22)</f>
        <v/>
      </c>
      <c r="N22">
        <f>SUMIFS('EIA Imports Fuel Ethanol'!$D:$D,'EIA Imports Fuel Ethanol'!$A:$A,N$3,'EIA Imports Fuel Ethanol'!$C:$C,$A22)</f>
        <v/>
      </c>
      <c r="O22">
        <f>SUMIFS('EIA Imports Fuel Ethanol'!$D:$D,'EIA Imports Fuel Ethanol'!$A:$A,O$3,'EIA Imports Fuel Ethanol'!$C:$C,$A22)</f>
        <v/>
      </c>
      <c r="P22">
        <f>SUMIFS('EIA Imports Fuel Ethanol'!$D:$D,'EIA Imports Fuel Ethanol'!$A:$A,P$3,'EIA Imports Fuel Ethanol'!$C:$C,$A22)</f>
        <v/>
      </c>
      <c r="Q22">
        <f>SUMIFS('EIA Imports Fuel Ethanol'!$D:$D,'EIA Imports Fuel Ethanol'!$A:$A,Q$3,'EIA Imports Fuel Ethanol'!$C:$C,$A22)</f>
        <v/>
      </c>
      <c r="R22">
        <f>SUMIFS('EIA Imports Fuel Ethanol'!$D:$D,'EIA Imports Fuel Ethanol'!$A:$A,R$3,'EIA Imports Fuel Ethanol'!$C:$C,$A22)</f>
        <v/>
      </c>
      <c r="S22">
        <f>SUMIFS('EIA Imports Fuel Ethanol'!$D:$D,'EIA Imports Fuel Ethanol'!$A:$A,S$3,'EIA Imports Fuel Ethanol'!$C:$C,$A22)</f>
        <v/>
      </c>
      <c r="T22">
        <f>SUMIFS('EIA Imports Fuel Ethanol'!$D:$D,'EIA Imports Fuel Ethanol'!$A:$A,T$3,'EIA Imports Fuel Ethanol'!$C:$C,$A22)</f>
        <v/>
      </c>
      <c r="U22">
        <f>SUMIFS('EIA Imports Fuel Ethanol'!$D:$D,'EIA Imports Fuel Ethanol'!$A:$A,U$3,'EIA Imports Fuel Ethanol'!$C:$C,$A22)</f>
        <v/>
      </c>
      <c r="V22">
        <f>SUMIFS('EIA Imports Fuel Ethanol'!$D:$D,'EIA Imports Fuel Ethanol'!$A:$A,V$3,'EIA Imports Fuel Ethanol'!$C:$C,$A22)</f>
        <v/>
      </c>
      <c r="W22">
        <f>SUMIFS('EIA Imports Fuel Ethanol'!$D:$D,'EIA Imports Fuel Ethanol'!$A:$A,W$3,'EIA Imports Fuel Ethanol'!$C:$C,$A22)</f>
        <v/>
      </c>
      <c r="X22">
        <f>SUMIFS('EIA Imports Fuel Ethanol'!$D:$D,'EIA Imports Fuel Ethanol'!$A:$A,X$3,'EIA Imports Fuel Ethanol'!$C:$C,$A22)</f>
        <v/>
      </c>
      <c r="Y22">
        <f>SUMIFS('EIA Imports Fuel Ethanol'!$D:$D,'EIA Imports Fuel Ethanol'!$A:$A,Y$3,'EIA Imports Fuel Ethanol'!$C:$C,$A22)</f>
        <v/>
      </c>
      <c r="Z22">
        <f>SUMIFS('EIA Imports Fuel Ethanol'!$D:$D,'EIA Imports Fuel Ethanol'!$A:$A,Z$3,'EIA Imports Fuel Ethanol'!$C:$C,$A22)</f>
        <v/>
      </c>
      <c r="AA22">
        <f>SUMIFS('EIA Imports Fuel Ethanol'!$D:$D,'EIA Imports Fuel Ethanol'!$A:$A,AA$3,'EIA Imports Fuel Ethanol'!$C:$C,$A22)</f>
        <v/>
      </c>
      <c r="AB22">
        <f>SUMIFS('EIA Imports Fuel Ethanol'!$D:$D,'EIA Imports Fuel Ethanol'!$A:$A,AB$3,'EIA Imports Fuel Ethanol'!$C:$C,$A22)</f>
        <v/>
      </c>
      <c r="AC22">
        <f>SUMIFS('EIA Imports Fuel Ethanol'!$D:$D,'EIA Imports Fuel Ethanol'!$A:$A,AC$3,'EIA Imports Fuel Ethanol'!$C:$C,$A22)</f>
        <v/>
      </c>
      <c r="AD22">
        <f>SUMIFS('EIA Imports Fuel Ethanol'!$D:$D,'EIA Imports Fuel Ethanol'!$A:$A,AD$3,'EIA Imports Fuel Ethanol'!$C:$C,$A22)</f>
        <v/>
      </c>
      <c r="AE22">
        <f>SUMIFS('EIA Imports Fuel Ethanol'!$D:$D,'EIA Imports Fuel Ethanol'!$A:$A,AE$3,'EIA Imports Fuel Ethanol'!$C:$C,$A22)</f>
        <v/>
      </c>
      <c r="AF22">
        <f>SUMIFS('EIA Imports Fuel Ethanol'!$D:$D,'EIA Imports Fuel Ethanol'!$A:$A,AF$3,'EIA Imports Fuel Ethanol'!$C:$C,$A22)</f>
        <v/>
      </c>
      <c r="AG22">
        <f>SUMIFS('EIA Imports Fuel Ethanol'!$D:$D,'EIA Imports Fuel Ethanol'!$A:$A,AG$3,'EIA Imports Fuel Ethanol'!$C:$C,$A22)</f>
        <v/>
      </c>
      <c r="AH22">
        <f>SUMIFS('EIA Imports Fuel Ethanol'!$D:$D,'EIA Imports Fuel Ethanol'!$A:$A,AH$3,'EIA Imports Fuel Ethanol'!$C:$C,$A22)</f>
        <v/>
      </c>
      <c r="AI22">
        <f>SUMIFS('EIA Imports Fuel Ethanol'!$D:$D,'EIA Imports Fuel Ethanol'!$A:$A,AI$3,'EIA Imports Fuel Ethanol'!$C:$C,$A22)</f>
        <v/>
      </c>
      <c r="AJ22">
        <f>SUMIFS('EIA Imports Fuel Ethanol'!$D:$D,'EIA Imports Fuel Ethanol'!$A:$A,AJ$3,'EIA Imports Fuel Ethanol'!$C:$C,$A22)</f>
        <v/>
      </c>
      <c r="AK22">
        <f>SUMIFS('EIA Imports Fuel Ethanol'!$D:$D,'EIA Imports Fuel Ethanol'!$A:$A,AK$3,'EIA Imports Fuel Ethanol'!$C:$C,$A22)</f>
        <v/>
      </c>
      <c r="AL22">
        <f>SUMIFS('EIA Imports Fuel Ethanol'!$D:$D,'EIA Imports Fuel Ethanol'!$A:$A,AL$3,'EIA Imports Fuel Ethanol'!$C:$C,$A22)</f>
        <v/>
      </c>
      <c r="AM22">
        <f>SUMIFS('EIA Imports Fuel Ethanol'!$D:$D,'EIA Imports Fuel Ethanol'!$A:$A,AM$3,'EIA Imports Fuel Ethanol'!$C:$C,$A22)</f>
        <v/>
      </c>
      <c r="AN22">
        <f>SUMIFS('EIA Imports Fuel Ethanol'!$D:$D,'EIA Imports Fuel Ethanol'!$A:$A,AN$3,'EIA Imports Fuel Ethanol'!$C:$C,$A22)</f>
        <v/>
      </c>
      <c r="AO22">
        <f>SUMIFS('EIA Imports Fuel Ethanol'!$D:$D,'EIA Imports Fuel Ethanol'!$A:$A,AO$3,'EIA Imports Fuel Ethanol'!$C:$C,$A22)</f>
        <v/>
      </c>
      <c r="AP22">
        <f>SUMIFS('EIA Imports Fuel Ethanol'!$D:$D,'EIA Imports Fuel Ethanol'!$A:$A,AP$3,'EIA Imports Fuel Ethanol'!$C:$C,$A22)</f>
        <v/>
      </c>
      <c r="AQ22">
        <f>SUMIFS('EIA Imports Fuel Ethanol'!$D:$D,'EIA Imports Fuel Ethanol'!$A:$A,AQ$3,'EIA Imports Fuel Ethanol'!$C:$C,$A22)</f>
        <v/>
      </c>
      <c r="AR22">
        <f>SUMIFS('EIA Imports Fuel Ethanol'!$D:$D,'EIA Imports Fuel Ethanol'!$A:$A,AR$3,'EIA Imports Fuel Ethanol'!$C:$C,$A22)</f>
        <v/>
      </c>
      <c r="AS22">
        <f>SUMIFS('EIA Imports Fuel Ethanol'!$D:$D,'EIA Imports Fuel Ethanol'!$A:$A,AS$3,'EIA Imports Fuel Ethanol'!$C:$C,$A22)</f>
        <v/>
      </c>
      <c r="AT22">
        <f>SUMIFS('EIA Imports Fuel Ethanol'!$D:$D,'EIA Imports Fuel Ethanol'!$A:$A,AT$3,'EIA Imports Fuel Ethanol'!$C:$C,$A22)</f>
        <v/>
      </c>
      <c r="AU22">
        <f>SUMIFS('EIA Imports Fuel Ethanol'!$D:$D,'EIA Imports Fuel Ethanol'!$A:$A,AU$3,'EIA Imports Fuel Ethanol'!$C:$C,$A22)</f>
        <v/>
      </c>
      <c r="AV22">
        <f>SUMIFS('EIA Imports Fuel Ethanol'!$D:$D,'EIA Imports Fuel Ethanol'!$A:$A,AV$3,'EIA Imports Fuel Ethanol'!$C:$C,$A22)</f>
        <v/>
      </c>
    </row>
    <row r="23" spans="1:48">
      <c r="A23" t="s">
        <v>346</v>
      </c>
      <c r="B23" t="s">
        <v>1648</v>
      </c>
      <c r="C23" t="s">
        <v>1742</v>
      </c>
      <c r="E23">
        <f>SUMIFS('EIA Imports Fuel Ethanol'!$D:$D,'EIA Imports Fuel Ethanol'!$A:$A,E$3,'EIA Imports Fuel Ethanol'!$C:$C,$A23)</f>
        <v/>
      </c>
      <c r="F23">
        <f>SUMIFS('EIA Imports Fuel Ethanol'!$D:$D,'EIA Imports Fuel Ethanol'!$A:$A,F$3,'EIA Imports Fuel Ethanol'!$C:$C,$A23)</f>
        <v/>
      </c>
      <c r="G23">
        <f>SUMIFS('EIA Imports Fuel Ethanol'!$D:$D,'EIA Imports Fuel Ethanol'!$A:$A,G$3,'EIA Imports Fuel Ethanol'!$C:$C,$A23)</f>
        <v/>
      </c>
      <c r="H23">
        <f>SUMIFS('EIA Imports Fuel Ethanol'!$D:$D,'EIA Imports Fuel Ethanol'!$A:$A,H$3,'EIA Imports Fuel Ethanol'!$C:$C,$A23)</f>
        <v/>
      </c>
      <c r="I23">
        <f>SUMIFS('EIA Imports Fuel Ethanol'!$D:$D,'EIA Imports Fuel Ethanol'!$A:$A,I$3,'EIA Imports Fuel Ethanol'!$C:$C,$A23)</f>
        <v/>
      </c>
      <c r="J23">
        <f>SUMIFS('EIA Imports Fuel Ethanol'!$D:$D,'EIA Imports Fuel Ethanol'!$A:$A,J$3,'EIA Imports Fuel Ethanol'!$C:$C,$A23)</f>
        <v/>
      </c>
      <c r="K23">
        <f>SUMIFS('EIA Imports Fuel Ethanol'!$D:$D,'EIA Imports Fuel Ethanol'!$A:$A,K$3,'EIA Imports Fuel Ethanol'!$C:$C,$A23)</f>
        <v/>
      </c>
      <c r="L23">
        <f>SUMIFS('EIA Imports Fuel Ethanol'!$D:$D,'EIA Imports Fuel Ethanol'!$A:$A,L$3,'EIA Imports Fuel Ethanol'!$C:$C,$A23)</f>
        <v/>
      </c>
      <c r="M23">
        <f>SUMIFS('EIA Imports Fuel Ethanol'!$D:$D,'EIA Imports Fuel Ethanol'!$A:$A,M$3,'EIA Imports Fuel Ethanol'!$C:$C,$A23)</f>
        <v/>
      </c>
      <c r="N23">
        <f>SUMIFS('EIA Imports Fuel Ethanol'!$D:$D,'EIA Imports Fuel Ethanol'!$A:$A,N$3,'EIA Imports Fuel Ethanol'!$C:$C,$A23)</f>
        <v/>
      </c>
      <c r="O23">
        <f>SUMIFS('EIA Imports Fuel Ethanol'!$D:$D,'EIA Imports Fuel Ethanol'!$A:$A,O$3,'EIA Imports Fuel Ethanol'!$C:$C,$A23)</f>
        <v/>
      </c>
      <c r="P23">
        <f>SUMIFS('EIA Imports Fuel Ethanol'!$D:$D,'EIA Imports Fuel Ethanol'!$A:$A,P$3,'EIA Imports Fuel Ethanol'!$C:$C,$A23)</f>
        <v/>
      </c>
      <c r="Q23">
        <f>SUMIFS('EIA Imports Fuel Ethanol'!$D:$D,'EIA Imports Fuel Ethanol'!$A:$A,Q$3,'EIA Imports Fuel Ethanol'!$C:$C,$A23)</f>
        <v/>
      </c>
      <c r="R23">
        <f>SUMIFS('EIA Imports Fuel Ethanol'!$D:$D,'EIA Imports Fuel Ethanol'!$A:$A,R$3,'EIA Imports Fuel Ethanol'!$C:$C,$A23)</f>
        <v/>
      </c>
      <c r="S23">
        <f>SUMIFS('EIA Imports Fuel Ethanol'!$D:$D,'EIA Imports Fuel Ethanol'!$A:$A,S$3,'EIA Imports Fuel Ethanol'!$C:$C,$A23)</f>
        <v/>
      </c>
      <c r="T23">
        <f>SUMIFS('EIA Imports Fuel Ethanol'!$D:$D,'EIA Imports Fuel Ethanol'!$A:$A,T$3,'EIA Imports Fuel Ethanol'!$C:$C,$A23)</f>
        <v/>
      </c>
      <c r="U23">
        <f>SUMIFS('EIA Imports Fuel Ethanol'!$D:$D,'EIA Imports Fuel Ethanol'!$A:$A,U$3,'EIA Imports Fuel Ethanol'!$C:$C,$A23)</f>
        <v/>
      </c>
      <c r="V23">
        <f>SUMIFS('EIA Imports Fuel Ethanol'!$D:$D,'EIA Imports Fuel Ethanol'!$A:$A,V$3,'EIA Imports Fuel Ethanol'!$C:$C,$A23)</f>
        <v/>
      </c>
      <c r="W23">
        <f>SUMIFS('EIA Imports Fuel Ethanol'!$D:$D,'EIA Imports Fuel Ethanol'!$A:$A,W$3,'EIA Imports Fuel Ethanol'!$C:$C,$A23)</f>
        <v/>
      </c>
      <c r="X23">
        <f>SUMIFS('EIA Imports Fuel Ethanol'!$D:$D,'EIA Imports Fuel Ethanol'!$A:$A,X$3,'EIA Imports Fuel Ethanol'!$C:$C,$A23)</f>
        <v/>
      </c>
      <c r="Y23">
        <f>SUMIFS('EIA Imports Fuel Ethanol'!$D:$D,'EIA Imports Fuel Ethanol'!$A:$A,Y$3,'EIA Imports Fuel Ethanol'!$C:$C,$A23)</f>
        <v/>
      </c>
      <c r="Z23">
        <f>SUMIFS('EIA Imports Fuel Ethanol'!$D:$D,'EIA Imports Fuel Ethanol'!$A:$A,Z$3,'EIA Imports Fuel Ethanol'!$C:$C,$A23)</f>
        <v/>
      </c>
      <c r="AA23">
        <f>SUMIFS('EIA Imports Fuel Ethanol'!$D:$D,'EIA Imports Fuel Ethanol'!$A:$A,AA$3,'EIA Imports Fuel Ethanol'!$C:$C,$A23)</f>
        <v/>
      </c>
      <c r="AB23">
        <f>SUMIFS('EIA Imports Fuel Ethanol'!$D:$D,'EIA Imports Fuel Ethanol'!$A:$A,AB$3,'EIA Imports Fuel Ethanol'!$C:$C,$A23)</f>
        <v/>
      </c>
      <c r="AC23">
        <f>SUMIFS('EIA Imports Fuel Ethanol'!$D:$D,'EIA Imports Fuel Ethanol'!$A:$A,AC$3,'EIA Imports Fuel Ethanol'!$C:$C,$A23)</f>
        <v/>
      </c>
      <c r="AD23">
        <f>SUMIFS('EIA Imports Fuel Ethanol'!$D:$D,'EIA Imports Fuel Ethanol'!$A:$A,AD$3,'EIA Imports Fuel Ethanol'!$C:$C,$A23)</f>
        <v/>
      </c>
      <c r="AE23">
        <f>SUMIFS('EIA Imports Fuel Ethanol'!$D:$D,'EIA Imports Fuel Ethanol'!$A:$A,AE$3,'EIA Imports Fuel Ethanol'!$C:$C,$A23)</f>
        <v/>
      </c>
      <c r="AF23">
        <f>SUMIFS('EIA Imports Fuel Ethanol'!$D:$D,'EIA Imports Fuel Ethanol'!$A:$A,AF$3,'EIA Imports Fuel Ethanol'!$C:$C,$A23)</f>
        <v/>
      </c>
      <c r="AG23">
        <f>SUMIFS('EIA Imports Fuel Ethanol'!$D:$D,'EIA Imports Fuel Ethanol'!$A:$A,AG$3,'EIA Imports Fuel Ethanol'!$C:$C,$A23)</f>
        <v/>
      </c>
      <c r="AH23">
        <f>SUMIFS('EIA Imports Fuel Ethanol'!$D:$D,'EIA Imports Fuel Ethanol'!$A:$A,AH$3,'EIA Imports Fuel Ethanol'!$C:$C,$A23)</f>
        <v/>
      </c>
      <c r="AI23">
        <f>SUMIFS('EIA Imports Fuel Ethanol'!$D:$D,'EIA Imports Fuel Ethanol'!$A:$A,AI$3,'EIA Imports Fuel Ethanol'!$C:$C,$A23)</f>
        <v/>
      </c>
      <c r="AJ23">
        <f>SUMIFS('EIA Imports Fuel Ethanol'!$D:$D,'EIA Imports Fuel Ethanol'!$A:$A,AJ$3,'EIA Imports Fuel Ethanol'!$C:$C,$A23)</f>
        <v/>
      </c>
      <c r="AK23">
        <f>SUMIFS('EIA Imports Fuel Ethanol'!$D:$D,'EIA Imports Fuel Ethanol'!$A:$A,AK$3,'EIA Imports Fuel Ethanol'!$C:$C,$A23)</f>
        <v/>
      </c>
      <c r="AL23">
        <f>SUMIFS('EIA Imports Fuel Ethanol'!$D:$D,'EIA Imports Fuel Ethanol'!$A:$A,AL$3,'EIA Imports Fuel Ethanol'!$C:$C,$A23)</f>
        <v/>
      </c>
      <c r="AM23">
        <f>SUMIFS('EIA Imports Fuel Ethanol'!$D:$D,'EIA Imports Fuel Ethanol'!$A:$A,AM$3,'EIA Imports Fuel Ethanol'!$C:$C,$A23)</f>
        <v/>
      </c>
      <c r="AN23">
        <f>SUMIFS('EIA Imports Fuel Ethanol'!$D:$D,'EIA Imports Fuel Ethanol'!$A:$A,AN$3,'EIA Imports Fuel Ethanol'!$C:$C,$A23)</f>
        <v/>
      </c>
      <c r="AO23">
        <f>SUMIFS('EIA Imports Fuel Ethanol'!$D:$D,'EIA Imports Fuel Ethanol'!$A:$A,AO$3,'EIA Imports Fuel Ethanol'!$C:$C,$A23)</f>
        <v/>
      </c>
      <c r="AP23">
        <f>SUMIFS('EIA Imports Fuel Ethanol'!$D:$D,'EIA Imports Fuel Ethanol'!$A:$A,AP$3,'EIA Imports Fuel Ethanol'!$C:$C,$A23)</f>
        <v/>
      </c>
      <c r="AQ23">
        <f>SUMIFS('EIA Imports Fuel Ethanol'!$D:$D,'EIA Imports Fuel Ethanol'!$A:$A,AQ$3,'EIA Imports Fuel Ethanol'!$C:$C,$A23)</f>
        <v/>
      </c>
      <c r="AR23">
        <f>SUMIFS('EIA Imports Fuel Ethanol'!$D:$D,'EIA Imports Fuel Ethanol'!$A:$A,AR$3,'EIA Imports Fuel Ethanol'!$C:$C,$A23)</f>
        <v/>
      </c>
      <c r="AS23">
        <f>SUMIFS('EIA Imports Fuel Ethanol'!$D:$D,'EIA Imports Fuel Ethanol'!$A:$A,AS$3,'EIA Imports Fuel Ethanol'!$C:$C,$A23)</f>
        <v/>
      </c>
      <c r="AT23">
        <f>SUMIFS('EIA Imports Fuel Ethanol'!$D:$D,'EIA Imports Fuel Ethanol'!$A:$A,AT$3,'EIA Imports Fuel Ethanol'!$C:$C,$A23)</f>
        <v/>
      </c>
      <c r="AU23">
        <f>SUMIFS('EIA Imports Fuel Ethanol'!$D:$D,'EIA Imports Fuel Ethanol'!$A:$A,AU$3,'EIA Imports Fuel Ethanol'!$C:$C,$A23)</f>
        <v/>
      </c>
      <c r="AV23">
        <f>SUMIFS('EIA Imports Fuel Ethanol'!$D:$D,'EIA Imports Fuel Ethanol'!$A:$A,AV$3,'EIA Imports Fuel Ethanol'!$C:$C,$A23)</f>
        <v/>
      </c>
    </row>
    <row r="24" spans="1:48">
      <c r="A24" t="s">
        <v>279</v>
      </c>
      <c r="B24" t="s">
        <v>1648</v>
      </c>
      <c r="C24" t="s">
        <v>1742</v>
      </c>
      <c r="E24">
        <f>SUMIFS('EIA Imports Fuel Ethanol'!$D:$D,'EIA Imports Fuel Ethanol'!$A:$A,E$3,'EIA Imports Fuel Ethanol'!$C:$C,$A24)</f>
        <v/>
      </c>
      <c r="F24">
        <f>SUMIFS('EIA Imports Fuel Ethanol'!$D:$D,'EIA Imports Fuel Ethanol'!$A:$A,F$3,'EIA Imports Fuel Ethanol'!$C:$C,$A24)</f>
        <v/>
      </c>
      <c r="G24">
        <f>SUMIFS('EIA Imports Fuel Ethanol'!$D:$D,'EIA Imports Fuel Ethanol'!$A:$A,G$3,'EIA Imports Fuel Ethanol'!$C:$C,$A24)</f>
        <v/>
      </c>
      <c r="H24">
        <f>SUMIFS('EIA Imports Fuel Ethanol'!$D:$D,'EIA Imports Fuel Ethanol'!$A:$A,H$3,'EIA Imports Fuel Ethanol'!$C:$C,$A24)</f>
        <v/>
      </c>
      <c r="I24">
        <f>SUMIFS('EIA Imports Fuel Ethanol'!$D:$D,'EIA Imports Fuel Ethanol'!$A:$A,I$3,'EIA Imports Fuel Ethanol'!$C:$C,$A24)</f>
        <v/>
      </c>
      <c r="J24">
        <f>SUMIFS('EIA Imports Fuel Ethanol'!$D:$D,'EIA Imports Fuel Ethanol'!$A:$A,J$3,'EIA Imports Fuel Ethanol'!$C:$C,$A24)</f>
        <v/>
      </c>
      <c r="K24">
        <f>SUMIFS('EIA Imports Fuel Ethanol'!$D:$D,'EIA Imports Fuel Ethanol'!$A:$A,K$3,'EIA Imports Fuel Ethanol'!$C:$C,$A24)</f>
        <v/>
      </c>
      <c r="L24">
        <f>SUMIFS('EIA Imports Fuel Ethanol'!$D:$D,'EIA Imports Fuel Ethanol'!$A:$A,L$3,'EIA Imports Fuel Ethanol'!$C:$C,$A24)</f>
        <v/>
      </c>
      <c r="M24">
        <f>SUMIFS('EIA Imports Fuel Ethanol'!$D:$D,'EIA Imports Fuel Ethanol'!$A:$A,M$3,'EIA Imports Fuel Ethanol'!$C:$C,$A24)</f>
        <v/>
      </c>
      <c r="N24">
        <f>SUMIFS('EIA Imports Fuel Ethanol'!$D:$D,'EIA Imports Fuel Ethanol'!$A:$A,N$3,'EIA Imports Fuel Ethanol'!$C:$C,$A24)</f>
        <v/>
      </c>
      <c r="O24">
        <f>SUMIFS('EIA Imports Fuel Ethanol'!$D:$D,'EIA Imports Fuel Ethanol'!$A:$A,O$3,'EIA Imports Fuel Ethanol'!$C:$C,$A24)</f>
        <v/>
      </c>
      <c r="P24">
        <f>SUMIFS('EIA Imports Fuel Ethanol'!$D:$D,'EIA Imports Fuel Ethanol'!$A:$A,P$3,'EIA Imports Fuel Ethanol'!$C:$C,$A24)</f>
        <v/>
      </c>
      <c r="Q24">
        <f>SUMIFS('EIA Imports Fuel Ethanol'!$D:$D,'EIA Imports Fuel Ethanol'!$A:$A,Q$3,'EIA Imports Fuel Ethanol'!$C:$C,$A24)</f>
        <v/>
      </c>
      <c r="R24">
        <f>SUMIFS('EIA Imports Fuel Ethanol'!$D:$D,'EIA Imports Fuel Ethanol'!$A:$A,R$3,'EIA Imports Fuel Ethanol'!$C:$C,$A24)</f>
        <v/>
      </c>
      <c r="S24">
        <f>SUMIFS('EIA Imports Fuel Ethanol'!$D:$D,'EIA Imports Fuel Ethanol'!$A:$A,S$3,'EIA Imports Fuel Ethanol'!$C:$C,$A24)</f>
        <v/>
      </c>
      <c r="T24">
        <f>SUMIFS('EIA Imports Fuel Ethanol'!$D:$D,'EIA Imports Fuel Ethanol'!$A:$A,T$3,'EIA Imports Fuel Ethanol'!$C:$C,$A24)</f>
        <v/>
      </c>
      <c r="U24">
        <f>SUMIFS('EIA Imports Fuel Ethanol'!$D:$D,'EIA Imports Fuel Ethanol'!$A:$A,U$3,'EIA Imports Fuel Ethanol'!$C:$C,$A24)</f>
        <v/>
      </c>
      <c r="V24">
        <f>SUMIFS('EIA Imports Fuel Ethanol'!$D:$D,'EIA Imports Fuel Ethanol'!$A:$A,V$3,'EIA Imports Fuel Ethanol'!$C:$C,$A24)</f>
        <v/>
      </c>
      <c r="W24">
        <f>SUMIFS('EIA Imports Fuel Ethanol'!$D:$D,'EIA Imports Fuel Ethanol'!$A:$A,W$3,'EIA Imports Fuel Ethanol'!$C:$C,$A24)</f>
        <v/>
      </c>
      <c r="X24">
        <f>SUMIFS('EIA Imports Fuel Ethanol'!$D:$D,'EIA Imports Fuel Ethanol'!$A:$A,X$3,'EIA Imports Fuel Ethanol'!$C:$C,$A24)</f>
        <v/>
      </c>
      <c r="Y24">
        <f>SUMIFS('EIA Imports Fuel Ethanol'!$D:$D,'EIA Imports Fuel Ethanol'!$A:$A,Y$3,'EIA Imports Fuel Ethanol'!$C:$C,$A24)</f>
        <v/>
      </c>
      <c r="Z24">
        <f>SUMIFS('EIA Imports Fuel Ethanol'!$D:$D,'EIA Imports Fuel Ethanol'!$A:$A,Z$3,'EIA Imports Fuel Ethanol'!$C:$C,$A24)</f>
        <v/>
      </c>
      <c r="AA24">
        <f>SUMIFS('EIA Imports Fuel Ethanol'!$D:$D,'EIA Imports Fuel Ethanol'!$A:$A,AA$3,'EIA Imports Fuel Ethanol'!$C:$C,$A24)</f>
        <v/>
      </c>
      <c r="AB24">
        <f>SUMIFS('EIA Imports Fuel Ethanol'!$D:$D,'EIA Imports Fuel Ethanol'!$A:$A,AB$3,'EIA Imports Fuel Ethanol'!$C:$C,$A24)</f>
        <v/>
      </c>
      <c r="AC24">
        <f>SUMIFS('EIA Imports Fuel Ethanol'!$D:$D,'EIA Imports Fuel Ethanol'!$A:$A,AC$3,'EIA Imports Fuel Ethanol'!$C:$C,$A24)</f>
        <v/>
      </c>
      <c r="AD24">
        <f>SUMIFS('EIA Imports Fuel Ethanol'!$D:$D,'EIA Imports Fuel Ethanol'!$A:$A,AD$3,'EIA Imports Fuel Ethanol'!$C:$C,$A24)</f>
        <v/>
      </c>
      <c r="AE24">
        <f>SUMIFS('EIA Imports Fuel Ethanol'!$D:$D,'EIA Imports Fuel Ethanol'!$A:$A,AE$3,'EIA Imports Fuel Ethanol'!$C:$C,$A24)</f>
        <v/>
      </c>
      <c r="AF24">
        <f>SUMIFS('EIA Imports Fuel Ethanol'!$D:$D,'EIA Imports Fuel Ethanol'!$A:$A,AF$3,'EIA Imports Fuel Ethanol'!$C:$C,$A24)</f>
        <v/>
      </c>
      <c r="AG24">
        <f>SUMIFS('EIA Imports Fuel Ethanol'!$D:$D,'EIA Imports Fuel Ethanol'!$A:$A,AG$3,'EIA Imports Fuel Ethanol'!$C:$C,$A24)</f>
        <v/>
      </c>
      <c r="AH24">
        <f>SUMIFS('EIA Imports Fuel Ethanol'!$D:$D,'EIA Imports Fuel Ethanol'!$A:$A,AH$3,'EIA Imports Fuel Ethanol'!$C:$C,$A24)</f>
        <v/>
      </c>
      <c r="AI24">
        <f>SUMIFS('EIA Imports Fuel Ethanol'!$D:$D,'EIA Imports Fuel Ethanol'!$A:$A,AI$3,'EIA Imports Fuel Ethanol'!$C:$C,$A24)</f>
        <v/>
      </c>
      <c r="AJ24">
        <f>SUMIFS('EIA Imports Fuel Ethanol'!$D:$D,'EIA Imports Fuel Ethanol'!$A:$A,AJ$3,'EIA Imports Fuel Ethanol'!$C:$C,$A24)</f>
        <v/>
      </c>
      <c r="AK24">
        <f>SUMIFS('EIA Imports Fuel Ethanol'!$D:$D,'EIA Imports Fuel Ethanol'!$A:$A,AK$3,'EIA Imports Fuel Ethanol'!$C:$C,$A24)</f>
        <v/>
      </c>
      <c r="AL24">
        <f>SUMIFS('EIA Imports Fuel Ethanol'!$D:$D,'EIA Imports Fuel Ethanol'!$A:$A,AL$3,'EIA Imports Fuel Ethanol'!$C:$C,$A24)</f>
        <v/>
      </c>
      <c r="AM24">
        <f>SUMIFS('EIA Imports Fuel Ethanol'!$D:$D,'EIA Imports Fuel Ethanol'!$A:$A,AM$3,'EIA Imports Fuel Ethanol'!$C:$C,$A24)</f>
        <v/>
      </c>
      <c r="AN24">
        <f>SUMIFS('EIA Imports Fuel Ethanol'!$D:$D,'EIA Imports Fuel Ethanol'!$A:$A,AN$3,'EIA Imports Fuel Ethanol'!$C:$C,$A24)</f>
        <v/>
      </c>
      <c r="AO24">
        <f>SUMIFS('EIA Imports Fuel Ethanol'!$D:$D,'EIA Imports Fuel Ethanol'!$A:$A,AO$3,'EIA Imports Fuel Ethanol'!$C:$C,$A24)</f>
        <v/>
      </c>
      <c r="AP24">
        <f>SUMIFS('EIA Imports Fuel Ethanol'!$D:$D,'EIA Imports Fuel Ethanol'!$A:$A,AP$3,'EIA Imports Fuel Ethanol'!$C:$C,$A24)</f>
        <v/>
      </c>
      <c r="AQ24">
        <f>SUMIFS('EIA Imports Fuel Ethanol'!$D:$D,'EIA Imports Fuel Ethanol'!$A:$A,AQ$3,'EIA Imports Fuel Ethanol'!$C:$C,$A24)</f>
        <v/>
      </c>
      <c r="AR24">
        <f>SUMIFS('EIA Imports Fuel Ethanol'!$D:$D,'EIA Imports Fuel Ethanol'!$A:$A,AR$3,'EIA Imports Fuel Ethanol'!$C:$C,$A24)</f>
        <v/>
      </c>
      <c r="AS24">
        <f>SUMIFS('EIA Imports Fuel Ethanol'!$D:$D,'EIA Imports Fuel Ethanol'!$A:$A,AS$3,'EIA Imports Fuel Ethanol'!$C:$C,$A24)</f>
        <v/>
      </c>
      <c r="AT24">
        <f>SUMIFS('EIA Imports Fuel Ethanol'!$D:$D,'EIA Imports Fuel Ethanol'!$A:$A,AT$3,'EIA Imports Fuel Ethanol'!$C:$C,$A24)</f>
        <v/>
      </c>
      <c r="AU24">
        <f>SUMIFS('EIA Imports Fuel Ethanol'!$D:$D,'EIA Imports Fuel Ethanol'!$A:$A,AU$3,'EIA Imports Fuel Ethanol'!$C:$C,$A24)</f>
        <v/>
      </c>
      <c r="AV24">
        <f>SUMIFS('EIA Imports Fuel Ethanol'!$D:$D,'EIA Imports Fuel Ethanol'!$A:$A,AV$3,'EIA Imports Fuel Ethanol'!$C:$C,$A24)</f>
        <v/>
      </c>
    </row>
    <row r="25" spans="1:48">
      <c r="A25" t="s">
        <v>296</v>
      </c>
      <c r="B25" t="s">
        <v>1648</v>
      </c>
      <c r="C25" t="s">
        <v>1742</v>
      </c>
      <c r="E25">
        <f>SUMIFS('EIA Imports Fuel Ethanol'!$D:$D,'EIA Imports Fuel Ethanol'!$A:$A,E$3,'EIA Imports Fuel Ethanol'!$C:$C,$A25)</f>
        <v/>
      </c>
      <c r="F25">
        <f>SUMIFS('EIA Imports Fuel Ethanol'!$D:$D,'EIA Imports Fuel Ethanol'!$A:$A,F$3,'EIA Imports Fuel Ethanol'!$C:$C,$A25)</f>
        <v/>
      </c>
      <c r="G25">
        <f>SUMIFS('EIA Imports Fuel Ethanol'!$D:$D,'EIA Imports Fuel Ethanol'!$A:$A,G$3,'EIA Imports Fuel Ethanol'!$C:$C,$A25)</f>
        <v/>
      </c>
      <c r="H25">
        <f>SUMIFS('EIA Imports Fuel Ethanol'!$D:$D,'EIA Imports Fuel Ethanol'!$A:$A,H$3,'EIA Imports Fuel Ethanol'!$C:$C,$A25)</f>
        <v/>
      </c>
      <c r="I25">
        <f>SUMIFS('EIA Imports Fuel Ethanol'!$D:$D,'EIA Imports Fuel Ethanol'!$A:$A,I$3,'EIA Imports Fuel Ethanol'!$C:$C,$A25)</f>
        <v/>
      </c>
      <c r="J25">
        <f>SUMIFS('EIA Imports Fuel Ethanol'!$D:$D,'EIA Imports Fuel Ethanol'!$A:$A,J$3,'EIA Imports Fuel Ethanol'!$C:$C,$A25)</f>
        <v/>
      </c>
      <c r="K25">
        <f>SUMIFS('EIA Imports Fuel Ethanol'!$D:$D,'EIA Imports Fuel Ethanol'!$A:$A,K$3,'EIA Imports Fuel Ethanol'!$C:$C,$A25)</f>
        <v/>
      </c>
      <c r="L25">
        <f>SUMIFS('EIA Imports Fuel Ethanol'!$D:$D,'EIA Imports Fuel Ethanol'!$A:$A,L$3,'EIA Imports Fuel Ethanol'!$C:$C,$A25)</f>
        <v/>
      </c>
      <c r="M25">
        <f>SUMIFS('EIA Imports Fuel Ethanol'!$D:$D,'EIA Imports Fuel Ethanol'!$A:$A,M$3,'EIA Imports Fuel Ethanol'!$C:$C,$A25)</f>
        <v/>
      </c>
      <c r="N25">
        <f>SUMIFS('EIA Imports Fuel Ethanol'!$D:$D,'EIA Imports Fuel Ethanol'!$A:$A,N$3,'EIA Imports Fuel Ethanol'!$C:$C,$A25)</f>
        <v/>
      </c>
      <c r="O25">
        <f>SUMIFS('EIA Imports Fuel Ethanol'!$D:$D,'EIA Imports Fuel Ethanol'!$A:$A,O$3,'EIA Imports Fuel Ethanol'!$C:$C,$A25)</f>
        <v/>
      </c>
      <c r="P25">
        <f>SUMIFS('EIA Imports Fuel Ethanol'!$D:$D,'EIA Imports Fuel Ethanol'!$A:$A,P$3,'EIA Imports Fuel Ethanol'!$C:$C,$A25)</f>
        <v/>
      </c>
      <c r="Q25">
        <f>SUMIFS('EIA Imports Fuel Ethanol'!$D:$D,'EIA Imports Fuel Ethanol'!$A:$A,Q$3,'EIA Imports Fuel Ethanol'!$C:$C,$A25)</f>
        <v/>
      </c>
      <c r="R25">
        <f>SUMIFS('EIA Imports Fuel Ethanol'!$D:$D,'EIA Imports Fuel Ethanol'!$A:$A,R$3,'EIA Imports Fuel Ethanol'!$C:$C,$A25)</f>
        <v/>
      </c>
      <c r="S25">
        <f>SUMIFS('EIA Imports Fuel Ethanol'!$D:$D,'EIA Imports Fuel Ethanol'!$A:$A,S$3,'EIA Imports Fuel Ethanol'!$C:$C,$A25)</f>
        <v/>
      </c>
      <c r="T25">
        <f>SUMIFS('EIA Imports Fuel Ethanol'!$D:$D,'EIA Imports Fuel Ethanol'!$A:$A,T$3,'EIA Imports Fuel Ethanol'!$C:$C,$A25)</f>
        <v/>
      </c>
      <c r="U25">
        <f>SUMIFS('EIA Imports Fuel Ethanol'!$D:$D,'EIA Imports Fuel Ethanol'!$A:$A,U$3,'EIA Imports Fuel Ethanol'!$C:$C,$A25)</f>
        <v/>
      </c>
      <c r="V25">
        <f>SUMIFS('EIA Imports Fuel Ethanol'!$D:$D,'EIA Imports Fuel Ethanol'!$A:$A,V$3,'EIA Imports Fuel Ethanol'!$C:$C,$A25)</f>
        <v/>
      </c>
      <c r="W25">
        <f>SUMIFS('EIA Imports Fuel Ethanol'!$D:$D,'EIA Imports Fuel Ethanol'!$A:$A,W$3,'EIA Imports Fuel Ethanol'!$C:$C,$A25)</f>
        <v/>
      </c>
      <c r="X25">
        <f>SUMIFS('EIA Imports Fuel Ethanol'!$D:$D,'EIA Imports Fuel Ethanol'!$A:$A,X$3,'EIA Imports Fuel Ethanol'!$C:$C,$A25)</f>
        <v/>
      </c>
      <c r="Y25">
        <f>SUMIFS('EIA Imports Fuel Ethanol'!$D:$D,'EIA Imports Fuel Ethanol'!$A:$A,Y$3,'EIA Imports Fuel Ethanol'!$C:$C,$A25)</f>
        <v/>
      </c>
      <c r="Z25">
        <f>SUMIFS('EIA Imports Fuel Ethanol'!$D:$D,'EIA Imports Fuel Ethanol'!$A:$A,Z$3,'EIA Imports Fuel Ethanol'!$C:$C,$A25)</f>
        <v/>
      </c>
      <c r="AA25">
        <f>SUMIFS('EIA Imports Fuel Ethanol'!$D:$D,'EIA Imports Fuel Ethanol'!$A:$A,AA$3,'EIA Imports Fuel Ethanol'!$C:$C,$A25)</f>
        <v/>
      </c>
      <c r="AB25">
        <f>SUMIFS('EIA Imports Fuel Ethanol'!$D:$D,'EIA Imports Fuel Ethanol'!$A:$A,AB$3,'EIA Imports Fuel Ethanol'!$C:$C,$A25)</f>
        <v/>
      </c>
      <c r="AC25">
        <f>SUMIFS('EIA Imports Fuel Ethanol'!$D:$D,'EIA Imports Fuel Ethanol'!$A:$A,AC$3,'EIA Imports Fuel Ethanol'!$C:$C,$A25)</f>
        <v/>
      </c>
      <c r="AD25">
        <f>SUMIFS('EIA Imports Fuel Ethanol'!$D:$D,'EIA Imports Fuel Ethanol'!$A:$A,AD$3,'EIA Imports Fuel Ethanol'!$C:$C,$A25)</f>
        <v/>
      </c>
      <c r="AE25">
        <f>SUMIFS('EIA Imports Fuel Ethanol'!$D:$D,'EIA Imports Fuel Ethanol'!$A:$A,AE$3,'EIA Imports Fuel Ethanol'!$C:$C,$A25)</f>
        <v/>
      </c>
      <c r="AF25">
        <f>SUMIFS('EIA Imports Fuel Ethanol'!$D:$D,'EIA Imports Fuel Ethanol'!$A:$A,AF$3,'EIA Imports Fuel Ethanol'!$C:$C,$A25)</f>
        <v/>
      </c>
      <c r="AG25">
        <f>SUMIFS('EIA Imports Fuel Ethanol'!$D:$D,'EIA Imports Fuel Ethanol'!$A:$A,AG$3,'EIA Imports Fuel Ethanol'!$C:$C,$A25)</f>
        <v/>
      </c>
      <c r="AH25">
        <f>SUMIFS('EIA Imports Fuel Ethanol'!$D:$D,'EIA Imports Fuel Ethanol'!$A:$A,AH$3,'EIA Imports Fuel Ethanol'!$C:$C,$A25)</f>
        <v/>
      </c>
      <c r="AI25">
        <f>SUMIFS('EIA Imports Fuel Ethanol'!$D:$D,'EIA Imports Fuel Ethanol'!$A:$A,AI$3,'EIA Imports Fuel Ethanol'!$C:$C,$A25)</f>
        <v/>
      </c>
      <c r="AJ25">
        <f>SUMIFS('EIA Imports Fuel Ethanol'!$D:$D,'EIA Imports Fuel Ethanol'!$A:$A,AJ$3,'EIA Imports Fuel Ethanol'!$C:$C,$A25)</f>
        <v/>
      </c>
      <c r="AK25">
        <f>SUMIFS('EIA Imports Fuel Ethanol'!$D:$D,'EIA Imports Fuel Ethanol'!$A:$A,AK$3,'EIA Imports Fuel Ethanol'!$C:$C,$A25)</f>
        <v/>
      </c>
      <c r="AL25">
        <f>SUMIFS('EIA Imports Fuel Ethanol'!$D:$D,'EIA Imports Fuel Ethanol'!$A:$A,AL$3,'EIA Imports Fuel Ethanol'!$C:$C,$A25)</f>
        <v/>
      </c>
      <c r="AM25">
        <f>SUMIFS('EIA Imports Fuel Ethanol'!$D:$D,'EIA Imports Fuel Ethanol'!$A:$A,AM$3,'EIA Imports Fuel Ethanol'!$C:$C,$A25)</f>
        <v/>
      </c>
      <c r="AN25">
        <f>SUMIFS('EIA Imports Fuel Ethanol'!$D:$D,'EIA Imports Fuel Ethanol'!$A:$A,AN$3,'EIA Imports Fuel Ethanol'!$C:$C,$A25)</f>
        <v/>
      </c>
      <c r="AO25">
        <f>SUMIFS('EIA Imports Fuel Ethanol'!$D:$D,'EIA Imports Fuel Ethanol'!$A:$A,AO$3,'EIA Imports Fuel Ethanol'!$C:$C,$A25)</f>
        <v/>
      </c>
      <c r="AP25">
        <f>SUMIFS('EIA Imports Fuel Ethanol'!$D:$D,'EIA Imports Fuel Ethanol'!$A:$A,AP$3,'EIA Imports Fuel Ethanol'!$C:$C,$A25)</f>
        <v/>
      </c>
      <c r="AQ25">
        <f>SUMIFS('EIA Imports Fuel Ethanol'!$D:$D,'EIA Imports Fuel Ethanol'!$A:$A,AQ$3,'EIA Imports Fuel Ethanol'!$C:$C,$A25)</f>
        <v/>
      </c>
      <c r="AR25">
        <f>SUMIFS('EIA Imports Fuel Ethanol'!$D:$D,'EIA Imports Fuel Ethanol'!$A:$A,AR$3,'EIA Imports Fuel Ethanol'!$C:$C,$A25)</f>
        <v/>
      </c>
      <c r="AS25">
        <f>SUMIFS('EIA Imports Fuel Ethanol'!$D:$D,'EIA Imports Fuel Ethanol'!$A:$A,AS$3,'EIA Imports Fuel Ethanol'!$C:$C,$A25)</f>
        <v/>
      </c>
      <c r="AT25">
        <f>SUMIFS('EIA Imports Fuel Ethanol'!$D:$D,'EIA Imports Fuel Ethanol'!$A:$A,AT$3,'EIA Imports Fuel Ethanol'!$C:$C,$A25)</f>
        <v/>
      </c>
      <c r="AU25">
        <f>SUMIFS('EIA Imports Fuel Ethanol'!$D:$D,'EIA Imports Fuel Ethanol'!$A:$A,AU$3,'EIA Imports Fuel Ethanol'!$C:$C,$A25)</f>
        <v/>
      </c>
      <c r="AV25">
        <f>SUMIFS('EIA Imports Fuel Ethanol'!$D:$D,'EIA Imports Fuel Ethanol'!$A:$A,AV$3,'EIA Imports Fuel Ethanol'!$C:$C,$A25)</f>
        <v/>
      </c>
    </row>
    <row r="26" spans="1:48">
      <c r="A26" t="s">
        <v>334</v>
      </c>
      <c r="B26" t="s">
        <v>1648</v>
      </c>
      <c r="C26" t="s">
        <v>1742</v>
      </c>
      <c r="E26">
        <f>SUMIFS('EIA Imports Fuel Ethanol'!$D:$D,'EIA Imports Fuel Ethanol'!$A:$A,E$3,'EIA Imports Fuel Ethanol'!$C:$C,$A26)</f>
        <v/>
      </c>
      <c r="F26">
        <f>SUMIFS('EIA Imports Fuel Ethanol'!$D:$D,'EIA Imports Fuel Ethanol'!$A:$A,F$3,'EIA Imports Fuel Ethanol'!$C:$C,$A26)</f>
        <v/>
      </c>
      <c r="G26">
        <f>SUMIFS('EIA Imports Fuel Ethanol'!$D:$D,'EIA Imports Fuel Ethanol'!$A:$A,G$3,'EIA Imports Fuel Ethanol'!$C:$C,$A26)</f>
        <v/>
      </c>
      <c r="H26">
        <f>SUMIFS('EIA Imports Fuel Ethanol'!$D:$D,'EIA Imports Fuel Ethanol'!$A:$A,H$3,'EIA Imports Fuel Ethanol'!$C:$C,$A26)</f>
        <v/>
      </c>
      <c r="I26">
        <f>SUMIFS('EIA Imports Fuel Ethanol'!$D:$D,'EIA Imports Fuel Ethanol'!$A:$A,I$3,'EIA Imports Fuel Ethanol'!$C:$C,$A26)</f>
        <v/>
      </c>
      <c r="J26">
        <f>SUMIFS('EIA Imports Fuel Ethanol'!$D:$D,'EIA Imports Fuel Ethanol'!$A:$A,J$3,'EIA Imports Fuel Ethanol'!$C:$C,$A26)</f>
        <v/>
      </c>
      <c r="K26">
        <f>SUMIFS('EIA Imports Fuel Ethanol'!$D:$D,'EIA Imports Fuel Ethanol'!$A:$A,K$3,'EIA Imports Fuel Ethanol'!$C:$C,$A26)</f>
        <v/>
      </c>
      <c r="L26">
        <f>SUMIFS('EIA Imports Fuel Ethanol'!$D:$D,'EIA Imports Fuel Ethanol'!$A:$A,L$3,'EIA Imports Fuel Ethanol'!$C:$C,$A26)</f>
        <v/>
      </c>
      <c r="M26">
        <f>SUMIFS('EIA Imports Fuel Ethanol'!$D:$D,'EIA Imports Fuel Ethanol'!$A:$A,M$3,'EIA Imports Fuel Ethanol'!$C:$C,$A26)</f>
        <v/>
      </c>
      <c r="N26">
        <f>SUMIFS('EIA Imports Fuel Ethanol'!$D:$D,'EIA Imports Fuel Ethanol'!$A:$A,N$3,'EIA Imports Fuel Ethanol'!$C:$C,$A26)</f>
        <v/>
      </c>
      <c r="O26">
        <f>SUMIFS('EIA Imports Fuel Ethanol'!$D:$D,'EIA Imports Fuel Ethanol'!$A:$A,O$3,'EIA Imports Fuel Ethanol'!$C:$C,$A26)</f>
        <v/>
      </c>
      <c r="P26">
        <f>SUMIFS('EIA Imports Fuel Ethanol'!$D:$D,'EIA Imports Fuel Ethanol'!$A:$A,P$3,'EIA Imports Fuel Ethanol'!$C:$C,$A26)</f>
        <v/>
      </c>
      <c r="Q26">
        <f>SUMIFS('EIA Imports Fuel Ethanol'!$D:$D,'EIA Imports Fuel Ethanol'!$A:$A,Q$3,'EIA Imports Fuel Ethanol'!$C:$C,$A26)</f>
        <v/>
      </c>
      <c r="R26">
        <f>SUMIFS('EIA Imports Fuel Ethanol'!$D:$D,'EIA Imports Fuel Ethanol'!$A:$A,R$3,'EIA Imports Fuel Ethanol'!$C:$C,$A26)</f>
        <v/>
      </c>
      <c r="S26">
        <f>SUMIFS('EIA Imports Fuel Ethanol'!$D:$D,'EIA Imports Fuel Ethanol'!$A:$A,S$3,'EIA Imports Fuel Ethanol'!$C:$C,$A26)</f>
        <v/>
      </c>
      <c r="T26">
        <f>SUMIFS('EIA Imports Fuel Ethanol'!$D:$D,'EIA Imports Fuel Ethanol'!$A:$A,T$3,'EIA Imports Fuel Ethanol'!$C:$C,$A26)</f>
        <v/>
      </c>
      <c r="U26">
        <f>SUMIFS('EIA Imports Fuel Ethanol'!$D:$D,'EIA Imports Fuel Ethanol'!$A:$A,U$3,'EIA Imports Fuel Ethanol'!$C:$C,$A26)</f>
        <v/>
      </c>
      <c r="V26">
        <f>SUMIFS('EIA Imports Fuel Ethanol'!$D:$D,'EIA Imports Fuel Ethanol'!$A:$A,V$3,'EIA Imports Fuel Ethanol'!$C:$C,$A26)</f>
        <v/>
      </c>
      <c r="W26">
        <f>SUMIFS('EIA Imports Fuel Ethanol'!$D:$D,'EIA Imports Fuel Ethanol'!$A:$A,W$3,'EIA Imports Fuel Ethanol'!$C:$C,$A26)</f>
        <v/>
      </c>
      <c r="X26">
        <f>SUMIFS('EIA Imports Fuel Ethanol'!$D:$D,'EIA Imports Fuel Ethanol'!$A:$A,X$3,'EIA Imports Fuel Ethanol'!$C:$C,$A26)</f>
        <v/>
      </c>
      <c r="Y26">
        <f>SUMIFS('EIA Imports Fuel Ethanol'!$D:$D,'EIA Imports Fuel Ethanol'!$A:$A,Y$3,'EIA Imports Fuel Ethanol'!$C:$C,$A26)</f>
        <v/>
      </c>
      <c r="Z26">
        <f>SUMIFS('EIA Imports Fuel Ethanol'!$D:$D,'EIA Imports Fuel Ethanol'!$A:$A,Z$3,'EIA Imports Fuel Ethanol'!$C:$C,$A26)</f>
        <v/>
      </c>
      <c r="AA26">
        <f>SUMIFS('EIA Imports Fuel Ethanol'!$D:$D,'EIA Imports Fuel Ethanol'!$A:$A,AA$3,'EIA Imports Fuel Ethanol'!$C:$C,$A26)</f>
        <v/>
      </c>
      <c r="AB26">
        <f>SUMIFS('EIA Imports Fuel Ethanol'!$D:$D,'EIA Imports Fuel Ethanol'!$A:$A,AB$3,'EIA Imports Fuel Ethanol'!$C:$C,$A26)</f>
        <v/>
      </c>
      <c r="AC26">
        <f>SUMIFS('EIA Imports Fuel Ethanol'!$D:$D,'EIA Imports Fuel Ethanol'!$A:$A,AC$3,'EIA Imports Fuel Ethanol'!$C:$C,$A26)</f>
        <v/>
      </c>
      <c r="AD26">
        <f>SUMIFS('EIA Imports Fuel Ethanol'!$D:$D,'EIA Imports Fuel Ethanol'!$A:$A,AD$3,'EIA Imports Fuel Ethanol'!$C:$C,$A26)</f>
        <v/>
      </c>
      <c r="AE26">
        <f>SUMIFS('EIA Imports Fuel Ethanol'!$D:$D,'EIA Imports Fuel Ethanol'!$A:$A,AE$3,'EIA Imports Fuel Ethanol'!$C:$C,$A26)</f>
        <v/>
      </c>
      <c r="AF26">
        <f>SUMIFS('EIA Imports Fuel Ethanol'!$D:$D,'EIA Imports Fuel Ethanol'!$A:$A,AF$3,'EIA Imports Fuel Ethanol'!$C:$C,$A26)</f>
        <v/>
      </c>
      <c r="AG26">
        <f>SUMIFS('EIA Imports Fuel Ethanol'!$D:$D,'EIA Imports Fuel Ethanol'!$A:$A,AG$3,'EIA Imports Fuel Ethanol'!$C:$C,$A26)</f>
        <v/>
      </c>
      <c r="AH26">
        <f>SUMIFS('EIA Imports Fuel Ethanol'!$D:$D,'EIA Imports Fuel Ethanol'!$A:$A,AH$3,'EIA Imports Fuel Ethanol'!$C:$C,$A26)</f>
        <v/>
      </c>
      <c r="AI26">
        <f>SUMIFS('EIA Imports Fuel Ethanol'!$D:$D,'EIA Imports Fuel Ethanol'!$A:$A,AI$3,'EIA Imports Fuel Ethanol'!$C:$C,$A26)</f>
        <v/>
      </c>
      <c r="AJ26">
        <f>SUMIFS('EIA Imports Fuel Ethanol'!$D:$D,'EIA Imports Fuel Ethanol'!$A:$A,AJ$3,'EIA Imports Fuel Ethanol'!$C:$C,$A26)</f>
        <v/>
      </c>
      <c r="AK26">
        <f>SUMIFS('EIA Imports Fuel Ethanol'!$D:$D,'EIA Imports Fuel Ethanol'!$A:$A,AK$3,'EIA Imports Fuel Ethanol'!$C:$C,$A26)</f>
        <v/>
      </c>
      <c r="AL26">
        <f>SUMIFS('EIA Imports Fuel Ethanol'!$D:$D,'EIA Imports Fuel Ethanol'!$A:$A,AL$3,'EIA Imports Fuel Ethanol'!$C:$C,$A26)</f>
        <v/>
      </c>
      <c r="AM26">
        <f>SUMIFS('EIA Imports Fuel Ethanol'!$D:$D,'EIA Imports Fuel Ethanol'!$A:$A,AM$3,'EIA Imports Fuel Ethanol'!$C:$C,$A26)</f>
        <v/>
      </c>
      <c r="AN26">
        <f>SUMIFS('EIA Imports Fuel Ethanol'!$D:$D,'EIA Imports Fuel Ethanol'!$A:$A,AN$3,'EIA Imports Fuel Ethanol'!$C:$C,$A26)</f>
        <v/>
      </c>
      <c r="AO26">
        <f>SUMIFS('EIA Imports Fuel Ethanol'!$D:$D,'EIA Imports Fuel Ethanol'!$A:$A,AO$3,'EIA Imports Fuel Ethanol'!$C:$C,$A26)</f>
        <v/>
      </c>
      <c r="AP26">
        <f>SUMIFS('EIA Imports Fuel Ethanol'!$D:$D,'EIA Imports Fuel Ethanol'!$A:$A,AP$3,'EIA Imports Fuel Ethanol'!$C:$C,$A26)</f>
        <v/>
      </c>
      <c r="AQ26">
        <f>SUMIFS('EIA Imports Fuel Ethanol'!$D:$D,'EIA Imports Fuel Ethanol'!$A:$A,AQ$3,'EIA Imports Fuel Ethanol'!$C:$C,$A26)</f>
        <v/>
      </c>
      <c r="AR26">
        <f>SUMIFS('EIA Imports Fuel Ethanol'!$D:$D,'EIA Imports Fuel Ethanol'!$A:$A,AR$3,'EIA Imports Fuel Ethanol'!$C:$C,$A26)</f>
        <v/>
      </c>
      <c r="AS26">
        <f>SUMIFS('EIA Imports Fuel Ethanol'!$D:$D,'EIA Imports Fuel Ethanol'!$A:$A,AS$3,'EIA Imports Fuel Ethanol'!$C:$C,$A26)</f>
        <v/>
      </c>
      <c r="AT26">
        <f>SUMIFS('EIA Imports Fuel Ethanol'!$D:$D,'EIA Imports Fuel Ethanol'!$A:$A,AT$3,'EIA Imports Fuel Ethanol'!$C:$C,$A26)</f>
        <v/>
      </c>
      <c r="AU26">
        <f>SUMIFS('EIA Imports Fuel Ethanol'!$D:$D,'EIA Imports Fuel Ethanol'!$A:$A,AU$3,'EIA Imports Fuel Ethanol'!$C:$C,$A26)</f>
        <v/>
      </c>
      <c r="AV26">
        <f>SUMIFS('EIA Imports Fuel Ethanol'!$D:$D,'EIA Imports Fuel Ethanol'!$A:$A,AV$3,'EIA Imports Fuel Ethanol'!$C:$C,$A26)</f>
        <v/>
      </c>
    </row>
    <row r="27" spans="1:48">
      <c r="A27" t="s">
        <v>252</v>
      </c>
      <c r="B27" t="s">
        <v>1648</v>
      </c>
      <c r="C27" t="s">
        <v>1742</v>
      </c>
      <c r="E27">
        <f>SUMIFS('EIA Imports Fuel Ethanol'!$D:$D,'EIA Imports Fuel Ethanol'!$A:$A,E$3,'EIA Imports Fuel Ethanol'!$C:$C,$A27)</f>
        <v/>
      </c>
      <c r="F27">
        <f>SUMIFS('EIA Imports Fuel Ethanol'!$D:$D,'EIA Imports Fuel Ethanol'!$A:$A,F$3,'EIA Imports Fuel Ethanol'!$C:$C,$A27)</f>
        <v/>
      </c>
      <c r="G27">
        <f>SUMIFS('EIA Imports Fuel Ethanol'!$D:$D,'EIA Imports Fuel Ethanol'!$A:$A,G$3,'EIA Imports Fuel Ethanol'!$C:$C,$A27)</f>
        <v/>
      </c>
      <c r="H27">
        <f>SUMIFS('EIA Imports Fuel Ethanol'!$D:$D,'EIA Imports Fuel Ethanol'!$A:$A,H$3,'EIA Imports Fuel Ethanol'!$C:$C,$A27)</f>
        <v/>
      </c>
      <c r="I27">
        <f>SUMIFS('EIA Imports Fuel Ethanol'!$D:$D,'EIA Imports Fuel Ethanol'!$A:$A,I$3,'EIA Imports Fuel Ethanol'!$C:$C,$A27)</f>
        <v/>
      </c>
      <c r="J27">
        <f>SUMIFS('EIA Imports Fuel Ethanol'!$D:$D,'EIA Imports Fuel Ethanol'!$A:$A,J$3,'EIA Imports Fuel Ethanol'!$C:$C,$A27)</f>
        <v/>
      </c>
      <c r="K27">
        <f>SUMIFS('EIA Imports Fuel Ethanol'!$D:$D,'EIA Imports Fuel Ethanol'!$A:$A,K$3,'EIA Imports Fuel Ethanol'!$C:$C,$A27)</f>
        <v/>
      </c>
      <c r="L27">
        <f>SUMIFS('EIA Imports Fuel Ethanol'!$D:$D,'EIA Imports Fuel Ethanol'!$A:$A,L$3,'EIA Imports Fuel Ethanol'!$C:$C,$A27)</f>
        <v/>
      </c>
      <c r="M27">
        <f>SUMIFS('EIA Imports Fuel Ethanol'!$D:$D,'EIA Imports Fuel Ethanol'!$A:$A,M$3,'EIA Imports Fuel Ethanol'!$C:$C,$A27)</f>
        <v/>
      </c>
      <c r="N27">
        <f>SUMIFS('EIA Imports Fuel Ethanol'!$D:$D,'EIA Imports Fuel Ethanol'!$A:$A,N$3,'EIA Imports Fuel Ethanol'!$C:$C,$A27)</f>
        <v/>
      </c>
      <c r="O27">
        <f>SUMIFS('EIA Imports Fuel Ethanol'!$D:$D,'EIA Imports Fuel Ethanol'!$A:$A,O$3,'EIA Imports Fuel Ethanol'!$C:$C,$A27)</f>
        <v/>
      </c>
      <c r="P27">
        <f>SUMIFS('EIA Imports Fuel Ethanol'!$D:$D,'EIA Imports Fuel Ethanol'!$A:$A,P$3,'EIA Imports Fuel Ethanol'!$C:$C,$A27)</f>
        <v/>
      </c>
      <c r="Q27">
        <f>SUMIFS('EIA Imports Fuel Ethanol'!$D:$D,'EIA Imports Fuel Ethanol'!$A:$A,Q$3,'EIA Imports Fuel Ethanol'!$C:$C,$A27)</f>
        <v/>
      </c>
      <c r="R27">
        <f>SUMIFS('EIA Imports Fuel Ethanol'!$D:$D,'EIA Imports Fuel Ethanol'!$A:$A,R$3,'EIA Imports Fuel Ethanol'!$C:$C,$A27)</f>
        <v/>
      </c>
      <c r="S27">
        <f>SUMIFS('EIA Imports Fuel Ethanol'!$D:$D,'EIA Imports Fuel Ethanol'!$A:$A,S$3,'EIA Imports Fuel Ethanol'!$C:$C,$A27)</f>
        <v/>
      </c>
      <c r="T27">
        <f>SUMIFS('EIA Imports Fuel Ethanol'!$D:$D,'EIA Imports Fuel Ethanol'!$A:$A,T$3,'EIA Imports Fuel Ethanol'!$C:$C,$A27)</f>
        <v/>
      </c>
      <c r="U27">
        <f>SUMIFS('EIA Imports Fuel Ethanol'!$D:$D,'EIA Imports Fuel Ethanol'!$A:$A,U$3,'EIA Imports Fuel Ethanol'!$C:$C,$A27)</f>
        <v/>
      </c>
      <c r="V27">
        <f>SUMIFS('EIA Imports Fuel Ethanol'!$D:$D,'EIA Imports Fuel Ethanol'!$A:$A,V$3,'EIA Imports Fuel Ethanol'!$C:$C,$A27)</f>
        <v/>
      </c>
      <c r="W27">
        <f>SUMIFS('EIA Imports Fuel Ethanol'!$D:$D,'EIA Imports Fuel Ethanol'!$A:$A,W$3,'EIA Imports Fuel Ethanol'!$C:$C,$A27)</f>
        <v/>
      </c>
      <c r="X27">
        <f>SUMIFS('EIA Imports Fuel Ethanol'!$D:$D,'EIA Imports Fuel Ethanol'!$A:$A,X$3,'EIA Imports Fuel Ethanol'!$C:$C,$A27)</f>
        <v/>
      </c>
      <c r="Y27">
        <f>SUMIFS('EIA Imports Fuel Ethanol'!$D:$D,'EIA Imports Fuel Ethanol'!$A:$A,Y$3,'EIA Imports Fuel Ethanol'!$C:$C,$A27)</f>
        <v/>
      </c>
      <c r="Z27">
        <f>SUMIFS('EIA Imports Fuel Ethanol'!$D:$D,'EIA Imports Fuel Ethanol'!$A:$A,Z$3,'EIA Imports Fuel Ethanol'!$C:$C,$A27)</f>
        <v/>
      </c>
      <c r="AA27">
        <f>SUMIFS('EIA Imports Fuel Ethanol'!$D:$D,'EIA Imports Fuel Ethanol'!$A:$A,AA$3,'EIA Imports Fuel Ethanol'!$C:$C,$A27)</f>
        <v/>
      </c>
      <c r="AB27">
        <f>SUMIFS('EIA Imports Fuel Ethanol'!$D:$D,'EIA Imports Fuel Ethanol'!$A:$A,AB$3,'EIA Imports Fuel Ethanol'!$C:$C,$A27)</f>
        <v/>
      </c>
      <c r="AC27">
        <f>SUMIFS('EIA Imports Fuel Ethanol'!$D:$D,'EIA Imports Fuel Ethanol'!$A:$A,AC$3,'EIA Imports Fuel Ethanol'!$C:$C,$A27)</f>
        <v/>
      </c>
      <c r="AD27">
        <f>SUMIFS('EIA Imports Fuel Ethanol'!$D:$D,'EIA Imports Fuel Ethanol'!$A:$A,AD$3,'EIA Imports Fuel Ethanol'!$C:$C,$A27)</f>
        <v/>
      </c>
      <c r="AE27">
        <f>SUMIFS('EIA Imports Fuel Ethanol'!$D:$D,'EIA Imports Fuel Ethanol'!$A:$A,AE$3,'EIA Imports Fuel Ethanol'!$C:$C,$A27)</f>
        <v/>
      </c>
      <c r="AF27">
        <f>SUMIFS('EIA Imports Fuel Ethanol'!$D:$D,'EIA Imports Fuel Ethanol'!$A:$A,AF$3,'EIA Imports Fuel Ethanol'!$C:$C,$A27)</f>
        <v/>
      </c>
      <c r="AG27">
        <f>SUMIFS('EIA Imports Fuel Ethanol'!$D:$D,'EIA Imports Fuel Ethanol'!$A:$A,AG$3,'EIA Imports Fuel Ethanol'!$C:$C,$A27)</f>
        <v/>
      </c>
      <c r="AH27">
        <f>SUMIFS('EIA Imports Fuel Ethanol'!$D:$D,'EIA Imports Fuel Ethanol'!$A:$A,AH$3,'EIA Imports Fuel Ethanol'!$C:$C,$A27)</f>
        <v/>
      </c>
      <c r="AI27">
        <f>SUMIFS('EIA Imports Fuel Ethanol'!$D:$D,'EIA Imports Fuel Ethanol'!$A:$A,AI$3,'EIA Imports Fuel Ethanol'!$C:$C,$A27)</f>
        <v/>
      </c>
      <c r="AJ27">
        <f>SUMIFS('EIA Imports Fuel Ethanol'!$D:$D,'EIA Imports Fuel Ethanol'!$A:$A,AJ$3,'EIA Imports Fuel Ethanol'!$C:$C,$A27)</f>
        <v/>
      </c>
      <c r="AK27">
        <f>SUMIFS('EIA Imports Fuel Ethanol'!$D:$D,'EIA Imports Fuel Ethanol'!$A:$A,AK$3,'EIA Imports Fuel Ethanol'!$C:$C,$A27)</f>
        <v/>
      </c>
      <c r="AL27">
        <f>SUMIFS('EIA Imports Fuel Ethanol'!$D:$D,'EIA Imports Fuel Ethanol'!$A:$A,AL$3,'EIA Imports Fuel Ethanol'!$C:$C,$A27)</f>
        <v/>
      </c>
      <c r="AM27">
        <f>SUMIFS('EIA Imports Fuel Ethanol'!$D:$D,'EIA Imports Fuel Ethanol'!$A:$A,AM$3,'EIA Imports Fuel Ethanol'!$C:$C,$A27)</f>
        <v/>
      </c>
      <c r="AN27">
        <f>SUMIFS('EIA Imports Fuel Ethanol'!$D:$D,'EIA Imports Fuel Ethanol'!$A:$A,AN$3,'EIA Imports Fuel Ethanol'!$C:$C,$A27)</f>
        <v/>
      </c>
      <c r="AO27">
        <f>SUMIFS('EIA Imports Fuel Ethanol'!$D:$D,'EIA Imports Fuel Ethanol'!$A:$A,AO$3,'EIA Imports Fuel Ethanol'!$C:$C,$A27)</f>
        <v/>
      </c>
      <c r="AP27">
        <f>SUMIFS('EIA Imports Fuel Ethanol'!$D:$D,'EIA Imports Fuel Ethanol'!$A:$A,AP$3,'EIA Imports Fuel Ethanol'!$C:$C,$A27)</f>
        <v/>
      </c>
      <c r="AQ27">
        <f>SUMIFS('EIA Imports Fuel Ethanol'!$D:$D,'EIA Imports Fuel Ethanol'!$A:$A,AQ$3,'EIA Imports Fuel Ethanol'!$C:$C,$A27)</f>
        <v/>
      </c>
      <c r="AR27">
        <f>SUMIFS('EIA Imports Fuel Ethanol'!$D:$D,'EIA Imports Fuel Ethanol'!$A:$A,AR$3,'EIA Imports Fuel Ethanol'!$C:$C,$A27)</f>
        <v/>
      </c>
      <c r="AS27">
        <f>SUMIFS('EIA Imports Fuel Ethanol'!$D:$D,'EIA Imports Fuel Ethanol'!$A:$A,AS$3,'EIA Imports Fuel Ethanol'!$C:$C,$A27)</f>
        <v/>
      </c>
      <c r="AT27">
        <f>SUMIFS('EIA Imports Fuel Ethanol'!$D:$D,'EIA Imports Fuel Ethanol'!$A:$A,AT$3,'EIA Imports Fuel Ethanol'!$C:$C,$A27)</f>
        <v/>
      </c>
      <c r="AU27">
        <f>SUMIFS('EIA Imports Fuel Ethanol'!$D:$D,'EIA Imports Fuel Ethanol'!$A:$A,AU$3,'EIA Imports Fuel Ethanol'!$C:$C,$A27)</f>
        <v/>
      </c>
      <c r="AV27">
        <f>SUMIFS('EIA Imports Fuel Ethanol'!$D:$D,'EIA Imports Fuel Ethanol'!$A:$A,AV$3,'EIA Imports Fuel Ethanol'!$C:$C,$A27)</f>
        <v/>
      </c>
    </row>
    <row r="28" spans="1:48">
      <c r="A28" t="s">
        <v>420</v>
      </c>
      <c r="B28" t="s">
        <v>1648</v>
      </c>
      <c r="C28" t="s">
        <v>1742</v>
      </c>
      <c r="E28">
        <f>SUMIFS('EIA Imports Fuel Ethanol'!$D:$D,'EIA Imports Fuel Ethanol'!$A:$A,E$3,'EIA Imports Fuel Ethanol'!$C:$C,$A28)</f>
        <v/>
      </c>
      <c r="F28">
        <f>SUMIFS('EIA Imports Fuel Ethanol'!$D:$D,'EIA Imports Fuel Ethanol'!$A:$A,F$3,'EIA Imports Fuel Ethanol'!$C:$C,$A28)</f>
        <v/>
      </c>
      <c r="G28">
        <f>SUMIFS('EIA Imports Fuel Ethanol'!$D:$D,'EIA Imports Fuel Ethanol'!$A:$A,G$3,'EIA Imports Fuel Ethanol'!$C:$C,$A28)</f>
        <v/>
      </c>
      <c r="H28">
        <f>SUMIFS('EIA Imports Fuel Ethanol'!$D:$D,'EIA Imports Fuel Ethanol'!$A:$A,H$3,'EIA Imports Fuel Ethanol'!$C:$C,$A28)</f>
        <v/>
      </c>
      <c r="I28">
        <f>SUMIFS('EIA Imports Fuel Ethanol'!$D:$D,'EIA Imports Fuel Ethanol'!$A:$A,I$3,'EIA Imports Fuel Ethanol'!$C:$C,$A28)</f>
        <v/>
      </c>
      <c r="J28">
        <f>SUMIFS('EIA Imports Fuel Ethanol'!$D:$D,'EIA Imports Fuel Ethanol'!$A:$A,J$3,'EIA Imports Fuel Ethanol'!$C:$C,$A28)</f>
        <v/>
      </c>
      <c r="K28">
        <f>SUMIFS('EIA Imports Fuel Ethanol'!$D:$D,'EIA Imports Fuel Ethanol'!$A:$A,K$3,'EIA Imports Fuel Ethanol'!$C:$C,$A28)</f>
        <v/>
      </c>
      <c r="L28">
        <f>SUMIFS('EIA Imports Fuel Ethanol'!$D:$D,'EIA Imports Fuel Ethanol'!$A:$A,L$3,'EIA Imports Fuel Ethanol'!$C:$C,$A28)</f>
        <v/>
      </c>
      <c r="M28">
        <f>SUMIFS('EIA Imports Fuel Ethanol'!$D:$D,'EIA Imports Fuel Ethanol'!$A:$A,M$3,'EIA Imports Fuel Ethanol'!$C:$C,$A28)</f>
        <v/>
      </c>
      <c r="N28">
        <f>SUMIFS('EIA Imports Fuel Ethanol'!$D:$D,'EIA Imports Fuel Ethanol'!$A:$A,N$3,'EIA Imports Fuel Ethanol'!$C:$C,$A28)</f>
        <v/>
      </c>
      <c r="O28">
        <f>SUMIFS('EIA Imports Fuel Ethanol'!$D:$D,'EIA Imports Fuel Ethanol'!$A:$A,O$3,'EIA Imports Fuel Ethanol'!$C:$C,$A28)</f>
        <v/>
      </c>
      <c r="P28">
        <f>SUMIFS('EIA Imports Fuel Ethanol'!$D:$D,'EIA Imports Fuel Ethanol'!$A:$A,P$3,'EIA Imports Fuel Ethanol'!$C:$C,$A28)</f>
        <v/>
      </c>
      <c r="Q28">
        <f>SUMIFS('EIA Imports Fuel Ethanol'!$D:$D,'EIA Imports Fuel Ethanol'!$A:$A,Q$3,'EIA Imports Fuel Ethanol'!$C:$C,$A28)</f>
        <v/>
      </c>
      <c r="R28">
        <f>SUMIFS('EIA Imports Fuel Ethanol'!$D:$D,'EIA Imports Fuel Ethanol'!$A:$A,R$3,'EIA Imports Fuel Ethanol'!$C:$C,$A28)</f>
        <v/>
      </c>
      <c r="S28">
        <f>SUMIFS('EIA Imports Fuel Ethanol'!$D:$D,'EIA Imports Fuel Ethanol'!$A:$A,S$3,'EIA Imports Fuel Ethanol'!$C:$C,$A28)</f>
        <v/>
      </c>
      <c r="T28">
        <f>SUMIFS('EIA Imports Fuel Ethanol'!$D:$D,'EIA Imports Fuel Ethanol'!$A:$A,T$3,'EIA Imports Fuel Ethanol'!$C:$C,$A28)</f>
        <v/>
      </c>
      <c r="U28">
        <f>SUMIFS('EIA Imports Fuel Ethanol'!$D:$D,'EIA Imports Fuel Ethanol'!$A:$A,U$3,'EIA Imports Fuel Ethanol'!$C:$C,$A28)</f>
        <v/>
      </c>
      <c r="V28">
        <f>SUMIFS('EIA Imports Fuel Ethanol'!$D:$D,'EIA Imports Fuel Ethanol'!$A:$A,V$3,'EIA Imports Fuel Ethanol'!$C:$C,$A28)</f>
        <v/>
      </c>
      <c r="W28">
        <f>SUMIFS('EIA Imports Fuel Ethanol'!$D:$D,'EIA Imports Fuel Ethanol'!$A:$A,W$3,'EIA Imports Fuel Ethanol'!$C:$C,$A28)</f>
        <v/>
      </c>
      <c r="X28">
        <f>SUMIFS('EIA Imports Fuel Ethanol'!$D:$D,'EIA Imports Fuel Ethanol'!$A:$A,X$3,'EIA Imports Fuel Ethanol'!$C:$C,$A28)</f>
        <v/>
      </c>
      <c r="Y28">
        <f>SUMIFS('EIA Imports Fuel Ethanol'!$D:$D,'EIA Imports Fuel Ethanol'!$A:$A,Y$3,'EIA Imports Fuel Ethanol'!$C:$C,$A28)</f>
        <v/>
      </c>
      <c r="Z28">
        <f>SUMIFS('EIA Imports Fuel Ethanol'!$D:$D,'EIA Imports Fuel Ethanol'!$A:$A,Z$3,'EIA Imports Fuel Ethanol'!$C:$C,$A28)</f>
        <v/>
      </c>
      <c r="AA28">
        <f>SUMIFS('EIA Imports Fuel Ethanol'!$D:$D,'EIA Imports Fuel Ethanol'!$A:$A,AA$3,'EIA Imports Fuel Ethanol'!$C:$C,$A28)</f>
        <v/>
      </c>
      <c r="AB28">
        <f>SUMIFS('EIA Imports Fuel Ethanol'!$D:$D,'EIA Imports Fuel Ethanol'!$A:$A,AB$3,'EIA Imports Fuel Ethanol'!$C:$C,$A28)</f>
        <v/>
      </c>
      <c r="AC28">
        <f>SUMIFS('EIA Imports Fuel Ethanol'!$D:$D,'EIA Imports Fuel Ethanol'!$A:$A,AC$3,'EIA Imports Fuel Ethanol'!$C:$C,$A28)</f>
        <v/>
      </c>
      <c r="AD28">
        <f>SUMIFS('EIA Imports Fuel Ethanol'!$D:$D,'EIA Imports Fuel Ethanol'!$A:$A,AD$3,'EIA Imports Fuel Ethanol'!$C:$C,$A28)</f>
        <v/>
      </c>
      <c r="AE28">
        <f>SUMIFS('EIA Imports Fuel Ethanol'!$D:$D,'EIA Imports Fuel Ethanol'!$A:$A,AE$3,'EIA Imports Fuel Ethanol'!$C:$C,$A28)</f>
        <v/>
      </c>
      <c r="AF28">
        <f>SUMIFS('EIA Imports Fuel Ethanol'!$D:$D,'EIA Imports Fuel Ethanol'!$A:$A,AF$3,'EIA Imports Fuel Ethanol'!$C:$C,$A28)</f>
        <v/>
      </c>
      <c r="AG28">
        <f>SUMIFS('EIA Imports Fuel Ethanol'!$D:$D,'EIA Imports Fuel Ethanol'!$A:$A,AG$3,'EIA Imports Fuel Ethanol'!$C:$C,$A28)</f>
        <v/>
      </c>
      <c r="AH28">
        <f>SUMIFS('EIA Imports Fuel Ethanol'!$D:$D,'EIA Imports Fuel Ethanol'!$A:$A,AH$3,'EIA Imports Fuel Ethanol'!$C:$C,$A28)</f>
        <v/>
      </c>
      <c r="AI28">
        <f>SUMIFS('EIA Imports Fuel Ethanol'!$D:$D,'EIA Imports Fuel Ethanol'!$A:$A,AI$3,'EIA Imports Fuel Ethanol'!$C:$C,$A28)</f>
        <v/>
      </c>
      <c r="AJ28">
        <f>SUMIFS('EIA Imports Fuel Ethanol'!$D:$D,'EIA Imports Fuel Ethanol'!$A:$A,AJ$3,'EIA Imports Fuel Ethanol'!$C:$C,$A28)</f>
        <v/>
      </c>
      <c r="AK28">
        <f>SUMIFS('EIA Imports Fuel Ethanol'!$D:$D,'EIA Imports Fuel Ethanol'!$A:$A,AK$3,'EIA Imports Fuel Ethanol'!$C:$C,$A28)</f>
        <v/>
      </c>
      <c r="AL28">
        <f>SUMIFS('EIA Imports Fuel Ethanol'!$D:$D,'EIA Imports Fuel Ethanol'!$A:$A,AL$3,'EIA Imports Fuel Ethanol'!$C:$C,$A28)</f>
        <v/>
      </c>
      <c r="AM28">
        <f>SUMIFS('EIA Imports Fuel Ethanol'!$D:$D,'EIA Imports Fuel Ethanol'!$A:$A,AM$3,'EIA Imports Fuel Ethanol'!$C:$C,$A28)</f>
        <v/>
      </c>
      <c r="AN28">
        <f>SUMIFS('EIA Imports Fuel Ethanol'!$D:$D,'EIA Imports Fuel Ethanol'!$A:$A,AN$3,'EIA Imports Fuel Ethanol'!$C:$C,$A28)</f>
        <v/>
      </c>
      <c r="AO28">
        <f>SUMIFS('EIA Imports Fuel Ethanol'!$D:$D,'EIA Imports Fuel Ethanol'!$A:$A,AO$3,'EIA Imports Fuel Ethanol'!$C:$C,$A28)</f>
        <v/>
      </c>
      <c r="AP28">
        <f>SUMIFS('EIA Imports Fuel Ethanol'!$D:$D,'EIA Imports Fuel Ethanol'!$A:$A,AP$3,'EIA Imports Fuel Ethanol'!$C:$C,$A28)</f>
        <v/>
      </c>
      <c r="AQ28">
        <f>SUMIFS('EIA Imports Fuel Ethanol'!$D:$D,'EIA Imports Fuel Ethanol'!$A:$A,AQ$3,'EIA Imports Fuel Ethanol'!$C:$C,$A28)</f>
        <v/>
      </c>
      <c r="AR28">
        <f>SUMIFS('EIA Imports Fuel Ethanol'!$D:$D,'EIA Imports Fuel Ethanol'!$A:$A,AR$3,'EIA Imports Fuel Ethanol'!$C:$C,$A28)</f>
        <v/>
      </c>
      <c r="AS28">
        <f>SUMIFS('EIA Imports Fuel Ethanol'!$D:$D,'EIA Imports Fuel Ethanol'!$A:$A,AS$3,'EIA Imports Fuel Ethanol'!$C:$C,$A28)</f>
        <v/>
      </c>
      <c r="AT28">
        <f>SUMIFS('EIA Imports Fuel Ethanol'!$D:$D,'EIA Imports Fuel Ethanol'!$A:$A,AT$3,'EIA Imports Fuel Ethanol'!$C:$C,$A28)</f>
        <v/>
      </c>
      <c r="AU28">
        <f>SUMIFS('EIA Imports Fuel Ethanol'!$D:$D,'EIA Imports Fuel Ethanol'!$A:$A,AU$3,'EIA Imports Fuel Ethanol'!$C:$C,$A28)</f>
        <v/>
      </c>
      <c r="AV28">
        <f>SUMIFS('EIA Imports Fuel Ethanol'!$D:$D,'EIA Imports Fuel Ethanol'!$A:$A,AV$3,'EIA Imports Fuel Ethanol'!$C:$C,$A28)</f>
        <v/>
      </c>
    </row>
    <row r="29" spans="1:48">
      <c r="A29" t="s">
        <v>386</v>
      </c>
      <c r="B29" t="s">
        <v>1648</v>
      </c>
      <c r="C29" t="s">
        <v>1742</v>
      </c>
      <c r="E29">
        <f>SUMIFS('EIA Imports Fuel Ethanol'!$D:$D,'EIA Imports Fuel Ethanol'!$A:$A,E$3,'EIA Imports Fuel Ethanol'!$C:$C,$A29)</f>
        <v/>
      </c>
      <c r="F29">
        <f>SUMIFS('EIA Imports Fuel Ethanol'!$D:$D,'EIA Imports Fuel Ethanol'!$A:$A,F$3,'EIA Imports Fuel Ethanol'!$C:$C,$A29)</f>
        <v/>
      </c>
      <c r="G29">
        <f>SUMIFS('EIA Imports Fuel Ethanol'!$D:$D,'EIA Imports Fuel Ethanol'!$A:$A,G$3,'EIA Imports Fuel Ethanol'!$C:$C,$A29)</f>
        <v/>
      </c>
      <c r="H29">
        <f>SUMIFS('EIA Imports Fuel Ethanol'!$D:$D,'EIA Imports Fuel Ethanol'!$A:$A,H$3,'EIA Imports Fuel Ethanol'!$C:$C,$A29)</f>
        <v/>
      </c>
      <c r="I29">
        <f>SUMIFS('EIA Imports Fuel Ethanol'!$D:$D,'EIA Imports Fuel Ethanol'!$A:$A,I$3,'EIA Imports Fuel Ethanol'!$C:$C,$A29)</f>
        <v/>
      </c>
      <c r="J29">
        <f>SUMIFS('EIA Imports Fuel Ethanol'!$D:$D,'EIA Imports Fuel Ethanol'!$A:$A,J$3,'EIA Imports Fuel Ethanol'!$C:$C,$A29)</f>
        <v/>
      </c>
      <c r="K29">
        <f>SUMIFS('EIA Imports Fuel Ethanol'!$D:$D,'EIA Imports Fuel Ethanol'!$A:$A,K$3,'EIA Imports Fuel Ethanol'!$C:$C,$A29)</f>
        <v/>
      </c>
      <c r="L29">
        <f>SUMIFS('EIA Imports Fuel Ethanol'!$D:$D,'EIA Imports Fuel Ethanol'!$A:$A,L$3,'EIA Imports Fuel Ethanol'!$C:$C,$A29)</f>
        <v/>
      </c>
      <c r="M29">
        <f>SUMIFS('EIA Imports Fuel Ethanol'!$D:$D,'EIA Imports Fuel Ethanol'!$A:$A,M$3,'EIA Imports Fuel Ethanol'!$C:$C,$A29)</f>
        <v/>
      </c>
      <c r="N29">
        <f>SUMIFS('EIA Imports Fuel Ethanol'!$D:$D,'EIA Imports Fuel Ethanol'!$A:$A,N$3,'EIA Imports Fuel Ethanol'!$C:$C,$A29)</f>
        <v/>
      </c>
      <c r="O29">
        <f>SUMIFS('EIA Imports Fuel Ethanol'!$D:$D,'EIA Imports Fuel Ethanol'!$A:$A,O$3,'EIA Imports Fuel Ethanol'!$C:$C,$A29)</f>
        <v/>
      </c>
      <c r="P29">
        <f>SUMIFS('EIA Imports Fuel Ethanol'!$D:$D,'EIA Imports Fuel Ethanol'!$A:$A,P$3,'EIA Imports Fuel Ethanol'!$C:$C,$A29)</f>
        <v/>
      </c>
      <c r="Q29">
        <f>SUMIFS('EIA Imports Fuel Ethanol'!$D:$D,'EIA Imports Fuel Ethanol'!$A:$A,Q$3,'EIA Imports Fuel Ethanol'!$C:$C,$A29)</f>
        <v/>
      </c>
      <c r="R29">
        <f>SUMIFS('EIA Imports Fuel Ethanol'!$D:$D,'EIA Imports Fuel Ethanol'!$A:$A,R$3,'EIA Imports Fuel Ethanol'!$C:$C,$A29)</f>
        <v/>
      </c>
      <c r="S29">
        <f>SUMIFS('EIA Imports Fuel Ethanol'!$D:$D,'EIA Imports Fuel Ethanol'!$A:$A,S$3,'EIA Imports Fuel Ethanol'!$C:$C,$A29)</f>
        <v/>
      </c>
      <c r="T29">
        <f>SUMIFS('EIA Imports Fuel Ethanol'!$D:$D,'EIA Imports Fuel Ethanol'!$A:$A,T$3,'EIA Imports Fuel Ethanol'!$C:$C,$A29)</f>
        <v/>
      </c>
      <c r="U29">
        <f>SUMIFS('EIA Imports Fuel Ethanol'!$D:$D,'EIA Imports Fuel Ethanol'!$A:$A,U$3,'EIA Imports Fuel Ethanol'!$C:$C,$A29)</f>
        <v/>
      </c>
      <c r="V29">
        <f>SUMIFS('EIA Imports Fuel Ethanol'!$D:$D,'EIA Imports Fuel Ethanol'!$A:$A,V$3,'EIA Imports Fuel Ethanol'!$C:$C,$A29)</f>
        <v/>
      </c>
      <c r="W29">
        <f>SUMIFS('EIA Imports Fuel Ethanol'!$D:$D,'EIA Imports Fuel Ethanol'!$A:$A,W$3,'EIA Imports Fuel Ethanol'!$C:$C,$A29)</f>
        <v/>
      </c>
      <c r="X29">
        <f>SUMIFS('EIA Imports Fuel Ethanol'!$D:$D,'EIA Imports Fuel Ethanol'!$A:$A,X$3,'EIA Imports Fuel Ethanol'!$C:$C,$A29)</f>
        <v/>
      </c>
      <c r="Y29">
        <f>SUMIFS('EIA Imports Fuel Ethanol'!$D:$D,'EIA Imports Fuel Ethanol'!$A:$A,Y$3,'EIA Imports Fuel Ethanol'!$C:$C,$A29)</f>
        <v/>
      </c>
      <c r="Z29">
        <f>SUMIFS('EIA Imports Fuel Ethanol'!$D:$D,'EIA Imports Fuel Ethanol'!$A:$A,Z$3,'EIA Imports Fuel Ethanol'!$C:$C,$A29)</f>
        <v/>
      </c>
      <c r="AA29">
        <f>SUMIFS('EIA Imports Fuel Ethanol'!$D:$D,'EIA Imports Fuel Ethanol'!$A:$A,AA$3,'EIA Imports Fuel Ethanol'!$C:$C,$A29)</f>
        <v/>
      </c>
      <c r="AB29">
        <f>SUMIFS('EIA Imports Fuel Ethanol'!$D:$D,'EIA Imports Fuel Ethanol'!$A:$A,AB$3,'EIA Imports Fuel Ethanol'!$C:$C,$A29)</f>
        <v/>
      </c>
      <c r="AC29">
        <f>SUMIFS('EIA Imports Fuel Ethanol'!$D:$D,'EIA Imports Fuel Ethanol'!$A:$A,AC$3,'EIA Imports Fuel Ethanol'!$C:$C,$A29)</f>
        <v/>
      </c>
      <c r="AD29">
        <f>SUMIFS('EIA Imports Fuel Ethanol'!$D:$D,'EIA Imports Fuel Ethanol'!$A:$A,AD$3,'EIA Imports Fuel Ethanol'!$C:$C,$A29)</f>
        <v/>
      </c>
      <c r="AE29">
        <f>SUMIFS('EIA Imports Fuel Ethanol'!$D:$D,'EIA Imports Fuel Ethanol'!$A:$A,AE$3,'EIA Imports Fuel Ethanol'!$C:$C,$A29)</f>
        <v/>
      </c>
      <c r="AF29">
        <f>SUMIFS('EIA Imports Fuel Ethanol'!$D:$D,'EIA Imports Fuel Ethanol'!$A:$A,AF$3,'EIA Imports Fuel Ethanol'!$C:$C,$A29)</f>
        <v/>
      </c>
      <c r="AG29">
        <f>SUMIFS('EIA Imports Fuel Ethanol'!$D:$D,'EIA Imports Fuel Ethanol'!$A:$A,AG$3,'EIA Imports Fuel Ethanol'!$C:$C,$A29)</f>
        <v/>
      </c>
      <c r="AH29">
        <f>SUMIFS('EIA Imports Fuel Ethanol'!$D:$D,'EIA Imports Fuel Ethanol'!$A:$A,AH$3,'EIA Imports Fuel Ethanol'!$C:$C,$A29)</f>
        <v/>
      </c>
      <c r="AI29">
        <f>SUMIFS('EIA Imports Fuel Ethanol'!$D:$D,'EIA Imports Fuel Ethanol'!$A:$A,AI$3,'EIA Imports Fuel Ethanol'!$C:$C,$A29)</f>
        <v/>
      </c>
      <c r="AJ29">
        <f>SUMIFS('EIA Imports Fuel Ethanol'!$D:$D,'EIA Imports Fuel Ethanol'!$A:$A,AJ$3,'EIA Imports Fuel Ethanol'!$C:$C,$A29)</f>
        <v/>
      </c>
      <c r="AK29">
        <f>SUMIFS('EIA Imports Fuel Ethanol'!$D:$D,'EIA Imports Fuel Ethanol'!$A:$A,AK$3,'EIA Imports Fuel Ethanol'!$C:$C,$A29)</f>
        <v/>
      </c>
      <c r="AL29">
        <f>SUMIFS('EIA Imports Fuel Ethanol'!$D:$D,'EIA Imports Fuel Ethanol'!$A:$A,AL$3,'EIA Imports Fuel Ethanol'!$C:$C,$A29)</f>
        <v/>
      </c>
      <c r="AM29">
        <f>SUMIFS('EIA Imports Fuel Ethanol'!$D:$D,'EIA Imports Fuel Ethanol'!$A:$A,AM$3,'EIA Imports Fuel Ethanol'!$C:$C,$A29)</f>
        <v/>
      </c>
      <c r="AN29">
        <f>SUMIFS('EIA Imports Fuel Ethanol'!$D:$D,'EIA Imports Fuel Ethanol'!$A:$A,AN$3,'EIA Imports Fuel Ethanol'!$C:$C,$A29)</f>
        <v/>
      </c>
      <c r="AO29">
        <f>SUMIFS('EIA Imports Fuel Ethanol'!$D:$D,'EIA Imports Fuel Ethanol'!$A:$A,AO$3,'EIA Imports Fuel Ethanol'!$C:$C,$A29)</f>
        <v/>
      </c>
      <c r="AP29">
        <f>SUMIFS('EIA Imports Fuel Ethanol'!$D:$D,'EIA Imports Fuel Ethanol'!$A:$A,AP$3,'EIA Imports Fuel Ethanol'!$C:$C,$A29)</f>
        <v/>
      </c>
      <c r="AQ29">
        <f>SUMIFS('EIA Imports Fuel Ethanol'!$D:$D,'EIA Imports Fuel Ethanol'!$A:$A,AQ$3,'EIA Imports Fuel Ethanol'!$C:$C,$A29)</f>
        <v/>
      </c>
      <c r="AR29">
        <f>SUMIFS('EIA Imports Fuel Ethanol'!$D:$D,'EIA Imports Fuel Ethanol'!$A:$A,AR$3,'EIA Imports Fuel Ethanol'!$C:$C,$A29)</f>
        <v/>
      </c>
      <c r="AS29">
        <f>SUMIFS('EIA Imports Fuel Ethanol'!$D:$D,'EIA Imports Fuel Ethanol'!$A:$A,AS$3,'EIA Imports Fuel Ethanol'!$C:$C,$A29)</f>
        <v/>
      </c>
      <c r="AT29">
        <f>SUMIFS('EIA Imports Fuel Ethanol'!$D:$D,'EIA Imports Fuel Ethanol'!$A:$A,AT$3,'EIA Imports Fuel Ethanol'!$C:$C,$A29)</f>
        <v/>
      </c>
      <c r="AU29">
        <f>SUMIFS('EIA Imports Fuel Ethanol'!$D:$D,'EIA Imports Fuel Ethanol'!$A:$A,AU$3,'EIA Imports Fuel Ethanol'!$C:$C,$A29)</f>
        <v/>
      </c>
      <c r="AV29">
        <f>SUMIFS('EIA Imports Fuel Ethanol'!$D:$D,'EIA Imports Fuel Ethanol'!$A:$A,AV$3,'EIA Imports Fuel Ethanol'!$C:$C,$A29)</f>
        <v/>
      </c>
    </row>
    <row r="30" spans="1:48">
      <c r="A30" t="s">
        <v>266</v>
      </c>
      <c r="B30" t="s">
        <v>1648</v>
      </c>
      <c r="C30" t="s">
        <v>1742</v>
      </c>
      <c r="E30">
        <f>SUMIFS('EIA Imports Fuel Ethanol'!$D:$D,'EIA Imports Fuel Ethanol'!$A:$A,E$3,'EIA Imports Fuel Ethanol'!$C:$C,$A30)</f>
        <v/>
      </c>
      <c r="F30">
        <f>SUMIFS('EIA Imports Fuel Ethanol'!$D:$D,'EIA Imports Fuel Ethanol'!$A:$A,F$3,'EIA Imports Fuel Ethanol'!$C:$C,$A30)</f>
        <v/>
      </c>
      <c r="G30">
        <f>SUMIFS('EIA Imports Fuel Ethanol'!$D:$D,'EIA Imports Fuel Ethanol'!$A:$A,G$3,'EIA Imports Fuel Ethanol'!$C:$C,$A30)</f>
        <v/>
      </c>
      <c r="H30">
        <f>SUMIFS('EIA Imports Fuel Ethanol'!$D:$D,'EIA Imports Fuel Ethanol'!$A:$A,H$3,'EIA Imports Fuel Ethanol'!$C:$C,$A30)</f>
        <v/>
      </c>
      <c r="I30">
        <f>SUMIFS('EIA Imports Fuel Ethanol'!$D:$D,'EIA Imports Fuel Ethanol'!$A:$A,I$3,'EIA Imports Fuel Ethanol'!$C:$C,$A30)</f>
        <v/>
      </c>
      <c r="J30">
        <f>SUMIFS('EIA Imports Fuel Ethanol'!$D:$D,'EIA Imports Fuel Ethanol'!$A:$A,J$3,'EIA Imports Fuel Ethanol'!$C:$C,$A30)</f>
        <v/>
      </c>
      <c r="K30">
        <f>SUMIFS('EIA Imports Fuel Ethanol'!$D:$D,'EIA Imports Fuel Ethanol'!$A:$A,K$3,'EIA Imports Fuel Ethanol'!$C:$C,$A30)</f>
        <v/>
      </c>
      <c r="L30">
        <f>SUMIFS('EIA Imports Fuel Ethanol'!$D:$D,'EIA Imports Fuel Ethanol'!$A:$A,L$3,'EIA Imports Fuel Ethanol'!$C:$C,$A30)</f>
        <v/>
      </c>
      <c r="M30">
        <f>SUMIFS('EIA Imports Fuel Ethanol'!$D:$D,'EIA Imports Fuel Ethanol'!$A:$A,M$3,'EIA Imports Fuel Ethanol'!$C:$C,$A30)</f>
        <v/>
      </c>
      <c r="N30">
        <f>SUMIFS('EIA Imports Fuel Ethanol'!$D:$D,'EIA Imports Fuel Ethanol'!$A:$A,N$3,'EIA Imports Fuel Ethanol'!$C:$C,$A30)</f>
        <v/>
      </c>
      <c r="O30">
        <f>SUMIFS('EIA Imports Fuel Ethanol'!$D:$D,'EIA Imports Fuel Ethanol'!$A:$A,O$3,'EIA Imports Fuel Ethanol'!$C:$C,$A30)</f>
        <v/>
      </c>
      <c r="P30">
        <f>SUMIFS('EIA Imports Fuel Ethanol'!$D:$D,'EIA Imports Fuel Ethanol'!$A:$A,P$3,'EIA Imports Fuel Ethanol'!$C:$C,$A30)</f>
        <v/>
      </c>
      <c r="Q30">
        <f>SUMIFS('EIA Imports Fuel Ethanol'!$D:$D,'EIA Imports Fuel Ethanol'!$A:$A,Q$3,'EIA Imports Fuel Ethanol'!$C:$C,$A30)</f>
        <v/>
      </c>
      <c r="R30">
        <f>SUMIFS('EIA Imports Fuel Ethanol'!$D:$D,'EIA Imports Fuel Ethanol'!$A:$A,R$3,'EIA Imports Fuel Ethanol'!$C:$C,$A30)</f>
        <v/>
      </c>
      <c r="S30">
        <f>SUMIFS('EIA Imports Fuel Ethanol'!$D:$D,'EIA Imports Fuel Ethanol'!$A:$A,S$3,'EIA Imports Fuel Ethanol'!$C:$C,$A30)</f>
        <v/>
      </c>
      <c r="T30">
        <f>SUMIFS('EIA Imports Fuel Ethanol'!$D:$D,'EIA Imports Fuel Ethanol'!$A:$A,T$3,'EIA Imports Fuel Ethanol'!$C:$C,$A30)</f>
        <v/>
      </c>
      <c r="U30">
        <f>SUMIFS('EIA Imports Fuel Ethanol'!$D:$D,'EIA Imports Fuel Ethanol'!$A:$A,U$3,'EIA Imports Fuel Ethanol'!$C:$C,$A30)</f>
        <v/>
      </c>
      <c r="V30">
        <f>SUMIFS('EIA Imports Fuel Ethanol'!$D:$D,'EIA Imports Fuel Ethanol'!$A:$A,V$3,'EIA Imports Fuel Ethanol'!$C:$C,$A30)</f>
        <v/>
      </c>
      <c r="W30">
        <f>SUMIFS('EIA Imports Fuel Ethanol'!$D:$D,'EIA Imports Fuel Ethanol'!$A:$A,W$3,'EIA Imports Fuel Ethanol'!$C:$C,$A30)</f>
        <v/>
      </c>
      <c r="X30">
        <f>SUMIFS('EIA Imports Fuel Ethanol'!$D:$D,'EIA Imports Fuel Ethanol'!$A:$A,X$3,'EIA Imports Fuel Ethanol'!$C:$C,$A30)</f>
        <v/>
      </c>
      <c r="Y30">
        <f>SUMIFS('EIA Imports Fuel Ethanol'!$D:$D,'EIA Imports Fuel Ethanol'!$A:$A,Y$3,'EIA Imports Fuel Ethanol'!$C:$C,$A30)</f>
        <v/>
      </c>
      <c r="Z30">
        <f>SUMIFS('EIA Imports Fuel Ethanol'!$D:$D,'EIA Imports Fuel Ethanol'!$A:$A,Z$3,'EIA Imports Fuel Ethanol'!$C:$C,$A30)</f>
        <v/>
      </c>
      <c r="AA30">
        <f>SUMIFS('EIA Imports Fuel Ethanol'!$D:$D,'EIA Imports Fuel Ethanol'!$A:$A,AA$3,'EIA Imports Fuel Ethanol'!$C:$C,$A30)</f>
        <v/>
      </c>
      <c r="AB30">
        <f>SUMIFS('EIA Imports Fuel Ethanol'!$D:$D,'EIA Imports Fuel Ethanol'!$A:$A,AB$3,'EIA Imports Fuel Ethanol'!$C:$C,$A30)</f>
        <v/>
      </c>
      <c r="AC30">
        <f>SUMIFS('EIA Imports Fuel Ethanol'!$D:$D,'EIA Imports Fuel Ethanol'!$A:$A,AC$3,'EIA Imports Fuel Ethanol'!$C:$C,$A30)</f>
        <v/>
      </c>
      <c r="AD30">
        <f>SUMIFS('EIA Imports Fuel Ethanol'!$D:$D,'EIA Imports Fuel Ethanol'!$A:$A,AD$3,'EIA Imports Fuel Ethanol'!$C:$C,$A30)</f>
        <v/>
      </c>
      <c r="AE30">
        <f>SUMIFS('EIA Imports Fuel Ethanol'!$D:$D,'EIA Imports Fuel Ethanol'!$A:$A,AE$3,'EIA Imports Fuel Ethanol'!$C:$C,$A30)</f>
        <v/>
      </c>
      <c r="AF30">
        <f>SUMIFS('EIA Imports Fuel Ethanol'!$D:$D,'EIA Imports Fuel Ethanol'!$A:$A,AF$3,'EIA Imports Fuel Ethanol'!$C:$C,$A30)</f>
        <v/>
      </c>
      <c r="AG30">
        <f>SUMIFS('EIA Imports Fuel Ethanol'!$D:$D,'EIA Imports Fuel Ethanol'!$A:$A,AG$3,'EIA Imports Fuel Ethanol'!$C:$C,$A30)</f>
        <v/>
      </c>
      <c r="AH30">
        <f>SUMIFS('EIA Imports Fuel Ethanol'!$D:$D,'EIA Imports Fuel Ethanol'!$A:$A,AH$3,'EIA Imports Fuel Ethanol'!$C:$C,$A30)</f>
        <v/>
      </c>
      <c r="AI30">
        <f>SUMIFS('EIA Imports Fuel Ethanol'!$D:$D,'EIA Imports Fuel Ethanol'!$A:$A,AI$3,'EIA Imports Fuel Ethanol'!$C:$C,$A30)</f>
        <v/>
      </c>
      <c r="AJ30">
        <f>SUMIFS('EIA Imports Fuel Ethanol'!$D:$D,'EIA Imports Fuel Ethanol'!$A:$A,AJ$3,'EIA Imports Fuel Ethanol'!$C:$C,$A30)</f>
        <v/>
      </c>
      <c r="AK30">
        <f>SUMIFS('EIA Imports Fuel Ethanol'!$D:$D,'EIA Imports Fuel Ethanol'!$A:$A,AK$3,'EIA Imports Fuel Ethanol'!$C:$C,$A30)</f>
        <v/>
      </c>
      <c r="AL30">
        <f>SUMIFS('EIA Imports Fuel Ethanol'!$D:$D,'EIA Imports Fuel Ethanol'!$A:$A,AL$3,'EIA Imports Fuel Ethanol'!$C:$C,$A30)</f>
        <v/>
      </c>
      <c r="AM30">
        <f>SUMIFS('EIA Imports Fuel Ethanol'!$D:$D,'EIA Imports Fuel Ethanol'!$A:$A,AM$3,'EIA Imports Fuel Ethanol'!$C:$C,$A30)</f>
        <v/>
      </c>
      <c r="AN30">
        <f>SUMIFS('EIA Imports Fuel Ethanol'!$D:$D,'EIA Imports Fuel Ethanol'!$A:$A,AN$3,'EIA Imports Fuel Ethanol'!$C:$C,$A30)</f>
        <v/>
      </c>
      <c r="AO30">
        <f>SUMIFS('EIA Imports Fuel Ethanol'!$D:$D,'EIA Imports Fuel Ethanol'!$A:$A,AO$3,'EIA Imports Fuel Ethanol'!$C:$C,$A30)</f>
        <v/>
      </c>
      <c r="AP30">
        <f>SUMIFS('EIA Imports Fuel Ethanol'!$D:$D,'EIA Imports Fuel Ethanol'!$A:$A,AP$3,'EIA Imports Fuel Ethanol'!$C:$C,$A30)</f>
        <v/>
      </c>
      <c r="AQ30">
        <f>SUMIFS('EIA Imports Fuel Ethanol'!$D:$D,'EIA Imports Fuel Ethanol'!$A:$A,AQ$3,'EIA Imports Fuel Ethanol'!$C:$C,$A30)</f>
        <v/>
      </c>
      <c r="AR30">
        <f>SUMIFS('EIA Imports Fuel Ethanol'!$D:$D,'EIA Imports Fuel Ethanol'!$A:$A,AR$3,'EIA Imports Fuel Ethanol'!$C:$C,$A30)</f>
        <v/>
      </c>
      <c r="AS30">
        <f>SUMIFS('EIA Imports Fuel Ethanol'!$D:$D,'EIA Imports Fuel Ethanol'!$A:$A,AS$3,'EIA Imports Fuel Ethanol'!$C:$C,$A30)</f>
        <v/>
      </c>
      <c r="AT30">
        <f>SUMIFS('EIA Imports Fuel Ethanol'!$D:$D,'EIA Imports Fuel Ethanol'!$A:$A,AT$3,'EIA Imports Fuel Ethanol'!$C:$C,$A30)</f>
        <v/>
      </c>
      <c r="AU30">
        <f>SUMIFS('EIA Imports Fuel Ethanol'!$D:$D,'EIA Imports Fuel Ethanol'!$A:$A,AU$3,'EIA Imports Fuel Ethanol'!$C:$C,$A30)</f>
        <v/>
      </c>
      <c r="AV30">
        <f>SUMIFS('EIA Imports Fuel Ethanol'!$D:$D,'EIA Imports Fuel Ethanol'!$A:$A,AV$3,'EIA Imports Fuel Ethanol'!$C:$C,$A30)</f>
        <v/>
      </c>
    </row>
    <row r="31" spans="1:48">
      <c r="A31" t="s">
        <v>261</v>
      </c>
      <c r="B31" t="s">
        <v>1648</v>
      </c>
      <c r="C31" t="s">
        <v>1742</v>
      </c>
      <c r="E31">
        <f>SUMIFS('EIA Imports Fuel Ethanol'!$D:$D,'EIA Imports Fuel Ethanol'!$A:$A,E$3,'EIA Imports Fuel Ethanol'!$C:$C,$A31)</f>
        <v/>
      </c>
      <c r="F31">
        <f>SUMIFS('EIA Imports Fuel Ethanol'!$D:$D,'EIA Imports Fuel Ethanol'!$A:$A,F$3,'EIA Imports Fuel Ethanol'!$C:$C,$A31)</f>
        <v/>
      </c>
      <c r="G31">
        <f>SUMIFS('EIA Imports Fuel Ethanol'!$D:$D,'EIA Imports Fuel Ethanol'!$A:$A,G$3,'EIA Imports Fuel Ethanol'!$C:$C,$A31)</f>
        <v/>
      </c>
      <c r="H31">
        <f>SUMIFS('EIA Imports Fuel Ethanol'!$D:$D,'EIA Imports Fuel Ethanol'!$A:$A,H$3,'EIA Imports Fuel Ethanol'!$C:$C,$A31)</f>
        <v/>
      </c>
      <c r="I31">
        <f>SUMIFS('EIA Imports Fuel Ethanol'!$D:$D,'EIA Imports Fuel Ethanol'!$A:$A,I$3,'EIA Imports Fuel Ethanol'!$C:$C,$A31)</f>
        <v/>
      </c>
      <c r="J31">
        <f>SUMIFS('EIA Imports Fuel Ethanol'!$D:$D,'EIA Imports Fuel Ethanol'!$A:$A,J$3,'EIA Imports Fuel Ethanol'!$C:$C,$A31)</f>
        <v/>
      </c>
      <c r="K31">
        <f>SUMIFS('EIA Imports Fuel Ethanol'!$D:$D,'EIA Imports Fuel Ethanol'!$A:$A,K$3,'EIA Imports Fuel Ethanol'!$C:$C,$A31)</f>
        <v/>
      </c>
      <c r="L31">
        <f>SUMIFS('EIA Imports Fuel Ethanol'!$D:$D,'EIA Imports Fuel Ethanol'!$A:$A,L$3,'EIA Imports Fuel Ethanol'!$C:$C,$A31)</f>
        <v/>
      </c>
      <c r="M31">
        <f>SUMIFS('EIA Imports Fuel Ethanol'!$D:$D,'EIA Imports Fuel Ethanol'!$A:$A,M$3,'EIA Imports Fuel Ethanol'!$C:$C,$A31)</f>
        <v/>
      </c>
      <c r="N31">
        <f>SUMIFS('EIA Imports Fuel Ethanol'!$D:$D,'EIA Imports Fuel Ethanol'!$A:$A,N$3,'EIA Imports Fuel Ethanol'!$C:$C,$A31)</f>
        <v/>
      </c>
      <c r="O31">
        <f>SUMIFS('EIA Imports Fuel Ethanol'!$D:$D,'EIA Imports Fuel Ethanol'!$A:$A,O$3,'EIA Imports Fuel Ethanol'!$C:$C,$A31)</f>
        <v/>
      </c>
      <c r="P31">
        <f>SUMIFS('EIA Imports Fuel Ethanol'!$D:$D,'EIA Imports Fuel Ethanol'!$A:$A,P$3,'EIA Imports Fuel Ethanol'!$C:$C,$A31)</f>
        <v/>
      </c>
      <c r="Q31">
        <f>SUMIFS('EIA Imports Fuel Ethanol'!$D:$D,'EIA Imports Fuel Ethanol'!$A:$A,Q$3,'EIA Imports Fuel Ethanol'!$C:$C,$A31)</f>
        <v/>
      </c>
      <c r="R31">
        <f>SUMIFS('EIA Imports Fuel Ethanol'!$D:$D,'EIA Imports Fuel Ethanol'!$A:$A,R$3,'EIA Imports Fuel Ethanol'!$C:$C,$A31)</f>
        <v/>
      </c>
      <c r="S31">
        <f>SUMIFS('EIA Imports Fuel Ethanol'!$D:$D,'EIA Imports Fuel Ethanol'!$A:$A,S$3,'EIA Imports Fuel Ethanol'!$C:$C,$A31)</f>
        <v/>
      </c>
      <c r="T31">
        <f>SUMIFS('EIA Imports Fuel Ethanol'!$D:$D,'EIA Imports Fuel Ethanol'!$A:$A,T$3,'EIA Imports Fuel Ethanol'!$C:$C,$A31)</f>
        <v/>
      </c>
      <c r="U31">
        <f>SUMIFS('EIA Imports Fuel Ethanol'!$D:$D,'EIA Imports Fuel Ethanol'!$A:$A,U$3,'EIA Imports Fuel Ethanol'!$C:$C,$A31)</f>
        <v/>
      </c>
      <c r="V31">
        <f>SUMIFS('EIA Imports Fuel Ethanol'!$D:$D,'EIA Imports Fuel Ethanol'!$A:$A,V$3,'EIA Imports Fuel Ethanol'!$C:$C,$A31)</f>
        <v/>
      </c>
      <c r="W31">
        <f>SUMIFS('EIA Imports Fuel Ethanol'!$D:$D,'EIA Imports Fuel Ethanol'!$A:$A,W$3,'EIA Imports Fuel Ethanol'!$C:$C,$A31)</f>
        <v/>
      </c>
      <c r="X31">
        <f>SUMIFS('EIA Imports Fuel Ethanol'!$D:$D,'EIA Imports Fuel Ethanol'!$A:$A,X$3,'EIA Imports Fuel Ethanol'!$C:$C,$A31)</f>
        <v/>
      </c>
      <c r="Y31">
        <f>SUMIFS('EIA Imports Fuel Ethanol'!$D:$D,'EIA Imports Fuel Ethanol'!$A:$A,Y$3,'EIA Imports Fuel Ethanol'!$C:$C,$A31)</f>
        <v/>
      </c>
      <c r="Z31">
        <f>SUMIFS('EIA Imports Fuel Ethanol'!$D:$D,'EIA Imports Fuel Ethanol'!$A:$A,Z$3,'EIA Imports Fuel Ethanol'!$C:$C,$A31)</f>
        <v/>
      </c>
      <c r="AA31">
        <f>SUMIFS('EIA Imports Fuel Ethanol'!$D:$D,'EIA Imports Fuel Ethanol'!$A:$A,AA$3,'EIA Imports Fuel Ethanol'!$C:$C,$A31)</f>
        <v/>
      </c>
      <c r="AB31">
        <f>SUMIFS('EIA Imports Fuel Ethanol'!$D:$D,'EIA Imports Fuel Ethanol'!$A:$A,AB$3,'EIA Imports Fuel Ethanol'!$C:$C,$A31)</f>
        <v/>
      </c>
      <c r="AC31">
        <f>SUMIFS('EIA Imports Fuel Ethanol'!$D:$D,'EIA Imports Fuel Ethanol'!$A:$A,AC$3,'EIA Imports Fuel Ethanol'!$C:$C,$A31)</f>
        <v/>
      </c>
      <c r="AD31">
        <f>SUMIFS('EIA Imports Fuel Ethanol'!$D:$D,'EIA Imports Fuel Ethanol'!$A:$A,AD$3,'EIA Imports Fuel Ethanol'!$C:$C,$A31)</f>
        <v/>
      </c>
      <c r="AE31">
        <f>SUMIFS('EIA Imports Fuel Ethanol'!$D:$D,'EIA Imports Fuel Ethanol'!$A:$A,AE$3,'EIA Imports Fuel Ethanol'!$C:$C,$A31)</f>
        <v/>
      </c>
      <c r="AF31">
        <f>SUMIFS('EIA Imports Fuel Ethanol'!$D:$D,'EIA Imports Fuel Ethanol'!$A:$A,AF$3,'EIA Imports Fuel Ethanol'!$C:$C,$A31)</f>
        <v/>
      </c>
      <c r="AG31">
        <f>SUMIFS('EIA Imports Fuel Ethanol'!$D:$D,'EIA Imports Fuel Ethanol'!$A:$A,AG$3,'EIA Imports Fuel Ethanol'!$C:$C,$A31)</f>
        <v/>
      </c>
      <c r="AH31">
        <f>SUMIFS('EIA Imports Fuel Ethanol'!$D:$D,'EIA Imports Fuel Ethanol'!$A:$A,AH$3,'EIA Imports Fuel Ethanol'!$C:$C,$A31)</f>
        <v/>
      </c>
      <c r="AI31">
        <f>SUMIFS('EIA Imports Fuel Ethanol'!$D:$D,'EIA Imports Fuel Ethanol'!$A:$A,AI$3,'EIA Imports Fuel Ethanol'!$C:$C,$A31)</f>
        <v/>
      </c>
      <c r="AJ31">
        <f>SUMIFS('EIA Imports Fuel Ethanol'!$D:$D,'EIA Imports Fuel Ethanol'!$A:$A,AJ$3,'EIA Imports Fuel Ethanol'!$C:$C,$A31)</f>
        <v/>
      </c>
      <c r="AK31">
        <f>SUMIFS('EIA Imports Fuel Ethanol'!$D:$D,'EIA Imports Fuel Ethanol'!$A:$A,AK$3,'EIA Imports Fuel Ethanol'!$C:$C,$A31)</f>
        <v/>
      </c>
      <c r="AL31">
        <f>SUMIFS('EIA Imports Fuel Ethanol'!$D:$D,'EIA Imports Fuel Ethanol'!$A:$A,AL$3,'EIA Imports Fuel Ethanol'!$C:$C,$A31)</f>
        <v/>
      </c>
      <c r="AM31">
        <f>SUMIFS('EIA Imports Fuel Ethanol'!$D:$D,'EIA Imports Fuel Ethanol'!$A:$A,AM$3,'EIA Imports Fuel Ethanol'!$C:$C,$A31)</f>
        <v/>
      </c>
      <c r="AN31">
        <f>SUMIFS('EIA Imports Fuel Ethanol'!$D:$D,'EIA Imports Fuel Ethanol'!$A:$A,AN$3,'EIA Imports Fuel Ethanol'!$C:$C,$A31)</f>
        <v/>
      </c>
      <c r="AO31">
        <f>SUMIFS('EIA Imports Fuel Ethanol'!$D:$D,'EIA Imports Fuel Ethanol'!$A:$A,AO$3,'EIA Imports Fuel Ethanol'!$C:$C,$A31)</f>
        <v/>
      </c>
      <c r="AP31">
        <f>SUMIFS('EIA Imports Fuel Ethanol'!$D:$D,'EIA Imports Fuel Ethanol'!$A:$A,AP$3,'EIA Imports Fuel Ethanol'!$C:$C,$A31)</f>
        <v/>
      </c>
      <c r="AQ31">
        <f>SUMIFS('EIA Imports Fuel Ethanol'!$D:$D,'EIA Imports Fuel Ethanol'!$A:$A,AQ$3,'EIA Imports Fuel Ethanol'!$C:$C,$A31)</f>
        <v/>
      </c>
      <c r="AR31">
        <f>SUMIFS('EIA Imports Fuel Ethanol'!$D:$D,'EIA Imports Fuel Ethanol'!$A:$A,AR$3,'EIA Imports Fuel Ethanol'!$C:$C,$A31)</f>
        <v/>
      </c>
      <c r="AS31">
        <f>SUMIFS('EIA Imports Fuel Ethanol'!$D:$D,'EIA Imports Fuel Ethanol'!$A:$A,AS$3,'EIA Imports Fuel Ethanol'!$C:$C,$A31)</f>
        <v/>
      </c>
      <c r="AT31">
        <f>SUMIFS('EIA Imports Fuel Ethanol'!$D:$D,'EIA Imports Fuel Ethanol'!$A:$A,AT$3,'EIA Imports Fuel Ethanol'!$C:$C,$A31)</f>
        <v/>
      </c>
      <c r="AU31">
        <f>SUMIFS('EIA Imports Fuel Ethanol'!$D:$D,'EIA Imports Fuel Ethanol'!$A:$A,AU$3,'EIA Imports Fuel Ethanol'!$C:$C,$A31)</f>
        <v/>
      </c>
      <c r="AV31">
        <f>SUMIFS('EIA Imports Fuel Ethanol'!$D:$D,'EIA Imports Fuel Ethanol'!$A:$A,AV$3,'EIA Imports Fuel Ethanol'!$C:$C,$A31)</f>
        <v/>
      </c>
    </row>
    <row r="32" spans="1:48">
      <c r="A32" t="s">
        <v>361</v>
      </c>
      <c r="B32" t="s">
        <v>1648</v>
      </c>
      <c r="C32" t="s">
        <v>1742</v>
      </c>
      <c r="E32">
        <f>SUMIFS('EIA Imports Fuel Ethanol'!$D:$D,'EIA Imports Fuel Ethanol'!$A:$A,E$3,'EIA Imports Fuel Ethanol'!$C:$C,$A32)</f>
        <v/>
      </c>
      <c r="F32">
        <f>SUMIFS('EIA Imports Fuel Ethanol'!$D:$D,'EIA Imports Fuel Ethanol'!$A:$A,F$3,'EIA Imports Fuel Ethanol'!$C:$C,$A32)</f>
        <v/>
      </c>
      <c r="G32">
        <f>SUMIFS('EIA Imports Fuel Ethanol'!$D:$D,'EIA Imports Fuel Ethanol'!$A:$A,G$3,'EIA Imports Fuel Ethanol'!$C:$C,$A32)</f>
        <v/>
      </c>
      <c r="H32">
        <f>SUMIFS('EIA Imports Fuel Ethanol'!$D:$D,'EIA Imports Fuel Ethanol'!$A:$A,H$3,'EIA Imports Fuel Ethanol'!$C:$C,$A32)</f>
        <v/>
      </c>
      <c r="I32">
        <f>SUMIFS('EIA Imports Fuel Ethanol'!$D:$D,'EIA Imports Fuel Ethanol'!$A:$A,I$3,'EIA Imports Fuel Ethanol'!$C:$C,$A32)</f>
        <v/>
      </c>
      <c r="J32">
        <f>SUMIFS('EIA Imports Fuel Ethanol'!$D:$D,'EIA Imports Fuel Ethanol'!$A:$A,J$3,'EIA Imports Fuel Ethanol'!$C:$C,$A32)</f>
        <v/>
      </c>
      <c r="K32">
        <f>SUMIFS('EIA Imports Fuel Ethanol'!$D:$D,'EIA Imports Fuel Ethanol'!$A:$A,K$3,'EIA Imports Fuel Ethanol'!$C:$C,$A32)</f>
        <v/>
      </c>
      <c r="L32">
        <f>SUMIFS('EIA Imports Fuel Ethanol'!$D:$D,'EIA Imports Fuel Ethanol'!$A:$A,L$3,'EIA Imports Fuel Ethanol'!$C:$C,$A32)</f>
        <v/>
      </c>
      <c r="M32">
        <f>SUMIFS('EIA Imports Fuel Ethanol'!$D:$D,'EIA Imports Fuel Ethanol'!$A:$A,M$3,'EIA Imports Fuel Ethanol'!$C:$C,$A32)</f>
        <v/>
      </c>
      <c r="N32">
        <f>SUMIFS('EIA Imports Fuel Ethanol'!$D:$D,'EIA Imports Fuel Ethanol'!$A:$A,N$3,'EIA Imports Fuel Ethanol'!$C:$C,$A32)</f>
        <v/>
      </c>
      <c r="O32">
        <f>SUMIFS('EIA Imports Fuel Ethanol'!$D:$D,'EIA Imports Fuel Ethanol'!$A:$A,O$3,'EIA Imports Fuel Ethanol'!$C:$C,$A32)</f>
        <v/>
      </c>
      <c r="P32">
        <f>SUMIFS('EIA Imports Fuel Ethanol'!$D:$D,'EIA Imports Fuel Ethanol'!$A:$A,P$3,'EIA Imports Fuel Ethanol'!$C:$C,$A32)</f>
        <v/>
      </c>
      <c r="Q32">
        <f>SUMIFS('EIA Imports Fuel Ethanol'!$D:$D,'EIA Imports Fuel Ethanol'!$A:$A,Q$3,'EIA Imports Fuel Ethanol'!$C:$C,$A32)</f>
        <v/>
      </c>
      <c r="R32">
        <f>SUMIFS('EIA Imports Fuel Ethanol'!$D:$D,'EIA Imports Fuel Ethanol'!$A:$A,R$3,'EIA Imports Fuel Ethanol'!$C:$C,$A32)</f>
        <v/>
      </c>
      <c r="S32">
        <f>SUMIFS('EIA Imports Fuel Ethanol'!$D:$D,'EIA Imports Fuel Ethanol'!$A:$A,S$3,'EIA Imports Fuel Ethanol'!$C:$C,$A32)</f>
        <v/>
      </c>
      <c r="T32">
        <f>SUMIFS('EIA Imports Fuel Ethanol'!$D:$D,'EIA Imports Fuel Ethanol'!$A:$A,T$3,'EIA Imports Fuel Ethanol'!$C:$C,$A32)</f>
        <v/>
      </c>
      <c r="U32">
        <f>SUMIFS('EIA Imports Fuel Ethanol'!$D:$D,'EIA Imports Fuel Ethanol'!$A:$A,U$3,'EIA Imports Fuel Ethanol'!$C:$C,$A32)</f>
        <v/>
      </c>
      <c r="V32">
        <f>SUMIFS('EIA Imports Fuel Ethanol'!$D:$D,'EIA Imports Fuel Ethanol'!$A:$A,V$3,'EIA Imports Fuel Ethanol'!$C:$C,$A32)</f>
        <v/>
      </c>
      <c r="W32">
        <f>SUMIFS('EIA Imports Fuel Ethanol'!$D:$D,'EIA Imports Fuel Ethanol'!$A:$A,W$3,'EIA Imports Fuel Ethanol'!$C:$C,$A32)</f>
        <v/>
      </c>
      <c r="X32">
        <f>SUMIFS('EIA Imports Fuel Ethanol'!$D:$D,'EIA Imports Fuel Ethanol'!$A:$A,X$3,'EIA Imports Fuel Ethanol'!$C:$C,$A32)</f>
        <v/>
      </c>
      <c r="Y32">
        <f>SUMIFS('EIA Imports Fuel Ethanol'!$D:$D,'EIA Imports Fuel Ethanol'!$A:$A,Y$3,'EIA Imports Fuel Ethanol'!$C:$C,$A32)</f>
        <v/>
      </c>
      <c r="Z32">
        <f>SUMIFS('EIA Imports Fuel Ethanol'!$D:$D,'EIA Imports Fuel Ethanol'!$A:$A,Z$3,'EIA Imports Fuel Ethanol'!$C:$C,$A32)</f>
        <v/>
      </c>
      <c r="AA32">
        <f>SUMIFS('EIA Imports Fuel Ethanol'!$D:$D,'EIA Imports Fuel Ethanol'!$A:$A,AA$3,'EIA Imports Fuel Ethanol'!$C:$C,$A32)</f>
        <v/>
      </c>
      <c r="AB32">
        <f>SUMIFS('EIA Imports Fuel Ethanol'!$D:$D,'EIA Imports Fuel Ethanol'!$A:$A,AB$3,'EIA Imports Fuel Ethanol'!$C:$C,$A32)</f>
        <v/>
      </c>
      <c r="AC32">
        <f>SUMIFS('EIA Imports Fuel Ethanol'!$D:$D,'EIA Imports Fuel Ethanol'!$A:$A,AC$3,'EIA Imports Fuel Ethanol'!$C:$C,$A32)</f>
        <v/>
      </c>
      <c r="AD32">
        <f>SUMIFS('EIA Imports Fuel Ethanol'!$D:$D,'EIA Imports Fuel Ethanol'!$A:$A,AD$3,'EIA Imports Fuel Ethanol'!$C:$C,$A32)</f>
        <v/>
      </c>
      <c r="AE32">
        <f>SUMIFS('EIA Imports Fuel Ethanol'!$D:$D,'EIA Imports Fuel Ethanol'!$A:$A,AE$3,'EIA Imports Fuel Ethanol'!$C:$C,$A32)</f>
        <v/>
      </c>
      <c r="AF32">
        <f>SUMIFS('EIA Imports Fuel Ethanol'!$D:$D,'EIA Imports Fuel Ethanol'!$A:$A,AF$3,'EIA Imports Fuel Ethanol'!$C:$C,$A32)</f>
        <v/>
      </c>
      <c r="AG32">
        <f>SUMIFS('EIA Imports Fuel Ethanol'!$D:$D,'EIA Imports Fuel Ethanol'!$A:$A,AG$3,'EIA Imports Fuel Ethanol'!$C:$C,$A32)</f>
        <v/>
      </c>
      <c r="AH32">
        <f>SUMIFS('EIA Imports Fuel Ethanol'!$D:$D,'EIA Imports Fuel Ethanol'!$A:$A,AH$3,'EIA Imports Fuel Ethanol'!$C:$C,$A32)</f>
        <v/>
      </c>
      <c r="AI32">
        <f>SUMIFS('EIA Imports Fuel Ethanol'!$D:$D,'EIA Imports Fuel Ethanol'!$A:$A,AI$3,'EIA Imports Fuel Ethanol'!$C:$C,$A32)</f>
        <v/>
      </c>
      <c r="AJ32">
        <f>SUMIFS('EIA Imports Fuel Ethanol'!$D:$D,'EIA Imports Fuel Ethanol'!$A:$A,AJ$3,'EIA Imports Fuel Ethanol'!$C:$C,$A32)</f>
        <v/>
      </c>
      <c r="AK32">
        <f>SUMIFS('EIA Imports Fuel Ethanol'!$D:$D,'EIA Imports Fuel Ethanol'!$A:$A,AK$3,'EIA Imports Fuel Ethanol'!$C:$C,$A32)</f>
        <v/>
      </c>
      <c r="AL32">
        <f>SUMIFS('EIA Imports Fuel Ethanol'!$D:$D,'EIA Imports Fuel Ethanol'!$A:$A,AL$3,'EIA Imports Fuel Ethanol'!$C:$C,$A32)</f>
        <v/>
      </c>
      <c r="AM32">
        <f>SUMIFS('EIA Imports Fuel Ethanol'!$D:$D,'EIA Imports Fuel Ethanol'!$A:$A,AM$3,'EIA Imports Fuel Ethanol'!$C:$C,$A32)</f>
        <v/>
      </c>
      <c r="AN32">
        <f>SUMIFS('EIA Imports Fuel Ethanol'!$D:$D,'EIA Imports Fuel Ethanol'!$A:$A,AN$3,'EIA Imports Fuel Ethanol'!$C:$C,$A32)</f>
        <v/>
      </c>
      <c r="AO32">
        <f>SUMIFS('EIA Imports Fuel Ethanol'!$D:$D,'EIA Imports Fuel Ethanol'!$A:$A,AO$3,'EIA Imports Fuel Ethanol'!$C:$C,$A32)</f>
        <v/>
      </c>
      <c r="AP32">
        <f>SUMIFS('EIA Imports Fuel Ethanol'!$D:$D,'EIA Imports Fuel Ethanol'!$A:$A,AP$3,'EIA Imports Fuel Ethanol'!$C:$C,$A32)</f>
        <v/>
      </c>
      <c r="AQ32">
        <f>SUMIFS('EIA Imports Fuel Ethanol'!$D:$D,'EIA Imports Fuel Ethanol'!$A:$A,AQ$3,'EIA Imports Fuel Ethanol'!$C:$C,$A32)</f>
        <v/>
      </c>
      <c r="AR32">
        <f>SUMIFS('EIA Imports Fuel Ethanol'!$D:$D,'EIA Imports Fuel Ethanol'!$A:$A,AR$3,'EIA Imports Fuel Ethanol'!$C:$C,$A32)</f>
        <v/>
      </c>
      <c r="AS32">
        <f>SUMIFS('EIA Imports Fuel Ethanol'!$D:$D,'EIA Imports Fuel Ethanol'!$A:$A,AS$3,'EIA Imports Fuel Ethanol'!$C:$C,$A32)</f>
        <v/>
      </c>
      <c r="AT32">
        <f>SUMIFS('EIA Imports Fuel Ethanol'!$D:$D,'EIA Imports Fuel Ethanol'!$A:$A,AT$3,'EIA Imports Fuel Ethanol'!$C:$C,$A32)</f>
        <v/>
      </c>
      <c r="AU32">
        <f>SUMIFS('EIA Imports Fuel Ethanol'!$D:$D,'EIA Imports Fuel Ethanol'!$A:$A,AU$3,'EIA Imports Fuel Ethanol'!$C:$C,$A32)</f>
        <v/>
      </c>
      <c r="AV32">
        <f>SUMIFS('EIA Imports Fuel Ethanol'!$D:$D,'EIA Imports Fuel Ethanol'!$A:$A,AV$3,'EIA Imports Fuel Ethanol'!$C:$C,$A32)</f>
        <v/>
      </c>
    </row>
    <row r="33" spans="1:48">
      <c r="A33" t="s">
        <v>283</v>
      </c>
      <c r="B33" t="s">
        <v>1648</v>
      </c>
      <c r="C33" t="s">
        <v>1742</v>
      </c>
      <c r="E33">
        <f>SUMIFS('EIA Imports Fuel Ethanol'!$D:$D,'EIA Imports Fuel Ethanol'!$A:$A,E$3,'EIA Imports Fuel Ethanol'!$C:$C,$A33)</f>
        <v/>
      </c>
      <c r="F33">
        <f>SUMIFS('EIA Imports Fuel Ethanol'!$D:$D,'EIA Imports Fuel Ethanol'!$A:$A,F$3,'EIA Imports Fuel Ethanol'!$C:$C,$A33)</f>
        <v/>
      </c>
      <c r="G33">
        <f>SUMIFS('EIA Imports Fuel Ethanol'!$D:$D,'EIA Imports Fuel Ethanol'!$A:$A,G$3,'EIA Imports Fuel Ethanol'!$C:$C,$A33)</f>
        <v/>
      </c>
      <c r="H33">
        <f>SUMIFS('EIA Imports Fuel Ethanol'!$D:$D,'EIA Imports Fuel Ethanol'!$A:$A,H$3,'EIA Imports Fuel Ethanol'!$C:$C,$A33)</f>
        <v/>
      </c>
      <c r="I33">
        <f>SUMIFS('EIA Imports Fuel Ethanol'!$D:$D,'EIA Imports Fuel Ethanol'!$A:$A,I$3,'EIA Imports Fuel Ethanol'!$C:$C,$A33)</f>
        <v/>
      </c>
      <c r="J33">
        <f>SUMIFS('EIA Imports Fuel Ethanol'!$D:$D,'EIA Imports Fuel Ethanol'!$A:$A,J$3,'EIA Imports Fuel Ethanol'!$C:$C,$A33)</f>
        <v/>
      </c>
      <c r="K33">
        <f>SUMIFS('EIA Imports Fuel Ethanol'!$D:$D,'EIA Imports Fuel Ethanol'!$A:$A,K$3,'EIA Imports Fuel Ethanol'!$C:$C,$A33)</f>
        <v/>
      </c>
      <c r="L33">
        <f>SUMIFS('EIA Imports Fuel Ethanol'!$D:$D,'EIA Imports Fuel Ethanol'!$A:$A,L$3,'EIA Imports Fuel Ethanol'!$C:$C,$A33)</f>
        <v/>
      </c>
      <c r="M33">
        <f>SUMIFS('EIA Imports Fuel Ethanol'!$D:$D,'EIA Imports Fuel Ethanol'!$A:$A,M$3,'EIA Imports Fuel Ethanol'!$C:$C,$A33)</f>
        <v/>
      </c>
      <c r="N33">
        <f>SUMIFS('EIA Imports Fuel Ethanol'!$D:$D,'EIA Imports Fuel Ethanol'!$A:$A,N$3,'EIA Imports Fuel Ethanol'!$C:$C,$A33)</f>
        <v/>
      </c>
      <c r="O33">
        <f>SUMIFS('EIA Imports Fuel Ethanol'!$D:$D,'EIA Imports Fuel Ethanol'!$A:$A,O$3,'EIA Imports Fuel Ethanol'!$C:$C,$A33)</f>
        <v/>
      </c>
      <c r="P33">
        <f>SUMIFS('EIA Imports Fuel Ethanol'!$D:$D,'EIA Imports Fuel Ethanol'!$A:$A,P$3,'EIA Imports Fuel Ethanol'!$C:$C,$A33)</f>
        <v/>
      </c>
      <c r="Q33">
        <f>SUMIFS('EIA Imports Fuel Ethanol'!$D:$D,'EIA Imports Fuel Ethanol'!$A:$A,Q$3,'EIA Imports Fuel Ethanol'!$C:$C,$A33)</f>
        <v/>
      </c>
      <c r="R33">
        <f>SUMIFS('EIA Imports Fuel Ethanol'!$D:$D,'EIA Imports Fuel Ethanol'!$A:$A,R$3,'EIA Imports Fuel Ethanol'!$C:$C,$A33)</f>
        <v/>
      </c>
      <c r="S33">
        <f>SUMIFS('EIA Imports Fuel Ethanol'!$D:$D,'EIA Imports Fuel Ethanol'!$A:$A,S$3,'EIA Imports Fuel Ethanol'!$C:$C,$A33)</f>
        <v/>
      </c>
      <c r="T33">
        <f>SUMIFS('EIA Imports Fuel Ethanol'!$D:$D,'EIA Imports Fuel Ethanol'!$A:$A,T$3,'EIA Imports Fuel Ethanol'!$C:$C,$A33)</f>
        <v/>
      </c>
      <c r="U33">
        <f>SUMIFS('EIA Imports Fuel Ethanol'!$D:$D,'EIA Imports Fuel Ethanol'!$A:$A,U$3,'EIA Imports Fuel Ethanol'!$C:$C,$A33)</f>
        <v/>
      </c>
      <c r="V33">
        <f>SUMIFS('EIA Imports Fuel Ethanol'!$D:$D,'EIA Imports Fuel Ethanol'!$A:$A,V$3,'EIA Imports Fuel Ethanol'!$C:$C,$A33)</f>
        <v/>
      </c>
      <c r="W33">
        <f>SUMIFS('EIA Imports Fuel Ethanol'!$D:$D,'EIA Imports Fuel Ethanol'!$A:$A,W$3,'EIA Imports Fuel Ethanol'!$C:$C,$A33)</f>
        <v/>
      </c>
      <c r="X33">
        <f>SUMIFS('EIA Imports Fuel Ethanol'!$D:$D,'EIA Imports Fuel Ethanol'!$A:$A,X$3,'EIA Imports Fuel Ethanol'!$C:$C,$A33)</f>
        <v/>
      </c>
      <c r="Y33">
        <f>SUMIFS('EIA Imports Fuel Ethanol'!$D:$D,'EIA Imports Fuel Ethanol'!$A:$A,Y$3,'EIA Imports Fuel Ethanol'!$C:$C,$A33)</f>
        <v/>
      </c>
      <c r="Z33">
        <f>SUMIFS('EIA Imports Fuel Ethanol'!$D:$D,'EIA Imports Fuel Ethanol'!$A:$A,Z$3,'EIA Imports Fuel Ethanol'!$C:$C,$A33)</f>
        <v/>
      </c>
      <c r="AA33">
        <f>SUMIFS('EIA Imports Fuel Ethanol'!$D:$D,'EIA Imports Fuel Ethanol'!$A:$A,AA$3,'EIA Imports Fuel Ethanol'!$C:$C,$A33)</f>
        <v/>
      </c>
      <c r="AB33">
        <f>SUMIFS('EIA Imports Fuel Ethanol'!$D:$D,'EIA Imports Fuel Ethanol'!$A:$A,AB$3,'EIA Imports Fuel Ethanol'!$C:$C,$A33)</f>
        <v/>
      </c>
      <c r="AC33">
        <f>SUMIFS('EIA Imports Fuel Ethanol'!$D:$D,'EIA Imports Fuel Ethanol'!$A:$A,AC$3,'EIA Imports Fuel Ethanol'!$C:$C,$A33)</f>
        <v/>
      </c>
      <c r="AD33">
        <f>SUMIFS('EIA Imports Fuel Ethanol'!$D:$D,'EIA Imports Fuel Ethanol'!$A:$A,AD$3,'EIA Imports Fuel Ethanol'!$C:$C,$A33)</f>
        <v/>
      </c>
      <c r="AE33">
        <f>SUMIFS('EIA Imports Fuel Ethanol'!$D:$D,'EIA Imports Fuel Ethanol'!$A:$A,AE$3,'EIA Imports Fuel Ethanol'!$C:$C,$A33)</f>
        <v/>
      </c>
      <c r="AF33">
        <f>SUMIFS('EIA Imports Fuel Ethanol'!$D:$D,'EIA Imports Fuel Ethanol'!$A:$A,AF$3,'EIA Imports Fuel Ethanol'!$C:$C,$A33)</f>
        <v/>
      </c>
      <c r="AG33">
        <f>SUMIFS('EIA Imports Fuel Ethanol'!$D:$D,'EIA Imports Fuel Ethanol'!$A:$A,AG$3,'EIA Imports Fuel Ethanol'!$C:$C,$A33)</f>
        <v/>
      </c>
      <c r="AH33">
        <f>SUMIFS('EIA Imports Fuel Ethanol'!$D:$D,'EIA Imports Fuel Ethanol'!$A:$A,AH$3,'EIA Imports Fuel Ethanol'!$C:$C,$A33)</f>
        <v/>
      </c>
      <c r="AI33">
        <f>SUMIFS('EIA Imports Fuel Ethanol'!$D:$D,'EIA Imports Fuel Ethanol'!$A:$A,AI$3,'EIA Imports Fuel Ethanol'!$C:$C,$A33)</f>
        <v/>
      </c>
      <c r="AJ33">
        <f>SUMIFS('EIA Imports Fuel Ethanol'!$D:$D,'EIA Imports Fuel Ethanol'!$A:$A,AJ$3,'EIA Imports Fuel Ethanol'!$C:$C,$A33)</f>
        <v/>
      </c>
      <c r="AK33">
        <f>SUMIFS('EIA Imports Fuel Ethanol'!$D:$D,'EIA Imports Fuel Ethanol'!$A:$A,AK$3,'EIA Imports Fuel Ethanol'!$C:$C,$A33)</f>
        <v/>
      </c>
      <c r="AL33">
        <f>SUMIFS('EIA Imports Fuel Ethanol'!$D:$D,'EIA Imports Fuel Ethanol'!$A:$A,AL$3,'EIA Imports Fuel Ethanol'!$C:$C,$A33)</f>
        <v/>
      </c>
      <c r="AM33">
        <f>SUMIFS('EIA Imports Fuel Ethanol'!$D:$D,'EIA Imports Fuel Ethanol'!$A:$A,AM$3,'EIA Imports Fuel Ethanol'!$C:$C,$A33)</f>
        <v/>
      </c>
      <c r="AN33">
        <f>SUMIFS('EIA Imports Fuel Ethanol'!$D:$D,'EIA Imports Fuel Ethanol'!$A:$A,AN$3,'EIA Imports Fuel Ethanol'!$C:$C,$A33)</f>
        <v/>
      </c>
      <c r="AO33">
        <f>SUMIFS('EIA Imports Fuel Ethanol'!$D:$D,'EIA Imports Fuel Ethanol'!$A:$A,AO$3,'EIA Imports Fuel Ethanol'!$C:$C,$A33)</f>
        <v/>
      </c>
      <c r="AP33">
        <f>SUMIFS('EIA Imports Fuel Ethanol'!$D:$D,'EIA Imports Fuel Ethanol'!$A:$A,AP$3,'EIA Imports Fuel Ethanol'!$C:$C,$A33)</f>
        <v/>
      </c>
      <c r="AQ33">
        <f>SUMIFS('EIA Imports Fuel Ethanol'!$D:$D,'EIA Imports Fuel Ethanol'!$A:$A,AQ$3,'EIA Imports Fuel Ethanol'!$C:$C,$A33)</f>
        <v/>
      </c>
      <c r="AR33">
        <f>SUMIFS('EIA Imports Fuel Ethanol'!$D:$D,'EIA Imports Fuel Ethanol'!$A:$A,AR$3,'EIA Imports Fuel Ethanol'!$C:$C,$A33)</f>
        <v/>
      </c>
      <c r="AS33">
        <f>SUMIFS('EIA Imports Fuel Ethanol'!$D:$D,'EIA Imports Fuel Ethanol'!$A:$A,AS$3,'EIA Imports Fuel Ethanol'!$C:$C,$A33)</f>
        <v/>
      </c>
      <c r="AT33">
        <f>SUMIFS('EIA Imports Fuel Ethanol'!$D:$D,'EIA Imports Fuel Ethanol'!$A:$A,AT$3,'EIA Imports Fuel Ethanol'!$C:$C,$A33)</f>
        <v/>
      </c>
      <c r="AU33">
        <f>SUMIFS('EIA Imports Fuel Ethanol'!$D:$D,'EIA Imports Fuel Ethanol'!$A:$A,AU$3,'EIA Imports Fuel Ethanol'!$C:$C,$A33)</f>
        <v/>
      </c>
      <c r="AV33">
        <f>SUMIFS('EIA Imports Fuel Ethanol'!$D:$D,'EIA Imports Fuel Ethanol'!$A:$A,AV$3,'EIA Imports Fuel Ethanol'!$C:$C,$A33)</f>
        <v/>
      </c>
    </row>
    <row r="34" spans="1:48">
      <c r="A34" t="s">
        <v>369</v>
      </c>
      <c r="B34" t="s">
        <v>1648</v>
      </c>
      <c r="C34" t="s">
        <v>1742</v>
      </c>
      <c r="E34">
        <f>SUMIFS('EIA Imports Fuel Ethanol'!$D:$D,'EIA Imports Fuel Ethanol'!$A:$A,E$3,'EIA Imports Fuel Ethanol'!$C:$C,$A34)</f>
        <v/>
      </c>
      <c r="F34">
        <f>SUMIFS('EIA Imports Fuel Ethanol'!$D:$D,'EIA Imports Fuel Ethanol'!$A:$A,F$3,'EIA Imports Fuel Ethanol'!$C:$C,$A34)</f>
        <v/>
      </c>
      <c r="G34">
        <f>SUMIFS('EIA Imports Fuel Ethanol'!$D:$D,'EIA Imports Fuel Ethanol'!$A:$A,G$3,'EIA Imports Fuel Ethanol'!$C:$C,$A34)</f>
        <v/>
      </c>
      <c r="H34">
        <f>SUMIFS('EIA Imports Fuel Ethanol'!$D:$D,'EIA Imports Fuel Ethanol'!$A:$A,H$3,'EIA Imports Fuel Ethanol'!$C:$C,$A34)</f>
        <v/>
      </c>
      <c r="I34">
        <f>SUMIFS('EIA Imports Fuel Ethanol'!$D:$D,'EIA Imports Fuel Ethanol'!$A:$A,I$3,'EIA Imports Fuel Ethanol'!$C:$C,$A34)</f>
        <v/>
      </c>
      <c r="J34">
        <f>SUMIFS('EIA Imports Fuel Ethanol'!$D:$D,'EIA Imports Fuel Ethanol'!$A:$A,J$3,'EIA Imports Fuel Ethanol'!$C:$C,$A34)</f>
        <v/>
      </c>
      <c r="K34">
        <f>SUMIFS('EIA Imports Fuel Ethanol'!$D:$D,'EIA Imports Fuel Ethanol'!$A:$A,K$3,'EIA Imports Fuel Ethanol'!$C:$C,$A34)</f>
        <v/>
      </c>
      <c r="L34">
        <f>SUMIFS('EIA Imports Fuel Ethanol'!$D:$D,'EIA Imports Fuel Ethanol'!$A:$A,L$3,'EIA Imports Fuel Ethanol'!$C:$C,$A34)</f>
        <v/>
      </c>
      <c r="M34">
        <f>SUMIFS('EIA Imports Fuel Ethanol'!$D:$D,'EIA Imports Fuel Ethanol'!$A:$A,M$3,'EIA Imports Fuel Ethanol'!$C:$C,$A34)</f>
        <v/>
      </c>
      <c r="N34">
        <f>SUMIFS('EIA Imports Fuel Ethanol'!$D:$D,'EIA Imports Fuel Ethanol'!$A:$A,N$3,'EIA Imports Fuel Ethanol'!$C:$C,$A34)</f>
        <v/>
      </c>
      <c r="O34">
        <f>SUMIFS('EIA Imports Fuel Ethanol'!$D:$D,'EIA Imports Fuel Ethanol'!$A:$A,O$3,'EIA Imports Fuel Ethanol'!$C:$C,$A34)</f>
        <v/>
      </c>
      <c r="P34">
        <f>SUMIFS('EIA Imports Fuel Ethanol'!$D:$D,'EIA Imports Fuel Ethanol'!$A:$A,P$3,'EIA Imports Fuel Ethanol'!$C:$C,$A34)</f>
        <v/>
      </c>
      <c r="Q34">
        <f>SUMIFS('EIA Imports Fuel Ethanol'!$D:$D,'EIA Imports Fuel Ethanol'!$A:$A,Q$3,'EIA Imports Fuel Ethanol'!$C:$C,$A34)</f>
        <v/>
      </c>
      <c r="R34">
        <f>SUMIFS('EIA Imports Fuel Ethanol'!$D:$D,'EIA Imports Fuel Ethanol'!$A:$A,R$3,'EIA Imports Fuel Ethanol'!$C:$C,$A34)</f>
        <v/>
      </c>
      <c r="S34">
        <f>SUMIFS('EIA Imports Fuel Ethanol'!$D:$D,'EIA Imports Fuel Ethanol'!$A:$A,S$3,'EIA Imports Fuel Ethanol'!$C:$C,$A34)</f>
        <v/>
      </c>
      <c r="T34">
        <f>SUMIFS('EIA Imports Fuel Ethanol'!$D:$D,'EIA Imports Fuel Ethanol'!$A:$A,T$3,'EIA Imports Fuel Ethanol'!$C:$C,$A34)</f>
        <v/>
      </c>
      <c r="U34">
        <f>SUMIFS('EIA Imports Fuel Ethanol'!$D:$D,'EIA Imports Fuel Ethanol'!$A:$A,U$3,'EIA Imports Fuel Ethanol'!$C:$C,$A34)</f>
        <v/>
      </c>
      <c r="V34">
        <f>SUMIFS('EIA Imports Fuel Ethanol'!$D:$D,'EIA Imports Fuel Ethanol'!$A:$A,V$3,'EIA Imports Fuel Ethanol'!$C:$C,$A34)</f>
        <v/>
      </c>
      <c r="W34">
        <f>SUMIFS('EIA Imports Fuel Ethanol'!$D:$D,'EIA Imports Fuel Ethanol'!$A:$A,W$3,'EIA Imports Fuel Ethanol'!$C:$C,$A34)</f>
        <v/>
      </c>
      <c r="X34">
        <f>SUMIFS('EIA Imports Fuel Ethanol'!$D:$D,'EIA Imports Fuel Ethanol'!$A:$A,X$3,'EIA Imports Fuel Ethanol'!$C:$C,$A34)</f>
        <v/>
      </c>
      <c r="Y34">
        <f>SUMIFS('EIA Imports Fuel Ethanol'!$D:$D,'EIA Imports Fuel Ethanol'!$A:$A,Y$3,'EIA Imports Fuel Ethanol'!$C:$C,$A34)</f>
        <v/>
      </c>
      <c r="Z34">
        <f>SUMIFS('EIA Imports Fuel Ethanol'!$D:$D,'EIA Imports Fuel Ethanol'!$A:$A,Z$3,'EIA Imports Fuel Ethanol'!$C:$C,$A34)</f>
        <v/>
      </c>
      <c r="AA34">
        <f>SUMIFS('EIA Imports Fuel Ethanol'!$D:$D,'EIA Imports Fuel Ethanol'!$A:$A,AA$3,'EIA Imports Fuel Ethanol'!$C:$C,$A34)</f>
        <v/>
      </c>
      <c r="AB34">
        <f>SUMIFS('EIA Imports Fuel Ethanol'!$D:$D,'EIA Imports Fuel Ethanol'!$A:$A,AB$3,'EIA Imports Fuel Ethanol'!$C:$C,$A34)</f>
        <v/>
      </c>
      <c r="AC34">
        <f>SUMIFS('EIA Imports Fuel Ethanol'!$D:$D,'EIA Imports Fuel Ethanol'!$A:$A,AC$3,'EIA Imports Fuel Ethanol'!$C:$C,$A34)</f>
        <v/>
      </c>
      <c r="AD34">
        <f>SUMIFS('EIA Imports Fuel Ethanol'!$D:$D,'EIA Imports Fuel Ethanol'!$A:$A,AD$3,'EIA Imports Fuel Ethanol'!$C:$C,$A34)</f>
        <v/>
      </c>
      <c r="AE34">
        <f>SUMIFS('EIA Imports Fuel Ethanol'!$D:$D,'EIA Imports Fuel Ethanol'!$A:$A,AE$3,'EIA Imports Fuel Ethanol'!$C:$C,$A34)</f>
        <v/>
      </c>
      <c r="AF34">
        <f>SUMIFS('EIA Imports Fuel Ethanol'!$D:$D,'EIA Imports Fuel Ethanol'!$A:$A,AF$3,'EIA Imports Fuel Ethanol'!$C:$C,$A34)</f>
        <v/>
      </c>
      <c r="AG34">
        <f>SUMIFS('EIA Imports Fuel Ethanol'!$D:$D,'EIA Imports Fuel Ethanol'!$A:$A,AG$3,'EIA Imports Fuel Ethanol'!$C:$C,$A34)</f>
        <v/>
      </c>
      <c r="AH34">
        <f>SUMIFS('EIA Imports Fuel Ethanol'!$D:$D,'EIA Imports Fuel Ethanol'!$A:$A,AH$3,'EIA Imports Fuel Ethanol'!$C:$C,$A34)</f>
        <v/>
      </c>
      <c r="AI34">
        <f>SUMIFS('EIA Imports Fuel Ethanol'!$D:$D,'EIA Imports Fuel Ethanol'!$A:$A,AI$3,'EIA Imports Fuel Ethanol'!$C:$C,$A34)</f>
        <v/>
      </c>
      <c r="AJ34">
        <f>SUMIFS('EIA Imports Fuel Ethanol'!$D:$D,'EIA Imports Fuel Ethanol'!$A:$A,AJ$3,'EIA Imports Fuel Ethanol'!$C:$C,$A34)</f>
        <v/>
      </c>
      <c r="AK34">
        <f>SUMIFS('EIA Imports Fuel Ethanol'!$D:$D,'EIA Imports Fuel Ethanol'!$A:$A,AK$3,'EIA Imports Fuel Ethanol'!$C:$C,$A34)</f>
        <v/>
      </c>
      <c r="AL34">
        <f>SUMIFS('EIA Imports Fuel Ethanol'!$D:$D,'EIA Imports Fuel Ethanol'!$A:$A,AL$3,'EIA Imports Fuel Ethanol'!$C:$C,$A34)</f>
        <v/>
      </c>
      <c r="AM34">
        <f>SUMIFS('EIA Imports Fuel Ethanol'!$D:$D,'EIA Imports Fuel Ethanol'!$A:$A,AM$3,'EIA Imports Fuel Ethanol'!$C:$C,$A34)</f>
        <v/>
      </c>
      <c r="AN34">
        <f>SUMIFS('EIA Imports Fuel Ethanol'!$D:$D,'EIA Imports Fuel Ethanol'!$A:$A,AN$3,'EIA Imports Fuel Ethanol'!$C:$C,$A34)</f>
        <v/>
      </c>
      <c r="AO34">
        <f>SUMIFS('EIA Imports Fuel Ethanol'!$D:$D,'EIA Imports Fuel Ethanol'!$A:$A,AO$3,'EIA Imports Fuel Ethanol'!$C:$C,$A34)</f>
        <v/>
      </c>
      <c r="AP34">
        <f>SUMIFS('EIA Imports Fuel Ethanol'!$D:$D,'EIA Imports Fuel Ethanol'!$A:$A,AP$3,'EIA Imports Fuel Ethanol'!$C:$C,$A34)</f>
        <v/>
      </c>
      <c r="AQ34">
        <f>SUMIFS('EIA Imports Fuel Ethanol'!$D:$D,'EIA Imports Fuel Ethanol'!$A:$A,AQ$3,'EIA Imports Fuel Ethanol'!$C:$C,$A34)</f>
        <v/>
      </c>
      <c r="AR34">
        <f>SUMIFS('EIA Imports Fuel Ethanol'!$D:$D,'EIA Imports Fuel Ethanol'!$A:$A,AR$3,'EIA Imports Fuel Ethanol'!$C:$C,$A34)</f>
        <v/>
      </c>
      <c r="AS34">
        <f>SUMIFS('EIA Imports Fuel Ethanol'!$D:$D,'EIA Imports Fuel Ethanol'!$A:$A,AS$3,'EIA Imports Fuel Ethanol'!$C:$C,$A34)</f>
        <v/>
      </c>
      <c r="AT34">
        <f>SUMIFS('EIA Imports Fuel Ethanol'!$D:$D,'EIA Imports Fuel Ethanol'!$A:$A,AT$3,'EIA Imports Fuel Ethanol'!$C:$C,$A34)</f>
        <v/>
      </c>
      <c r="AU34">
        <f>SUMIFS('EIA Imports Fuel Ethanol'!$D:$D,'EIA Imports Fuel Ethanol'!$A:$A,AU$3,'EIA Imports Fuel Ethanol'!$C:$C,$A34)</f>
        <v/>
      </c>
      <c r="AV34">
        <f>SUMIFS('EIA Imports Fuel Ethanol'!$D:$D,'EIA Imports Fuel Ethanol'!$A:$A,AV$3,'EIA Imports Fuel Ethanol'!$C:$C,$A34)</f>
        <v/>
      </c>
    </row>
    <row r="35" spans="1:48">
      <c r="A35" t="s">
        <v>270</v>
      </c>
      <c r="B35" t="s">
        <v>1648</v>
      </c>
      <c r="C35" t="s">
        <v>1742</v>
      </c>
      <c r="E35">
        <f>SUMIFS('EIA Imports Fuel Ethanol'!$D:$D,'EIA Imports Fuel Ethanol'!$A:$A,E$3,'EIA Imports Fuel Ethanol'!$C:$C,$A35)</f>
        <v/>
      </c>
      <c r="F35">
        <f>SUMIFS('EIA Imports Fuel Ethanol'!$D:$D,'EIA Imports Fuel Ethanol'!$A:$A,F$3,'EIA Imports Fuel Ethanol'!$C:$C,$A35)</f>
        <v/>
      </c>
      <c r="G35">
        <f>SUMIFS('EIA Imports Fuel Ethanol'!$D:$D,'EIA Imports Fuel Ethanol'!$A:$A,G$3,'EIA Imports Fuel Ethanol'!$C:$C,$A35)</f>
        <v/>
      </c>
      <c r="H35">
        <f>SUMIFS('EIA Imports Fuel Ethanol'!$D:$D,'EIA Imports Fuel Ethanol'!$A:$A,H$3,'EIA Imports Fuel Ethanol'!$C:$C,$A35)</f>
        <v/>
      </c>
      <c r="I35">
        <f>SUMIFS('EIA Imports Fuel Ethanol'!$D:$D,'EIA Imports Fuel Ethanol'!$A:$A,I$3,'EIA Imports Fuel Ethanol'!$C:$C,$A35)</f>
        <v/>
      </c>
      <c r="J35">
        <f>SUMIFS('EIA Imports Fuel Ethanol'!$D:$D,'EIA Imports Fuel Ethanol'!$A:$A,J$3,'EIA Imports Fuel Ethanol'!$C:$C,$A35)</f>
        <v/>
      </c>
      <c r="K35">
        <f>SUMIFS('EIA Imports Fuel Ethanol'!$D:$D,'EIA Imports Fuel Ethanol'!$A:$A,K$3,'EIA Imports Fuel Ethanol'!$C:$C,$A35)</f>
        <v/>
      </c>
      <c r="L35">
        <f>SUMIFS('EIA Imports Fuel Ethanol'!$D:$D,'EIA Imports Fuel Ethanol'!$A:$A,L$3,'EIA Imports Fuel Ethanol'!$C:$C,$A35)</f>
        <v/>
      </c>
      <c r="M35">
        <f>SUMIFS('EIA Imports Fuel Ethanol'!$D:$D,'EIA Imports Fuel Ethanol'!$A:$A,M$3,'EIA Imports Fuel Ethanol'!$C:$C,$A35)</f>
        <v/>
      </c>
      <c r="N35">
        <f>SUMIFS('EIA Imports Fuel Ethanol'!$D:$D,'EIA Imports Fuel Ethanol'!$A:$A,N$3,'EIA Imports Fuel Ethanol'!$C:$C,$A35)</f>
        <v/>
      </c>
      <c r="O35">
        <f>SUMIFS('EIA Imports Fuel Ethanol'!$D:$D,'EIA Imports Fuel Ethanol'!$A:$A,O$3,'EIA Imports Fuel Ethanol'!$C:$C,$A35)</f>
        <v/>
      </c>
      <c r="P35">
        <f>SUMIFS('EIA Imports Fuel Ethanol'!$D:$D,'EIA Imports Fuel Ethanol'!$A:$A,P$3,'EIA Imports Fuel Ethanol'!$C:$C,$A35)</f>
        <v/>
      </c>
      <c r="Q35">
        <f>SUMIFS('EIA Imports Fuel Ethanol'!$D:$D,'EIA Imports Fuel Ethanol'!$A:$A,Q$3,'EIA Imports Fuel Ethanol'!$C:$C,$A35)</f>
        <v/>
      </c>
      <c r="R35">
        <f>SUMIFS('EIA Imports Fuel Ethanol'!$D:$D,'EIA Imports Fuel Ethanol'!$A:$A,R$3,'EIA Imports Fuel Ethanol'!$C:$C,$A35)</f>
        <v/>
      </c>
      <c r="S35">
        <f>SUMIFS('EIA Imports Fuel Ethanol'!$D:$D,'EIA Imports Fuel Ethanol'!$A:$A,S$3,'EIA Imports Fuel Ethanol'!$C:$C,$A35)</f>
        <v/>
      </c>
      <c r="T35">
        <f>SUMIFS('EIA Imports Fuel Ethanol'!$D:$D,'EIA Imports Fuel Ethanol'!$A:$A,T$3,'EIA Imports Fuel Ethanol'!$C:$C,$A35)</f>
        <v/>
      </c>
      <c r="U35">
        <f>SUMIFS('EIA Imports Fuel Ethanol'!$D:$D,'EIA Imports Fuel Ethanol'!$A:$A,U$3,'EIA Imports Fuel Ethanol'!$C:$C,$A35)</f>
        <v/>
      </c>
      <c r="V35">
        <f>SUMIFS('EIA Imports Fuel Ethanol'!$D:$D,'EIA Imports Fuel Ethanol'!$A:$A,V$3,'EIA Imports Fuel Ethanol'!$C:$C,$A35)</f>
        <v/>
      </c>
      <c r="W35">
        <f>SUMIFS('EIA Imports Fuel Ethanol'!$D:$D,'EIA Imports Fuel Ethanol'!$A:$A,W$3,'EIA Imports Fuel Ethanol'!$C:$C,$A35)</f>
        <v/>
      </c>
      <c r="X35">
        <f>SUMIFS('EIA Imports Fuel Ethanol'!$D:$D,'EIA Imports Fuel Ethanol'!$A:$A,X$3,'EIA Imports Fuel Ethanol'!$C:$C,$A35)</f>
        <v/>
      </c>
      <c r="Y35">
        <f>SUMIFS('EIA Imports Fuel Ethanol'!$D:$D,'EIA Imports Fuel Ethanol'!$A:$A,Y$3,'EIA Imports Fuel Ethanol'!$C:$C,$A35)</f>
        <v/>
      </c>
      <c r="Z35">
        <f>SUMIFS('EIA Imports Fuel Ethanol'!$D:$D,'EIA Imports Fuel Ethanol'!$A:$A,Z$3,'EIA Imports Fuel Ethanol'!$C:$C,$A35)</f>
        <v/>
      </c>
      <c r="AA35">
        <f>SUMIFS('EIA Imports Fuel Ethanol'!$D:$D,'EIA Imports Fuel Ethanol'!$A:$A,AA$3,'EIA Imports Fuel Ethanol'!$C:$C,$A35)</f>
        <v/>
      </c>
      <c r="AB35">
        <f>SUMIFS('EIA Imports Fuel Ethanol'!$D:$D,'EIA Imports Fuel Ethanol'!$A:$A,AB$3,'EIA Imports Fuel Ethanol'!$C:$C,$A35)</f>
        <v/>
      </c>
      <c r="AC35">
        <f>SUMIFS('EIA Imports Fuel Ethanol'!$D:$D,'EIA Imports Fuel Ethanol'!$A:$A,AC$3,'EIA Imports Fuel Ethanol'!$C:$C,$A35)</f>
        <v/>
      </c>
      <c r="AD35">
        <f>SUMIFS('EIA Imports Fuel Ethanol'!$D:$D,'EIA Imports Fuel Ethanol'!$A:$A,AD$3,'EIA Imports Fuel Ethanol'!$C:$C,$A35)</f>
        <v/>
      </c>
      <c r="AE35">
        <f>SUMIFS('EIA Imports Fuel Ethanol'!$D:$D,'EIA Imports Fuel Ethanol'!$A:$A,AE$3,'EIA Imports Fuel Ethanol'!$C:$C,$A35)</f>
        <v/>
      </c>
      <c r="AF35">
        <f>SUMIFS('EIA Imports Fuel Ethanol'!$D:$D,'EIA Imports Fuel Ethanol'!$A:$A,AF$3,'EIA Imports Fuel Ethanol'!$C:$C,$A35)</f>
        <v/>
      </c>
      <c r="AG35">
        <f>SUMIFS('EIA Imports Fuel Ethanol'!$D:$D,'EIA Imports Fuel Ethanol'!$A:$A,AG$3,'EIA Imports Fuel Ethanol'!$C:$C,$A35)</f>
        <v/>
      </c>
      <c r="AH35">
        <f>SUMIFS('EIA Imports Fuel Ethanol'!$D:$D,'EIA Imports Fuel Ethanol'!$A:$A,AH$3,'EIA Imports Fuel Ethanol'!$C:$C,$A35)</f>
        <v/>
      </c>
      <c r="AI35">
        <f>SUMIFS('EIA Imports Fuel Ethanol'!$D:$D,'EIA Imports Fuel Ethanol'!$A:$A,AI$3,'EIA Imports Fuel Ethanol'!$C:$C,$A35)</f>
        <v/>
      </c>
      <c r="AJ35">
        <f>SUMIFS('EIA Imports Fuel Ethanol'!$D:$D,'EIA Imports Fuel Ethanol'!$A:$A,AJ$3,'EIA Imports Fuel Ethanol'!$C:$C,$A35)</f>
        <v/>
      </c>
      <c r="AK35">
        <f>SUMIFS('EIA Imports Fuel Ethanol'!$D:$D,'EIA Imports Fuel Ethanol'!$A:$A,AK$3,'EIA Imports Fuel Ethanol'!$C:$C,$A35)</f>
        <v/>
      </c>
      <c r="AL35">
        <f>SUMIFS('EIA Imports Fuel Ethanol'!$D:$D,'EIA Imports Fuel Ethanol'!$A:$A,AL$3,'EIA Imports Fuel Ethanol'!$C:$C,$A35)</f>
        <v/>
      </c>
      <c r="AM35">
        <f>SUMIFS('EIA Imports Fuel Ethanol'!$D:$D,'EIA Imports Fuel Ethanol'!$A:$A,AM$3,'EIA Imports Fuel Ethanol'!$C:$C,$A35)</f>
        <v/>
      </c>
      <c r="AN35">
        <f>SUMIFS('EIA Imports Fuel Ethanol'!$D:$D,'EIA Imports Fuel Ethanol'!$A:$A,AN$3,'EIA Imports Fuel Ethanol'!$C:$C,$A35)</f>
        <v/>
      </c>
      <c r="AO35">
        <f>SUMIFS('EIA Imports Fuel Ethanol'!$D:$D,'EIA Imports Fuel Ethanol'!$A:$A,AO$3,'EIA Imports Fuel Ethanol'!$C:$C,$A35)</f>
        <v/>
      </c>
      <c r="AP35">
        <f>SUMIFS('EIA Imports Fuel Ethanol'!$D:$D,'EIA Imports Fuel Ethanol'!$A:$A,AP$3,'EIA Imports Fuel Ethanol'!$C:$C,$A35)</f>
        <v/>
      </c>
      <c r="AQ35">
        <f>SUMIFS('EIA Imports Fuel Ethanol'!$D:$D,'EIA Imports Fuel Ethanol'!$A:$A,AQ$3,'EIA Imports Fuel Ethanol'!$C:$C,$A35)</f>
        <v/>
      </c>
      <c r="AR35">
        <f>SUMIFS('EIA Imports Fuel Ethanol'!$D:$D,'EIA Imports Fuel Ethanol'!$A:$A,AR$3,'EIA Imports Fuel Ethanol'!$C:$C,$A35)</f>
        <v/>
      </c>
      <c r="AS35">
        <f>SUMIFS('EIA Imports Fuel Ethanol'!$D:$D,'EIA Imports Fuel Ethanol'!$A:$A,AS$3,'EIA Imports Fuel Ethanol'!$C:$C,$A35)</f>
        <v/>
      </c>
      <c r="AT35">
        <f>SUMIFS('EIA Imports Fuel Ethanol'!$D:$D,'EIA Imports Fuel Ethanol'!$A:$A,AT$3,'EIA Imports Fuel Ethanol'!$C:$C,$A35)</f>
        <v/>
      </c>
      <c r="AU35">
        <f>SUMIFS('EIA Imports Fuel Ethanol'!$D:$D,'EIA Imports Fuel Ethanol'!$A:$A,AU$3,'EIA Imports Fuel Ethanol'!$C:$C,$A35)</f>
        <v/>
      </c>
      <c r="AV35">
        <f>SUMIFS('EIA Imports Fuel Ethanol'!$D:$D,'EIA Imports Fuel Ethanol'!$A:$A,AV$3,'EIA Imports Fuel Ethanol'!$C:$C,$A35)</f>
        <v/>
      </c>
    </row>
    <row r="36" spans="1:48">
      <c r="A36" t="s">
        <v>328</v>
      </c>
      <c r="B36" t="s">
        <v>1648</v>
      </c>
      <c r="C36" t="s">
        <v>1742</v>
      </c>
      <c r="E36">
        <f>SUMIFS('EIA Imports Fuel Ethanol'!$D:$D,'EIA Imports Fuel Ethanol'!$A:$A,E$3,'EIA Imports Fuel Ethanol'!$C:$C,$A36)</f>
        <v/>
      </c>
      <c r="F36">
        <f>SUMIFS('EIA Imports Fuel Ethanol'!$D:$D,'EIA Imports Fuel Ethanol'!$A:$A,F$3,'EIA Imports Fuel Ethanol'!$C:$C,$A36)</f>
        <v/>
      </c>
      <c r="G36">
        <f>SUMIFS('EIA Imports Fuel Ethanol'!$D:$D,'EIA Imports Fuel Ethanol'!$A:$A,G$3,'EIA Imports Fuel Ethanol'!$C:$C,$A36)</f>
        <v/>
      </c>
      <c r="H36">
        <f>SUMIFS('EIA Imports Fuel Ethanol'!$D:$D,'EIA Imports Fuel Ethanol'!$A:$A,H$3,'EIA Imports Fuel Ethanol'!$C:$C,$A36)</f>
        <v/>
      </c>
      <c r="I36">
        <f>SUMIFS('EIA Imports Fuel Ethanol'!$D:$D,'EIA Imports Fuel Ethanol'!$A:$A,I$3,'EIA Imports Fuel Ethanol'!$C:$C,$A36)</f>
        <v/>
      </c>
      <c r="J36">
        <f>SUMIFS('EIA Imports Fuel Ethanol'!$D:$D,'EIA Imports Fuel Ethanol'!$A:$A,J$3,'EIA Imports Fuel Ethanol'!$C:$C,$A36)</f>
        <v/>
      </c>
      <c r="K36">
        <f>SUMIFS('EIA Imports Fuel Ethanol'!$D:$D,'EIA Imports Fuel Ethanol'!$A:$A,K$3,'EIA Imports Fuel Ethanol'!$C:$C,$A36)</f>
        <v/>
      </c>
      <c r="L36">
        <f>SUMIFS('EIA Imports Fuel Ethanol'!$D:$D,'EIA Imports Fuel Ethanol'!$A:$A,L$3,'EIA Imports Fuel Ethanol'!$C:$C,$A36)</f>
        <v/>
      </c>
      <c r="M36">
        <f>SUMIFS('EIA Imports Fuel Ethanol'!$D:$D,'EIA Imports Fuel Ethanol'!$A:$A,M$3,'EIA Imports Fuel Ethanol'!$C:$C,$A36)</f>
        <v/>
      </c>
      <c r="N36">
        <f>SUMIFS('EIA Imports Fuel Ethanol'!$D:$D,'EIA Imports Fuel Ethanol'!$A:$A,N$3,'EIA Imports Fuel Ethanol'!$C:$C,$A36)</f>
        <v/>
      </c>
      <c r="O36">
        <f>SUMIFS('EIA Imports Fuel Ethanol'!$D:$D,'EIA Imports Fuel Ethanol'!$A:$A,O$3,'EIA Imports Fuel Ethanol'!$C:$C,$A36)</f>
        <v/>
      </c>
      <c r="P36">
        <f>SUMIFS('EIA Imports Fuel Ethanol'!$D:$D,'EIA Imports Fuel Ethanol'!$A:$A,P$3,'EIA Imports Fuel Ethanol'!$C:$C,$A36)</f>
        <v/>
      </c>
      <c r="Q36">
        <f>SUMIFS('EIA Imports Fuel Ethanol'!$D:$D,'EIA Imports Fuel Ethanol'!$A:$A,Q$3,'EIA Imports Fuel Ethanol'!$C:$C,$A36)</f>
        <v/>
      </c>
      <c r="R36">
        <f>SUMIFS('EIA Imports Fuel Ethanol'!$D:$D,'EIA Imports Fuel Ethanol'!$A:$A,R$3,'EIA Imports Fuel Ethanol'!$C:$C,$A36)</f>
        <v/>
      </c>
      <c r="S36">
        <f>SUMIFS('EIA Imports Fuel Ethanol'!$D:$D,'EIA Imports Fuel Ethanol'!$A:$A,S$3,'EIA Imports Fuel Ethanol'!$C:$C,$A36)</f>
        <v/>
      </c>
      <c r="T36">
        <f>SUMIFS('EIA Imports Fuel Ethanol'!$D:$D,'EIA Imports Fuel Ethanol'!$A:$A,T$3,'EIA Imports Fuel Ethanol'!$C:$C,$A36)</f>
        <v/>
      </c>
      <c r="U36">
        <f>SUMIFS('EIA Imports Fuel Ethanol'!$D:$D,'EIA Imports Fuel Ethanol'!$A:$A,U$3,'EIA Imports Fuel Ethanol'!$C:$C,$A36)</f>
        <v/>
      </c>
      <c r="V36">
        <f>SUMIFS('EIA Imports Fuel Ethanol'!$D:$D,'EIA Imports Fuel Ethanol'!$A:$A,V$3,'EIA Imports Fuel Ethanol'!$C:$C,$A36)</f>
        <v/>
      </c>
      <c r="W36">
        <f>SUMIFS('EIA Imports Fuel Ethanol'!$D:$D,'EIA Imports Fuel Ethanol'!$A:$A,W$3,'EIA Imports Fuel Ethanol'!$C:$C,$A36)</f>
        <v/>
      </c>
      <c r="X36">
        <f>SUMIFS('EIA Imports Fuel Ethanol'!$D:$D,'EIA Imports Fuel Ethanol'!$A:$A,X$3,'EIA Imports Fuel Ethanol'!$C:$C,$A36)</f>
        <v/>
      </c>
      <c r="Y36">
        <f>SUMIFS('EIA Imports Fuel Ethanol'!$D:$D,'EIA Imports Fuel Ethanol'!$A:$A,Y$3,'EIA Imports Fuel Ethanol'!$C:$C,$A36)</f>
        <v/>
      </c>
      <c r="Z36">
        <f>SUMIFS('EIA Imports Fuel Ethanol'!$D:$D,'EIA Imports Fuel Ethanol'!$A:$A,Z$3,'EIA Imports Fuel Ethanol'!$C:$C,$A36)</f>
        <v/>
      </c>
      <c r="AA36">
        <f>SUMIFS('EIA Imports Fuel Ethanol'!$D:$D,'EIA Imports Fuel Ethanol'!$A:$A,AA$3,'EIA Imports Fuel Ethanol'!$C:$C,$A36)</f>
        <v/>
      </c>
      <c r="AB36">
        <f>SUMIFS('EIA Imports Fuel Ethanol'!$D:$D,'EIA Imports Fuel Ethanol'!$A:$A,AB$3,'EIA Imports Fuel Ethanol'!$C:$C,$A36)</f>
        <v/>
      </c>
      <c r="AC36">
        <f>SUMIFS('EIA Imports Fuel Ethanol'!$D:$D,'EIA Imports Fuel Ethanol'!$A:$A,AC$3,'EIA Imports Fuel Ethanol'!$C:$C,$A36)</f>
        <v/>
      </c>
      <c r="AD36">
        <f>SUMIFS('EIA Imports Fuel Ethanol'!$D:$D,'EIA Imports Fuel Ethanol'!$A:$A,AD$3,'EIA Imports Fuel Ethanol'!$C:$C,$A36)</f>
        <v/>
      </c>
      <c r="AE36">
        <f>SUMIFS('EIA Imports Fuel Ethanol'!$D:$D,'EIA Imports Fuel Ethanol'!$A:$A,AE$3,'EIA Imports Fuel Ethanol'!$C:$C,$A36)</f>
        <v/>
      </c>
      <c r="AF36">
        <f>SUMIFS('EIA Imports Fuel Ethanol'!$D:$D,'EIA Imports Fuel Ethanol'!$A:$A,AF$3,'EIA Imports Fuel Ethanol'!$C:$C,$A36)</f>
        <v/>
      </c>
      <c r="AG36">
        <f>SUMIFS('EIA Imports Fuel Ethanol'!$D:$D,'EIA Imports Fuel Ethanol'!$A:$A,AG$3,'EIA Imports Fuel Ethanol'!$C:$C,$A36)</f>
        <v/>
      </c>
      <c r="AH36">
        <f>SUMIFS('EIA Imports Fuel Ethanol'!$D:$D,'EIA Imports Fuel Ethanol'!$A:$A,AH$3,'EIA Imports Fuel Ethanol'!$C:$C,$A36)</f>
        <v/>
      </c>
      <c r="AI36">
        <f>SUMIFS('EIA Imports Fuel Ethanol'!$D:$D,'EIA Imports Fuel Ethanol'!$A:$A,AI$3,'EIA Imports Fuel Ethanol'!$C:$C,$A36)</f>
        <v/>
      </c>
      <c r="AJ36">
        <f>SUMIFS('EIA Imports Fuel Ethanol'!$D:$D,'EIA Imports Fuel Ethanol'!$A:$A,AJ$3,'EIA Imports Fuel Ethanol'!$C:$C,$A36)</f>
        <v/>
      </c>
      <c r="AK36">
        <f>SUMIFS('EIA Imports Fuel Ethanol'!$D:$D,'EIA Imports Fuel Ethanol'!$A:$A,AK$3,'EIA Imports Fuel Ethanol'!$C:$C,$A36)</f>
        <v/>
      </c>
      <c r="AL36">
        <f>SUMIFS('EIA Imports Fuel Ethanol'!$D:$D,'EIA Imports Fuel Ethanol'!$A:$A,AL$3,'EIA Imports Fuel Ethanol'!$C:$C,$A36)</f>
        <v/>
      </c>
      <c r="AM36">
        <f>SUMIFS('EIA Imports Fuel Ethanol'!$D:$D,'EIA Imports Fuel Ethanol'!$A:$A,AM$3,'EIA Imports Fuel Ethanol'!$C:$C,$A36)</f>
        <v/>
      </c>
      <c r="AN36">
        <f>SUMIFS('EIA Imports Fuel Ethanol'!$D:$D,'EIA Imports Fuel Ethanol'!$A:$A,AN$3,'EIA Imports Fuel Ethanol'!$C:$C,$A36)</f>
        <v/>
      </c>
      <c r="AO36">
        <f>SUMIFS('EIA Imports Fuel Ethanol'!$D:$D,'EIA Imports Fuel Ethanol'!$A:$A,AO$3,'EIA Imports Fuel Ethanol'!$C:$C,$A36)</f>
        <v/>
      </c>
      <c r="AP36">
        <f>SUMIFS('EIA Imports Fuel Ethanol'!$D:$D,'EIA Imports Fuel Ethanol'!$A:$A,AP$3,'EIA Imports Fuel Ethanol'!$C:$C,$A36)</f>
        <v/>
      </c>
      <c r="AQ36">
        <f>SUMIFS('EIA Imports Fuel Ethanol'!$D:$D,'EIA Imports Fuel Ethanol'!$A:$A,AQ$3,'EIA Imports Fuel Ethanol'!$C:$C,$A36)</f>
        <v/>
      </c>
      <c r="AR36">
        <f>SUMIFS('EIA Imports Fuel Ethanol'!$D:$D,'EIA Imports Fuel Ethanol'!$A:$A,AR$3,'EIA Imports Fuel Ethanol'!$C:$C,$A36)</f>
        <v/>
      </c>
      <c r="AS36">
        <f>SUMIFS('EIA Imports Fuel Ethanol'!$D:$D,'EIA Imports Fuel Ethanol'!$A:$A,AS$3,'EIA Imports Fuel Ethanol'!$C:$C,$A36)</f>
        <v/>
      </c>
      <c r="AT36">
        <f>SUMIFS('EIA Imports Fuel Ethanol'!$D:$D,'EIA Imports Fuel Ethanol'!$A:$A,AT$3,'EIA Imports Fuel Ethanol'!$C:$C,$A36)</f>
        <v/>
      </c>
      <c r="AU36">
        <f>SUMIFS('EIA Imports Fuel Ethanol'!$D:$D,'EIA Imports Fuel Ethanol'!$A:$A,AU$3,'EIA Imports Fuel Ethanol'!$C:$C,$A36)</f>
        <v/>
      </c>
      <c r="AV36">
        <f>SUMIFS('EIA Imports Fuel Ethanol'!$D:$D,'EIA Imports Fuel Ethanol'!$A:$A,AV$3,'EIA Imports Fuel Ethanol'!$C:$C,$A36)</f>
        <v/>
      </c>
    </row>
    <row r="37" spans="1:48">
      <c r="A37" t="s">
        <v>290</v>
      </c>
      <c r="B37" t="s">
        <v>1648</v>
      </c>
      <c r="C37" t="s">
        <v>1742</v>
      </c>
      <c r="E37">
        <f>SUMIFS('EIA Imports Fuel Ethanol'!$D:$D,'EIA Imports Fuel Ethanol'!$A:$A,E$3,'EIA Imports Fuel Ethanol'!$C:$C,$A37)</f>
        <v/>
      </c>
      <c r="F37">
        <f>SUMIFS('EIA Imports Fuel Ethanol'!$D:$D,'EIA Imports Fuel Ethanol'!$A:$A,F$3,'EIA Imports Fuel Ethanol'!$C:$C,$A37)</f>
        <v/>
      </c>
      <c r="G37">
        <f>SUMIFS('EIA Imports Fuel Ethanol'!$D:$D,'EIA Imports Fuel Ethanol'!$A:$A,G$3,'EIA Imports Fuel Ethanol'!$C:$C,$A37)</f>
        <v/>
      </c>
      <c r="H37">
        <f>SUMIFS('EIA Imports Fuel Ethanol'!$D:$D,'EIA Imports Fuel Ethanol'!$A:$A,H$3,'EIA Imports Fuel Ethanol'!$C:$C,$A37)</f>
        <v/>
      </c>
      <c r="I37">
        <f>SUMIFS('EIA Imports Fuel Ethanol'!$D:$D,'EIA Imports Fuel Ethanol'!$A:$A,I$3,'EIA Imports Fuel Ethanol'!$C:$C,$A37)</f>
        <v/>
      </c>
      <c r="J37">
        <f>SUMIFS('EIA Imports Fuel Ethanol'!$D:$D,'EIA Imports Fuel Ethanol'!$A:$A,J$3,'EIA Imports Fuel Ethanol'!$C:$C,$A37)</f>
        <v/>
      </c>
      <c r="K37">
        <f>SUMIFS('EIA Imports Fuel Ethanol'!$D:$D,'EIA Imports Fuel Ethanol'!$A:$A,K$3,'EIA Imports Fuel Ethanol'!$C:$C,$A37)</f>
        <v/>
      </c>
      <c r="L37">
        <f>SUMIFS('EIA Imports Fuel Ethanol'!$D:$D,'EIA Imports Fuel Ethanol'!$A:$A,L$3,'EIA Imports Fuel Ethanol'!$C:$C,$A37)</f>
        <v/>
      </c>
      <c r="M37">
        <f>SUMIFS('EIA Imports Fuel Ethanol'!$D:$D,'EIA Imports Fuel Ethanol'!$A:$A,M$3,'EIA Imports Fuel Ethanol'!$C:$C,$A37)</f>
        <v/>
      </c>
      <c r="N37">
        <f>SUMIFS('EIA Imports Fuel Ethanol'!$D:$D,'EIA Imports Fuel Ethanol'!$A:$A,N$3,'EIA Imports Fuel Ethanol'!$C:$C,$A37)</f>
        <v/>
      </c>
      <c r="O37">
        <f>SUMIFS('EIA Imports Fuel Ethanol'!$D:$D,'EIA Imports Fuel Ethanol'!$A:$A,O$3,'EIA Imports Fuel Ethanol'!$C:$C,$A37)</f>
        <v/>
      </c>
      <c r="P37">
        <f>SUMIFS('EIA Imports Fuel Ethanol'!$D:$D,'EIA Imports Fuel Ethanol'!$A:$A,P$3,'EIA Imports Fuel Ethanol'!$C:$C,$A37)</f>
        <v/>
      </c>
      <c r="Q37">
        <f>SUMIFS('EIA Imports Fuel Ethanol'!$D:$D,'EIA Imports Fuel Ethanol'!$A:$A,Q$3,'EIA Imports Fuel Ethanol'!$C:$C,$A37)</f>
        <v/>
      </c>
      <c r="R37">
        <f>SUMIFS('EIA Imports Fuel Ethanol'!$D:$D,'EIA Imports Fuel Ethanol'!$A:$A,R$3,'EIA Imports Fuel Ethanol'!$C:$C,$A37)</f>
        <v/>
      </c>
      <c r="S37">
        <f>SUMIFS('EIA Imports Fuel Ethanol'!$D:$D,'EIA Imports Fuel Ethanol'!$A:$A,S$3,'EIA Imports Fuel Ethanol'!$C:$C,$A37)</f>
        <v/>
      </c>
      <c r="T37">
        <f>SUMIFS('EIA Imports Fuel Ethanol'!$D:$D,'EIA Imports Fuel Ethanol'!$A:$A,T$3,'EIA Imports Fuel Ethanol'!$C:$C,$A37)</f>
        <v/>
      </c>
      <c r="U37">
        <f>SUMIFS('EIA Imports Fuel Ethanol'!$D:$D,'EIA Imports Fuel Ethanol'!$A:$A,U$3,'EIA Imports Fuel Ethanol'!$C:$C,$A37)</f>
        <v/>
      </c>
      <c r="V37">
        <f>SUMIFS('EIA Imports Fuel Ethanol'!$D:$D,'EIA Imports Fuel Ethanol'!$A:$A,V$3,'EIA Imports Fuel Ethanol'!$C:$C,$A37)</f>
        <v/>
      </c>
      <c r="W37">
        <f>SUMIFS('EIA Imports Fuel Ethanol'!$D:$D,'EIA Imports Fuel Ethanol'!$A:$A,W$3,'EIA Imports Fuel Ethanol'!$C:$C,$A37)</f>
        <v/>
      </c>
      <c r="X37">
        <f>SUMIFS('EIA Imports Fuel Ethanol'!$D:$D,'EIA Imports Fuel Ethanol'!$A:$A,X$3,'EIA Imports Fuel Ethanol'!$C:$C,$A37)</f>
        <v/>
      </c>
      <c r="Y37">
        <f>SUMIFS('EIA Imports Fuel Ethanol'!$D:$D,'EIA Imports Fuel Ethanol'!$A:$A,Y$3,'EIA Imports Fuel Ethanol'!$C:$C,$A37)</f>
        <v/>
      </c>
      <c r="Z37">
        <f>SUMIFS('EIA Imports Fuel Ethanol'!$D:$D,'EIA Imports Fuel Ethanol'!$A:$A,Z$3,'EIA Imports Fuel Ethanol'!$C:$C,$A37)</f>
        <v/>
      </c>
      <c r="AA37">
        <f>SUMIFS('EIA Imports Fuel Ethanol'!$D:$D,'EIA Imports Fuel Ethanol'!$A:$A,AA$3,'EIA Imports Fuel Ethanol'!$C:$C,$A37)</f>
        <v/>
      </c>
      <c r="AB37">
        <f>SUMIFS('EIA Imports Fuel Ethanol'!$D:$D,'EIA Imports Fuel Ethanol'!$A:$A,AB$3,'EIA Imports Fuel Ethanol'!$C:$C,$A37)</f>
        <v/>
      </c>
      <c r="AC37">
        <f>SUMIFS('EIA Imports Fuel Ethanol'!$D:$D,'EIA Imports Fuel Ethanol'!$A:$A,AC$3,'EIA Imports Fuel Ethanol'!$C:$C,$A37)</f>
        <v/>
      </c>
      <c r="AD37">
        <f>SUMIFS('EIA Imports Fuel Ethanol'!$D:$D,'EIA Imports Fuel Ethanol'!$A:$A,AD$3,'EIA Imports Fuel Ethanol'!$C:$C,$A37)</f>
        <v/>
      </c>
      <c r="AE37">
        <f>SUMIFS('EIA Imports Fuel Ethanol'!$D:$D,'EIA Imports Fuel Ethanol'!$A:$A,AE$3,'EIA Imports Fuel Ethanol'!$C:$C,$A37)</f>
        <v/>
      </c>
      <c r="AF37">
        <f>SUMIFS('EIA Imports Fuel Ethanol'!$D:$D,'EIA Imports Fuel Ethanol'!$A:$A,AF$3,'EIA Imports Fuel Ethanol'!$C:$C,$A37)</f>
        <v/>
      </c>
      <c r="AG37">
        <f>SUMIFS('EIA Imports Fuel Ethanol'!$D:$D,'EIA Imports Fuel Ethanol'!$A:$A,AG$3,'EIA Imports Fuel Ethanol'!$C:$C,$A37)</f>
        <v/>
      </c>
      <c r="AH37">
        <f>SUMIFS('EIA Imports Fuel Ethanol'!$D:$D,'EIA Imports Fuel Ethanol'!$A:$A,AH$3,'EIA Imports Fuel Ethanol'!$C:$C,$A37)</f>
        <v/>
      </c>
      <c r="AI37">
        <f>SUMIFS('EIA Imports Fuel Ethanol'!$D:$D,'EIA Imports Fuel Ethanol'!$A:$A,AI$3,'EIA Imports Fuel Ethanol'!$C:$C,$A37)</f>
        <v/>
      </c>
      <c r="AJ37">
        <f>SUMIFS('EIA Imports Fuel Ethanol'!$D:$D,'EIA Imports Fuel Ethanol'!$A:$A,AJ$3,'EIA Imports Fuel Ethanol'!$C:$C,$A37)</f>
        <v/>
      </c>
      <c r="AK37">
        <f>SUMIFS('EIA Imports Fuel Ethanol'!$D:$D,'EIA Imports Fuel Ethanol'!$A:$A,AK$3,'EIA Imports Fuel Ethanol'!$C:$C,$A37)</f>
        <v/>
      </c>
      <c r="AL37">
        <f>SUMIFS('EIA Imports Fuel Ethanol'!$D:$D,'EIA Imports Fuel Ethanol'!$A:$A,AL$3,'EIA Imports Fuel Ethanol'!$C:$C,$A37)</f>
        <v/>
      </c>
      <c r="AM37">
        <f>SUMIFS('EIA Imports Fuel Ethanol'!$D:$D,'EIA Imports Fuel Ethanol'!$A:$A,AM$3,'EIA Imports Fuel Ethanol'!$C:$C,$A37)</f>
        <v/>
      </c>
      <c r="AN37">
        <f>SUMIFS('EIA Imports Fuel Ethanol'!$D:$D,'EIA Imports Fuel Ethanol'!$A:$A,AN$3,'EIA Imports Fuel Ethanol'!$C:$C,$A37)</f>
        <v/>
      </c>
      <c r="AO37">
        <f>SUMIFS('EIA Imports Fuel Ethanol'!$D:$D,'EIA Imports Fuel Ethanol'!$A:$A,AO$3,'EIA Imports Fuel Ethanol'!$C:$C,$A37)</f>
        <v/>
      </c>
      <c r="AP37">
        <f>SUMIFS('EIA Imports Fuel Ethanol'!$D:$D,'EIA Imports Fuel Ethanol'!$A:$A,AP$3,'EIA Imports Fuel Ethanol'!$C:$C,$A37)</f>
        <v/>
      </c>
      <c r="AQ37">
        <f>SUMIFS('EIA Imports Fuel Ethanol'!$D:$D,'EIA Imports Fuel Ethanol'!$A:$A,AQ$3,'EIA Imports Fuel Ethanol'!$C:$C,$A37)</f>
        <v/>
      </c>
      <c r="AR37">
        <f>SUMIFS('EIA Imports Fuel Ethanol'!$D:$D,'EIA Imports Fuel Ethanol'!$A:$A,AR$3,'EIA Imports Fuel Ethanol'!$C:$C,$A37)</f>
        <v/>
      </c>
      <c r="AS37">
        <f>SUMIFS('EIA Imports Fuel Ethanol'!$D:$D,'EIA Imports Fuel Ethanol'!$A:$A,AS$3,'EIA Imports Fuel Ethanol'!$C:$C,$A37)</f>
        <v/>
      </c>
      <c r="AT37">
        <f>SUMIFS('EIA Imports Fuel Ethanol'!$D:$D,'EIA Imports Fuel Ethanol'!$A:$A,AT$3,'EIA Imports Fuel Ethanol'!$C:$C,$A37)</f>
        <v/>
      </c>
      <c r="AU37">
        <f>SUMIFS('EIA Imports Fuel Ethanol'!$D:$D,'EIA Imports Fuel Ethanol'!$A:$A,AU$3,'EIA Imports Fuel Ethanol'!$C:$C,$A37)</f>
        <v/>
      </c>
      <c r="AV37">
        <f>SUMIFS('EIA Imports Fuel Ethanol'!$D:$D,'EIA Imports Fuel Ethanol'!$A:$A,AV$3,'EIA Imports Fuel Ethanol'!$C:$C,$A37)</f>
        <v/>
      </c>
    </row>
    <row r="38" spans="1:48">
      <c r="A38" t="s">
        <v>298</v>
      </c>
      <c r="B38" t="s">
        <v>1648</v>
      </c>
      <c r="C38" t="s">
        <v>1742</v>
      </c>
      <c r="E38">
        <f>SUMIFS('EIA Imports Fuel Ethanol'!$D:$D,'EIA Imports Fuel Ethanol'!$A:$A,E$3,'EIA Imports Fuel Ethanol'!$C:$C,$A38)</f>
        <v/>
      </c>
      <c r="F38">
        <f>SUMIFS('EIA Imports Fuel Ethanol'!$D:$D,'EIA Imports Fuel Ethanol'!$A:$A,F$3,'EIA Imports Fuel Ethanol'!$C:$C,$A38)</f>
        <v/>
      </c>
      <c r="G38">
        <f>SUMIFS('EIA Imports Fuel Ethanol'!$D:$D,'EIA Imports Fuel Ethanol'!$A:$A,G$3,'EIA Imports Fuel Ethanol'!$C:$C,$A38)</f>
        <v/>
      </c>
      <c r="H38">
        <f>SUMIFS('EIA Imports Fuel Ethanol'!$D:$D,'EIA Imports Fuel Ethanol'!$A:$A,H$3,'EIA Imports Fuel Ethanol'!$C:$C,$A38)</f>
        <v/>
      </c>
      <c r="I38">
        <f>SUMIFS('EIA Imports Fuel Ethanol'!$D:$D,'EIA Imports Fuel Ethanol'!$A:$A,I$3,'EIA Imports Fuel Ethanol'!$C:$C,$A38)</f>
        <v/>
      </c>
      <c r="J38">
        <f>SUMIFS('EIA Imports Fuel Ethanol'!$D:$D,'EIA Imports Fuel Ethanol'!$A:$A,J$3,'EIA Imports Fuel Ethanol'!$C:$C,$A38)</f>
        <v/>
      </c>
      <c r="K38">
        <f>SUMIFS('EIA Imports Fuel Ethanol'!$D:$D,'EIA Imports Fuel Ethanol'!$A:$A,K$3,'EIA Imports Fuel Ethanol'!$C:$C,$A38)</f>
        <v/>
      </c>
      <c r="L38">
        <f>SUMIFS('EIA Imports Fuel Ethanol'!$D:$D,'EIA Imports Fuel Ethanol'!$A:$A,L$3,'EIA Imports Fuel Ethanol'!$C:$C,$A38)</f>
        <v/>
      </c>
      <c r="M38">
        <f>SUMIFS('EIA Imports Fuel Ethanol'!$D:$D,'EIA Imports Fuel Ethanol'!$A:$A,M$3,'EIA Imports Fuel Ethanol'!$C:$C,$A38)</f>
        <v/>
      </c>
      <c r="N38">
        <f>SUMIFS('EIA Imports Fuel Ethanol'!$D:$D,'EIA Imports Fuel Ethanol'!$A:$A,N$3,'EIA Imports Fuel Ethanol'!$C:$C,$A38)</f>
        <v/>
      </c>
      <c r="O38">
        <f>SUMIFS('EIA Imports Fuel Ethanol'!$D:$D,'EIA Imports Fuel Ethanol'!$A:$A,O$3,'EIA Imports Fuel Ethanol'!$C:$C,$A38)</f>
        <v/>
      </c>
      <c r="P38">
        <f>SUMIFS('EIA Imports Fuel Ethanol'!$D:$D,'EIA Imports Fuel Ethanol'!$A:$A,P$3,'EIA Imports Fuel Ethanol'!$C:$C,$A38)</f>
        <v/>
      </c>
      <c r="Q38">
        <f>SUMIFS('EIA Imports Fuel Ethanol'!$D:$D,'EIA Imports Fuel Ethanol'!$A:$A,Q$3,'EIA Imports Fuel Ethanol'!$C:$C,$A38)</f>
        <v/>
      </c>
      <c r="R38">
        <f>SUMIFS('EIA Imports Fuel Ethanol'!$D:$D,'EIA Imports Fuel Ethanol'!$A:$A,R$3,'EIA Imports Fuel Ethanol'!$C:$C,$A38)</f>
        <v/>
      </c>
      <c r="S38">
        <f>SUMIFS('EIA Imports Fuel Ethanol'!$D:$D,'EIA Imports Fuel Ethanol'!$A:$A,S$3,'EIA Imports Fuel Ethanol'!$C:$C,$A38)</f>
        <v/>
      </c>
      <c r="T38">
        <f>SUMIFS('EIA Imports Fuel Ethanol'!$D:$D,'EIA Imports Fuel Ethanol'!$A:$A,T$3,'EIA Imports Fuel Ethanol'!$C:$C,$A38)</f>
        <v/>
      </c>
      <c r="U38">
        <f>SUMIFS('EIA Imports Fuel Ethanol'!$D:$D,'EIA Imports Fuel Ethanol'!$A:$A,U$3,'EIA Imports Fuel Ethanol'!$C:$C,$A38)</f>
        <v/>
      </c>
      <c r="V38">
        <f>SUMIFS('EIA Imports Fuel Ethanol'!$D:$D,'EIA Imports Fuel Ethanol'!$A:$A,V$3,'EIA Imports Fuel Ethanol'!$C:$C,$A38)</f>
        <v/>
      </c>
      <c r="W38">
        <f>SUMIFS('EIA Imports Fuel Ethanol'!$D:$D,'EIA Imports Fuel Ethanol'!$A:$A,W$3,'EIA Imports Fuel Ethanol'!$C:$C,$A38)</f>
        <v/>
      </c>
      <c r="X38">
        <f>SUMIFS('EIA Imports Fuel Ethanol'!$D:$D,'EIA Imports Fuel Ethanol'!$A:$A,X$3,'EIA Imports Fuel Ethanol'!$C:$C,$A38)</f>
        <v/>
      </c>
      <c r="Y38">
        <f>SUMIFS('EIA Imports Fuel Ethanol'!$D:$D,'EIA Imports Fuel Ethanol'!$A:$A,Y$3,'EIA Imports Fuel Ethanol'!$C:$C,$A38)</f>
        <v/>
      </c>
      <c r="Z38">
        <f>SUMIFS('EIA Imports Fuel Ethanol'!$D:$D,'EIA Imports Fuel Ethanol'!$A:$A,Z$3,'EIA Imports Fuel Ethanol'!$C:$C,$A38)</f>
        <v/>
      </c>
      <c r="AA38">
        <f>SUMIFS('EIA Imports Fuel Ethanol'!$D:$D,'EIA Imports Fuel Ethanol'!$A:$A,AA$3,'EIA Imports Fuel Ethanol'!$C:$C,$A38)</f>
        <v/>
      </c>
      <c r="AB38">
        <f>SUMIFS('EIA Imports Fuel Ethanol'!$D:$D,'EIA Imports Fuel Ethanol'!$A:$A,AB$3,'EIA Imports Fuel Ethanol'!$C:$C,$A38)</f>
        <v/>
      </c>
      <c r="AC38">
        <f>SUMIFS('EIA Imports Fuel Ethanol'!$D:$D,'EIA Imports Fuel Ethanol'!$A:$A,AC$3,'EIA Imports Fuel Ethanol'!$C:$C,$A38)</f>
        <v/>
      </c>
      <c r="AD38">
        <f>SUMIFS('EIA Imports Fuel Ethanol'!$D:$D,'EIA Imports Fuel Ethanol'!$A:$A,AD$3,'EIA Imports Fuel Ethanol'!$C:$C,$A38)</f>
        <v/>
      </c>
      <c r="AE38">
        <f>SUMIFS('EIA Imports Fuel Ethanol'!$D:$D,'EIA Imports Fuel Ethanol'!$A:$A,AE$3,'EIA Imports Fuel Ethanol'!$C:$C,$A38)</f>
        <v/>
      </c>
      <c r="AF38">
        <f>SUMIFS('EIA Imports Fuel Ethanol'!$D:$D,'EIA Imports Fuel Ethanol'!$A:$A,AF$3,'EIA Imports Fuel Ethanol'!$C:$C,$A38)</f>
        <v/>
      </c>
      <c r="AG38">
        <f>SUMIFS('EIA Imports Fuel Ethanol'!$D:$D,'EIA Imports Fuel Ethanol'!$A:$A,AG$3,'EIA Imports Fuel Ethanol'!$C:$C,$A38)</f>
        <v/>
      </c>
      <c r="AH38">
        <f>SUMIFS('EIA Imports Fuel Ethanol'!$D:$D,'EIA Imports Fuel Ethanol'!$A:$A,AH$3,'EIA Imports Fuel Ethanol'!$C:$C,$A38)</f>
        <v/>
      </c>
      <c r="AI38">
        <f>SUMIFS('EIA Imports Fuel Ethanol'!$D:$D,'EIA Imports Fuel Ethanol'!$A:$A,AI$3,'EIA Imports Fuel Ethanol'!$C:$C,$A38)</f>
        <v/>
      </c>
      <c r="AJ38">
        <f>SUMIFS('EIA Imports Fuel Ethanol'!$D:$D,'EIA Imports Fuel Ethanol'!$A:$A,AJ$3,'EIA Imports Fuel Ethanol'!$C:$C,$A38)</f>
        <v/>
      </c>
      <c r="AK38">
        <f>SUMIFS('EIA Imports Fuel Ethanol'!$D:$D,'EIA Imports Fuel Ethanol'!$A:$A,AK$3,'EIA Imports Fuel Ethanol'!$C:$C,$A38)</f>
        <v/>
      </c>
      <c r="AL38">
        <f>SUMIFS('EIA Imports Fuel Ethanol'!$D:$D,'EIA Imports Fuel Ethanol'!$A:$A,AL$3,'EIA Imports Fuel Ethanol'!$C:$C,$A38)</f>
        <v/>
      </c>
      <c r="AM38">
        <f>SUMIFS('EIA Imports Fuel Ethanol'!$D:$D,'EIA Imports Fuel Ethanol'!$A:$A,AM$3,'EIA Imports Fuel Ethanol'!$C:$C,$A38)</f>
        <v/>
      </c>
      <c r="AN38">
        <f>SUMIFS('EIA Imports Fuel Ethanol'!$D:$D,'EIA Imports Fuel Ethanol'!$A:$A,AN$3,'EIA Imports Fuel Ethanol'!$C:$C,$A38)</f>
        <v/>
      </c>
      <c r="AO38">
        <f>SUMIFS('EIA Imports Fuel Ethanol'!$D:$D,'EIA Imports Fuel Ethanol'!$A:$A,AO$3,'EIA Imports Fuel Ethanol'!$C:$C,$A38)</f>
        <v/>
      </c>
      <c r="AP38">
        <f>SUMIFS('EIA Imports Fuel Ethanol'!$D:$D,'EIA Imports Fuel Ethanol'!$A:$A,AP$3,'EIA Imports Fuel Ethanol'!$C:$C,$A38)</f>
        <v/>
      </c>
      <c r="AQ38">
        <f>SUMIFS('EIA Imports Fuel Ethanol'!$D:$D,'EIA Imports Fuel Ethanol'!$A:$A,AQ$3,'EIA Imports Fuel Ethanol'!$C:$C,$A38)</f>
        <v/>
      </c>
      <c r="AR38">
        <f>SUMIFS('EIA Imports Fuel Ethanol'!$D:$D,'EIA Imports Fuel Ethanol'!$A:$A,AR$3,'EIA Imports Fuel Ethanol'!$C:$C,$A38)</f>
        <v/>
      </c>
      <c r="AS38">
        <f>SUMIFS('EIA Imports Fuel Ethanol'!$D:$D,'EIA Imports Fuel Ethanol'!$A:$A,AS$3,'EIA Imports Fuel Ethanol'!$C:$C,$A38)</f>
        <v/>
      </c>
      <c r="AT38">
        <f>SUMIFS('EIA Imports Fuel Ethanol'!$D:$D,'EIA Imports Fuel Ethanol'!$A:$A,AT$3,'EIA Imports Fuel Ethanol'!$C:$C,$A38)</f>
        <v/>
      </c>
      <c r="AU38">
        <f>SUMIFS('EIA Imports Fuel Ethanol'!$D:$D,'EIA Imports Fuel Ethanol'!$A:$A,AU$3,'EIA Imports Fuel Ethanol'!$C:$C,$A38)</f>
        <v/>
      </c>
      <c r="AV38">
        <f>SUMIFS('EIA Imports Fuel Ethanol'!$D:$D,'EIA Imports Fuel Ethanol'!$A:$A,AV$3,'EIA Imports Fuel Ethanol'!$C:$C,$A38)</f>
        <v/>
      </c>
    </row>
    <row r="39" spans="1:48">
      <c r="A39" t="s">
        <v>307</v>
      </c>
      <c r="B39" t="s">
        <v>1648</v>
      </c>
      <c r="C39" t="s">
        <v>1742</v>
      </c>
      <c r="E39">
        <f>SUMIFS('EIA Imports Fuel Ethanol'!$D:$D,'EIA Imports Fuel Ethanol'!$A:$A,E$3,'EIA Imports Fuel Ethanol'!$C:$C,$A39)</f>
        <v/>
      </c>
      <c r="F39">
        <f>SUMIFS('EIA Imports Fuel Ethanol'!$D:$D,'EIA Imports Fuel Ethanol'!$A:$A,F$3,'EIA Imports Fuel Ethanol'!$C:$C,$A39)</f>
        <v/>
      </c>
      <c r="G39">
        <f>SUMIFS('EIA Imports Fuel Ethanol'!$D:$D,'EIA Imports Fuel Ethanol'!$A:$A,G$3,'EIA Imports Fuel Ethanol'!$C:$C,$A39)</f>
        <v/>
      </c>
      <c r="H39">
        <f>SUMIFS('EIA Imports Fuel Ethanol'!$D:$D,'EIA Imports Fuel Ethanol'!$A:$A,H$3,'EIA Imports Fuel Ethanol'!$C:$C,$A39)</f>
        <v/>
      </c>
      <c r="I39">
        <f>SUMIFS('EIA Imports Fuel Ethanol'!$D:$D,'EIA Imports Fuel Ethanol'!$A:$A,I$3,'EIA Imports Fuel Ethanol'!$C:$C,$A39)</f>
        <v/>
      </c>
      <c r="J39">
        <f>SUMIFS('EIA Imports Fuel Ethanol'!$D:$D,'EIA Imports Fuel Ethanol'!$A:$A,J$3,'EIA Imports Fuel Ethanol'!$C:$C,$A39)</f>
        <v/>
      </c>
      <c r="K39">
        <f>SUMIFS('EIA Imports Fuel Ethanol'!$D:$D,'EIA Imports Fuel Ethanol'!$A:$A,K$3,'EIA Imports Fuel Ethanol'!$C:$C,$A39)</f>
        <v/>
      </c>
      <c r="L39">
        <f>SUMIFS('EIA Imports Fuel Ethanol'!$D:$D,'EIA Imports Fuel Ethanol'!$A:$A,L$3,'EIA Imports Fuel Ethanol'!$C:$C,$A39)</f>
        <v/>
      </c>
      <c r="M39">
        <f>SUMIFS('EIA Imports Fuel Ethanol'!$D:$D,'EIA Imports Fuel Ethanol'!$A:$A,M$3,'EIA Imports Fuel Ethanol'!$C:$C,$A39)</f>
        <v/>
      </c>
      <c r="N39">
        <f>SUMIFS('EIA Imports Fuel Ethanol'!$D:$D,'EIA Imports Fuel Ethanol'!$A:$A,N$3,'EIA Imports Fuel Ethanol'!$C:$C,$A39)</f>
        <v/>
      </c>
      <c r="O39">
        <f>SUMIFS('EIA Imports Fuel Ethanol'!$D:$D,'EIA Imports Fuel Ethanol'!$A:$A,O$3,'EIA Imports Fuel Ethanol'!$C:$C,$A39)</f>
        <v/>
      </c>
      <c r="P39">
        <f>SUMIFS('EIA Imports Fuel Ethanol'!$D:$D,'EIA Imports Fuel Ethanol'!$A:$A,P$3,'EIA Imports Fuel Ethanol'!$C:$C,$A39)</f>
        <v/>
      </c>
      <c r="Q39">
        <f>SUMIFS('EIA Imports Fuel Ethanol'!$D:$D,'EIA Imports Fuel Ethanol'!$A:$A,Q$3,'EIA Imports Fuel Ethanol'!$C:$C,$A39)</f>
        <v/>
      </c>
      <c r="R39">
        <f>SUMIFS('EIA Imports Fuel Ethanol'!$D:$D,'EIA Imports Fuel Ethanol'!$A:$A,R$3,'EIA Imports Fuel Ethanol'!$C:$C,$A39)</f>
        <v/>
      </c>
      <c r="S39">
        <f>SUMIFS('EIA Imports Fuel Ethanol'!$D:$D,'EIA Imports Fuel Ethanol'!$A:$A,S$3,'EIA Imports Fuel Ethanol'!$C:$C,$A39)</f>
        <v/>
      </c>
      <c r="T39">
        <f>SUMIFS('EIA Imports Fuel Ethanol'!$D:$D,'EIA Imports Fuel Ethanol'!$A:$A,T$3,'EIA Imports Fuel Ethanol'!$C:$C,$A39)</f>
        <v/>
      </c>
      <c r="U39">
        <f>SUMIFS('EIA Imports Fuel Ethanol'!$D:$D,'EIA Imports Fuel Ethanol'!$A:$A,U$3,'EIA Imports Fuel Ethanol'!$C:$C,$A39)</f>
        <v/>
      </c>
      <c r="V39">
        <f>SUMIFS('EIA Imports Fuel Ethanol'!$D:$D,'EIA Imports Fuel Ethanol'!$A:$A,V$3,'EIA Imports Fuel Ethanol'!$C:$C,$A39)</f>
        <v/>
      </c>
      <c r="W39">
        <f>SUMIFS('EIA Imports Fuel Ethanol'!$D:$D,'EIA Imports Fuel Ethanol'!$A:$A,W$3,'EIA Imports Fuel Ethanol'!$C:$C,$A39)</f>
        <v/>
      </c>
      <c r="X39">
        <f>SUMIFS('EIA Imports Fuel Ethanol'!$D:$D,'EIA Imports Fuel Ethanol'!$A:$A,X$3,'EIA Imports Fuel Ethanol'!$C:$C,$A39)</f>
        <v/>
      </c>
      <c r="Y39">
        <f>SUMIFS('EIA Imports Fuel Ethanol'!$D:$D,'EIA Imports Fuel Ethanol'!$A:$A,Y$3,'EIA Imports Fuel Ethanol'!$C:$C,$A39)</f>
        <v/>
      </c>
      <c r="Z39">
        <f>SUMIFS('EIA Imports Fuel Ethanol'!$D:$D,'EIA Imports Fuel Ethanol'!$A:$A,Z$3,'EIA Imports Fuel Ethanol'!$C:$C,$A39)</f>
        <v/>
      </c>
      <c r="AA39">
        <f>SUMIFS('EIA Imports Fuel Ethanol'!$D:$D,'EIA Imports Fuel Ethanol'!$A:$A,AA$3,'EIA Imports Fuel Ethanol'!$C:$C,$A39)</f>
        <v/>
      </c>
      <c r="AB39">
        <f>SUMIFS('EIA Imports Fuel Ethanol'!$D:$D,'EIA Imports Fuel Ethanol'!$A:$A,AB$3,'EIA Imports Fuel Ethanol'!$C:$C,$A39)</f>
        <v/>
      </c>
      <c r="AC39">
        <f>SUMIFS('EIA Imports Fuel Ethanol'!$D:$D,'EIA Imports Fuel Ethanol'!$A:$A,AC$3,'EIA Imports Fuel Ethanol'!$C:$C,$A39)</f>
        <v/>
      </c>
      <c r="AD39">
        <f>SUMIFS('EIA Imports Fuel Ethanol'!$D:$D,'EIA Imports Fuel Ethanol'!$A:$A,AD$3,'EIA Imports Fuel Ethanol'!$C:$C,$A39)</f>
        <v/>
      </c>
      <c r="AE39">
        <f>SUMIFS('EIA Imports Fuel Ethanol'!$D:$D,'EIA Imports Fuel Ethanol'!$A:$A,AE$3,'EIA Imports Fuel Ethanol'!$C:$C,$A39)</f>
        <v/>
      </c>
      <c r="AF39">
        <f>SUMIFS('EIA Imports Fuel Ethanol'!$D:$D,'EIA Imports Fuel Ethanol'!$A:$A,AF$3,'EIA Imports Fuel Ethanol'!$C:$C,$A39)</f>
        <v/>
      </c>
      <c r="AG39">
        <f>SUMIFS('EIA Imports Fuel Ethanol'!$D:$D,'EIA Imports Fuel Ethanol'!$A:$A,AG$3,'EIA Imports Fuel Ethanol'!$C:$C,$A39)</f>
        <v/>
      </c>
      <c r="AH39">
        <f>SUMIFS('EIA Imports Fuel Ethanol'!$D:$D,'EIA Imports Fuel Ethanol'!$A:$A,AH$3,'EIA Imports Fuel Ethanol'!$C:$C,$A39)</f>
        <v/>
      </c>
      <c r="AI39">
        <f>SUMIFS('EIA Imports Fuel Ethanol'!$D:$D,'EIA Imports Fuel Ethanol'!$A:$A,AI$3,'EIA Imports Fuel Ethanol'!$C:$C,$A39)</f>
        <v/>
      </c>
      <c r="AJ39">
        <f>SUMIFS('EIA Imports Fuel Ethanol'!$D:$D,'EIA Imports Fuel Ethanol'!$A:$A,AJ$3,'EIA Imports Fuel Ethanol'!$C:$C,$A39)</f>
        <v/>
      </c>
      <c r="AK39">
        <f>SUMIFS('EIA Imports Fuel Ethanol'!$D:$D,'EIA Imports Fuel Ethanol'!$A:$A,AK$3,'EIA Imports Fuel Ethanol'!$C:$C,$A39)</f>
        <v/>
      </c>
      <c r="AL39">
        <f>SUMIFS('EIA Imports Fuel Ethanol'!$D:$D,'EIA Imports Fuel Ethanol'!$A:$A,AL$3,'EIA Imports Fuel Ethanol'!$C:$C,$A39)</f>
        <v/>
      </c>
      <c r="AM39">
        <f>SUMIFS('EIA Imports Fuel Ethanol'!$D:$D,'EIA Imports Fuel Ethanol'!$A:$A,AM$3,'EIA Imports Fuel Ethanol'!$C:$C,$A39)</f>
        <v/>
      </c>
      <c r="AN39">
        <f>SUMIFS('EIA Imports Fuel Ethanol'!$D:$D,'EIA Imports Fuel Ethanol'!$A:$A,AN$3,'EIA Imports Fuel Ethanol'!$C:$C,$A39)</f>
        <v/>
      </c>
      <c r="AO39">
        <f>SUMIFS('EIA Imports Fuel Ethanol'!$D:$D,'EIA Imports Fuel Ethanol'!$A:$A,AO$3,'EIA Imports Fuel Ethanol'!$C:$C,$A39)</f>
        <v/>
      </c>
      <c r="AP39">
        <f>SUMIFS('EIA Imports Fuel Ethanol'!$D:$D,'EIA Imports Fuel Ethanol'!$A:$A,AP$3,'EIA Imports Fuel Ethanol'!$C:$C,$A39)</f>
        <v/>
      </c>
      <c r="AQ39">
        <f>SUMIFS('EIA Imports Fuel Ethanol'!$D:$D,'EIA Imports Fuel Ethanol'!$A:$A,AQ$3,'EIA Imports Fuel Ethanol'!$C:$C,$A39)</f>
        <v/>
      </c>
      <c r="AR39">
        <f>SUMIFS('EIA Imports Fuel Ethanol'!$D:$D,'EIA Imports Fuel Ethanol'!$A:$A,AR$3,'EIA Imports Fuel Ethanol'!$C:$C,$A39)</f>
        <v/>
      </c>
      <c r="AS39">
        <f>SUMIFS('EIA Imports Fuel Ethanol'!$D:$D,'EIA Imports Fuel Ethanol'!$A:$A,AS$3,'EIA Imports Fuel Ethanol'!$C:$C,$A39)</f>
        <v/>
      </c>
      <c r="AT39">
        <f>SUMIFS('EIA Imports Fuel Ethanol'!$D:$D,'EIA Imports Fuel Ethanol'!$A:$A,AT$3,'EIA Imports Fuel Ethanol'!$C:$C,$A39)</f>
        <v/>
      </c>
      <c r="AU39">
        <f>SUMIFS('EIA Imports Fuel Ethanol'!$D:$D,'EIA Imports Fuel Ethanol'!$A:$A,AU$3,'EIA Imports Fuel Ethanol'!$C:$C,$A39)</f>
        <v/>
      </c>
      <c r="AV39">
        <f>SUMIFS('EIA Imports Fuel Ethanol'!$D:$D,'EIA Imports Fuel Ethanol'!$A:$A,AV$3,'EIA Imports Fuel Ethanol'!$C:$C,$A39)</f>
        <v/>
      </c>
    </row>
    <row r="40" spans="1:48">
      <c r="A40" t="s">
        <v>359</v>
      </c>
      <c r="B40" t="s">
        <v>1648</v>
      </c>
      <c r="C40" t="s">
        <v>1742</v>
      </c>
      <c r="E40">
        <f>SUMIFS('EIA Imports Fuel Ethanol'!$D:$D,'EIA Imports Fuel Ethanol'!$A:$A,E$3,'EIA Imports Fuel Ethanol'!$C:$C,$A40)</f>
        <v/>
      </c>
      <c r="F40">
        <f>SUMIFS('EIA Imports Fuel Ethanol'!$D:$D,'EIA Imports Fuel Ethanol'!$A:$A,F$3,'EIA Imports Fuel Ethanol'!$C:$C,$A40)</f>
        <v/>
      </c>
      <c r="G40">
        <f>SUMIFS('EIA Imports Fuel Ethanol'!$D:$D,'EIA Imports Fuel Ethanol'!$A:$A,G$3,'EIA Imports Fuel Ethanol'!$C:$C,$A40)</f>
        <v/>
      </c>
      <c r="H40">
        <f>SUMIFS('EIA Imports Fuel Ethanol'!$D:$D,'EIA Imports Fuel Ethanol'!$A:$A,H$3,'EIA Imports Fuel Ethanol'!$C:$C,$A40)</f>
        <v/>
      </c>
      <c r="I40">
        <f>SUMIFS('EIA Imports Fuel Ethanol'!$D:$D,'EIA Imports Fuel Ethanol'!$A:$A,I$3,'EIA Imports Fuel Ethanol'!$C:$C,$A40)</f>
        <v/>
      </c>
      <c r="J40">
        <f>SUMIFS('EIA Imports Fuel Ethanol'!$D:$D,'EIA Imports Fuel Ethanol'!$A:$A,J$3,'EIA Imports Fuel Ethanol'!$C:$C,$A40)</f>
        <v/>
      </c>
      <c r="K40">
        <f>SUMIFS('EIA Imports Fuel Ethanol'!$D:$D,'EIA Imports Fuel Ethanol'!$A:$A,K$3,'EIA Imports Fuel Ethanol'!$C:$C,$A40)</f>
        <v/>
      </c>
      <c r="L40">
        <f>SUMIFS('EIA Imports Fuel Ethanol'!$D:$D,'EIA Imports Fuel Ethanol'!$A:$A,L$3,'EIA Imports Fuel Ethanol'!$C:$C,$A40)</f>
        <v/>
      </c>
      <c r="M40">
        <f>SUMIFS('EIA Imports Fuel Ethanol'!$D:$D,'EIA Imports Fuel Ethanol'!$A:$A,M$3,'EIA Imports Fuel Ethanol'!$C:$C,$A40)</f>
        <v/>
      </c>
      <c r="N40">
        <f>SUMIFS('EIA Imports Fuel Ethanol'!$D:$D,'EIA Imports Fuel Ethanol'!$A:$A,N$3,'EIA Imports Fuel Ethanol'!$C:$C,$A40)</f>
        <v/>
      </c>
      <c r="O40">
        <f>SUMIFS('EIA Imports Fuel Ethanol'!$D:$D,'EIA Imports Fuel Ethanol'!$A:$A,O$3,'EIA Imports Fuel Ethanol'!$C:$C,$A40)</f>
        <v/>
      </c>
      <c r="P40">
        <f>SUMIFS('EIA Imports Fuel Ethanol'!$D:$D,'EIA Imports Fuel Ethanol'!$A:$A,P$3,'EIA Imports Fuel Ethanol'!$C:$C,$A40)</f>
        <v/>
      </c>
      <c r="Q40">
        <f>SUMIFS('EIA Imports Fuel Ethanol'!$D:$D,'EIA Imports Fuel Ethanol'!$A:$A,Q$3,'EIA Imports Fuel Ethanol'!$C:$C,$A40)</f>
        <v/>
      </c>
      <c r="R40">
        <f>SUMIFS('EIA Imports Fuel Ethanol'!$D:$D,'EIA Imports Fuel Ethanol'!$A:$A,R$3,'EIA Imports Fuel Ethanol'!$C:$C,$A40)</f>
        <v/>
      </c>
      <c r="S40">
        <f>SUMIFS('EIA Imports Fuel Ethanol'!$D:$D,'EIA Imports Fuel Ethanol'!$A:$A,S$3,'EIA Imports Fuel Ethanol'!$C:$C,$A40)</f>
        <v/>
      </c>
      <c r="T40">
        <f>SUMIFS('EIA Imports Fuel Ethanol'!$D:$D,'EIA Imports Fuel Ethanol'!$A:$A,T$3,'EIA Imports Fuel Ethanol'!$C:$C,$A40)</f>
        <v/>
      </c>
      <c r="U40">
        <f>SUMIFS('EIA Imports Fuel Ethanol'!$D:$D,'EIA Imports Fuel Ethanol'!$A:$A,U$3,'EIA Imports Fuel Ethanol'!$C:$C,$A40)</f>
        <v/>
      </c>
      <c r="V40">
        <f>SUMIFS('EIA Imports Fuel Ethanol'!$D:$D,'EIA Imports Fuel Ethanol'!$A:$A,V$3,'EIA Imports Fuel Ethanol'!$C:$C,$A40)</f>
        <v/>
      </c>
      <c r="W40">
        <f>SUMIFS('EIA Imports Fuel Ethanol'!$D:$D,'EIA Imports Fuel Ethanol'!$A:$A,W$3,'EIA Imports Fuel Ethanol'!$C:$C,$A40)</f>
        <v/>
      </c>
      <c r="X40">
        <f>SUMIFS('EIA Imports Fuel Ethanol'!$D:$D,'EIA Imports Fuel Ethanol'!$A:$A,X$3,'EIA Imports Fuel Ethanol'!$C:$C,$A40)</f>
        <v/>
      </c>
      <c r="Y40">
        <f>SUMIFS('EIA Imports Fuel Ethanol'!$D:$D,'EIA Imports Fuel Ethanol'!$A:$A,Y$3,'EIA Imports Fuel Ethanol'!$C:$C,$A40)</f>
        <v/>
      </c>
      <c r="Z40">
        <f>SUMIFS('EIA Imports Fuel Ethanol'!$D:$D,'EIA Imports Fuel Ethanol'!$A:$A,Z$3,'EIA Imports Fuel Ethanol'!$C:$C,$A40)</f>
        <v/>
      </c>
      <c r="AA40">
        <f>SUMIFS('EIA Imports Fuel Ethanol'!$D:$D,'EIA Imports Fuel Ethanol'!$A:$A,AA$3,'EIA Imports Fuel Ethanol'!$C:$C,$A40)</f>
        <v/>
      </c>
      <c r="AB40">
        <f>SUMIFS('EIA Imports Fuel Ethanol'!$D:$D,'EIA Imports Fuel Ethanol'!$A:$A,AB$3,'EIA Imports Fuel Ethanol'!$C:$C,$A40)</f>
        <v/>
      </c>
      <c r="AC40">
        <f>SUMIFS('EIA Imports Fuel Ethanol'!$D:$D,'EIA Imports Fuel Ethanol'!$A:$A,AC$3,'EIA Imports Fuel Ethanol'!$C:$C,$A40)</f>
        <v/>
      </c>
      <c r="AD40">
        <f>SUMIFS('EIA Imports Fuel Ethanol'!$D:$D,'EIA Imports Fuel Ethanol'!$A:$A,AD$3,'EIA Imports Fuel Ethanol'!$C:$C,$A40)</f>
        <v/>
      </c>
      <c r="AE40">
        <f>SUMIFS('EIA Imports Fuel Ethanol'!$D:$D,'EIA Imports Fuel Ethanol'!$A:$A,AE$3,'EIA Imports Fuel Ethanol'!$C:$C,$A40)</f>
        <v/>
      </c>
      <c r="AF40">
        <f>SUMIFS('EIA Imports Fuel Ethanol'!$D:$D,'EIA Imports Fuel Ethanol'!$A:$A,AF$3,'EIA Imports Fuel Ethanol'!$C:$C,$A40)</f>
        <v/>
      </c>
      <c r="AG40">
        <f>SUMIFS('EIA Imports Fuel Ethanol'!$D:$D,'EIA Imports Fuel Ethanol'!$A:$A,AG$3,'EIA Imports Fuel Ethanol'!$C:$C,$A40)</f>
        <v/>
      </c>
      <c r="AH40">
        <f>SUMIFS('EIA Imports Fuel Ethanol'!$D:$D,'EIA Imports Fuel Ethanol'!$A:$A,AH$3,'EIA Imports Fuel Ethanol'!$C:$C,$A40)</f>
        <v/>
      </c>
      <c r="AI40">
        <f>SUMIFS('EIA Imports Fuel Ethanol'!$D:$D,'EIA Imports Fuel Ethanol'!$A:$A,AI$3,'EIA Imports Fuel Ethanol'!$C:$C,$A40)</f>
        <v/>
      </c>
      <c r="AJ40">
        <f>SUMIFS('EIA Imports Fuel Ethanol'!$D:$D,'EIA Imports Fuel Ethanol'!$A:$A,AJ$3,'EIA Imports Fuel Ethanol'!$C:$C,$A40)</f>
        <v/>
      </c>
      <c r="AK40">
        <f>SUMIFS('EIA Imports Fuel Ethanol'!$D:$D,'EIA Imports Fuel Ethanol'!$A:$A,AK$3,'EIA Imports Fuel Ethanol'!$C:$C,$A40)</f>
        <v/>
      </c>
      <c r="AL40">
        <f>SUMIFS('EIA Imports Fuel Ethanol'!$D:$D,'EIA Imports Fuel Ethanol'!$A:$A,AL$3,'EIA Imports Fuel Ethanol'!$C:$C,$A40)</f>
        <v/>
      </c>
      <c r="AM40">
        <f>SUMIFS('EIA Imports Fuel Ethanol'!$D:$D,'EIA Imports Fuel Ethanol'!$A:$A,AM$3,'EIA Imports Fuel Ethanol'!$C:$C,$A40)</f>
        <v/>
      </c>
      <c r="AN40">
        <f>SUMIFS('EIA Imports Fuel Ethanol'!$D:$D,'EIA Imports Fuel Ethanol'!$A:$A,AN$3,'EIA Imports Fuel Ethanol'!$C:$C,$A40)</f>
        <v/>
      </c>
      <c r="AO40">
        <f>SUMIFS('EIA Imports Fuel Ethanol'!$D:$D,'EIA Imports Fuel Ethanol'!$A:$A,AO$3,'EIA Imports Fuel Ethanol'!$C:$C,$A40)</f>
        <v/>
      </c>
      <c r="AP40">
        <f>SUMIFS('EIA Imports Fuel Ethanol'!$D:$D,'EIA Imports Fuel Ethanol'!$A:$A,AP$3,'EIA Imports Fuel Ethanol'!$C:$C,$A40)</f>
        <v/>
      </c>
      <c r="AQ40">
        <f>SUMIFS('EIA Imports Fuel Ethanol'!$D:$D,'EIA Imports Fuel Ethanol'!$A:$A,AQ$3,'EIA Imports Fuel Ethanol'!$C:$C,$A40)</f>
        <v/>
      </c>
      <c r="AR40">
        <f>SUMIFS('EIA Imports Fuel Ethanol'!$D:$D,'EIA Imports Fuel Ethanol'!$A:$A,AR$3,'EIA Imports Fuel Ethanol'!$C:$C,$A40)</f>
        <v/>
      </c>
      <c r="AS40">
        <f>SUMIFS('EIA Imports Fuel Ethanol'!$D:$D,'EIA Imports Fuel Ethanol'!$A:$A,AS$3,'EIA Imports Fuel Ethanol'!$C:$C,$A40)</f>
        <v/>
      </c>
      <c r="AT40">
        <f>SUMIFS('EIA Imports Fuel Ethanol'!$D:$D,'EIA Imports Fuel Ethanol'!$A:$A,AT$3,'EIA Imports Fuel Ethanol'!$C:$C,$A40)</f>
        <v/>
      </c>
      <c r="AU40">
        <f>SUMIFS('EIA Imports Fuel Ethanol'!$D:$D,'EIA Imports Fuel Ethanol'!$A:$A,AU$3,'EIA Imports Fuel Ethanol'!$C:$C,$A40)</f>
        <v/>
      </c>
      <c r="AV40">
        <f>SUMIFS('EIA Imports Fuel Ethanol'!$D:$D,'EIA Imports Fuel Ethanol'!$A:$A,AV$3,'EIA Imports Fuel Ethanol'!$C:$C,$A40)</f>
        <v/>
      </c>
    </row>
    <row r="41" spans="1:48">
      <c r="A41" t="s">
        <v>343</v>
      </c>
      <c r="B41" t="s">
        <v>1648</v>
      </c>
      <c r="C41" t="s">
        <v>1742</v>
      </c>
      <c r="E41">
        <f>SUMIFS('EIA Imports Fuel Ethanol'!$D:$D,'EIA Imports Fuel Ethanol'!$A:$A,E$3,'EIA Imports Fuel Ethanol'!$C:$C,$A41)</f>
        <v/>
      </c>
      <c r="F41">
        <f>SUMIFS('EIA Imports Fuel Ethanol'!$D:$D,'EIA Imports Fuel Ethanol'!$A:$A,F$3,'EIA Imports Fuel Ethanol'!$C:$C,$A41)</f>
        <v/>
      </c>
      <c r="G41">
        <f>SUMIFS('EIA Imports Fuel Ethanol'!$D:$D,'EIA Imports Fuel Ethanol'!$A:$A,G$3,'EIA Imports Fuel Ethanol'!$C:$C,$A41)</f>
        <v/>
      </c>
      <c r="H41">
        <f>SUMIFS('EIA Imports Fuel Ethanol'!$D:$D,'EIA Imports Fuel Ethanol'!$A:$A,H$3,'EIA Imports Fuel Ethanol'!$C:$C,$A41)</f>
        <v/>
      </c>
      <c r="I41">
        <f>SUMIFS('EIA Imports Fuel Ethanol'!$D:$D,'EIA Imports Fuel Ethanol'!$A:$A,I$3,'EIA Imports Fuel Ethanol'!$C:$C,$A41)</f>
        <v/>
      </c>
      <c r="J41">
        <f>SUMIFS('EIA Imports Fuel Ethanol'!$D:$D,'EIA Imports Fuel Ethanol'!$A:$A,J$3,'EIA Imports Fuel Ethanol'!$C:$C,$A41)</f>
        <v/>
      </c>
      <c r="K41">
        <f>SUMIFS('EIA Imports Fuel Ethanol'!$D:$D,'EIA Imports Fuel Ethanol'!$A:$A,K$3,'EIA Imports Fuel Ethanol'!$C:$C,$A41)</f>
        <v/>
      </c>
      <c r="L41">
        <f>SUMIFS('EIA Imports Fuel Ethanol'!$D:$D,'EIA Imports Fuel Ethanol'!$A:$A,L$3,'EIA Imports Fuel Ethanol'!$C:$C,$A41)</f>
        <v/>
      </c>
      <c r="M41">
        <f>SUMIFS('EIA Imports Fuel Ethanol'!$D:$D,'EIA Imports Fuel Ethanol'!$A:$A,M$3,'EIA Imports Fuel Ethanol'!$C:$C,$A41)</f>
        <v/>
      </c>
      <c r="N41">
        <f>SUMIFS('EIA Imports Fuel Ethanol'!$D:$D,'EIA Imports Fuel Ethanol'!$A:$A,N$3,'EIA Imports Fuel Ethanol'!$C:$C,$A41)</f>
        <v/>
      </c>
      <c r="O41">
        <f>SUMIFS('EIA Imports Fuel Ethanol'!$D:$D,'EIA Imports Fuel Ethanol'!$A:$A,O$3,'EIA Imports Fuel Ethanol'!$C:$C,$A41)</f>
        <v/>
      </c>
      <c r="P41">
        <f>SUMIFS('EIA Imports Fuel Ethanol'!$D:$D,'EIA Imports Fuel Ethanol'!$A:$A,P$3,'EIA Imports Fuel Ethanol'!$C:$C,$A41)</f>
        <v/>
      </c>
      <c r="Q41">
        <f>SUMIFS('EIA Imports Fuel Ethanol'!$D:$D,'EIA Imports Fuel Ethanol'!$A:$A,Q$3,'EIA Imports Fuel Ethanol'!$C:$C,$A41)</f>
        <v/>
      </c>
      <c r="R41">
        <f>SUMIFS('EIA Imports Fuel Ethanol'!$D:$D,'EIA Imports Fuel Ethanol'!$A:$A,R$3,'EIA Imports Fuel Ethanol'!$C:$C,$A41)</f>
        <v/>
      </c>
      <c r="S41">
        <f>SUMIFS('EIA Imports Fuel Ethanol'!$D:$D,'EIA Imports Fuel Ethanol'!$A:$A,S$3,'EIA Imports Fuel Ethanol'!$C:$C,$A41)</f>
        <v/>
      </c>
      <c r="T41">
        <f>SUMIFS('EIA Imports Fuel Ethanol'!$D:$D,'EIA Imports Fuel Ethanol'!$A:$A,T$3,'EIA Imports Fuel Ethanol'!$C:$C,$A41)</f>
        <v/>
      </c>
      <c r="U41">
        <f>SUMIFS('EIA Imports Fuel Ethanol'!$D:$D,'EIA Imports Fuel Ethanol'!$A:$A,U$3,'EIA Imports Fuel Ethanol'!$C:$C,$A41)</f>
        <v/>
      </c>
      <c r="V41">
        <f>SUMIFS('EIA Imports Fuel Ethanol'!$D:$D,'EIA Imports Fuel Ethanol'!$A:$A,V$3,'EIA Imports Fuel Ethanol'!$C:$C,$A41)</f>
        <v/>
      </c>
      <c r="W41">
        <f>SUMIFS('EIA Imports Fuel Ethanol'!$D:$D,'EIA Imports Fuel Ethanol'!$A:$A,W$3,'EIA Imports Fuel Ethanol'!$C:$C,$A41)</f>
        <v/>
      </c>
      <c r="X41">
        <f>SUMIFS('EIA Imports Fuel Ethanol'!$D:$D,'EIA Imports Fuel Ethanol'!$A:$A,X$3,'EIA Imports Fuel Ethanol'!$C:$C,$A41)</f>
        <v/>
      </c>
      <c r="Y41">
        <f>SUMIFS('EIA Imports Fuel Ethanol'!$D:$D,'EIA Imports Fuel Ethanol'!$A:$A,Y$3,'EIA Imports Fuel Ethanol'!$C:$C,$A41)</f>
        <v/>
      </c>
      <c r="Z41">
        <f>SUMIFS('EIA Imports Fuel Ethanol'!$D:$D,'EIA Imports Fuel Ethanol'!$A:$A,Z$3,'EIA Imports Fuel Ethanol'!$C:$C,$A41)</f>
        <v/>
      </c>
      <c r="AA41">
        <f>SUMIFS('EIA Imports Fuel Ethanol'!$D:$D,'EIA Imports Fuel Ethanol'!$A:$A,AA$3,'EIA Imports Fuel Ethanol'!$C:$C,$A41)</f>
        <v/>
      </c>
      <c r="AB41">
        <f>SUMIFS('EIA Imports Fuel Ethanol'!$D:$D,'EIA Imports Fuel Ethanol'!$A:$A,AB$3,'EIA Imports Fuel Ethanol'!$C:$C,$A41)</f>
        <v/>
      </c>
      <c r="AC41">
        <f>SUMIFS('EIA Imports Fuel Ethanol'!$D:$D,'EIA Imports Fuel Ethanol'!$A:$A,AC$3,'EIA Imports Fuel Ethanol'!$C:$C,$A41)</f>
        <v/>
      </c>
      <c r="AD41">
        <f>SUMIFS('EIA Imports Fuel Ethanol'!$D:$D,'EIA Imports Fuel Ethanol'!$A:$A,AD$3,'EIA Imports Fuel Ethanol'!$C:$C,$A41)</f>
        <v/>
      </c>
      <c r="AE41">
        <f>SUMIFS('EIA Imports Fuel Ethanol'!$D:$D,'EIA Imports Fuel Ethanol'!$A:$A,AE$3,'EIA Imports Fuel Ethanol'!$C:$C,$A41)</f>
        <v/>
      </c>
      <c r="AF41">
        <f>SUMIFS('EIA Imports Fuel Ethanol'!$D:$D,'EIA Imports Fuel Ethanol'!$A:$A,AF$3,'EIA Imports Fuel Ethanol'!$C:$C,$A41)</f>
        <v/>
      </c>
      <c r="AG41">
        <f>SUMIFS('EIA Imports Fuel Ethanol'!$D:$D,'EIA Imports Fuel Ethanol'!$A:$A,AG$3,'EIA Imports Fuel Ethanol'!$C:$C,$A41)</f>
        <v/>
      </c>
      <c r="AH41">
        <f>SUMIFS('EIA Imports Fuel Ethanol'!$D:$D,'EIA Imports Fuel Ethanol'!$A:$A,AH$3,'EIA Imports Fuel Ethanol'!$C:$C,$A41)</f>
        <v/>
      </c>
      <c r="AI41">
        <f>SUMIFS('EIA Imports Fuel Ethanol'!$D:$D,'EIA Imports Fuel Ethanol'!$A:$A,AI$3,'EIA Imports Fuel Ethanol'!$C:$C,$A41)</f>
        <v/>
      </c>
      <c r="AJ41">
        <f>SUMIFS('EIA Imports Fuel Ethanol'!$D:$D,'EIA Imports Fuel Ethanol'!$A:$A,AJ$3,'EIA Imports Fuel Ethanol'!$C:$C,$A41)</f>
        <v/>
      </c>
      <c r="AK41">
        <f>SUMIFS('EIA Imports Fuel Ethanol'!$D:$D,'EIA Imports Fuel Ethanol'!$A:$A,AK$3,'EIA Imports Fuel Ethanol'!$C:$C,$A41)</f>
        <v/>
      </c>
      <c r="AL41">
        <f>SUMIFS('EIA Imports Fuel Ethanol'!$D:$D,'EIA Imports Fuel Ethanol'!$A:$A,AL$3,'EIA Imports Fuel Ethanol'!$C:$C,$A41)</f>
        <v/>
      </c>
      <c r="AM41">
        <f>SUMIFS('EIA Imports Fuel Ethanol'!$D:$D,'EIA Imports Fuel Ethanol'!$A:$A,AM$3,'EIA Imports Fuel Ethanol'!$C:$C,$A41)</f>
        <v/>
      </c>
      <c r="AN41">
        <f>SUMIFS('EIA Imports Fuel Ethanol'!$D:$D,'EIA Imports Fuel Ethanol'!$A:$A,AN$3,'EIA Imports Fuel Ethanol'!$C:$C,$A41)</f>
        <v/>
      </c>
      <c r="AO41">
        <f>SUMIFS('EIA Imports Fuel Ethanol'!$D:$D,'EIA Imports Fuel Ethanol'!$A:$A,AO$3,'EIA Imports Fuel Ethanol'!$C:$C,$A41)</f>
        <v/>
      </c>
      <c r="AP41">
        <f>SUMIFS('EIA Imports Fuel Ethanol'!$D:$D,'EIA Imports Fuel Ethanol'!$A:$A,AP$3,'EIA Imports Fuel Ethanol'!$C:$C,$A41)</f>
        <v/>
      </c>
      <c r="AQ41">
        <f>SUMIFS('EIA Imports Fuel Ethanol'!$D:$D,'EIA Imports Fuel Ethanol'!$A:$A,AQ$3,'EIA Imports Fuel Ethanol'!$C:$C,$A41)</f>
        <v/>
      </c>
      <c r="AR41">
        <f>SUMIFS('EIA Imports Fuel Ethanol'!$D:$D,'EIA Imports Fuel Ethanol'!$A:$A,AR$3,'EIA Imports Fuel Ethanol'!$C:$C,$A41)</f>
        <v/>
      </c>
      <c r="AS41">
        <f>SUMIFS('EIA Imports Fuel Ethanol'!$D:$D,'EIA Imports Fuel Ethanol'!$A:$A,AS$3,'EIA Imports Fuel Ethanol'!$C:$C,$A41)</f>
        <v/>
      </c>
      <c r="AT41">
        <f>SUMIFS('EIA Imports Fuel Ethanol'!$D:$D,'EIA Imports Fuel Ethanol'!$A:$A,AT$3,'EIA Imports Fuel Ethanol'!$C:$C,$A41)</f>
        <v/>
      </c>
      <c r="AU41">
        <f>SUMIFS('EIA Imports Fuel Ethanol'!$D:$D,'EIA Imports Fuel Ethanol'!$A:$A,AU$3,'EIA Imports Fuel Ethanol'!$C:$C,$A41)</f>
        <v/>
      </c>
      <c r="AV41">
        <f>SUMIFS('EIA Imports Fuel Ethanol'!$D:$D,'EIA Imports Fuel Ethanol'!$A:$A,AV$3,'EIA Imports Fuel Ethanol'!$C:$C,$A41)</f>
        <v/>
      </c>
    </row>
    <row r="42" spans="1:48">
      <c r="A42" t="s">
        <v>295</v>
      </c>
      <c r="B42" t="s">
        <v>1648</v>
      </c>
      <c r="C42" t="s">
        <v>1742</v>
      </c>
      <c r="E42">
        <f>SUMIFS('EIA Imports Fuel Ethanol'!$D:$D,'EIA Imports Fuel Ethanol'!$A:$A,E$3,'EIA Imports Fuel Ethanol'!$C:$C,$A42)</f>
        <v/>
      </c>
      <c r="F42">
        <f>SUMIFS('EIA Imports Fuel Ethanol'!$D:$D,'EIA Imports Fuel Ethanol'!$A:$A,F$3,'EIA Imports Fuel Ethanol'!$C:$C,$A42)</f>
        <v/>
      </c>
      <c r="G42">
        <f>SUMIFS('EIA Imports Fuel Ethanol'!$D:$D,'EIA Imports Fuel Ethanol'!$A:$A,G$3,'EIA Imports Fuel Ethanol'!$C:$C,$A42)</f>
        <v/>
      </c>
      <c r="H42">
        <f>SUMIFS('EIA Imports Fuel Ethanol'!$D:$D,'EIA Imports Fuel Ethanol'!$A:$A,H$3,'EIA Imports Fuel Ethanol'!$C:$C,$A42)</f>
        <v/>
      </c>
      <c r="I42">
        <f>SUMIFS('EIA Imports Fuel Ethanol'!$D:$D,'EIA Imports Fuel Ethanol'!$A:$A,I$3,'EIA Imports Fuel Ethanol'!$C:$C,$A42)</f>
        <v/>
      </c>
      <c r="J42">
        <f>SUMIFS('EIA Imports Fuel Ethanol'!$D:$D,'EIA Imports Fuel Ethanol'!$A:$A,J$3,'EIA Imports Fuel Ethanol'!$C:$C,$A42)</f>
        <v/>
      </c>
      <c r="K42">
        <f>SUMIFS('EIA Imports Fuel Ethanol'!$D:$D,'EIA Imports Fuel Ethanol'!$A:$A,K$3,'EIA Imports Fuel Ethanol'!$C:$C,$A42)</f>
        <v/>
      </c>
      <c r="L42">
        <f>SUMIFS('EIA Imports Fuel Ethanol'!$D:$D,'EIA Imports Fuel Ethanol'!$A:$A,L$3,'EIA Imports Fuel Ethanol'!$C:$C,$A42)</f>
        <v/>
      </c>
      <c r="M42">
        <f>SUMIFS('EIA Imports Fuel Ethanol'!$D:$D,'EIA Imports Fuel Ethanol'!$A:$A,M$3,'EIA Imports Fuel Ethanol'!$C:$C,$A42)</f>
        <v/>
      </c>
      <c r="N42">
        <f>SUMIFS('EIA Imports Fuel Ethanol'!$D:$D,'EIA Imports Fuel Ethanol'!$A:$A,N$3,'EIA Imports Fuel Ethanol'!$C:$C,$A42)</f>
        <v/>
      </c>
      <c r="O42">
        <f>SUMIFS('EIA Imports Fuel Ethanol'!$D:$D,'EIA Imports Fuel Ethanol'!$A:$A,O$3,'EIA Imports Fuel Ethanol'!$C:$C,$A42)</f>
        <v/>
      </c>
      <c r="P42">
        <f>SUMIFS('EIA Imports Fuel Ethanol'!$D:$D,'EIA Imports Fuel Ethanol'!$A:$A,P$3,'EIA Imports Fuel Ethanol'!$C:$C,$A42)</f>
        <v/>
      </c>
      <c r="Q42">
        <f>SUMIFS('EIA Imports Fuel Ethanol'!$D:$D,'EIA Imports Fuel Ethanol'!$A:$A,Q$3,'EIA Imports Fuel Ethanol'!$C:$C,$A42)</f>
        <v/>
      </c>
      <c r="R42">
        <f>SUMIFS('EIA Imports Fuel Ethanol'!$D:$D,'EIA Imports Fuel Ethanol'!$A:$A,R$3,'EIA Imports Fuel Ethanol'!$C:$C,$A42)</f>
        <v/>
      </c>
      <c r="S42">
        <f>SUMIFS('EIA Imports Fuel Ethanol'!$D:$D,'EIA Imports Fuel Ethanol'!$A:$A,S$3,'EIA Imports Fuel Ethanol'!$C:$C,$A42)</f>
        <v/>
      </c>
      <c r="T42">
        <f>SUMIFS('EIA Imports Fuel Ethanol'!$D:$D,'EIA Imports Fuel Ethanol'!$A:$A,T$3,'EIA Imports Fuel Ethanol'!$C:$C,$A42)</f>
        <v/>
      </c>
      <c r="U42">
        <f>SUMIFS('EIA Imports Fuel Ethanol'!$D:$D,'EIA Imports Fuel Ethanol'!$A:$A,U$3,'EIA Imports Fuel Ethanol'!$C:$C,$A42)</f>
        <v/>
      </c>
      <c r="V42">
        <f>SUMIFS('EIA Imports Fuel Ethanol'!$D:$D,'EIA Imports Fuel Ethanol'!$A:$A,V$3,'EIA Imports Fuel Ethanol'!$C:$C,$A42)</f>
        <v/>
      </c>
      <c r="W42">
        <f>SUMIFS('EIA Imports Fuel Ethanol'!$D:$D,'EIA Imports Fuel Ethanol'!$A:$A,W$3,'EIA Imports Fuel Ethanol'!$C:$C,$A42)</f>
        <v/>
      </c>
      <c r="X42">
        <f>SUMIFS('EIA Imports Fuel Ethanol'!$D:$D,'EIA Imports Fuel Ethanol'!$A:$A,X$3,'EIA Imports Fuel Ethanol'!$C:$C,$A42)</f>
        <v/>
      </c>
      <c r="Y42">
        <f>SUMIFS('EIA Imports Fuel Ethanol'!$D:$D,'EIA Imports Fuel Ethanol'!$A:$A,Y$3,'EIA Imports Fuel Ethanol'!$C:$C,$A42)</f>
        <v/>
      </c>
      <c r="Z42">
        <f>SUMIFS('EIA Imports Fuel Ethanol'!$D:$D,'EIA Imports Fuel Ethanol'!$A:$A,Z$3,'EIA Imports Fuel Ethanol'!$C:$C,$A42)</f>
        <v/>
      </c>
      <c r="AA42">
        <f>SUMIFS('EIA Imports Fuel Ethanol'!$D:$D,'EIA Imports Fuel Ethanol'!$A:$A,AA$3,'EIA Imports Fuel Ethanol'!$C:$C,$A42)</f>
        <v/>
      </c>
      <c r="AB42">
        <f>SUMIFS('EIA Imports Fuel Ethanol'!$D:$D,'EIA Imports Fuel Ethanol'!$A:$A,AB$3,'EIA Imports Fuel Ethanol'!$C:$C,$A42)</f>
        <v/>
      </c>
      <c r="AC42">
        <f>SUMIFS('EIA Imports Fuel Ethanol'!$D:$D,'EIA Imports Fuel Ethanol'!$A:$A,AC$3,'EIA Imports Fuel Ethanol'!$C:$C,$A42)</f>
        <v/>
      </c>
      <c r="AD42">
        <f>SUMIFS('EIA Imports Fuel Ethanol'!$D:$D,'EIA Imports Fuel Ethanol'!$A:$A,AD$3,'EIA Imports Fuel Ethanol'!$C:$C,$A42)</f>
        <v/>
      </c>
      <c r="AE42">
        <f>SUMIFS('EIA Imports Fuel Ethanol'!$D:$D,'EIA Imports Fuel Ethanol'!$A:$A,AE$3,'EIA Imports Fuel Ethanol'!$C:$C,$A42)</f>
        <v/>
      </c>
      <c r="AF42">
        <f>SUMIFS('EIA Imports Fuel Ethanol'!$D:$D,'EIA Imports Fuel Ethanol'!$A:$A,AF$3,'EIA Imports Fuel Ethanol'!$C:$C,$A42)</f>
        <v/>
      </c>
      <c r="AG42">
        <f>SUMIFS('EIA Imports Fuel Ethanol'!$D:$D,'EIA Imports Fuel Ethanol'!$A:$A,AG$3,'EIA Imports Fuel Ethanol'!$C:$C,$A42)</f>
        <v/>
      </c>
      <c r="AH42">
        <f>SUMIFS('EIA Imports Fuel Ethanol'!$D:$D,'EIA Imports Fuel Ethanol'!$A:$A,AH$3,'EIA Imports Fuel Ethanol'!$C:$C,$A42)</f>
        <v/>
      </c>
      <c r="AI42">
        <f>SUMIFS('EIA Imports Fuel Ethanol'!$D:$D,'EIA Imports Fuel Ethanol'!$A:$A,AI$3,'EIA Imports Fuel Ethanol'!$C:$C,$A42)</f>
        <v/>
      </c>
      <c r="AJ42">
        <f>SUMIFS('EIA Imports Fuel Ethanol'!$D:$D,'EIA Imports Fuel Ethanol'!$A:$A,AJ$3,'EIA Imports Fuel Ethanol'!$C:$C,$A42)</f>
        <v/>
      </c>
      <c r="AK42">
        <f>SUMIFS('EIA Imports Fuel Ethanol'!$D:$D,'EIA Imports Fuel Ethanol'!$A:$A,AK$3,'EIA Imports Fuel Ethanol'!$C:$C,$A42)</f>
        <v/>
      </c>
      <c r="AL42">
        <f>SUMIFS('EIA Imports Fuel Ethanol'!$D:$D,'EIA Imports Fuel Ethanol'!$A:$A,AL$3,'EIA Imports Fuel Ethanol'!$C:$C,$A42)</f>
        <v/>
      </c>
      <c r="AM42">
        <f>SUMIFS('EIA Imports Fuel Ethanol'!$D:$D,'EIA Imports Fuel Ethanol'!$A:$A,AM$3,'EIA Imports Fuel Ethanol'!$C:$C,$A42)</f>
        <v/>
      </c>
      <c r="AN42">
        <f>SUMIFS('EIA Imports Fuel Ethanol'!$D:$D,'EIA Imports Fuel Ethanol'!$A:$A,AN$3,'EIA Imports Fuel Ethanol'!$C:$C,$A42)</f>
        <v/>
      </c>
      <c r="AO42">
        <f>SUMIFS('EIA Imports Fuel Ethanol'!$D:$D,'EIA Imports Fuel Ethanol'!$A:$A,AO$3,'EIA Imports Fuel Ethanol'!$C:$C,$A42)</f>
        <v/>
      </c>
      <c r="AP42">
        <f>SUMIFS('EIA Imports Fuel Ethanol'!$D:$D,'EIA Imports Fuel Ethanol'!$A:$A,AP$3,'EIA Imports Fuel Ethanol'!$C:$C,$A42)</f>
        <v/>
      </c>
      <c r="AQ42">
        <f>SUMIFS('EIA Imports Fuel Ethanol'!$D:$D,'EIA Imports Fuel Ethanol'!$A:$A,AQ$3,'EIA Imports Fuel Ethanol'!$C:$C,$A42)</f>
        <v/>
      </c>
      <c r="AR42">
        <f>SUMIFS('EIA Imports Fuel Ethanol'!$D:$D,'EIA Imports Fuel Ethanol'!$A:$A,AR$3,'EIA Imports Fuel Ethanol'!$C:$C,$A42)</f>
        <v/>
      </c>
      <c r="AS42">
        <f>SUMIFS('EIA Imports Fuel Ethanol'!$D:$D,'EIA Imports Fuel Ethanol'!$A:$A,AS$3,'EIA Imports Fuel Ethanol'!$C:$C,$A42)</f>
        <v/>
      </c>
      <c r="AT42">
        <f>SUMIFS('EIA Imports Fuel Ethanol'!$D:$D,'EIA Imports Fuel Ethanol'!$A:$A,AT$3,'EIA Imports Fuel Ethanol'!$C:$C,$A42)</f>
        <v/>
      </c>
      <c r="AU42">
        <f>SUMIFS('EIA Imports Fuel Ethanol'!$D:$D,'EIA Imports Fuel Ethanol'!$A:$A,AU$3,'EIA Imports Fuel Ethanol'!$C:$C,$A42)</f>
        <v/>
      </c>
      <c r="AV42">
        <f>SUMIFS('EIA Imports Fuel Ethanol'!$D:$D,'EIA Imports Fuel Ethanol'!$A:$A,AV$3,'EIA Imports Fuel Ethanol'!$C:$C,$A42)</f>
        <v/>
      </c>
    </row>
    <row r="43" spans="1:48">
      <c r="A43" t="s">
        <v>300</v>
      </c>
      <c r="B43" t="s">
        <v>1648</v>
      </c>
      <c r="C43" t="s">
        <v>1742</v>
      </c>
      <c r="E43">
        <f>SUMIFS('EIA Imports Fuel Ethanol'!$D:$D,'EIA Imports Fuel Ethanol'!$A:$A,E$3,'EIA Imports Fuel Ethanol'!$C:$C,$A43)</f>
        <v/>
      </c>
      <c r="F43">
        <f>SUMIFS('EIA Imports Fuel Ethanol'!$D:$D,'EIA Imports Fuel Ethanol'!$A:$A,F$3,'EIA Imports Fuel Ethanol'!$C:$C,$A43)</f>
        <v/>
      </c>
      <c r="G43">
        <f>SUMIFS('EIA Imports Fuel Ethanol'!$D:$D,'EIA Imports Fuel Ethanol'!$A:$A,G$3,'EIA Imports Fuel Ethanol'!$C:$C,$A43)</f>
        <v/>
      </c>
      <c r="H43">
        <f>SUMIFS('EIA Imports Fuel Ethanol'!$D:$D,'EIA Imports Fuel Ethanol'!$A:$A,H$3,'EIA Imports Fuel Ethanol'!$C:$C,$A43)</f>
        <v/>
      </c>
      <c r="I43">
        <f>SUMIFS('EIA Imports Fuel Ethanol'!$D:$D,'EIA Imports Fuel Ethanol'!$A:$A,I$3,'EIA Imports Fuel Ethanol'!$C:$C,$A43)</f>
        <v/>
      </c>
      <c r="J43">
        <f>SUMIFS('EIA Imports Fuel Ethanol'!$D:$D,'EIA Imports Fuel Ethanol'!$A:$A,J$3,'EIA Imports Fuel Ethanol'!$C:$C,$A43)</f>
        <v/>
      </c>
      <c r="K43">
        <f>SUMIFS('EIA Imports Fuel Ethanol'!$D:$D,'EIA Imports Fuel Ethanol'!$A:$A,K$3,'EIA Imports Fuel Ethanol'!$C:$C,$A43)</f>
        <v/>
      </c>
      <c r="L43">
        <f>SUMIFS('EIA Imports Fuel Ethanol'!$D:$D,'EIA Imports Fuel Ethanol'!$A:$A,L$3,'EIA Imports Fuel Ethanol'!$C:$C,$A43)</f>
        <v/>
      </c>
      <c r="M43">
        <f>SUMIFS('EIA Imports Fuel Ethanol'!$D:$D,'EIA Imports Fuel Ethanol'!$A:$A,M$3,'EIA Imports Fuel Ethanol'!$C:$C,$A43)</f>
        <v/>
      </c>
      <c r="N43">
        <f>SUMIFS('EIA Imports Fuel Ethanol'!$D:$D,'EIA Imports Fuel Ethanol'!$A:$A,N$3,'EIA Imports Fuel Ethanol'!$C:$C,$A43)</f>
        <v/>
      </c>
      <c r="O43">
        <f>SUMIFS('EIA Imports Fuel Ethanol'!$D:$D,'EIA Imports Fuel Ethanol'!$A:$A,O$3,'EIA Imports Fuel Ethanol'!$C:$C,$A43)</f>
        <v/>
      </c>
      <c r="P43">
        <f>SUMIFS('EIA Imports Fuel Ethanol'!$D:$D,'EIA Imports Fuel Ethanol'!$A:$A,P$3,'EIA Imports Fuel Ethanol'!$C:$C,$A43)</f>
        <v/>
      </c>
      <c r="Q43">
        <f>SUMIFS('EIA Imports Fuel Ethanol'!$D:$D,'EIA Imports Fuel Ethanol'!$A:$A,Q$3,'EIA Imports Fuel Ethanol'!$C:$C,$A43)</f>
        <v/>
      </c>
      <c r="R43">
        <f>SUMIFS('EIA Imports Fuel Ethanol'!$D:$D,'EIA Imports Fuel Ethanol'!$A:$A,R$3,'EIA Imports Fuel Ethanol'!$C:$C,$A43)</f>
        <v/>
      </c>
      <c r="S43">
        <f>SUMIFS('EIA Imports Fuel Ethanol'!$D:$D,'EIA Imports Fuel Ethanol'!$A:$A,S$3,'EIA Imports Fuel Ethanol'!$C:$C,$A43)</f>
        <v/>
      </c>
      <c r="T43">
        <f>SUMIFS('EIA Imports Fuel Ethanol'!$D:$D,'EIA Imports Fuel Ethanol'!$A:$A,T$3,'EIA Imports Fuel Ethanol'!$C:$C,$A43)</f>
        <v/>
      </c>
      <c r="U43">
        <f>SUMIFS('EIA Imports Fuel Ethanol'!$D:$D,'EIA Imports Fuel Ethanol'!$A:$A,U$3,'EIA Imports Fuel Ethanol'!$C:$C,$A43)</f>
        <v/>
      </c>
      <c r="V43">
        <f>SUMIFS('EIA Imports Fuel Ethanol'!$D:$D,'EIA Imports Fuel Ethanol'!$A:$A,V$3,'EIA Imports Fuel Ethanol'!$C:$C,$A43)</f>
        <v/>
      </c>
      <c r="W43">
        <f>SUMIFS('EIA Imports Fuel Ethanol'!$D:$D,'EIA Imports Fuel Ethanol'!$A:$A,W$3,'EIA Imports Fuel Ethanol'!$C:$C,$A43)</f>
        <v/>
      </c>
      <c r="X43">
        <f>SUMIFS('EIA Imports Fuel Ethanol'!$D:$D,'EIA Imports Fuel Ethanol'!$A:$A,X$3,'EIA Imports Fuel Ethanol'!$C:$C,$A43)</f>
        <v/>
      </c>
      <c r="Y43">
        <f>SUMIFS('EIA Imports Fuel Ethanol'!$D:$D,'EIA Imports Fuel Ethanol'!$A:$A,Y$3,'EIA Imports Fuel Ethanol'!$C:$C,$A43)</f>
        <v/>
      </c>
      <c r="Z43">
        <f>SUMIFS('EIA Imports Fuel Ethanol'!$D:$D,'EIA Imports Fuel Ethanol'!$A:$A,Z$3,'EIA Imports Fuel Ethanol'!$C:$C,$A43)</f>
        <v/>
      </c>
      <c r="AA43">
        <f>SUMIFS('EIA Imports Fuel Ethanol'!$D:$D,'EIA Imports Fuel Ethanol'!$A:$A,AA$3,'EIA Imports Fuel Ethanol'!$C:$C,$A43)</f>
        <v/>
      </c>
      <c r="AB43">
        <f>SUMIFS('EIA Imports Fuel Ethanol'!$D:$D,'EIA Imports Fuel Ethanol'!$A:$A,AB$3,'EIA Imports Fuel Ethanol'!$C:$C,$A43)</f>
        <v/>
      </c>
      <c r="AC43">
        <f>SUMIFS('EIA Imports Fuel Ethanol'!$D:$D,'EIA Imports Fuel Ethanol'!$A:$A,AC$3,'EIA Imports Fuel Ethanol'!$C:$C,$A43)</f>
        <v/>
      </c>
      <c r="AD43">
        <f>SUMIFS('EIA Imports Fuel Ethanol'!$D:$D,'EIA Imports Fuel Ethanol'!$A:$A,AD$3,'EIA Imports Fuel Ethanol'!$C:$C,$A43)</f>
        <v/>
      </c>
      <c r="AE43">
        <f>SUMIFS('EIA Imports Fuel Ethanol'!$D:$D,'EIA Imports Fuel Ethanol'!$A:$A,AE$3,'EIA Imports Fuel Ethanol'!$C:$C,$A43)</f>
        <v/>
      </c>
      <c r="AF43">
        <f>SUMIFS('EIA Imports Fuel Ethanol'!$D:$D,'EIA Imports Fuel Ethanol'!$A:$A,AF$3,'EIA Imports Fuel Ethanol'!$C:$C,$A43)</f>
        <v/>
      </c>
      <c r="AG43">
        <f>SUMIFS('EIA Imports Fuel Ethanol'!$D:$D,'EIA Imports Fuel Ethanol'!$A:$A,AG$3,'EIA Imports Fuel Ethanol'!$C:$C,$A43)</f>
        <v/>
      </c>
      <c r="AH43">
        <f>SUMIFS('EIA Imports Fuel Ethanol'!$D:$D,'EIA Imports Fuel Ethanol'!$A:$A,AH$3,'EIA Imports Fuel Ethanol'!$C:$C,$A43)</f>
        <v/>
      </c>
      <c r="AI43">
        <f>SUMIFS('EIA Imports Fuel Ethanol'!$D:$D,'EIA Imports Fuel Ethanol'!$A:$A,AI$3,'EIA Imports Fuel Ethanol'!$C:$C,$A43)</f>
        <v/>
      </c>
      <c r="AJ43">
        <f>SUMIFS('EIA Imports Fuel Ethanol'!$D:$D,'EIA Imports Fuel Ethanol'!$A:$A,AJ$3,'EIA Imports Fuel Ethanol'!$C:$C,$A43)</f>
        <v/>
      </c>
      <c r="AK43">
        <f>SUMIFS('EIA Imports Fuel Ethanol'!$D:$D,'EIA Imports Fuel Ethanol'!$A:$A,AK$3,'EIA Imports Fuel Ethanol'!$C:$C,$A43)</f>
        <v/>
      </c>
      <c r="AL43">
        <f>SUMIFS('EIA Imports Fuel Ethanol'!$D:$D,'EIA Imports Fuel Ethanol'!$A:$A,AL$3,'EIA Imports Fuel Ethanol'!$C:$C,$A43)</f>
        <v/>
      </c>
      <c r="AM43">
        <f>SUMIFS('EIA Imports Fuel Ethanol'!$D:$D,'EIA Imports Fuel Ethanol'!$A:$A,AM$3,'EIA Imports Fuel Ethanol'!$C:$C,$A43)</f>
        <v/>
      </c>
      <c r="AN43">
        <f>SUMIFS('EIA Imports Fuel Ethanol'!$D:$D,'EIA Imports Fuel Ethanol'!$A:$A,AN$3,'EIA Imports Fuel Ethanol'!$C:$C,$A43)</f>
        <v/>
      </c>
      <c r="AO43">
        <f>SUMIFS('EIA Imports Fuel Ethanol'!$D:$D,'EIA Imports Fuel Ethanol'!$A:$A,AO$3,'EIA Imports Fuel Ethanol'!$C:$C,$A43)</f>
        <v/>
      </c>
      <c r="AP43">
        <f>SUMIFS('EIA Imports Fuel Ethanol'!$D:$D,'EIA Imports Fuel Ethanol'!$A:$A,AP$3,'EIA Imports Fuel Ethanol'!$C:$C,$A43)</f>
        <v/>
      </c>
      <c r="AQ43">
        <f>SUMIFS('EIA Imports Fuel Ethanol'!$D:$D,'EIA Imports Fuel Ethanol'!$A:$A,AQ$3,'EIA Imports Fuel Ethanol'!$C:$C,$A43)</f>
        <v/>
      </c>
      <c r="AR43">
        <f>SUMIFS('EIA Imports Fuel Ethanol'!$D:$D,'EIA Imports Fuel Ethanol'!$A:$A,AR$3,'EIA Imports Fuel Ethanol'!$C:$C,$A43)</f>
        <v/>
      </c>
      <c r="AS43">
        <f>SUMIFS('EIA Imports Fuel Ethanol'!$D:$D,'EIA Imports Fuel Ethanol'!$A:$A,AS$3,'EIA Imports Fuel Ethanol'!$C:$C,$A43)</f>
        <v/>
      </c>
      <c r="AT43">
        <f>SUMIFS('EIA Imports Fuel Ethanol'!$D:$D,'EIA Imports Fuel Ethanol'!$A:$A,AT$3,'EIA Imports Fuel Ethanol'!$C:$C,$A43)</f>
        <v/>
      </c>
      <c r="AU43">
        <f>SUMIFS('EIA Imports Fuel Ethanol'!$D:$D,'EIA Imports Fuel Ethanol'!$A:$A,AU$3,'EIA Imports Fuel Ethanol'!$C:$C,$A43)</f>
        <v/>
      </c>
      <c r="AV43">
        <f>SUMIFS('EIA Imports Fuel Ethanol'!$D:$D,'EIA Imports Fuel Ethanol'!$A:$A,AV$3,'EIA Imports Fuel Ethanol'!$C:$C,$A43)</f>
        <v/>
      </c>
    </row>
    <row r="44" spans="1:48">
      <c r="A44" t="s">
        <v>377</v>
      </c>
      <c r="B44" t="s">
        <v>1648</v>
      </c>
      <c r="C44" t="s">
        <v>1742</v>
      </c>
      <c r="E44">
        <f>SUMIFS('EIA Imports Fuel Ethanol'!$D:$D,'EIA Imports Fuel Ethanol'!$A:$A,E$3,'EIA Imports Fuel Ethanol'!$C:$C,$A44)</f>
        <v/>
      </c>
      <c r="F44">
        <f>SUMIFS('EIA Imports Fuel Ethanol'!$D:$D,'EIA Imports Fuel Ethanol'!$A:$A,F$3,'EIA Imports Fuel Ethanol'!$C:$C,$A44)</f>
        <v/>
      </c>
      <c r="G44">
        <f>SUMIFS('EIA Imports Fuel Ethanol'!$D:$D,'EIA Imports Fuel Ethanol'!$A:$A,G$3,'EIA Imports Fuel Ethanol'!$C:$C,$A44)</f>
        <v/>
      </c>
      <c r="H44">
        <f>SUMIFS('EIA Imports Fuel Ethanol'!$D:$D,'EIA Imports Fuel Ethanol'!$A:$A,H$3,'EIA Imports Fuel Ethanol'!$C:$C,$A44)</f>
        <v/>
      </c>
      <c r="I44">
        <f>SUMIFS('EIA Imports Fuel Ethanol'!$D:$D,'EIA Imports Fuel Ethanol'!$A:$A,I$3,'EIA Imports Fuel Ethanol'!$C:$C,$A44)</f>
        <v/>
      </c>
      <c r="J44">
        <f>SUMIFS('EIA Imports Fuel Ethanol'!$D:$D,'EIA Imports Fuel Ethanol'!$A:$A,J$3,'EIA Imports Fuel Ethanol'!$C:$C,$A44)</f>
        <v/>
      </c>
      <c r="K44">
        <f>SUMIFS('EIA Imports Fuel Ethanol'!$D:$D,'EIA Imports Fuel Ethanol'!$A:$A,K$3,'EIA Imports Fuel Ethanol'!$C:$C,$A44)</f>
        <v/>
      </c>
      <c r="L44">
        <f>SUMIFS('EIA Imports Fuel Ethanol'!$D:$D,'EIA Imports Fuel Ethanol'!$A:$A,L$3,'EIA Imports Fuel Ethanol'!$C:$C,$A44)</f>
        <v/>
      </c>
      <c r="M44">
        <f>SUMIFS('EIA Imports Fuel Ethanol'!$D:$D,'EIA Imports Fuel Ethanol'!$A:$A,M$3,'EIA Imports Fuel Ethanol'!$C:$C,$A44)</f>
        <v/>
      </c>
      <c r="N44">
        <f>SUMIFS('EIA Imports Fuel Ethanol'!$D:$D,'EIA Imports Fuel Ethanol'!$A:$A,N$3,'EIA Imports Fuel Ethanol'!$C:$C,$A44)</f>
        <v/>
      </c>
      <c r="O44">
        <f>SUMIFS('EIA Imports Fuel Ethanol'!$D:$D,'EIA Imports Fuel Ethanol'!$A:$A,O$3,'EIA Imports Fuel Ethanol'!$C:$C,$A44)</f>
        <v/>
      </c>
      <c r="P44">
        <f>SUMIFS('EIA Imports Fuel Ethanol'!$D:$D,'EIA Imports Fuel Ethanol'!$A:$A,P$3,'EIA Imports Fuel Ethanol'!$C:$C,$A44)</f>
        <v/>
      </c>
      <c r="Q44">
        <f>SUMIFS('EIA Imports Fuel Ethanol'!$D:$D,'EIA Imports Fuel Ethanol'!$A:$A,Q$3,'EIA Imports Fuel Ethanol'!$C:$C,$A44)</f>
        <v/>
      </c>
      <c r="R44">
        <f>SUMIFS('EIA Imports Fuel Ethanol'!$D:$D,'EIA Imports Fuel Ethanol'!$A:$A,R$3,'EIA Imports Fuel Ethanol'!$C:$C,$A44)</f>
        <v/>
      </c>
      <c r="S44">
        <f>SUMIFS('EIA Imports Fuel Ethanol'!$D:$D,'EIA Imports Fuel Ethanol'!$A:$A,S$3,'EIA Imports Fuel Ethanol'!$C:$C,$A44)</f>
        <v/>
      </c>
      <c r="T44">
        <f>SUMIFS('EIA Imports Fuel Ethanol'!$D:$D,'EIA Imports Fuel Ethanol'!$A:$A,T$3,'EIA Imports Fuel Ethanol'!$C:$C,$A44)</f>
        <v/>
      </c>
      <c r="U44">
        <f>SUMIFS('EIA Imports Fuel Ethanol'!$D:$D,'EIA Imports Fuel Ethanol'!$A:$A,U$3,'EIA Imports Fuel Ethanol'!$C:$C,$A44)</f>
        <v/>
      </c>
      <c r="V44">
        <f>SUMIFS('EIA Imports Fuel Ethanol'!$D:$D,'EIA Imports Fuel Ethanol'!$A:$A,V$3,'EIA Imports Fuel Ethanol'!$C:$C,$A44)</f>
        <v/>
      </c>
      <c r="W44">
        <f>SUMIFS('EIA Imports Fuel Ethanol'!$D:$D,'EIA Imports Fuel Ethanol'!$A:$A,W$3,'EIA Imports Fuel Ethanol'!$C:$C,$A44)</f>
        <v/>
      </c>
      <c r="X44">
        <f>SUMIFS('EIA Imports Fuel Ethanol'!$D:$D,'EIA Imports Fuel Ethanol'!$A:$A,X$3,'EIA Imports Fuel Ethanol'!$C:$C,$A44)</f>
        <v/>
      </c>
      <c r="Y44">
        <f>SUMIFS('EIA Imports Fuel Ethanol'!$D:$D,'EIA Imports Fuel Ethanol'!$A:$A,Y$3,'EIA Imports Fuel Ethanol'!$C:$C,$A44)</f>
        <v/>
      </c>
      <c r="Z44">
        <f>SUMIFS('EIA Imports Fuel Ethanol'!$D:$D,'EIA Imports Fuel Ethanol'!$A:$A,Z$3,'EIA Imports Fuel Ethanol'!$C:$C,$A44)</f>
        <v/>
      </c>
      <c r="AA44">
        <f>SUMIFS('EIA Imports Fuel Ethanol'!$D:$D,'EIA Imports Fuel Ethanol'!$A:$A,AA$3,'EIA Imports Fuel Ethanol'!$C:$C,$A44)</f>
        <v/>
      </c>
      <c r="AB44">
        <f>SUMIFS('EIA Imports Fuel Ethanol'!$D:$D,'EIA Imports Fuel Ethanol'!$A:$A,AB$3,'EIA Imports Fuel Ethanol'!$C:$C,$A44)</f>
        <v/>
      </c>
      <c r="AC44">
        <f>SUMIFS('EIA Imports Fuel Ethanol'!$D:$D,'EIA Imports Fuel Ethanol'!$A:$A,AC$3,'EIA Imports Fuel Ethanol'!$C:$C,$A44)</f>
        <v/>
      </c>
      <c r="AD44">
        <f>SUMIFS('EIA Imports Fuel Ethanol'!$D:$D,'EIA Imports Fuel Ethanol'!$A:$A,AD$3,'EIA Imports Fuel Ethanol'!$C:$C,$A44)</f>
        <v/>
      </c>
      <c r="AE44">
        <f>SUMIFS('EIA Imports Fuel Ethanol'!$D:$D,'EIA Imports Fuel Ethanol'!$A:$A,AE$3,'EIA Imports Fuel Ethanol'!$C:$C,$A44)</f>
        <v/>
      </c>
      <c r="AF44">
        <f>SUMIFS('EIA Imports Fuel Ethanol'!$D:$D,'EIA Imports Fuel Ethanol'!$A:$A,AF$3,'EIA Imports Fuel Ethanol'!$C:$C,$A44)</f>
        <v/>
      </c>
      <c r="AG44">
        <f>SUMIFS('EIA Imports Fuel Ethanol'!$D:$D,'EIA Imports Fuel Ethanol'!$A:$A,AG$3,'EIA Imports Fuel Ethanol'!$C:$C,$A44)</f>
        <v/>
      </c>
      <c r="AH44">
        <f>SUMIFS('EIA Imports Fuel Ethanol'!$D:$D,'EIA Imports Fuel Ethanol'!$A:$A,AH$3,'EIA Imports Fuel Ethanol'!$C:$C,$A44)</f>
        <v/>
      </c>
      <c r="AI44">
        <f>SUMIFS('EIA Imports Fuel Ethanol'!$D:$D,'EIA Imports Fuel Ethanol'!$A:$A,AI$3,'EIA Imports Fuel Ethanol'!$C:$C,$A44)</f>
        <v/>
      </c>
      <c r="AJ44">
        <f>SUMIFS('EIA Imports Fuel Ethanol'!$D:$D,'EIA Imports Fuel Ethanol'!$A:$A,AJ$3,'EIA Imports Fuel Ethanol'!$C:$C,$A44)</f>
        <v/>
      </c>
      <c r="AK44">
        <f>SUMIFS('EIA Imports Fuel Ethanol'!$D:$D,'EIA Imports Fuel Ethanol'!$A:$A,AK$3,'EIA Imports Fuel Ethanol'!$C:$C,$A44)</f>
        <v/>
      </c>
      <c r="AL44">
        <f>SUMIFS('EIA Imports Fuel Ethanol'!$D:$D,'EIA Imports Fuel Ethanol'!$A:$A,AL$3,'EIA Imports Fuel Ethanol'!$C:$C,$A44)</f>
        <v/>
      </c>
      <c r="AM44">
        <f>SUMIFS('EIA Imports Fuel Ethanol'!$D:$D,'EIA Imports Fuel Ethanol'!$A:$A,AM$3,'EIA Imports Fuel Ethanol'!$C:$C,$A44)</f>
        <v/>
      </c>
      <c r="AN44">
        <f>SUMIFS('EIA Imports Fuel Ethanol'!$D:$D,'EIA Imports Fuel Ethanol'!$A:$A,AN$3,'EIA Imports Fuel Ethanol'!$C:$C,$A44)</f>
        <v/>
      </c>
      <c r="AO44">
        <f>SUMIFS('EIA Imports Fuel Ethanol'!$D:$D,'EIA Imports Fuel Ethanol'!$A:$A,AO$3,'EIA Imports Fuel Ethanol'!$C:$C,$A44)</f>
        <v/>
      </c>
      <c r="AP44">
        <f>SUMIFS('EIA Imports Fuel Ethanol'!$D:$D,'EIA Imports Fuel Ethanol'!$A:$A,AP$3,'EIA Imports Fuel Ethanol'!$C:$C,$A44)</f>
        <v/>
      </c>
      <c r="AQ44">
        <f>SUMIFS('EIA Imports Fuel Ethanol'!$D:$D,'EIA Imports Fuel Ethanol'!$A:$A,AQ$3,'EIA Imports Fuel Ethanol'!$C:$C,$A44)</f>
        <v/>
      </c>
      <c r="AR44">
        <f>SUMIFS('EIA Imports Fuel Ethanol'!$D:$D,'EIA Imports Fuel Ethanol'!$A:$A,AR$3,'EIA Imports Fuel Ethanol'!$C:$C,$A44)</f>
        <v/>
      </c>
      <c r="AS44">
        <f>SUMIFS('EIA Imports Fuel Ethanol'!$D:$D,'EIA Imports Fuel Ethanol'!$A:$A,AS$3,'EIA Imports Fuel Ethanol'!$C:$C,$A44)</f>
        <v/>
      </c>
      <c r="AT44">
        <f>SUMIFS('EIA Imports Fuel Ethanol'!$D:$D,'EIA Imports Fuel Ethanol'!$A:$A,AT$3,'EIA Imports Fuel Ethanol'!$C:$C,$A44)</f>
        <v/>
      </c>
      <c r="AU44">
        <f>SUMIFS('EIA Imports Fuel Ethanol'!$D:$D,'EIA Imports Fuel Ethanol'!$A:$A,AU$3,'EIA Imports Fuel Ethanol'!$C:$C,$A44)</f>
        <v/>
      </c>
      <c r="AV44">
        <f>SUMIFS('EIA Imports Fuel Ethanol'!$D:$D,'EIA Imports Fuel Ethanol'!$A:$A,AV$3,'EIA Imports Fuel Ethanol'!$C:$C,$A44)</f>
        <v/>
      </c>
    </row>
    <row r="45" spans="1:48">
      <c r="A45" t="s">
        <v>325</v>
      </c>
      <c r="B45" t="s">
        <v>1648</v>
      </c>
      <c r="C45" t="s">
        <v>1742</v>
      </c>
      <c r="E45">
        <f>SUMIFS('EIA Imports Fuel Ethanol'!$D:$D,'EIA Imports Fuel Ethanol'!$A:$A,E$3,'EIA Imports Fuel Ethanol'!$C:$C,$A45)</f>
        <v/>
      </c>
      <c r="F45">
        <f>SUMIFS('EIA Imports Fuel Ethanol'!$D:$D,'EIA Imports Fuel Ethanol'!$A:$A,F$3,'EIA Imports Fuel Ethanol'!$C:$C,$A45)</f>
        <v/>
      </c>
      <c r="G45">
        <f>SUMIFS('EIA Imports Fuel Ethanol'!$D:$D,'EIA Imports Fuel Ethanol'!$A:$A,G$3,'EIA Imports Fuel Ethanol'!$C:$C,$A45)</f>
        <v/>
      </c>
      <c r="H45">
        <f>SUMIFS('EIA Imports Fuel Ethanol'!$D:$D,'EIA Imports Fuel Ethanol'!$A:$A,H$3,'EIA Imports Fuel Ethanol'!$C:$C,$A45)</f>
        <v/>
      </c>
      <c r="I45">
        <f>SUMIFS('EIA Imports Fuel Ethanol'!$D:$D,'EIA Imports Fuel Ethanol'!$A:$A,I$3,'EIA Imports Fuel Ethanol'!$C:$C,$A45)</f>
        <v/>
      </c>
      <c r="J45">
        <f>SUMIFS('EIA Imports Fuel Ethanol'!$D:$D,'EIA Imports Fuel Ethanol'!$A:$A,J$3,'EIA Imports Fuel Ethanol'!$C:$C,$A45)</f>
        <v/>
      </c>
      <c r="K45">
        <f>SUMIFS('EIA Imports Fuel Ethanol'!$D:$D,'EIA Imports Fuel Ethanol'!$A:$A,K$3,'EIA Imports Fuel Ethanol'!$C:$C,$A45)</f>
        <v/>
      </c>
      <c r="L45">
        <f>SUMIFS('EIA Imports Fuel Ethanol'!$D:$D,'EIA Imports Fuel Ethanol'!$A:$A,L$3,'EIA Imports Fuel Ethanol'!$C:$C,$A45)</f>
        <v/>
      </c>
      <c r="M45">
        <f>SUMIFS('EIA Imports Fuel Ethanol'!$D:$D,'EIA Imports Fuel Ethanol'!$A:$A,M$3,'EIA Imports Fuel Ethanol'!$C:$C,$A45)</f>
        <v/>
      </c>
      <c r="N45">
        <f>SUMIFS('EIA Imports Fuel Ethanol'!$D:$D,'EIA Imports Fuel Ethanol'!$A:$A,N$3,'EIA Imports Fuel Ethanol'!$C:$C,$A45)</f>
        <v/>
      </c>
      <c r="O45">
        <f>SUMIFS('EIA Imports Fuel Ethanol'!$D:$D,'EIA Imports Fuel Ethanol'!$A:$A,O$3,'EIA Imports Fuel Ethanol'!$C:$C,$A45)</f>
        <v/>
      </c>
      <c r="P45">
        <f>SUMIFS('EIA Imports Fuel Ethanol'!$D:$D,'EIA Imports Fuel Ethanol'!$A:$A,P$3,'EIA Imports Fuel Ethanol'!$C:$C,$A45)</f>
        <v/>
      </c>
      <c r="Q45">
        <f>SUMIFS('EIA Imports Fuel Ethanol'!$D:$D,'EIA Imports Fuel Ethanol'!$A:$A,Q$3,'EIA Imports Fuel Ethanol'!$C:$C,$A45)</f>
        <v/>
      </c>
      <c r="R45">
        <f>SUMIFS('EIA Imports Fuel Ethanol'!$D:$D,'EIA Imports Fuel Ethanol'!$A:$A,R$3,'EIA Imports Fuel Ethanol'!$C:$C,$A45)</f>
        <v/>
      </c>
      <c r="S45">
        <f>SUMIFS('EIA Imports Fuel Ethanol'!$D:$D,'EIA Imports Fuel Ethanol'!$A:$A,S$3,'EIA Imports Fuel Ethanol'!$C:$C,$A45)</f>
        <v/>
      </c>
      <c r="T45">
        <f>SUMIFS('EIA Imports Fuel Ethanol'!$D:$D,'EIA Imports Fuel Ethanol'!$A:$A,T$3,'EIA Imports Fuel Ethanol'!$C:$C,$A45)</f>
        <v/>
      </c>
      <c r="U45">
        <f>SUMIFS('EIA Imports Fuel Ethanol'!$D:$D,'EIA Imports Fuel Ethanol'!$A:$A,U$3,'EIA Imports Fuel Ethanol'!$C:$C,$A45)</f>
        <v/>
      </c>
      <c r="V45">
        <f>SUMIFS('EIA Imports Fuel Ethanol'!$D:$D,'EIA Imports Fuel Ethanol'!$A:$A,V$3,'EIA Imports Fuel Ethanol'!$C:$C,$A45)</f>
        <v/>
      </c>
      <c r="W45">
        <f>SUMIFS('EIA Imports Fuel Ethanol'!$D:$D,'EIA Imports Fuel Ethanol'!$A:$A,W$3,'EIA Imports Fuel Ethanol'!$C:$C,$A45)</f>
        <v/>
      </c>
      <c r="X45">
        <f>SUMIFS('EIA Imports Fuel Ethanol'!$D:$D,'EIA Imports Fuel Ethanol'!$A:$A,X$3,'EIA Imports Fuel Ethanol'!$C:$C,$A45)</f>
        <v/>
      </c>
      <c r="Y45">
        <f>SUMIFS('EIA Imports Fuel Ethanol'!$D:$D,'EIA Imports Fuel Ethanol'!$A:$A,Y$3,'EIA Imports Fuel Ethanol'!$C:$C,$A45)</f>
        <v/>
      </c>
      <c r="Z45">
        <f>SUMIFS('EIA Imports Fuel Ethanol'!$D:$D,'EIA Imports Fuel Ethanol'!$A:$A,Z$3,'EIA Imports Fuel Ethanol'!$C:$C,$A45)</f>
        <v/>
      </c>
      <c r="AA45">
        <f>SUMIFS('EIA Imports Fuel Ethanol'!$D:$D,'EIA Imports Fuel Ethanol'!$A:$A,AA$3,'EIA Imports Fuel Ethanol'!$C:$C,$A45)</f>
        <v/>
      </c>
      <c r="AB45">
        <f>SUMIFS('EIA Imports Fuel Ethanol'!$D:$D,'EIA Imports Fuel Ethanol'!$A:$A,AB$3,'EIA Imports Fuel Ethanol'!$C:$C,$A45)</f>
        <v/>
      </c>
      <c r="AC45">
        <f>SUMIFS('EIA Imports Fuel Ethanol'!$D:$D,'EIA Imports Fuel Ethanol'!$A:$A,AC$3,'EIA Imports Fuel Ethanol'!$C:$C,$A45)</f>
        <v/>
      </c>
      <c r="AD45">
        <f>SUMIFS('EIA Imports Fuel Ethanol'!$D:$D,'EIA Imports Fuel Ethanol'!$A:$A,AD$3,'EIA Imports Fuel Ethanol'!$C:$C,$A45)</f>
        <v/>
      </c>
      <c r="AE45">
        <f>SUMIFS('EIA Imports Fuel Ethanol'!$D:$D,'EIA Imports Fuel Ethanol'!$A:$A,AE$3,'EIA Imports Fuel Ethanol'!$C:$C,$A45)</f>
        <v/>
      </c>
      <c r="AF45">
        <f>SUMIFS('EIA Imports Fuel Ethanol'!$D:$D,'EIA Imports Fuel Ethanol'!$A:$A,AF$3,'EIA Imports Fuel Ethanol'!$C:$C,$A45)</f>
        <v/>
      </c>
      <c r="AG45">
        <f>SUMIFS('EIA Imports Fuel Ethanol'!$D:$D,'EIA Imports Fuel Ethanol'!$A:$A,AG$3,'EIA Imports Fuel Ethanol'!$C:$C,$A45)</f>
        <v/>
      </c>
      <c r="AH45">
        <f>SUMIFS('EIA Imports Fuel Ethanol'!$D:$D,'EIA Imports Fuel Ethanol'!$A:$A,AH$3,'EIA Imports Fuel Ethanol'!$C:$C,$A45)</f>
        <v/>
      </c>
      <c r="AI45">
        <f>SUMIFS('EIA Imports Fuel Ethanol'!$D:$D,'EIA Imports Fuel Ethanol'!$A:$A,AI$3,'EIA Imports Fuel Ethanol'!$C:$C,$A45)</f>
        <v/>
      </c>
      <c r="AJ45">
        <f>SUMIFS('EIA Imports Fuel Ethanol'!$D:$D,'EIA Imports Fuel Ethanol'!$A:$A,AJ$3,'EIA Imports Fuel Ethanol'!$C:$C,$A45)</f>
        <v/>
      </c>
      <c r="AK45">
        <f>SUMIFS('EIA Imports Fuel Ethanol'!$D:$D,'EIA Imports Fuel Ethanol'!$A:$A,AK$3,'EIA Imports Fuel Ethanol'!$C:$C,$A45)</f>
        <v/>
      </c>
      <c r="AL45">
        <f>SUMIFS('EIA Imports Fuel Ethanol'!$D:$D,'EIA Imports Fuel Ethanol'!$A:$A,AL$3,'EIA Imports Fuel Ethanol'!$C:$C,$A45)</f>
        <v/>
      </c>
      <c r="AM45">
        <f>SUMIFS('EIA Imports Fuel Ethanol'!$D:$D,'EIA Imports Fuel Ethanol'!$A:$A,AM$3,'EIA Imports Fuel Ethanol'!$C:$C,$A45)</f>
        <v/>
      </c>
      <c r="AN45">
        <f>SUMIFS('EIA Imports Fuel Ethanol'!$D:$D,'EIA Imports Fuel Ethanol'!$A:$A,AN$3,'EIA Imports Fuel Ethanol'!$C:$C,$A45)</f>
        <v/>
      </c>
      <c r="AO45">
        <f>SUMIFS('EIA Imports Fuel Ethanol'!$D:$D,'EIA Imports Fuel Ethanol'!$A:$A,AO$3,'EIA Imports Fuel Ethanol'!$C:$C,$A45)</f>
        <v/>
      </c>
      <c r="AP45">
        <f>SUMIFS('EIA Imports Fuel Ethanol'!$D:$D,'EIA Imports Fuel Ethanol'!$A:$A,AP$3,'EIA Imports Fuel Ethanol'!$C:$C,$A45)</f>
        <v/>
      </c>
      <c r="AQ45">
        <f>SUMIFS('EIA Imports Fuel Ethanol'!$D:$D,'EIA Imports Fuel Ethanol'!$A:$A,AQ$3,'EIA Imports Fuel Ethanol'!$C:$C,$A45)</f>
        <v/>
      </c>
      <c r="AR45">
        <f>SUMIFS('EIA Imports Fuel Ethanol'!$D:$D,'EIA Imports Fuel Ethanol'!$A:$A,AR$3,'EIA Imports Fuel Ethanol'!$C:$C,$A45)</f>
        <v/>
      </c>
      <c r="AS45">
        <f>SUMIFS('EIA Imports Fuel Ethanol'!$D:$D,'EIA Imports Fuel Ethanol'!$A:$A,AS$3,'EIA Imports Fuel Ethanol'!$C:$C,$A45)</f>
        <v/>
      </c>
      <c r="AT45">
        <f>SUMIFS('EIA Imports Fuel Ethanol'!$D:$D,'EIA Imports Fuel Ethanol'!$A:$A,AT$3,'EIA Imports Fuel Ethanol'!$C:$C,$A45)</f>
        <v/>
      </c>
      <c r="AU45">
        <f>SUMIFS('EIA Imports Fuel Ethanol'!$D:$D,'EIA Imports Fuel Ethanol'!$A:$A,AU$3,'EIA Imports Fuel Ethanol'!$C:$C,$A45)</f>
        <v/>
      </c>
      <c r="AV45">
        <f>SUMIFS('EIA Imports Fuel Ethanol'!$D:$D,'EIA Imports Fuel Ethanol'!$A:$A,AV$3,'EIA Imports Fuel Ethanol'!$C:$C,$A45)</f>
        <v/>
      </c>
    </row>
    <row r="46" spans="1:48">
      <c r="A46" t="s">
        <v>317</v>
      </c>
      <c r="B46" t="s">
        <v>1648</v>
      </c>
      <c r="C46" t="s">
        <v>1742</v>
      </c>
      <c r="E46">
        <f>SUMIFS('EIA Imports Fuel Ethanol'!$D:$D,'EIA Imports Fuel Ethanol'!$A:$A,E$3,'EIA Imports Fuel Ethanol'!$C:$C,$A46)</f>
        <v/>
      </c>
      <c r="F46">
        <f>SUMIFS('EIA Imports Fuel Ethanol'!$D:$D,'EIA Imports Fuel Ethanol'!$A:$A,F$3,'EIA Imports Fuel Ethanol'!$C:$C,$A46)</f>
        <v/>
      </c>
      <c r="G46">
        <f>SUMIFS('EIA Imports Fuel Ethanol'!$D:$D,'EIA Imports Fuel Ethanol'!$A:$A,G$3,'EIA Imports Fuel Ethanol'!$C:$C,$A46)</f>
        <v/>
      </c>
      <c r="H46">
        <f>SUMIFS('EIA Imports Fuel Ethanol'!$D:$D,'EIA Imports Fuel Ethanol'!$A:$A,H$3,'EIA Imports Fuel Ethanol'!$C:$C,$A46)</f>
        <v/>
      </c>
      <c r="I46">
        <f>SUMIFS('EIA Imports Fuel Ethanol'!$D:$D,'EIA Imports Fuel Ethanol'!$A:$A,I$3,'EIA Imports Fuel Ethanol'!$C:$C,$A46)</f>
        <v/>
      </c>
      <c r="J46">
        <f>SUMIFS('EIA Imports Fuel Ethanol'!$D:$D,'EIA Imports Fuel Ethanol'!$A:$A,J$3,'EIA Imports Fuel Ethanol'!$C:$C,$A46)</f>
        <v/>
      </c>
      <c r="K46">
        <f>SUMIFS('EIA Imports Fuel Ethanol'!$D:$D,'EIA Imports Fuel Ethanol'!$A:$A,K$3,'EIA Imports Fuel Ethanol'!$C:$C,$A46)</f>
        <v/>
      </c>
      <c r="L46">
        <f>SUMIFS('EIA Imports Fuel Ethanol'!$D:$D,'EIA Imports Fuel Ethanol'!$A:$A,L$3,'EIA Imports Fuel Ethanol'!$C:$C,$A46)</f>
        <v/>
      </c>
      <c r="M46">
        <f>SUMIFS('EIA Imports Fuel Ethanol'!$D:$D,'EIA Imports Fuel Ethanol'!$A:$A,M$3,'EIA Imports Fuel Ethanol'!$C:$C,$A46)</f>
        <v/>
      </c>
      <c r="N46">
        <f>SUMIFS('EIA Imports Fuel Ethanol'!$D:$D,'EIA Imports Fuel Ethanol'!$A:$A,N$3,'EIA Imports Fuel Ethanol'!$C:$C,$A46)</f>
        <v/>
      </c>
      <c r="O46">
        <f>SUMIFS('EIA Imports Fuel Ethanol'!$D:$D,'EIA Imports Fuel Ethanol'!$A:$A,O$3,'EIA Imports Fuel Ethanol'!$C:$C,$A46)</f>
        <v/>
      </c>
      <c r="P46">
        <f>SUMIFS('EIA Imports Fuel Ethanol'!$D:$D,'EIA Imports Fuel Ethanol'!$A:$A,P$3,'EIA Imports Fuel Ethanol'!$C:$C,$A46)</f>
        <v/>
      </c>
      <c r="Q46">
        <f>SUMIFS('EIA Imports Fuel Ethanol'!$D:$D,'EIA Imports Fuel Ethanol'!$A:$A,Q$3,'EIA Imports Fuel Ethanol'!$C:$C,$A46)</f>
        <v/>
      </c>
      <c r="R46">
        <f>SUMIFS('EIA Imports Fuel Ethanol'!$D:$D,'EIA Imports Fuel Ethanol'!$A:$A,R$3,'EIA Imports Fuel Ethanol'!$C:$C,$A46)</f>
        <v/>
      </c>
      <c r="S46">
        <f>SUMIFS('EIA Imports Fuel Ethanol'!$D:$D,'EIA Imports Fuel Ethanol'!$A:$A,S$3,'EIA Imports Fuel Ethanol'!$C:$C,$A46)</f>
        <v/>
      </c>
      <c r="T46">
        <f>SUMIFS('EIA Imports Fuel Ethanol'!$D:$D,'EIA Imports Fuel Ethanol'!$A:$A,T$3,'EIA Imports Fuel Ethanol'!$C:$C,$A46)</f>
        <v/>
      </c>
      <c r="U46">
        <f>SUMIFS('EIA Imports Fuel Ethanol'!$D:$D,'EIA Imports Fuel Ethanol'!$A:$A,U$3,'EIA Imports Fuel Ethanol'!$C:$C,$A46)</f>
        <v/>
      </c>
      <c r="V46">
        <f>SUMIFS('EIA Imports Fuel Ethanol'!$D:$D,'EIA Imports Fuel Ethanol'!$A:$A,V$3,'EIA Imports Fuel Ethanol'!$C:$C,$A46)</f>
        <v/>
      </c>
      <c r="W46">
        <f>SUMIFS('EIA Imports Fuel Ethanol'!$D:$D,'EIA Imports Fuel Ethanol'!$A:$A,W$3,'EIA Imports Fuel Ethanol'!$C:$C,$A46)</f>
        <v/>
      </c>
      <c r="X46">
        <f>SUMIFS('EIA Imports Fuel Ethanol'!$D:$D,'EIA Imports Fuel Ethanol'!$A:$A,X$3,'EIA Imports Fuel Ethanol'!$C:$C,$A46)</f>
        <v/>
      </c>
      <c r="Y46">
        <f>SUMIFS('EIA Imports Fuel Ethanol'!$D:$D,'EIA Imports Fuel Ethanol'!$A:$A,Y$3,'EIA Imports Fuel Ethanol'!$C:$C,$A46)</f>
        <v/>
      </c>
      <c r="Z46">
        <f>SUMIFS('EIA Imports Fuel Ethanol'!$D:$D,'EIA Imports Fuel Ethanol'!$A:$A,Z$3,'EIA Imports Fuel Ethanol'!$C:$C,$A46)</f>
        <v/>
      </c>
      <c r="AA46">
        <f>SUMIFS('EIA Imports Fuel Ethanol'!$D:$D,'EIA Imports Fuel Ethanol'!$A:$A,AA$3,'EIA Imports Fuel Ethanol'!$C:$C,$A46)</f>
        <v/>
      </c>
      <c r="AB46">
        <f>SUMIFS('EIA Imports Fuel Ethanol'!$D:$D,'EIA Imports Fuel Ethanol'!$A:$A,AB$3,'EIA Imports Fuel Ethanol'!$C:$C,$A46)</f>
        <v/>
      </c>
      <c r="AC46">
        <f>SUMIFS('EIA Imports Fuel Ethanol'!$D:$D,'EIA Imports Fuel Ethanol'!$A:$A,AC$3,'EIA Imports Fuel Ethanol'!$C:$C,$A46)</f>
        <v/>
      </c>
      <c r="AD46">
        <f>SUMIFS('EIA Imports Fuel Ethanol'!$D:$D,'EIA Imports Fuel Ethanol'!$A:$A,AD$3,'EIA Imports Fuel Ethanol'!$C:$C,$A46)</f>
        <v/>
      </c>
      <c r="AE46">
        <f>SUMIFS('EIA Imports Fuel Ethanol'!$D:$D,'EIA Imports Fuel Ethanol'!$A:$A,AE$3,'EIA Imports Fuel Ethanol'!$C:$C,$A46)</f>
        <v/>
      </c>
      <c r="AF46">
        <f>SUMIFS('EIA Imports Fuel Ethanol'!$D:$D,'EIA Imports Fuel Ethanol'!$A:$A,AF$3,'EIA Imports Fuel Ethanol'!$C:$C,$A46)</f>
        <v/>
      </c>
      <c r="AG46">
        <f>SUMIFS('EIA Imports Fuel Ethanol'!$D:$D,'EIA Imports Fuel Ethanol'!$A:$A,AG$3,'EIA Imports Fuel Ethanol'!$C:$C,$A46)</f>
        <v/>
      </c>
      <c r="AH46">
        <f>SUMIFS('EIA Imports Fuel Ethanol'!$D:$D,'EIA Imports Fuel Ethanol'!$A:$A,AH$3,'EIA Imports Fuel Ethanol'!$C:$C,$A46)</f>
        <v/>
      </c>
      <c r="AI46">
        <f>SUMIFS('EIA Imports Fuel Ethanol'!$D:$D,'EIA Imports Fuel Ethanol'!$A:$A,AI$3,'EIA Imports Fuel Ethanol'!$C:$C,$A46)</f>
        <v/>
      </c>
      <c r="AJ46">
        <f>SUMIFS('EIA Imports Fuel Ethanol'!$D:$D,'EIA Imports Fuel Ethanol'!$A:$A,AJ$3,'EIA Imports Fuel Ethanol'!$C:$C,$A46)</f>
        <v/>
      </c>
      <c r="AK46">
        <f>SUMIFS('EIA Imports Fuel Ethanol'!$D:$D,'EIA Imports Fuel Ethanol'!$A:$A,AK$3,'EIA Imports Fuel Ethanol'!$C:$C,$A46)</f>
        <v/>
      </c>
      <c r="AL46">
        <f>SUMIFS('EIA Imports Fuel Ethanol'!$D:$D,'EIA Imports Fuel Ethanol'!$A:$A,AL$3,'EIA Imports Fuel Ethanol'!$C:$C,$A46)</f>
        <v/>
      </c>
      <c r="AM46">
        <f>SUMIFS('EIA Imports Fuel Ethanol'!$D:$D,'EIA Imports Fuel Ethanol'!$A:$A,AM$3,'EIA Imports Fuel Ethanol'!$C:$C,$A46)</f>
        <v/>
      </c>
      <c r="AN46">
        <f>SUMIFS('EIA Imports Fuel Ethanol'!$D:$D,'EIA Imports Fuel Ethanol'!$A:$A,AN$3,'EIA Imports Fuel Ethanol'!$C:$C,$A46)</f>
        <v/>
      </c>
      <c r="AO46">
        <f>SUMIFS('EIA Imports Fuel Ethanol'!$D:$D,'EIA Imports Fuel Ethanol'!$A:$A,AO$3,'EIA Imports Fuel Ethanol'!$C:$C,$A46)</f>
        <v/>
      </c>
      <c r="AP46">
        <f>SUMIFS('EIA Imports Fuel Ethanol'!$D:$D,'EIA Imports Fuel Ethanol'!$A:$A,AP$3,'EIA Imports Fuel Ethanol'!$C:$C,$A46)</f>
        <v/>
      </c>
      <c r="AQ46">
        <f>SUMIFS('EIA Imports Fuel Ethanol'!$D:$D,'EIA Imports Fuel Ethanol'!$A:$A,AQ$3,'EIA Imports Fuel Ethanol'!$C:$C,$A46)</f>
        <v/>
      </c>
      <c r="AR46">
        <f>SUMIFS('EIA Imports Fuel Ethanol'!$D:$D,'EIA Imports Fuel Ethanol'!$A:$A,AR$3,'EIA Imports Fuel Ethanol'!$C:$C,$A46)</f>
        <v/>
      </c>
      <c r="AS46">
        <f>SUMIFS('EIA Imports Fuel Ethanol'!$D:$D,'EIA Imports Fuel Ethanol'!$A:$A,AS$3,'EIA Imports Fuel Ethanol'!$C:$C,$A46)</f>
        <v/>
      </c>
      <c r="AT46">
        <f>SUMIFS('EIA Imports Fuel Ethanol'!$D:$D,'EIA Imports Fuel Ethanol'!$A:$A,AT$3,'EIA Imports Fuel Ethanol'!$C:$C,$A46)</f>
        <v/>
      </c>
      <c r="AU46">
        <f>SUMIFS('EIA Imports Fuel Ethanol'!$D:$D,'EIA Imports Fuel Ethanol'!$A:$A,AU$3,'EIA Imports Fuel Ethanol'!$C:$C,$A46)</f>
        <v/>
      </c>
      <c r="AV46">
        <f>SUMIFS('EIA Imports Fuel Ethanol'!$D:$D,'EIA Imports Fuel Ethanol'!$A:$A,AV$3,'EIA Imports Fuel Ethanol'!$C:$C,$A46)</f>
        <v/>
      </c>
    </row>
    <row r="47" spans="1:48">
      <c r="A47" t="s">
        <v>281</v>
      </c>
      <c r="B47" t="s">
        <v>1648</v>
      </c>
      <c r="C47" t="s">
        <v>1742</v>
      </c>
      <c r="E47">
        <f>SUMIFS('EIA Imports Fuel Ethanol'!$D:$D,'EIA Imports Fuel Ethanol'!$A:$A,E$3,'EIA Imports Fuel Ethanol'!$C:$C,$A47)</f>
        <v/>
      </c>
      <c r="F47">
        <f>SUMIFS('EIA Imports Fuel Ethanol'!$D:$D,'EIA Imports Fuel Ethanol'!$A:$A,F$3,'EIA Imports Fuel Ethanol'!$C:$C,$A47)</f>
        <v/>
      </c>
      <c r="G47">
        <f>SUMIFS('EIA Imports Fuel Ethanol'!$D:$D,'EIA Imports Fuel Ethanol'!$A:$A,G$3,'EIA Imports Fuel Ethanol'!$C:$C,$A47)</f>
        <v/>
      </c>
      <c r="H47">
        <f>SUMIFS('EIA Imports Fuel Ethanol'!$D:$D,'EIA Imports Fuel Ethanol'!$A:$A,H$3,'EIA Imports Fuel Ethanol'!$C:$C,$A47)</f>
        <v/>
      </c>
      <c r="I47">
        <f>SUMIFS('EIA Imports Fuel Ethanol'!$D:$D,'EIA Imports Fuel Ethanol'!$A:$A,I$3,'EIA Imports Fuel Ethanol'!$C:$C,$A47)</f>
        <v/>
      </c>
      <c r="J47">
        <f>SUMIFS('EIA Imports Fuel Ethanol'!$D:$D,'EIA Imports Fuel Ethanol'!$A:$A,J$3,'EIA Imports Fuel Ethanol'!$C:$C,$A47)</f>
        <v/>
      </c>
      <c r="K47">
        <f>SUMIFS('EIA Imports Fuel Ethanol'!$D:$D,'EIA Imports Fuel Ethanol'!$A:$A,K$3,'EIA Imports Fuel Ethanol'!$C:$C,$A47)</f>
        <v/>
      </c>
      <c r="L47">
        <f>SUMIFS('EIA Imports Fuel Ethanol'!$D:$D,'EIA Imports Fuel Ethanol'!$A:$A,L$3,'EIA Imports Fuel Ethanol'!$C:$C,$A47)</f>
        <v/>
      </c>
      <c r="M47">
        <f>SUMIFS('EIA Imports Fuel Ethanol'!$D:$D,'EIA Imports Fuel Ethanol'!$A:$A,M$3,'EIA Imports Fuel Ethanol'!$C:$C,$A47)</f>
        <v/>
      </c>
      <c r="N47">
        <f>SUMIFS('EIA Imports Fuel Ethanol'!$D:$D,'EIA Imports Fuel Ethanol'!$A:$A,N$3,'EIA Imports Fuel Ethanol'!$C:$C,$A47)</f>
        <v/>
      </c>
      <c r="O47">
        <f>SUMIFS('EIA Imports Fuel Ethanol'!$D:$D,'EIA Imports Fuel Ethanol'!$A:$A,O$3,'EIA Imports Fuel Ethanol'!$C:$C,$A47)</f>
        <v/>
      </c>
      <c r="P47">
        <f>SUMIFS('EIA Imports Fuel Ethanol'!$D:$D,'EIA Imports Fuel Ethanol'!$A:$A,P$3,'EIA Imports Fuel Ethanol'!$C:$C,$A47)</f>
        <v/>
      </c>
      <c r="Q47">
        <f>SUMIFS('EIA Imports Fuel Ethanol'!$D:$D,'EIA Imports Fuel Ethanol'!$A:$A,Q$3,'EIA Imports Fuel Ethanol'!$C:$C,$A47)</f>
        <v/>
      </c>
      <c r="R47">
        <f>SUMIFS('EIA Imports Fuel Ethanol'!$D:$D,'EIA Imports Fuel Ethanol'!$A:$A,R$3,'EIA Imports Fuel Ethanol'!$C:$C,$A47)</f>
        <v/>
      </c>
      <c r="S47">
        <f>SUMIFS('EIA Imports Fuel Ethanol'!$D:$D,'EIA Imports Fuel Ethanol'!$A:$A,S$3,'EIA Imports Fuel Ethanol'!$C:$C,$A47)</f>
        <v/>
      </c>
      <c r="T47">
        <f>SUMIFS('EIA Imports Fuel Ethanol'!$D:$D,'EIA Imports Fuel Ethanol'!$A:$A,T$3,'EIA Imports Fuel Ethanol'!$C:$C,$A47)</f>
        <v/>
      </c>
      <c r="U47">
        <f>SUMIFS('EIA Imports Fuel Ethanol'!$D:$D,'EIA Imports Fuel Ethanol'!$A:$A,U$3,'EIA Imports Fuel Ethanol'!$C:$C,$A47)</f>
        <v/>
      </c>
      <c r="V47">
        <f>SUMIFS('EIA Imports Fuel Ethanol'!$D:$D,'EIA Imports Fuel Ethanol'!$A:$A,V$3,'EIA Imports Fuel Ethanol'!$C:$C,$A47)</f>
        <v/>
      </c>
      <c r="W47">
        <f>SUMIFS('EIA Imports Fuel Ethanol'!$D:$D,'EIA Imports Fuel Ethanol'!$A:$A,W$3,'EIA Imports Fuel Ethanol'!$C:$C,$A47)</f>
        <v/>
      </c>
      <c r="X47">
        <f>SUMIFS('EIA Imports Fuel Ethanol'!$D:$D,'EIA Imports Fuel Ethanol'!$A:$A,X$3,'EIA Imports Fuel Ethanol'!$C:$C,$A47)</f>
        <v/>
      </c>
      <c r="Y47">
        <f>SUMIFS('EIA Imports Fuel Ethanol'!$D:$D,'EIA Imports Fuel Ethanol'!$A:$A,Y$3,'EIA Imports Fuel Ethanol'!$C:$C,$A47)</f>
        <v/>
      </c>
      <c r="Z47">
        <f>SUMIFS('EIA Imports Fuel Ethanol'!$D:$D,'EIA Imports Fuel Ethanol'!$A:$A,Z$3,'EIA Imports Fuel Ethanol'!$C:$C,$A47)</f>
        <v/>
      </c>
      <c r="AA47">
        <f>SUMIFS('EIA Imports Fuel Ethanol'!$D:$D,'EIA Imports Fuel Ethanol'!$A:$A,AA$3,'EIA Imports Fuel Ethanol'!$C:$C,$A47)</f>
        <v/>
      </c>
      <c r="AB47">
        <f>SUMIFS('EIA Imports Fuel Ethanol'!$D:$D,'EIA Imports Fuel Ethanol'!$A:$A,AB$3,'EIA Imports Fuel Ethanol'!$C:$C,$A47)</f>
        <v/>
      </c>
      <c r="AC47">
        <f>SUMIFS('EIA Imports Fuel Ethanol'!$D:$D,'EIA Imports Fuel Ethanol'!$A:$A,AC$3,'EIA Imports Fuel Ethanol'!$C:$C,$A47)</f>
        <v/>
      </c>
      <c r="AD47">
        <f>SUMIFS('EIA Imports Fuel Ethanol'!$D:$D,'EIA Imports Fuel Ethanol'!$A:$A,AD$3,'EIA Imports Fuel Ethanol'!$C:$C,$A47)</f>
        <v/>
      </c>
      <c r="AE47">
        <f>SUMIFS('EIA Imports Fuel Ethanol'!$D:$D,'EIA Imports Fuel Ethanol'!$A:$A,AE$3,'EIA Imports Fuel Ethanol'!$C:$C,$A47)</f>
        <v/>
      </c>
      <c r="AF47">
        <f>SUMIFS('EIA Imports Fuel Ethanol'!$D:$D,'EIA Imports Fuel Ethanol'!$A:$A,AF$3,'EIA Imports Fuel Ethanol'!$C:$C,$A47)</f>
        <v/>
      </c>
      <c r="AG47">
        <f>SUMIFS('EIA Imports Fuel Ethanol'!$D:$D,'EIA Imports Fuel Ethanol'!$A:$A,AG$3,'EIA Imports Fuel Ethanol'!$C:$C,$A47)</f>
        <v/>
      </c>
      <c r="AH47">
        <f>SUMIFS('EIA Imports Fuel Ethanol'!$D:$D,'EIA Imports Fuel Ethanol'!$A:$A,AH$3,'EIA Imports Fuel Ethanol'!$C:$C,$A47)</f>
        <v/>
      </c>
      <c r="AI47">
        <f>SUMIFS('EIA Imports Fuel Ethanol'!$D:$D,'EIA Imports Fuel Ethanol'!$A:$A,AI$3,'EIA Imports Fuel Ethanol'!$C:$C,$A47)</f>
        <v/>
      </c>
      <c r="AJ47">
        <f>SUMIFS('EIA Imports Fuel Ethanol'!$D:$D,'EIA Imports Fuel Ethanol'!$A:$A,AJ$3,'EIA Imports Fuel Ethanol'!$C:$C,$A47)</f>
        <v/>
      </c>
      <c r="AK47">
        <f>SUMIFS('EIA Imports Fuel Ethanol'!$D:$D,'EIA Imports Fuel Ethanol'!$A:$A,AK$3,'EIA Imports Fuel Ethanol'!$C:$C,$A47)</f>
        <v/>
      </c>
      <c r="AL47">
        <f>SUMIFS('EIA Imports Fuel Ethanol'!$D:$D,'EIA Imports Fuel Ethanol'!$A:$A,AL$3,'EIA Imports Fuel Ethanol'!$C:$C,$A47)</f>
        <v/>
      </c>
      <c r="AM47">
        <f>SUMIFS('EIA Imports Fuel Ethanol'!$D:$D,'EIA Imports Fuel Ethanol'!$A:$A,AM$3,'EIA Imports Fuel Ethanol'!$C:$C,$A47)</f>
        <v/>
      </c>
      <c r="AN47">
        <f>SUMIFS('EIA Imports Fuel Ethanol'!$D:$D,'EIA Imports Fuel Ethanol'!$A:$A,AN$3,'EIA Imports Fuel Ethanol'!$C:$C,$A47)</f>
        <v/>
      </c>
      <c r="AO47">
        <f>SUMIFS('EIA Imports Fuel Ethanol'!$D:$D,'EIA Imports Fuel Ethanol'!$A:$A,AO$3,'EIA Imports Fuel Ethanol'!$C:$C,$A47)</f>
        <v/>
      </c>
      <c r="AP47">
        <f>SUMIFS('EIA Imports Fuel Ethanol'!$D:$D,'EIA Imports Fuel Ethanol'!$A:$A,AP$3,'EIA Imports Fuel Ethanol'!$C:$C,$A47)</f>
        <v/>
      </c>
      <c r="AQ47">
        <f>SUMIFS('EIA Imports Fuel Ethanol'!$D:$D,'EIA Imports Fuel Ethanol'!$A:$A,AQ$3,'EIA Imports Fuel Ethanol'!$C:$C,$A47)</f>
        <v/>
      </c>
      <c r="AR47">
        <f>SUMIFS('EIA Imports Fuel Ethanol'!$D:$D,'EIA Imports Fuel Ethanol'!$A:$A,AR$3,'EIA Imports Fuel Ethanol'!$C:$C,$A47)</f>
        <v/>
      </c>
      <c r="AS47">
        <f>SUMIFS('EIA Imports Fuel Ethanol'!$D:$D,'EIA Imports Fuel Ethanol'!$A:$A,AS$3,'EIA Imports Fuel Ethanol'!$C:$C,$A47)</f>
        <v/>
      </c>
      <c r="AT47">
        <f>SUMIFS('EIA Imports Fuel Ethanol'!$D:$D,'EIA Imports Fuel Ethanol'!$A:$A,AT$3,'EIA Imports Fuel Ethanol'!$C:$C,$A47)</f>
        <v/>
      </c>
      <c r="AU47">
        <f>SUMIFS('EIA Imports Fuel Ethanol'!$D:$D,'EIA Imports Fuel Ethanol'!$A:$A,AU$3,'EIA Imports Fuel Ethanol'!$C:$C,$A47)</f>
        <v/>
      </c>
      <c r="AV47">
        <f>SUMIFS('EIA Imports Fuel Ethanol'!$D:$D,'EIA Imports Fuel Ethanol'!$A:$A,AV$3,'EIA Imports Fuel Ethanol'!$C:$C,$A47)</f>
        <v/>
      </c>
    </row>
    <row r="48" spans="1:48">
      <c r="A48" t="s">
        <v>262</v>
      </c>
      <c r="B48" t="s">
        <v>1648</v>
      </c>
      <c r="C48" t="s">
        <v>1742</v>
      </c>
      <c r="E48">
        <f>SUMIFS('EIA Imports Fuel Ethanol'!$D:$D,'EIA Imports Fuel Ethanol'!$A:$A,E$3,'EIA Imports Fuel Ethanol'!$C:$C,$A48)</f>
        <v/>
      </c>
      <c r="F48">
        <f>SUMIFS('EIA Imports Fuel Ethanol'!$D:$D,'EIA Imports Fuel Ethanol'!$A:$A,F$3,'EIA Imports Fuel Ethanol'!$C:$C,$A48)</f>
        <v/>
      </c>
      <c r="G48">
        <f>SUMIFS('EIA Imports Fuel Ethanol'!$D:$D,'EIA Imports Fuel Ethanol'!$A:$A,G$3,'EIA Imports Fuel Ethanol'!$C:$C,$A48)</f>
        <v/>
      </c>
      <c r="H48">
        <f>SUMIFS('EIA Imports Fuel Ethanol'!$D:$D,'EIA Imports Fuel Ethanol'!$A:$A,H$3,'EIA Imports Fuel Ethanol'!$C:$C,$A48)</f>
        <v/>
      </c>
      <c r="I48">
        <f>SUMIFS('EIA Imports Fuel Ethanol'!$D:$D,'EIA Imports Fuel Ethanol'!$A:$A,I$3,'EIA Imports Fuel Ethanol'!$C:$C,$A48)</f>
        <v/>
      </c>
      <c r="J48">
        <f>SUMIFS('EIA Imports Fuel Ethanol'!$D:$D,'EIA Imports Fuel Ethanol'!$A:$A,J$3,'EIA Imports Fuel Ethanol'!$C:$C,$A48)</f>
        <v/>
      </c>
      <c r="K48">
        <f>SUMIFS('EIA Imports Fuel Ethanol'!$D:$D,'EIA Imports Fuel Ethanol'!$A:$A,K$3,'EIA Imports Fuel Ethanol'!$C:$C,$A48)</f>
        <v/>
      </c>
      <c r="L48">
        <f>SUMIFS('EIA Imports Fuel Ethanol'!$D:$D,'EIA Imports Fuel Ethanol'!$A:$A,L$3,'EIA Imports Fuel Ethanol'!$C:$C,$A48)</f>
        <v/>
      </c>
      <c r="M48">
        <f>SUMIFS('EIA Imports Fuel Ethanol'!$D:$D,'EIA Imports Fuel Ethanol'!$A:$A,M$3,'EIA Imports Fuel Ethanol'!$C:$C,$A48)</f>
        <v/>
      </c>
      <c r="N48">
        <f>SUMIFS('EIA Imports Fuel Ethanol'!$D:$D,'EIA Imports Fuel Ethanol'!$A:$A,N$3,'EIA Imports Fuel Ethanol'!$C:$C,$A48)</f>
        <v/>
      </c>
      <c r="O48">
        <f>SUMIFS('EIA Imports Fuel Ethanol'!$D:$D,'EIA Imports Fuel Ethanol'!$A:$A,O$3,'EIA Imports Fuel Ethanol'!$C:$C,$A48)</f>
        <v/>
      </c>
      <c r="P48">
        <f>SUMIFS('EIA Imports Fuel Ethanol'!$D:$D,'EIA Imports Fuel Ethanol'!$A:$A,P$3,'EIA Imports Fuel Ethanol'!$C:$C,$A48)</f>
        <v/>
      </c>
      <c r="Q48">
        <f>SUMIFS('EIA Imports Fuel Ethanol'!$D:$D,'EIA Imports Fuel Ethanol'!$A:$A,Q$3,'EIA Imports Fuel Ethanol'!$C:$C,$A48)</f>
        <v/>
      </c>
      <c r="R48">
        <f>SUMIFS('EIA Imports Fuel Ethanol'!$D:$D,'EIA Imports Fuel Ethanol'!$A:$A,R$3,'EIA Imports Fuel Ethanol'!$C:$C,$A48)</f>
        <v/>
      </c>
      <c r="S48">
        <f>SUMIFS('EIA Imports Fuel Ethanol'!$D:$D,'EIA Imports Fuel Ethanol'!$A:$A,S$3,'EIA Imports Fuel Ethanol'!$C:$C,$A48)</f>
        <v/>
      </c>
      <c r="T48">
        <f>SUMIFS('EIA Imports Fuel Ethanol'!$D:$D,'EIA Imports Fuel Ethanol'!$A:$A,T$3,'EIA Imports Fuel Ethanol'!$C:$C,$A48)</f>
        <v/>
      </c>
      <c r="U48">
        <f>SUMIFS('EIA Imports Fuel Ethanol'!$D:$D,'EIA Imports Fuel Ethanol'!$A:$A,U$3,'EIA Imports Fuel Ethanol'!$C:$C,$A48)</f>
        <v/>
      </c>
      <c r="V48">
        <f>SUMIFS('EIA Imports Fuel Ethanol'!$D:$D,'EIA Imports Fuel Ethanol'!$A:$A,V$3,'EIA Imports Fuel Ethanol'!$C:$C,$A48)</f>
        <v/>
      </c>
      <c r="W48">
        <f>SUMIFS('EIA Imports Fuel Ethanol'!$D:$D,'EIA Imports Fuel Ethanol'!$A:$A,W$3,'EIA Imports Fuel Ethanol'!$C:$C,$A48)</f>
        <v/>
      </c>
      <c r="X48">
        <f>SUMIFS('EIA Imports Fuel Ethanol'!$D:$D,'EIA Imports Fuel Ethanol'!$A:$A,X$3,'EIA Imports Fuel Ethanol'!$C:$C,$A48)</f>
        <v/>
      </c>
      <c r="Y48">
        <f>SUMIFS('EIA Imports Fuel Ethanol'!$D:$D,'EIA Imports Fuel Ethanol'!$A:$A,Y$3,'EIA Imports Fuel Ethanol'!$C:$C,$A48)</f>
        <v/>
      </c>
      <c r="Z48">
        <f>SUMIFS('EIA Imports Fuel Ethanol'!$D:$D,'EIA Imports Fuel Ethanol'!$A:$A,Z$3,'EIA Imports Fuel Ethanol'!$C:$C,$A48)</f>
        <v/>
      </c>
      <c r="AA48">
        <f>SUMIFS('EIA Imports Fuel Ethanol'!$D:$D,'EIA Imports Fuel Ethanol'!$A:$A,AA$3,'EIA Imports Fuel Ethanol'!$C:$C,$A48)</f>
        <v/>
      </c>
      <c r="AB48">
        <f>SUMIFS('EIA Imports Fuel Ethanol'!$D:$D,'EIA Imports Fuel Ethanol'!$A:$A,AB$3,'EIA Imports Fuel Ethanol'!$C:$C,$A48)</f>
        <v/>
      </c>
      <c r="AC48">
        <f>SUMIFS('EIA Imports Fuel Ethanol'!$D:$D,'EIA Imports Fuel Ethanol'!$A:$A,AC$3,'EIA Imports Fuel Ethanol'!$C:$C,$A48)</f>
        <v/>
      </c>
      <c r="AD48">
        <f>SUMIFS('EIA Imports Fuel Ethanol'!$D:$D,'EIA Imports Fuel Ethanol'!$A:$A,AD$3,'EIA Imports Fuel Ethanol'!$C:$C,$A48)</f>
        <v/>
      </c>
      <c r="AE48">
        <f>SUMIFS('EIA Imports Fuel Ethanol'!$D:$D,'EIA Imports Fuel Ethanol'!$A:$A,AE$3,'EIA Imports Fuel Ethanol'!$C:$C,$A48)</f>
        <v/>
      </c>
      <c r="AF48">
        <f>SUMIFS('EIA Imports Fuel Ethanol'!$D:$D,'EIA Imports Fuel Ethanol'!$A:$A,AF$3,'EIA Imports Fuel Ethanol'!$C:$C,$A48)</f>
        <v/>
      </c>
      <c r="AG48">
        <f>SUMIFS('EIA Imports Fuel Ethanol'!$D:$D,'EIA Imports Fuel Ethanol'!$A:$A,AG$3,'EIA Imports Fuel Ethanol'!$C:$C,$A48)</f>
        <v/>
      </c>
      <c r="AH48">
        <f>SUMIFS('EIA Imports Fuel Ethanol'!$D:$D,'EIA Imports Fuel Ethanol'!$A:$A,AH$3,'EIA Imports Fuel Ethanol'!$C:$C,$A48)</f>
        <v/>
      </c>
      <c r="AI48">
        <f>SUMIFS('EIA Imports Fuel Ethanol'!$D:$D,'EIA Imports Fuel Ethanol'!$A:$A,AI$3,'EIA Imports Fuel Ethanol'!$C:$C,$A48)</f>
        <v/>
      </c>
      <c r="AJ48">
        <f>SUMIFS('EIA Imports Fuel Ethanol'!$D:$D,'EIA Imports Fuel Ethanol'!$A:$A,AJ$3,'EIA Imports Fuel Ethanol'!$C:$C,$A48)</f>
        <v/>
      </c>
      <c r="AK48">
        <f>SUMIFS('EIA Imports Fuel Ethanol'!$D:$D,'EIA Imports Fuel Ethanol'!$A:$A,AK$3,'EIA Imports Fuel Ethanol'!$C:$C,$A48)</f>
        <v/>
      </c>
      <c r="AL48">
        <f>SUMIFS('EIA Imports Fuel Ethanol'!$D:$D,'EIA Imports Fuel Ethanol'!$A:$A,AL$3,'EIA Imports Fuel Ethanol'!$C:$C,$A48)</f>
        <v/>
      </c>
      <c r="AM48">
        <f>SUMIFS('EIA Imports Fuel Ethanol'!$D:$D,'EIA Imports Fuel Ethanol'!$A:$A,AM$3,'EIA Imports Fuel Ethanol'!$C:$C,$A48)</f>
        <v/>
      </c>
      <c r="AN48">
        <f>SUMIFS('EIA Imports Fuel Ethanol'!$D:$D,'EIA Imports Fuel Ethanol'!$A:$A,AN$3,'EIA Imports Fuel Ethanol'!$C:$C,$A48)</f>
        <v/>
      </c>
      <c r="AO48">
        <f>SUMIFS('EIA Imports Fuel Ethanol'!$D:$D,'EIA Imports Fuel Ethanol'!$A:$A,AO$3,'EIA Imports Fuel Ethanol'!$C:$C,$A48)</f>
        <v/>
      </c>
      <c r="AP48">
        <f>SUMIFS('EIA Imports Fuel Ethanol'!$D:$D,'EIA Imports Fuel Ethanol'!$A:$A,AP$3,'EIA Imports Fuel Ethanol'!$C:$C,$A48)</f>
        <v/>
      </c>
      <c r="AQ48">
        <f>SUMIFS('EIA Imports Fuel Ethanol'!$D:$D,'EIA Imports Fuel Ethanol'!$A:$A,AQ$3,'EIA Imports Fuel Ethanol'!$C:$C,$A48)</f>
        <v/>
      </c>
      <c r="AR48">
        <f>SUMIFS('EIA Imports Fuel Ethanol'!$D:$D,'EIA Imports Fuel Ethanol'!$A:$A,AR$3,'EIA Imports Fuel Ethanol'!$C:$C,$A48)</f>
        <v/>
      </c>
      <c r="AS48">
        <f>SUMIFS('EIA Imports Fuel Ethanol'!$D:$D,'EIA Imports Fuel Ethanol'!$A:$A,AS$3,'EIA Imports Fuel Ethanol'!$C:$C,$A48)</f>
        <v/>
      </c>
      <c r="AT48">
        <f>SUMIFS('EIA Imports Fuel Ethanol'!$D:$D,'EIA Imports Fuel Ethanol'!$A:$A,AT$3,'EIA Imports Fuel Ethanol'!$C:$C,$A48)</f>
        <v/>
      </c>
      <c r="AU48">
        <f>SUMIFS('EIA Imports Fuel Ethanol'!$D:$D,'EIA Imports Fuel Ethanol'!$A:$A,AU$3,'EIA Imports Fuel Ethanol'!$C:$C,$A48)</f>
        <v/>
      </c>
      <c r="AV48">
        <f>SUMIFS('EIA Imports Fuel Ethanol'!$D:$D,'EIA Imports Fuel Ethanol'!$A:$A,AV$3,'EIA Imports Fuel Ethanol'!$C:$C,$A48)</f>
        <v/>
      </c>
    </row>
    <row r="49" spans="1:48">
      <c r="A49" t="s">
        <v>337</v>
      </c>
      <c r="B49" t="s">
        <v>1648</v>
      </c>
      <c r="C49" t="s">
        <v>1742</v>
      </c>
      <c r="E49">
        <f>SUMIFS('EIA Imports Fuel Ethanol'!$D:$D,'EIA Imports Fuel Ethanol'!$A:$A,E$3,'EIA Imports Fuel Ethanol'!$C:$C,$A49)</f>
        <v/>
      </c>
      <c r="F49">
        <f>SUMIFS('EIA Imports Fuel Ethanol'!$D:$D,'EIA Imports Fuel Ethanol'!$A:$A,F$3,'EIA Imports Fuel Ethanol'!$C:$C,$A49)</f>
        <v/>
      </c>
      <c r="G49">
        <f>SUMIFS('EIA Imports Fuel Ethanol'!$D:$D,'EIA Imports Fuel Ethanol'!$A:$A,G$3,'EIA Imports Fuel Ethanol'!$C:$C,$A49)</f>
        <v/>
      </c>
      <c r="H49">
        <f>SUMIFS('EIA Imports Fuel Ethanol'!$D:$D,'EIA Imports Fuel Ethanol'!$A:$A,H$3,'EIA Imports Fuel Ethanol'!$C:$C,$A49)</f>
        <v/>
      </c>
      <c r="I49">
        <f>SUMIFS('EIA Imports Fuel Ethanol'!$D:$D,'EIA Imports Fuel Ethanol'!$A:$A,I$3,'EIA Imports Fuel Ethanol'!$C:$C,$A49)</f>
        <v/>
      </c>
      <c r="J49">
        <f>SUMIFS('EIA Imports Fuel Ethanol'!$D:$D,'EIA Imports Fuel Ethanol'!$A:$A,J$3,'EIA Imports Fuel Ethanol'!$C:$C,$A49)</f>
        <v/>
      </c>
      <c r="K49">
        <f>SUMIFS('EIA Imports Fuel Ethanol'!$D:$D,'EIA Imports Fuel Ethanol'!$A:$A,K$3,'EIA Imports Fuel Ethanol'!$C:$C,$A49)</f>
        <v/>
      </c>
      <c r="L49">
        <f>SUMIFS('EIA Imports Fuel Ethanol'!$D:$D,'EIA Imports Fuel Ethanol'!$A:$A,L$3,'EIA Imports Fuel Ethanol'!$C:$C,$A49)</f>
        <v/>
      </c>
      <c r="M49">
        <f>SUMIFS('EIA Imports Fuel Ethanol'!$D:$D,'EIA Imports Fuel Ethanol'!$A:$A,M$3,'EIA Imports Fuel Ethanol'!$C:$C,$A49)</f>
        <v/>
      </c>
      <c r="N49">
        <f>SUMIFS('EIA Imports Fuel Ethanol'!$D:$D,'EIA Imports Fuel Ethanol'!$A:$A,N$3,'EIA Imports Fuel Ethanol'!$C:$C,$A49)</f>
        <v/>
      </c>
      <c r="O49">
        <f>SUMIFS('EIA Imports Fuel Ethanol'!$D:$D,'EIA Imports Fuel Ethanol'!$A:$A,O$3,'EIA Imports Fuel Ethanol'!$C:$C,$A49)</f>
        <v/>
      </c>
      <c r="P49">
        <f>SUMIFS('EIA Imports Fuel Ethanol'!$D:$D,'EIA Imports Fuel Ethanol'!$A:$A,P$3,'EIA Imports Fuel Ethanol'!$C:$C,$A49)</f>
        <v/>
      </c>
      <c r="Q49">
        <f>SUMIFS('EIA Imports Fuel Ethanol'!$D:$D,'EIA Imports Fuel Ethanol'!$A:$A,Q$3,'EIA Imports Fuel Ethanol'!$C:$C,$A49)</f>
        <v/>
      </c>
      <c r="R49">
        <f>SUMIFS('EIA Imports Fuel Ethanol'!$D:$D,'EIA Imports Fuel Ethanol'!$A:$A,R$3,'EIA Imports Fuel Ethanol'!$C:$C,$A49)</f>
        <v/>
      </c>
      <c r="S49">
        <f>SUMIFS('EIA Imports Fuel Ethanol'!$D:$D,'EIA Imports Fuel Ethanol'!$A:$A,S$3,'EIA Imports Fuel Ethanol'!$C:$C,$A49)</f>
        <v/>
      </c>
      <c r="T49">
        <f>SUMIFS('EIA Imports Fuel Ethanol'!$D:$D,'EIA Imports Fuel Ethanol'!$A:$A,T$3,'EIA Imports Fuel Ethanol'!$C:$C,$A49)</f>
        <v/>
      </c>
      <c r="U49">
        <f>SUMIFS('EIA Imports Fuel Ethanol'!$D:$D,'EIA Imports Fuel Ethanol'!$A:$A,U$3,'EIA Imports Fuel Ethanol'!$C:$C,$A49)</f>
        <v/>
      </c>
      <c r="V49">
        <f>SUMIFS('EIA Imports Fuel Ethanol'!$D:$D,'EIA Imports Fuel Ethanol'!$A:$A,V$3,'EIA Imports Fuel Ethanol'!$C:$C,$A49)</f>
        <v/>
      </c>
      <c r="W49">
        <f>SUMIFS('EIA Imports Fuel Ethanol'!$D:$D,'EIA Imports Fuel Ethanol'!$A:$A,W$3,'EIA Imports Fuel Ethanol'!$C:$C,$A49)</f>
        <v/>
      </c>
      <c r="X49">
        <f>SUMIFS('EIA Imports Fuel Ethanol'!$D:$D,'EIA Imports Fuel Ethanol'!$A:$A,X$3,'EIA Imports Fuel Ethanol'!$C:$C,$A49)</f>
        <v/>
      </c>
      <c r="Y49">
        <f>SUMIFS('EIA Imports Fuel Ethanol'!$D:$D,'EIA Imports Fuel Ethanol'!$A:$A,Y$3,'EIA Imports Fuel Ethanol'!$C:$C,$A49)</f>
        <v/>
      </c>
      <c r="Z49">
        <f>SUMIFS('EIA Imports Fuel Ethanol'!$D:$D,'EIA Imports Fuel Ethanol'!$A:$A,Z$3,'EIA Imports Fuel Ethanol'!$C:$C,$A49)</f>
        <v/>
      </c>
      <c r="AA49">
        <f>SUMIFS('EIA Imports Fuel Ethanol'!$D:$D,'EIA Imports Fuel Ethanol'!$A:$A,AA$3,'EIA Imports Fuel Ethanol'!$C:$C,$A49)</f>
        <v/>
      </c>
      <c r="AB49">
        <f>SUMIFS('EIA Imports Fuel Ethanol'!$D:$D,'EIA Imports Fuel Ethanol'!$A:$A,AB$3,'EIA Imports Fuel Ethanol'!$C:$C,$A49)</f>
        <v/>
      </c>
      <c r="AC49">
        <f>SUMIFS('EIA Imports Fuel Ethanol'!$D:$D,'EIA Imports Fuel Ethanol'!$A:$A,AC$3,'EIA Imports Fuel Ethanol'!$C:$C,$A49)</f>
        <v/>
      </c>
      <c r="AD49">
        <f>SUMIFS('EIA Imports Fuel Ethanol'!$D:$D,'EIA Imports Fuel Ethanol'!$A:$A,AD$3,'EIA Imports Fuel Ethanol'!$C:$C,$A49)</f>
        <v/>
      </c>
      <c r="AE49">
        <f>SUMIFS('EIA Imports Fuel Ethanol'!$D:$D,'EIA Imports Fuel Ethanol'!$A:$A,AE$3,'EIA Imports Fuel Ethanol'!$C:$C,$A49)</f>
        <v/>
      </c>
      <c r="AF49">
        <f>SUMIFS('EIA Imports Fuel Ethanol'!$D:$D,'EIA Imports Fuel Ethanol'!$A:$A,AF$3,'EIA Imports Fuel Ethanol'!$C:$C,$A49)</f>
        <v/>
      </c>
      <c r="AG49">
        <f>SUMIFS('EIA Imports Fuel Ethanol'!$D:$D,'EIA Imports Fuel Ethanol'!$A:$A,AG$3,'EIA Imports Fuel Ethanol'!$C:$C,$A49)</f>
        <v/>
      </c>
      <c r="AH49">
        <f>SUMIFS('EIA Imports Fuel Ethanol'!$D:$D,'EIA Imports Fuel Ethanol'!$A:$A,AH$3,'EIA Imports Fuel Ethanol'!$C:$C,$A49)</f>
        <v/>
      </c>
      <c r="AI49">
        <f>SUMIFS('EIA Imports Fuel Ethanol'!$D:$D,'EIA Imports Fuel Ethanol'!$A:$A,AI$3,'EIA Imports Fuel Ethanol'!$C:$C,$A49)</f>
        <v/>
      </c>
      <c r="AJ49">
        <f>SUMIFS('EIA Imports Fuel Ethanol'!$D:$D,'EIA Imports Fuel Ethanol'!$A:$A,AJ$3,'EIA Imports Fuel Ethanol'!$C:$C,$A49)</f>
        <v/>
      </c>
      <c r="AK49">
        <f>SUMIFS('EIA Imports Fuel Ethanol'!$D:$D,'EIA Imports Fuel Ethanol'!$A:$A,AK$3,'EIA Imports Fuel Ethanol'!$C:$C,$A49)</f>
        <v/>
      </c>
      <c r="AL49">
        <f>SUMIFS('EIA Imports Fuel Ethanol'!$D:$D,'EIA Imports Fuel Ethanol'!$A:$A,AL$3,'EIA Imports Fuel Ethanol'!$C:$C,$A49)</f>
        <v/>
      </c>
      <c r="AM49">
        <f>SUMIFS('EIA Imports Fuel Ethanol'!$D:$D,'EIA Imports Fuel Ethanol'!$A:$A,AM$3,'EIA Imports Fuel Ethanol'!$C:$C,$A49)</f>
        <v/>
      </c>
      <c r="AN49">
        <f>SUMIFS('EIA Imports Fuel Ethanol'!$D:$D,'EIA Imports Fuel Ethanol'!$A:$A,AN$3,'EIA Imports Fuel Ethanol'!$C:$C,$A49)</f>
        <v/>
      </c>
      <c r="AO49">
        <f>SUMIFS('EIA Imports Fuel Ethanol'!$D:$D,'EIA Imports Fuel Ethanol'!$A:$A,AO$3,'EIA Imports Fuel Ethanol'!$C:$C,$A49)</f>
        <v/>
      </c>
      <c r="AP49">
        <f>SUMIFS('EIA Imports Fuel Ethanol'!$D:$D,'EIA Imports Fuel Ethanol'!$A:$A,AP$3,'EIA Imports Fuel Ethanol'!$C:$C,$A49)</f>
        <v/>
      </c>
      <c r="AQ49">
        <f>SUMIFS('EIA Imports Fuel Ethanol'!$D:$D,'EIA Imports Fuel Ethanol'!$A:$A,AQ$3,'EIA Imports Fuel Ethanol'!$C:$C,$A49)</f>
        <v/>
      </c>
      <c r="AR49">
        <f>SUMIFS('EIA Imports Fuel Ethanol'!$D:$D,'EIA Imports Fuel Ethanol'!$A:$A,AR$3,'EIA Imports Fuel Ethanol'!$C:$C,$A49)</f>
        <v/>
      </c>
      <c r="AS49">
        <f>SUMIFS('EIA Imports Fuel Ethanol'!$D:$D,'EIA Imports Fuel Ethanol'!$A:$A,AS$3,'EIA Imports Fuel Ethanol'!$C:$C,$A49)</f>
        <v/>
      </c>
      <c r="AT49">
        <f>SUMIFS('EIA Imports Fuel Ethanol'!$D:$D,'EIA Imports Fuel Ethanol'!$A:$A,AT$3,'EIA Imports Fuel Ethanol'!$C:$C,$A49)</f>
        <v/>
      </c>
      <c r="AU49">
        <f>SUMIFS('EIA Imports Fuel Ethanol'!$D:$D,'EIA Imports Fuel Ethanol'!$A:$A,AU$3,'EIA Imports Fuel Ethanol'!$C:$C,$A49)</f>
        <v/>
      </c>
      <c r="AV49">
        <f>SUMIFS('EIA Imports Fuel Ethanol'!$D:$D,'EIA Imports Fuel Ethanol'!$A:$A,AV$3,'EIA Imports Fuel Ethanol'!$C:$C,$A49)</f>
        <v/>
      </c>
    </row>
    <row r="50" spans="1:48">
      <c r="A50" t="s">
        <v>342</v>
      </c>
      <c r="B50" t="s">
        <v>1648</v>
      </c>
      <c r="C50" t="s">
        <v>1742</v>
      </c>
      <c r="E50">
        <f>SUMIFS('EIA Imports Fuel Ethanol'!$D:$D,'EIA Imports Fuel Ethanol'!$A:$A,E$3,'EIA Imports Fuel Ethanol'!$C:$C,$A50)</f>
        <v/>
      </c>
      <c r="F50">
        <f>SUMIFS('EIA Imports Fuel Ethanol'!$D:$D,'EIA Imports Fuel Ethanol'!$A:$A,F$3,'EIA Imports Fuel Ethanol'!$C:$C,$A50)</f>
        <v/>
      </c>
      <c r="G50">
        <f>SUMIFS('EIA Imports Fuel Ethanol'!$D:$D,'EIA Imports Fuel Ethanol'!$A:$A,G$3,'EIA Imports Fuel Ethanol'!$C:$C,$A50)</f>
        <v/>
      </c>
      <c r="H50">
        <f>SUMIFS('EIA Imports Fuel Ethanol'!$D:$D,'EIA Imports Fuel Ethanol'!$A:$A,H$3,'EIA Imports Fuel Ethanol'!$C:$C,$A50)</f>
        <v/>
      </c>
      <c r="I50">
        <f>SUMIFS('EIA Imports Fuel Ethanol'!$D:$D,'EIA Imports Fuel Ethanol'!$A:$A,I$3,'EIA Imports Fuel Ethanol'!$C:$C,$A50)</f>
        <v/>
      </c>
      <c r="J50">
        <f>SUMIFS('EIA Imports Fuel Ethanol'!$D:$D,'EIA Imports Fuel Ethanol'!$A:$A,J$3,'EIA Imports Fuel Ethanol'!$C:$C,$A50)</f>
        <v/>
      </c>
      <c r="K50">
        <f>SUMIFS('EIA Imports Fuel Ethanol'!$D:$D,'EIA Imports Fuel Ethanol'!$A:$A,K$3,'EIA Imports Fuel Ethanol'!$C:$C,$A50)</f>
        <v/>
      </c>
      <c r="L50">
        <f>SUMIFS('EIA Imports Fuel Ethanol'!$D:$D,'EIA Imports Fuel Ethanol'!$A:$A,L$3,'EIA Imports Fuel Ethanol'!$C:$C,$A50)</f>
        <v/>
      </c>
      <c r="M50">
        <f>SUMIFS('EIA Imports Fuel Ethanol'!$D:$D,'EIA Imports Fuel Ethanol'!$A:$A,M$3,'EIA Imports Fuel Ethanol'!$C:$C,$A50)</f>
        <v/>
      </c>
      <c r="N50">
        <f>SUMIFS('EIA Imports Fuel Ethanol'!$D:$D,'EIA Imports Fuel Ethanol'!$A:$A,N$3,'EIA Imports Fuel Ethanol'!$C:$C,$A50)</f>
        <v/>
      </c>
      <c r="O50">
        <f>SUMIFS('EIA Imports Fuel Ethanol'!$D:$D,'EIA Imports Fuel Ethanol'!$A:$A,O$3,'EIA Imports Fuel Ethanol'!$C:$C,$A50)</f>
        <v/>
      </c>
      <c r="P50">
        <f>SUMIFS('EIA Imports Fuel Ethanol'!$D:$D,'EIA Imports Fuel Ethanol'!$A:$A,P$3,'EIA Imports Fuel Ethanol'!$C:$C,$A50)</f>
        <v/>
      </c>
      <c r="Q50">
        <f>SUMIFS('EIA Imports Fuel Ethanol'!$D:$D,'EIA Imports Fuel Ethanol'!$A:$A,Q$3,'EIA Imports Fuel Ethanol'!$C:$C,$A50)</f>
        <v/>
      </c>
      <c r="R50">
        <f>SUMIFS('EIA Imports Fuel Ethanol'!$D:$D,'EIA Imports Fuel Ethanol'!$A:$A,R$3,'EIA Imports Fuel Ethanol'!$C:$C,$A50)</f>
        <v/>
      </c>
      <c r="S50">
        <f>SUMIFS('EIA Imports Fuel Ethanol'!$D:$D,'EIA Imports Fuel Ethanol'!$A:$A,S$3,'EIA Imports Fuel Ethanol'!$C:$C,$A50)</f>
        <v/>
      </c>
      <c r="T50">
        <f>SUMIFS('EIA Imports Fuel Ethanol'!$D:$D,'EIA Imports Fuel Ethanol'!$A:$A,T$3,'EIA Imports Fuel Ethanol'!$C:$C,$A50)</f>
        <v/>
      </c>
      <c r="U50">
        <f>SUMIFS('EIA Imports Fuel Ethanol'!$D:$D,'EIA Imports Fuel Ethanol'!$A:$A,U$3,'EIA Imports Fuel Ethanol'!$C:$C,$A50)</f>
        <v/>
      </c>
      <c r="V50">
        <f>SUMIFS('EIA Imports Fuel Ethanol'!$D:$D,'EIA Imports Fuel Ethanol'!$A:$A,V$3,'EIA Imports Fuel Ethanol'!$C:$C,$A50)</f>
        <v/>
      </c>
      <c r="W50">
        <f>SUMIFS('EIA Imports Fuel Ethanol'!$D:$D,'EIA Imports Fuel Ethanol'!$A:$A,W$3,'EIA Imports Fuel Ethanol'!$C:$C,$A50)</f>
        <v/>
      </c>
      <c r="X50">
        <f>SUMIFS('EIA Imports Fuel Ethanol'!$D:$D,'EIA Imports Fuel Ethanol'!$A:$A,X$3,'EIA Imports Fuel Ethanol'!$C:$C,$A50)</f>
        <v/>
      </c>
      <c r="Y50">
        <f>SUMIFS('EIA Imports Fuel Ethanol'!$D:$D,'EIA Imports Fuel Ethanol'!$A:$A,Y$3,'EIA Imports Fuel Ethanol'!$C:$C,$A50)</f>
        <v/>
      </c>
      <c r="Z50">
        <f>SUMIFS('EIA Imports Fuel Ethanol'!$D:$D,'EIA Imports Fuel Ethanol'!$A:$A,Z$3,'EIA Imports Fuel Ethanol'!$C:$C,$A50)</f>
        <v/>
      </c>
      <c r="AA50">
        <f>SUMIFS('EIA Imports Fuel Ethanol'!$D:$D,'EIA Imports Fuel Ethanol'!$A:$A,AA$3,'EIA Imports Fuel Ethanol'!$C:$C,$A50)</f>
        <v/>
      </c>
      <c r="AB50">
        <f>SUMIFS('EIA Imports Fuel Ethanol'!$D:$D,'EIA Imports Fuel Ethanol'!$A:$A,AB$3,'EIA Imports Fuel Ethanol'!$C:$C,$A50)</f>
        <v/>
      </c>
      <c r="AC50">
        <f>SUMIFS('EIA Imports Fuel Ethanol'!$D:$D,'EIA Imports Fuel Ethanol'!$A:$A,AC$3,'EIA Imports Fuel Ethanol'!$C:$C,$A50)</f>
        <v/>
      </c>
      <c r="AD50">
        <f>SUMIFS('EIA Imports Fuel Ethanol'!$D:$D,'EIA Imports Fuel Ethanol'!$A:$A,AD$3,'EIA Imports Fuel Ethanol'!$C:$C,$A50)</f>
        <v/>
      </c>
      <c r="AE50">
        <f>SUMIFS('EIA Imports Fuel Ethanol'!$D:$D,'EIA Imports Fuel Ethanol'!$A:$A,AE$3,'EIA Imports Fuel Ethanol'!$C:$C,$A50)</f>
        <v/>
      </c>
      <c r="AF50">
        <f>SUMIFS('EIA Imports Fuel Ethanol'!$D:$D,'EIA Imports Fuel Ethanol'!$A:$A,AF$3,'EIA Imports Fuel Ethanol'!$C:$C,$A50)</f>
        <v/>
      </c>
      <c r="AG50">
        <f>SUMIFS('EIA Imports Fuel Ethanol'!$D:$D,'EIA Imports Fuel Ethanol'!$A:$A,AG$3,'EIA Imports Fuel Ethanol'!$C:$C,$A50)</f>
        <v/>
      </c>
      <c r="AH50">
        <f>SUMIFS('EIA Imports Fuel Ethanol'!$D:$D,'EIA Imports Fuel Ethanol'!$A:$A,AH$3,'EIA Imports Fuel Ethanol'!$C:$C,$A50)</f>
        <v/>
      </c>
      <c r="AI50">
        <f>SUMIFS('EIA Imports Fuel Ethanol'!$D:$D,'EIA Imports Fuel Ethanol'!$A:$A,AI$3,'EIA Imports Fuel Ethanol'!$C:$C,$A50)</f>
        <v/>
      </c>
      <c r="AJ50">
        <f>SUMIFS('EIA Imports Fuel Ethanol'!$D:$D,'EIA Imports Fuel Ethanol'!$A:$A,AJ$3,'EIA Imports Fuel Ethanol'!$C:$C,$A50)</f>
        <v/>
      </c>
      <c r="AK50">
        <f>SUMIFS('EIA Imports Fuel Ethanol'!$D:$D,'EIA Imports Fuel Ethanol'!$A:$A,AK$3,'EIA Imports Fuel Ethanol'!$C:$C,$A50)</f>
        <v/>
      </c>
      <c r="AL50">
        <f>SUMIFS('EIA Imports Fuel Ethanol'!$D:$D,'EIA Imports Fuel Ethanol'!$A:$A,AL$3,'EIA Imports Fuel Ethanol'!$C:$C,$A50)</f>
        <v/>
      </c>
      <c r="AM50">
        <f>SUMIFS('EIA Imports Fuel Ethanol'!$D:$D,'EIA Imports Fuel Ethanol'!$A:$A,AM$3,'EIA Imports Fuel Ethanol'!$C:$C,$A50)</f>
        <v/>
      </c>
      <c r="AN50">
        <f>SUMIFS('EIA Imports Fuel Ethanol'!$D:$D,'EIA Imports Fuel Ethanol'!$A:$A,AN$3,'EIA Imports Fuel Ethanol'!$C:$C,$A50)</f>
        <v/>
      </c>
      <c r="AO50">
        <f>SUMIFS('EIA Imports Fuel Ethanol'!$D:$D,'EIA Imports Fuel Ethanol'!$A:$A,AO$3,'EIA Imports Fuel Ethanol'!$C:$C,$A50)</f>
        <v/>
      </c>
      <c r="AP50">
        <f>SUMIFS('EIA Imports Fuel Ethanol'!$D:$D,'EIA Imports Fuel Ethanol'!$A:$A,AP$3,'EIA Imports Fuel Ethanol'!$C:$C,$A50)</f>
        <v/>
      </c>
      <c r="AQ50">
        <f>SUMIFS('EIA Imports Fuel Ethanol'!$D:$D,'EIA Imports Fuel Ethanol'!$A:$A,AQ$3,'EIA Imports Fuel Ethanol'!$C:$C,$A50)</f>
        <v/>
      </c>
      <c r="AR50">
        <f>SUMIFS('EIA Imports Fuel Ethanol'!$D:$D,'EIA Imports Fuel Ethanol'!$A:$A,AR$3,'EIA Imports Fuel Ethanol'!$C:$C,$A50)</f>
        <v/>
      </c>
      <c r="AS50">
        <f>SUMIFS('EIA Imports Fuel Ethanol'!$D:$D,'EIA Imports Fuel Ethanol'!$A:$A,AS$3,'EIA Imports Fuel Ethanol'!$C:$C,$A50)</f>
        <v/>
      </c>
      <c r="AT50">
        <f>SUMIFS('EIA Imports Fuel Ethanol'!$D:$D,'EIA Imports Fuel Ethanol'!$A:$A,AT$3,'EIA Imports Fuel Ethanol'!$C:$C,$A50)</f>
        <v/>
      </c>
      <c r="AU50">
        <f>SUMIFS('EIA Imports Fuel Ethanol'!$D:$D,'EIA Imports Fuel Ethanol'!$A:$A,AU$3,'EIA Imports Fuel Ethanol'!$C:$C,$A50)</f>
        <v/>
      </c>
      <c r="AV50">
        <f>SUMIFS('EIA Imports Fuel Ethanol'!$D:$D,'EIA Imports Fuel Ethanol'!$A:$A,AV$3,'EIA Imports Fuel Ethanol'!$C:$C,$A50)</f>
        <v/>
      </c>
    </row>
    <row r="51" spans="1:48">
      <c r="A51" t="s">
        <v>327</v>
      </c>
      <c r="B51" t="s">
        <v>1648</v>
      </c>
      <c r="C51" t="s">
        <v>1742</v>
      </c>
      <c r="E51">
        <f>SUMIFS('EIA Imports Fuel Ethanol'!$D:$D,'EIA Imports Fuel Ethanol'!$A:$A,E$3,'EIA Imports Fuel Ethanol'!$C:$C,$A51)</f>
        <v/>
      </c>
      <c r="F51">
        <f>SUMIFS('EIA Imports Fuel Ethanol'!$D:$D,'EIA Imports Fuel Ethanol'!$A:$A,F$3,'EIA Imports Fuel Ethanol'!$C:$C,$A51)</f>
        <v/>
      </c>
      <c r="G51">
        <f>SUMIFS('EIA Imports Fuel Ethanol'!$D:$D,'EIA Imports Fuel Ethanol'!$A:$A,G$3,'EIA Imports Fuel Ethanol'!$C:$C,$A51)</f>
        <v/>
      </c>
      <c r="H51">
        <f>SUMIFS('EIA Imports Fuel Ethanol'!$D:$D,'EIA Imports Fuel Ethanol'!$A:$A,H$3,'EIA Imports Fuel Ethanol'!$C:$C,$A51)</f>
        <v/>
      </c>
      <c r="I51">
        <f>SUMIFS('EIA Imports Fuel Ethanol'!$D:$D,'EIA Imports Fuel Ethanol'!$A:$A,I$3,'EIA Imports Fuel Ethanol'!$C:$C,$A51)</f>
        <v/>
      </c>
      <c r="J51">
        <f>SUMIFS('EIA Imports Fuel Ethanol'!$D:$D,'EIA Imports Fuel Ethanol'!$A:$A,J$3,'EIA Imports Fuel Ethanol'!$C:$C,$A51)</f>
        <v/>
      </c>
      <c r="K51">
        <f>SUMIFS('EIA Imports Fuel Ethanol'!$D:$D,'EIA Imports Fuel Ethanol'!$A:$A,K$3,'EIA Imports Fuel Ethanol'!$C:$C,$A51)</f>
        <v/>
      </c>
      <c r="L51">
        <f>SUMIFS('EIA Imports Fuel Ethanol'!$D:$D,'EIA Imports Fuel Ethanol'!$A:$A,L$3,'EIA Imports Fuel Ethanol'!$C:$C,$A51)</f>
        <v/>
      </c>
      <c r="M51">
        <f>SUMIFS('EIA Imports Fuel Ethanol'!$D:$D,'EIA Imports Fuel Ethanol'!$A:$A,M$3,'EIA Imports Fuel Ethanol'!$C:$C,$A51)</f>
        <v/>
      </c>
      <c r="N51">
        <f>SUMIFS('EIA Imports Fuel Ethanol'!$D:$D,'EIA Imports Fuel Ethanol'!$A:$A,N$3,'EIA Imports Fuel Ethanol'!$C:$C,$A51)</f>
        <v/>
      </c>
      <c r="O51">
        <f>SUMIFS('EIA Imports Fuel Ethanol'!$D:$D,'EIA Imports Fuel Ethanol'!$A:$A,O$3,'EIA Imports Fuel Ethanol'!$C:$C,$A51)</f>
        <v/>
      </c>
      <c r="P51">
        <f>SUMIFS('EIA Imports Fuel Ethanol'!$D:$D,'EIA Imports Fuel Ethanol'!$A:$A,P$3,'EIA Imports Fuel Ethanol'!$C:$C,$A51)</f>
        <v/>
      </c>
      <c r="Q51">
        <f>SUMIFS('EIA Imports Fuel Ethanol'!$D:$D,'EIA Imports Fuel Ethanol'!$A:$A,Q$3,'EIA Imports Fuel Ethanol'!$C:$C,$A51)</f>
        <v/>
      </c>
      <c r="R51">
        <f>SUMIFS('EIA Imports Fuel Ethanol'!$D:$D,'EIA Imports Fuel Ethanol'!$A:$A,R$3,'EIA Imports Fuel Ethanol'!$C:$C,$A51)</f>
        <v/>
      </c>
      <c r="S51">
        <f>SUMIFS('EIA Imports Fuel Ethanol'!$D:$D,'EIA Imports Fuel Ethanol'!$A:$A,S$3,'EIA Imports Fuel Ethanol'!$C:$C,$A51)</f>
        <v/>
      </c>
      <c r="T51">
        <f>SUMIFS('EIA Imports Fuel Ethanol'!$D:$D,'EIA Imports Fuel Ethanol'!$A:$A,T$3,'EIA Imports Fuel Ethanol'!$C:$C,$A51)</f>
        <v/>
      </c>
      <c r="U51">
        <f>SUMIFS('EIA Imports Fuel Ethanol'!$D:$D,'EIA Imports Fuel Ethanol'!$A:$A,U$3,'EIA Imports Fuel Ethanol'!$C:$C,$A51)</f>
        <v/>
      </c>
      <c r="V51">
        <f>SUMIFS('EIA Imports Fuel Ethanol'!$D:$D,'EIA Imports Fuel Ethanol'!$A:$A,V$3,'EIA Imports Fuel Ethanol'!$C:$C,$A51)</f>
        <v/>
      </c>
      <c r="W51">
        <f>SUMIFS('EIA Imports Fuel Ethanol'!$D:$D,'EIA Imports Fuel Ethanol'!$A:$A,W$3,'EIA Imports Fuel Ethanol'!$C:$C,$A51)</f>
        <v/>
      </c>
      <c r="X51">
        <f>SUMIFS('EIA Imports Fuel Ethanol'!$D:$D,'EIA Imports Fuel Ethanol'!$A:$A,X$3,'EIA Imports Fuel Ethanol'!$C:$C,$A51)</f>
        <v/>
      </c>
      <c r="Y51">
        <f>SUMIFS('EIA Imports Fuel Ethanol'!$D:$D,'EIA Imports Fuel Ethanol'!$A:$A,Y$3,'EIA Imports Fuel Ethanol'!$C:$C,$A51)</f>
        <v/>
      </c>
      <c r="Z51">
        <f>SUMIFS('EIA Imports Fuel Ethanol'!$D:$D,'EIA Imports Fuel Ethanol'!$A:$A,Z$3,'EIA Imports Fuel Ethanol'!$C:$C,$A51)</f>
        <v/>
      </c>
      <c r="AA51">
        <f>SUMIFS('EIA Imports Fuel Ethanol'!$D:$D,'EIA Imports Fuel Ethanol'!$A:$A,AA$3,'EIA Imports Fuel Ethanol'!$C:$C,$A51)</f>
        <v/>
      </c>
      <c r="AB51">
        <f>SUMIFS('EIA Imports Fuel Ethanol'!$D:$D,'EIA Imports Fuel Ethanol'!$A:$A,AB$3,'EIA Imports Fuel Ethanol'!$C:$C,$A51)</f>
        <v/>
      </c>
      <c r="AC51">
        <f>SUMIFS('EIA Imports Fuel Ethanol'!$D:$D,'EIA Imports Fuel Ethanol'!$A:$A,AC$3,'EIA Imports Fuel Ethanol'!$C:$C,$A51)</f>
        <v/>
      </c>
      <c r="AD51">
        <f>SUMIFS('EIA Imports Fuel Ethanol'!$D:$D,'EIA Imports Fuel Ethanol'!$A:$A,AD$3,'EIA Imports Fuel Ethanol'!$C:$C,$A51)</f>
        <v/>
      </c>
      <c r="AE51">
        <f>SUMIFS('EIA Imports Fuel Ethanol'!$D:$D,'EIA Imports Fuel Ethanol'!$A:$A,AE$3,'EIA Imports Fuel Ethanol'!$C:$C,$A51)</f>
        <v/>
      </c>
      <c r="AF51">
        <f>SUMIFS('EIA Imports Fuel Ethanol'!$D:$D,'EIA Imports Fuel Ethanol'!$A:$A,AF$3,'EIA Imports Fuel Ethanol'!$C:$C,$A51)</f>
        <v/>
      </c>
      <c r="AG51">
        <f>SUMIFS('EIA Imports Fuel Ethanol'!$D:$D,'EIA Imports Fuel Ethanol'!$A:$A,AG$3,'EIA Imports Fuel Ethanol'!$C:$C,$A51)</f>
        <v/>
      </c>
      <c r="AH51">
        <f>SUMIFS('EIA Imports Fuel Ethanol'!$D:$D,'EIA Imports Fuel Ethanol'!$A:$A,AH$3,'EIA Imports Fuel Ethanol'!$C:$C,$A51)</f>
        <v/>
      </c>
      <c r="AI51">
        <f>SUMIFS('EIA Imports Fuel Ethanol'!$D:$D,'EIA Imports Fuel Ethanol'!$A:$A,AI$3,'EIA Imports Fuel Ethanol'!$C:$C,$A51)</f>
        <v/>
      </c>
      <c r="AJ51">
        <f>SUMIFS('EIA Imports Fuel Ethanol'!$D:$D,'EIA Imports Fuel Ethanol'!$A:$A,AJ$3,'EIA Imports Fuel Ethanol'!$C:$C,$A51)</f>
        <v/>
      </c>
      <c r="AK51">
        <f>SUMIFS('EIA Imports Fuel Ethanol'!$D:$D,'EIA Imports Fuel Ethanol'!$A:$A,AK$3,'EIA Imports Fuel Ethanol'!$C:$C,$A51)</f>
        <v/>
      </c>
      <c r="AL51">
        <f>SUMIFS('EIA Imports Fuel Ethanol'!$D:$D,'EIA Imports Fuel Ethanol'!$A:$A,AL$3,'EIA Imports Fuel Ethanol'!$C:$C,$A51)</f>
        <v/>
      </c>
      <c r="AM51">
        <f>SUMIFS('EIA Imports Fuel Ethanol'!$D:$D,'EIA Imports Fuel Ethanol'!$A:$A,AM$3,'EIA Imports Fuel Ethanol'!$C:$C,$A51)</f>
        <v/>
      </c>
      <c r="AN51">
        <f>SUMIFS('EIA Imports Fuel Ethanol'!$D:$D,'EIA Imports Fuel Ethanol'!$A:$A,AN$3,'EIA Imports Fuel Ethanol'!$C:$C,$A51)</f>
        <v/>
      </c>
      <c r="AO51">
        <f>SUMIFS('EIA Imports Fuel Ethanol'!$D:$D,'EIA Imports Fuel Ethanol'!$A:$A,AO$3,'EIA Imports Fuel Ethanol'!$C:$C,$A51)</f>
        <v/>
      </c>
      <c r="AP51">
        <f>SUMIFS('EIA Imports Fuel Ethanol'!$D:$D,'EIA Imports Fuel Ethanol'!$A:$A,AP$3,'EIA Imports Fuel Ethanol'!$C:$C,$A51)</f>
        <v/>
      </c>
      <c r="AQ51">
        <f>SUMIFS('EIA Imports Fuel Ethanol'!$D:$D,'EIA Imports Fuel Ethanol'!$A:$A,AQ$3,'EIA Imports Fuel Ethanol'!$C:$C,$A51)</f>
        <v/>
      </c>
      <c r="AR51">
        <f>SUMIFS('EIA Imports Fuel Ethanol'!$D:$D,'EIA Imports Fuel Ethanol'!$A:$A,AR$3,'EIA Imports Fuel Ethanol'!$C:$C,$A51)</f>
        <v/>
      </c>
      <c r="AS51">
        <f>SUMIFS('EIA Imports Fuel Ethanol'!$D:$D,'EIA Imports Fuel Ethanol'!$A:$A,AS$3,'EIA Imports Fuel Ethanol'!$C:$C,$A51)</f>
        <v/>
      </c>
      <c r="AT51">
        <f>SUMIFS('EIA Imports Fuel Ethanol'!$D:$D,'EIA Imports Fuel Ethanol'!$A:$A,AT$3,'EIA Imports Fuel Ethanol'!$C:$C,$A51)</f>
        <v/>
      </c>
      <c r="AU51">
        <f>SUMIFS('EIA Imports Fuel Ethanol'!$D:$D,'EIA Imports Fuel Ethanol'!$A:$A,AU$3,'EIA Imports Fuel Ethanol'!$C:$C,$A51)</f>
        <v/>
      </c>
      <c r="AV51">
        <f>SUMIFS('EIA Imports Fuel Ethanol'!$D:$D,'EIA Imports Fuel Ethanol'!$A:$A,AV$3,'EIA Imports Fuel Ethanol'!$C:$C,$A51)</f>
        <v/>
      </c>
    </row>
    <row r="52" spans="1:48">
      <c r="A52" t="s">
        <v>294</v>
      </c>
      <c r="B52" t="s">
        <v>1648</v>
      </c>
      <c r="C52" t="s">
        <v>1742</v>
      </c>
      <c r="E52">
        <f>SUMIFS('EIA Imports Fuel Ethanol'!$D:$D,'EIA Imports Fuel Ethanol'!$A:$A,E$3,'EIA Imports Fuel Ethanol'!$C:$C,$A52)</f>
        <v/>
      </c>
      <c r="F52">
        <f>SUMIFS('EIA Imports Fuel Ethanol'!$D:$D,'EIA Imports Fuel Ethanol'!$A:$A,F$3,'EIA Imports Fuel Ethanol'!$C:$C,$A52)</f>
        <v/>
      </c>
      <c r="G52">
        <f>SUMIFS('EIA Imports Fuel Ethanol'!$D:$D,'EIA Imports Fuel Ethanol'!$A:$A,G$3,'EIA Imports Fuel Ethanol'!$C:$C,$A52)</f>
        <v/>
      </c>
      <c r="H52">
        <f>SUMIFS('EIA Imports Fuel Ethanol'!$D:$D,'EIA Imports Fuel Ethanol'!$A:$A,H$3,'EIA Imports Fuel Ethanol'!$C:$C,$A52)</f>
        <v/>
      </c>
      <c r="I52">
        <f>SUMIFS('EIA Imports Fuel Ethanol'!$D:$D,'EIA Imports Fuel Ethanol'!$A:$A,I$3,'EIA Imports Fuel Ethanol'!$C:$C,$A52)</f>
        <v/>
      </c>
      <c r="J52">
        <f>SUMIFS('EIA Imports Fuel Ethanol'!$D:$D,'EIA Imports Fuel Ethanol'!$A:$A,J$3,'EIA Imports Fuel Ethanol'!$C:$C,$A52)</f>
        <v/>
      </c>
      <c r="K52">
        <f>SUMIFS('EIA Imports Fuel Ethanol'!$D:$D,'EIA Imports Fuel Ethanol'!$A:$A,K$3,'EIA Imports Fuel Ethanol'!$C:$C,$A52)</f>
        <v/>
      </c>
      <c r="L52">
        <f>SUMIFS('EIA Imports Fuel Ethanol'!$D:$D,'EIA Imports Fuel Ethanol'!$A:$A,L$3,'EIA Imports Fuel Ethanol'!$C:$C,$A52)</f>
        <v/>
      </c>
      <c r="M52">
        <f>SUMIFS('EIA Imports Fuel Ethanol'!$D:$D,'EIA Imports Fuel Ethanol'!$A:$A,M$3,'EIA Imports Fuel Ethanol'!$C:$C,$A52)</f>
        <v/>
      </c>
      <c r="N52">
        <f>SUMIFS('EIA Imports Fuel Ethanol'!$D:$D,'EIA Imports Fuel Ethanol'!$A:$A,N$3,'EIA Imports Fuel Ethanol'!$C:$C,$A52)</f>
        <v/>
      </c>
      <c r="O52">
        <f>SUMIFS('EIA Imports Fuel Ethanol'!$D:$D,'EIA Imports Fuel Ethanol'!$A:$A,O$3,'EIA Imports Fuel Ethanol'!$C:$C,$A52)</f>
        <v/>
      </c>
      <c r="P52">
        <f>SUMIFS('EIA Imports Fuel Ethanol'!$D:$D,'EIA Imports Fuel Ethanol'!$A:$A,P$3,'EIA Imports Fuel Ethanol'!$C:$C,$A52)</f>
        <v/>
      </c>
      <c r="Q52">
        <f>SUMIFS('EIA Imports Fuel Ethanol'!$D:$D,'EIA Imports Fuel Ethanol'!$A:$A,Q$3,'EIA Imports Fuel Ethanol'!$C:$C,$A52)</f>
        <v/>
      </c>
      <c r="R52">
        <f>SUMIFS('EIA Imports Fuel Ethanol'!$D:$D,'EIA Imports Fuel Ethanol'!$A:$A,R$3,'EIA Imports Fuel Ethanol'!$C:$C,$A52)</f>
        <v/>
      </c>
      <c r="S52">
        <f>SUMIFS('EIA Imports Fuel Ethanol'!$D:$D,'EIA Imports Fuel Ethanol'!$A:$A,S$3,'EIA Imports Fuel Ethanol'!$C:$C,$A52)</f>
        <v/>
      </c>
      <c r="T52">
        <f>SUMIFS('EIA Imports Fuel Ethanol'!$D:$D,'EIA Imports Fuel Ethanol'!$A:$A,T$3,'EIA Imports Fuel Ethanol'!$C:$C,$A52)</f>
        <v/>
      </c>
      <c r="U52">
        <f>SUMIFS('EIA Imports Fuel Ethanol'!$D:$D,'EIA Imports Fuel Ethanol'!$A:$A,U$3,'EIA Imports Fuel Ethanol'!$C:$C,$A52)</f>
        <v/>
      </c>
      <c r="V52">
        <f>SUMIFS('EIA Imports Fuel Ethanol'!$D:$D,'EIA Imports Fuel Ethanol'!$A:$A,V$3,'EIA Imports Fuel Ethanol'!$C:$C,$A52)</f>
        <v/>
      </c>
      <c r="W52">
        <f>SUMIFS('EIA Imports Fuel Ethanol'!$D:$D,'EIA Imports Fuel Ethanol'!$A:$A,W$3,'EIA Imports Fuel Ethanol'!$C:$C,$A52)</f>
        <v/>
      </c>
      <c r="X52">
        <f>SUMIFS('EIA Imports Fuel Ethanol'!$D:$D,'EIA Imports Fuel Ethanol'!$A:$A,X$3,'EIA Imports Fuel Ethanol'!$C:$C,$A52)</f>
        <v/>
      </c>
      <c r="Y52">
        <f>SUMIFS('EIA Imports Fuel Ethanol'!$D:$D,'EIA Imports Fuel Ethanol'!$A:$A,Y$3,'EIA Imports Fuel Ethanol'!$C:$C,$A52)</f>
        <v/>
      </c>
      <c r="Z52">
        <f>SUMIFS('EIA Imports Fuel Ethanol'!$D:$D,'EIA Imports Fuel Ethanol'!$A:$A,Z$3,'EIA Imports Fuel Ethanol'!$C:$C,$A52)</f>
        <v/>
      </c>
      <c r="AA52">
        <f>SUMIFS('EIA Imports Fuel Ethanol'!$D:$D,'EIA Imports Fuel Ethanol'!$A:$A,AA$3,'EIA Imports Fuel Ethanol'!$C:$C,$A52)</f>
        <v/>
      </c>
      <c r="AB52">
        <f>SUMIFS('EIA Imports Fuel Ethanol'!$D:$D,'EIA Imports Fuel Ethanol'!$A:$A,AB$3,'EIA Imports Fuel Ethanol'!$C:$C,$A52)</f>
        <v/>
      </c>
      <c r="AC52">
        <f>SUMIFS('EIA Imports Fuel Ethanol'!$D:$D,'EIA Imports Fuel Ethanol'!$A:$A,AC$3,'EIA Imports Fuel Ethanol'!$C:$C,$A52)</f>
        <v/>
      </c>
      <c r="AD52">
        <f>SUMIFS('EIA Imports Fuel Ethanol'!$D:$D,'EIA Imports Fuel Ethanol'!$A:$A,AD$3,'EIA Imports Fuel Ethanol'!$C:$C,$A52)</f>
        <v/>
      </c>
      <c r="AE52">
        <f>SUMIFS('EIA Imports Fuel Ethanol'!$D:$D,'EIA Imports Fuel Ethanol'!$A:$A,AE$3,'EIA Imports Fuel Ethanol'!$C:$C,$A52)</f>
        <v/>
      </c>
      <c r="AF52">
        <f>SUMIFS('EIA Imports Fuel Ethanol'!$D:$D,'EIA Imports Fuel Ethanol'!$A:$A,AF$3,'EIA Imports Fuel Ethanol'!$C:$C,$A52)</f>
        <v/>
      </c>
      <c r="AG52">
        <f>SUMIFS('EIA Imports Fuel Ethanol'!$D:$D,'EIA Imports Fuel Ethanol'!$A:$A,AG$3,'EIA Imports Fuel Ethanol'!$C:$C,$A52)</f>
        <v/>
      </c>
      <c r="AH52">
        <f>SUMIFS('EIA Imports Fuel Ethanol'!$D:$D,'EIA Imports Fuel Ethanol'!$A:$A,AH$3,'EIA Imports Fuel Ethanol'!$C:$C,$A52)</f>
        <v/>
      </c>
      <c r="AI52">
        <f>SUMIFS('EIA Imports Fuel Ethanol'!$D:$D,'EIA Imports Fuel Ethanol'!$A:$A,AI$3,'EIA Imports Fuel Ethanol'!$C:$C,$A52)</f>
        <v/>
      </c>
      <c r="AJ52">
        <f>SUMIFS('EIA Imports Fuel Ethanol'!$D:$D,'EIA Imports Fuel Ethanol'!$A:$A,AJ$3,'EIA Imports Fuel Ethanol'!$C:$C,$A52)</f>
        <v/>
      </c>
      <c r="AK52">
        <f>SUMIFS('EIA Imports Fuel Ethanol'!$D:$D,'EIA Imports Fuel Ethanol'!$A:$A,AK$3,'EIA Imports Fuel Ethanol'!$C:$C,$A52)</f>
        <v/>
      </c>
      <c r="AL52">
        <f>SUMIFS('EIA Imports Fuel Ethanol'!$D:$D,'EIA Imports Fuel Ethanol'!$A:$A,AL$3,'EIA Imports Fuel Ethanol'!$C:$C,$A52)</f>
        <v/>
      </c>
      <c r="AM52">
        <f>SUMIFS('EIA Imports Fuel Ethanol'!$D:$D,'EIA Imports Fuel Ethanol'!$A:$A,AM$3,'EIA Imports Fuel Ethanol'!$C:$C,$A52)</f>
        <v/>
      </c>
      <c r="AN52">
        <f>SUMIFS('EIA Imports Fuel Ethanol'!$D:$D,'EIA Imports Fuel Ethanol'!$A:$A,AN$3,'EIA Imports Fuel Ethanol'!$C:$C,$A52)</f>
        <v/>
      </c>
      <c r="AO52">
        <f>SUMIFS('EIA Imports Fuel Ethanol'!$D:$D,'EIA Imports Fuel Ethanol'!$A:$A,AO$3,'EIA Imports Fuel Ethanol'!$C:$C,$A52)</f>
        <v/>
      </c>
      <c r="AP52">
        <f>SUMIFS('EIA Imports Fuel Ethanol'!$D:$D,'EIA Imports Fuel Ethanol'!$A:$A,AP$3,'EIA Imports Fuel Ethanol'!$C:$C,$A52)</f>
        <v/>
      </c>
      <c r="AQ52">
        <f>SUMIFS('EIA Imports Fuel Ethanol'!$D:$D,'EIA Imports Fuel Ethanol'!$A:$A,AQ$3,'EIA Imports Fuel Ethanol'!$C:$C,$A52)</f>
        <v/>
      </c>
      <c r="AR52">
        <f>SUMIFS('EIA Imports Fuel Ethanol'!$D:$D,'EIA Imports Fuel Ethanol'!$A:$A,AR$3,'EIA Imports Fuel Ethanol'!$C:$C,$A52)</f>
        <v/>
      </c>
      <c r="AS52">
        <f>SUMIFS('EIA Imports Fuel Ethanol'!$D:$D,'EIA Imports Fuel Ethanol'!$A:$A,AS$3,'EIA Imports Fuel Ethanol'!$C:$C,$A52)</f>
        <v/>
      </c>
      <c r="AT52">
        <f>SUMIFS('EIA Imports Fuel Ethanol'!$D:$D,'EIA Imports Fuel Ethanol'!$A:$A,AT$3,'EIA Imports Fuel Ethanol'!$C:$C,$A52)</f>
        <v/>
      </c>
      <c r="AU52">
        <f>SUMIFS('EIA Imports Fuel Ethanol'!$D:$D,'EIA Imports Fuel Ethanol'!$A:$A,AU$3,'EIA Imports Fuel Ethanol'!$C:$C,$A52)</f>
        <v/>
      </c>
      <c r="AV52">
        <f>SUMIFS('EIA Imports Fuel Ethanol'!$D:$D,'EIA Imports Fuel Ethanol'!$A:$A,AV$3,'EIA Imports Fuel Ethanol'!$C:$C,$A52)</f>
        <v/>
      </c>
    </row>
    <row r="53" spans="1:48">
      <c r="A53" t="s">
        <v>340</v>
      </c>
      <c r="B53" t="s">
        <v>1648</v>
      </c>
      <c r="C53" t="s">
        <v>1742</v>
      </c>
      <c r="E53">
        <f>SUMIFS('EIA Imports Fuel Ethanol'!$D:$D,'EIA Imports Fuel Ethanol'!$A:$A,E$3,'EIA Imports Fuel Ethanol'!$C:$C,$A53)</f>
        <v/>
      </c>
      <c r="F53">
        <f>SUMIFS('EIA Imports Fuel Ethanol'!$D:$D,'EIA Imports Fuel Ethanol'!$A:$A,F$3,'EIA Imports Fuel Ethanol'!$C:$C,$A53)</f>
        <v/>
      </c>
      <c r="G53">
        <f>SUMIFS('EIA Imports Fuel Ethanol'!$D:$D,'EIA Imports Fuel Ethanol'!$A:$A,G$3,'EIA Imports Fuel Ethanol'!$C:$C,$A53)</f>
        <v/>
      </c>
      <c r="H53">
        <f>SUMIFS('EIA Imports Fuel Ethanol'!$D:$D,'EIA Imports Fuel Ethanol'!$A:$A,H$3,'EIA Imports Fuel Ethanol'!$C:$C,$A53)</f>
        <v/>
      </c>
      <c r="I53">
        <f>SUMIFS('EIA Imports Fuel Ethanol'!$D:$D,'EIA Imports Fuel Ethanol'!$A:$A,I$3,'EIA Imports Fuel Ethanol'!$C:$C,$A53)</f>
        <v/>
      </c>
      <c r="J53">
        <f>SUMIFS('EIA Imports Fuel Ethanol'!$D:$D,'EIA Imports Fuel Ethanol'!$A:$A,J$3,'EIA Imports Fuel Ethanol'!$C:$C,$A53)</f>
        <v/>
      </c>
      <c r="K53">
        <f>SUMIFS('EIA Imports Fuel Ethanol'!$D:$D,'EIA Imports Fuel Ethanol'!$A:$A,K$3,'EIA Imports Fuel Ethanol'!$C:$C,$A53)</f>
        <v/>
      </c>
      <c r="L53">
        <f>SUMIFS('EIA Imports Fuel Ethanol'!$D:$D,'EIA Imports Fuel Ethanol'!$A:$A,L$3,'EIA Imports Fuel Ethanol'!$C:$C,$A53)</f>
        <v/>
      </c>
      <c r="M53">
        <f>SUMIFS('EIA Imports Fuel Ethanol'!$D:$D,'EIA Imports Fuel Ethanol'!$A:$A,M$3,'EIA Imports Fuel Ethanol'!$C:$C,$A53)</f>
        <v/>
      </c>
      <c r="N53">
        <f>SUMIFS('EIA Imports Fuel Ethanol'!$D:$D,'EIA Imports Fuel Ethanol'!$A:$A,N$3,'EIA Imports Fuel Ethanol'!$C:$C,$A53)</f>
        <v/>
      </c>
      <c r="O53">
        <f>SUMIFS('EIA Imports Fuel Ethanol'!$D:$D,'EIA Imports Fuel Ethanol'!$A:$A,O$3,'EIA Imports Fuel Ethanol'!$C:$C,$A53)</f>
        <v/>
      </c>
      <c r="P53">
        <f>SUMIFS('EIA Imports Fuel Ethanol'!$D:$D,'EIA Imports Fuel Ethanol'!$A:$A,P$3,'EIA Imports Fuel Ethanol'!$C:$C,$A53)</f>
        <v/>
      </c>
      <c r="Q53">
        <f>SUMIFS('EIA Imports Fuel Ethanol'!$D:$D,'EIA Imports Fuel Ethanol'!$A:$A,Q$3,'EIA Imports Fuel Ethanol'!$C:$C,$A53)</f>
        <v/>
      </c>
      <c r="R53">
        <f>SUMIFS('EIA Imports Fuel Ethanol'!$D:$D,'EIA Imports Fuel Ethanol'!$A:$A,R$3,'EIA Imports Fuel Ethanol'!$C:$C,$A53)</f>
        <v/>
      </c>
      <c r="S53">
        <f>SUMIFS('EIA Imports Fuel Ethanol'!$D:$D,'EIA Imports Fuel Ethanol'!$A:$A,S$3,'EIA Imports Fuel Ethanol'!$C:$C,$A53)</f>
        <v/>
      </c>
      <c r="T53">
        <f>SUMIFS('EIA Imports Fuel Ethanol'!$D:$D,'EIA Imports Fuel Ethanol'!$A:$A,T$3,'EIA Imports Fuel Ethanol'!$C:$C,$A53)</f>
        <v/>
      </c>
      <c r="U53">
        <f>SUMIFS('EIA Imports Fuel Ethanol'!$D:$D,'EIA Imports Fuel Ethanol'!$A:$A,U$3,'EIA Imports Fuel Ethanol'!$C:$C,$A53)</f>
        <v/>
      </c>
      <c r="V53">
        <f>SUMIFS('EIA Imports Fuel Ethanol'!$D:$D,'EIA Imports Fuel Ethanol'!$A:$A,V$3,'EIA Imports Fuel Ethanol'!$C:$C,$A53)</f>
        <v/>
      </c>
      <c r="W53">
        <f>SUMIFS('EIA Imports Fuel Ethanol'!$D:$D,'EIA Imports Fuel Ethanol'!$A:$A,W$3,'EIA Imports Fuel Ethanol'!$C:$C,$A53)</f>
        <v/>
      </c>
      <c r="X53">
        <f>SUMIFS('EIA Imports Fuel Ethanol'!$D:$D,'EIA Imports Fuel Ethanol'!$A:$A,X$3,'EIA Imports Fuel Ethanol'!$C:$C,$A53)</f>
        <v/>
      </c>
      <c r="Y53">
        <f>SUMIFS('EIA Imports Fuel Ethanol'!$D:$D,'EIA Imports Fuel Ethanol'!$A:$A,Y$3,'EIA Imports Fuel Ethanol'!$C:$C,$A53)</f>
        <v/>
      </c>
      <c r="Z53">
        <f>SUMIFS('EIA Imports Fuel Ethanol'!$D:$D,'EIA Imports Fuel Ethanol'!$A:$A,Z$3,'EIA Imports Fuel Ethanol'!$C:$C,$A53)</f>
        <v/>
      </c>
      <c r="AA53">
        <f>SUMIFS('EIA Imports Fuel Ethanol'!$D:$D,'EIA Imports Fuel Ethanol'!$A:$A,AA$3,'EIA Imports Fuel Ethanol'!$C:$C,$A53)</f>
        <v/>
      </c>
      <c r="AB53">
        <f>SUMIFS('EIA Imports Fuel Ethanol'!$D:$D,'EIA Imports Fuel Ethanol'!$A:$A,AB$3,'EIA Imports Fuel Ethanol'!$C:$C,$A53)</f>
        <v/>
      </c>
      <c r="AC53">
        <f>SUMIFS('EIA Imports Fuel Ethanol'!$D:$D,'EIA Imports Fuel Ethanol'!$A:$A,AC$3,'EIA Imports Fuel Ethanol'!$C:$C,$A53)</f>
        <v/>
      </c>
      <c r="AD53">
        <f>SUMIFS('EIA Imports Fuel Ethanol'!$D:$D,'EIA Imports Fuel Ethanol'!$A:$A,AD$3,'EIA Imports Fuel Ethanol'!$C:$C,$A53)</f>
        <v/>
      </c>
      <c r="AE53">
        <f>SUMIFS('EIA Imports Fuel Ethanol'!$D:$D,'EIA Imports Fuel Ethanol'!$A:$A,AE$3,'EIA Imports Fuel Ethanol'!$C:$C,$A53)</f>
        <v/>
      </c>
      <c r="AF53">
        <f>SUMIFS('EIA Imports Fuel Ethanol'!$D:$D,'EIA Imports Fuel Ethanol'!$A:$A,AF$3,'EIA Imports Fuel Ethanol'!$C:$C,$A53)</f>
        <v/>
      </c>
      <c r="AG53">
        <f>SUMIFS('EIA Imports Fuel Ethanol'!$D:$D,'EIA Imports Fuel Ethanol'!$A:$A,AG$3,'EIA Imports Fuel Ethanol'!$C:$C,$A53)</f>
        <v/>
      </c>
      <c r="AH53">
        <f>SUMIFS('EIA Imports Fuel Ethanol'!$D:$D,'EIA Imports Fuel Ethanol'!$A:$A,AH$3,'EIA Imports Fuel Ethanol'!$C:$C,$A53)</f>
        <v/>
      </c>
      <c r="AI53">
        <f>SUMIFS('EIA Imports Fuel Ethanol'!$D:$D,'EIA Imports Fuel Ethanol'!$A:$A,AI$3,'EIA Imports Fuel Ethanol'!$C:$C,$A53)</f>
        <v/>
      </c>
      <c r="AJ53">
        <f>SUMIFS('EIA Imports Fuel Ethanol'!$D:$D,'EIA Imports Fuel Ethanol'!$A:$A,AJ$3,'EIA Imports Fuel Ethanol'!$C:$C,$A53)</f>
        <v/>
      </c>
      <c r="AK53">
        <f>SUMIFS('EIA Imports Fuel Ethanol'!$D:$D,'EIA Imports Fuel Ethanol'!$A:$A,AK$3,'EIA Imports Fuel Ethanol'!$C:$C,$A53)</f>
        <v/>
      </c>
      <c r="AL53">
        <f>SUMIFS('EIA Imports Fuel Ethanol'!$D:$D,'EIA Imports Fuel Ethanol'!$A:$A,AL$3,'EIA Imports Fuel Ethanol'!$C:$C,$A53)</f>
        <v/>
      </c>
      <c r="AM53">
        <f>SUMIFS('EIA Imports Fuel Ethanol'!$D:$D,'EIA Imports Fuel Ethanol'!$A:$A,AM$3,'EIA Imports Fuel Ethanol'!$C:$C,$A53)</f>
        <v/>
      </c>
      <c r="AN53">
        <f>SUMIFS('EIA Imports Fuel Ethanol'!$D:$D,'EIA Imports Fuel Ethanol'!$A:$A,AN$3,'EIA Imports Fuel Ethanol'!$C:$C,$A53)</f>
        <v/>
      </c>
      <c r="AO53">
        <f>SUMIFS('EIA Imports Fuel Ethanol'!$D:$D,'EIA Imports Fuel Ethanol'!$A:$A,AO$3,'EIA Imports Fuel Ethanol'!$C:$C,$A53)</f>
        <v/>
      </c>
      <c r="AP53">
        <f>SUMIFS('EIA Imports Fuel Ethanol'!$D:$D,'EIA Imports Fuel Ethanol'!$A:$A,AP$3,'EIA Imports Fuel Ethanol'!$C:$C,$A53)</f>
        <v/>
      </c>
      <c r="AQ53">
        <f>SUMIFS('EIA Imports Fuel Ethanol'!$D:$D,'EIA Imports Fuel Ethanol'!$A:$A,AQ$3,'EIA Imports Fuel Ethanol'!$C:$C,$A53)</f>
        <v/>
      </c>
      <c r="AR53">
        <f>SUMIFS('EIA Imports Fuel Ethanol'!$D:$D,'EIA Imports Fuel Ethanol'!$A:$A,AR$3,'EIA Imports Fuel Ethanol'!$C:$C,$A53)</f>
        <v/>
      </c>
      <c r="AS53">
        <f>SUMIFS('EIA Imports Fuel Ethanol'!$D:$D,'EIA Imports Fuel Ethanol'!$A:$A,AS$3,'EIA Imports Fuel Ethanol'!$C:$C,$A53)</f>
        <v/>
      </c>
      <c r="AT53">
        <f>SUMIFS('EIA Imports Fuel Ethanol'!$D:$D,'EIA Imports Fuel Ethanol'!$A:$A,AT$3,'EIA Imports Fuel Ethanol'!$C:$C,$A53)</f>
        <v/>
      </c>
      <c r="AU53">
        <f>SUMIFS('EIA Imports Fuel Ethanol'!$D:$D,'EIA Imports Fuel Ethanol'!$A:$A,AU$3,'EIA Imports Fuel Ethanol'!$C:$C,$A53)</f>
        <v/>
      </c>
      <c r="AV53">
        <f>SUMIFS('EIA Imports Fuel Ethanol'!$D:$D,'EIA Imports Fuel Ethanol'!$A:$A,AV$3,'EIA Imports Fuel Ethanol'!$C:$C,$A53)</f>
        <v/>
      </c>
    </row>
    <row r="54" spans="1:48">
      <c r="A54" t="s">
        <v>350</v>
      </c>
      <c r="B54" t="s">
        <v>1648</v>
      </c>
      <c r="C54" t="s">
        <v>1742</v>
      </c>
      <c r="E54">
        <f>SUMIFS('EIA Imports Fuel Ethanol'!$D:$D,'EIA Imports Fuel Ethanol'!$A:$A,E$3,'EIA Imports Fuel Ethanol'!$C:$C,$A54)</f>
        <v/>
      </c>
      <c r="F54">
        <f>SUMIFS('EIA Imports Fuel Ethanol'!$D:$D,'EIA Imports Fuel Ethanol'!$A:$A,F$3,'EIA Imports Fuel Ethanol'!$C:$C,$A54)</f>
        <v/>
      </c>
      <c r="G54">
        <f>SUMIFS('EIA Imports Fuel Ethanol'!$D:$D,'EIA Imports Fuel Ethanol'!$A:$A,G$3,'EIA Imports Fuel Ethanol'!$C:$C,$A54)</f>
        <v/>
      </c>
      <c r="H54">
        <f>SUMIFS('EIA Imports Fuel Ethanol'!$D:$D,'EIA Imports Fuel Ethanol'!$A:$A,H$3,'EIA Imports Fuel Ethanol'!$C:$C,$A54)</f>
        <v/>
      </c>
      <c r="I54">
        <f>SUMIFS('EIA Imports Fuel Ethanol'!$D:$D,'EIA Imports Fuel Ethanol'!$A:$A,I$3,'EIA Imports Fuel Ethanol'!$C:$C,$A54)</f>
        <v/>
      </c>
      <c r="J54">
        <f>SUMIFS('EIA Imports Fuel Ethanol'!$D:$D,'EIA Imports Fuel Ethanol'!$A:$A,J$3,'EIA Imports Fuel Ethanol'!$C:$C,$A54)</f>
        <v/>
      </c>
      <c r="K54">
        <f>SUMIFS('EIA Imports Fuel Ethanol'!$D:$D,'EIA Imports Fuel Ethanol'!$A:$A,K$3,'EIA Imports Fuel Ethanol'!$C:$C,$A54)</f>
        <v/>
      </c>
      <c r="L54">
        <f>SUMIFS('EIA Imports Fuel Ethanol'!$D:$D,'EIA Imports Fuel Ethanol'!$A:$A,L$3,'EIA Imports Fuel Ethanol'!$C:$C,$A54)</f>
        <v/>
      </c>
      <c r="M54">
        <f>SUMIFS('EIA Imports Fuel Ethanol'!$D:$D,'EIA Imports Fuel Ethanol'!$A:$A,M$3,'EIA Imports Fuel Ethanol'!$C:$C,$A54)</f>
        <v/>
      </c>
      <c r="N54">
        <f>SUMIFS('EIA Imports Fuel Ethanol'!$D:$D,'EIA Imports Fuel Ethanol'!$A:$A,N$3,'EIA Imports Fuel Ethanol'!$C:$C,$A54)</f>
        <v/>
      </c>
      <c r="O54">
        <f>SUMIFS('EIA Imports Fuel Ethanol'!$D:$D,'EIA Imports Fuel Ethanol'!$A:$A,O$3,'EIA Imports Fuel Ethanol'!$C:$C,$A54)</f>
        <v/>
      </c>
      <c r="P54">
        <f>SUMIFS('EIA Imports Fuel Ethanol'!$D:$D,'EIA Imports Fuel Ethanol'!$A:$A,P$3,'EIA Imports Fuel Ethanol'!$C:$C,$A54)</f>
        <v/>
      </c>
      <c r="Q54">
        <f>SUMIFS('EIA Imports Fuel Ethanol'!$D:$D,'EIA Imports Fuel Ethanol'!$A:$A,Q$3,'EIA Imports Fuel Ethanol'!$C:$C,$A54)</f>
        <v/>
      </c>
      <c r="R54">
        <f>SUMIFS('EIA Imports Fuel Ethanol'!$D:$D,'EIA Imports Fuel Ethanol'!$A:$A,R$3,'EIA Imports Fuel Ethanol'!$C:$C,$A54)</f>
        <v/>
      </c>
      <c r="S54">
        <f>SUMIFS('EIA Imports Fuel Ethanol'!$D:$D,'EIA Imports Fuel Ethanol'!$A:$A,S$3,'EIA Imports Fuel Ethanol'!$C:$C,$A54)</f>
        <v/>
      </c>
      <c r="T54">
        <f>SUMIFS('EIA Imports Fuel Ethanol'!$D:$D,'EIA Imports Fuel Ethanol'!$A:$A,T$3,'EIA Imports Fuel Ethanol'!$C:$C,$A54)</f>
        <v/>
      </c>
      <c r="U54">
        <f>SUMIFS('EIA Imports Fuel Ethanol'!$D:$D,'EIA Imports Fuel Ethanol'!$A:$A,U$3,'EIA Imports Fuel Ethanol'!$C:$C,$A54)</f>
        <v/>
      </c>
      <c r="V54">
        <f>SUMIFS('EIA Imports Fuel Ethanol'!$D:$D,'EIA Imports Fuel Ethanol'!$A:$A,V$3,'EIA Imports Fuel Ethanol'!$C:$C,$A54)</f>
        <v/>
      </c>
      <c r="W54">
        <f>SUMIFS('EIA Imports Fuel Ethanol'!$D:$D,'EIA Imports Fuel Ethanol'!$A:$A,W$3,'EIA Imports Fuel Ethanol'!$C:$C,$A54)</f>
        <v/>
      </c>
      <c r="X54">
        <f>SUMIFS('EIA Imports Fuel Ethanol'!$D:$D,'EIA Imports Fuel Ethanol'!$A:$A,X$3,'EIA Imports Fuel Ethanol'!$C:$C,$A54)</f>
        <v/>
      </c>
      <c r="Y54">
        <f>SUMIFS('EIA Imports Fuel Ethanol'!$D:$D,'EIA Imports Fuel Ethanol'!$A:$A,Y$3,'EIA Imports Fuel Ethanol'!$C:$C,$A54)</f>
        <v/>
      </c>
      <c r="Z54">
        <f>SUMIFS('EIA Imports Fuel Ethanol'!$D:$D,'EIA Imports Fuel Ethanol'!$A:$A,Z$3,'EIA Imports Fuel Ethanol'!$C:$C,$A54)</f>
        <v/>
      </c>
      <c r="AA54">
        <f>SUMIFS('EIA Imports Fuel Ethanol'!$D:$D,'EIA Imports Fuel Ethanol'!$A:$A,AA$3,'EIA Imports Fuel Ethanol'!$C:$C,$A54)</f>
        <v/>
      </c>
      <c r="AB54">
        <f>SUMIFS('EIA Imports Fuel Ethanol'!$D:$D,'EIA Imports Fuel Ethanol'!$A:$A,AB$3,'EIA Imports Fuel Ethanol'!$C:$C,$A54)</f>
        <v/>
      </c>
      <c r="AC54">
        <f>SUMIFS('EIA Imports Fuel Ethanol'!$D:$D,'EIA Imports Fuel Ethanol'!$A:$A,AC$3,'EIA Imports Fuel Ethanol'!$C:$C,$A54)</f>
        <v/>
      </c>
      <c r="AD54">
        <f>SUMIFS('EIA Imports Fuel Ethanol'!$D:$D,'EIA Imports Fuel Ethanol'!$A:$A,AD$3,'EIA Imports Fuel Ethanol'!$C:$C,$A54)</f>
        <v/>
      </c>
      <c r="AE54">
        <f>SUMIFS('EIA Imports Fuel Ethanol'!$D:$D,'EIA Imports Fuel Ethanol'!$A:$A,AE$3,'EIA Imports Fuel Ethanol'!$C:$C,$A54)</f>
        <v/>
      </c>
      <c r="AF54">
        <f>SUMIFS('EIA Imports Fuel Ethanol'!$D:$D,'EIA Imports Fuel Ethanol'!$A:$A,AF$3,'EIA Imports Fuel Ethanol'!$C:$C,$A54)</f>
        <v/>
      </c>
      <c r="AG54">
        <f>SUMIFS('EIA Imports Fuel Ethanol'!$D:$D,'EIA Imports Fuel Ethanol'!$A:$A,AG$3,'EIA Imports Fuel Ethanol'!$C:$C,$A54)</f>
        <v/>
      </c>
      <c r="AH54">
        <f>SUMIFS('EIA Imports Fuel Ethanol'!$D:$D,'EIA Imports Fuel Ethanol'!$A:$A,AH$3,'EIA Imports Fuel Ethanol'!$C:$C,$A54)</f>
        <v/>
      </c>
      <c r="AI54">
        <f>SUMIFS('EIA Imports Fuel Ethanol'!$D:$D,'EIA Imports Fuel Ethanol'!$A:$A,AI$3,'EIA Imports Fuel Ethanol'!$C:$C,$A54)</f>
        <v/>
      </c>
      <c r="AJ54">
        <f>SUMIFS('EIA Imports Fuel Ethanol'!$D:$D,'EIA Imports Fuel Ethanol'!$A:$A,AJ$3,'EIA Imports Fuel Ethanol'!$C:$C,$A54)</f>
        <v/>
      </c>
      <c r="AK54">
        <f>SUMIFS('EIA Imports Fuel Ethanol'!$D:$D,'EIA Imports Fuel Ethanol'!$A:$A,AK$3,'EIA Imports Fuel Ethanol'!$C:$C,$A54)</f>
        <v/>
      </c>
      <c r="AL54">
        <f>SUMIFS('EIA Imports Fuel Ethanol'!$D:$D,'EIA Imports Fuel Ethanol'!$A:$A,AL$3,'EIA Imports Fuel Ethanol'!$C:$C,$A54)</f>
        <v/>
      </c>
      <c r="AM54">
        <f>SUMIFS('EIA Imports Fuel Ethanol'!$D:$D,'EIA Imports Fuel Ethanol'!$A:$A,AM$3,'EIA Imports Fuel Ethanol'!$C:$C,$A54)</f>
        <v/>
      </c>
      <c r="AN54">
        <f>SUMIFS('EIA Imports Fuel Ethanol'!$D:$D,'EIA Imports Fuel Ethanol'!$A:$A,AN$3,'EIA Imports Fuel Ethanol'!$C:$C,$A54)</f>
        <v/>
      </c>
      <c r="AO54">
        <f>SUMIFS('EIA Imports Fuel Ethanol'!$D:$D,'EIA Imports Fuel Ethanol'!$A:$A,AO$3,'EIA Imports Fuel Ethanol'!$C:$C,$A54)</f>
        <v/>
      </c>
      <c r="AP54">
        <f>SUMIFS('EIA Imports Fuel Ethanol'!$D:$D,'EIA Imports Fuel Ethanol'!$A:$A,AP$3,'EIA Imports Fuel Ethanol'!$C:$C,$A54)</f>
        <v/>
      </c>
      <c r="AQ54">
        <f>SUMIFS('EIA Imports Fuel Ethanol'!$D:$D,'EIA Imports Fuel Ethanol'!$A:$A,AQ$3,'EIA Imports Fuel Ethanol'!$C:$C,$A54)</f>
        <v/>
      </c>
      <c r="AR54">
        <f>SUMIFS('EIA Imports Fuel Ethanol'!$D:$D,'EIA Imports Fuel Ethanol'!$A:$A,AR$3,'EIA Imports Fuel Ethanol'!$C:$C,$A54)</f>
        <v/>
      </c>
      <c r="AS54">
        <f>SUMIFS('EIA Imports Fuel Ethanol'!$D:$D,'EIA Imports Fuel Ethanol'!$A:$A,AS$3,'EIA Imports Fuel Ethanol'!$C:$C,$A54)</f>
        <v/>
      </c>
      <c r="AT54">
        <f>SUMIFS('EIA Imports Fuel Ethanol'!$D:$D,'EIA Imports Fuel Ethanol'!$A:$A,AT$3,'EIA Imports Fuel Ethanol'!$C:$C,$A54)</f>
        <v/>
      </c>
      <c r="AU54">
        <f>SUMIFS('EIA Imports Fuel Ethanol'!$D:$D,'EIA Imports Fuel Ethanol'!$A:$A,AU$3,'EIA Imports Fuel Ethanol'!$C:$C,$A54)</f>
        <v/>
      </c>
      <c r="AV54">
        <f>SUMIFS('EIA Imports Fuel Ethanol'!$D:$D,'EIA Imports Fuel Ethanol'!$A:$A,AV$3,'EIA Imports Fuel Ethanol'!$C:$C,$A54)</f>
        <v/>
      </c>
    </row>
    <row r="55" spans="1:48">
      <c r="A55" t="s">
        <v>257</v>
      </c>
      <c r="B55" t="s">
        <v>1648</v>
      </c>
      <c r="C55" t="s">
        <v>1742</v>
      </c>
      <c r="E55">
        <f>SUMIFS('EIA Imports Fuel Ethanol'!$D:$D,'EIA Imports Fuel Ethanol'!$A:$A,E$3,'EIA Imports Fuel Ethanol'!$C:$C,$A55)</f>
        <v/>
      </c>
      <c r="F55">
        <f>SUMIFS('EIA Imports Fuel Ethanol'!$D:$D,'EIA Imports Fuel Ethanol'!$A:$A,F$3,'EIA Imports Fuel Ethanol'!$C:$C,$A55)</f>
        <v/>
      </c>
      <c r="G55">
        <f>SUMIFS('EIA Imports Fuel Ethanol'!$D:$D,'EIA Imports Fuel Ethanol'!$A:$A,G$3,'EIA Imports Fuel Ethanol'!$C:$C,$A55)</f>
        <v/>
      </c>
      <c r="H55">
        <f>SUMIFS('EIA Imports Fuel Ethanol'!$D:$D,'EIA Imports Fuel Ethanol'!$A:$A,H$3,'EIA Imports Fuel Ethanol'!$C:$C,$A55)</f>
        <v/>
      </c>
      <c r="I55">
        <f>SUMIFS('EIA Imports Fuel Ethanol'!$D:$D,'EIA Imports Fuel Ethanol'!$A:$A,I$3,'EIA Imports Fuel Ethanol'!$C:$C,$A55)</f>
        <v/>
      </c>
      <c r="J55">
        <f>SUMIFS('EIA Imports Fuel Ethanol'!$D:$D,'EIA Imports Fuel Ethanol'!$A:$A,J$3,'EIA Imports Fuel Ethanol'!$C:$C,$A55)</f>
        <v/>
      </c>
      <c r="K55">
        <f>SUMIFS('EIA Imports Fuel Ethanol'!$D:$D,'EIA Imports Fuel Ethanol'!$A:$A,K$3,'EIA Imports Fuel Ethanol'!$C:$C,$A55)</f>
        <v/>
      </c>
      <c r="L55">
        <f>SUMIFS('EIA Imports Fuel Ethanol'!$D:$D,'EIA Imports Fuel Ethanol'!$A:$A,L$3,'EIA Imports Fuel Ethanol'!$C:$C,$A55)</f>
        <v/>
      </c>
      <c r="M55">
        <f>SUMIFS('EIA Imports Fuel Ethanol'!$D:$D,'EIA Imports Fuel Ethanol'!$A:$A,M$3,'EIA Imports Fuel Ethanol'!$C:$C,$A55)</f>
        <v/>
      </c>
      <c r="N55">
        <f>SUMIFS('EIA Imports Fuel Ethanol'!$D:$D,'EIA Imports Fuel Ethanol'!$A:$A,N$3,'EIA Imports Fuel Ethanol'!$C:$C,$A55)</f>
        <v/>
      </c>
      <c r="O55">
        <f>SUMIFS('EIA Imports Fuel Ethanol'!$D:$D,'EIA Imports Fuel Ethanol'!$A:$A,O$3,'EIA Imports Fuel Ethanol'!$C:$C,$A55)</f>
        <v/>
      </c>
      <c r="P55">
        <f>SUMIFS('EIA Imports Fuel Ethanol'!$D:$D,'EIA Imports Fuel Ethanol'!$A:$A,P$3,'EIA Imports Fuel Ethanol'!$C:$C,$A55)</f>
        <v/>
      </c>
      <c r="Q55">
        <f>SUMIFS('EIA Imports Fuel Ethanol'!$D:$D,'EIA Imports Fuel Ethanol'!$A:$A,Q$3,'EIA Imports Fuel Ethanol'!$C:$C,$A55)</f>
        <v/>
      </c>
      <c r="R55">
        <f>SUMIFS('EIA Imports Fuel Ethanol'!$D:$D,'EIA Imports Fuel Ethanol'!$A:$A,R$3,'EIA Imports Fuel Ethanol'!$C:$C,$A55)</f>
        <v/>
      </c>
      <c r="S55">
        <f>SUMIFS('EIA Imports Fuel Ethanol'!$D:$D,'EIA Imports Fuel Ethanol'!$A:$A,S$3,'EIA Imports Fuel Ethanol'!$C:$C,$A55)</f>
        <v/>
      </c>
      <c r="T55">
        <f>SUMIFS('EIA Imports Fuel Ethanol'!$D:$D,'EIA Imports Fuel Ethanol'!$A:$A,T$3,'EIA Imports Fuel Ethanol'!$C:$C,$A55)</f>
        <v/>
      </c>
      <c r="U55">
        <f>SUMIFS('EIA Imports Fuel Ethanol'!$D:$D,'EIA Imports Fuel Ethanol'!$A:$A,U$3,'EIA Imports Fuel Ethanol'!$C:$C,$A55)</f>
        <v/>
      </c>
      <c r="V55">
        <f>SUMIFS('EIA Imports Fuel Ethanol'!$D:$D,'EIA Imports Fuel Ethanol'!$A:$A,V$3,'EIA Imports Fuel Ethanol'!$C:$C,$A55)</f>
        <v/>
      </c>
      <c r="W55">
        <f>SUMIFS('EIA Imports Fuel Ethanol'!$D:$D,'EIA Imports Fuel Ethanol'!$A:$A,W$3,'EIA Imports Fuel Ethanol'!$C:$C,$A55)</f>
        <v/>
      </c>
      <c r="X55">
        <f>SUMIFS('EIA Imports Fuel Ethanol'!$D:$D,'EIA Imports Fuel Ethanol'!$A:$A,X$3,'EIA Imports Fuel Ethanol'!$C:$C,$A55)</f>
        <v/>
      </c>
      <c r="Y55">
        <f>SUMIFS('EIA Imports Fuel Ethanol'!$D:$D,'EIA Imports Fuel Ethanol'!$A:$A,Y$3,'EIA Imports Fuel Ethanol'!$C:$C,$A55)</f>
        <v/>
      </c>
      <c r="Z55">
        <f>SUMIFS('EIA Imports Fuel Ethanol'!$D:$D,'EIA Imports Fuel Ethanol'!$A:$A,Z$3,'EIA Imports Fuel Ethanol'!$C:$C,$A55)</f>
        <v/>
      </c>
      <c r="AA55">
        <f>SUMIFS('EIA Imports Fuel Ethanol'!$D:$D,'EIA Imports Fuel Ethanol'!$A:$A,AA$3,'EIA Imports Fuel Ethanol'!$C:$C,$A55)</f>
        <v/>
      </c>
      <c r="AB55">
        <f>SUMIFS('EIA Imports Fuel Ethanol'!$D:$D,'EIA Imports Fuel Ethanol'!$A:$A,AB$3,'EIA Imports Fuel Ethanol'!$C:$C,$A55)</f>
        <v/>
      </c>
      <c r="AC55">
        <f>SUMIFS('EIA Imports Fuel Ethanol'!$D:$D,'EIA Imports Fuel Ethanol'!$A:$A,AC$3,'EIA Imports Fuel Ethanol'!$C:$C,$A55)</f>
        <v/>
      </c>
      <c r="AD55">
        <f>SUMIFS('EIA Imports Fuel Ethanol'!$D:$D,'EIA Imports Fuel Ethanol'!$A:$A,AD$3,'EIA Imports Fuel Ethanol'!$C:$C,$A55)</f>
        <v/>
      </c>
      <c r="AE55">
        <f>SUMIFS('EIA Imports Fuel Ethanol'!$D:$D,'EIA Imports Fuel Ethanol'!$A:$A,AE$3,'EIA Imports Fuel Ethanol'!$C:$C,$A55)</f>
        <v/>
      </c>
      <c r="AF55">
        <f>SUMIFS('EIA Imports Fuel Ethanol'!$D:$D,'EIA Imports Fuel Ethanol'!$A:$A,AF$3,'EIA Imports Fuel Ethanol'!$C:$C,$A55)</f>
        <v/>
      </c>
      <c r="AG55">
        <f>SUMIFS('EIA Imports Fuel Ethanol'!$D:$D,'EIA Imports Fuel Ethanol'!$A:$A,AG$3,'EIA Imports Fuel Ethanol'!$C:$C,$A55)</f>
        <v/>
      </c>
      <c r="AH55">
        <f>SUMIFS('EIA Imports Fuel Ethanol'!$D:$D,'EIA Imports Fuel Ethanol'!$A:$A,AH$3,'EIA Imports Fuel Ethanol'!$C:$C,$A55)</f>
        <v/>
      </c>
      <c r="AI55">
        <f>SUMIFS('EIA Imports Fuel Ethanol'!$D:$D,'EIA Imports Fuel Ethanol'!$A:$A,AI$3,'EIA Imports Fuel Ethanol'!$C:$C,$A55)</f>
        <v/>
      </c>
      <c r="AJ55">
        <f>SUMIFS('EIA Imports Fuel Ethanol'!$D:$D,'EIA Imports Fuel Ethanol'!$A:$A,AJ$3,'EIA Imports Fuel Ethanol'!$C:$C,$A55)</f>
        <v/>
      </c>
      <c r="AK55">
        <f>SUMIFS('EIA Imports Fuel Ethanol'!$D:$D,'EIA Imports Fuel Ethanol'!$A:$A,AK$3,'EIA Imports Fuel Ethanol'!$C:$C,$A55)</f>
        <v/>
      </c>
      <c r="AL55">
        <f>SUMIFS('EIA Imports Fuel Ethanol'!$D:$D,'EIA Imports Fuel Ethanol'!$A:$A,AL$3,'EIA Imports Fuel Ethanol'!$C:$C,$A55)</f>
        <v/>
      </c>
      <c r="AM55">
        <f>SUMIFS('EIA Imports Fuel Ethanol'!$D:$D,'EIA Imports Fuel Ethanol'!$A:$A,AM$3,'EIA Imports Fuel Ethanol'!$C:$C,$A55)</f>
        <v/>
      </c>
      <c r="AN55">
        <f>SUMIFS('EIA Imports Fuel Ethanol'!$D:$D,'EIA Imports Fuel Ethanol'!$A:$A,AN$3,'EIA Imports Fuel Ethanol'!$C:$C,$A55)</f>
        <v/>
      </c>
      <c r="AO55">
        <f>SUMIFS('EIA Imports Fuel Ethanol'!$D:$D,'EIA Imports Fuel Ethanol'!$A:$A,AO$3,'EIA Imports Fuel Ethanol'!$C:$C,$A55)</f>
        <v/>
      </c>
      <c r="AP55">
        <f>SUMIFS('EIA Imports Fuel Ethanol'!$D:$D,'EIA Imports Fuel Ethanol'!$A:$A,AP$3,'EIA Imports Fuel Ethanol'!$C:$C,$A55)</f>
        <v/>
      </c>
      <c r="AQ55">
        <f>SUMIFS('EIA Imports Fuel Ethanol'!$D:$D,'EIA Imports Fuel Ethanol'!$A:$A,AQ$3,'EIA Imports Fuel Ethanol'!$C:$C,$A55)</f>
        <v/>
      </c>
      <c r="AR55">
        <f>SUMIFS('EIA Imports Fuel Ethanol'!$D:$D,'EIA Imports Fuel Ethanol'!$A:$A,AR$3,'EIA Imports Fuel Ethanol'!$C:$C,$A55)</f>
        <v/>
      </c>
      <c r="AS55">
        <f>SUMIFS('EIA Imports Fuel Ethanol'!$D:$D,'EIA Imports Fuel Ethanol'!$A:$A,AS$3,'EIA Imports Fuel Ethanol'!$C:$C,$A55)</f>
        <v/>
      </c>
      <c r="AT55">
        <f>SUMIFS('EIA Imports Fuel Ethanol'!$D:$D,'EIA Imports Fuel Ethanol'!$A:$A,AT$3,'EIA Imports Fuel Ethanol'!$C:$C,$A55)</f>
        <v/>
      </c>
      <c r="AU55">
        <f>SUMIFS('EIA Imports Fuel Ethanol'!$D:$D,'EIA Imports Fuel Ethanol'!$A:$A,AU$3,'EIA Imports Fuel Ethanol'!$C:$C,$A55)</f>
        <v/>
      </c>
      <c r="AV55">
        <f>SUMIFS('EIA Imports Fuel Ethanol'!$D:$D,'EIA Imports Fuel Ethanol'!$A:$A,AV$3,'EIA Imports Fuel Ethanol'!$C:$C,$A55)</f>
        <v/>
      </c>
    </row>
    <row r="56" spans="1:48">
      <c r="A56" t="s">
        <v>304</v>
      </c>
      <c r="B56" t="s">
        <v>1648</v>
      </c>
      <c r="C56" t="s">
        <v>1742</v>
      </c>
      <c r="E56">
        <f>SUMIFS('EIA Imports Fuel Ethanol'!$D:$D,'EIA Imports Fuel Ethanol'!$A:$A,E$3,'EIA Imports Fuel Ethanol'!$C:$C,$A56)</f>
        <v/>
      </c>
      <c r="F56">
        <f>SUMIFS('EIA Imports Fuel Ethanol'!$D:$D,'EIA Imports Fuel Ethanol'!$A:$A,F$3,'EIA Imports Fuel Ethanol'!$C:$C,$A56)</f>
        <v/>
      </c>
      <c r="G56">
        <f>SUMIFS('EIA Imports Fuel Ethanol'!$D:$D,'EIA Imports Fuel Ethanol'!$A:$A,G$3,'EIA Imports Fuel Ethanol'!$C:$C,$A56)</f>
        <v/>
      </c>
      <c r="H56">
        <f>SUMIFS('EIA Imports Fuel Ethanol'!$D:$D,'EIA Imports Fuel Ethanol'!$A:$A,H$3,'EIA Imports Fuel Ethanol'!$C:$C,$A56)</f>
        <v/>
      </c>
      <c r="I56">
        <f>SUMIFS('EIA Imports Fuel Ethanol'!$D:$D,'EIA Imports Fuel Ethanol'!$A:$A,I$3,'EIA Imports Fuel Ethanol'!$C:$C,$A56)</f>
        <v/>
      </c>
      <c r="J56">
        <f>SUMIFS('EIA Imports Fuel Ethanol'!$D:$D,'EIA Imports Fuel Ethanol'!$A:$A,J$3,'EIA Imports Fuel Ethanol'!$C:$C,$A56)</f>
        <v/>
      </c>
      <c r="K56">
        <f>SUMIFS('EIA Imports Fuel Ethanol'!$D:$D,'EIA Imports Fuel Ethanol'!$A:$A,K$3,'EIA Imports Fuel Ethanol'!$C:$C,$A56)</f>
        <v/>
      </c>
      <c r="L56">
        <f>SUMIFS('EIA Imports Fuel Ethanol'!$D:$D,'EIA Imports Fuel Ethanol'!$A:$A,L$3,'EIA Imports Fuel Ethanol'!$C:$C,$A56)</f>
        <v/>
      </c>
      <c r="M56">
        <f>SUMIFS('EIA Imports Fuel Ethanol'!$D:$D,'EIA Imports Fuel Ethanol'!$A:$A,M$3,'EIA Imports Fuel Ethanol'!$C:$C,$A56)</f>
        <v/>
      </c>
      <c r="N56">
        <f>SUMIFS('EIA Imports Fuel Ethanol'!$D:$D,'EIA Imports Fuel Ethanol'!$A:$A,N$3,'EIA Imports Fuel Ethanol'!$C:$C,$A56)</f>
        <v/>
      </c>
      <c r="O56">
        <f>SUMIFS('EIA Imports Fuel Ethanol'!$D:$D,'EIA Imports Fuel Ethanol'!$A:$A,O$3,'EIA Imports Fuel Ethanol'!$C:$C,$A56)</f>
        <v/>
      </c>
      <c r="P56">
        <f>SUMIFS('EIA Imports Fuel Ethanol'!$D:$D,'EIA Imports Fuel Ethanol'!$A:$A,P$3,'EIA Imports Fuel Ethanol'!$C:$C,$A56)</f>
        <v/>
      </c>
      <c r="Q56">
        <f>SUMIFS('EIA Imports Fuel Ethanol'!$D:$D,'EIA Imports Fuel Ethanol'!$A:$A,Q$3,'EIA Imports Fuel Ethanol'!$C:$C,$A56)</f>
        <v/>
      </c>
      <c r="R56">
        <f>SUMIFS('EIA Imports Fuel Ethanol'!$D:$D,'EIA Imports Fuel Ethanol'!$A:$A,R$3,'EIA Imports Fuel Ethanol'!$C:$C,$A56)</f>
        <v/>
      </c>
      <c r="S56">
        <f>SUMIFS('EIA Imports Fuel Ethanol'!$D:$D,'EIA Imports Fuel Ethanol'!$A:$A,S$3,'EIA Imports Fuel Ethanol'!$C:$C,$A56)</f>
        <v/>
      </c>
      <c r="T56">
        <f>SUMIFS('EIA Imports Fuel Ethanol'!$D:$D,'EIA Imports Fuel Ethanol'!$A:$A,T$3,'EIA Imports Fuel Ethanol'!$C:$C,$A56)</f>
        <v/>
      </c>
      <c r="U56">
        <f>SUMIFS('EIA Imports Fuel Ethanol'!$D:$D,'EIA Imports Fuel Ethanol'!$A:$A,U$3,'EIA Imports Fuel Ethanol'!$C:$C,$A56)</f>
        <v/>
      </c>
      <c r="V56">
        <f>SUMIFS('EIA Imports Fuel Ethanol'!$D:$D,'EIA Imports Fuel Ethanol'!$A:$A,V$3,'EIA Imports Fuel Ethanol'!$C:$C,$A56)</f>
        <v/>
      </c>
      <c r="W56">
        <f>SUMIFS('EIA Imports Fuel Ethanol'!$D:$D,'EIA Imports Fuel Ethanol'!$A:$A,W$3,'EIA Imports Fuel Ethanol'!$C:$C,$A56)</f>
        <v/>
      </c>
      <c r="X56">
        <f>SUMIFS('EIA Imports Fuel Ethanol'!$D:$D,'EIA Imports Fuel Ethanol'!$A:$A,X$3,'EIA Imports Fuel Ethanol'!$C:$C,$A56)</f>
        <v/>
      </c>
      <c r="Y56">
        <f>SUMIFS('EIA Imports Fuel Ethanol'!$D:$D,'EIA Imports Fuel Ethanol'!$A:$A,Y$3,'EIA Imports Fuel Ethanol'!$C:$C,$A56)</f>
        <v/>
      </c>
      <c r="Z56">
        <f>SUMIFS('EIA Imports Fuel Ethanol'!$D:$D,'EIA Imports Fuel Ethanol'!$A:$A,Z$3,'EIA Imports Fuel Ethanol'!$C:$C,$A56)</f>
        <v/>
      </c>
      <c r="AA56">
        <f>SUMIFS('EIA Imports Fuel Ethanol'!$D:$D,'EIA Imports Fuel Ethanol'!$A:$A,AA$3,'EIA Imports Fuel Ethanol'!$C:$C,$A56)</f>
        <v/>
      </c>
      <c r="AB56">
        <f>SUMIFS('EIA Imports Fuel Ethanol'!$D:$D,'EIA Imports Fuel Ethanol'!$A:$A,AB$3,'EIA Imports Fuel Ethanol'!$C:$C,$A56)</f>
        <v/>
      </c>
      <c r="AC56">
        <f>SUMIFS('EIA Imports Fuel Ethanol'!$D:$D,'EIA Imports Fuel Ethanol'!$A:$A,AC$3,'EIA Imports Fuel Ethanol'!$C:$C,$A56)</f>
        <v/>
      </c>
      <c r="AD56">
        <f>SUMIFS('EIA Imports Fuel Ethanol'!$D:$D,'EIA Imports Fuel Ethanol'!$A:$A,AD$3,'EIA Imports Fuel Ethanol'!$C:$C,$A56)</f>
        <v/>
      </c>
      <c r="AE56">
        <f>SUMIFS('EIA Imports Fuel Ethanol'!$D:$D,'EIA Imports Fuel Ethanol'!$A:$A,AE$3,'EIA Imports Fuel Ethanol'!$C:$C,$A56)</f>
        <v/>
      </c>
      <c r="AF56">
        <f>SUMIFS('EIA Imports Fuel Ethanol'!$D:$D,'EIA Imports Fuel Ethanol'!$A:$A,AF$3,'EIA Imports Fuel Ethanol'!$C:$C,$A56)</f>
        <v/>
      </c>
      <c r="AG56">
        <f>SUMIFS('EIA Imports Fuel Ethanol'!$D:$D,'EIA Imports Fuel Ethanol'!$A:$A,AG$3,'EIA Imports Fuel Ethanol'!$C:$C,$A56)</f>
        <v/>
      </c>
      <c r="AH56">
        <f>SUMIFS('EIA Imports Fuel Ethanol'!$D:$D,'EIA Imports Fuel Ethanol'!$A:$A,AH$3,'EIA Imports Fuel Ethanol'!$C:$C,$A56)</f>
        <v/>
      </c>
      <c r="AI56">
        <f>SUMIFS('EIA Imports Fuel Ethanol'!$D:$D,'EIA Imports Fuel Ethanol'!$A:$A,AI$3,'EIA Imports Fuel Ethanol'!$C:$C,$A56)</f>
        <v/>
      </c>
      <c r="AJ56">
        <f>SUMIFS('EIA Imports Fuel Ethanol'!$D:$D,'EIA Imports Fuel Ethanol'!$A:$A,AJ$3,'EIA Imports Fuel Ethanol'!$C:$C,$A56)</f>
        <v/>
      </c>
      <c r="AK56">
        <f>SUMIFS('EIA Imports Fuel Ethanol'!$D:$D,'EIA Imports Fuel Ethanol'!$A:$A,AK$3,'EIA Imports Fuel Ethanol'!$C:$C,$A56)</f>
        <v/>
      </c>
      <c r="AL56">
        <f>SUMIFS('EIA Imports Fuel Ethanol'!$D:$D,'EIA Imports Fuel Ethanol'!$A:$A,AL$3,'EIA Imports Fuel Ethanol'!$C:$C,$A56)</f>
        <v/>
      </c>
      <c r="AM56">
        <f>SUMIFS('EIA Imports Fuel Ethanol'!$D:$D,'EIA Imports Fuel Ethanol'!$A:$A,AM$3,'EIA Imports Fuel Ethanol'!$C:$C,$A56)</f>
        <v/>
      </c>
      <c r="AN56">
        <f>SUMIFS('EIA Imports Fuel Ethanol'!$D:$D,'EIA Imports Fuel Ethanol'!$A:$A,AN$3,'EIA Imports Fuel Ethanol'!$C:$C,$A56)</f>
        <v/>
      </c>
      <c r="AO56">
        <f>SUMIFS('EIA Imports Fuel Ethanol'!$D:$D,'EIA Imports Fuel Ethanol'!$A:$A,AO$3,'EIA Imports Fuel Ethanol'!$C:$C,$A56)</f>
        <v/>
      </c>
      <c r="AP56">
        <f>SUMIFS('EIA Imports Fuel Ethanol'!$D:$D,'EIA Imports Fuel Ethanol'!$A:$A,AP$3,'EIA Imports Fuel Ethanol'!$C:$C,$A56)</f>
        <v/>
      </c>
      <c r="AQ56">
        <f>SUMIFS('EIA Imports Fuel Ethanol'!$D:$D,'EIA Imports Fuel Ethanol'!$A:$A,AQ$3,'EIA Imports Fuel Ethanol'!$C:$C,$A56)</f>
        <v/>
      </c>
      <c r="AR56">
        <f>SUMIFS('EIA Imports Fuel Ethanol'!$D:$D,'EIA Imports Fuel Ethanol'!$A:$A,AR$3,'EIA Imports Fuel Ethanol'!$C:$C,$A56)</f>
        <v/>
      </c>
      <c r="AS56">
        <f>SUMIFS('EIA Imports Fuel Ethanol'!$D:$D,'EIA Imports Fuel Ethanol'!$A:$A,AS$3,'EIA Imports Fuel Ethanol'!$C:$C,$A56)</f>
        <v/>
      </c>
      <c r="AT56">
        <f>SUMIFS('EIA Imports Fuel Ethanol'!$D:$D,'EIA Imports Fuel Ethanol'!$A:$A,AT$3,'EIA Imports Fuel Ethanol'!$C:$C,$A56)</f>
        <v/>
      </c>
      <c r="AU56">
        <f>SUMIFS('EIA Imports Fuel Ethanol'!$D:$D,'EIA Imports Fuel Ethanol'!$A:$A,AU$3,'EIA Imports Fuel Ethanol'!$C:$C,$A56)</f>
        <v/>
      </c>
      <c r="AV56">
        <f>SUMIFS('EIA Imports Fuel Ethanol'!$D:$D,'EIA Imports Fuel Ethanol'!$A:$A,AV$3,'EIA Imports Fuel Ethanol'!$C:$C,$A56)</f>
        <v/>
      </c>
    </row>
    <row r="57" spans="1:48">
      <c r="A57" t="s">
        <v>271</v>
      </c>
      <c r="B57" t="s">
        <v>1648</v>
      </c>
      <c r="C57" t="s">
        <v>1742</v>
      </c>
      <c r="E57">
        <f>SUMIFS('EIA Imports Fuel Ethanol'!$D:$D,'EIA Imports Fuel Ethanol'!$A:$A,E$3,'EIA Imports Fuel Ethanol'!$C:$C,$A57)</f>
        <v/>
      </c>
      <c r="F57">
        <f>SUMIFS('EIA Imports Fuel Ethanol'!$D:$D,'EIA Imports Fuel Ethanol'!$A:$A,F$3,'EIA Imports Fuel Ethanol'!$C:$C,$A57)</f>
        <v/>
      </c>
      <c r="G57">
        <f>SUMIFS('EIA Imports Fuel Ethanol'!$D:$D,'EIA Imports Fuel Ethanol'!$A:$A,G$3,'EIA Imports Fuel Ethanol'!$C:$C,$A57)</f>
        <v/>
      </c>
      <c r="H57">
        <f>SUMIFS('EIA Imports Fuel Ethanol'!$D:$D,'EIA Imports Fuel Ethanol'!$A:$A,H$3,'EIA Imports Fuel Ethanol'!$C:$C,$A57)</f>
        <v/>
      </c>
      <c r="I57">
        <f>SUMIFS('EIA Imports Fuel Ethanol'!$D:$D,'EIA Imports Fuel Ethanol'!$A:$A,I$3,'EIA Imports Fuel Ethanol'!$C:$C,$A57)</f>
        <v/>
      </c>
      <c r="J57">
        <f>SUMIFS('EIA Imports Fuel Ethanol'!$D:$D,'EIA Imports Fuel Ethanol'!$A:$A,J$3,'EIA Imports Fuel Ethanol'!$C:$C,$A57)</f>
        <v/>
      </c>
      <c r="K57">
        <f>SUMIFS('EIA Imports Fuel Ethanol'!$D:$D,'EIA Imports Fuel Ethanol'!$A:$A,K$3,'EIA Imports Fuel Ethanol'!$C:$C,$A57)</f>
        <v/>
      </c>
      <c r="L57">
        <f>SUMIFS('EIA Imports Fuel Ethanol'!$D:$D,'EIA Imports Fuel Ethanol'!$A:$A,L$3,'EIA Imports Fuel Ethanol'!$C:$C,$A57)</f>
        <v/>
      </c>
      <c r="M57">
        <f>SUMIFS('EIA Imports Fuel Ethanol'!$D:$D,'EIA Imports Fuel Ethanol'!$A:$A,M$3,'EIA Imports Fuel Ethanol'!$C:$C,$A57)</f>
        <v/>
      </c>
      <c r="N57">
        <f>SUMIFS('EIA Imports Fuel Ethanol'!$D:$D,'EIA Imports Fuel Ethanol'!$A:$A,N$3,'EIA Imports Fuel Ethanol'!$C:$C,$A57)</f>
        <v/>
      </c>
      <c r="O57">
        <f>SUMIFS('EIA Imports Fuel Ethanol'!$D:$D,'EIA Imports Fuel Ethanol'!$A:$A,O$3,'EIA Imports Fuel Ethanol'!$C:$C,$A57)</f>
        <v/>
      </c>
      <c r="P57">
        <f>SUMIFS('EIA Imports Fuel Ethanol'!$D:$D,'EIA Imports Fuel Ethanol'!$A:$A,P$3,'EIA Imports Fuel Ethanol'!$C:$C,$A57)</f>
        <v/>
      </c>
      <c r="Q57">
        <f>SUMIFS('EIA Imports Fuel Ethanol'!$D:$D,'EIA Imports Fuel Ethanol'!$A:$A,Q$3,'EIA Imports Fuel Ethanol'!$C:$C,$A57)</f>
        <v/>
      </c>
      <c r="R57">
        <f>SUMIFS('EIA Imports Fuel Ethanol'!$D:$D,'EIA Imports Fuel Ethanol'!$A:$A,R$3,'EIA Imports Fuel Ethanol'!$C:$C,$A57)</f>
        <v/>
      </c>
      <c r="S57">
        <f>SUMIFS('EIA Imports Fuel Ethanol'!$D:$D,'EIA Imports Fuel Ethanol'!$A:$A,S$3,'EIA Imports Fuel Ethanol'!$C:$C,$A57)</f>
        <v/>
      </c>
      <c r="T57">
        <f>SUMIFS('EIA Imports Fuel Ethanol'!$D:$D,'EIA Imports Fuel Ethanol'!$A:$A,T$3,'EIA Imports Fuel Ethanol'!$C:$C,$A57)</f>
        <v/>
      </c>
      <c r="U57">
        <f>SUMIFS('EIA Imports Fuel Ethanol'!$D:$D,'EIA Imports Fuel Ethanol'!$A:$A,U$3,'EIA Imports Fuel Ethanol'!$C:$C,$A57)</f>
        <v/>
      </c>
      <c r="V57">
        <f>SUMIFS('EIA Imports Fuel Ethanol'!$D:$D,'EIA Imports Fuel Ethanol'!$A:$A,V$3,'EIA Imports Fuel Ethanol'!$C:$C,$A57)</f>
        <v/>
      </c>
      <c r="W57">
        <f>SUMIFS('EIA Imports Fuel Ethanol'!$D:$D,'EIA Imports Fuel Ethanol'!$A:$A,W$3,'EIA Imports Fuel Ethanol'!$C:$C,$A57)</f>
        <v/>
      </c>
      <c r="X57">
        <f>SUMIFS('EIA Imports Fuel Ethanol'!$D:$D,'EIA Imports Fuel Ethanol'!$A:$A,X$3,'EIA Imports Fuel Ethanol'!$C:$C,$A57)</f>
        <v/>
      </c>
      <c r="Y57">
        <f>SUMIFS('EIA Imports Fuel Ethanol'!$D:$D,'EIA Imports Fuel Ethanol'!$A:$A,Y$3,'EIA Imports Fuel Ethanol'!$C:$C,$A57)</f>
        <v/>
      </c>
      <c r="Z57">
        <f>SUMIFS('EIA Imports Fuel Ethanol'!$D:$D,'EIA Imports Fuel Ethanol'!$A:$A,Z$3,'EIA Imports Fuel Ethanol'!$C:$C,$A57)</f>
        <v/>
      </c>
      <c r="AA57">
        <f>SUMIFS('EIA Imports Fuel Ethanol'!$D:$D,'EIA Imports Fuel Ethanol'!$A:$A,AA$3,'EIA Imports Fuel Ethanol'!$C:$C,$A57)</f>
        <v/>
      </c>
      <c r="AB57">
        <f>SUMIFS('EIA Imports Fuel Ethanol'!$D:$D,'EIA Imports Fuel Ethanol'!$A:$A,AB$3,'EIA Imports Fuel Ethanol'!$C:$C,$A57)</f>
        <v/>
      </c>
      <c r="AC57">
        <f>SUMIFS('EIA Imports Fuel Ethanol'!$D:$D,'EIA Imports Fuel Ethanol'!$A:$A,AC$3,'EIA Imports Fuel Ethanol'!$C:$C,$A57)</f>
        <v/>
      </c>
      <c r="AD57">
        <f>SUMIFS('EIA Imports Fuel Ethanol'!$D:$D,'EIA Imports Fuel Ethanol'!$A:$A,AD$3,'EIA Imports Fuel Ethanol'!$C:$C,$A57)</f>
        <v/>
      </c>
      <c r="AE57">
        <f>SUMIFS('EIA Imports Fuel Ethanol'!$D:$D,'EIA Imports Fuel Ethanol'!$A:$A,AE$3,'EIA Imports Fuel Ethanol'!$C:$C,$A57)</f>
        <v/>
      </c>
      <c r="AF57">
        <f>SUMIFS('EIA Imports Fuel Ethanol'!$D:$D,'EIA Imports Fuel Ethanol'!$A:$A,AF$3,'EIA Imports Fuel Ethanol'!$C:$C,$A57)</f>
        <v/>
      </c>
      <c r="AG57">
        <f>SUMIFS('EIA Imports Fuel Ethanol'!$D:$D,'EIA Imports Fuel Ethanol'!$A:$A,AG$3,'EIA Imports Fuel Ethanol'!$C:$C,$A57)</f>
        <v/>
      </c>
      <c r="AH57">
        <f>SUMIFS('EIA Imports Fuel Ethanol'!$D:$D,'EIA Imports Fuel Ethanol'!$A:$A,AH$3,'EIA Imports Fuel Ethanol'!$C:$C,$A57)</f>
        <v/>
      </c>
      <c r="AI57">
        <f>SUMIFS('EIA Imports Fuel Ethanol'!$D:$D,'EIA Imports Fuel Ethanol'!$A:$A,AI$3,'EIA Imports Fuel Ethanol'!$C:$C,$A57)</f>
        <v/>
      </c>
      <c r="AJ57">
        <f>SUMIFS('EIA Imports Fuel Ethanol'!$D:$D,'EIA Imports Fuel Ethanol'!$A:$A,AJ$3,'EIA Imports Fuel Ethanol'!$C:$C,$A57)</f>
        <v/>
      </c>
      <c r="AK57">
        <f>SUMIFS('EIA Imports Fuel Ethanol'!$D:$D,'EIA Imports Fuel Ethanol'!$A:$A,AK$3,'EIA Imports Fuel Ethanol'!$C:$C,$A57)</f>
        <v/>
      </c>
      <c r="AL57">
        <f>SUMIFS('EIA Imports Fuel Ethanol'!$D:$D,'EIA Imports Fuel Ethanol'!$A:$A,AL$3,'EIA Imports Fuel Ethanol'!$C:$C,$A57)</f>
        <v/>
      </c>
      <c r="AM57">
        <f>SUMIFS('EIA Imports Fuel Ethanol'!$D:$D,'EIA Imports Fuel Ethanol'!$A:$A,AM$3,'EIA Imports Fuel Ethanol'!$C:$C,$A57)</f>
        <v/>
      </c>
      <c r="AN57">
        <f>SUMIFS('EIA Imports Fuel Ethanol'!$D:$D,'EIA Imports Fuel Ethanol'!$A:$A,AN$3,'EIA Imports Fuel Ethanol'!$C:$C,$A57)</f>
        <v/>
      </c>
      <c r="AO57">
        <f>SUMIFS('EIA Imports Fuel Ethanol'!$D:$D,'EIA Imports Fuel Ethanol'!$A:$A,AO$3,'EIA Imports Fuel Ethanol'!$C:$C,$A57)</f>
        <v/>
      </c>
      <c r="AP57">
        <f>SUMIFS('EIA Imports Fuel Ethanol'!$D:$D,'EIA Imports Fuel Ethanol'!$A:$A,AP$3,'EIA Imports Fuel Ethanol'!$C:$C,$A57)</f>
        <v/>
      </c>
      <c r="AQ57">
        <f>SUMIFS('EIA Imports Fuel Ethanol'!$D:$D,'EIA Imports Fuel Ethanol'!$A:$A,AQ$3,'EIA Imports Fuel Ethanol'!$C:$C,$A57)</f>
        <v/>
      </c>
      <c r="AR57">
        <f>SUMIFS('EIA Imports Fuel Ethanol'!$D:$D,'EIA Imports Fuel Ethanol'!$A:$A,AR$3,'EIA Imports Fuel Ethanol'!$C:$C,$A57)</f>
        <v/>
      </c>
      <c r="AS57">
        <f>SUMIFS('EIA Imports Fuel Ethanol'!$D:$D,'EIA Imports Fuel Ethanol'!$A:$A,AS$3,'EIA Imports Fuel Ethanol'!$C:$C,$A57)</f>
        <v/>
      </c>
      <c r="AT57">
        <f>SUMIFS('EIA Imports Fuel Ethanol'!$D:$D,'EIA Imports Fuel Ethanol'!$A:$A,AT$3,'EIA Imports Fuel Ethanol'!$C:$C,$A57)</f>
        <v/>
      </c>
      <c r="AU57">
        <f>SUMIFS('EIA Imports Fuel Ethanol'!$D:$D,'EIA Imports Fuel Ethanol'!$A:$A,AU$3,'EIA Imports Fuel Ethanol'!$C:$C,$A57)</f>
        <v/>
      </c>
      <c r="AV57">
        <f>SUMIFS('EIA Imports Fuel Ethanol'!$D:$D,'EIA Imports Fuel Ethanol'!$A:$A,AV$3,'EIA Imports Fuel Ethanol'!$C:$C,$A57)</f>
        <v/>
      </c>
    </row>
    <row r="58" spans="1:48">
      <c r="A58" t="s">
        <v>358</v>
      </c>
      <c r="B58" t="s">
        <v>1648</v>
      </c>
      <c r="C58" t="s">
        <v>1742</v>
      </c>
      <c r="E58">
        <f>SUMIFS('EIA Imports Fuel Ethanol'!$D:$D,'EIA Imports Fuel Ethanol'!$A:$A,E$3,'EIA Imports Fuel Ethanol'!$C:$C,$A58)</f>
        <v/>
      </c>
      <c r="F58">
        <f>SUMIFS('EIA Imports Fuel Ethanol'!$D:$D,'EIA Imports Fuel Ethanol'!$A:$A,F$3,'EIA Imports Fuel Ethanol'!$C:$C,$A58)</f>
        <v/>
      </c>
      <c r="G58">
        <f>SUMIFS('EIA Imports Fuel Ethanol'!$D:$D,'EIA Imports Fuel Ethanol'!$A:$A,G$3,'EIA Imports Fuel Ethanol'!$C:$C,$A58)</f>
        <v/>
      </c>
      <c r="H58">
        <f>SUMIFS('EIA Imports Fuel Ethanol'!$D:$D,'EIA Imports Fuel Ethanol'!$A:$A,H$3,'EIA Imports Fuel Ethanol'!$C:$C,$A58)</f>
        <v/>
      </c>
      <c r="I58">
        <f>SUMIFS('EIA Imports Fuel Ethanol'!$D:$D,'EIA Imports Fuel Ethanol'!$A:$A,I$3,'EIA Imports Fuel Ethanol'!$C:$C,$A58)</f>
        <v/>
      </c>
      <c r="J58">
        <f>SUMIFS('EIA Imports Fuel Ethanol'!$D:$D,'EIA Imports Fuel Ethanol'!$A:$A,J$3,'EIA Imports Fuel Ethanol'!$C:$C,$A58)</f>
        <v/>
      </c>
      <c r="K58">
        <f>SUMIFS('EIA Imports Fuel Ethanol'!$D:$D,'EIA Imports Fuel Ethanol'!$A:$A,K$3,'EIA Imports Fuel Ethanol'!$C:$C,$A58)</f>
        <v/>
      </c>
      <c r="L58">
        <f>SUMIFS('EIA Imports Fuel Ethanol'!$D:$D,'EIA Imports Fuel Ethanol'!$A:$A,L$3,'EIA Imports Fuel Ethanol'!$C:$C,$A58)</f>
        <v/>
      </c>
      <c r="M58">
        <f>SUMIFS('EIA Imports Fuel Ethanol'!$D:$D,'EIA Imports Fuel Ethanol'!$A:$A,M$3,'EIA Imports Fuel Ethanol'!$C:$C,$A58)</f>
        <v/>
      </c>
      <c r="N58">
        <f>SUMIFS('EIA Imports Fuel Ethanol'!$D:$D,'EIA Imports Fuel Ethanol'!$A:$A,N$3,'EIA Imports Fuel Ethanol'!$C:$C,$A58)</f>
        <v/>
      </c>
      <c r="O58">
        <f>SUMIFS('EIA Imports Fuel Ethanol'!$D:$D,'EIA Imports Fuel Ethanol'!$A:$A,O$3,'EIA Imports Fuel Ethanol'!$C:$C,$A58)</f>
        <v/>
      </c>
      <c r="P58">
        <f>SUMIFS('EIA Imports Fuel Ethanol'!$D:$D,'EIA Imports Fuel Ethanol'!$A:$A,P$3,'EIA Imports Fuel Ethanol'!$C:$C,$A58)</f>
        <v/>
      </c>
      <c r="Q58">
        <f>SUMIFS('EIA Imports Fuel Ethanol'!$D:$D,'EIA Imports Fuel Ethanol'!$A:$A,Q$3,'EIA Imports Fuel Ethanol'!$C:$C,$A58)</f>
        <v/>
      </c>
      <c r="R58">
        <f>SUMIFS('EIA Imports Fuel Ethanol'!$D:$D,'EIA Imports Fuel Ethanol'!$A:$A,R$3,'EIA Imports Fuel Ethanol'!$C:$C,$A58)</f>
        <v/>
      </c>
      <c r="S58">
        <f>SUMIFS('EIA Imports Fuel Ethanol'!$D:$D,'EIA Imports Fuel Ethanol'!$A:$A,S$3,'EIA Imports Fuel Ethanol'!$C:$C,$A58)</f>
        <v/>
      </c>
      <c r="T58">
        <f>SUMIFS('EIA Imports Fuel Ethanol'!$D:$D,'EIA Imports Fuel Ethanol'!$A:$A,T$3,'EIA Imports Fuel Ethanol'!$C:$C,$A58)</f>
        <v/>
      </c>
      <c r="U58">
        <f>SUMIFS('EIA Imports Fuel Ethanol'!$D:$D,'EIA Imports Fuel Ethanol'!$A:$A,U$3,'EIA Imports Fuel Ethanol'!$C:$C,$A58)</f>
        <v/>
      </c>
      <c r="V58">
        <f>SUMIFS('EIA Imports Fuel Ethanol'!$D:$D,'EIA Imports Fuel Ethanol'!$A:$A,V$3,'EIA Imports Fuel Ethanol'!$C:$C,$A58)</f>
        <v/>
      </c>
      <c r="W58">
        <f>SUMIFS('EIA Imports Fuel Ethanol'!$D:$D,'EIA Imports Fuel Ethanol'!$A:$A,W$3,'EIA Imports Fuel Ethanol'!$C:$C,$A58)</f>
        <v/>
      </c>
      <c r="X58">
        <f>SUMIFS('EIA Imports Fuel Ethanol'!$D:$D,'EIA Imports Fuel Ethanol'!$A:$A,X$3,'EIA Imports Fuel Ethanol'!$C:$C,$A58)</f>
        <v/>
      </c>
      <c r="Y58">
        <f>SUMIFS('EIA Imports Fuel Ethanol'!$D:$D,'EIA Imports Fuel Ethanol'!$A:$A,Y$3,'EIA Imports Fuel Ethanol'!$C:$C,$A58)</f>
        <v/>
      </c>
      <c r="Z58">
        <f>SUMIFS('EIA Imports Fuel Ethanol'!$D:$D,'EIA Imports Fuel Ethanol'!$A:$A,Z$3,'EIA Imports Fuel Ethanol'!$C:$C,$A58)</f>
        <v/>
      </c>
      <c r="AA58">
        <f>SUMIFS('EIA Imports Fuel Ethanol'!$D:$D,'EIA Imports Fuel Ethanol'!$A:$A,AA$3,'EIA Imports Fuel Ethanol'!$C:$C,$A58)</f>
        <v/>
      </c>
      <c r="AB58">
        <f>SUMIFS('EIA Imports Fuel Ethanol'!$D:$D,'EIA Imports Fuel Ethanol'!$A:$A,AB$3,'EIA Imports Fuel Ethanol'!$C:$C,$A58)</f>
        <v/>
      </c>
      <c r="AC58">
        <f>SUMIFS('EIA Imports Fuel Ethanol'!$D:$D,'EIA Imports Fuel Ethanol'!$A:$A,AC$3,'EIA Imports Fuel Ethanol'!$C:$C,$A58)</f>
        <v/>
      </c>
      <c r="AD58">
        <f>SUMIFS('EIA Imports Fuel Ethanol'!$D:$D,'EIA Imports Fuel Ethanol'!$A:$A,AD$3,'EIA Imports Fuel Ethanol'!$C:$C,$A58)</f>
        <v/>
      </c>
      <c r="AE58">
        <f>SUMIFS('EIA Imports Fuel Ethanol'!$D:$D,'EIA Imports Fuel Ethanol'!$A:$A,AE$3,'EIA Imports Fuel Ethanol'!$C:$C,$A58)</f>
        <v/>
      </c>
      <c r="AF58">
        <f>SUMIFS('EIA Imports Fuel Ethanol'!$D:$D,'EIA Imports Fuel Ethanol'!$A:$A,AF$3,'EIA Imports Fuel Ethanol'!$C:$C,$A58)</f>
        <v/>
      </c>
      <c r="AG58">
        <f>SUMIFS('EIA Imports Fuel Ethanol'!$D:$D,'EIA Imports Fuel Ethanol'!$A:$A,AG$3,'EIA Imports Fuel Ethanol'!$C:$C,$A58)</f>
        <v/>
      </c>
      <c r="AH58">
        <f>SUMIFS('EIA Imports Fuel Ethanol'!$D:$D,'EIA Imports Fuel Ethanol'!$A:$A,AH$3,'EIA Imports Fuel Ethanol'!$C:$C,$A58)</f>
        <v/>
      </c>
      <c r="AI58">
        <f>SUMIFS('EIA Imports Fuel Ethanol'!$D:$D,'EIA Imports Fuel Ethanol'!$A:$A,AI$3,'EIA Imports Fuel Ethanol'!$C:$C,$A58)</f>
        <v/>
      </c>
      <c r="AJ58">
        <f>SUMIFS('EIA Imports Fuel Ethanol'!$D:$D,'EIA Imports Fuel Ethanol'!$A:$A,AJ$3,'EIA Imports Fuel Ethanol'!$C:$C,$A58)</f>
        <v/>
      </c>
      <c r="AK58">
        <f>SUMIFS('EIA Imports Fuel Ethanol'!$D:$D,'EIA Imports Fuel Ethanol'!$A:$A,AK$3,'EIA Imports Fuel Ethanol'!$C:$C,$A58)</f>
        <v/>
      </c>
      <c r="AL58">
        <f>SUMIFS('EIA Imports Fuel Ethanol'!$D:$D,'EIA Imports Fuel Ethanol'!$A:$A,AL$3,'EIA Imports Fuel Ethanol'!$C:$C,$A58)</f>
        <v/>
      </c>
      <c r="AM58">
        <f>SUMIFS('EIA Imports Fuel Ethanol'!$D:$D,'EIA Imports Fuel Ethanol'!$A:$A,AM$3,'EIA Imports Fuel Ethanol'!$C:$C,$A58)</f>
        <v/>
      </c>
      <c r="AN58">
        <f>SUMIFS('EIA Imports Fuel Ethanol'!$D:$D,'EIA Imports Fuel Ethanol'!$A:$A,AN$3,'EIA Imports Fuel Ethanol'!$C:$C,$A58)</f>
        <v/>
      </c>
      <c r="AO58">
        <f>SUMIFS('EIA Imports Fuel Ethanol'!$D:$D,'EIA Imports Fuel Ethanol'!$A:$A,AO$3,'EIA Imports Fuel Ethanol'!$C:$C,$A58)</f>
        <v/>
      </c>
      <c r="AP58">
        <f>SUMIFS('EIA Imports Fuel Ethanol'!$D:$D,'EIA Imports Fuel Ethanol'!$A:$A,AP$3,'EIA Imports Fuel Ethanol'!$C:$C,$A58)</f>
        <v/>
      </c>
      <c r="AQ58">
        <f>SUMIFS('EIA Imports Fuel Ethanol'!$D:$D,'EIA Imports Fuel Ethanol'!$A:$A,AQ$3,'EIA Imports Fuel Ethanol'!$C:$C,$A58)</f>
        <v/>
      </c>
      <c r="AR58">
        <f>SUMIFS('EIA Imports Fuel Ethanol'!$D:$D,'EIA Imports Fuel Ethanol'!$A:$A,AR$3,'EIA Imports Fuel Ethanol'!$C:$C,$A58)</f>
        <v/>
      </c>
      <c r="AS58">
        <f>SUMIFS('EIA Imports Fuel Ethanol'!$D:$D,'EIA Imports Fuel Ethanol'!$A:$A,AS$3,'EIA Imports Fuel Ethanol'!$C:$C,$A58)</f>
        <v/>
      </c>
      <c r="AT58">
        <f>SUMIFS('EIA Imports Fuel Ethanol'!$D:$D,'EIA Imports Fuel Ethanol'!$A:$A,AT$3,'EIA Imports Fuel Ethanol'!$C:$C,$A58)</f>
        <v/>
      </c>
      <c r="AU58">
        <f>SUMIFS('EIA Imports Fuel Ethanol'!$D:$D,'EIA Imports Fuel Ethanol'!$A:$A,AU$3,'EIA Imports Fuel Ethanol'!$C:$C,$A58)</f>
        <v/>
      </c>
      <c r="AV58">
        <f>SUMIFS('EIA Imports Fuel Ethanol'!$D:$D,'EIA Imports Fuel Ethanol'!$A:$A,AV$3,'EIA Imports Fuel Ethanol'!$C:$C,$A58)</f>
        <v/>
      </c>
    </row>
    <row r="59" spans="1:48">
      <c r="A59" t="s">
        <v>326</v>
      </c>
      <c r="B59" t="s">
        <v>1648</v>
      </c>
      <c r="C59" t="s">
        <v>1742</v>
      </c>
      <c r="E59">
        <f>SUMIFS('EIA Imports Fuel Ethanol'!$D:$D,'EIA Imports Fuel Ethanol'!$A:$A,E$3,'EIA Imports Fuel Ethanol'!$C:$C,$A59)</f>
        <v/>
      </c>
      <c r="F59">
        <f>SUMIFS('EIA Imports Fuel Ethanol'!$D:$D,'EIA Imports Fuel Ethanol'!$A:$A,F$3,'EIA Imports Fuel Ethanol'!$C:$C,$A59)</f>
        <v/>
      </c>
      <c r="G59">
        <f>SUMIFS('EIA Imports Fuel Ethanol'!$D:$D,'EIA Imports Fuel Ethanol'!$A:$A,G$3,'EIA Imports Fuel Ethanol'!$C:$C,$A59)</f>
        <v/>
      </c>
      <c r="H59">
        <f>SUMIFS('EIA Imports Fuel Ethanol'!$D:$D,'EIA Imports Fuel Ethanol'!$A:$A,H$3,'EIA Imports Fuel Ethanol'!$C:$C,$A59)</f>
        <v/>
      </c>
      <c r="I59">
        <f>SUMIFS('EIA Imports Fuel Ethanol'!$D:$D,'EIA Imports Fuel Ethanol'!$A:$A,I$3,'EIA Imports Fuel Ethanol'!$C:$C,$A59)</f>
        <v/>
      </c>
      <c r="J59">
        <f>SUMIFS('EIA Imports Fuel Ethanol'!$D:$D,'EIA Imports Fuel Ethanol'!$A:$A,J$3,'EIA Imports Fuel Ethanol'!$C:$C,$A59)</f>
        <v/>
      </c>
      <c r="K59">
        <f>SUMIFS('EIA Imports Fuel Ethanol'!$D:$D,'EIA Imports Fuel Ethanol'!$A:$A,K$3,'EIA Imports Fuel Ethanol'!$C:$C,$A59)</f>
        <v/>
      </c>
      <c r="L59">
        <f>SUMIFS('EIA Imports Fuel Ethanol'!$D:$D,'EIA Imports Fuel Ethanol'!$A:$A,L$3,'EIA Imports Fuel Ethanol'!$C:$C,$A59)</f>
        <v/>
      </c>
      <c r="M59">
        <f>SUMIFS('EIA Imports Fuel Ethanol'!$D:$D,'EIA Imports Fuel Ethanol'!$A:$A,M$3,'EIA Imports Fuel Ethanol'!$C:$C,$A59)</f>
        <v/>
      </c>
      <c r="N59">
        <f>SUMIFS('EIA Imports Fuel Ethanol'!$D:$D,'EIA Imports Fuel Ethanol'!$A:$A,N$3,'EIA Imports Fuel Ethanol'!$C:$C,$A59)</f>
        <v/>
      </c>
      <c r="O59">
        <f>SUMIFS('EIA Imports Fuel Ethanol'!$D:$D,'EIA Imports Fuel Ethanol'!$A:$A,O$3,'EIA Imports Fuel Ethanol'!$C:$C,$A59)</f>
        <v/>
      </c>
      <c r="P59">
        <f>SUMIFS('EIA Imports Fuel Ethanol'!$D:$D,'EIA Imports Fuel Ethanol'!$A:$A,P$3,'EIA Imports Fuel Ethanol'!$C:$C,$A59)</f>
        <v/>
      </c>
      <c r="Q59">
        <f>SUMIFS('EIA Imports Fuel Ethanol'!$D:$D,'EIA Imports Fuel Ethanol'!$A:$A,Q$3,'EIA Imports Fuel Ethanol'!$C:$C,$A59)</f>
        <v/>
      </c>
      <c r="R59">
        <f>SUMIFS('EIA Imports Fuel Ethanol'!$D:$D,'EIA Imports Fuel Ethanol'!$A:$A,R$3,'EIA Imports Fuel Ethanol'!$C:$C,$A59)</f>
        <v/>
      </c>
      <c r="S59">
        <f>SUMIFS('EIA Imports Fuel Ethanol'!$D:$D,'EIA Imports Fuel Ethanol'!$A:$A,S$3,'EIA Imports Fuel Ethanol'!$C:$C,$A59)</f>
        <v/>
      </c>
      <c r="T59">
        <f>SUMIFS('EIA Imports Fuel Ethanol'!$D:$D,'EIA Imports Fuel Ethanol'!$A:$A,T$3,'EIA Imports Fuel Ethanol'!$C:$C,$A59)</f>
        <v/>
      </c>
      <c r="U59">
        <f>SUMIFS('EIA Imports Fuel Ethanol'!$D:$D,'EIA Imports Fuel Ethanol'!$A:$A,U$3,'EIA Imports Fuel Ethanol'!$C:$C,$A59)</f>
        <v/>
      </c>
      <c r="V59">
        <f>SUMIFS('EIA Imports Fuel Ethanol'!$D:$D,'EIA Imports Fuel Ethanol'!$A:$A,V$3,'EIA Imports Fuel Ethanol'!$C:$C,$A59)</f>
        <v/>
      </c>
      <c r="W59">
        <f>SUMIFS('EIA Imports Fuel Ethanol'!$D:$D,'EIA Imports Fuel Ethanol'!$A:$A,W$3,'EIA Imports Fuel Ethanol'!$C:$C,$A59)</f>
        <v/>
      </c>
      <c r="X59">
        <f>SUMIFS('EIA Imports Fuel Ethanol'!$D:$D,'EIA Imports Fuel Ethanol'!$A:$A,X$3,'EIA Imports Fuel Ethanol'!$C:$C,$A59)</f>
        <v/>
      </c>
      <c r="Y59">
        <f>SUMIFS('EIA Imports Fuel Ethanol'!$D:$D,'EIA Imports Fuel Ethanol'!$A:$A,Y$3,'EIA Imports Fuel Ethanol'!$C:$C,$A59)</f>
        <v/>
      </c>
      <c r="Z59">
        <f>SUMIFS('EIA Imports Fuel Ethanol'!$D:$D,'EIA Imports Fuel Ethanol'!$A:$A,Z$3,'EIA Imports Fuel Ethanol'!$C:$C,$A59)</f>
        <v/>
      </c>
      <c r="AA59">
        <f>SUMIFS('EIA Imports Fuel Ethanol'!$D:$D,'EIA Imports Fuel Ethanol'!$A:$A,AA$3,'EIA Imports Fuel Ethanol'!$C:$C,$A59)</f>
        <v/>
      </c>
      <c r="AB59">
        <f>SUMIFS('EIA Imports Fuel Ethanol'!$D:$D,'EIA Imports Fuel Ethanol'!$A:$A,AB$3,'EIA Imports Fuel Ethanol'!$C:$C,$A59)</f>
        <v/>
      </c>
      <c r="AC59">
        <f>SUMIFS('EIA Imports Fuel Ethanol'!$D:$D,'EIA Imports Fuel Ethanol'!$A:$A,AC$3,'EIA Imports Fuel Ethanol'!$C:$C,$A59)</f>
        <v/>
      </c>
      <c r="AD59">
        <f>SUMIFS('EIA Imports Fuel Ethanol'!$D:$D,'EIA Imports Fuel Ethanol'!$A:$A,AD$3,'EIA Imports Fuel Ethanol'!$C:$C,$A59)</f>
        <v/>
      </c>
      <c r="AE59">
        <f>SUMIFS('EIA Imports Fuel Ethanol'!$D:$D,'EIA Imports Fuel Ethanol'!$A:$A,AE$3,'EIA Imports Fuel Ethanol'!$C:$C,$A59)</f>
        <v/>
      </c>
      <c r="AF59">
        <f>SUMIFS('EIA Imports Fuel Ethanol'!$D:$D,'EIA Imports Fuel Ethanol'!$A:$A,AF$3,'EIA Imports Fuel Ethanol'!$C:$C,$A59)</f>
        <v/>
      </c>
      <c r="AG59">
        <f>SUMIFS('EIA Imports Fuel Ethanol'!$D:$D,'EIA Imports Fuel Ethanol'!$A:$A,AG$3,'EIA Imports Fuel Ethanol'!$C:$C,$A59)</f>
        <v/>
      </c>
      <c r="AH59">
        <f>SUMIFS('EIA Imports Fuel Ethanol'!$D:$D,'EIA Imports Fuel Ethanol'!$A:$A,AH$3,'EIA Imports Fuel Ethanol'!$C:$C,$A59)</f>
        <v/>
      </c>
      <c r="AI59">
        <f>SUMIFS('EIA Imports Fuel Ethanol'!$D:$D,'EIA Imports Fuel Ethanol'!$A:$A,AI$3,'EIA Imports Fuel Ethanol'!$C:$C,$A59)</f>
        <v/>
      </c>
      <c r="AJ59">
        <f>SUMIFS('EIA Imports Fuel Ethanol'!$D:$D,'EIA Imports Fuel Ethanol'!$A:$A,AJ$3,'EIA Imports Fuel Ethanol'!$C:$C,$A59)</f>
        <v/>
      </c>
      <c r="AK59">
        <f>SUMIFS('EIA Imports Fuel Ethanol'!$D:$D,'EIA Imports Fuel Ethanol'!$A:$A,AK$3,'EIA Imports Fuel Ethanol'!$C:$C,$A59)</f>
        <v/>
      </c>
      <c r="AL59">
        <f>SUMIFS('EIA Imports Fuel Ethanol'!$D:$D,'EIA Imports Fuel Ethanol'!$A:$A,AL$3,'EIA Imports Fuel Ethanol'!$C:$C,$A59)</f>
        <v/>
      </c>
      <c r="AM59">
        <f>SUMIFS('EIA Imports Fuel Ethanol'!$D:$D,'EIA Imports Fuel Ethanol'!$A:$A,AM$3,'EIA Imports Fuel Ethanol'!$C:$C,$A59)</f>
        <v/>
      </c>
      <c r="AN59">
        <f>SUMIFS('EIA Imports Fuel Ethanol'!$D:$D,'EIA Imports Fuel Ethanol'!$A:$A,AN$3,'EIA Imports Fuel Ethanol'!$C:$C,$A59)</f>
        <v/>
      </c>
      <c r="AO59">
        <f>SUMIFS('EIA Imports Fuel Ethanol'!$D:$D,'EIA Imports Fuel Ethanol'!$A:$A,AO$3,'EIA Imports Fuel Ethanol'!$C:$C,$A59)</f>
        <v/>
      </c>
      <c r="AP59">
        <f>SUMIFS('EIA Imports Fuel Ethanol'!$D:$D,'EIA Imports Fuel Ethanol'!$A:$A,AP$3,'EIA Imports Fuel Ethanol'!$C:$C,$A59)</f>
        <v/>
      </c>
      <c r="AQ59">
        <f>SUMIFS('EIA Imports Fuel Ethanol'!$D:$D,'EIA Imports Fuel Ethanol'!$A:$A,AQ$3,'EIA Imports Fuel Ethanol'!$C:$C,$A59)</f>
        <v/>
      </c>
      <c r="AR59">
        <f>SUMIFS('EIA Imports Fuel Ethanol'!$D:$D,'EIA Imports Fuel Ethanol'!$A:$A,AR$3,'EIA Imports Fuel Ethanol'!$C:$C,$A59)</f>
        <v/>
      </c>
      <c r="AS59">
        <f>SUMIFS('EIA Imports Fuel Ethanol'!$D:$D,'EIA Imports Fuel Ethanol'!$A:$A,AS$3,'EIA Imports Fuel Ethanol'!$C:$C,$A59)</f>
        <v/>
      </c>
      <c r="AT59">
        <f>SUMIFS('EIA Imports Fuel Ethanol'!$D:$D,'EIA Imports Fuel Ethanol'!$A:$A,AT$3,'EIA Imports Fuel Ethanol'!$C:$C,$A59)</f>
        <v/>
      </c>
      <c r="AU59">
        <f>SUMIFS('EIA Imports Fuel Ethanol'!$D:$D,'EIA Imports Fuel Ethanol'!$A:$A,AU$3,'EIA Imports Fuel Ethanol'!$C:$C,$A59)</f>
        <v/>
      </c>
      <c r="AV59">
        <f>SUMIFS('EIA Imports Fuel Ethanol'!$D:$D,'EIA Imports Fuel Ethanol'!$A:$A,AV$3,'EIA Imports Fuel Ethanol'!$C:$C,$A59)</f>
        <v/>
      </c>
    </row>
    <row r="60" spans="1:48">
      <c r="A60" t="s">
        <v>1756</v>
      </c>
      <c r="B60" t="s">
        <v>1648</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c r="AV60">
        <f>SUM(AV4:AV59)</f>
        <v/>
      </c>
    </row>
    <row r="61" spans="1:48">
      <c r="A61" t="s">
        <v>1757</v>
      </c>
      <c r="B61" t="s">
        <v>1648</v>
      </c>
      <c r="C61" t="s">
        <v>707</v>
      </c>
      <c r="D61">
        <f>MATCH(C61,'EIA Consumption'!$C:$C,0)</f>
        <v/>
      </c>
      <c r="E61">
        <f>INDEX('EIA Consumption'!$A:$BZ,$D61,MATCH(E$3,'EIA Consumption'!$2:$2,0))/3.561</f>
        <v/>
      </c>
      <c r="F61">
        <f>INDEX('EIA Consumption'!$A:$BZ,$D61,MATCH(F$3,'EIA Consumption'!$2:$2,0))/3.561</f>
        <v/>
      </c>
      <c r="G61">
        <f>INDEX('EIA Consumption'!$A:$BZ,$D61,MATCH(G$3,'EIA Consumption'!$2:$2,0))/3.561</f>
        <v/>
      </c>
      <c r="H61">
        <f>INDEX('EIA Consumption'!$A:$BZ,$D61,MATCH(H$3,'EIA Consumption'!$2:$2,0))/3.561</f>
        <v/>
      </c>
      <c r="I61">
        <f>INDEX('EIA Consumption'!$A:$BZ,$D61,MATCH(I$3,'EIA Consumption'!$2:$2,0))/3.561</f>
        <v/>
      </c>
      <c r="J61">
        <f>INDEX('EIA Consumption'!$A:$BZ,$D61,MATCH(J$3,'EIA Consumption'!$2:$2,0))/3.561</f>
        <v/>
      </c>
      <c r="K61">
        <f>INDEX('EIA Consumption'!$A:$BZ,$D61,MATCH(K$3,'EIA Consumption'!$2:$2,0))/3.561</f>
        <v/>
      </c>
      <c r="L61">
        <f>INDEX('EIA Consumption'!$A:$BZ,$D61,MATCH(L$3,'EIA Consumption'!$2:$2,0))/3.561</f>
        <v/>
      </c>
      <c r="M61">
        <f>INDEX('EIA Consumption'!$A:$BZ,$D61,MATCH(M$3,'EIA Consumption'!$2:$2,0))/3.561</f>
        <v/>
      </c>
      <c r="N61">
        <f>INDEX('EIA Consumption'!$A:$BZ,$D61,MATCH(N$3,'EIA Consumption'!$2:$2,0))/3.561</f>
        <v/>
      </c>
      <c r="O61">
        <f>INDEX('EIA Consumption'!$A:$BZ,$D61,MATCH(O$3,'EIA Consumption'!$2:$2,0))/3.561</f>
        <v/>
      </c>
      <c r="P61">
        <f>INDEX('EIA Consumption'!$A:$BZ,$D61,MATCH(P$3,'EIA Consumption'!$2:$2,0))/3.561</f>
        <v/>
      </c>
      <c r="Q61">
        <f>INDEX('EIA Consumption'!$A:$BZ,$D61,MATCH(Q$3,'EIA Consumption'!$2:$2,0))/3.561</f>
        <v/>
      </c>
      <c r="R61">
        <f>INDEX('EIA Consumption'!$A:$BZ,$D61,MATCH(R$3,'EIA Consumption'!$2:$2,0))/3.561</f>
        <v/>
      </c>
      <c r="S61">
        <f>INDEX('EIA Consumption'!$A:$BZ,$D61,MATCH(S$3,'EIA Consumption'!$2:$2,0))/3.561</f>
        <v/>
      </c>
      <c r="T61">
        <f>INDEX('EIA Consumption'!$A:$BZ,$D61,MATCH(T$3,'EIA Consumption'!$2:$2,0))/3.561</f>
        <v/>
      </c>
      <c r="U61">
        <f>INDEX('EIA Consumption'!$A:$BZ,$D61,MATCH(U$3,'EIA Consumption'!$2:$2,0))/3.561</f>
        <v/>
      </c>
      <c r="V61">
        <f>INDEX('EIA Consumption'!$A:$BZ,$D61,MATCH(V$3,'EIA Consumption'!$2:$2,0))/3.561</f>
        <v/>
      </c>
      <c r="W61">
        <f>INDEX('EIA Consumption'!$A:$BZ,$D61,MATCH(W$3,'EIA Consumption'!$2:$2,0))/3.561</f>
        <v/>
      </c>
      <c r="X61">
        <f>INDEX('EIA Consumption'!$A:$BZ,$D61,MATCH(X$3,'EIA Consumption'!$2:$2,0))/3.561</f>
        <v/>
      </c>
      <c r="Y61">
        <f>INDEX('EIA Consumption'!$A:$BZ,$D61,MATCH(Y$3,'EIA Consumption'!$2:$2,0))/3.561</f>
        <v/>
      </c>
      <c r="Z61">
        <f>INDEX('EIA Consumption'!$A:$BZ,$D61,MATCH(Z$3,'EIA Consumption'!$2:$2,0))/3.561</f>
        <v/>
      </c>
      <c r="AA61">
        <f>INDEX('EIA Consumption'!$A:$BZ,$D61,MATCH(AA$3,'EIA Consumption'!$2:$2,0))/3.561</f>
        <v/>
      </c>
      <c r="AB61">
        <f>INDEX('EIA Consumption'!$A:$BZ,$D61,MATCH(AB$3,'EIA Consumption'!$2:$2,0))/3.561</f>
        <v/>
      </c>
      <c r="AC61">
        <f>INDEX('EIA Consumption'!$A:$BZ,$D61,MATCH(AC$3,'EIA Consumption'!$2:$2,0))/3.561</f>
        <v/>
      </c>
      <c r="AD61">
        <f>INDEX('EIA Consumption'!$A:$BZ,$D61,MATCH(AD$3,'EIA Consumption'!$2:$2,0))/3.561</f>
        <v/>
      </c>
      <c r="AE61">
        <f>INDEX('EIA Consumption'!$A:$BZ,$D61,MATCH(AE$3,'EIA Consumption'!$2:$2,0))/3.561</f>
        <v/>
      </c>
      <c r="AF61">
        <f>INDEX('EIA Consumption'!$A:$BZ,$D61,MATCH(AF$3,'EIA Consumption'!$2:$2,0))/3.561</f>
        <v/>
      </c>
      <c r="AG61">
        <f>INDEX('EIA Consumption'!$A:$BZ,$D61,MATCH(AG$3,'EIA Consumption'!$2:$2,0))/3.561</f>
        <v/>
      </c>
      <c r="AH61">
        <f>INDEX('EIA Consumption'!$A:$BZ,$D61,MATCH(AH$3,'EIA Consumption'!$2:$2,0))/3.561</f>
        <v/>
      </c>
      <c r="AI61">
        <f>INDEX('EIA Consumption'!$A:$BZ,$D61,MATCH(AI$3,'EIA Consumption'!$2:$2,0))/3.561</f>
        <v/>
      </c>
      <c r="AJ61">
        <f>INDEX('EIA Consumption'!$A:$BZ,$D61,MATCH(AJ$3,'EIA Consumption'!$2:$2,0))/3.561</f>
        <v/>
      </c>
      <c r="AK61">
        <f>INDEX('EIA Consumption'!$A:$BZ,$D61,MATCH(AK$3,'EIA Consumption'!$2:$2,0))/3.561</f>
        <v/>
      </c>
      <c r="AL61">
        <f>INDEX('EIA Consumption'!$A:$BZ,$D61,MATCH(AL$3,'EIA Consumption'!$2:$2,0))/3.561</f>
        <v/>
      </c>
      <c r="AM61">
        <f>INDEX('EIA Consumption'!$A:$BZ,$D61,MATCH(AM$3,'EIA Consumption'!$2:$2,0))/3.561</f>
        <v/>
      </c>
      <c r="AN61">
        <f>INDEX('EIA Consumption'!$A:$BZ,$D61,MATCH(AN$3,'EIA Consumption'!$2:$2,0))/3.561</f>
        <v/>
      </c>
      <c r="AO61">
        <f>INDEX('EIA Consumption'!$A:$BZ,$D61,MATCH(AO$3,'EIA Consumption'!$2:$2,0))/3.561</f>
        <v/>
      </c>
      <c r="AP61">
        <f>INDEX('EIA Consumption'!$A:$BZ,$D61,MATCH(AP$3,'EIA Consumption'!$2:$2,0))/3.561</f>
        <v/>
      </c>
      <c r="AQ61">
        <f>INDEX('EIA Consumption'!$A:$BZ,$D61,MATCH(AQ$3,'EIA Consumption'!$2:$2,0))/3.561</f>
        <v/>
      </c>
      <c r="AR61">
        <f>INDEX('EIA Consumption'!$A:$BZ,$D61,MATCH(AR$3,'EIA Consumption'!$2:$2,0))/3.561</f>
        <v/>
      </c>
      <c r="AS61">
        <f>INDEX('EIA Consumption'!$A:$BZ,$D61,MATCH(AS$3,'EIA Consumption'!$2:$2,0))/3.561</f>
        <v/>
      </c>
      <c r="AT61">
        <f>INDEX('EIA Consumption'!$A:$BZ,$D61,MATCH(AT$3,'EIA Consumption'!$2:$2,0))/3.561</f>
        <v/>
      </c>
      <c r="AU61">
        <f>INDEX('EIA Consumption'!$A:$BZ,$D61,MATCH(AU$3,'EIA Consumption'!$2:$2,0))/3.561</f>
        <v/>
      </c>
      <c r="AV61">
        <f>INDEX('EIA Consumption'!$A:$BZ,$D61,MATCH(AV$3,'EIA Consumption'!$2:$2,0))/3.561</f>
        <v/>
      </c>
    </row>
    <row r="62" spans="1:48">
      <c r="A62" t="s">
        <v>1758</v>
      </c>
      <c r="B62" t="s">
        <v>1648</v>
      </c>
      <c r="E62">
        <f>MAX(,E61-E60,0)</f>
        <v/>
      </c>
      <c r="F62">
        <f>MAX(,F61-F60,0)</f>
        <v/>
      </c>
      <c r="G62">
        <f>MAX(,G61-G60,0)</f>
        <v/>
      </c>
      <c r="H62">
        <f>MAX(,H61-H60,0)</f>
        <v/>
      </c>
      <c r="I62">
        <f>MAX(,I61-I60,0)</f>
        <v/>
      </c>
      <c r="J62">
        <f>MAX(,J61-J60,0)</f>
        <v/>
      </c>
      <c r="K62">
        <f>MAX(,K61-K60,0)</f>
        <v/>
      </c>
      <c r="L62">
        <f>MAX(,L61-L60,0)</f>
        <v/>
      </c>
      <c r="M62">
        <f>MAX(,M61-M60,0)</f>
        <v/>
      </c>
      <c r="N62">
        <f>MAX(,N61-N60,0)</f>
        <v/>
      </c>
      <c r="O62">
        <f>MAX(,O61-O60,0)</f>
        <v/>
      </c>
      <c r="P62">
        <f>MAX(,P61-P60,0)</f>
        <v/>
      </c>
      <c r="Q62">
        <f>MAX(,Q61-Q60,0)</f>
        <v/>
      </c>
      <c r="R62">
        <f>MAX(,R61-R60,0)</f>
        <v/>
      </c>
      <c r="S62">
        <f>MAX(,S61-S60,0)</f>
        <v/>
      </c>
      <c r="T62">
        <f>MAX(,T61-T60,0)</f>
        <v/>
      </c>
      <c r="U62">
        <f>MAX(,U61-U60,0)</f>
        <v/>
      </c>
      <c r="V62">
        <f>MAX(,V61-V60,0)</f>
        <v/>
      </c>
      <c r="W62">
        <f>MAX(,W61-W60,0)</f>
        <v/>
      </c>
      <c r="X62">
        <f>MAX(,X61-X60,0)</f>
        <v/>
      </c>
      <c r="Y62">
        <f>MAX(,Y61-Y60,0)</f>
        <v/>
      </c>
      <c r="Z62">
        <f>MAX(,Z61-Z60,0)</f>
        <v/>
      </c>
      <c r="AA62">
        <f>MAX(,AA61-AA60,0)</f>
        <v/>
      </c>
      <c r="AB62">
        <f>MAX(,AB61-AB60,0)</f>
        <v/>
      </c>
      <c r="AC62">
        <f>MAX(,AC61-AC60,0)</f>
        <v/>
      </c>
      <c r="AD62">
        <f>MAX(,AD61-AD60,0)</f>
        <v/>
      </c>
      <c r="AE62">
        <f>MAX(,AE61-AE60,0)</f>
        <v/>
      </c>
      <c r="AF62">
        <f>MAX(,AF61-AF60,0)</f>
        <v/>
      </c>
      <c r="AG62">
        <f>MAX(,AG61-AG60,0)</f>
        <v/>
      </c>
      <c r="AH62">
        <f>MAX(,AH61-AH60,0)</f>
        <v/>
      </c>
      <c r="AI62">
        <f>MAX(,AI61-AI60,0)</f>
        <v/>
      </c>
      <c r="AJ62">
        <f>MAX(,AJ61-AJ60,0)</f>
        <v/>
      </c>
      <c r="AK62">
        <f>MAX(,AK61-AK60,0)</f>
        <v/>
      </c>
      <c r="AL62">
        <f>MAX(,AL61-AL60,0)</f>
        <v/>
      </c>
      <c r="AM62">
        <f>MAX(,AM61-AM60,0)</f>
        <v/>
      </c>
      <c r="AN62">
        <f>MAX(,AN61-AN60,0)</f>
        <v/>
      </c>
      <c r="AO62">
        <f>MAX(,AO61-AO60,0)</f>
        <v/>
      </c>
      <c r="AP62">
        <f>MAX(,AP61-AP60,0)</f>
        <v/>
      </c>
      <c r="AQ62">
        <f>MAX(,AQ61-AQ60,0)</f>
        <v/>
      </c>
      <c r="AR62">
        <f>MAX(,AR61-AR60,0)</f>
        <v/>
      </c>
      <c r="AS62">
        <f>MAX(,AS61-AS60,0)</f>
        <v/>
      </c>
      <c r="AT62">
        <f>MAX(,AT61-AT60,0)</f>
        <v/>
      </c>
      <c r="AU62">
        <f>MAX(,AU61-AU60,0)</f>
        <v/>
      </c>
      <c r="AV62">
        <f>MAX(,AV61-AV60,0)</f>
        <v/>
      </c>
    </row>
    <row r="63" spans="1:48">
      <c r="A63" t="s">
        <v>1757</v>
      </c>
      <c r="B63" t="s">
        <v>1648</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c r="AV63">
        <f>MAX(AV61,AV60)</f>
        <v/>
      </c>
    </row>
    <row r="66" spans="1:48">
      <c r="A66" t="s">
        <v>1759</v>
      </c>
    </row>
    <row r="67" spans="1:48">
      <c r="A67" t="s">
        <v>303</v>
      </c>
      <c r="B67" t="s">
        <v>1655</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c r="AV67">
        <f>AV$2*(AV4*1000)</f>
        <v/>
      </c>
    </row>
    <row r="68" spans="1:48">
      <c r="A68" t="s">
        <v>414</v>
      </c>
      <c r="B68" t="s">
        <v>1655</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c r="AV68">
        <f>AV$2*(AV5*1000)</f>
        <v/>
      </c>
    </row>
    <row r="69" spans="1:48">
      <c r="A69" t="s">
        <v>323</v>
      </c>
      <c r="B69" t="s">
        <v>1655</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c r="AV69">
        <f>AV$2*(AV6*1000)</f>
        <v/>
      </c>
    </row>
    <row r="70" spans="1:48">
      <c r="A70" t="s">
        <v>291</v>
      </c>
      <c r="B70" t="s">
        <v>1655</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c r="AV70">
        <f>AV$2*(AV7*1000)</f>
        <v/>
      </c>
    </row>
    <row r="71" spans="1:48">
      <c r="A71" t="s">
        <v>280</v>
      </c>
      <c r="B71" t="s">
        <v>1655</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c r="AV71">
        <f>AV$2*(AV8*1000)</f>
        <v/>
      </c>
    </row>
    <row r="72" spans="1:48">
      <c r="A72" t="s">
        <v>311</v>
      </c>
      <c r="B72" t="s">
        <v>1655</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c r="AV72">
        <f>AV$2*(AV9*1000)</f>
        <v/>
      </c>
    </row>
    <row r="73" spans="1:48">
      <c r="A73" t="s">
        <v>349</v>
      </c>
      <c r="B73" t="s">
        <v>1655</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c r="AV73">
        <f>AV$2*(AV10*1000)</f>
        <v/>
      </c>
    </row>
    <row r="74" spans="1:48">
      <c r="A74" t="s">
        <v>399</v>
      </c>
      <c r="B74" t="s">
        <v>1655</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c r="AV74">
        <f>AV$2*(AV11*1000)</f>
        <v/>
      </c>
    </row>
    <row r="75" spans="1:48">
      <c r="A75" t="s">
        <v>288</v>
      </c>
      <c r="B75" t="s">
        <v>1655</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c r="AV75">
        <f>AV$2*(AV12*1000)</f>
        <v/>
      </c>
    </row>
    <row r="76" spans="1:48">
      <c r="A76" t="s">
        <v>272</v>
      </c>
      <c r="B76" t="s">
        <v>1655</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c r="AV76">
        <f>AV$2*(AV13*1000)</f>
        <v/>
      </c>
    </row>
    <row r="77" spans="1:48">
      <c r="A77" t="s">
        <v>415</v>
      </c>
      <c r="B77" t="s">
        <v>1655</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c r="AV77">
        <f>AV$2*(AV14*1000)</f>
        <v/>
      </c>
    </row>
    <row r="78" spans="1:48">
      <c r="A78" t="s">
        <v>273</v>
      </c>
      <c r="B78" t="s">
        <v>1655</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c r="AV78">
        <f>AV$2*(AV15*1000)</f>
        <v/>
      </c>
    </row>
    <row r="79" spans="1:48">
      <c r="A79" t="s">
        <v>332</v>
      </c>
      <c r="B79" t="s">
        <v>1655</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c r="AV79">
        <f>AV$2*(AV16*1000)</f>
        <v/>
      </c>
    </row>
    <row r="80" spans="1:48">
      <c r="A80" t="s">
        <v>306</v>
      </c>
      <c r="B80" t="s">
        <v>1655</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c r="AV80">
        <f>AV$2*(AV17*1000)</f>
        <v/>
      </c>
    </row>
    <row r="81" spans="1:48">
      <c r="A81" t="s">
        <v>418</v>
      </c>
      <c r="B81" t="s">
        <v>1655</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c r="AV81">
        <f>AV$2*(AV18*1000)</f>
        <v/>
      </c>
    </row>
    <row r="82" spans="1:48">
      <c r="A82" t="s">
        <v>412</v>
      </c>
      <c r="B82" t="s">
        <v>1655</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c r="AV82">
        <f>AV$2*(AV19*1000)</f>
        <v/>
      </c>
    </row>
    <row r="83" spans="1:48">
      <c r="A83" t="s">
        <v>287</v>
      </c>
      <c r="B83" t="s">
        <v>1655</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c r="AV83">
        <f>AV$2*(AV20*1000)</f>
        <v/>
      </c>
    </row>
    <row r="84" spans="1:48">
      <c r="A84" t="s">
        <v>374</v>
      </c>
      <c r="B84" t="s">
        <v>1655</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c r="AV84">
        <f>AV$2*(AV21*1000)</f>
        <v/>
      </c>
    </row>
    <row r="85" spans="1:48">
      <c r="A85" t="s">
        <v>371</v>
      </c>
      <c r="B85" t="s">
        <v>1655</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c r="AV85">
        <f>AV$2*(AV22*1000)</f>
        <v/>
      </c>
    </row>
    <row r="86" spans="1:48">
      <c r="A86" t="s">
        <v>346</v>
      </c>
      <c r="B86" t="s">
        <v>1655</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c r="AV86">
        <f>AV$2*(AV23*1000)</f>
        <v/>
      </c>
    </row>
    <row r="87" spans="1:48">
      <c r="A87" t="s">
        <v>279</v>
      </c>
      <c r="B87" t="s">
        <v>1655</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c r="AV87">
        <f>AV$2*(AV24*1000)</f>
        <v/>
      </c>
    </row>
    <row r="88" spans="1:48">
      <c r="A88" t="s">
        <v>296</v>
      </c>
      <c r="B88" t="s">
        <v>1655</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c r="AV88">
        <f>AV$2*(AV25*1000)</f>
        <v/>
      </c>
    </row>
    <row r="89" spans="1:48">
      <c r="A89" t="s">
        <v>334</v>
      </c>
      <c r="B89" t="s">
        <v>1655</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c r="AV89">
        <f>AV$2*(AV26*1000)</f>
        <v/>
      </c>
    </row>
    <row r="90" spans="1:48">
      <c r="A90" t="s">
        <v>252</v>
      </c>
      <c r="B90" t="s">
        <v>1655</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c r="AV90">
        <f>AV$2*(AV27*1000)</f>
        <v/>
      </c>
    </row>
    <row r="91" spans="1:48">
      <c r="A91" t="s">
        <v>420</v>
      </c>
      <c r="B91" t="s">
        <v>1655</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c r="AV91">
        <f>AV$2*(AV28*1000)</f>
        <v/>
      </c>
    </row>
    <row r="92" spans="1:48">
      <c r="A92" t="s">
        <v>386</v>
      </c>
      <c r="B92" t="s">
        <v>1655</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c r="AV92">
        <f>AV$2*(AV29*1000)</f>
        <v/>
      </c>
    </row>
    <row r="93" spans="1:48">
      <c r="A93" t="s">
        <v>266</v>
      </c>
      <c r="B93" t="s">
        <v>1655</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c r="AV93">
        <f>AV$2*(AV30*1000)</f>
        <v/>
      </c>
    </row>
    <row r="94" spans="1:48">
      <c r="A94" t="s">
        <v>261</v>
      </c>
      <c r="B94" t="s">
        <v>1655</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c r="AV94">
        <f>AV$2*(AV31*1000)</f>
        <v/>
      </c>
    </row>
    <row r="95" spans="1:48">
      <c r="A95" t="s">
        <v>361</v>
      </c>
      <c r="B95" t="s">
        <v>1655</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c r="AV95">
        <f>AV$2*(AV32*1000)</f>
        <v/>
      </c>
    </row>
    <row r="96" spans="1:48">
      <c r="A96" t="s">
        <v>283</v>
      </c>
      <c r="B96" t="s">
        <v>1655</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c r="AV96">
        <f>AV$2*(AV33*1000)</f>
        <v/>
      </c>
    </row>
    <row r="97" spans="1:48">
      <c r="A97" t="s">
        <v>369</v>
      </c>
      <c r="B97" t="s">
        <v>1655</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c r="AV97">
        <f>AV$2*(AV34*1000)</f>
        <v/>
      </c>
    </row>
    <row r="98" spans="1:48">
      <c r="A98" t="s">
        <v>270</v>
      </c>
      <c r="B98" t="s">
        <v>1655</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c r="AV98">
        <f>AV$2*(AV35*1000)</f>
        <v/>
      </c>
    </row>
    <row r="99" spans="1:48">
      <c r="A99" t="s">
        <v>328</v>
      </c>
      <c r="B99" t="s">
        <v>1655</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c r="AV99">
        <f>AV$2*(AV36*1000)</f>
        <v/>
      </c>
    </row>
    <row r="100" spans="1:48">
      <c r="A100" t="s">
        <v>290</v>
      </c>
      <c r="B100" t="s">
        <v>1655</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c r="AV100">
        <f>AV$2*(AV37*1000)</f>
        <v/>
      </c>
    </row>
    <row r="101" spans="1:48">
      <c r="A101" t="s">
        <v>298</v>
      </c>
      <c r="B101" t="s">
        <v>1655</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c r="AV101">
        <f>AV$2*(AV38*1000)</f>
        <v/>
      </c>
    </row>
    <row r="102" spans="1:48">
      <c r="A102" t="s">
        <v>307</v>
      </c>
      <c r="B102" t="s">
        <v>1655</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c r="AV102">
        <f>AV$2*(AV39*1000)</f>
        <v/>
      </c>
    </row>
    <row r="103" spans="1:48">
      <c r="A103" t="s">
        <v>359</v>
      </c>
      <c r="B103" t="s">
        <v>1655</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c r="AV103">
        <f>AV$2*(AV40*1000)</f>
        <v/>
      </c>
    </row>
    <row r="104" spans="1:48">
      <c r="A104" t="s">
        <v>343</v>
      </c>
      <c r="B104" t="s">
        <v>1655</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c r="AV104">
        <f>AV$2*(AV41*1000)</f>
        <v/>
      </c>
    </row>
    <row r="105" spans="1:48">
      <c r="A105" t="s">
        <v>295</v>
      </c>
      <c r="B105" t="s">
        <v>1655</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c r="AV105">
        <f>AV$2*(AV42*1000)</f>
        <v/>
      </c>
    </row>
    <row r="106" spans="1:48">
      <c r="A106" t="s">
        <v>300</v>
      </c>
      <c r="B106" t="s">
        <v>1655</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c r="AV106">
        <f>AV$2*(AV43*1000)</f>
        <v/>
      </c>
    </row>
    <row r="107" spans="1:48">
      <c r="A107" t="s">
        <v>377</v>
      </c>
      <c r="B107" t="s">
        <v>1655</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c r="AV107">
        <f>AV$2*(AV44*1000)</f>
        <v/>
      </c>
    </row>
    <row r="108" spans="1:48">
      <c r="A108" t="s">
        <v>325</v>
      </c>
      <c r="B108" t="s">
        <v>1655</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c r="AV108">
        <f>AV$2*(AV45*1000)</f>
        <v/>
      </c>
    </row>
    <row r="109" spans="1:48">
      <c r="A109" t="s">
        <v>317</v>
      </c>
      <c r="B109" t="s">
        <v>1655</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c r="AV109">
        <f>AV$2*(AV46*1000)</f>
        <v/>
      </c>
    </row>
    <row r="110" spans="1:48">
      <c r="A110" t="s">
        <v>281</v>
      </c>
      <c r="B110" t="s">
        <v>1655</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c r="AV110">
        <f>AV$2*(AV47*1000)</f>
        <v/>
      </c>
    </row>
    <row r="111" spans="1:48">
      <c r="A111" t="s">
        <v>262</v>
      </c>
      <c r="B111" t="s">
        <v>1655</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c r="AV111">
        <f>AV$2*(AV48*1000)</f>
        <v/>
      </c>
    </row>
    <row r="112" spans="1:48">
      <c r="A112" t="s">
        <v>337</v>
      </c>
      <c r="B112" t="s">
        <v>1655</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c r="AV112">
        <f>AV$2*(AV49*1000)</f>
        <v/>
      </c>
    </row>
    <row r="113" spans="1:48">
      <c r="A113" t="s">
        <v>342</v>
      </c>
      <c r="B113" t="s">
        <v>1655</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c r="AV113">
        <f>AV$2*(AV50*1000)</f>
        <v/>
      </c>
    </row>
    <row r="114" spans="1:48">
      <c r="A114" t="s">
        <v>327</v>
      </c>
      <c r="B114" t="s">
        <v>1655</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c r="AV114">
        <f>AV$2*(AV51*1000)</f>
        <v/>
      </c>
    </row>
    <row r="115" spans="1:48">
      <c r="A115" t="s">
        <v>294</v>
      </c>
      <c r="B115" t="s">
        <v>1655</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c r="AV115">
        <f>AV$2*(AV52*1000)</f>
        <v/>
      </c>
    </row>
    <row r="116" spans="1:48">
      <c r="A116" t="s">
        <v>340</v>
      </c>
      <c r="B116" t="s">
        <v>1655</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c r="AV116">
        <f>AV$2*(AV53*1000)</f>
        <v/>
      </c>
    </row>
    <row r="117" spans="1:48">
      <c r="A117" t="s">
        <v>350</v>
      </c>
      <c r="B117" t="s">
        <v>1655</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c r="AV117">
        <f>AV$2*(AV54*1000)</f>
        <v/>
      </c>
    </row>
    <row r="118" spans="1:48">
      <c r="A118" t="s">
        <v>257</v>
      </c>
      <c r="B118" t="s">
        <v>1655</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c r="AV118">
        <f>AV$2*(AV55*1000)</f>
        <v/>
      </c>
    </row>
    <row r="119" spans="1:48">
      <c r="A119" t="s">
        <v>304</v>
      </c>
      <c r="B119" t="s">
        <v>1655</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c r="AV119">
        <f>AV$2*(AV56*1000)</f>
        <v/>
      </c>
    </row>
    <row r="120" spans="1:48">
      <c r="A120" t="s">
        <v>271</v>
      </c>
      <c r="B120" t="s">
        <v>1655</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c r="AV120">
        <f>AV$2*(AV57*1000)</f>
        <v/>
      </c>
    </row>
    <row r="121" spans="1:48">
      <c r="A121" t="s">
        <v>358</v>
      </c>
      <c r="B121" t="s">
        <v>1655</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c r="AV121">
        <f>AV$2*(AV58*1000)</f>
        <v/>
      </c>
    </row>
    <row r="122" spans="1:48">
      <c r="A122" t="s">
        <v>326</v>
      </c>
      <c r="B122" t="s">
        <v>1655</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c r="AV122">
        <f>AV$2*(AV59*1000)</f>
        <v/>
      </c>
    </row>
    <row r="123" spans="1:48">
      <c r="A123" t="s">
        <v>1756</v>
      </c>
      <c r="B123" t="s">
        <v>1655</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c r="AV123">
        <f>AV$2*(AV60*1000)</f>
        <v/>
      </c>
    </row>
    <row r="124" spans="1:48">
      <c r="A124" t="s">
        <v>1757</v>
      </c>
      <c r="B124" t="s">
        <v>1655</v>
      </c>
      <c r="E124">
        <f>E123+E125</f>
        <v/>
      </c>
      <c r="F124">
        <f>F123+F125</f>
        <v/>
      </c>
      <c r="G124">
        <f>G123+G125</f>
        <v/>
      </c>
      <c r="H124">
        <f>H123+H125</f>
        <v/>
      </c>
      <c r="I124">
        <f>I123+I125</f>
        <v/>
      </c>
      <c r="J124">
        <f>J123+J125</f>
        <v/>
      </c>
      <c r="K124">
        <f>K123+K125</f>
        <v/>
      </c>
      <c r="L124">
        <f>L123+L125</f>
        <v/>
      </c>
      <c r="M124">
        <f>M123+M125</f>
        <v/>
      </c>
      <c r="N124">
        <f>N123+N125</f>
        <v/>
      </c>
      <c r="O124">
        <f>O123+O125</f>
        <v/>
      </c>
      <c r="P124">
        <f>P123+P125</f>
        <v/>
      </c>
      <c r="Q124">
        <f>Q123+Q125</f>
        <v/>
      </c>
      <c r="R124">
        <f>R123+R125</f>
        <v/>
      </c>
      <c r="S124">
        <f>S123+S125</f>
        <v/>
      </c>
      <c r="T124">
        <f>T123+T125</f>
        <v/>
      </c>
      <c r="U124">
        <f>U123+U125</f>
        <v/>
      </c>
      <c r="V124">
        <f>V123+V125</f>
        <v/>
      </c>
      <c r="W124">
        <f>W123+W125</f>
        <v/>
      </c>
      <c r="X124">
        <f>X123+X125</f>
        <v/>
      </c>
      <c r="Y124">
        <f>Y123+Y125</f>
        <v/>
      </c>
      <c r="Z124">
        <f>Z123+Z125</f>
        <v/>
      </c>
      <c r="AA124">
        <f>AA123+AA125</f>
        <v/>
      </c>
      <c r="AB124">
        <f>AB123+AB125</f>
        <v/>
      </c>
      <c r="AC124">
        <f>AC123+AC125</f>
        <v/>
      </c>
      <c r="AD124">
        <f>AD123+AD125</f>
        <v/>
      </c>
      <c r="AE124">
        <f>AE123+AE125</f>
        <v/>
      </c>
      <c r="AF124">
        <f>AF123+AF125</f>
        <v/>
      </c>
      <c r="AG124">
        <f>AG123+AG125</f>
        <v/>
      </c>
      <c r="AH124">
        <f>AH123+AH125</f>
        <v/>
      </c>
      <c r="AI124">
        <f>AI123+AI125</f>
        <v/>
      </c>
      <c r="AJ124">
        <f>AJ123+AJ125</f>
        <v/>
      </c>
      <c r="AK124">
        <f>AK123+AK125</f>
        <v/>
      </c>
      <c r="AL124">
        <f>AL123+AL125</f>
        <v/>
      </c>
      <c r="AM124">
        <f>AM123+AM125</f>
        <v/>
      </c>
      <c r="AN124">
        <f>AN123+AN125</f>
        <v/>
      </c>
      <c r="AO124">
        <f>AO123+AO125</f>
        <v/>
      </c>
      <c r="AP124">
        <f>AP123+AP125</f>
        <v/>
      </c>
      <c r="AQ124">
        <f>AQ123+AQ125</f>
        <v/>
      </c>
      <c r="AR124">
        <f>AR123+AR125</f>
        <v/>
      </c>
      <c r="AS124">
        <f>AS123+AS125</f>
        <v/>
      </c>
      <c r="AT124">
        <f>AT123+AT125</f>
        <v/>
      </c>
      <c r="AU124">
        <f>AU123+AU125</f>
        <v/>
      </c>
      <c r="AV124">
        <f>AV123+AV125</f>
        <v/>
      </c>
    </row>
    <row r="125" spans="1:48">
      <c r="A125" t="s">
        <v>1758</v>
      </c>
      <c r="B125" t="s">
        <v>1655</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c r="AV125">
        <f>AV$2*(AV62*1000)</f>
        <v/>
      </c>
    </row>
    <row r="126" spans="1:48">
      <c r="A126" t="s">
        <v>1757</v>
      </c>
      <c r="B126" t="s">
        <v>1658</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c r="AV126">
        <f>AV124/1000</f>
        <v/>
      </c>
    </row>
    <row r="129" spans="1:48">
      <c r="A129" t="s">
        <v>1659</v>
      </c>
      <c r="C129" t="s">
        <v>1668</v>
      </c>
    </row>
    <row r="131" spans="1:48">
      <c r="A131" t="s">
        <v>303</v>
      </c>
      <c r="B131" t="s">
        <v>1661</v>
      </c>
      <c r="C131">
        <f>'LCEF by Fuel Type'!$AD$24</f>
        <v/>
      </c>
      <c r="E131">
        <f>$C131*E67</f>
        <v/>
      </c>
      <c r="F131">
        <f>$C131*F67</f>
        <v/>
      </c>
      <c r="G131">
        <f>$C131*G67</f>
        <v/>
      </c>
      <c r="H131">
        <f>$C131*H67</f>
        <v/>
      </c>
      <c r="I131">
        <f>$C131*I67</f>
        <v/>
      </c>
      <c r="J131">
        <f>$C131*J67</f>
        <v/>
      </c>
      <c r="K131">
        <f>$C131*K67</f>
        <v/>
      </c>
      <c r="L131">
        <f>$C131*L67</f>
        <v/>
      </c>
      <c r="M131">
        <f>$C131*M67</f>
        <v/>
      </c>
      <c r="N131">
        <f>$C131*N67</f>
        <v/>
      </c>
      <c r="O131">
        <f>$C131*O67</f>
        <v/>
      </c>
      <c r="P131">
        <f>$C131*P67</f>
        <v/>
      </c>
      <c r="Q131">
        <f>$C131*Q67</f>
        <v/>
      </c>
      <c r="R131">
        <f>$C131*R67</f>
        <v/>
      </c>
      <c r="S131">
        <f>$C131*S67</f>
        <v/>
      </c>
      <c r="T131">
        <f>$C131*T67</f>
        <v/>
      </c>
      <c r="U131">
        <f>$C131*U67</f>
        <v/>
      </c>
      <c r="V131">
        <f>$C131*V67</f>
        <v/>
      </c>
      <c r="W131">
        <f>$C131*W67</f>
        <v/>
      </c>
      <c r="X131">
        <f>$C131*X67</f>
        <v/>
      </c>
      <c r="Y131">
        <f>$C131*Y67</f>
        <v/>
      </c>
      <c r="Z131">
        <f>$C131*Z67</f>
        <v/>
      </c>
      <c r="AA131">
        <f>$C131*AA67</f>
        <v/>
      </c>
      <c r="AB131">
        <f>$C131*AB67</f>
        <v/>
      </c>
      <c r="AC131">
        <f>$C131*AC67</f>
        <v/>
      </c>
      <c r="AD131">
        <f>$C131*AD67</f>
        <v/>
      </c>
      <c r="AE131">
        <f>$C131*AE67</f>
        <v/>
      </c>
      <c r="AF131">
        <f>$C131*AF67</f>
        <v/>
      </c>
      <c r="AG131">
        <f>$C131*AG67</f>
        <v/>
      </c>
      <c r="AH131">
        <f>$C131*AH67</f>
        <v/>
      </c>
      <c r="AI131">
        <f>$C131*AI67</f>
        <v/>
      </c>
      <c r="AJ131">
        <f>$C131*AJ67</f>
        <v/>
      </c>
      <c r="AK131">
        <f>$C131*AK67</f>
        <v/>
      </c>
      <c r="AL131">
        <f>$C131*AL67</f>
        <v/>
      </c>
      <c r="AM131">
        <f>$C131*AM67</f>
        <v/>
      </c>
      <c r="AN131">
        <f>$C131*AN67</f>
        <v/>
      </c>
      <c r="AO131">
        <f>$C131*AO67</f>
        <v/>
      </c>
      <c r="AP131">
        <f>$C131*AP67</f>
        <v/>
      </c>
      <c r="AQ131">
        <f>$C131*AQ67</f>
        <v/>
      </c>
      <c r="AR131">
        <f>$C131*AR67</f>
        <v/>
      </c>
      <c r="AS131">
        <f>$C131*AS67</f>
        <v/>
      </c>
      <c r="AT131">
        <f>$C131*AT67</f>
        <v/>
      </c>
      <c r="AU131">
        <f>$C131*AU67</f>
        <v/>
      </c>
      <c r="AV131">
        <f>$C131*AV67</f>
        <v/>
      </c>
    </row>
    <row r="132" spans="1:48">
      <c r="A132" t="s">
        <v>414</v>
      </c>
      <c r="B132" t="s">
        <v>1661</v>
      </c>
      <c r="C132">
        <f>'LCEF by Fuel Type'!$AD$24</f>
        <v/>
      </c>
      <c r="E132">
        <f>$C132*E68</f>
        <v/>
      </c>
      <c r="F132">
        <f>$C132*F68</f>
        <v/>
      </c>
      <c r="G132">
        <f>$C132*G68</f>
        <v/>
      </c>
      <c r="H132">
        <f>$C132*H68</f>
        <v/>
      </c>
      <c r="I132">
        <f>$C132*I68</f>
        <v/>
      </c>
      <c r="J132">
        <f>$C132*J68</f>
        <v/>
      </c>
      <c r="K132">
        <f>$C132*K68</f>
        <v/>
      </c>
      <c r="L132">
        <f>$C132*L68</f>
        <v/>
      </c>
      <c r="M132">
        <f>$C132*M68</f>
        <v/>
      </c>
      <c r="N132">
        <f>$C132*N68</f>
        <v/>
      </c>
      <c r="O132">
        <f>$C132*O68</f>
        <v/>
      </c>
      <c r="P132">
        <f>$C132*P68</f>
        <v/>
      </c>
      <c r="Q132">
        <f>$C132*Q68</f>
        <v/>
      </c>
      <c r="R132">
        <f>$C132*R68</f>
        <v/>
      </c>
      <c r="S132">
        <f>$C132*S68</f>
        <v/>
      </c>
      <c r="T132">
        <f>$C132*T68</f>
        <v/>
      </c>
      <c r="U132">
        <f>$C132*U68</f>
        <v/>
      </c>
      <c r="V132">
        <f>$C132*V68</f>
        <v/>
      </c>
      <c r="W132">
        <f>$C132*W68</f>
        <v/>
      </c>
      <c r="X132">
        <f>$C132*X68</f>
        <v/>
      </c>
      <c r="Y132">
        <f>$C132*Y68</f>
        <v/>
      </c>
      <c r="Z132">
        <f>$C132*Z68</f>
        <v/>
      </c>
      <c r="AA132">
        <f>$C132*AA68</f>
        <v/>
      </c>
      <c r="AB132">
        <f>$C132*AB68</f>
        <v/>
      </c>
      <c r="AC132">
        <f>$C132*AC68</f>
        <v/>
      </c>
      <c r="AD132">
        <f>$C132*AD68</f>
        <v/>
      </c>
      <c r="AE132">
        <f>$C132*AE68</f>
        <v/>
      </c>
      <c r="AF132">
        <f>$C132*AF68</f>
        <v/>
      </c>
      <c r="AG132">
        <f>$C132*AG68</f>
        <v/>
      </c>
      <c r="AH132">
        <f>$C132*AH68</f>
        <v/>
      </c>
      <c r="AI132">
        <f>$C132*AI68</f>
        <v/>
      </c>
      <c r="AJ132">
        <f>$C132*AJ68</f>
        <v/>
      </c>
      <c r="AK132">
        <f>$C132*AK68</f>
        <v/>
      </c>
      <c r="AL132">
        <f>$C132*AL68</f>
        <v/>
      </c>
      <c r="AM132">
        <f>$C132*AM68</f>
        <v/>
      </c>
      <c r="AN132">
        <f>$C132*AN68</f>
        <v/>
      </c>
      <c r="AO132">
        <f>$C132*AO68</f>
        <v/>
      </c>
      <c r="AP132">
        <f>$C132*AP68</f>
        <v/>
      </c>
      <c r="AQ132">
        <f>$C132*AQ68</f>
        <v/>
      </c>
      <c r="AR132">
        <f>$C132*AR68</f>
        <v/>
      </c>
      <c r="AS132">
        <f>$C132*AS68</f>
        <v/>
      </c>
      <c r="AT132">
        <f>$C132*AT68</f>
        <v/>
      </c>
      <c r="AU132">
        <f>$C132*AU68</f>
        <v/>
      </c>
      <c r="AV132">
        <f>$C132*AV68</f>
        <v/>
      </c>
    </row>
    <row r="133" spans="1:48">
      <c r="A133" t="s">
        <v>323</v>
      </c>
      <c r="B133" t="s">
        <v>1661</v>
      </c>
      <c r="C133">
        <f>'LCEF by Fuel Type'!$AD$24</f>
        <v/>
      </c>
      <c r="E133">
        <f>$C133*E69</f>
        <v/>
      </c>
      <c r="F133">
        <f>$C133*F69</f>
        <v/>
      </c>
      <c r="G133">
        <f>$C133*G69</f>
        <v/>
      </c>
      <c r="H133">
        <f>$C133*H69</f>
        <v/>
      </c>
      <c r="I133">
        <f>$C133*I69</f>
        <v/>
      </c>
      <c r="J133">
        <f>$C133*J69</f>
        <v/>
      </c>
      <c r="K133">
        <f>$C133*K69</f>
        <v/>
      </c>
      <c r="L133">
        <f>$C133*L69</f>
        <v/>
      </c>
      <c r="M133">
        <f>$C133*M69</f>
        <v/>
      </c>
      <c r="N133">
        <f>$C133*N69</f>
        <v/>
      </c>
      <c r="O133">
        <f>$C133*O69</f>
        <v/>
      </c>
      <c r="P133">
        <f>$C133*P69</f>
        <v/>
      </c>
      <c r="Q133">
        <f>$C133*Q69</f>
        <v/>
      </c>
      <c r="R133">
        <f>$C133*R69</f>
        <v/>
      </c>
      <c r="S133">
        <f>$C133*S69</f>
        <v/>
      </c>
      <c r="T133">
        <f>$C133*T69</f>
        <v/>
      </c>
      <c r="U133">
        <f>$C133*U69</f>
        <v/>
      </c>
      <c r="V133">
        <f>$C133*V69</f>
        <v/>
      </c>
      <c r="W133">
        <f>$C133*W69</f>
        <v/>
      </c>
      <c r="X133">
        <f>$C133*X69</f>
        <v/>
      </c>
      <c r="Y133">
        <f>$C133*Y69</f>
        <v/>
      </c>
      <c r="Z133">
        <f>$C133*Z69</f>
        <v/>
      </c>
      <c r="AA133">
        <f>$C133*AA69</f>
        <v/>
      </c>
      <c r="AB133">
        <f>$C133*AB69</f>
        <v/>
      </c>
      <c r="AC133">
        <f>$C133*AC69</f>
        <v/>
      </c>
      <c r="AD133">
        <f>$C133*AD69</f>
        <v/>
      </c>
      <c r="AE133">
        <f>$C133*AE69</f>
        <v/>
      </c>
      <c r="AF133">
        <f>$C133*AF69</f>
        <v/>
      </c>
      <c r="AG133">
        <f>$C133*AG69</f>
        <v/>
      </c>
      <c r="AH133">
        <f>$C133*AH69</f>
        <v/>
      </c>
      <c r="AI133">
        <f>$C133*AI69</f>
        <v/>
      </c>
      <c r="AJ133">
        <f>$C133*AJ69</f>
        <v/>
      </c>
      <c r="AK133">
        <f>$C133*AK69</f>
        <v/>
      </c>
      <c r="AL133">
        <f>$C133*AL69</f>
        <v/>
      </c>
      <c r="AM133">
        <f>$C133*AM69</f>
        <v/>
      </c>
      <c r="AN133">
        <f>$C133*AN69</f>
        <v/>
      </c>
      <c r="AO133">
        <f>$C133*AO69</f>
        <v/>
      </c>
      <c r="AP133">
        <f>$C133*AP69</f>
        <v/>
      </c>
      <c r="AQ133">
        <f>$C133*AQ69</f>
        <v/>
      </c>
      <c r="AR133">
        <f>$C133*AR69</f>
        <v/>
      </c>
      <c r="AS133">
        <f>$C133*AS69</f>
        <v/>
      </c>
      <c r="AT133">
        <f>$C133*AT69</f>
        <v/>
      </c>
      <c r="AU133">
        <f>$C133*AU69</f>
        <v/>
      </c>
      <c r="AV133">
        <f>$C133*AV69</f>
        <v/>
      </c>
    </row>
    <row r="134" spans="1:48">
      <c r="A134" t="s">
        <v>291</v>
      </c>
      <c r="B134" t="s">
        <v>1661</v>
      </c>
      <c r="C134">
        <f>'LCEF by Fuel Type'!$AD$24</f>
        <v/>
      </c>
      <c r="E134">
        <f>$C134*E70</f>
        <v/>
      </c>
      <c r="F134">
        <f>$C134*F70</f>
        <v/>
      </c>
      <c r="G134">
        <f>$C134*G70</f>
        <v/>
      </c>
      <c r="H134">
        <f>$C134*H70</f>
        <v/>
      </c>
      <c r="I134">
        <f>$C134*I70</f>
        <v/>
      </c>
      <c r="J134">
        <f>$C134*J70</f>
        <v/>
      </c>
      <c r="K134">
        <f>$C134*K70</f>
        <v/>
      </c>
      <c r="L134">
        <f>$C134*L70</f>
        <v/>
      </c>
      <c r="M134">
        <f>$C134*M70</f>
        <v/>
      </c>
      <c r="N134">
        <f>$C134*N70</f>
        <v/>
      </c>
      <c r="O134">
        <f>$C134*O70</f>
        <v/>
      </c>
      <c r="P134">
        <f>$C134*P70</f>
        <v/>
      </c>
      <c r="Q134">
        <f>$C134*Q70</f>
        <v/>
      </c>
      <c r="R134">
        <f>$C134*R70</f>
        <v/>
      </c>
      <c r="S134">
        <f>$C134*S70</f>
        <v/>
      </c>
      <c r="T134">
        <f>$C134*T70</f>
        <v/>
      </c>
      <c r="U134">
        <f>$C134*U70</f>
        <v/>
      </c>
      <c r="V134">
        <f>$C134*V70</f>
        <v/>
      </c>
      <c r="W134">
        <f>$C134*W70</f>
        <v/>
      </c>
      <c r="X134">
        <f>$C134*X70</f>
        <v/>
      </c>
      <c r="Y134">
        <f>$C134*Y70</f>
        <v/>
      </c>
      <c r="Z134">
        <f>$C134*Z70</f>
        <v/>
      </c>
      <c r="AA134">
        <f>$C134*AA70</f>
        <v/>
      </c>
      <c r="AB134">
        <f>$C134*AB70</f>
        <v/>
      </c>
      <c r="AC134">
        <f>$C134*AC70</f>
        <v/>
      </c>
      <c r="AD134">
        <f>$C134*AD70</f>
        <v/>
      </c>
      <c r="AE134">
        <f>$C134*AE70</f>
        <v/>
      </c>
      <c r="AF134">
        <f>$C134*AF70</f>
        <v/>
      </c>
      <c r="AG134">
        <f>$C134*AG70</f>
        <v/>
      </c>
      <c r="AH134">
        <f>$C134*AH70</f>
        <v/>
      </c>
      <c r="AI134">
        <f>$C134*AI70</f>
        <v/>
      </c>
      <c r="AJ134">
        <f>$C134*AJ70</f>
        <v/>
      </c>
      <c r="AK134">
        <f>$C134*AK70</f>
        <v/>
      </c>
      <c r="AL134">
        <f>$C134*AL70</f>
        <v/>
      </c>
      <c r="AM134">
        <f>$C134*AM70</f>
        <v/>
      </c>
      <c r="AN134">
        <f>$C134*AN70</f>
        <v/>
      </c>
      <c r="AO134">
        <f>$C134*AO70</f>
        <v/>
      </c>
      <c r="AP134">
        <f>$C134*AP70</f>
        <v/>
      </c>
      <c r="AQ134">
        <f>$C134*AQ70</f>
        <v/>
      </c>
      <c r="AR134">
        <f>$C134*AR70</f>
        <v/>
      </c>
      <c r="AS134">
        <f>$C134*AS70</f>
        <v/>
      </c>
      <c r="AT134">
        <f>$C134*AT70</f>
        <v/>
      </c>
      <c r="AU134">
        <f>$C134*AU70</f>
        <v/>
      </c>
      <c r="AV134">
        <f>$C134*AV70</f>
        <v/>
      </c>
    </row>
    <row r="135" spans="1:48">
      <c r="A135" t="s">
        <v>280</v>
      </c>
      <c r="B135" t="s">
        <v>1661</v>
      </c>
      <c r="C135">
        <f>'LCEF by Fuel Type'!$AD$24</f>
        <v/>
      </c>
      <c r="E135">
        <f>$C135*E71</f>
        <v/>
      </c>
      <c r="F135">
        <f>$C135*F71</f>
        <v/>
      </c>
      <c r="G135">
        <f>$C135*G71</f>
        <v/>
      </c>
      <c r="H135">
        <f>$C135*H71</f>
        <v/>
      </c>
      <c r="I135">
        <f>$C135*I71</f>
        <v/>
      </c>
      <c r="J135">
        <f>$C135*J71</f>
        <v/>
      </c>
      <c r="K135">
        <f>$C135*K71</f>
        <v/>
      </c>
      <c r="L135">
        <f>$C135*L71</f>
        <v/>
      </c>
      <c r="M135">
        <f>$C135*M71</f>
        <v/>
      </c>
      <c r="N135">
        <f>$C135*N71</f>
        <v/>
      </c>
      <c r="O135">
        <f>$C135*O71</f>
        <v/>
      </c>
      <c r="P135">
        <f>$C135*P71</f>
        <v/>
      </c>
      <c r="Q135">
        <f>$C135*Q71</f>
        <v/>
      </c>
      <c r="R135">
        <f>$C135*R71</f>
        <v/>
      </c>
      <c r="S135">
        <f>$C135*S71</f>
        <v/>
      </c>
      <c r="T135">
        <f>$C135*T71</f>
        <v/>
      </c>
      <c r="U135">
        <f>$C135*U71</f>
        <v/>
      </c>
      <c r="V135">
        <f>$C135*V71</f>
        <v/>
      </c>
      <c r="W135">
        <f>$C135*W71</f>
        <v/>
      </c>
      <c r="X135">
        <f>$C135*X71</f>
        <v/>
      </c>
      <c r="Y135">
        <f>$C135*Y71</f>
        <v/>
      </c>
      <c r="Z135">
        <f>$C135*Z71</f>
        <v/>
      </c>
      <c r="AA135">
        <f>$C135*AA71</f>
        <v/>
      </c>
      <c r="AB135">
        <f>$C135*AB71</f>
        <v/>
      </c>
      <c r="AC135">
        <f>$C135*AC71</f>
        <v/>
      </c>
      <c r="AD135">
        <f>$C135*AD71</f>
        <v/>
      </c>
      <c r="AE135">
        <f>$C135*AE71</f>
        <v/>
      </c>
      <c r="AF135">
        <f>$C135*AF71</f>
        <v/>
      </c>
      <c r="AG135">
        <f>$C135*AG71</f>
        <v/>
      </c>
      <c r="AH135">
        <f>$C135*AH71</f>
        <v/>
      </c>
      <c r="AI135">
        <f>$C135*AI71</f>
        <v/>
      </c>
      <c r="AJ135">
        <f>$C135*AJ71</f>
        <v/>
      </c>
      <c r="AK135">
        <f>$C135*AK71</f>
        <v/>
      </c>
      <c r="AL135">
        <f>$C135*AL71</f>
        <v/>
      </c>
      <c r="AM135">
        <f>$C135*AM71</f>
        <v/>
      </c>
      <c r="AN135">
        <f>$C135*AN71</f>
        <v/>
      </c>
      <c r="AO135">
        <f>$C135*AO71</f>
        <v/>
      </c>
      <c r="AP135">
        <f>$C135*AP71</f>
        <v/>
      </c>
      <c r="AQ135">
        <f>$C135*AQ71</f>
        <v/>
      </c>
      <c r="AR135">
        <f>$C135*AR71</f>
        <v/>
      </c>
      <c r="AS135">
        <f>$C135*AS71</f>
        <v/>
      </c>
      <c r="AT135">
        <f>$C135*AT71</f>
        <v/>
      </c>
      <c r="AU135">
        <f>$C135*AU71</f>
        <v/>
      </c>
      <c r="AV135">
        <f>$C135*AV71</f>
        <v/>
      </c>
    </row>
    <row r="136" spans="1:48">
      <c r="A136" t="s">
        <v>311</v>
      </c>
      <c r="B136" t="s">
        <v>1661</v>
      </c>
      <c r="C136">
        <f>'LCEF by Fuel Type'!$AD$24</f>
        <v/>
      </c>
      <c r="E136">
        <f>$C136*E72</f>
        <v/>
      </c>
      <c r="F136">
        <f>$C136*F72</f>
        <v/>
      </c>
      <c r="G136">
        <f>$C136*G72</f>
        <v/>
      </c>
      <c r="H136">
        <f>$C136*H72</f>
        <v/>
      </c>
      <c r="I136">
        <f>$C136*I72</f>
        <v/>
      </c>
      <c r="J136">
        <f>$C136*J72</f>
        <v/>
      </c>
      <c r="K136">
        <f>$C136*K72</f>
        <v/>
      </c>
      <c r="L136">
        <f>$C136*L72</f>
        <v/>
      </c>
      <c r="M136">
        <f>$C136*M72</f>
        <v/>
      </c>
      <c r="N136">
        <f>$C136*N72</f>
        <v/>
      </c>
      <c r="O136">
        <f>$C136*O72</f>
        <v/>
      </c>
      <c r="P136">
        <f>$C136*P72</f>
        <v/>
      </c>
      <c r="Q136">
        <f>$C136*Q72</f>
        <v/>
      </c>
      <c r="R136">
        <f>$C136*R72</f>
        <v/>
      </c>
      <c r="S136">
        <f>$C136*S72</f>
        <v/>
      </c>
      <c r="T136">
        <f>$C136*T72</f>
        <v/>
      </c>
      <c r="U136">
        <f>$C136*U72</f>
        <v/>
      </c>
      <c r="V136">
        <f>$C136*V72</f>
        <v/>
      </c>
      <c r="W136">
        <f>$C136*W72</f>
        <v/>
      </c>
      <c r="X136">
        <f>$C136*X72</f>
        <v/>
      </c>
      <c r="Y136">
        <f>$C136*Y72</f>
        <v/>
      </c>
      <c r="Z136">
        <f>$C136*Z72</f>
        <v/>
      </c>
      <c r="AA136">
        <f>$C136*AA72</f>
        <v/>
      </c>
      <c r="AB136">
        <f>$C136*AB72</f>
        <v/>
      </c>
      <c r="AC136">
        <f>$C136*AC72</f>
        <v/>
      </c>
      <c r="AD136">
        <f>$C136*AD72</f>
        <v/>
      </c>
      <c r="AE136">
        <f>$C136*AE72</f>
        <v/>
      </c>
      <c r="AF136">
        <f>$C136*AF72</f>
        <v/>
      </c>
      <c r="AG136">
        <f>$C136*AG72</f>
        <v/>
      </c>
      <c r="AH136">
        <f>$C136*AH72</f>
        <v/>
      </c>
      <c r="AI136">
        <f>$C136*AI72</f>
        <v/>
      </c>
      <c r="AJ136">
        <f>$C136*AJ72</f>
        <v/>
      </c>
      <c r="AK136">
        <f>$C136*AK72</f>
        <v/>
      </c>
      <c r="AL136">
        <f>$C136*AL72</f>
        <v/>
      </c>
      <c r="AM136">
        <f>$C136*AM72</f>
        <v/>
      </c>
      <c r="AN136">
        <f>$C136*AN72</f>
        <v/>
      </c>
      <c r="AO136">
        <f>$C136*AO72</f>
        <v/>
      </c>
      <c r="AP136">
        <f>$C136*AP72</f>
        <v/>
      </c>
      <c r="AQ136">
        <f>$C136*AQ72</f>
        <v/>
      </c>
      <c r="AR136">
        <f>$C136*AR72</f>
        <v/>
      </c>
      <c r="AS136">
        <f>$C136*AS72</f>
        <v/>
      </c>
      <c r="AT136">
        <f>$C136*AT72</f>
        <v/>
      </c>
      <c r="AU136">
        <f>$C136*AU72</f>
        <v/>
      </c>
      <c r="AV136">
        <f>$C136*AV72</f>
        <v/>
      </c>
    </row>
    <row r="137" spans="1:48">
      <c r="A137" t="s">
        <v>349</v>
      </c>
      <c r="B137" t="s">
        <v>1661</v>
      </c>
      <c r="C137">
        <f>'LCEF by Fuel Type'!$AD$24</f>
        <v/>
      </c>
      <c r="E137">
        <f>$C137*E73</f>
        <v/>
      </c>
      <c r="F137">
        <f>$C137*F73</f>
        <v/>
      </c>
      <c r="G137">
        <f>$C137*G73</f>
        <v/>
      </c>
      <c r="H137">
        <f>$C137*H73</f>
        <v/>
      </c>
      <c r="I137">
        <f>$C137*I73</f>
        <v/>
      </c>
      <c r="J137">
        <f>$C137*J73</f>
        <v/>
      </c>
      <c r="K137">
        <f>$C137*K73</f>
        <v/>
      </c>
      <c r="L137">
        <f>$C137*L73</f>
        <v/>
      </c>
      <c r="M137">
        <f>$C137*M73</f>
        <v/>
      </c>
      <c r="N137">
        <f>$C137*N73</f>
        <v/>
      </c>
      <c r="O137">
        <f>$C137*O73</f>
        <v/>
      </c>
      <c r="P137">
        <f>$C137*P73</f>
        <v/>
      </c>
      <c r="Q137">
        <f>$C137*Q73</f>
        <v/>
      </c>
      <c r="R137">
        <f>$C137*R73</f>
        <v/>
      </c>
      <c r="S137">
        <f>$C137*S73</f>
        <v/>
      </c>
      <c r="T137">
        <f>$C137*T73</f>
        <v/>
      </c>
      <c r="U137">
        <f>$C137*U73</f>
        <v/>
      </c>
      <c r="V137">
        <f>$C137*V73</f>
        <v/>
      </c>
      <c r="W137">
        <f>$C137*W73</f>
        <v/>
      </c>
      <c r="X137">
        <f>$C137*X73</f>
        <v/>
      </c>
      <c r="Y137">
        <f>$C137*Y73</f>
        <v/>
      </c>
      <c r="Z137">
        <f>$C137*Z73</f>
        <v/>
      </c>
      <c r="AA137">
        <f>$C137*AA73</f>
        <v/>
      </c>
      <c r="AB137">
        <f>$C137*AB73</f>
        <v/>
      </c>
      <c r="AC137">
        <f>$C137*AC73</f>
        <v/>
      </c>
      <c r="AD137">
        <f>$C137*AD73</f>
        <v/>
      </c>
      <c r="AE137">
        <f>$C137*AE73</f>
        <v/>
      </c>
      <c r="AF137">
        <f>$C137*AF73</f>
        <v/>
      </c>
      <c r="AG137">
        <f>$C137*AG73</f>
        <v/>
      </c>
      <c r="AH137">
        <f>$C137*AH73</f>
        <v/>
      </c>
      <c r="AI137">
        <f>$C137*AI73</f>
        <v/>
      </c>
      <c r="AJ137">
        <f>$C137*AJ73</f>
        <v/>
      </c>
      <c r="AK137">
        <f>$C137*AK73</f>
        <v/>
      </c>
      <c r="AL137">
        <f>$C137*AL73</f>
        <v/>
      </c>
      <c r="AM137">
        <f>$C137*AM73</f>
        <v/>
      </c>
      <c r="AN137">
        <f>$C137*AN73</f>
        <v/>
      </c>
      <c r="AO137">
        <f>$C137*AO73</f>
        <v/>
      </c>
      <c r="AP137">
        <f>$C137*AP73</f>
        <v/>
      </c>
      <c r="AQ137">
        <f>$C137*AQ73</f>
        <v/>
      </c>
      <c r="AR137">
        <f>$C137*AR73</f>
        <v/>
      </c>
      <c r="AS137">
        <f>$C137*AS73</f>
        <v/>
      </c>
      <c r="AT137">
        <f>$C137*AT73</f>
        <v/>
      </c>
      <c r="AU137">
        <f>$C137*AU73</f>
        <v/>
      </c>
      <c r="AV137">
        <f>$C137*AV73</f>
        <v/>
      </c>
    </row>
    <row r="138" spans="1:48">
      <c r="A138" t="s">
        <v>399</v>
      </c>
      <c r="B138" t="s">
        <v>1661</v>
      </c>
      <c r="C138">
        <f>'LCEF by Fuel Type'!$AD$24</f>
        <v/>
      </c>
      <c r="E138">
        <f>$C138*E74</f>
        <v/>
      </c>
      <c r="F138">
        <f>$C138*F74</f>
        <v/>
      </c>
      <c r="G138">
        <f>$C138*G74</f>
        <v/>
      </c>
      <c r="H138">
        <f>$C138*H74</f>
        <v/>
      </c>
      <c r="I138">
        <f>$C138*I74</f>
        <v/>
      </c>
      <c r="J138">
        <f>$C138*J74</f>
        <v/>
      </c>
      <c r="K138">
        <f>$C138*K74</f>
        <v/>
      </c>
      <c r="L138">
        <f>$C138*L74</f>
        <v/>
      </c>
      <c r="M138">
        <f>$C138*M74</f>
        <v/>
      </c>
      <c r="N138">
        <f>$C138*N74</f>
        <v/>
      </c>
      <c r="O138">
        <f>$C138*O74</f>
        <v/>
      </c>
      <c r="P138">
        <f>$C138*P74</f>
        <v/>
      </c>
      <c r="Q138">
        <f>$C138*Q74</f>
        <v/>
      </c>
      <c r="R138">
        <f>$C138*R74</f>
        <v/>
      </c>
      <c r="S138">
        <f>$C138*S74</f>
        <v/>
      </c>
      <c r="T138">
        <f>$C138*T74</f>
        <v/>
      </c>
      <c r="U138">
        <f>$C138*U74</f>
        <v/>
      </c>
      <c r="V138">
        <f>$C138*V74</f>
        <v/>
      </c>
      <c r="W138">
        <f>$C138*W74</f>
        <v/>
      </c>
      <c r="X138">
        <f>$C138*X74</f>
        <v/>
      </c>
      <c r="Y138">
        <f>$C138*Y74</f>
        <v/>
      </c>
      <c r="Z138">
        <f>$C138*Z74</f>
        <v/>
      </c>
      <c r="AA138">
        <f>$C138*AA74</f>
        <v/>
      </c>
      <c r="AB138">
        <f>$C138*AB74</f>
        <v/>
      </c>
      <c r="AC138">
        <f>$C138*AC74</f>
        <v/>
      </c>
      <c r="AD138">
        <f>$C138*AD74</f>
        <v/>
      </c>
      <c r="AE138">
        <f>$C138*AE74</f>
        <v/>
      </c>
      <c r="AF138">
        <f>$C138*AF74</f>
        <v/>
      </c>
      <c r="AG138">
        <f>$C138*AG74</f>
        <v/>
      </c>
      <c r="AH138">
        <f>$C138*AH74</f>
        <v/>
      </c>
      <c r="AI138">
        <f>$C138*AI74</f>
        <v/>
      </c>
      <c r="AJ138">
        <f>$C138*AJ74</f>
        <v/>
      </c>
      <c r="AK138">
        <f>$C138*AK74</f>
        <v/>
      </c>
      <c r="AL138">
        <f>$C138*AL74</f>
        <v/>
      </c>
      <c r="AM138">
        <f>$C138*AM74</f>
        <v/>
      </c>
      <c r="AN138">
        <f>$C138*AN74</f>
        <v/>
      </c>
      <c r="AO138">
        <f>$C138*AO74</f>
        <v/>
      </c>
      <c r="AP138">
        <f>$C138*AP74</f>
        <v/>
      </c>
      <c r="AQ138">
        <f>$C138*AQ74</f>
        <v/>
      </c>
      <c r="AR138">
        <f>$C138*AR74</f>
        <v/>
      </c>
      <c r="AS138">
        <f>$C138*AS74</f>
        <v/>
      </c>
      <c r="AT138">
        <f>$C138*AT74</f>
        <v/>
      </c>
      <c r="AU138">
        <f>$C138*AU74</f>
        <v/>
      </c>
      <c r="AV138">
        <f>$C138*AV74</f>
        <v/>
      </c>
    </row>
    <row r="139" spans="1:48">
      <c r="A139" t="s">
        <v>288</v>
      </c>
      <c r="B139" t="s">
        <v>1661</v>
      </c>
      <c r="C139">
        <f>'LCEF by Fuel Type'!$AD$24</f>
        <v/>
      </c>
      <c r="E139">
        <f>$C139*E75</f>
        <v/>
      </c>
      <c r="F139">
        <f>$C139*F75</f>
        <v/>
      </c>
      <c r="G139">
        <f>$C139*G75</f>
        <v/>
      </c>
      <c r="H139">
        <f>$C139*H75</f>
        <v/>
      </c>
      <c r="I139">
        <f>$C139*I75</f>
        <v/>
      </c>
      <c r="J139">
        <f>$C139*J75</f>
        <v/>
      </c>
      <c r="K139">
        <f>$C139*K75</f>
        <v/>
      </c>
      <c r="L139">
        <f>$C139*L75</f>
        <v/>
      </c>
      <c r="M139">
        <f>$C139*M75</f>
        <v/>
      </c>
      <c r="N139">
        <f>$C139*N75</f>
        <v/>
      </c>
      <c r="O139">
        <f>$C139*O75</f>
        <v/>
      </c>
      <c r="P139">
        <f>$C139*P75</f>
        <v/>
      </c>
      <c r="Q139">
        <f>$C139*Q75</f>
        <v/>
      </c>
      <c r="R139">
        <f>$C139*R75</f>
        <v/>
      </c>
      <c r="S139">
        <f>$C139*S75</f>
        <v/>
      </c>
      <c r="T139">
        <f>$C139*T75</f>
        <v/>
      </c>
      <c r="U139">
        <f>$C139*U75</f>
        <v/>
      </c>
      <c r="V139">
        <f>$C139*V75</f>
        <v/>
      </c>
      <c r="W139">
        <f>$C139*W75</f>
        <v/>
      </c>
      <c r="X139">
        <f>$C139*X75</f>
        <v/>
      </c>
      <c r="Y139">
        <f>$C139*Y75</f>
        <v/>
      </c>
      <c r="Z139">
        <f>$C139*Z75</f>
        <v/>
      </c>
      <c r="AA139">
        <f>$C139*AA75</f>
        <v/>
      </c>
      <c r="AB139">
        <f>$C139*AB75</f>
        <v/>
      </c>
      <c r="AC139">
        <f>$C139*AC75</f>
        <v/>
      </c>
      <c r="AD139">
        <f>$C139*AD75</f>
        <v/>
      </c>
      <c r="AE139">
        <f>$C139*AE75</f>
        <v/>
      </c>
      <c r="AF139">
        <f>$C139*AF75</f>
        <v/>
      </c>
      <c r="AG139">
        <f>$C139*AG75</f>
        <v/>
      </c>
      <c r="AH139">
        <f>$C139*AH75</f>
        <v/>
      </c>
      <c r="AI139">
        <f>$C139*AI75</f>
        <v/>
      </c>
      <c r="AJ139">
        <f>$C139*AJ75</f>
        <v/>
      </c>
      <c r="AK139">
        <f>$C139*AK75</f>
        <v/>
      </c>
      <c r="AL139">
        <f>$C139*AL75</f>
        <v/>
      </c>
      <c r="AM139">
        <f>$C139*AM75</f>
        <v/>
      </c>
      <c r="AN139">
        <f>$C139*AN75</f>
        <v/>
      </c>
      <c r="AO139">
        <f>$C139*AO75</f>
        <v/>
      </c>
      <c r="AP139">
        <f>$C139*AP75</f>
        <v/>
      </c>
      <c r="AQ139">
        <f>$C139*AQ75</f>
        <v/>
      </c>
      <c r="AR139">
        <f>$C139*AR75</f>
        <v/>
      </c>
      <c r="AS139">
        <f>$C139*AS75</f>
        <v/>
      </c>
      <c r="AT139">
        <f>$C139*AT75</f>
        <v/>
      </c>
      <c r="AU139">
        <f>$C139*AU75</f>
        <v/>
      </c>
      <c r="AV139">
        <f>$C139*AV75</f>
        <v/>
      </c>
    </row>
    <row r="140" spans="1:48">
      <c r="A140" t="s">
        <v>272</v>
      </c>
      <c r="B140" t="s">
        <v>1661</v>
      </c>
      <c r="C140">
        <f>'LCEF by Fuel Type'!$AD$24</f>
        <v/>
      </c>
      <c r="E140">
        <f>$C140*E76</f>
        <v/>
      </c>
      <c r="F140">
        <f>$C140*F76</f>
        <v/>
      </c>
      <c r="G140">
        <f>$C140*G76</f>
        <v/>
      </c>
      <c r="H140">
        <f>$C140*H76</f>
        <v/>
      </c>
      <c r="I140">
        <f>$C140*I76</f>
        <v/>
      </c>
      <c r="J140">
        <f>$C140*J76</f>
        <v/>
      </c>
      <c r="K140">
        <f>$C140*K76</f>
        <v/>
      </c>
      <c r="L140">
        <f>$C140*L76</f>
        <v/>
      </c>
      <c r="M140">
        <f>$C140*M76</f>
        <v/>
      </c>
      <c r="N140">
        <f>$C140*N76</f>
        <v/>
      </c>
      <c r="O140">
        <f>$C140*O76</f>
        <v/>
      </c>
      <c r="P140">
        <f>$C140*P76</f>
        <v/>
      </c>
      <c r="Q140">
        <f>$C140*Q76</f>
        <v/>
      </c>
      <c r="R140">
        <f>$C140*R76</f>
        <v/>
      </c>
      <c r="S140">
        <f>$C140*S76</f>
        <v/>
      </c>
      <c r="T140">
        <f>$C140*T76</f>
        <v/>
      </c>
      <c r="U140">
        <f>$C140*U76</f>
        <v/>
      </c>
      <c r="V140">
        <f>$C140*V76</f>
        <v/>
      </c>
      <c r="W140">
        <f>$C140*W76</f>
        <v/>
      </c>
      <c r="X140">
        <f>$C140*X76</f>
        <v/>
      </c>
      <c r="Y140">
        <f>$C140*Y76</f>
        <v/>
      </c>
      <c r="Z140">
        <f>$C140*Z76</f>
        <v/>
      </c>
      <c r="AA140">
        <f>$C140*AA76</f>
        <v/>
      </c>
      <c r="AB140">
        <f>$C140*AB76</f>
        <v/>
      </c>
      <c r="AC140">
        <f>$C140*AC76</f>
        <v/>
      </c>
      <c r="AD140">
        <f>$C140*AD76</f>
        <v/>
      </c>
      <c r="AE140">
        <f>$C140*AE76</f>
        <v/>
      </c>
      <c r="AF140">
        <f>$C140*AF76</f>
        <v/>
      </c>
      <c r="AG140">
        <f>$C140*AG76</f>
        <v/>
      </c>
      <c r="AH140">
        <f>$C140*AH76</f>
        <v/>
      </c>
      <c r="AI140">
        <f>$C140*AI76</f>
        <v/>
      </c>
      <c r="AJ140">
        <f>$C140*AJ76</f>
        <v/>
      </c>
      <c r="AK140">
        <f>$C140*AK76</f>
        <v/>
      </c>
      <c r="AL140">
        <f>$C140*AL76</f>
        <v/>
      </c>
      <c r="AM140">
        <f>$C140*AM76</f>
        <v/>
      </c>
      <c r="AN140">
        <f>$C140*AN76</f>
        <v/>
      </c>
      <c r="AO140">
        <f>$C140*AO76</f>
        <v/>
      </c>
      <c r="AP140">
        <f>$C140*AP76</f>
        <v/>
      </c>
      <c r="AQ140">
        <f>$C140*AQ76</f>
        <v/>
      </c>
      <c r="AR140">
        <f>$C140*AR76</f>
        <v/>
      </c>
      <c r="AS140">
        <f>$C140*AS76</f>
        <v/>
      </c>
      <c r="AT140">
        <f>$C140*AT76</f>
        <v/>
      </c>
      <c r="AU140">
        <f>$C140*AU76</f>
        <v/>
      </c>
      <c r="AV140">
        <f>$C140*AV76</f>
        <v/>
      </c>
    </row>
    <row r="141" spans="1:48">
      <c r="A141" t="s">
        <v>415</v>
      </c>
      <c r="B141" t="s">
        <v>1661</v>
      </c>
      <c r="C141">
        <f>'LCEF by Fuel Type'!$AD$24</f>
        <v/>
      </c>
      <c r="E141">
        <f>$C141*E77</f>
        <v/>
      </c>
      <c r="F141">
        <f>$C141*F77</f>
        <v/>
      </c>
      <c r="G141">
        <f>$C141*G77</f>
        <v/>
      </c>
      <c r="H141">
        <f>$C141*H77</f>
        <v/>
      </c>
      <c r="I141">
        <f>$C141*I77</f>
        <v/>
      </c>
      <c r="J141">
        <f>$C141*J77</f>
        <v/>
      </c>
      <c r="K141">
        <f>$C141*K77</f>
        <v/>
      </c>
      <c r="L141">
        <f>$C141*L77</f>
        <v/>
      </c>
      <c r="M141">
        <f>$C141*M77</f>
        <v/>
      </c>
      <c r="N141">
        <f>$C141*N77</f>
        <v/>
      </c>
      <c r="O141">
        <f>$C141*O77</f>
        <v/>
      </c>
      <c r="P141">
        <f>$C141*P77</f>
        <v/>
      </c>
      <c r="Q141">
        <f>$C141*Q77</f>
        <v/>
      </c>
      <c r="R141">
        <f>$C141*R77</f>
        <v/>
      </c>
      <c r="S141">
        <f>$C141*S77</f>
        <v/>
      </c>
      <c r="T141">
        <f>$C141*T77</f>
        <v/>
      </c>
      <c r="U141">
        <f>$C141*U77</f>
        <v/>
      </c>
      <c r="V141">
        <f>$C141*V77</f>
        <v/>
      </c>
      <c r="W141">
        <f>$C141*W77</f>
        <v/>
      </c>
      <c r="X141">
        <f>$C141*X77</f>
        <v/>
      </c>
      <c r="Y141">
        <f>$C141*Y77</f>
        <v/>
      </c>
      <c r="Z141">
        <f>$C141*Z77</f>
        <v/>
      </c>
      <c r="AA141">
        <f>$C141*AA77</f>
        <v/>
      </c>
      <c r="AB141">
        <f>$C141*AB77</f>
        <v/>
      </c>
      <c r="AC141">
        <f>$C141*AC77</f>
        <v/>
      </c>
      <c r="AD141">
        <f>$C141*AD77</f>
        <v/>
      </c>
      <c r="AE141">
        <f>$C141*AE77</f>
        <v/>
      </c>
      <c r="AF141">
        <f>$C141*AF77</f>
        <v/>
      </c>
      <c r="AG141">
        <f>$C141*AG77</f>
        <v/>
      </c>
      <c r="AH141">
        <f>$C141*AH77</f>
        <v/>
      </c>
      <c r="AI141">
        <f>$C141*AI77</f>
        <v/>
      </c>
      <c r="AJ141">
        <f>$C141*AJ77</f>
        <v/>
      </c>
      <c r="AK141">
        <f>$C141*AK77</f>
        <v/>
      </c>
      <c r="AL141">
        <f>$C141*AL77</f>
        <v/>
      </c>
      <c r="AM141">
        <f>$C141*AM77</f>
        <v/>
      </c>
      <c r="AN141">
        <f>$C141*AN77</f>
        <v/>
      </c>
      <c r="AO141">
        <f>$C141*AO77</f>
        <v/>
      </c>
      <c r="AP141">
        <f>$C141*AP77</f>
        <v/>
      </c>
      <c r="AQ141">
        <f>$C141*AQ77</f>
        <v/>
      </c>
      <c r="AR141">
        <f>$C141*AR77</f>
        <v/>
      </c>
      <c r="AS141">
        <f>$C141*AS77</f>
        <v/>
      </c>
      <c r="AT141">
        <f>$C141*AT77</f>
        <v/>
      </c>
      <c r="AU141">
        <f>$C141*AU77</f>
        <v/>
      </c>
      <c r="AV141">
        <f>$C141*AV77</f>
        <v/>
      </c>
    </row>
    <row r="142" spans="1:48">
      <c r="A142" t="s">
        <v>273</v>
      </c>
      <c r="B142" t="s">
        <v>1661</v>
      </c>
      <c r="C142">
        <f>'LCEF by Fuel Type'!$AD$24</f>
        <v/>
      </c>
      <c r="E142">
        <f>$C142*E78</f>
        <v/>
      </c>
      <c r="F142">
        <f>$C142*F78</f>
        <v/>
      </c>
      <c r="G142">
        <f>$C142*G78</f>
        <v/>
      </c>
      <c r="H142">
        <f>$C142*H78</f>
        <v/>
      </c>
      <c r="I142">
        <f>$C142*I78</f>
        <v/>
      </c>
      <c r="J142">
        <f>$C142*J78</f>
        <v/>
      </c>
      <c r="K142">
        <f>$C142*K78</f>
        <v/>
      </c>
      <c r="L142">
        <f>$C142*L78</f>
        <v/>
      </c>
      <c r="M142">
        <f>$C142*M78</f>
        <v/>
      </c>
      <c r="N142">
        <f>$C142*N78</f>
        <v/>
      </c>
      <c r="O142">
        <f>$C142*O78</f>
        <v/>
      </c>
      <c r="P142">
        <f>$C142*P78</f>
        <v/>
      </c>
      <c r="Q142">
        <f>$C142*Q78</f>
        <v/>
      </c>
      <c r="R142">
        <f>$C142*R78</f>
        <v/>
      </c>
      <c r="S142">
        <f>$C142*S78</f>
        <v/>
      </c>
      <c r="T142">
        <f>$C142*T78</f>
        <v/>
      </c>
      <c r="U142">
        <f>$C142*U78</f>
        <v/>
      </c>
      <c r="V142">
        <f>$C142*V78</f>
        <v/>
      </c>
      <c r="W142">
        <f>$C142*W78</f>
        <v/>
      </c>
      <c r="X142">
        <f>$C142*X78</f>
        <v/>
      </c>
      <c r="Y142">
        <f>$C142*Y78</f>
        <v/>
      </c>
      <c r="Z142">
        <f>$C142*Z78</f>
        <v/>
      </c>
      <c r="AA142">
        <f>$C142*AA78</f>
        <v/>
      </c>
      <c r="AB142">
        <f>$C142*AB78</f>
        <v/>
      </c>
      <c r="AC142">
        <f>$C142*AC78</f>
        <v/>
      </c>
      <c r="AD142">
        <f>$C142*AD78</f>
        <v/>
      </c>
      <c r="AE142">
        <f>$C142*AE78</f>
        <v/>
      </c>
      <c r="AF142">
        <f>$C142*AF78</f>
        <v/>
      </c>
      <c r="AG142">
        <f>$C142*AG78</f>
        <v/>
      </c>
      <c r="AH142">
        <f>$C142*AH78</f>
        <v/>
      </c>
      <c r="AI142">
        <f>$C142*AI78</f>
        <v/>
      </c>
      <c r="AJ142">
        <f>$C142*AJ78</f>
        <v/>
      </c>
      <c r="AK142">
        <f>$C142*AK78</f>
        <v/>
      </c>
      <c r="AL142">
        <f>$C142*AL78</f>
        <v/>
      </c>
      <c r="AM142">
        <f>$C142*AM78</f>
        <v/>
      </c>
      <c r="AN142">
        <f>$C142*AN78</f>
        <v/>
      </c>
      <c r="AO142">
        <f>$C142*AO78</f>
        <v/>
      </c>
      <c r="AP142">
        <f>$C142*AP78</f>
        <v/>
      </c>
      <c r="AQ142">
        <f>$C142*AQ78</f>
        <v/>
      </c>
      <c r="AR142">
        <f>$C142*AR78</f>
        <v/>
      </c>
      <c r="AS142">
        <f>$C142*AS78</f>
        <v/>
      </c>
      <c r="AT142">
        <f>$C142*AT78</f>
        <v/>
      </c>
      <c r="AU142">
        <f>$C142*AU78</f>
        <v/>
      </c>
      <c r="AV142">
        <f>$C142*AV78</f>
        <v/>
      </c>
    </row>
    <row r="143" spans="1:48">
      <c r="A143" t="s">
        <v>332</v>
      </c>
      <c r="B143" t="s">
        <v>1661</v>
      </c>
      <c r="C143">
        <f>'LCEF by Fuel Type'!$AD$24</f>
        <v/>
      </c>
      <c r="E143">
        <f>$C143*E79</f>
        <v/>
      </c>
      <c r="F143">
        <f>$C143*F79</f>
        <v/>
      </c>
      <c r="G143">
        <f>$C143*G79</f>
        <v/>
      </c>
      <c r="H143">
        <f>$C143*H79</f>
        <v/>
      </c>
      <c r="I143">
        <f>$C143*I79</f>
        <v/>
      </c>
      <c r="J143">
        <f>$C143*J79</f>
        <v/>
      </c>
      <c r="K143">
        <f>$C143*K79</f>
        <v/>
      </c>
      <c r="L143">
        <f>$C143*L79</f>
        <v/>
      </c>
      <c r="M143">
        <f>$C143*M79</f>
        <v/>
      </c>
      <c r="N143">
        <f>$C143*N79</f>
        <v/>
      </c>
      <c r="O143">
        <f>$C143*O79</f>
        <v/>
      </c>
      <c r="P143">
        <f>$C143*P79</f>
        <v/>
      </c>
      <c r="Q143">
        <f>$C143*Q79</f>
        <v/>
      </c>
      <c r="R143">
        <f>$C143*R79</f>
        <v/>
      </c>
      <c r="S143">
        <f>$C143*S79</f>
        <v/>
      </c>
      <c r="T143">
        <f>$C143*T79</f>
        <v/>
      </c>
      <c r="U143">
        <f>$C143*U79</f>
        <v/>
      </c>
      <c r="V143">
        <f>$C143*V79</f>
        <v/>
      </c>
      <c r="W143">
        <f>$C143*W79</f>
        <v/>
      </c>
      <c r="X143">
        <f>$C143*X79</f>
        <v/>
      </c>
      <c r="Y143">
        <f>$C143*Y79</f>
        <v/>
      </c>
      <c r="Z143">
        <f>$C143*Z79</f>
        <v/>
      </c>
      <c r="AA143">
        <f>$C143*AA79</f>
        <v/>
      </c>
      <c r="AB143">
        <f>$C143*AB79</f>
        <v/>
      </c>
      <c r="AC143">
        <f>$C143*AC79</f>
        <v/>
      </c>
      <c r="AD143">
        <f>$C143*AD79</f>
        <v/>
      </c>
      <c r="AE143">
        <f>$C143*AE79</f>
        <v/>
      </c>
      <c r="AF143">
        <f>$C143*AF79</f>
        <v/>
      </c>
      <c r="AG143">
        <f>$C143*AG79</f>
        <v/>
      </c>
      <c r="AH143">
        <f>$C143*AH79</f>
        <v/>
      </c>
      <c r="AI143">
        <f>$C143*AI79</f>
        <v/>
      </c>
      <c r="AJ143">
        <f>$C143*AJ79</f>
        <v/>
      </c>
      <c r="AK143">
        <f>$C143*AK79</f>
        <v/>
      </c>
      <c r="AL143">
        <f>$C143*AL79</f>
        <v/>
      </c>
      <c r="AM143">
        <f>$C143*AM79</f>
        <v/>
      </c>
      <c r="AN143">
        <f>$C143*AN79</f>
        <v/>
      </c>
      <c r="AO143">
        <f>$C143*AO79</f>
        <v/>
      </c>
      <c r="AP143">
        <f>$C143*AP79</f>
        <v/>
      </c>
      <c r="AQ143">
        <f>$C143*AQ79</f>
        <v/>
      </c>
      <c r="AR143">
        <f>$C143*AR79</f>
        <v/>
      </c>
      <c r="AS143">
        <f>$C143*AS79</f>
        <v/>
      </c>
      <c r="AT143">
        <f>$C143*AT79</f>
        <v/>
      </c>
      <c r="AU143">
        <f>$C143*AU79</f>
        <v/>
      </c>
      <c r="AV143">
        <f>$C143*AV79</f>
        <v/>
      </c>
    </row>
    <row r="144" spans="1:48">
      <c r="A144" t="s">
        <v>306</v>
      </c>
      <c r="B144" t="s">
        <v>1661</v>
      </c>
      <c r="C144">
        <f>'LCEF by Fuel Type'!$AD$24</f>
        <v/>
      </c>
      <c r="E144">
        <f>$C144*E80</f>
        <v/>
      </c>
      <c r="F144">
        <f>$C144*F80</f>
        <v/>
      </c>
      <c r="G144">
        <f>$C144*G80</f>
        <v/>
      </c>
      <c r="H144">
        <f>$C144*H80</f>
        <v/>
      </c>
      <c r="I144">
        <f>$C144*I80</f>
        <v/>
      </c>
      <c r="J144">
        <f>$C144*J80</f>
        <v/>
      </c>
      <c r="K144">
        <f>$C144*K80</f>
        <v/>
      </c>
      <c r="L144">
        <f>$C144*L80</f>
        <v/>
      </c>
      <c r="M144">
        <f>$C144*M80</f>
        <v/>
      </c>
      <c r="N144">
        <f>$C144*N80</f>
        <v/>
      </c>
      <c r="O144">
        <f>$C144*O80</f>
        <v/>
      </c>
      <c r="P144">
        <f>$C144*P80</f>
        <v/>
      </c>
      <c r="Q144">
        <f>$C144*Q80</f>
        <v/>
      </c>
      <c r="R144">
        <f>$C144*R80</f>
        <v/>
      </c>
      <c r="S144">
        <f>$C144*S80</f>
        <v/>
      </c>
      <c r="T144">
        <f>$C144*T80</f>
        <v/>
      </c>
      <c r="U144">
        <f>$C144*U80</f>
        <v/>
      </c>
      <c r="V144">
        <f>$C144*V80</f>
        <v/>
      </c>
      <c r="W144">
        <f>$C144*W80</f>
        <v/>
      </c>
      <c r="X144">
        <f>$C144*X80</f>
        <v/>
      </c>
      <c r="Y144">
        <f>$C144*Y80</f>
        <v/>
      </c>
      <c r="Z144">
        <f>$C144*Z80</f>
        <v/>
      </c>
      <c r="AA144">
        <f>$C144*AA80</f>
        <v/>
      </c>
      <c r="AB144">
        <f>$C144*AB80</f>
        <v/>
      </c>
      <c r="AC144">
        <f>$C144*AC80</f>
        <v/>
      </c>
      <c r="AD144">
        <f>$C144*AD80</f>
        <v/>
      </c>
      <c r="AE144">
        <f>$C144*AE80</f>
        <v/>
      </c>
      <c r="AF144">
        <f>$C144*AF80</f>
        <v/>
      </c>
      <c r="AG144">
        <f>$C144*AG80</f>
        <v/>
      </c>
      <c r="AH144">
        <f>$C144*AH80</f>
        <v/>
      </c>
      <c r="AI144">
        <f>$C144*AI80</f>
        <v/>
      </c>
      <c r="AJ144">
        <f>$C144*AJ80</f>
        <v/>
      </c>
      <c r="AK144">
        <f>$C144*AK80</f>
        <v/>
      </c>
      <c r="AL144">
        <f>$C144*AL80</f>
        <v/>
      </c>
      <c r="AM144">
        <f>$C144*AM80</f>
        <v/>
      </c>
      <c r="AN144">
        <f>$C144*AN80</f>
        <v/>
      </c>
      <c r="AO144">
        <f>$C144*AO80</f>
        <v/>
      </c>
      <c r="AP144">
        <f>$C144*AP80</f>
        <v/>
      </c>
      <c r="AQ144">
        <f>$C144*AQ80</f>
        <v/>
      </c>
      <c r="AR144">
        <f>$C144*AR80</f>
        <v/>
      </c>
      <c r="AS144">
        <f>$C144*AS80</f>
        <v/>
      </c>
      <c r="AT144">
        <f>$C144*AT80</f>
        <v/>
      </c>
      <c r="AU144">
        <f>$C144*AU80</f>
        <v/>
      </c>
      <c r="AV144">
        <f>$C144*AV80</f>
        <v/>
      </c>
    </row>
    <row r="145" spans="1:48">
      <c r="A145" t="s">
        <v>418</v>
      </c>
      <c r="B145" t="s">
        <v>1661</v>
      </c>
      <c r="C145">
        <f>'LCEF by Fuel Type'!$AD$24</f>
        <v/>
      </c>
      <c r="E145">
        <f>$C145*E81</f>
        <v/>
      </c>
      <c r="F145">
        <f>$C145*F81</f>
        <v/>
      </c>
      <c r="G145">
        <f>$C145*G81</f>
        <v/>
      </c>
      <c r="H145">
        <f>$C145*H81</f>
        <v/>
      </c>
      <c r="I145">
        <f>$C145*I81</f>
        <v/>
      </c>
      <c r="J145">
        <f>$C145*J81</f>
        <v/>
      </c>
      <c r="K145">
        <f>$C145*K81</f>
        <v/>
      </c>
      <c r="L145">
        <f>$C145*L81</f>
        <v/>
      </c>
      <c r="M145">
        <f>$C145*M81</f>
        <v/>
      </c>
      <c r="N145">
        <f>$C145*N81</f>
        <v/>
      </c>
      <c r="O145">
        <f>$C145*O81</f>
        <v/>
      </c>
      <c r="P145">
        <f>$C145*P81</f>
        <v/>
      </c>
      <c r="Q145">
        <f>$C145*Q81</f>
        <v/>
      </c>
      <c r="R145">
        <f>$C145*R81</f>
        <v/>
      </c>
      <c r="S145">
        <f>$C145*S81</f>
        <v/>
      </c>
      <c r="T145">
        <f>$C145*T81</f>
        <v/>
      </c>
      <c r="U145">
        <f>$C145*U81</f>
        <v/>
      </c>
      <c r="V145">
        <f>$C145*V81</f>
        <v/>
      </c>
      <c r="W145">
        <f>$C145*W81</f>
        <v/>
      </c>
      <c r="X145">
        <f>$C145*X81</f>
        <v/>
      </c>
      <c r="Y145">
        <f>$C145*Y81</f>
        <v/>
      </c>
      <c r="Z145">
        <f>$C145*Z81</f>
        <v/>
      </c>
      <c r="AA145">
        <f>$C145*AA81</f>
        <v/>
      </c>
      <c r="AB145">
        <f>$C145*AB81</f>
        <v/>
      </c>
      <c r="AC145">
        <f>$C145*AC81</f>
        <v/>
      </c>
      <c r="AD145">
        <f>$C145*AD81</f>
        <v/>
      </c>
      <c r="AE145">
        <f>$C145*AE81</f>
        <v/>
      </c>
      <c r="AF145">
        <f>$C145*AF81</f>
        <v/>
      </c>
      <c r="AG145">
        <f>$C145*AG81</f>
        <v/>
      </c>
      <c r="AH145">
        <f>$C145*AH81</f>
        <v/>
      </c>
      <c r="AI145">
        <f>$C145*AI81</f>
        <v/>
      </c>
      <c r="AJ145">
        <f>$C145*AJ81</f>
        <v/>
      </c>
      <c r="AK145">
        <f>$C145*AK81</f>
        <v/>
      </c>
      <c r="AL145">
        <f>$C145*AL81</f>
        <v/>
      </c>
      <c r="AM145">
        <f>$C145*AM81</f>
        <v/>
      </c>
      <c r="AN145">
        <f>$C145*AN81</f>
        <v/>
      </c>
      <c r="AO145">
        <f>$C145*AO81</f>
        <v/>
      </c>
      <c r="AP145">
        <f>$C145*AP81</f>
        <v/>
      </c>
      <c r="AQ145">
        <f>$C145*AQ81</f>
        <v/>
      </c>
      <c r="AR145">
        <f>$C145*AR81</f>
        <v/>
      </c>
      <c r="AS145">
        <f>$C145*AS81</f>
        <v/>
      </c>
      <c r="AT145">
        <f>$C145*AT81</f>
        <v/>
      </c>
      <c r="AU145">
        <f>$C145*AU81</f>
        <v/>
      </c>
      <c r="AV145">
        <f>$C145*AV81</f>
        <v/>
      </c>
    </row>
    <row r="146" spans="1:48">
      <c r="A146" t="s">
        <v>412</v>
      </c>
      <c r="B146" t="s">
        <v>1661</v>
      </c>
      <c r="C146">
        <f>'LCEF by Fuel Type'!$AD$24</f>
        <v/>
      </c>
      <c r="E146">
        <f>$C146*E82</f>
        <v/>
      </c>
      <c r="F146">
        <f>$C146*F82</f>
        <v/>
      </c>
      <c r="G146">
        <f>$C146*G82</f>
        <v/>
      </c>
      <c r="H146">
        <f>$C146*H82</f>
        <v/>
      </c>
      <c r="I146">
        <f>$C146*I82</f>
        <v/>
      </c>
      <c r="J146">
        <f>$C146*J82</f>
        <v/>
      </c>
      <c r="K146">
        <f>$C146*K82</f>
        <v/>
      </c>
      <c r="L146">
        <f>$C146*L82</f>
        <v/>
      </c>
      <c r="M146">
        <f>$C146*M82</f>
        <v/>
      </c>
      <c r="N146">
        <f>$C146*N82</f>
        <v/>
      </c>
      <c r="O146">
        <f>$C146*O82</f>
        <v/>
      </c>
      <c r="P146">
        <f>$C146*P82</f>
        <v/>
      </c>
      <c r="Q146">
        <f>$C146*Q82</f>
        <v/>
      </c>
      <c r="R146">
        <f>$C146*R82</f>
        <v/>
      </c>
      <c r="S146">
        <f>$C146*S82</f>
        <v/>
      </c>
      <c r="T146">
        <f>$C146*T82</f>
        <v/>
      </c>
      <c r="U146">
        <f>$C146*U82</f>
        <v/>
      </c>
      <c r="V146">
        <f>$C146*V82</f>
        <v/>
      </c>
      <c r="W146">
        <f>$C146*W82</f>
        <v/>
      </c>
      <c r="X146">
        <f>$C146*X82</f>
        <v/>
      </c>
      <c r="Y146">
        <f>$C146*Y82</f>
        <v/>
      </c>
      <c r="Z146">
        <f>$C146*Z82</f>
        <v/>
      </c>
      <c r="AA146">
        <f>$C146*AA82</f>
        <v/>
      </c>
      <c r="AB146">
        <f>$C146*AB82</f>
        <v/>
      </c>
      <c r="AC146">
        <f>$C146*AC82</f>
        <v/>
      </c>
      <c r="AD146">
        <f>$C146*AD82</f>
        <v/>
      </c>
      <c r="AE146">
        <f>$C146*AE82</f>
        <v/>
      </c>
      <c r="AF146">
        <f>$C146*AF82</f>
        <v/>
      </c>
      <c r="AG146">
        <f>$C146*AG82</f>
        <v/>
      </c>
      <c r="AH146">
        <f>$C146*AH82</f>
        <v/>
      </c>
      <c r="AI146">
        <f>$C146*AI82</f>
        <v/>
      </c>
      <c r="AJ146">
        <f>$C146*AJ82</f>
        <v/>
      </c>
      <c r="AK146">
        <f>$C146*AK82</f>
        <v/>
      </c>
      <c r="AL146">
        <f>$C146*AL82</f>
        <v/>
      </c>
      <c r="AM146">
        <f>$C146*AM82</f>
        <v/>
      </c>
      <c r="AN146">
        <f>$C146*AN82</f>
        <v/>
      </c>
      <c r="AO146">
        <f>$C146*AO82</f>
        <v/>
      </c>
      <c r="AP146">
        <f>$C146*AP82</f>
        <v/>
      </c>
      <c r="AQ146">
        <f>$C146*AQ82</f>
        <v/>
      </c>
      <c r="AR146">
        <f>$C146*AR82</f>
        <v/>
      </c>
      <c r="AS146">
        <f>$C146*AS82</f>
        <v/>
      </c>
      <c r="AT146">
        <f>$C146*AT82</f>
        <v/>
      </c>
      <c r="AU146">
        <f>$C146*AU82</f>
        <v/>
      </c>
      <c r="AV146">
        <f>$C146*AV82</f>
        <v/>
      </c>
    </row>
    <row r="147" spans="1:48">
      <c r="A147" t="s">
        <v>287</v>
      </c>
      <c r="B147" t="s">
        <v>1661</v>
      </c>
      <c r="C147">
        <f>'LCEF by Fuel Type'!$AD$24</f>
        <v/>
      </c>
      <c r="E147">
        <f>$C147*E83</f>
        <v/>
      </c>
      <c r="F147">
        <f>$C147*F83</f>
        <v/>
      </c>
      <c r="G147">
        <f>$C147*G83</f>
        <v/>
      </c>
      <c r="H147">
        <f>$C147*H83</f>
        <v/>
      </c>
      <c r="I147">
        <f>$C147*I83</f>
        <v/>
      </c>
      <c r="J147">
        <f>$C147*J83</f>
        <v/>
      </c>
      <c r="K147">
        <f>$C147*K83</f>
        <v/>
      </c>
      <c r="L147">
        <f>$C147*L83</f>
        <v/>
      </c>
      <c r="M147">
        <f>$C147*M83</f>
        <v/>
      </c>
      <c r="N147">
        <f>$C147*N83</f>
        <v/>
      </c>
      <c r="O147">
        <f>$C147*O83</f>
        <v/>
      </c>
      <c r="P147">
        <f>$C147*P83</f>
        <v/>
      </c>
      <c r="Q147">
        <f>$C147*Q83</f>
        <v/>
      </c>
      <c r="R147">
        <f>$C147*R83</f>
        <v/>
      </c>
      <c r="S147">
        <f>$C147*S83</f>
        <v/>
      </c>
      <c r="T147">
        <f>$C147*T83</f>
        <v/>
      </c>
      <c r="U147">
        <f>$C147*U83</f>
        <v/>
      </c>
      <c r="V147">
        <f>$C147*V83</f>
        <v/>
      </c>
      <c r="W147">
        <f>$C147*W83</f>
        <v/>
      </c>
      <c r="X147">
        <f>$C147*X83</f>
        <v/>
      </c>
      <c r="Y147">
        <f>$C147*Y83</f>
        <v/>
      </c>
      <c r="Z147">
        <f>$C147*Z83</f>
        <v/>
      </c>
      <c r="AA147">
        <f>$C147*AA83</f>
        <v/>
      </c>
      <c r="AB147">
        <f>$C147*AB83</f>
        <v/>
      </c>
      <c r="AC147">
        <f>$C147*AC83</f>
        <v/>
      </c>
      <c r="AD147">
        <f>$C147*AD83</f>
        <v/>
      </c>
      <c r="AE147">
        <f>$C147*AE83</f>
        <v/>
      </c>
      <c r="AF147">
        <f>$C147*AF83</f>
        <v/>
      </c>
      <c r="AG147">
        <f>$C147*AG83</f>
        <v/>
      </c>
      <c r="AH147">
        <f>$C147*AH83</f>
        <v/>
      </c>
      <c r="AI147">
        <f>$C147*AI83</f>
        <v/>
      </c>
      <c r="AJ147">
        <f>$C147*AJ83</f>
        <v/>
      </c>
      <c r="AK147">
        <f>$C147*AK83</f>
        <v/>
      </c>
      <c r="AL147">
        <f>$C147*AL83</f>
        <v/>
      </c>
      <c r="AM147">
        <f>$C147*AM83</f>
        <v/>
      </c>
      <c r="AN147">
        <f>$C147*AN83</f>
        <v/>
      </c>
      <c r="AO147">
        <f>$C147*AO83</f>
        <v/>
      </c>
      <c r="AP147">
        <f>$C147*AP83</f>
        <v/>
      </c>
      <c r="AQ147">
        <f>$C147*AQ83</f>
        <v/>
      </c>
      <c r="AR147">
        <f>$C147*AR83</f>
        <v/>
      </c>
      <c r="AS147">
        <f>$C147*AS83</f>
        <v/>
      </c>
      <c r="AT147">
        <f>$C147*AT83</f>
        <v/>
      </c>
      <c r="AU147">
        <f>$C147*AU83</f>
        <v/>
      </c>
      <c r="AV147">
        <f>$C147*AV83</f>
        <v/>
      </c>
    </row>
    <row r="148" spans="1:48">
      <c r="A148" t="s">
        <v>374</v>
      </c>
      <c r="B148" t="s">
        <v>1661</v>
      </c>
      <c r="C148">
        <f>'LCEF by Fuel Type'!$AD$24</f>
        <v/>
      </c>
      <c r="E148">
        <f>$C148*E84</f>
        <v/>
      </c>
      <c r="F148">
        <f>$C148*F84</f>
        <v/>
      </c>
      <c r="G148">
        <f>$C148*G84</f>
        <v/>
      </c>
      <c r="H148">
        <f>$C148*H84</f>
        <v/>
      </c>
      <c r="I148">
        <f>$C148*I84</f>
        <v/>
      </c>
      <c r="J148">
        <f>$C148*J84</f>
        <v/>
      </c>
      <c r="K148">
        <f>$C148*K84</f>
        <v/>
      </c>
      <c r="L148">
        <f>$C148*L84</f>
        <v/>
      </c>
      <c r="M148">
        <f>$C148*M84</f>
        <v/>
      </c>
      <c r="N148">
        <f>$C148*N84</f>
        <v/>
      </c>
      <c r="O148">
        <f>$C148*O84</f>
        <v/>
      </c>
      <c r="P148">
        <f>$C148*P84</f>
        <v/>
      </c>
      <c r="Q148">
        <f>$C148*Q84</f>
        <v/>
      </c>
      <c r="R148">
        <f>$C148*R84</f>
        <v/>
      </c>
      <c r="S148">
        <f>$C148*S84</f>
        <v/>
      </c>
      <c r="T148">
        <f>$C148*T84</f>
        <v/>
      </c>
      <c r="U148">
        <f>$C148*U84</f>
        <v/>
      </c>
      <c r="V148">
        <f>$C148*V84</f>
        <v/>
      </c>
      <c r="W148">
        <f>$C148*W84</f>
        <v/>
      </c>
      <c r="X148">
        <f>$C148*X84</f>
        <v/>
      </c>
      <c r="Y148">
        <f>$C148*Y84</f>
        <v/>
      </c>
      <c r="Z148">
        <f>$C148*Z84</f>
        <v/>
      </c>
      <c r="AA148">
        <f>$C148*AA84</f>
        <v/>
      </c>
      <c r="AB148">
        <f>$C148*AB84</f>
        <v/>
      </c>
      <c r="AC148">
        <f>$C148*AC84</f>
        <v/>
      </c>
      <c r="AD148">
        <f>$C148*AD84</f>
        <v/>
      </c>
      <c r="AE148">
        <f>$C148*AE84</f>
        <v/>
      </c>
      <c r="AF148">
        <f>$C148*AF84</f>
        <v/>
      </c>
      <c r="AG148">
        <f>$C148*AG84</f>
        <v/>
      </c>
      <c r="AH148">
        <f>$C148*AH84</f>
        <v/>
      </c>
      <c r="AI148">
        <f>$C148*AI84</f>
        <v/>
      </c>
      <c r="AJ148">
        <f>$C148*AJ84</f>
        <v/>
      </c>
      <c r="AK148">
        <f>$C148*AK84</f>
        <v/>
      </c>
      <c r="AL148">
        <f>$C148*AL84</f>
        <v/>
      </c>
      <c r="AM148">
        <f>$C148*AM84</f>
        <v/>
      </c>
      <c r="AN148">
        <f>$C148*AN84</f>
        <v/>
      </c>
      <c r="AO148">
        <f>$C148*AO84</f>
        <v/>
      </c>
      <c r="AP148">
        <f>$C148*AP84</f>
        <v/>
      </c>
      <c r="AQ148">
        <f>$C148*AQ84</f>
        <v/>
      </c>
      <c r="AR148">
        <f>$C148*AR84</f>
        <v/>
      </c>
      <c r="AS148">
        <f>$C148*AS84</f>
        <v/>
      </c>
      <c r="AT148">
        <f>$C148*AT84</f>
        <v/>
      </c>
      <c r="AU148">
        <f>$C148*AU84</f>
        <v/>
      </c>
      <c r="AV148">
        <f>$C148*AV84</f>
        <v/>
      </c>
    </row>
    <row r="149" spans="1:48">
      <c r="A149" t="s">
        <v>371</v>
      </c>
      <c r="B149" t="s">
        <v>1661</v>
      </c>
      <c r="C149">
        <f>'LCEF by Fuel Type'!$AD$24</f>
        <v/>
      </c>
      <c r="E149">
        <f>$C149*E85</f>
        <v/>
      </c>
      <c r="F149">
        <f>$C149*F85</f>
        <v/>
      </c>
      <c r="G149">
        <f>$C149*G85</f>
        <v/>
      </c>
      <c r="H149">
        <f>$C149*H85</f>
        <v/>
      </c>
      <c r="I149">
        <f>$C149*I85</f>
        <v/>
      </c>
      <c r="J149">
        <f>$C149*J85</f>
        <v/>
      </c>
      <c r="K149">
        <f>$C149*K85</f>
        <v/>
      </c>
      <c r="L149">
        <f>$C149*L85</f>
        <v/>
      </c>
      <c r="M149">
        <f>$C149*M85</f>
        <v/>
      </c>
      <c r="N149">
        <f>$C149*N85</f>
        <v/>
      </c>
      <c r="O149">
        <f>$C149*O85</f>
        <v/>
      </c>
      <c r="P149">
        <f>$C149*P85</f>
        <v/>
      </c>
      <c r="Q149">
        <f>$C149*Q85</f>
        <v/>
      </c>
      <c r="R149">
        <f>$C149*R85</f>
        <v/>
      </c>
      <c r="S149">
        <f>$C149*S85</f>
        <v/>
      </c>
      <c r="T149">
        <f>$C149*T85</f>
        <v/>
      </c>
      <c r="U149">
        <f>$C149*U85</f>
        <v/>
      </c>
      <c r="V149">
        <f>$C149*V85</f>
        <v/>
      </c>
      <c r="W149">
        <f>$C149*W85</f>
        <v/>
      </c>
      <c r="X149">
        <f>$C149*X85</f>
        <v/>
      </c>
      <c r="Y149">
        <f>$C149*Y85</f>
        <v/>
      </c>
      <c r="Z149">
        <f>$C149*Z85</f>
        <v/>
      </c>
      <c r="AA149">
        <f>$C149*AA85</f>
        <v/>
      </c>
      <c r="AB149">
        <f>$C149*AB85</f>
        <v/>
      </c>
      <c r="AC149">
        <f>$C149*AC85</f>
        <v/>
      </c>
      <c r="AD149">
        <f>$C149*AD85</f>
        <v/>
      </c>
      <c r="AE149">
        <f>$C149*AE85</f>
        <v/>
      </c>
      <c r="AF149">
        <f>$C149*AF85</f>
        <v/>
      </c>
      <c r="AG149">
        <f>$C149*AG85</f>
        <v/>
      </c>
      <c r="AH149">
        <f>$C149*AH85</f>
        <v/>
      </c>
      <c r="AI149">
        <f>$C149*AI85</f>
        <v/>
      </c>
      <c r="AJ149">
        <f>$C149*AJ85</f>
        <v/>
      </c>
      <c r="AK149">
        <f>$C149*AK85</f>
        <v/>
      </c>
      <c r="AL149">
        <f>$C149*AL85</f>
        <v/>
      </c>
      <c r="AM149">
        <f>$C149*AM85</f>
        <v/>
      </c>
      <c r="AN149">
        <f>$C149*AN85</f>
        <v/>
      </c>
      <c r="AO149">
        <f>$C149*AO85</f>
        <v/>
      </c>
      <c r="AP149">
        <f>$C149*AP85</f>
        <v/>
      </c>
      <c r="AQ149">
        <f>$C149*AQ85</f>
        <v/>
      </c>
      <c r="AR149">
        <f>$C149*AR85</f>
        <v/>
      </c>
      <c r="AS149">
        <f>$C149*AS85</f>
        <v/>
      </c>
      <c r="AT149">
        <f>$C149*AT85</f>
        <v/>
      </c>
      <c r="AU149">
        <f>$C149*AU85</f>
        <v/>
      </c>
      <c r="AV149">
        <f>$C149*AV85</f>
        <v/>
      </c>
    </row>
    <row r="150" spans="1:48">
      <c r="A150" t="s">
        <v>346</v>
      </c>
      <c r="B150" t="s">
        <v>1661</v>
      </c>
      <c r="C150">
        <f>'LCEF by Fuel Type'!$AD$24</f>
        <v/>
      </c>
      <c r="E150">
        <f>$C150*E86</f>
        <v/>
      </c>
      <c r="F150">
        <f>$C150*F86</f>
        <v/>
      </c>
      <c r="G150">
        <f>$C150*G86</f>
        <v/>
      </c>
      <c r="H150">
        <f>$C150*H86</f>
        <v/>
      </c>
      <c r="I150">
        <f>$C150*I86</f>
        <v/>
      </c>
      <c r="J150">
        <f>$C150*J86</f>
        <v/>
      </c>
      <c r="K150">
        <f>$C150*K86</f>
        <v/>
      </c>
      <c r="L150">
        <f>$C150*L86</f>
        <v/>
      </c>
      <c r="M150">
        <f>$C150*M86</f>
        <v/>
      </c>
      <c r="N150">
        <f>$C150*N86</f>
        <v/>
      </c>
      <c r="O150">
        <f>$C150*O86</f>
        <v/>
      </c>
      <c r="P150">
        <f>$C150*P86</f>
        <v/>
      </c>
      <c r="Q150">
        <f>$C150*Q86</f>
        <v/>
      </c>
      <c r="R150">
        <f>$C150*R86</f>
        <v/>
      </c>
      <c r="S150">
        <f>$C150*S86</f>
        <v/>
      </c>
      <c r="T150">
        <f>$C150*T86</f>
        <v/>
      </c>
      <c r="U150">
        <f>$C150*U86</f>
        <v/>
      </c>
      <c r="V150">
        <f>$C150*V86</f>
        <v/>
      </c>
      <c r="W150">
        <f>$C150*W86</f>
        <v/>
      </c>
      <c r="X150">
        <f>$C150*X86</f>
        <v/>
      </c>
      <c r="Y150">
        <f>$C150*Y86</f>
        <v/>
      </c>
      <c r="Z150">
        <f>$C150*Z86</f>
        <v/>
      </c>
      <c r="AA150">
        <f>$C150*AA86</f>
        <v/>
      </c>
      <c r="AB150">
        <f>$C150*AB86</f>
        <v/>
      </c>
      <c r="AC150">
        <f>$C150*AC86</f>
        <v/>
      </c>
      <c r="AD150">
        <f>$C150*AD86</f>
        <v/>
      </c>
      <c r="AE150">
        <f>$C150*AE86</f>
        <v/>
      </c>
      <c r="AF150">
        <f>$C150*AF86</f>
        <v/>
      </c>
      <c r="AG150">
        <f>$C150*AG86</f>
        <v/>
      </c>
      <c r="AH150">
        <f>$C150*AH86</f>
        <v/>
      </c>
      <c r="AI150">
        <f>$C150*AI86</f>
        <v/>
      </c>
      <c r="AJ150">
        <f>$C150*AJ86</f>
        <v/>
      </c>
      <c r="AK150">
        <f>$C150*AK86</f>
        <v/>
      </c>
      <c r="AL150">
        <f>$C150*AL86</f>
        <v/>
      </c>
      <c r="AM150">
        <f>$C150*AM86</f>
        <v/>
      </c>
      <c r="AN150">
        <f>$C150*AN86</f>
        <v/>
      </c>
      <c r="AO150">
        <f>$C150*AO86</f>
        <v/>
      </c>
      <c r="AP150">
        <f>$C150*AP86</f>
        <v/>
      </c>
      <c r="AQ150">
        <f>$C150*AQ86</f>
        <v/>
      </c>
      <c r="AR150">
        <f>$C150*AR86</f>
        <v/>
      </c>
      <c r="AS150">
        <f>$C150*AS86</f>
        <v/>
      </c>
      <c r="AT150">
        <f>$C150*AT86</f>
        <v/>
      </c>
      <c r="AU150">
        <f>$C150*AU86</f>
        <v/>
      </c>
      <c r="AV150">
        <f>$C150*AV86</f>
        <v/>
      </c>
    </row>
    <row r="151" spans="1:48">
      <c r="A151" t="s">
        <v>279</v>
      </c>
      <c r="B151" t="s">
        <v>1661</v>
      </c>
      <c r="C151">
        <f>'LCEF by Fuel Type'!$AD$24</f>
        <v/>
      </c>
      <c r="E151">
        <f>$C151*E87</f>
        <v/>
      </c>
      <c r="F151">
        <f>$C151*F87</f>
        <v/>
      </c>
      <c r="G151">
        <f>$C151*G87</f>
        <v/>
      </c>
      <c r="H151">
        <f>$C151*H87</f>
        <v/>
      </c>
      <c r="I151">
        <f>$C151*I87</f>
        <v/>
      </c>
      <c r="J151">
        <f>$C151*J87</f>
        <v/>
      </c>
      <c r="K151">
        <f>$C151*K87</f>
        <v/>
      </c>
      <c r="L151">
        <f>$C151*L87</f>
        <v/>
      </c>
      <c r="M151">
        <f>$C151*M87</f>
        <v/>
      </c>
      <c r="N151">
        <f>$C151*N87</f>
        <v/>
      </c>
      <c r="O151">
        <f>$C151*O87</f>
        <v/>
      </c>
      <c r="P151">
        <f>$C151*P87</f>
        <v/>
      </c>
      <c r="Q151">
        <f>$C151*Q87</f>
        <v/>
      </c>
      <c r="R151">
        <f>$C151*R87</f>
        <v/>
      </c>
      <c r="S151">
        <f>$C151*S87</f>
        <v/>
      </c>
      <c r="T151">
        <f>$C151*T87</f>
        <v/>
      </c>
      <c r="U151">
        <f>$C151*U87</f>
        <v/>
      </c>
      <c r="V151">
        <f>$C151*V87</f>
        <v/>
      </c>
      <c r="W151">
        <f>$C151*W87</f>
        <v/>
      </c>
      <c r="X151">
        <f>$C151*X87</f>
        <v/>
      </c>
      <c r="Y151">
        <f>$C151*Y87</f>
        <v/>
      </c>
      <c r="Z151">
        <f>$C151*Z87</f>
        <v/>
      </c>
      <c r="AA151">
        <f>$C151*AA87</f>
        <v/>
      </c>
      <c r="AB151">
        <f>$C151*AB87</f>
        <v/>
      </c>
      <c r="AC151">
        <f>$C151*AC87</f>
        <v/>
      </c>
      <c r="AD151">
        <f>$C151*AD87</f>
        <v/>
      </c>
      <c r="AE151">
        <f>$C151*AE87</f>
        <v/>
      </c>
      <c r="AF151">
        <f>$C151*AF87</f>
        <v/>
      </c>
      <c r="AG151">
        <f>$C151*AG87</f>
        <v/>
      </c>
      <c r="AH151">
        <f>$C151*AH87</f>
        <v/>
      </c>
      <c r="AI151">
        <f>$C151*AI87</f>
        <v/>
      </c>
      <c r="AJ151">
        <f>$C151*AJ87</f>
        <v/>
      </c>
      <c r="AK151">
        <f>$C151*AK87</f>
        <v/>
      </c>
      <c r="AL151">
        <f>$C151*AL87</f>
        <v/>
      </c>
      <c r="AM151">
        <f>$C151*AM87</f>
        <v/>
      </c>
      <c r="AN151">
        <f>$C151*AN87</f>
        <v/>
      </c>
      <c r="AO151">
        <f>$C151*AO87</f>
        <v/>
      </c>
      <c r="AP151">
        <f>$C151*AP87</f>
        <v/>
      </c>
      <c r="AQ151">
        <f>$C151*AQ87</f>
        <v/>
      </c>
      <c r="AR151">
        <f>$C151*AR87</f>
        <v/>
      </c>
      <c r="AS151">
        <f>$C151*AS87</f>
        <v/>
      </c>
      <c r="AT151">
        <f>$C151*AT87</f>
        <v/>
      </c>
      <c r="AU151">
        <f>$C151*AU87</f>
        <v/>
      </c>
      <c r="AV151">
        <f>$C151*AV87</f>
        <v/>
      </c>
    </row>
    <row r="152" spans="1:48">
      <c r="A152" t="s">
        <v>296</v>
      </c>
      <c r="B152" t="s">
        <v>1661</v>
      </c>
      <c r="C152">
        <f>'LCEF by Fuel Type'!$AD$24</f>
        <v/>
      </c>
      <c r="E152">
        <f>$C152*E88</f>
        <v/>
      </c>
      <c r="F152">
        <f>$C152*F88</f>
        <v/>
      </c>
      <c r="G152">
        <f>$C152*G88</f>
        <v/>
      </c>
      <c r="H152">
        <f>$C152*H88</f>
        <v/>
      </c>
      <c r="I152">
        <f>$C152*I88</f>
        <v/>
      </c>
      <c r="J152">
        <f>$C152*J88</f>
        <v/>
      </c>
      <c r="K152">
        <f>$C152*K88</f>
        <v/>
      </c>
      <c r="L152">
        <f>$C152*L88</f>
        <v/>
      </c>
      <c r="M152">
        <f>$C152*M88</f>
        <v/>
      </c>
      <c r="N152">
        <f>$C152*N88</f>
        <v/>
      </c>
      <c r="O152">
        <f>$C152*O88</f>
        <v/>
      </c>
      <c r="P152">
        <f>$C152*P88</f>
        <v/>
      </c>
      <c r="Q152">
        <f>$C152*Q88</f>
        <v/>
      </c>
      <c r="R152">
        <f>$C152*R88</f>
        <v/>
      </c>
      <c r="S152">
        <f>$C152*S88</f>
        <v/>
      </c>
      <c r="T152">
        <f>$C152*T88</f>
        <v/>
      </c>
      <c r="U152">
        <f>$C152*U88</f>
        <v/>
      </c>
      <c r="V152">
        <f>$C152*V88</f>
        <v/>
      </c>
      <c r="W152">
        <f>$C152*W88</f>
        <v/>
      </c>
      <c r="X152">
        <f>$C152*X88</f>
        <v/>
      </c>
      <c r="Y152">
        <f>$C152*Y88</f>
        <v/>
      </c>
      <c r="Z152">
        <f>$C152*Z88</f>
        <v/>
      </c>
      <c r="AA152">
        <f>$C152*AA88</f>
        <v/>
      </c>
      <c r="AB152">
        <f>$C152*AB88</f>
        <v/>
      </c>
      <c r="AC152">
        <f>$C152*AC88</f>
        <v/>
      </c>
      <c r="AD152">
        <f>$C152*AD88</f>
        <v/>
      </c>
      <c r="AE152">
        <f>$C152*AE88</f>
        <v/>
      </c>
      <c r="AF152">
        <f>$C152*AF88</f>
        <v/>
      </c>
      <c r="AG152">
        <f>$C152*AG88</f>
        <v/>
      </c>
      <c r="AH152">
        <f>$C152*AH88</f>
        <v/>
      </c>
      <c r="AI152">
        <f>$C152*AI88</f>
        <v/>
      </c>
      <c r="AJ152">
        <f>$C152*AJ88</f>
        <v/>
      </c>
      <c r="AK152">
        <f>$C152*AK88</f>
        <v/>
      </c>
      <c r="AL152">
        <f>$C152*AL88</f>
        <v/>
      </c>
      <c r="AM152">
        <f>$C152*AM88</f>
        <v/>
      </c>
      <c r="AN152">
        <f>$C152*AN88</f>
        <v/>
      </c>
      <c r="AO152">
        <f>$C152*AO88</f>
        <v/>
      </c>
      <c r="AP152">
        <f>$C152*AP88</f>
        <v/>
      </c>
      <c r="AQ152">
        <f>$C152*AQ88</f>
        <v/>
      </c>
      <c r="AR152">
        <f>$C152*AR88</f>
        <v/>
      </c>
      <c r="AS152">
        <f>$C152*AS88</f>
        <v/>
      </c>
      <c r="AT152">
        <f>$C152*AT88</f>
        <v/>
      </c>
      <c r="AU152">
        <f>$C152*AU88</f>
        <v/>
      </c>
      <c r="AV152">
        <f>$C152*AV88</f>
        <v/>
      </c>
    </row>
    <row r="153" spans="1:48">
      <c r="A153" t="s">
        <v>334</v>
      </c>
      <c r="B153" t="s">
        <v>1661</v>
      </c>
      <c r="C153">
        <f>'LCEF by Fuel Type'!$AD$24</f>
        <v/>
      </c>
      <c r="E153">
        <f>$C153*E89</f>
        <v/>
      </c>
      <c r="F153">
        <f>$C153*F89</f>
        <v/>
      </c>
      <c r="G153">
        <f>$C153*G89</f>
        <v/>
      </c>
      <c r="H153">
        <f>$C153*H89</f>
        <v/>
      </c>
      <c r="I153">
        <f>$C153*I89</f>
        <v/>
      </c>
      <c r="J153">
        <f>$C153*J89</f>
        <v/>
      </c>
      <c r="K153">
        <f>$C153*K89</f>
        <v/>
      </c>
      <c r="L153">
        <f>$C153*L89</f>
        <v/>
      </c>
      <c r="M153">
        <f>$C153*M89</f>
        <v/>
      </c>
      <c r="N153">
        <f>$C153*N89</f>
        <v/>
      </c>
      <c r="O153">
        <f>$C153*O89</f>
        <v/>
      </c>
      <c r="P153">
        <f>$C153*P89</f>
        <v/>
      </c>
      <c r="Q153">
        <f>$C153*Q89</f>
        <v/>
      </c>
      <c r="R153">
        <f>$C153*R89</f>
        <v/>
      </c>
      <c r="S153">
        <f>$C153*S89</f>
        <v/>
      </c>
      <c r="T153">
        <f>$C153*T89</f>
        <v/>
      </c>
      <c r="U153">
        <f>$C153*U89</f>
        <v/>
      </c>
      <c r="V153">
        <f>$C153*V89</f>
        <v/>
      </c>
      <c r="W153">
        <f>$C153*W89</f>
        <v/>
      </c>
      <c r="X153">
        <f>$C153*X89</f>
        <v/>
      </c>
      <c r="Y153">
        <f>$C153*Y89</f>
        <v/>
      </c>
      <c r="Z153">
        <f>$C153*Z89</f>
        <v/>
      </c>
      <c r="AA153">
        <f>$C153*AA89</f>
        <v/>
      </c>
      <c r="AB153">
        <f>$C153*AB89</f>
        <v/>
      </c>
      <c r="AC153">
        <f>$C153*AC89</f>
        <v/>
      </c>
      <c r="AD153">
        <f>$C153*AD89</f>
        <v/>
      </c>
      <c r="AE153">
        <f>$C153*AE89</f>
        <v/>
      </c>
      <c r="AF153">
        <f>$C153*AF89</f>
        <v/>
      </c>
      <c r="AG153">
        <f>$C153*AG89</f>
        <v/>
      </c>
      <c r="AH153">
        <f>$C153*AH89</f>
        <v/>
      </c>
      <c r="AI153">
        <f>$C153*AI89</f>
        <v/>
      </c>
      <c r="AJ153">
        <f>$C153*AJ89</f>
        <v/>
      </c>
      <c r="AK153">
        <f>$C153*AK89</f>
        <v/>
      </c>
      <c r="AL153">
        <f>$C153*AL89</f>
        <v/>
      </c>
      <c r="AM153">
        <f>$C153*AM89</f>
        <v/>
      </c>
      <c r="AN153">
        <f>$C153*AN89</f>
        <v/>
      </c>
      <c r="AO153">
        <f>$C153*AO89</f>
        <v/>
      </c>
      <c r="AP153">
        <f>$C153*AP89</f>
        <v/>
      </c>
      <c r="AQ153">
        <f>$C153*AQ89</f>
        <v/>
      </c>
      <c r="AR153">
        <f>$C153*AR89</f>
        <v/>
      </c>
      <c r="AS153">
        <f>$C153*AS89</f>
        <v/>
      </c>
      <c r="AT153">
        <f>$C153*AT89</f>
        <v/>
      </c>
      <c r="AU153">
        <f>$C153*AU89</f>
        <v/>
      </c>
      <c r="AV153">
        <f>$C153*AV89</f>
        <v/>
      </c>
    </row>
    <row r="154" spans="1:48">
      <c r="A154" t="s">
        <v>252</v>
      </c>
      <c r="B154" t="s">
        <v>1661</v>
      </c>
      <c r="C154">
        <f>'LCEF by Fuel Type'!$AD$24</f>
        <v/>
      </c>
      <c r="E154">
        <f>$C154*E90</f>
        <v/>
      </c>
      <c r="F154">
        <f>$C154*F90</f>
        <v/>
      </c>
      <c r="G154">
        <f>$C154*G90</f>
        <v/>
      </c>
      <c r="H154">
        <f>$C154*H90</f>
        <v/>
      </c>
      <c r="I154">
        <f>$C154*I90</f>
        <v/>
      </c>
      <c r="J154">
        <f>$C154*J90</f>
        <v/>
      </c>
      <c r="K154">
        <f>$C154*K90</f>
        <v/>
      </c>
      <c r="L154">
        <f>$C154*L90</f>
        <v/>
      </c>
      <c r="M154">
        <f>$C154*M90</f>
        <v/>
      </c>
      <c r="N154">
        <f>$C154*N90</f>
        <v/>
      </c>
      <c r="O154">
        <f>$C154*O90</f>
        <v/>
      </c>
      <c r="P154">
        <f>$C154*P90</f>
        <v/>
      </c>
      <c r="Q154">
        <f>$C154*Q90</f>
        <v/>
      </c>
      <c r="R154">
        <f>$C154*R90</f>
        <v/>
      </c>
      <c r="S154">
        <f>$C154*S90</f>
        <v/>
      </c>
      <c r="T154">
        <f>$C154*T90</f>
        <v/>
      </c>
      <c r="U154">
        <f>$C154*U90</f>
        <v/>
      </c>
      <c r="V154">
        <f>$C154*V90</f>
        <v/>
      </c>
      <c r="W154">
        <f>$C154*W90</f>
        <v/>
      </c>
      <c r="X154">
        <f>$C154*X90</f>
        <v/>
      </c>
      <c r="Y154">
        <f>$C154*Y90</f>
        <v/>
      </c>
      <c r="Z154">
        <f>$C154*Z90</f>
        <v/>
      </c>
      <c r="AA154">
        <f>$C154*AA90</f>
        <v/>
      </c>
      <c r="AB154">
        <f>$C154*AB90</f>
        <v/>
      </c>
      <c r="AC154">
        <f>$C154*AC90</f>
        <v/>
      </c>
      <c r="AD154">
        <f>$C154*AD90</f>
        <v/>
      </c>
      <c r="AE154">
        <f>$C154*AE90</f>
        <v/>
      </c>
      <c r="AF154">
        <f>$C154*AF90</f>
        <v/>
      </c>
      <c r="AG154">
        <f>$C154*AG90</f>
        <v/>
      </c>
      <c r="AH154">
        <f>$C154*AH90</f>
        <v/>
      </c>
      <c r="AI154">
        <f>$C154*AI90</f>
        <v/>
      </c>
      <c r="AJ154">
        <f>$C154*AJ90</f>
        <v/>
      </c>
      <c r="AK154">
        <f>$C154*AK90</f>
        <v/>
      </c>
      <c r="AL154">
        <f>$C154*AL90</f>
        <v/>
      </c>
      <c r="AM154">
        <f>$C154*AM90</f>
        <v/>
      </c>
      <c r="AN154">
        <f>$C154*AN90</f>
        <v/>
      </c>
      <c r="AO154">
        <f>$C154*AO90</f>
        <v/>
      </c>
      <c r="AP154">
        <f>$C154*AP90</f>
        <v/>
      </c>
      <c r="AQ154">
        <f>$C154*AQ90</f>
        <v/>
      </c>
      <c r="AR154">
        <f>$C154*AR90</f>
        <v/>
      </c>
      <c r="AS154">
        <f>$C154*AS90</f>
        <v/>
      </c>
      <c r="AT154">
        <f>$C154*AT90</f>
        <v/>
      </c>
      <c r="AU154">
        <f>$C154*AU90</f>
        <v/>
      </c>
      <c r="AV154">
        <f>$C154*AV90</f>
        <v/>
      </c>
    </row>
    <row r="155" spans="1:48">
      <c r="A155" t="s">
        <v>420</v>
      </c>
      <c r="B155" t="s">
        <v>1661</v>
      </c>
      <c r="C155">
        <f>'LCEF by Fuel Type'!$AD$24</f>
        <v/>
      </c>
      <c r="E155">
        <f>$C155*E91</f>
        <v/>
      </c>
      <c r="F155">
        <f>$C155*F91</f>
        <v/>
      </c>
      <c r="G155">
        <f>$C155*G91</f>
        <v/>
      </c>
      <c r="H155">
        <f>$C155*H91</f>
        <v/>
      </c>
      <c r="I155">
        <f>$C155*I91</f>
        <v/>
      </c>
      <c r="J155">
        <f>$C155*J91</f>
        <v/>
      </c>
      <c r="K155">
        <f>$C155*K91</f>
        <v/>
      </c>
      <c r="L155">
        <f>$C155*L91</f>
        <v/>
      </c>
      <c r="M155">
        <f>$C155*M91</f>
        <v/>
      </c>
      <c r="N155">
        <f>$C155*N91</f>
        <v/>
      </c>
      <c r="O155">
        <f>$C155*O91</f>
        <v/>
      </c>
      <c r="P155">
        <f>$C155*P91</f>
        <v/>
      </c>
      <c r="Q155">
        <f>$C155*Q91</f>
        <v/>
      </c>
      <c r="R155">
        <f>$C155*R91</f>
        <v/>
      </c>
      <c r="S155">
        <f>$C155*S91</f>
        <v/>
      </c>
      <c r="T155">
        <f>$C155*T91</f>
        <v/>
      </c>
      <c r="U155">
        <f>$C155*U91</f>
        <v/>
      </c>
      <c r="V155">
        <f>$C155*V91</f>
        <v/>
      </c>
      <c r="W155">
        <f>$C155*W91</f>
        <v/>
      </c>
      <c r="X155">
        <f>$C155*X91</f>
        <v/>
      </c>
      <c r="Y155">
        <f>$C155*Y91</f>
        <v/>
      </c>
      <c r="Z155">
        <f>$C155*Z91</f>
        <v/>
      </c>
      <c r="AA155">
        <f>$C155*AA91</f>
        <v/>
      </c>
      <c r="AB155">
        <f>$C155*AB91</f>
        <v/>
      </c>
      <c r="AC155">
        <f>$C155*AC91</f>
        <v/>
      </c>
      <c r="AD155">
        <f>$C155*AD91</f>
        <v/>
      </c>
      <c r="AE155">
        <f>$C155*AE91</f>
        <v/>
      </c>
      <c r="AF155">
        <f>$C155*AF91</f>
        <v/>
      </c>
      <c r="AG155">
        <f>$C155*AG91</f>
        <v/>
      </c>
      <c r="AH155">
        <f>$C155*AH91</f>
        <v/>
      </c>
      <c r="AI155">
        <f>$C155*AI91</f>
        <v/>
      </c>
      <c r="AJ155">
        <f>$C155*AJ91</f>
        <v/>
      </c>
      <c r="AK155">
        <f>$C155*AK91</f>
        <v/>
      </c>
      <c r="AL155">
        <f>$C155*AL91</f>
        <v/>
      </c>
      <c r="AM155">
        <f>$C155*AM91</f>
        <v/>
      </c>
      <c r="AN155">
        <f>$C155*AN91</f>
        <v/>
      </c>
      <c r="AO155">
        <f>$C155*AO91</f>
        <v/>
      </c>
      <c r="AP155">
        <f>$C155*AP91</f>
        <v/>
      </c>
      <c r="AQ155">
        <f>$C155*AQ91</f>
        <v/>
      </c>
      <c r="AR155">
        <f>$C155*AR91</f>
        <v/>
      </c>
      <c r="AS155">
        <f>$C155*AS91</f>
        <v/>
      </c>
      <c r="AT155">
        <f>$C155*AT91</f>
        <v/>
      </c>
      <c r="AU155">
        <f>$C155*AU91</f>
        <v/>
      </c>
      <c r="AV155">
        <f>$C155*AV91</f>
        <v/>
      </c>
    </row>
    <row r="156" spans="1:48">
      <c r="A156" t="s">
        <v>386</v>
      </c>
      <c r="B156" t="s">
        <v>1661</v>
      </c>
      <c r="C156">
        <f>'LCEF by Fuel Type'!$AD$24</f>
        <v/>
      </c>
      <c r="E156">
        <f>$C156*E92</f>
        <v/>
      </c>
      <c r="F156">
        <f>$C156*F92</f>
        <v/>
      </c>
      <c r="G156">
        <f>$C156*G92</f>
        <v/>
      </c>
      <c r="H156">
        <f>$C156*H92</f>
        <v/>
      </c>
      <c r="I156">
        <f>$C156*I92</f>
        <v/>
      </c>
      <c r="J156">
        <f>$C156*J92</f>
        <v/>
      </c>
      <c r="K156">
        <f>$C156*K92</f>
        <v/>
      </c>
      <c r="L156">
        <f>$C156*L92</f>
        <v/>
      </c>
      <c r="M156">
        <f>$C156*M92</f>
        <v/>
      </c>
      <c r="N156">
        <f>$C156*N92</f>
        <v/>
      </c>
      <c r="O156">
        <f>$C156*O92</f>
        <v/>
      </c>
      <c r="P156">
        <f>$C156*P92</f>
        <v/>
      </c>
      <c r="Q156">
        <f>$C156*Q92</f>
        <v/>
      </c>
      <c r="R156">
        <f>$C156*R92</f>
        <v/>
      </c>
      <c r="S156">
        <f>$C156*S92</f>
        <v/>
      </c>
      <c r="T156">
        <f>$C156*T92</f>
        <v/>
      </c>
      <c r="U156">
        <f>$C156*U92</f>
        <v/>
      </c>
      <c r="V156">
        <f>$C156*V92</f>
        <v/>
      </c>
      <c r="W156">
        <f>$C156*W92</f>
        <v/>
      </c>
      <c r="X156">
        <f>$C156*X92</f>
        <v/>
      </c>
      <c r="Y156">
        <f>$C156*Y92</f>
        <v/>
      </c>
      <c r="Z156">
        <f>$C156*Z92</f>
        <v/>
      </c>
      <c r="AA156">
        <f>$C156*AA92</f>
        <v/>
      </c>
      <c r="AB156">
        <f>$C156*AB92</f>
        <v/>
      </c>
      <c r="AC156">
        <f>$C156*AC92</f>
        <v/>
      </c>
      <c r="AD156">
        <f>$C156*AD92</f>
        <v/>
      </c>
      <c r="AE156">
        <f>$C156*AE92</f>
        <v/>
      </c>
      <c r="AF156">
        <f>$C156*AF92</f>
        <v/>
      </c>
      <c r="AG156">
        <f>$C156*AG92</f>
        <v/>
      </c>
      <c r="AH156">
        <f>$C156*AH92</f>
        <v/>
      </c>
      <c r="AI156">
        <f>$C156*AI92</f>
        <v/>
      </c>
      <c r="AJ156">
        <f>$C156*AJ92</f>
        <v/>
      </c>
      <c r="AK156">
        <f>$C156*AK92</f>
        <v/>
      </c>
      <c r="AL156">
        <f>$C156*AL92</f>
        <v/>
      </c>
      <c r="AM156">
        <f>$C156*AM92</f>
        <v/>
      </c>
      <c r="AN156">
        <f>$C156*AN92</f>
        <v/>
      </c>
      <c r="AO156">
        <f>$C156*AO92</f>
        <v/>
      </c>
      <c r="AP156">
        <f>$C156*AP92</f>
        <v/>
      </c>
      <c r="AQ156">
        <f>$C156*AQ92</f>
        <v/>
      </c>
      <c r="AR156">
        <f>$C156*AR92</f>
        <v/>
      </c>
      <c r="AS156">
        <f>$C156*AS92</f>
        <v/>
      </c>
      <c r="AT156">
        <f>$C156*AT92</f>
        <v/>
      </c>
      <c r="AU156">
        <f>$C156*AU92</f>
        <v/>
      </c>
      <c r="AV156">
        <f>$C156*AV92</f>
        <v/>
      </c>
    </row>
    <row r="157" spans="1:48">
      <c r="A157" t="s">
        <v>266</v>
      </c>
      <c r="B157" t="s">
        <v>1661</v>
      </c>
      <c r="C157">
        <f>'LCEF by Fuel Type'!$AD$24</f>
        <v/>
      </c>
      <c r="E157">
        <f>$C157*E93</f>
        <v/>
      </c>
      <c r="F157">
        <f>$C157*F93</f>
        <v/>
      </c>
      <c r="G157">
        <f>$C157*G93</f>
        <v/>
      </c>
      <c r="H157">
        <f>$C157*H93</f>
        <v/>
      </c>
      <c r="I157">
        <f>$C157*I93</f>
        <v/>
      </c>
      <c r="J157">
        <f>$C157*J93</f>
        <v/>
      </c>
      <c r="K157">
        <f>$C157*K93</f>
        <v/>
      </c>
      <c r="L157">
        <f>$C157*L93</f>
        <v/>
      </c>
      <c r="M157">
        <f>$C157*M93</f>
        <v/>
      </c>
      <c r="N157">
        <f>$C157*N93</f>
        <v/>
      </c>
      <c r="O157">
        <f>$C157*O93</f>
        <v/>
      </c>
      <c r="P157">
        <f>$C157*P93</f>
        <v/>
      </c>
      <c r="Q157">
        <f>$C157*Q93</f>
        <v/>
      </c>
      <c r="R157">
        <f>$C157*R93</f>
        <v/>
      </c>
      <c r="S157">
        <f>$C157*S93</f>
        <v/>
      </c>
      <c r="T157">
        <f>$C157*T93</f>
        <v/>
      </c>
      <c r="U157">
        <f>$C157*U93</f>
        <v/>
      </c>
      <c r="V157">
        <f>$C157*V93</f>
        <v/>
      </c>
      <c r="W157">
        <f>$C157*W93</f>
        <v/>
      </c>
      <c r="X157">
        <f>$C157*X93</f>
        <v/>
      </c>
      <c r="Y157">
        <f>$C157*Y93</f>
        <v/>
      </c>
      <c r="Z157">
        <f>$C157*Z93</f>
        <v/>
      </c>
      <c r="AA157">
        <f>$C157*AA93</f>
        <v/>
      </c>
      <c r="AB157">
        <f>$C157*AB93</f>
        <v/>
      </c>
      <c r="AC157">
        <f>$C157*AC93</f>
        <v/>
      </c>
      <c r="AD157">
        <f>$C157*AD93</f>
        <v/>
      </c>
      <c r="AE157">
        <f>$C157*AE93</f>
        <v/>
      </c>
      <c r="AF157">
        <f>$C157*AF93</f>
        <v/>
      </c>
      <c r="AG157">
        <f>$C157*AG93</f>
        <v/>
      </c>
      <c r="AH157">
        <f>$C157*AH93</f>
        <v/>
      </c>
      <c r="AI157">
        <f>$C157*AI93</f>
        <v/>
      </c>
      <c r="AJ157">
        <f>$C157*AJ93</f>
        <v/>
      </c>
      <c r="AK157">
        <f>$C157*AK93</f>
        <v/>
      </c>
      <c r="AL157">
        <f>$C157*AL93</f>
        <v/>
      </c>
      <c r="AM157">
        <f>$C157*AM93</f>
        <v/>
      </c>
      <c r="AN157">
        <f>$C157*AN93</f>
        <v/>
      </c>
      <c r="AO157">
        <f>$C157*AO93</f>
        <v/>
      </c>
      <c r="AP157">
        <f>$C157*AP93</f>
        <v/>
      </c>
      <c r="AQ157">
        <f>$C157*AQ93</f>
        <v/>
      </c>
      <c r="AR157">
        <f>$C157*AR93</f>
        <v/>
      </c>
      <c r="AS157">
        <f>$C157*AS93</f>
        <v/>
      </c>
      <c r="AT157">
        <f>$C157*AT93</f>
        <v/>
      </c>
      <c r="AU157">
        <f>$C157*AU93</f>
        <v/>
      </c>
      <c r="AV157">
        <f>$C157*AV93</f>
        <v/>
      </c>
    </row>
    <row r="158" spans="1:48">
      <c r="A158" t="s">
        <v>261</v>
      </c>
      <c r="B158" t="s">
        <v>1661</v>
      </c>
      <c r="C158">
        <f>'LCEF by Fuel Type'!$AD$24</f>
        <v/>
      </c>
      <c r="E158">
        <f>$C158*E94</f>
        <v/>
      </c>
      <c r="F158">
        <f>$C158*F94</f>
        <v/>
      </c>
      <c r="G158">
        <f>$C158*G94</f>
        <v/>
      </c>
      <c r="H158">
        <f>$C158*H94</f>
        <v/>
      </c>
      <c r="I158">
        <f>$C158*I94</f>
        <v/>
      </c>
      <c r="J158">
        <f>$C158*J94</f>
        <v/>
      </c>
      <c r="K158">
        <f>$C158*K94</f>
        <v/>
      </c>
      <c r="L158">
        <f>$C158*L94</f>
        <v/>
      </c>
      <c r="M158">
        <f>$C158*M94</f>
        <v/>
      </c>
      <c r="N158">
        <f>$C158*N94</f>
        <v/>
      </c>
      <c r="O158">
        <f>$C158*O94</f>
        <v/>
      </c>
      <c r="P158">
        <f>$C158*P94</f>
        <v/>
      </c>
      <c r="Q158">
        <f>$C158*Q94</f>
        <v/>
      </c>
      <c r="R158">
        <f>$C158*R94</f>
        <v/>
      </c>
      <c r="S158">
        <f>$C158*S94</f>
        <v/>
      </c>
      <c r="T158">
        <f>$C158*T94</f>
        <v/>
      </c>
      <c r="U158">
        <f>$C158*U94</f>
        <v/>
      </c>
      <c r="V158">
        <f>$C158*V94</f>
        <v/>
      </c>
      <c r="W158">
        <f>$C158*W94</f>
        <v/>
      </c>
      <c r="X158">
        <f>$C158*X94</f>
        <v/>
      </c>
      <c r="Y158">
        <f>$C158*Y94</f>
        <v/>
      </c>
      <c r="Z158">
        <f>$C158*Z94</f>
        <v/>
      </c>
      <c r="AA158">
        <f>$C158*AA94</f>
        <v/>
      </c>
      <c r="AB158">
        <f>$C158*AB94</f>
        <v/>
      </c>
      <c r="AC158">
        <f>$C158*AC94</f>
        <v/>
      </c>
      <c r="AD158">
        <f>$C158*AD94</f>
        <v/>
      </c>
      <c r="AE158">
        <f>$C158*AE94</f>
        <v/>
      </c>
      <c r="AF158">
        <f>$C158*AF94</f>
        <v/>
      </c>
      <c r="AG158">
        <f>$C158*AG94</f>
        <v/>
      </c>
      <c r="AH158">
        <f>$C158*AH94</f>
        <v/>
      </c>
      <c r="AI158">
        <f>$C158*AI94</f>
        <v/>
      </c>
      <c r="AJ158">
        <f>$C158*AJ94</f>
        <v/>
      </c>
      <c r="AK158">
        <f>$C158*AK94</f>
        <v/>
      </c>
      <c r="AL158">
        <f>$C158*AL94</f>
        <v/>
      </c>
      <c r="AM158">
        <f>$C158*AM94</f>
        <v/>
      </c>
      <c r="AN158">
        <f>$C158*AN94</f>
        <v/>
      </c>
      <c r="AO158">
        <f>$C158*AO94</f>
        <v/>
      </c>
      <c r="AP158">
        <f>$C158*AP94</f>
        <v/>
      </c>
      <c r="AQ158">
        <f>$C158*AQ94</f>
        <v/>
      </c>
      <c r="AR158">
        <f>$C158*AR94</f>
        <v/>
      </c>
      <c r="AS158">
        <f>$C158*AS94</f>
        <v/>
      </c>
      <c r="AT158">
        <f>$C158*AT94</f>
        <v/>
      </c>
      <c r="AU158">
        <f>$C158*AU94</f>
        <v/>
      </c>
      <c r="AV158">
        <f>$C158*AV94</f>
        <v/>
      </c>
    </row>
    <row r="159" spans="1:48">
      <c r="A159" t="s">
        <v>361</v>
      </c>
      <c r="B159" t="s">
        <v>1661</v>
      </c>
      <c r="C159">
        <f>'LCEF by Fuel Type'!$AD$24</f>
        <v/>
      </c>
      <c r="E159">
        <f>$C159*E95</f>
        <v/>
      </c>
      <c r="F159">
        <f>$C159*F95</f>
        <v/>
      </c>
      <c r="G159">
        <f>$C159*G95</f>
        <v/>
      </c>
      <c r="H159">
        <f>$C159*H95</f>
        <v/>
      </c>
      <c r="I159">
        <f>$C159*I95</f>
        <v/>
      </c>
      <c r="J159">
        <f>$C159*J95</f>
        <v/>
      </c>
      <c r="K159">
        <f>$C159*K95</f>
        <v/>
      </c>
      <c r="L159">
        <f>$C159*L95</f>
        <v/>
      </c>
      <c r="M159">
        <f>$C159*M95</f>
        <v/>
      </c>
      <c r="N159">
        <f>$C159*N95</f>
        <v/>
      </c>
      <c r="O159">
        <f>$C159*O95</f>
        <v/>
      </c>
      <c r="P159">
        <f>$C159*P95</f>
        <v/>
      </c>
      <c r="Q159">
        <f>$C159*Q95</f>
        <v/>
      </c>
      <c r="R159">
        <f>$C159*R95</f>
        <v/>
      </c>
      <c r="S159">
        <f>$C159*S95</f>
        <v/>
      </c>
      <c r="T159">
        <f>$C159*T95</f>
        <v/>
      </c>
      <c r="U159">
        <f>$C159*U95</f>
        <v/>
      </c>
      <c r="V159">
        <f>$C159*V95</f>
        <v/>
      </c>
      <c r="W159">
        <f>$C159*W95</f>
        <v/>
      </c>
      <c r="X159">
        <f>$C159*X95</f>
        <v/>
      </c>
      <c r="Y159">
        <f>$C159*Y95</f>
        <v/>
      </c>
      <c r="Z159">
        <f>$C159*Z95</f>
        <v/>
      </c>
      <c r="AA159">
        <f>$C159*AA95</f>
        <v/>
      </c>
      <c r="AB159">
        <f>$C159*AB95</f>
        <v/>
      </c>
      <c r="AC159">
        <f>$C159*AC95</f>
        <v/>
      </c>
      <c r="AD159">
        <f>$C159*AD95</f>
        <v/>
      </c>
      <c r="AE159">
        <f>$C159*AE95</f>
        <v/>
      </c>
      <c r="AF159">
        <f>$C159*AF95</f>
        <v/>
      </c>
      <c r="AG159">
        <f>$C159*AG95</f>
        <v/>
      </c>
      <c r="AH159">
        <f>$C159*AH95</f>
        <v/>
      </c>
      <c r="AI159">
        <f>$C159*AI95</f>
        <v/>
      </c>
      <c r="AJ159">
        <f>$C159*AJ95</f>
        <v/>
      </c>
      <c r="AK159">
        <f>$C159*AK95</f>
        <v/>
      </c>
      <c r="AL159">
        <f>$C159*AL95</f>
        <v/>
      </c>
      <c r="AM159">
        <f>$C159*AM95</f>
        <v/>
      </c>
      <c r="AN159">
        <f>$C159*AN95</f>
        <v/>
      </c>
      <c r="AO159">
        <f>$C159*AO95</f>
        <v/>
      </c>
      <c r="AP159">
        <f>$C159*AP95</f>
        <v/>
      </c>
      <c r="AQ159">
        <f>$C159*AQ95</f>
        <v/>
      </c>
      <c r="AR159">
        <f>$C159*AR95</f>
        <v/>
      </c>
      <c r="AS159">
        <f>$C159*AS95</f>
        <v/>
      </c>
      <c r="AT159">
        <f>$C159*AT95</f>
        <v/>
      </c>
      <c r="AU159">
        <f>$C159*AU95</f>
        <v/>
      </c>
      <c r="AV159">
        <f>$C159*AV95</f>
        <v/>
      </c>
    </row>
    <row r="160" spans="1:48">
      <c r="A160" t="s">
        <v>283</v>
      </c>
      <c r="B160" t="s">
        <v>1661</v>
      </c>
      <c r="C160">
        <f>'LCEF by Fuel Type'!$AD$24</f>
        <v/>
      </c>
      <c r="E160">
        <f>$C160*E96</f>
        <v/>
      </c>
      <c r="F160">
        <f>$C160*F96</f>
        <v/>
      </c>
      <c r="G160">
        <f>$C160*G96</f>
        <v/>
      </c>
      <c r="H160">
        <f>$C160*H96</f>
        <v/>
      </c>
      <c r="I160">
        <f>$C160*I96</f>
        <v/>
      </c>
      <c r="J160">
        <f>$C160*J96</f>
        <v/>
      </c>
      <c r="K160">
        <f>$C160*K96</f>
        <v/>
      </c>
      <c r="L160">
        <f>$C160*L96</f>
        <v/>
      </c>
      <c r="M160">
        <f>$C160*M96</f>
        <v/>
      </c>
      <c r="N160">
        <f>$C160*N96</f>
        <v/>
      </c>
      <c r="O160">
        <f>$C160*O96</f>
        <v/>
      </c>
      <c r="P160">
        <f>$C160*P96</f>
        <v/>
      </c>
      <c r="Q160">
        <f>$C160*Q96</f>
        <v/>
      </c>
      <c r="R160">
        <f>$C160*R96</f>
        <v/>
      </c>
      <c r="S160">
        <f>$C160*S96</f>
        <v/>
      </c>
      <c r="T160">
        <f>$C160*T96</f>
        <v/>
      </c>
      <c r="U160">
        <f>$C160*U96</f>
        <v/>
      </c>
      <c r="V160">
        <f>$C160*V96</f>
        <v/>
      </c>
      <c r="W160">
        <f>$C160*W96</f>
        <v/>
      </c>
      <c r="X160">
        <f>$C160*X96</f>
        <v/>
      </c>
      <c r="Y160">
        <f>$C160*Y96</f>
        <v/>
      </c>
      <c r="Z160">
        <f>$C160*Z96</f>
        <v/>
      </c>
      <c r="AA160">
        <f>$C160*AA96</f>
        <v/>
      </c>
      <c r="AB160">
        <f>$C160*AB96</f>
        <v/>
      </c>
      <c r="AC160">
        <f>$C160*AC96</f>
        <v/>
      </c>
      <c r="AD160">
        <f>$C160*AD96</f>
        <v/>
      </c>
      <c r="AE160">
        <f>$C160*AE96</f>
        <v/>
      </c>
      <c r="AF160">
        <f>$C160*AF96</f>
        <v/>
      </c>
      <c r="AG160">
        <f>$C160*AG96</f>
        <v/>
      </c>
      <c r="AH160">
        <f>$C160*AH96</f>
        <v/>
      </c>
      <c r="AI160">
        <f>$C160*AI96</f>
        <v/>
      </c>
      <c r="AJ160">
        <f>$C160*AJ96</f>
        <v/>
      </c>
      <c r="AK160">
        <f>$C160*AK96</f>
        <v/>
      </c>
      <c r="AL160">
        <f>$C160*AL96</f>
        <v/>
      </c>
      <c r="AM160">
        <f>$C160*AM96</f>
        <v/>
      </c>
      <c r="AN160">
        <f>$C160*AN96</f>
        <v/>
      </c>
      <c r="AO160">
        <f>$C160*AO96</f>
        <v/>
      </c>
      <c r="AP160">
        <f>$C160*AP96</f>
        <v/>
      </c>
      <c r="AQ160">
        <f>$C160*AQ96</f>
        <v/>
      </c>
      <c r="AR160">
        <f>$C160*AR96</f>
        <v/>
      </c>
      <c r="AS160">
        <f>$C160*AS96</f>
        <v/>
      </c>
      <c r="AT160">
        <f>$C160*AT96</f>
        <v/>
      </c>
      <c r="AU160">
        <f>$C160*AU96</f>
        <v/>
      </c>
      <c r="AV160">
        <f>$C160*AV96</f>
        <v/>
      </c>
    </row>
    <row r="161" spans="1:48">
      <c r="A161" t="s">
        <v>369</v>
      </c>
      <c r="B161" t="s">
        <v>1661</v>
      </c>
      <c r="C161">
        <f>'LCEF by Fuel Type'!$AD$24</f>
        <v/>
      </c>
      <c r="E161">
        <f>$C161*E97</f>
        <v/>
      </c>
      <c r="F161">
        <f>$C161*F97</f>
        <v/>
      </c>
      <c r="G161">
        <f>$C161*G97</f>
        <v/>
      </c>
      <c r="H161">
        <f>$C161*H97</f>
        <v/>
      </c>
      <c r="I161">
        <f>$C161*I97</f>
        <v/>
      </c>
      <c r="J161">
        <f>$C161*J97</f>
        <v/>
      </c>
      <c r="K161">
        <f>$C161*K97</f>
        <v/>
      </c>
      <c r="L161">
        <f>$C161*L97</f>
        <v/>
      </c>
      <c r="M161">
        <f>$C161*M97</f>
        <v/>
      </c>
      <c r="N161">
        <f>$C161*N97</f>
        <v/>
      </c>
      <c r="O161">
        <f>$C161*O97</f>
        <v/>
      </c>
      <c r="P161">
        <f>$C161*P97</f>
        <v/>
      </c>
      <c r="Q161">
        <f>$C161*Q97</f>
        <v/>
      </c>
      <c r="R161">
        <f>$C161*R97</f>
        <v/>
      </c>
      <c r="S161">
        <f>$C161*S97</f>
        <v/>
      </c>
      <c r="T161">
        <f>$C161*T97</f>
        <v/>
      </c>
      <c r="U161">
        <f>$C161*U97</f>
        <v/>
      </c>
      <c r="V161">
        <f>$C161*V97</f>
        <v/>
      </c>
      <c r="W161">
        <f>$C161*W97</f>
        <v/>
      </c>
      <c r="X161">
        <f>$C161*X97</f>
        <v/>
      </c>
      <c r="Y161">
        <f>$C161*Y97</f>
        <v/>
      </c>
      <c r="Z161">
        <f>$C161*Z97</f>
        <v/>
      </c>
      <c r="AA161">
        <f>$C161*AA97</f>
        <v/>
      </c>
      <c r="AB161">
        <f>$C161*AB97</f>
        <v/>
      </c>
      <c r="AC161">
        <f>$C161*AC97</f>
        <v/>
      </c>
      <c r="AD161">
        <f>$C161*AD97</f>
        <v/>
      </c>
      <c r="AE161">
        <f>$C161*AE97</f>
        <v/>
      </c>
      <c r="AF161">
        <f>$C161*AF97</f>
        <v/>
      </c>
      <c r="AG161">
        <f>$C161*AG97</f>
        <v/>
      </c>
      <c r="AH161">
        <f>$C161*AH97</f>
        <v/>
      </c>
      <c r="AI161">
        <f>$C161*AI97</f>
        <v/>
      </c>
      <c r="AJ161">
        <f>$C161*AJ97</f>
        <v/>
      </c>
      <c r="AK161">
        <f>$C161*AK97</f>
        <v/>
      </c>
      <c r="AL161">
        <f>$C161*AL97</f>
        <v/>
      </c>
      <c r="AM161">
        <f>$C161*AM97</f>
        <v/>
      </c>
      <c r="AN161">
        <f>$C161*AN97</f>
        <v/>
      </c>
      <c r="AO161">
        <f>$C161*AO97</f>
        <v/>
      </c>
      <c r="AP161">
        <f>$C161*AP97</f>
        <v/>
      </c>
      <c r="AQ161">
        <f>$C161*AQ97</f>
        <v/>
      </c>
      <c r="AR161">
        <f>$C161*AR97</f>
        <v/>
      </c>
      <c r="AS161">
        <f>$C161*AS97</f>
        <v/>
      </c>
      <c r="AT161">
        <f>$C161*AT97</f>
        <v/>
      </c>
      <c r="AU161">
        <f>$C161*AU97</f>
        <v/>
      </c>
      <c r="AV161">
        <f>$C161*AV97</f>
        <v/>
      </c>
    </row>
    <row r="162" spans="1:48">
      <c r="A162" t="s">
        <v>270</v>
      </c>
      <c r="B162" t="s">
        <v>1661</v>
      </c>
      <c r="C162">
        <f>'LCEF by Fuel Type'!$AD$24</f>
        <v/>
      </c>
      <c r="E162">
        <f>$C162*E98</f>
        <v/>
      </c>
      <c r="F162">
        <f>$C162*F98</f>
        <v/>
      </c>
      <c r="G162">
        <f>$C162*G98</f>
        <v/>
      </c>
      <c r="H162">
        <f>$C162*H98</f>
        <v/>
      </c>
      <c r="I162">
        <f>$C162*I98</f>
        <v/>
      </c>
      <c r="J162">
        <f>$C162*J98</f>
        <v/>
      </c>
      <c r="K162">
        <f>$C162*K98</f>
        <v/>
      </c>
      <c r="L162">
        <f>$C162*L98</f>
        <v/>
      </c>
      <c r="M162">
        <f>$C162*M98</f>
        <v/>
      </c>
      <c r="N162">
        <f>$C162*N98</f>
        <v/>
      </c>
      <c r="O162">
        <f>$C162*O98</f>
        <v/>
      </c>
      <c r="P162">
        <f>$C162*P98</f>
        <v/>
      </c>
      <c r="Q162">
        <f>$C162*Q98</f>
        <v/>
      </c>
      <c r="R162">
        <f>$C162*R98</f>
        <v/>
      </c>
      <c r="S162">
        <f>$C162*S98</f>
        <v/>
      </c>
      <c r="T162">
        <f>$C162*T98</f>
        <v/>
      </c>
      <c r="U162">
        <f>$C162*U98</f>
        <v/>
      </c>
      <c r="V162">
        <f>$C162*V98</f>
        <v/>
      </c>
      <c r="W162">
        <f>$C162*W98</f>
        <v/>
      </c>
      <c r="X162">
        <f>$C162*X98</f>
        <v/>
      </c>
      <c r="Y162">
        <f>$C162*Y98</f>
        <v/>
      </c>
      <c r="Z162">
        <f>$C162*Z98</f>
        <v/>
      </c>
      <c r="AA162">
        <f>$C162*AA98</f>
        <v/>
      </c>
      <c r="AB162">
        <f>$C162*AB98</f>
        <v/>
      </c>
      <c r="AC162">
        <f>$C162*AC98</f>
        <v/>
      </c>
      <c r="AD162">
        <f>$C162*AD98</f>
        <v/>
      </c>
      <c r="AE162">
        <f>$C162*AE98</f>
        <v/>
      </c>
      <c r="AF162">
        <f>$C162*AF98</f>
        <v/>
      </c>
      <c r="AG162">
        <f>$C162*AG98</f>
        <v/>
      </c>
      <c r="AH162">
        <f>$C162*AH98</f>
        <v/>
      </c>
      <c r="AI162">
        <f>$C162*AI98</f>
        <v/>
      </c>
      <c r="AJ162">
        <f>$C162*AJ98</f>
        <v/>
      </c>
      <c r="AK162">
        <f>$C162*AK98</f>
        <v/>
      </c>
      <c r="AL162">
        <f>$C162*AL98</f>
        <v/>
      </c>
      <c r="AM162">
        <f>$C162*AM98</f>
        <v/>
      </c>
      <c r="AN162">
        <f>$C162*AN98</f>
        <v/>
      </c>
      <c r="AO162">
        <f>$C162*AO98</f>
        <v/>
      </c>
      <c r="AP162">
        <f>$C162*AP98</f>
        <v/>
      </c>
      <c r="AQ162">
        <f>$C162*AQ98</f>
        <v/>
      </c>
      <c r="AR162">
        <f>$C162*AR98</f>
        <v/>
      </c>
      <c r="AS162">
        <f>$C162*AS98</f>
        <v/>
      </c>
      <c r="AT162">
        <f>$C162*AT98</f>
        <v/>
      </c>
      <c r="AU162">
        <f>$C162*AU98</f>
        <v/>
      </c>
      <c r="AV162">
        <f>$C162*AV98</f>
        <v/>
      </c>
    </row>
    <row r="163" spans="1:48">
      <c r="A163" t="s">
        <v>328</v>
      </c>
      <c r="B163" t="s">
        <v>1661</v>
      </c>
      <c r="C163">
        <f>'LCEF by Fuel Type'!$AD$24</f>
        <v/>
      </c>
      <c r="E163">
        <f>$C163*E99</f>
        <v/>
      </c>
      <c r="F163">
        <f>$C163*F99</f>
        <v/>
      </c>
      <c r="G163">
        <f>$C163*G99</f>
        <v/>
      </c>
      <c r="H163">
        <f>$C163*H99</f>
        <v/>
      </c>
      <c r="I163">
        <f>$C163*I99</f>
        <v/>
      </c>
      <c r="J163">
        <f>$C163*J99</f>
        <v/>
      </c>
      <c r="K163">
        <f>$C163*K99</f>
        <v/>
      </c>
      <c r="L163">
        <f>$C163*L99</f>
        <v/>
      </c>
      <c r="M163">
        <f>$C163*M99</f>
        <v/>
      </c>
      <c r="N163">
        <f>$C163*N99</f>
        <v/>
      </c>
      <c r="O163">
        <f>$C163*O99</f>
        <v/>
      </c>
      <c r="P163">
        <f>$C163*P99</f>
        <v/>
      </c>
      <c r="Q163">
        <f>$C163*Q99</f>
        <v/>
      </c>
      <c r="R163">
        <f>$C163*R99</f>
        <v/>
      </c>
      <c r="S163">
        <f>$C163*S99</f>
        <v/>
      </c>
      <c r="T163">
        <f>$C163*T99</f>
        <v/>
      </c>
      <c r="U163">
        <f>$C163*U99</f>
        <v/>
      </c>
      <c r="V163">
        <f>$C163*V99</f>
        <v/>
      </c>
      <c r="W163">
        <f>$C163*W99</f>
        <v/>
      </c>
      <c r="X163">
        <f>$C163*X99</f>
        <v/>
      </c>
      <c r="Y163">
        <f>$C163*Y99</f>
        <v/>
      </c>
      <c r="Z163">
        <f>$C163*Z99</f>
        <v/>
      </c>
      <c r="AA163">
        <f>$C163*AA99</f>
        <v/>
      </c>
      <c r="AB163">
        <f>$C163*AB99</f>
        <v/>
      </c>
      <c r="AC163">
        <f>$C163*AC99</f>
        <v/>
      </c>
      <c r="AD163">
        <f>$C163*AD99</f>
        <v/>
      </c>
      <c r="AE163">
        <f>$C163*AE99</f>
        <v/>
      </c>
      <c r="AF163">
        <f>$C163*AF99</f>
        <v/>
      </c>
      <c r="AG163">
        <f>$C163*AG99</f>
        <v/>
      </c>
      <c r="AH163">
        <f>$C163*AH99</f>
        <v/>
      </c>
      <c r="AI163">
        <f>$C163*AI99</f>
        <v/>
      </c>
      <c r="AJ163">
        <f>$C163*AJ99</f>
        <v/>
      </c>
      <c r="AK163">
        <f>$C163*AK99</f>
        <v/>
      </c>
      <c r="AL163">
        <f>$C163*AL99</f>
        <v/>
      </c>
      <c r="AM163">
        <f>$C163*AM99</f>
        <v/>
      </c>
      <c r="AN163">
        <f>$C163*AN99</f>
        <v/>
      </c>
      <c r="AO163">
        <f>$C163*AO99</f>
        <v/>
      </c>
      <c r="AP163">
        <f>$C163*AP99</f>
        <v/>
      </c>
      <c r="AQ163">
        <f>$C163*AQ99</f>
        <v/>
      </c>
      <c r="AR163">
        <f>$C163*AR99</f>
        <v/>
      </c>
      <c r="AS163">
        <f>$C163*AS99</f>
        <v/>
      </c>
      <c r="AT163">
        <f>$C163*AT99</f>
        <v/>
      </c>
      <c r="AU163">
        <f>$C163*AU99</f>
        <v/>
      </c>
      <c r="AV163">
        <f>$C163*AV99</f>
        <v/>
      </c>
    </row>
    <row r="164" spans="1:48">
      <c r="A164" t="s">
        <v>290</v>
      </c>
      <c r="B164" t="s">
        <v>1661</v>
      </c>
      <c r="C164">
        <f>'LCEF by Fuel Type'!$AD$24</f>
        <v/>
      </c>
      <c r="E164">
        <f>$C164*E100</f>
        <v/>
      </c>
      <c r="F164">
        <f>$C164*F100</f>
        <v/>
      </c>
      <c r="G164">
        <f>$C164*G100</f>
        <v/>
      </c>
      <c r="H164">
        <f>$C164*H100</f>
        <v/>
      </c>
      <c r="I164">
        <f>$C164*I100</f>
        <v/>
      </c>
      <c r="J164">
        <f>$C164*J100</f>
        <v/>
      </c>
      <c r="K164">
        <f>$C164*K100</f>
        <v/>
      </c>
      <c r="L164">
        <f>$C164*L100</f>
        <v/>
      </c>
      <c r="M164">
        <f>$C164*M100</f>
        <v/>
      </c>
      <c r="N164">
        <f>$C164*N100</f>
        <v/>
      </c>
      <c r="O164">
        <f>$C164*O100</f>
        <v/>
      </c>
      <c r="P164">
        <f>$C164*P100</f>
        <v/>
      </c>
      <c r="Q164">
        <f>$C164*Q100</f>
        <v/>
      </c>
      <c r="R164">
        <f>$C164*R100</f>
        <v/>
      </c>
      <c r="S164">
        <f>$C164*S100</f>
        <v/>
      </c>
      <c r="T164">
        <f>$C164*T100</f>
        <v/>
      </c>
      <c r="U164">
        <f>$C164*U100</f>
        <v/>
      </c>
      <c r="V164">
        <f>$C164*V100</f>
        <v/>
      </c>
      <c r="W164">
        <f>$C164*W100</f>
        <v/>
      </c>
      <c r="X164">
        <f>$C164*X100</f>
        <v/>
      </c>
      <c r="Y164">
        <f>$C164*Y100</f>
        <v/>
      </c>
      <c r="Z164">
        <f>$C164*Z100</f>
        <v/>
      </c>
      <c r="AA164">
        <f>$C164*AA100</f>
        <v/>
      </c>
      <c r="AB164">
        <f>$C164*AB100</f>
        <v/>
      </c>
      <c r="AC164">
        <f>$C164*AC100</f>
        <v/>
      </c>
      <c r="AD164">
        <f>$C164*AD100</f>
        <v/>
      </c>
      <c r="AE164">
        <f>$C164*AE100</f>
        <v/>
      </c>
      <c r="AF164">
        <f>$C164*AF100</f>
        <v/>
      </c>
      <c r="AG164">
        <f>$C164*AG100</f>
        <v/>
      </c>
      <c r="AH164">
        <f>$C164*AH100</f>
        <v/>
      </c>
      <c r="AI164">
        <f>$C164*AI100</f>
        <v/>
      </c>
      <c r="AJ164">
        <f>$C164*AJ100</f>
        <v/>
      </c>
      <c r="AK164">
        <f>$C164*AK100</f>
        <v/>
      </c>
      <c r="AL164">
        <f>$C164*AL100</f>
        <v/>
      </c>
      <c r="AM164">
        <f>$C164*AM100</f>
        <v/>
      </c>
      <c r="AN164">
        <f>$C164*AN100</f>
        <v/>
      </c>
      <c r="AO164">
        <f>$C164*AO100</f>
        <v/>
      </c>
      <c r="AP164">
        <f>$C164*AP100</f>
        <v/>
      </c>
      <c r="AQ164">
        <f>$C164*AQ100</f>
        <v/>
      </c>
      <c r="AR164">
        <f>$C164*AR100</f>
        <v/>
      </c>
      <c r="AS164">
        <f>$C164*AS100</f>
        <v/>
      </c>
      <c r="AT164">
        <f>$C164*AT100</f>
        <v/>
      </c>
      <c r="AU164">
        <f>$C164*AU100</f>
        <v/>
      </c>
      <c r="AV164">
        <f>$C164*AV100</f>
        <v/>
      </c>
    </row>
    <row r="165" spans="1:48">
      <c r="A165" t="s">
        <v>298</v>
      </c>
      <c r="B165" t="s">
        <v>1661</v>
      </c>
      <c r="C165">
        <f>'LCEF by Fuel Type'!$AD$24</f>
        <v/>
      </c>
      <c r="E165">
        <f>$C165*E101</f>
        <v/>
      </c>
      <c r="F165">
        <f>$C165*F101</f>
        <v/>
      </c>
      <c r="G165">
        <f>$C165*G101</f>
        <v/>
      </c>
      <c r="H165">
        <f>$C165*H101</f>
        <v/>
      </c>
      <c r="I165">
        <f>$C165*I101</f>
        <v/>
      </c>
      <c r="J165">
        <f>$C165*J101</f>
        <v/>
      </c>
      <c r="K165">
        <f>$C165*K101</f>
        <v/>
      </c>
      <c r="L165">
        <f>$C165*L101</f>
        <v/>
      </c>
      <c r="M165">
        <f>$C165*M101</f>
        <v/>
      </c>
      <c r="N165">
        <f>$C165*N101</f>
        <v/>
      </c>
      <c r="O165">
        <f>$C165*O101</f>
        <v/>
      </c>
      <c r="P165">
        <f>$C165*P101</f>
        <v/>
      </c>
      <c r="Q165">
        <f>$C165*Q101</f>
        <v/>
      </c>
      <c r="R165">
        <f>$C165*R101</f>
        <v/>
      </c>
      <c r="S165">
        <f>$C165*S101</f>
        <v/>
      </c>
      <c r="T165">
        <f>$C165*T101</f>
        <v/>
      </c>
      <c r="U165">
        <f>$C165*U101</f>
        <v/>
      </c>
      <c r="V165">
        <f>$C165*V101</f>
        <v/>
      </c>
      <c r="W165">
        <f>$C165*W101</f>
        <v/>
      </c>
      <c r="X165">
        <f>$C165*X101</f>
        <v/>
      </c>
      <c r="Y165">
        <f>$C165*Y101</f>
        <v/>
      </c>
      <c r="Z165">
        <f>$C165*Z101</f>
        <v/>
      </c>
      <c r="AA165">
        <f>$C165*AA101</f>
        <v/>
      </c>
      <c r="AB165">
        <f>$C165*AB101</f>
        <v/>
      </c>
      <c r="AC165">
        <f>$C165*AC101</f>
        <v/>
      </c>
      <c r="AD165">
        <f>$C165*AD101</f>
        <v/>
      </c>
      <c r="AE165">
        <f>$C165*AE101</f>
        <v/>
      </c>
      <c r="AF165">
        <f>$C165*AF101</f>
        <v/>
      </c>
      <c r="AG165">
        <f>$C165*AG101</f>
        <v/>
      </c>
      <c r="AH165">
        <f>$C165*AH101</f>
        <v/>
      </c>
      <c r="AI165">
        <f>$C165*AI101</f>
        <v/>
      </c>
      <c r="AJ165">
        <f>$C165*AJ101</f>
        <v/>
      </c>
      <c r="AK165">
        <f>$C165*AK101</f>
        <v/>
      </c>
      <c r="AL165">
        <f>$C165*AL101</f>
        <v/>
      </c>
      <c r="AM165">
        <f>$C165*AM101</f>
        <v/>
      </c>
      <c r="AN165">
        <f>$C165*AN101</f>
        <v/>
      </c>
      <c r="AO165">
        <f>$C165*AO101</f>
        <v/>
      </c>
      <c r="AP165">
        <f>$C165*AP101</f>
        <v/>
      </c>
      <c r="AQ165">
        <f>$C165*AQ101</f>
        <v/>
      </c>
      <c r="AR165">
        <f>$C165*AR101</f>
        <v/>
      </c>
      <c r="AS165">
        <f>$C165*AS101</f>
        <v/>
      </c>
      <c r="AT165">
        <f>$C165*AT101</f>
        <v/>
      </c>
      <c r="AU165">
        <f>$C165*AU101</f>
        <v/>
      </c>
      <c r="AV165">
        <f>$C165*AV101</f>
        <v/>
      </c>
    </row>
    <row r="166" spans="1:48">
      <c r="A166" t="s">
        <v>307</v>
      </c>
      <c r="B166" t="s">
        <v>1661</v>
      </c>
      <c r="C166">
        <f>'LCEF by Fuel Type'!$AD$24</f>
        <v/>
      </c>
      <c r="E166">
        <f>$C166*E102</f>
        <v/>
      </c>
      <c r="F166">
        <f>$C166*F102</f>
        <v/>
      </c>
      <c r="G166">
        <f>$C166*G102</f>
        <v/>
      </c>
      <c r="H166">
        <f>$C166*H102</f>
        <v/>
      </c>
      <c r="I166">
        <f>$C166*I102</f>
        <v/>
      </c>
      <c r="J166">
        <f>$C166*J102</f>
        <v/>
      </c>
      <c r="K166">
        <f>$C166*K102</f>
        <v/>
      </c>
      <c r="L166">
        <f>$C166*L102</f>
        <v/>
      </c>
      <c r="M166">
        <f>$C166*M102</f>
        <v/>
      </c>
      <c r="N166">
        <f>$C166*N102</f>
        <v/>
      </c>
      <c r="O166">
        <f>$C166*O102</f>
        <v/>
      </c>
      <c r="P166">
        <f>$C166*P102</f>
        <v/>
      </c>
      <c r="Q166">
        <f>$C166*Q102</f>
        <v/>
      </c>
      <c r="R166">
        <f>$C166*R102</f>
        <v/>
      </c>
      <c r="S166">
        <f>$C166*S102</f>
        <v/>
      </c>
      <c r="T166">
        <f>$C166*T102</f>
        <v/>
      </c>
      <c r="U166">
        <f>$C166*U102</f>
        <v/>
      </c>
      <c r="V166">
        <f>$C166*V102</f>
        <v/>
      </c>
      <c r="W166">
        <f>$C166*W102</f>
        <v/>
      </c>
      <c r="X166">
        <f>$C166*X102</f>
        <v/>
      </c>
      <c r="Y166">
        <f>$C166*Y102</f>
        <v/>
      </c>
      <c r="Z166">
        <f>$C166*Z102</f>
        <v/>
      </c>
      <c r="AA166">
        <f>$C166*AA102</f>
        <v/>
      </c>
      <c r="AB166">
        <f>$C166*AB102</f>
        <v/>
      </c>
      <c r="AC166">
        <f>$C166*AC102</f>
        <v/>
      </c>
      <c r="AD166">
        <f>$C166*AD102</f>
        <v/>
      </c>
      <c r="AE166">
        <f>$C166*AE102</f>
        <v/>
      </c>
      <c r="AF166">
        <f>$C166*AF102</f>
        <v/>
      </c>
      <c r="AG166">
        <f>$C166*AG102</f>
        <v/>
      </c>
      <c r="AH166">
        <f>$C166*AH102</f>
        <v/>
      </c>
      <c r="AI166">
        <f>$C166*AI102</f>
        <v/>
      </c>
      <c r="AJ166">
        <f>$C166*AJ102</f>
        <v/>
      </c>
      <c r="AK166">
        <f>$C166*AK102</f>
        <v/>
      </c>
      <c r="AL166">
        <f>$C166*AL102</f>
        <v/>
      </c>
      <c r="AM166">
        <f>$C166*AM102</f>
        <v/>
      </c>
      <c r="AN166">
        <f>$C166*AN102</f>
        <v/>
      </c>
      <c r="AO166">
        <f>$C166*AO102</f>
        <v/>
      </c>
      <c r="AP166">
        <f>$C166*AP102</f>
        <v/>
      </c>
      <c r="AQ166">
        <f>$C166*AQ102</f>
        <v/>
      </c>
      <c r="AR166">
        <f>$C166*AR102</f>
        <v/>
      </c>
      <c r="AS166">
        <f>$C166*AS102</f>
        <v/>
      </c>
      <c r="AT166">
        <f>$C166*AT102</f>
        <v/>
      </c>
      <c r="AU166">
        <f>$C166*AU102</f>
        <v/>
      </c>
      <c r="AV166">
        <f>$C166*AV102</f>
        <v/>
      </c>
    </row>
    <row r="167" spans="1:48">
      <c r="A167" t="s">
        <v>359</v>
      </c>
      <c r="B167" t="s">
        <v>1661</v>
      </c>
      <c r="C167">
        <f>'LCEF by Fuel Type'!$AD$24</f>
        <v/>
      </c>
      <c r="E167">
        <f>$C167*E103</f>
        <v/>
      </c>
      <c r="F167">
        <f>$C167*F103</f>
        <v/>
      </c>
      <c r="G167">
        <f>$C167*G103</f>
        <v/>
      </c>
      <c r="H167">
        <f>$C167*H103</f>
        <v/>
      </c>
      <c r="I167">
        <f>$C167*I103</f>
        <v/>
      </c>
      <c r="J167">
        <f>$C167*J103</f>
        <v/>
      </c>
      <c r="K167">
        <f>$C167*K103</f>
        <v/>
      </c>
      <c r="L167">
        <f>$C167*L103</f>
        <v/>
      </c>
      <c r="M167">
        <f>$C167*M103</f>
        <v/>
      </c>
      <c r="N167">
        <f>$C167*N103</f>
        <v/>
      </c>
      <c r="O167">
        <f>$C167*O103</f>
        <v/>
      </c>
      <c r="P167">
        <f>$C167*P103</f>
        <v/>
      </c>
      <c r="Q167">
        <f>$C167*Q103</f>
        <v/>
      </c>
      <c r="R167">
        <f>$C167*R103</f>
        <v/>
      </c>
      <c r="S167">
        <f>$C167*S103</f>
        <v/>
      </c>
      <c r="T167">
        <f>$C167*T103</f>
        <v/>
      </c>
      <c r="U167">
        <f>$C167*U103</f>
        <v/>
      </c>
      <c r="V167">
        <f>$C167*V103</f>
        <v/>
      </c>
      <c r="W167">
        <f>$C167*W103</f>
        <v/>
      </c>
      <c r="X167">
        <f>$C167*X103</f>
        <v/>
      </c>
      <c r="Y167">
        <f>$C167*Y103</f>
        <v/>
      </c>
      <c r="Z167">
        <f>$C167*Z103</f>
        <v/>
      </c>
      <c r="AA167">
        <f>$C167*AA103</f>
        <v/>
      </c>
      <c r="AB167">
        <f>$C167*AB103</f>
        <v/>
      </c>
      <c r="AC167">
        <f>$C167*AC103</f>
        <v/>
      </c>
      <c r="AD167">
        <f>$C167*AD103</f>
        <v/>
      </c>
      <c r="AE167">
        <f>$C167*AE103</f>
        <v/>
      </c>
      <c r="AF167">
        <f>$C167*AF103</f>
        <v/>
      </c>
      <c r="AG167">
        <f>$C167*AG103</f>
        <v/>
      </c>
      <c r="AH167">
        <f>$C167*AH103</f>
        <v/>
      </c>
      <c r="AI167">
        <f>$C167*AI103</f>
        <v/>
      </c>
      <c r="AJ167">
        <f>$C167*AJ103</f>
        <v/>
      </c>
      <c r="AK167">
        <f>$C167*AK103</f>
        <v/>
      </c>
      <c r="AL167">
        <f>$C167*AL103</f>
        <v/>
      </c>
      <c r="AM167">
        <f>$C167*AM103</f>
        <v/>
      </c>
      <c r="AN167">
        <f>$C167*AN103</f>
        <v/>
      </c>
      <c r="AO167">
        <f>$C167*AO103</f>
        <v/>
      </c>
      <c r="AP167">
        <f>$C167*AP103</f>
        <v/>
      </c>
      <c r="AQ167">
        <f>$C167*AQ103</f>
        <v/>
      </c>
      <c r="AR167">
        <f>$C167*AR103</f>
        <v/>
      </c>
      <c r="AS167">
        <f>$C167*AS103</f>
        <v/>
      </c>
      <c r="AT167">
        <f>$C167*AT103</f>
        <v/>
      </c>
      <c r="AU167">
        <f>$C167*AU103</f>
        <v/>
      </c>
      <c r="AV167">
        <f>$C167*AV103</f>
        <v/>
      </c>
    </row>
    <row r="168" spans="1:48">
      <c r="A168" t="s">
        <v>343</v>
      </c>
      <c r="B168" t="s">
        <v>1661</v>
      </c>
      <c r="C168">
        <f>'LCEF by Fuel Type'!$AD$24</f>
        <v/>
      </c>
      <c r="E168">
        <f>$C168*E104</f>
        <v/>
      </c>
      <c r="F168">
        <f>$C168*F104</f>
        <v/>
      </c>
      <c r="G168">
        <f>$C168*G104</f>
        <v/>
      </c>
      <c r="H168">
        <f>$C168*H104</f>
        <v/>
      </c>
      <c r="I168">
        <f>$C168*I104</f>
        <v/>
      </c>
      <c r="J168">
        <f>$C168*J104</f>
        <v/>
      </c>
      <c r="K168">
        <f>$C168*K104</f>
        <v/>
      </c>
      <c r="L168">
        <f>$C168*L104</f>
        <v/>
      </c>
      <c r="M168">
        <f>$C168*M104</f>
        <v/>
      </c>
      <c r="N168">
        <f>$C168*N104</f>
        <v/>
      </c>
      <c r="O168">
        <f>$C168*O104</f>
        <v/>
      </c>
      <c r="P168">
        <f>$C168*P104</f>
        <v/>
      </c>
      <c r="Q168">
        <f>$C168*Q104</f>
        <v/>
      </c>
      <c r="R168">
        <f>$C168*R104</f>
        <v/>
      </c>
      <c r="S168">
        <f>$C168*S104</f>
        <v/>
      </c>
      <c r="T168">
        <f>$C168*T104</f>
        <v/>
      </c>
      <c r="U168">
        <f>$C168*U104</f>
        <v/>
      </c>
      <c r="V168">
        <f>$C168*V104</f>
        <v/>
      </c>
      <c r="W168">
        <f>$C168*W104</f>
        <v/>
      </c>
      <c r="X168">
        <f>$C168*X104</f>
        <v/>
      </c>
      <c r="Y168">
        <f>$C168*Y104</f>
        <v/>
      </c>
      <c r="Z168">
        <f>$C168*Z104</f>
        <v/>
      </c>
      <c r="AA168">
        <f>$C168*AA104</f>
        <v/>
      </c>
      <c r="AB168">
        <f>$C168*AB104</f>
        <v/>
      </c>
      <c r="AC168">
        <f>$C168*AC104</f>
        <v/>
      </c>
      <c r="AD168">
        <f>$C168*AD104</f>
        <v/>
      </c>
      <c r="AE168">
        <f>$C168*AE104</f>
        <v/>
      </c>
      <c r="AF168">
        <f>$C168*AF104</f>
        <v/>
      </c>
      <c r="AG168">
        <f>$C168*AG104</f>
        <v/>
      </c>
      <c r="AH168">
        <f>$C168*AH104</f>
        <v/>
      </c>
      <c r="AI168">
        <f>$C168*AI104</f>
        <v/>
      </c>
      <c r="AJ168">
        <f>$C168*AJ104</f>
        <v/>
      </c>
      <c r="AK168">
        <f>$C168*AK104</f>
        <v/>
      </c>
      <c r="AL168">
        <f>$C168*AL104</f>
        <v/>
      </c>
      <c r="AM168">
        <f>$C168*AM104</f>
        <v/>
      </c>
      <c r="AN168">
        <f>$C168*AN104</f>
        <v/>
      </c>
      <c r="AO168">
        <f>$C168*AO104</f>
        <v/>
      </c>
      <c r="AP168">
        <f>$C168*AP104</f>
        <v/>
      </c>
      <c r="AQ168">
        <f>$C168*AQ104</f>
        <v/>
      </c>
      <c r="AR168">
        <f>$C168*AR104</f>
        <v/>
      </c>
      <c r="AS168">
        <f>$C168*AS104</f>
        <v/>
      </c>
      <c r="AT168">
        <f>$C168*AT104</f>
        <v/>
      </c>
      <c r="AU168">
        <f>$C168*AU104</f>
        <v/>
      </c>
      <c r="AV168">
        <f>$C168*AV104</f>
        <v/>
      </c>
    </row>
    <row r="169" spans="1:48">
      <c r="A169" t="s">
        <v>295</v>
      </c>
      <c r="B169" t="s">
        <v>1661</v>
      </c>
      <c r="C169">
        <f>'LCEF by Fuel Type'!$AD$24</f>
        <v/>
      </c>
      <c r="E169">
        <f>$C169*E105</f>
        <v/>
      </c>
      <c r="F169">
        <f>$C169*F105</f>
        <v/>
      </c>
      <c r="G169">
        <f>$C169*G105</f>
        <v/>
      </c>
      <c r="H169">
        <f>$C169*H105</f>
        <v/>
      </c>
      <c r="I169">
        <f>$C169*I105</f>
        <v/>
      </c>
      <c r="J169">
        <f>$C169*J105</f>
        <v/>
      </c>
      <c r="K169">
        <f>$C169*K105</f>
        <v/>
      </c>
      <c r="L169">
        <f>$C169*L105</f>
        <v/>
      </c>
      <c r="M169">
        <f>$C169*M105</f>
        <v/>
      </c>
      <c r="N169">
        <f>$C169*N105</f>
        <v/>
      </c>
      <c r="O169">
        <f>$C169*O105</f>
        <v/>
      </c>
      <c r="P169">
        <f>$C169*P105</f>
        <v/>
      </c>
      <c r="Q169">
        <f>$C169*Q105</f>
        <v/>
      </c>
      <c r="R169">
        <f>$C169*R105</f>
        <v/>
      </c>
      <c r="S169">
        <f>$C169*S105</f>
        <v/>
      </c>
      <c r="T169">
        <f>$C169*T105</f>
        <v/>
      </c>
      <c r="U169">
        <f>$C169*U105</f>
        <v/>
      </c>
      <c r="V169">
        <f>$C169*V105</f>
        <v/>
      </c>
      <c r="W169">
        <f>$C169*W105</f>
        <v/>
      </c>
      <c r="X169">
        <f>$C169*X105</f>
        <v/>
      </c>
      <c r="Y169">
        <f>$C169*Y105</f>
        <v/>
      </c>
      <c r="Z169">
        <f>$C169*Z105</f>
        <v/>
      </c>
      <c r="AA169">
        <f>$C169*AA105</f>
        <v/>
      </c>
      <c r="AB169">
        <f>$C169*AB105</f>
        <v/>
      </c>
      <c r="AC169">
        <f>$C169*AC105</f>
        <v/>
      </c>
      <c r="AD169">
        <f>$C169*AD105</f>
        <v/>
      </c>
      <c r="AE169">
        <f>$C169*AE105</f>
        <v/>
      </c>
      <c r="AF169">
        <f>$C169*AF105</f>
        <v/>
      </c>
      <c r="AG169">
        <f>$C169*AG105</f>
        <v/>
      </c>
      <c r="AH169">
        <f>$C169*AH105</f>
        <v/>
      </c>
      <c r="AI169">
        <f>$C169*AI105</f>
        <v/>
      </c>
      <c r="AJ169">
        <f>$C169*AJ105</f>
        <v/>
      </c>
      <c r="AK169">
        <f>$C169*AK105</f>
        <v/>
      </c>
      <c r="AL169">
        <f>$C169*AL105</f>
        <v/>
      </c>
      <c r="AM169">
        <f>$C169*AM105</f>
        <v/>
      </c>
      <c r="AN169">
        <f>$C169*AN105</f>
        <v/>
      </c>
      <c r="AO169">
        <f>$C169*AO105</f>
        <v/>
      </c>
      <c r="AP169">
        <f>$C169*AP105</f>
        <v/>
      </c>
      <c r="AQ169">
        <f>$C169*AQ105</f>
        <v/>
      </c>
      <c r="AR169">
        <f>$C169*AR105</f>
        <v/>
      </c>
      <c r="AS169">
        <f>$C169*AS105</f>
        <v/>
      </c>
      <c r="AT169">
        <f>$C169*AT105</f>
        <v/>
      </c>
      <c r="AU169">
        <f>$C169*AU105</f>
        <v/>
      </c>
      <c r="AV169">
        <f>$C169*AV105</f>
        <v/>
      </c>
    </row>
    <row r="170" spans="1:48">
      <c r="A170" t="s">
        <v>300</v>
      </c>
      <c r="B170" t="s">
        <v>1661</v>
      </c>
      <c r="C170">
        <f>'LCEF by Fuel Type'!$AD$24</f>
        <v/>
      </c>
      <c r="E170">
        <f>$C170*E106</f>
        <v/>
      </c>
      <c r="F170">
        <f>$C170*F106</f>
        <v/>
      </c>
      <c r="G170">
        <f>$C170*G106</f>
        <v/>
      </c>
      <c r="H170">
        <f>$C170*H106</f>
        <v/>
      </c>
      <c r="I170">
        <f>$C170*I106</f>
        <v/>
      </c>
      <c r="J170">
        <f>$C170*J106</f>
        <v/>
      </c>
      <c r="K170">
        <f>$C170*K106</f>
        <v/>
      </c>
      <c r="L170">
        <f>$C170*L106</f>
        <v/>
      </c>
      <c r="M170">
        <f>$C170*M106</f>
        <v/>
      </c>
      <c r="N170">
        <f>$C170*N106</f>
        <v/>
      </c>
      <c r="O170">
        <f>$C170*O106</f>
        <v/>
      </c>
      <c r="P170">
        <f>$C170*P106</f>
        <v/>
      </c>
      <c r="Q170">
        <f>$C170*Q106</f>
        <v/>
      </c>
      <c r="R170">
        <f>$C170*R106</f>
        <v/>
      </c>
      <c r="S170">
        <f>$C170*S106</f>
        <v/>
      </c>
      <c r="T170">
        <f>$C170*T106</f>
        <v/>
      </c>
      <c r="U170">
        <f>$C170*U106</f>
        <v/>
      </c>
      <c r="V170">
        <f>$C170*V106</f>
        <v/>
      </c>
      <c r="W170">
        <f>$C170*W106</f>
        <v/>
      </c>
      <c r="X170">
        <f>$C170*X106</f>
        <v/>
      </c>
      <c r="Y170">
        <f>$C170*Y106</f>
        <v/>
      </c>
      <c r="Z170">
        <f>$C170*Z106</f>
        <v/>
      </c>
      <c r="AA170">
        <f>$C170*AA106</f>
        <v/>
      </c>
      <c r="AB170">
        <f>$C170*AB106</f>
        <v/>
      </c>
      <c r="AC170">
        <f>$C170*AC106</f>
        <v/>
      </c>
      <c r="AD170">
        <f>$C170*AD106</f>
        <v/>
      </c>
      <c r="AE170">
        <f>$C170*AE106</f>
        <v/>
      </c>
      <c r="AF170">
        <f>$C170*AF106</f>
        <v/>
      </c>
      <c r="AG170">
        <f>$C170*AG106</f>
        <v/>
      </c>
      <c r="AH170">
        <f>$C170*AH106</f>
        <v/>
      </c>
      <c r="AI170">
        <f>$C170*AI106</f>
        <v/>
      </c>
      <c r="AJ170">
        <f>$C170*AJ106</f>
        <v/>
      </c>
      <c r="AK170">
        <f>$C170*AK106</f>
        <v/>
      </c>
      <c r="AL170">
        <f>$C170*AL106</f>
        <v/>
      </c>
      <c r="AM170">
        <f>$C170*AM106</f>
        <v/>
      </c>
      <c r="AN170">
        <f>$C170*AN106</f>
        <v/>
      </c>
      <c r="AO170">
        <f>$C170*AO106</f>
        <v/>
      </c>
      <c r="AP170">
        <f>$C170*AP106</f>
        <v/>
      </c>
      <c r="AQ170">
        <f>$C170*AQ106</f>
        <v/>
      </c>
      <c r="AR170">
        <f>$C170*AR106</f>
        <v/>
      </c>
      <c r="AS170">
        <f>$C170*AS106</f>
        <v/>
      </c>
      <c r="AT170">
        <f>$C170*AT106</f>
        <v/>
      </c>
      <c r="AU170">
        <f>$C170*AU106</f>
        <v/>
      </c>
      <c r="AV170">
        <f>$C170*AV106</f>
        <v/>
      </c>
    </row>
    <row r="171" spans="1:48">
      <c r="A171" t="s">
        <v>377</v>
      </c>
      <c r="B171" t="s">
        <v>1661</v>
      </c>
      <c r="C171">
        <f>'LCEF by Fuel Type'!$AD$24</f>
        <v/>
      </c>
      <c r="E171">
        <f>$C171*E107</f>
        <v/>
      </c>
      <c r="F171">
        <f>$C171*F107</f>
        <v/>
      </c>
      <c r="G171">
        <f>$C171*G107</f>
        <v/>
      </c>
      <c r="H171">
        <f>$C171*H107</f>
        <v/>
      </c>
      <c r="I171">
        <f>$C171*I107</f>
        <v/>
      </c>
      <c r="J171">
        <f>$C171*J107</f>
        <v/>
      </c>
      <c r="K171">
        <f>$C171*K107</f>
        <v/>
      </c>
      <c r="L171">
        <f>$C171*L107</f>
        <v/>
      </c>
      <c r="M171">
        <f>$C171*M107</f>
        <v/>
      </c>
      <c r="N171">
        <f>$C171*N107</f>
        <v/>
      </c>
      <c r="O171">
        <f>$C171*O107</f>
        <v/>
      </c>
      <c r="P171">
        <f>$C171*P107</f>
        <v/>
      </c>
      <c r="Q171">
        <f>$C171*Q107</f>
        <v/>
      </c>
      <c r="R171">
        <f>$C171*R107</f>
        <v/>
      </c>
      <c r="S171">
        <f>$C171*S107</f>
        <v/>
      </c>
      <c r="T171">
        <f>$C171*T107</f>
        <v/>
      </c>
      <c r="U171">
        <f>$C171*U107</f>
        <v/>
      </c>
      <c r="V171">
        <f>$C171*V107</f>
        <v/>
      </c>
      <c r="W171">
        <f>$C171*W107</f>
        <v/>
      </c>
      <c r="X171">
        <f>$C171*X107</f>
        <v/>
      </c>
      <c r="Y171">
        <f>$C171*Y107</f>
        <v/>
      </c>
      <c r="Z171">
        <f>$C171*Z107</f>
        <v/>
      </c>
      <c r="AA171">
        <f>$C171*AA107</f>
        <v/>
      </c>
      <c r="AB171">
        <f>$C171*AB107</f>
        <v/>
      </c>
      <c r="AC171">
        <f>$C171*AC107</f>
        <v/>
      </c>
      <c r="AD171">
        <f>$C171*AD107</f>
        <v/>
      </c>
      <c r="AE171">
        <f>$C171*AE107</f>
        <v/>
      </c>
      <c r="AF171">
        <f>$C171*AF107</f>
        <v/>
      </c>
      <c r="AG171">
        <f>$C171*AG107</f>
        <v/>
      </c>
      <c r="AH171">
        <f>$C171*AH107</f>
        <v/>
      </c>
      <c r="AI171">
        <f>$C171*AI107</f>
        <v/>
      </c>
      <c r="AJ171">
        <f>$C171*AJ107</f>
        <v/>
      </c>
      <c r="AK171">
        <f>$C171*AK107</f>
        <v/>
      </c>
      <c r="AL171">
        <f>$C171*AL107</f>
        <v/>
      </c>
      <c r="AM171">
        <f>$C171*AM107</f>
        <v/>
      </c>
      <c r="AN171">
        <f>$C171*AN107</f>
        <v/>
      </c>
      <c r="AO171">
        <f>$C171*AO107</f>
        <v/>
      </c>
      <c r="AP171">
        <f>$C171*AP107</f>
        <v/>
      </c>
      <c r="AQ171">
        <f>$C171*AQ107</f>
        <v/>
      </c>
      <c r="AR171">
        <f>$C171*AR107</f>
        <v/>
      </c>
      <c r="AS171">
        <f>$C171*AS107</f>
        <v/>
      </c>
      <c r="AT171">
        <f>$C171*AT107</f>
        <v/>
      </c>
      <c r="AU171">
        <f>$C171*AU107</f>
        <v/>
      </c>
      <c r="AV171">
        <f>$C171*AV107</f>
        <v/>
      </c>
    </row>
    <row r="172" spans="1:48">
      <c r="A172" t="s">
        <v>325</v>
      </c>
      <c r="B172" t="s">
        <v>1661</v>
      </c>
      <c r="C172">
        <f>'LCEF by Fuel Type'!$AD$24</f>
        <v/>
      </c>
      <c r="E172">
        <f>$C172*E108</f>
        <v/>
      </c>
      <c r="F172">
        <f>$C172*F108</f>
        <v/>
      </c>
      <c r="G172">
        <f>$C172*G108</f>
        <v/>
      </c>
      <c r="H172">
        <f>$C172*H108</f>
        <v/>
      </c>
      <c r="I172">
        <f>$C172*I108</f>
        <v/>
      </c>
      <c r="J172">
        <f>$C172*J108</f>
        <v/>
      </c>
      <c r="K172">
        <f>$C172*K108</f>
        <v/>
      </c>
      <c r="L172">
        <f>$C172*L108</f>
        <v/>
      </c>
      <c r="M172">
        <f>$C172*M108</f>
        <v/>
      </c>
      <c r="N172">
        <f>$C172*N108</f>
        <v/>
      </c>
      <c r="O172">
        <f>$C172*O108</f>
        <v/>
      </c>
      <c r="P172">
        <f>$C172*P108</f>
        <v/>
      </c>
      <c r="Q172">
        <f>$C172*Q108</f>
        <v/>
      </c>
      <c r="R172">
        <f>$C172*R108</f>
        <v/>
      </c>
      <c r="S172">
        <f>$C172*S108</f>
        <v/>
      </c>
      <c r="T172">
        <f>$C172*T108</f>
        <v/>
      </c>
      <c r="U172">
        <f>$C172*U108</f>
        <v/>
      </c>
      <c r="V172">
        <f>$C172*V108</f>
        <v/>
      </c>
      <c r="W172">
        <f>$C172*W108</f>
        <v/>
      </c>
      <c r="X172">
        <f>$C172*X108</f>
        <v/>
      </c>
      <c r="Y172">
        <f>$C172*Y108</f>
        <v/>
      </c>
      <c r="Z172">
        <f>$C172*Z108</f>
        <v/>
      </c>
      <c r="AA172">
        <f>$C172*AA108</f>
        <v/>
      </c>
      <c r="AB172">
        <f>$C172*AB108</f>
        <v/>
      </c>
      <c r="AC172">
        <f>$C172*AC108</f>
        <v/>
      </c>
      <c r="AD172">
        <f>$C172*AD108</f>
        <v/>
      </c>
      <c r="AE172">
        <f>$C172*AE108</f>
        <v/>
      </c>
      <c r="AF172">
        <f>$C172*AF108</f>
        <v/>
      </c>
      <c r="AG172">
        <f>$C172*AG108</f>
        <v/>
      </c>
      <c r="AH172">
        <f>$C172*AH108</f>
        <v/>
      </c>
      <c r="AI172">
        <f>$C172*AI108</f>
        <v/>
      </c>
      <c r="AJ172">
        <f>$C172*AJ108</f>
        <v/>
      </c>
      <c r="AK172">
        <f>$C172*AK108</f>
        <v/>
      </c>
      <c r="AL172">
        <f>$C172*AL108</f>
        <v/>
      </c>
      <c r="AM172">
        <f>$C172*AM108</f>
        <v/>
      </c>
      <c r="AN172">
        <f>$C172*AN108</f>
        <v/>
      </c>
      <c r="AO172">
        <f>$C172*AO108</f>
        <v/>
      </c>
      <c r="AP172">
        <f>$C172*AP108</f>
        <v/>
      </c>
      <c r="AQ172">
        <f>$C172*AQ108</f>
        <v/>
      </c>
      <c r="AR172">
        <f>$C172*AR108</f>
        <v/>
      </c>
      <c r="AS172">
        <f>$C172*AS108</f>
        <v/>
      </c>
      <c r="AT172">
        <f>$C172*AT108</f>
        <v/>
      </c>
      <c r="AU172">
        <f>$C172*AU108</f>
        <v/>
      </c>
      <c r="AV172">
        <f>$C172*AV108</f>
        <v/>
      </c>
    </row>
    <row r="173" spans="1:48">
      <c r="A173" t="s">
        <v>317</v>
      </c>
      <c r="B173" t="s">
        <v>1661</v>
      </c>
      <c r="C173">
        <f>'LCEF by Fuel Type'!$AD$24</f>
        <v/>
      </c>
      <c r="E173">
        <f>$C173*E109</f>
        <v/>
      </c>
      <c r="F173">
        <f>$C173*F109</f>
        <v/>
      </c>
      <c r="G173">
        <f>$C173*G109</f>
        <v/>
      </c>
      <c r="H173">
        <f>$C173*H109</f>
        <v/>
      </c>
      <c r="I173">
        <f>$C173*I109</f>
        <v/>
      </c>
      <c r="J173">
        <f>$C173*J109</f>
        <v/>
      </c>
      <c r="K173">
        <f>$C173*K109</f>
        <v/>
      </c>
      <c r="L173">
        <f>$C173*L109</f>
        <v/>
      </c>
      <c r="M173">
        <f>$C173*M109</f>
        <v/>
      </c>
      <c r="N173">
        <f>$C173*N109</f>
        <v/>
      </c>
      <c r="O173">
        <f>$C173*O109</f>
        <v/>
      </c>
      <c r="P173">
        <f>$C173*P109</f>
        <v/>
      </c>
      <c r="Q173">
        <f>$C173*Q109</f>
        <v/>
      </c>
      <c r="R173">
        <f>$C173*R109</f>
        <v/>
      </c>
      <c r="S173">
        <f>$C173*S109</f>
        <v/>
      </c>
      <c r="T173">
        <f>$C173*T109</f>
        <v/>
      </c>
      <c r="U173">
        <f>$C173*U109</f>
        <v/>
      </c>
      <c r="V173">
        <f>$C173*V109</f>
        <v/>
      </c>
      <c r="W173">
        <f>$C173*W109</f>
        <v/>
      </c>
      <c r="X173">
        <f>$C173*X109</f>
        <v/>
      </c>
      <c r="Y173">
        <f>$C173*Y109</f>
        <v/>
      </c>
      <c r="Z173">
        <f>$C173*Z109</f>
        <v/>
      </c>
      <c r="AA173">
        <f>$C173*AA109</f>
        <v/>
      </c>
      <c r="AB173">
        <f>$C173*AB109</f>
        <v/>
      </c>
      <c r="AC173">
        <f>$C173*AC109</f>
        <v/>
      </c>
      <c r="AD173">
        <f>$C173*AD109</f>
        <v/>
      </c>
      <c r="AE173">
        <f>$C173*AE109</f>
        <v/>
      </c>
      <c r="AF173">
        <f>$C173*AF109</f>
        <v/>
      </c>
      <c r="AG173">
        <f>$C173*AG109</f>
        <v/>
      </c>
      <c r="AH173">
        <f>$C173*AH109</f>
        <v/>
      </c>
      <c r="AI173">
        <f>$C173*AI109</f>
        <v/>
      </c>
      <c r="AJ173">
        <f>$C173*AJ109</f>
        <v/>
      </c>
      <c r="AK173">
        <f>$C173*AK109</f>
        <v/>
      </c>
      <c r="AL173">
        <f>$C173*AL109</f>
        <v/>
      </c>
      <c r="AM173">
        <f>$C173*AM109</f>
        <v/>
      </c>
      <c r="AN173">
        <f>$C173*AN109</f>
        <v/>
      </c>
      <c r="AO173">
        <f>$C173*AO109</f>
        <v/>
      </c>
      <c r="AP173">
        <f>$C173*AP109</f>
        <v/>
      </c>
      <c r="AQ173">
        <f>$C173*AQ109</f>
        <v/>
      </c>
      <c r="AR173">
        <f>$C173*AR109</f>
        <v/>
      </c>
      <c r="AS173">
        <f>$C173*AS109</f>
        <v/>
      </c>
      <c r="AT173">
        <f>$C173*AT109</f>
        <v/>
      </c>
      <c r="AU173">
        <f>$C173*AU109</f>
        <v/>
      </c>
      <c r="AV173">
        <f>$C173*AV109</f>
        <v/>
      </c>
    </row>
    <row r="174" spans="1:48">
      <c r="A174" t="s">
        <v>281</v>
      </c>
      <c r="B174" t="s">
        <v>1661</v>
      </c>
      <c r="C174">
        <f>'LCEF by Fuel Type'!$AD$24</f>
        <v/>
      </c>
      <c r="E174">
        <f>$C174*E110</f>
        <v/>
      </c>
      <c r="F174">
        <f>$C174*F110</f>
        <v/>
      </c>
      <c r="G174">
        <f>$C174*G110</f>
        <v/>
      </c>
      <c r="H174">
        <f>$C174*H110</f>
        <v/>
      </c>
      <c r="I174">
        <f>$C174*I110</f>
        <v/>
      </c>
      <c r="J174">
        <f>$C174*J110</f>
        <v/>
      </c>
      <c r="K174">
        <f>$C174*K110</f>
        <v/>
      </c>
      <c r="L174">
        <f>$C174*L110</f>
        <v/>
      </c>
      <c r="M174">
        <f>$C174*M110</f>
        <v/>
      </c>
      <c r="N174">
        <f>$C174*N110</f>
        <v/>
      </c>
      <c r="O174">
        <f>$C174*O110</f>
        <v/>
      </c>
      <c r="P174">
        <f>$C174*P110</f>
        <v/>
      </c>
      <c r="Q174">
        <f>$C174*Q110</f>
        <v/>
      </c>
      <c r="R174">
        <f>$C174*R110</f>
        <v/>
      </c>
      <c r="S174">
        <f>$C174*S110</f>
        <v/>
      </c>
      <c r="T174">
        <f>$C174*T110</f>
        <v/>
      </c>
      <c r="U174">
        <f>$C174*U110</f>
        <v/>
      </c>
      <c r="V174">
        <f>$C174*V110</f>
        <v/>
      </c>
      <c r="W174">
        <f>$C174*W110</f>
        <v/>
      </c>
      <c r="X174">
        <f>$C174*X110</f>
        <v/>
      </c>
      <c r="Y174">
        <f>$C174*Y110</f>
        <v/>
      </c>
      <c r="Z174">
        <f>$C174*Z110</f>
        <v/>
      </c>
      <c r="AA174">
        <f>$C174*AA110</f>
        <v/>
      </c>
      <c r="AB174">
        <f>$C174*AB110</f>
        <v/>
      </c>
      <c r="AC174">
        <f>$C174*AC110</f>
        <v/>
      </c>
      <c r="AD174">
        <f>$C174*AD110</f>
        <v/>
      </c>
      <c r="AE174">
        <f>$C174*AE110</f>
        <v/>
      </c>
      <c r="AF174">
        <f>$C174*AF110</f>
        <v/>
      </c>
      <c r="AG174">
        <f>$C174*AG110</f>
        <v/>
      </c>
      <c r="AH174">
        <f>$C174*AH110</f>
        <v/>
      </c>
      <c r="AI174">
        <f>$C174*AI110</f>
        <v/>
      </c>
      <c r="AJ174">
        <f>$C174*AJ110</f>
        <v/>
      </c>
      <c r="AK174">
        <f>$C174*AK110</f>
        <v/>
      </c>
      <c r="AL174">
        <f>$C174*AL110</f>
        <v/>
      </c>
      <c r="AM174">
        <f>$C174*AM110</f>
        <v/>
      </c>
      <c r="AN174">
        <f>$C174*AN110</f>
        <v/>
      </c>
      <c r="AO174">
        <f>$C174*AO110</f>
        <v/>
      </c>
      <c r="AP174">
        <f>$C174*AP110</f>
        <v/>
      </c>
      <c r="AQ174">
        <f>$C174*AQ110</f>
        <v/>
      </c>
      <c r="AR174">
        <f>$C174*AR110</f>
        <v/>
      </c>
      <c r="AS174">
        <f>$C174*AS110</f>
        <v/>
      </c>
      <c r="AT174">
        <f>$C174*AT110</f>
        <v/>
      </c>
      <c r="AU174">
        <f>$C174*AU110</f>
        <v/>
      </c>
      <c r="AV174">
        <f>$C174*AV110</f>
        <v/>
      </c>
    </row>
    <row r="175" spans="1:48">
      <c r="A175" t="s">
        <v>262</v>
      </c>
      <c r="B175" t="s">
        <v>1661</v>
      </c>
      <c r="C175">
        <f>'LCEF by Fuel Type'!$AD$24</f>
        <v/>
      </c>
      <c r="E175">
        <f>$C175*E111</f>
        <v/>
      </c>
      <c r="F175">
        <f>$C175*F111</f>
        <v/>
      </c>
      <c r="G175">
        <f>$C175*G111</f>
        <v/>
      </c>
      <c r="H175">
        <f>$C175*H111</f>
        <v/>
      </c>
      <c r="I175">
        <f>$C175*I111</f>
        <v/>
      </c>
      <c r="J175">
        <f>$C175*J111</f>
        <v/>
      </c>
      <c r="K175">
        <f>$C175*K111</f>
        <v/>
      </c>
      <c r="L175">
        <f>$C175*L111</f>
        <v/>
      </c>
      <c r="M175">
        <f>$C175*M111</f>
        <v/>
      </c>
      <c r="N175">
        <f>$C175*N111</f>
        <v/>
      </c>
      <c r="O175">
        <f>$C175*O111</f>
        <v/>
      </c>
      <c r="P175">
        <f>$C175*P111</f>
        <v/>
      </c>
      <c r="Q175">
        <f>$C175*Q111</f>
        <v/>
      </c>
      <c r="R175">
        <f>$C175*R111</f>
        <v/>
      </c>
      <c r="S175">
        <f>$C175*S111</f>
        <v/>
      </c>
      <c r="T175">
        <f>$C175*T111</f>
        <v/>
      </c>
      <c r="U175">
        <f>$C175*U111</f>
        <v/>
      </c>
      <c r="V175">
        <f>$C175*V111</f>
        <v/>
      </c>
      <c r="W175">
        <f>$C175*W111</f>
        <v/>
      </c>
      <c r="X175">
        <f>$C175*X111</f>
        <v/>
      </c>
      <c r="Y175">
        <f>$C175*Y111</f>
        <v/>
      </c>
      <c r="Z175">
        <f>$C175*Z111</f>
        <v/>
      </c>
      <c r="AA175">
        <f>$C175*AA111</f>
        <v/>
      </c>
      <c r="AB175">
        <f>$C175*AB111</f>
        <v/>
      </c>
      <c r="AC175">
        <f>$C175*AC111</f>
        <v/>
      </c>
      <c r="AD175">
        <f>$C175*AD111</f>
        <v/>
      </c>
      <c r="AE175">
        <f>$C175*AE111</f>
        <v/>
      </c>
      <c r="AF175">
        <f>$C175*AF111</f>
        <v/>
      </c>
      <c r="AG175">
        <f>$C175*AG111</f>
        <v/>
      </c>
      <c r="AH175">
        <f>$C175*AH111</f>
        <v/>
      </c>
      <c r="AI175">
        <f>$C175*AI111</f>
        <v/>
      </c>
      <c r="AJ175">
        <f>$C175*AJ111</f>
        <v/>
      </c>
      <c r="AK175">
        <f>$C175*AK111</f>
        <v/>
      </c>
      <c r="AL175">
        <f>$C175*AL111</f>
        <v/>
      </c>
      <c r="AM175">
        <f>$C175*AM111</f>
        <v/>
      </c>
      <c r="AN175">
        <f>$C175*AN111</f>
        <v/>
      </c>
      <c r="AO175">
        <f>$C175*AO111</f>
        <v/>
      </c>
      <c r="AP175">
        <f>$C175*AP111</f>
        <v/>
      </c>
      <c r="AQ175">
        <f>$C175*AQ111</f>
        <v/>
      </c>
      <c r="AR175">
        <f>$C175*AR111</f>
        <v/>
      </c>
      <c r="AS175">
        <f>$C175*AS111</f>
        <v/>
      </c>
      <c r="AT175">
        <f>$C175*AT111</f>
        <v/>
      </c>
      <c r="AU175">
        <f>$C175*AU111</f>
        <v/>
      </c>
      <c r="AV175">
        <f>$C175*AV111</f>
        <v/>
      </c>
    </row>
    <row r="176" spans="1:48">
      <c r="A176" t="s">
        <v>337</v>
      </c>
      <c r="B176" t="s">
        <v>1661</v>
      </c>
      <c r="C176">
        <f>'LCEF by Fuel Type'!$AD$24</f>
        <v/>
      </c>
      <c r="E176">
        <f>$C176*E112</f>
        <v/>
      </c>
      <c r="F176">
        <f>$C176*F112</f>
        <v/>
      </c>
      <c r="G176">
        <f>$C176*G112</f>
        <v/>
      </c>
      <c r="H176">
        <f>$C176*H112</f>
        <v/>
      </c>
      <c r="I176">
        <f>$C176*I112</f>
        <v/>
      </c>
      <c r="J176">
        <f>$C176*J112</f>
        <v/>
      </c>
      <c r="K176">
        <f>$C176*K112</f>
        <v/>
      </c>
      <c r="L176">
        <f>$C176*L112</f>
        <v/>
      </c>
      <c r="M176">
        <f>$C176*M112</f>
        <v/>
      </c>
      <c r="N176">
        <f>$C176*N112</f>
        <v/>
      </c>
      <c r="O176">
        <f>$C176*O112</f>
        <v/>
      </c>
      <c r="P176">
        <f>$C176*P112</f>
        <v/>
      </c>
      <c r="Q176">
        <f>$C176*Q112</f>
        <v/>
      </c>
      <c r="R176">
        <f>$C176*R112</f>
        <v/>
      </c>
      <c r="S176">
        <f>$C176*S112</f>
        <v/>
      </c>
      <c r="T176">
        <f>$C176*T112</f>
        <v/>
      </c>
      <c r="U176">
        <f>$C176*U112</f>
        <v/>
      </c>
      <c r="V176">
        <f>$C176*V112</f>
        <v/>
      </c>
      <c r="W176">
        <f>$C176*W112</f>
        <v/>
      </c>
      <c r="X176">
        <f>$C176*X112</f>
        <v/>
      </c>
      <c r="Y176">
        <f>$C176*Y112</f>
        <v/>
      </c>
      <c r="Z176">
        <f>$C176*Z112</f>
        <v/>
      </c>
      <c r="AA176">
        <f>$C176*AA112</f>
        <v/>
      </c>
      <c r="AB176">
        <f>$C176*AB112</f>
        <v/>
      </c>
      <c r="AC176">
        <f>$C176*AC112</f>
        <v/>
      </c>
      <c r="AD176">
        <f>$C176*AD112</f>
        <v/>
      </c>
      <c r="AE176">
        <f>$C176*AE112</f>
        <v/>
      </c>
      <c r="AF176">
        <f>$C176*AF112</f>
        <v/>
      </c>
      <c r="AG176">
        <f>$C176*AG112</f>
        <v/>
      </c>
      <c r="AH176">
        <f>$C176*AH112</f>
        <v/>
      </c>
      <c r="AI176">
        <f>$C176*AI112</f>
        <v/>
      </c>
      <c r="AJ176">
        <f>$C176*AJ112</f>
        <v/>
      </c>
      <c r="AK176">
        <f>$C176*AK112</f>
        <v/>
      </c>
      <c r="AL176">
        <f>$C176*AL112</f>
        <v/>
      </c>
      <c r="AM176">
        <f>$C176*AM112</f>
        <v/>
      </c>
      <c r="AN176">
        <f>$C176*AN112</f>
        <v/>
      </c>
      <c r="AO176">
        <f>$C176*AO112</f>
        <v/>
      </c>
      <c r="AP176">
        <f>$C176*AP112</f>
        <v/>
      </c>
      <c r="AQ176">
        <f>$C176*AQ112</f>
        <v/>
      </c>
      <c r="AR176">
        <f>$C176*AR112</f>
        <v/>
      </c>
      <c r="AS176">
        <f>$C176*AS112</f>
        <v/>
      </c>
      <c r="AT176">
        <f>$C176*AT112</f>
        <v/>
      </c>
      <c r="AU176">
        <f>$C176*AU112</f>
        <v/>
      </c>
      <c r="AV176">
        <f>$C176*AV112</f>
        <v/>
      </c>
    </row>
    <row r="177" spans="1:48">
      <c r="A177" t="s">
        <v>342</v>
      </c>
      <c r="B177" t="s">
        <v>1661</v>
      </c>
      <c r="C177">
        <f>'LCEF by Fuel Type'!$AD$24</f>
        <v/>
      </c>
      <c r="E177">
        <f>$C177*E113</f>
        <v/>
      </c>
      <c r="F177">
        <f>$C177*F113</f>
        <v/>
      </c>
      <c r="G177">
        <f>$C177*G113</f>
        <v/>
      </c>
      <c r="H177">
        <f>$C177*H113</f>
        <v/>
      </c>
      <c r="I177">
        <f>$C177*I113</f>
        <v/>
      </c>
      <c r="J177">
        <f>$C177*J113</f>
        <v/>
      </c>
      <c r="K177">
        <f>$C177*K113</f>
        <v/>
      </c>
      <c r="L177">
        <f>$C177*L113</f>
        <v/>
      </c>
      <c r="M177">
        <f>$C177*M113</f>
        <v/>
      </c>
      <c r="N177">
        <f>$C177*N113</f>
        <v/>
      </c>
      <c r="O177">
        <f>$C177*O113</f>
        <v/>
      </c>
      <c r="P177">
        <f>$C177*P113</f>
        <v/>
      </c>
      <c r="Q177">
        <f>$C177*Q113</f>
        <v/>
      </c>
      <c r="R177">
        <f>$C177*R113</f>
        <v/>
      </c>
      <c r="S177">
        <f>$C177*S113</f>
        <v/>
      </c>
      <c r="T177">
        <f>$C177*T113</f>
        <v/>
      </c>
      <c r="U177">
        <f>$C177*U113</f>
        <v/>
      </c>
      <c r="V177">
        <f>$C177*V113</f>
        <v/>
      </c>
      <c r="W177">
        <f>$C177*W113</f>
        <v/>
      </c>
      <c r="X177">
        <f>$C177*X113</f>
        <v/>
      </c>
      <c r="Y177">
        <f>$C177*Y113</f>
        <v/>
      </c>
      <c r="Z177">
        <f>$C177*Z113</f>
        <v/>
      </c>
      <c r="AA177">
        <f>$C177*AA113</f>
        <v/>
      </c>
      <c r="AB177">
        <f>$C177*AB113</f>
        <v/>
      </c>
      <c r="AC177">
        <f>$C177*AC113</f>
        <v/>
      </c>
      <c r="AD177">
        <f>$C177*AD113</f>
        <v/>
      </c>
      <c r="AE177">
        <f>$C177*AE113</f>
        <v/>
      </c>
      <c r="AF177">
        <f>$C177*AF113</f>
        <v/>
      </c>
      <c r="AG177">
        <f>$C177*AG113</f>
        <v/>
      </c>
      <c r="AH177">
        <f>$C177*AH113</f>
        <v/>
      </c>
      <c r="AI177">
        <f>$C177*AI113</f>
        <v/>
      </c>
      <c r="AJ177">
        <f>$C177*AJ113</f>
        <v/>
      </c>
      <c r="AK177">
        <f>$C177*AK113</f>
        <v/>
      </c>
      <c r="AL177">
        <f>$C177*AL113</f>
        <v/>
      </c>
      <c r="AM177">
        <f>$C177*AM113</f>
        <v/>
      </c>
      <c r="AN177">
        <f>$C177*AN113</f>
        <v/>
      </c>
      <c r="AO177">
        <f>$C177*AO113</f>
        <v/>
      </c>
      <c r="AP177">
        <f>$C177*AP113</f>
        <v/>
      </c>
      <c r="AQ177">
        <f>$C177*AQ113</f>
        <v/>
      </c>
      <c r="AR177">
        <f>$C177*AR113</f>
        <v/>
      </c>
      <c r="AS177">
        <f>$C177*AS113</f>
        <v/>
      </c>
      <c r="AT177">
        <f>$C177*AT113</f>
        <v/>
      </c>
      <c r="AU177">
        <f>$C177*AU113</f>
        <v/>
      </c>
      <c r="AV177">
        <f>$C177*AV113</f>
        <v/>
      </c>
    </row>
    <row r="178" spans="1:48">
      <c r="A178" t="s">
        <v>327</v>
      </c>
      <c r="B178" t="s">
        <v>1661</v>
      </c>
      <c r="C178">
        <f>'LCEF by Fuel Type'!$AD$24</f>
        <v/>
      </c>
      <c r="E178">
        <f>$C178*E114</f>
        <v/>
      </c>
      <c r="F178">
        <f>$C178*F114</f>
        <v/>
      </c>
      <c r="G178">
        <f>$C178*G114</f>
        <v/>
      </c>
      <c r="H178">
        <f>$C178*H114</f>
        <v/>
      </c>
      <c r="I178">
        <f>$C178*I114</f>
        <v/>
      </c>
      <c r="J178">
        <f>$C178*J114</f>
        <v/>
      </c>
      <c r="K178">
        <f>$C178*K114</f>
        <v/>
      </c>
      <c r="L178">
        <f>$C178*L114</f>
        <v/>
      </c>
      <c r="M178">
        <f>$C178*M114</f>
        <v/>
      </c>
      <c r="N178">
        <f>$C178*N114</f>
        <v/>
      </c>
      <c r="O178">
        <f>$C178*O114</f>
        <v/>
      </c>
      <c r="P178">
        <f>$C178*P114</f>
        <v/>
      </c>
      <c r="Q178">
        <f>$C178*Q114</f>
        <v/>
      </c>
      <c r="R178">
        <f>$C178*R114</f>
        <v/>
      </c>
      <c r="S178">
        <f>$C178*S114</f>
        <v/>
      </c>
      <c r="T178">
        <f>$C178*T114</f>
        <v/>
      </c>
      <c r="U178">
        <f>$C178*U114</f>
        <v/>
      </c>
      <c r="V178">
        <f>$C178*V114</f>
        <v/>
      </c>
      <c r="W178">
        <f>$C178*W114</f>
        <v/>
      </c>
      <c r="X178">
        <f>$C178*X114</f>
        <v/>
      </c>
      <c r="Y178">
        <f>$C178*Y114</f>
        <v/>
      </c>
      <c r="Z178">
        <f>$C178*Z114</f>
        <v/>
      </c>
      <c r="AA178">
        <f>$C178*AA114</f>
        <v/>
      </c>
      <c r="AB178">
        <f>$C178*AB114</f>
        <v/>
      </c>
      <c r="AC178">
        <f>$C178*AC114</f>
        <v/>
      </c>
      <c r="AD178">
        <f>$C178*AD114</f>
        <v/>
      </c>
      <c r="AE178">
        <f>$C178*AE114</f>
        <v/>
      </c>
      <c r="AF178">
        <f>$C178*AF114</f>
        <v/>
      </c>
      <c r="AG178">
        <f>$C178*AG114</f>
        <v/>
      </c>
      <c r="AH178">
        <f>$C178*AH114</f>
        <v/>
      </c>
      <c r="AI178">
        <f>$C178*AI114</f>
        <v/>
      </c>
      <c r="AJ178">
        <f>$C178*AJ114</f>
        <v/>
      </c>
      <c r="AK178">
        <f>$C178*AK114</f>
        <v/>
      </c>
      <c r="AL178">
        <f>$C178*AL114</f>
        <v/>
      </c>
      <c r="AM178">
        <f>$C178*AM114</f>
        <v/>
      </c>
      <c r="AN178">
        <f>$C178*AN114</f>
        <v/>
      </c>
      <c r="AO178">
        <f>$C178*AO114</f>
        <v/>
      </c>
      <c r="AP178">
        <f>$C178*AP114</f>
        <v/>
      </c>
      <c r="AQ178">
        <f>$C178*AQ114</f>
        <v/>
      </c>
      <c r="AR178">
        <f>$C178*AR114</f>
        <v/>
      </c>
      <c r="AS178">
        <f>$C178*AS114</f>
        <v/>
      </c>
      <c r="AT178">
        <f>$C178*AT114</f>
        <v/>
      </c>
      <c r="AU178">
        <f>$C178*AU114</f>
        <v/>
      </c>
      <c r="AV178">
        <f>$C178*AV114</f>
        <v/>
      </c>
    </row>
    <row r="179" spans="1:48">
      <c r="A179" t="s">
        <v>294</v>
      </c>
      <c r="B179" t="s">
        <v>1661</v>
      </c>
      <c r="C179">
        <f>'LCEF by Fuel Type'!$AD$24</f>
        <v/>
      </c>
      <c r="E179">
        <f>$C179*E115</f>
        <v/>
      </c>
      <c r="F179">
        <f>$C179*F115</f>
        <v/>
      </c>
      <c r="G179">
        <f>$C179*G115</f>
        <v/>
      </c>
      <c r="H179">
        <f>$C179*H115</f>
        <v/>
      </c>
      <c r="I179">
        <f>$C179*I115</f>
        <v/>
      </c>
      <c r="J179">
        <f>$C179*J115</f>
        <v/>
      </c>
      <c r="K179">
        <f>$C179*K115</f>
        <v/>
      </c>
      <c r="L179">
        <f>$C179*L115</f>
        <v/>
      </c>
      <c r="M179">
        <f>$C179*M115</f>
        <v/>
      </c>
      <c r="N179">
        <f>$C179*N115</f>
        <v/>
      </c>
      <c r="O179">
        <f>$C179*O115</f>
        <v/>
      </c>
      <c r="P179">
        <f>$C179*P115</f>
        <v/>
      </c>
      <c r="Q179">
        <f>$C179*Q115</f>
        <v/>
      </c>
      <c r="R179">
        <f>$C179*R115</f>
        <v/>
      </c>
      <c r="S179">
        <f>$C179*S115</f>
        <v/>
      </c>
      <c r="T179">
        <f>$C179*T115</f>
        <v/>
      </c>
      <c r="U179">
        <f>$C179*U115</f>
        <v/>
      </c>
      <c r="V179">
        <f>$C179*V115</f>
        <v/>
      </c>
      <c r="W179">
        <f>$C179*W115</f>
        <v/>
      </c>
      <c r="X179">
        <f>$C179*X115</f>
        <v/>
      </c>
      <c r="Y179">
        <f>$C179*Y115</f>
        <v/>
      </c>
      <c r="Z179">
        <f>$C179*Z115</f>
        <v/>
      </c>
      <c r="AA179">
        <f>$C179*AA115</f>
        <v/>
      </c>
      <c r="AB179">
        <f>$C179*AB115</f>
        <v/>
      </c>
      <c r="AC179">
        <f>$C179*AC115</f>
        <v/>
      </c>
      <c r="AD179">
        <f>$C179*AD115</f>
        <v/>
      </c>
      <c r="AE179">
        <f>$C179*AE115</f>
        <v/>
      </c>
      <c r="AF179">
        <f>$C179*AF115</f>
        <v/>
      </c>
      <c r="AG179">
        <f>$C179*AG115</f>
        <v/>
      </c>
      <c r="AH179">
        <f>$C179*AH115</f>
        <v/>
      </c>
      <c r="AI179">
        <f>$C179*AI115</f>
        <v/>
      </c>
      <c r="AJ179">
        <f>$C179*AJ115</f>
        <v/>
      </c>
      <c r="AK179">
        <f>$C179*AK115</f>
        <v/>
      </c>
      <c r="AL179">
        <f>$C179*AL115</f>
        <v/>
      </c>
      <c r="AM179">
        <f>$C179*AM115</f>
        <v/>
      </c>
      <c r="AN179">
        <f>$C179*AN115</f>
        <v/>
      </c>
      <c r="AO179">
        <f>$C179*AO115</f>
        <v/>
      </c>
      <c r="AP179">
        <f>$C179*AP115</f>
        <v/>
      </c>
      <c r="AQ179">
        <f>$C179*AQ115</f>
        <v/>
      </c>
      <c r="AR179">
        <f>$C179*AR115</f>
        <v/>
      </c>
      <c r="AS179">
        <f>$C179*AS115</f>
        <v/>
      </c>
      <c r="AT179">
        <f>$C179*AT115</f>
        <v/>
      </c>
      <c r="AU179">
        <f>$C179*AU115</f>
        <v/>
      </c>
      <c r="AV179">
        <f>$C179*AV115</f>
        <v/>
      </c>
    </row>
    <row r="180" spans="1:48">
      <c r="A180" t="s">
        <v>340</v>
      </c>
      <c r="B180" t="s">
        <v>1661</v>
      </c>
      <c r="C180">
        <f>'LCEF by Fuel Type'!$AD$24</f>
        <v/>
      </c>
      <c r="E180">
        <f>$C180*E116</f>
        <v/>
      </c>
      <c r="F180">
        <f>$C180*F116</f>
        <v/>
      </c>
      <c r="G180">
        <f>$C180*G116</f>
        <v/>
      </c>
      <c r="H180">
        <f>$C180*H116</f>
        <v/>
      </c>
      <c r="I180">
        <f>$C180*I116</f>
        <v/>
      </c>
      <c r="J180">
        <f>$C180*J116</f>
        <v/>
      </c>
      <c r="K180">
        <f>$C180*K116</f>
        <v/>
      </c>
      <c r="L180">
        <f>$C180*L116</f>
        <v/>
      </c>
      <c r="M180">
        <f>$C180*M116</f>
        <v/>
      </c>
      <c r="N180">
        <f>$C180*N116</f>
        <v/>
      </c>
      <c r="O180">
        <f>$C180*O116</f>
        <v/>
      </c>
      <c r="P180">
        <f>$C180*P116</f>
        <v/>
      </c>
      <c r="Q180">
        <f>$C180*Q116</f>
        <v/>
      </c>
      <c r="R180">
        <f>$C180*R116</f>
        <v/>
      </c>
      <c r="S180">
        <f>$C180*S116</f>
        <v/>
      </c>
      <c r="T180">
        <f>$C180*T116</f>
        <v/>
      </c>
      <c r="U180">
        <f>$C180*U116</f>
        <v/>
      </c>
      <c r="V180">
        <f>$C180*V116</f>
        <v/>
      </c>
      <c r="W180">
        <f>$C180*W116</f>
        <v/>
      </c>
      <c r="X180">
        <f>$C180*X116</f>
        <v/>
      </c>
      <c r="Y180">
        <f>$C180*Y116</f>
        <v/>
      </c>
      <c r="Z180">
        <f>$C180*Z116</f>
        <v/>
      </c>
      <c r="AA180">
        <f>$C180*AA116</f>
        <v/>
      </c>
      <c r="AB180">
        <f>$C180*AB116</f>
        <v/>
      </c>
      <c r="AC180">
        <f>$C180*AC116</f>
        <v/>
      </c>
      <c r="AD180">
        <f>$C180*AD116</f>
        <v/>
      </c>
      <c r="AE180">
        <f>$C180*AE116</f>
        <v/>
      </c>
      <c r="AF180">
        <f>$C180*AF116</f>
        <v/>
      </c>
      <c r="AG180">
        <f>$C180*AG116</f>
        <v/>
      </c>
      <c r="AH180">
        <f>$C180*AH116</f>
        <v/>
      </c>
      <c r="AI180">
        <f>$C180*AI116</f>
        <v/>
      </c>
      <c r="AJ180">
        <f>$C180*AJ116</f>
        <v/>
      </c>
      <c r="AK180">
        <f>$C180*AK116</f>
        <v/>
      </c>
      <c r="AL180">
        <f>$C180*AL116</f>
        <v/>
      </c>
      <c r="AM180">
        <f>$C180*AM116</f>
        <v/>
      </c>
      <c r="AN180">
        <f>$C180*AN116</f>
        <v/>
      </c>
      <c r="AO180">
        <f>$C180*AO116</f>
        <v/>
      </c>
      <c r="AP180">
        <f>$C180*AP116</f>
        <v/>
      </c>
      <c r="AQ180">
        <f>$C180*AQ116</f>
        <v/>
      </c>
      <c r="AR180">
        <f>$C180*AR116</f>
        <v/>
      </c>
      <c r="AS180">
        <f>$C180*AS116</f>
        <v/>
      </c>
      <c r="AT180">
        <f>$C180*AT116</f>
        <v/>
      </c>
      <c r="AU180">
        <f>$C180*AU116</f>
        <v/>
      </c>
      <c r="AV180">
        <f>$C180*AV116</f>
        <v/>
      </c>
    </row>
    <row r="181" spans="1:48">
      <c r="A181" t="s">
        <v>350</v>
      </c>
      <c r="B181" t="s">
        <v>1661</v>
      </c>
      <c r="C181">
        <f>'LCEF by Fuel Type'!$AD$24</f>
        <v/>
      </c>
      <c r="E181">
        <f>$C181*E117</f>
        <v/>
      </c>
      <c r="F181">
        <f>$C181*F117</f>
        <v/>
      </c>
      <c r="G181">
        <f>$C181*G117</f>
        <v/>
      </c>
      <c r="H181">
        <f>$C181*H117</f>
        <v/>
      </c>
      <c r="I181">
        <f>$C181*I117</f>
        <v/>
      </c>
      <c r="J181">
        <f>$C181*J117</f>
        <v/>
      </c>
      <c r="K181">
        <f>$C181*K117</f>
        <v/>
      </c>
      <c r="L181">
        <f>$C181*L117</f>
        <v/>
      </c>
      <c r="M181">
        <f>$C181*M117</f>
        <v/>
      </c>
      <c r="N181">
        <f>$C181*N117</f>
        <v/>
      </c>
      <c r="O181">
        <f>$C181*O117</f>
        <v/>
      </c>
      <c r="P181">
        <f>$C181*P117</f>
        <v/>
      </c>
      <c r="Q181">
        <f>$C181*Q117</f>
        <v/>
      </c>
      <c r="R181">
        <f>$C181*R117</f>
        <v/>
      </c>
      <c r="S181">
        <f>$C181*S117</f>
        <v/>
      </c>
      <c r="T181">
        <f>$C181*T117</f>
        <v/>
      </c>
      <c r="U181">
        <f>$C181*U117</f>
        <v/>
      </c>
      <c r="V181">
        <f>$C181*V117</f>
        <v/>
      </c>
      <c r="W181">
        <f>$C181*W117</f>
        <v/>
      </c>
      <c r="X181">
        <f>$C181*X117</f>
        <v/>
      </c>
      <c r="Y181">
        <f>$C181*Y117</f>
        <v/>
      </c>
      <c r="Z181">
        <f>$C181*Z117</f>
        <v/>
      </c>
      <c r="AA181">
        <f>$C181*AA117</f>
        <v/>
      </c>
      <c r="AB181">
        <f>$C181*AB117</f>
        <v/>
      </c>
      <c r="AC181">
        <f>$C181*AC117</f>
        <v/>
      </c>
      <c r="AD181">
        <f>$C181*AD117</f>
        <v/>
      </c>
      <c r="AE181">
        <f>$C181*AE117</f>
        <v/>
      </c>
      <c r="AF181">
        <f>$C181*AF117</f>
        <v/>
      </c>
      <c r="AG181">
        <f>$C181*AG117</f>
        <v/>
      </c>
      <c r="AH181">
        <f>$C181*AH117</f>
        <v/>
      </c>
      <c r="AI181">
        <f>$C181*AI117</f>
        <v/>
      </c>
      <c r="AJ181">
        <f>$C181*AJ117</f>
        <v/>
      </c>
      <c r="AK181">
        <f>$C181*AK117</f>
        <v/>
      </c>
      <c r="AL181">
        <f>$C181*AL117</f>
        <v/>
      </c>
      <c r="AM181">
        <f>$C181*AM117</f>
        <v/>
      </c>
      <c r="AN181">
        <f>$C181*AN117</f>
        <v/>
      </c>
      <c r="AO181">
        <f>$C181*AO117</f>
        <v/>
      </c>
      <c r="AP181">
        <f>$C181*AP117</f>
        <v/>
      </c>
      <c r="AQ181">
        <f>$C181*AQ117</f>
        <v/>
      </c>
      <c r="AR181">
        <f>$C181*AR117</f>
        <v/>
      </c>
      <c r="AS181">
        <f>$C181*AS117</f>
        <v/>
      </c>
      <c r="AT181">
        <f>$C181*AT117</f>
        <v/>
      </c>
      <c r="AU181">
        <f>$C181*AU117</f>
        <v/>
      </c>
      <c r="AV181">
        <f>$C181*AV117</f>
        <v/>
      </c>
    </row>
    <row r="182" spans="1:48">
      <c r="A182" t="s">
        <v>257</v>
      </c>
      <c r="B182" t="s">
        <v>1661</v>
      </c>
      <c r="C182">
        <f>'LCEF by Fuel Type'!$AD$24</f>
        <v/>
      </c>
      <c r="E182">
        <f>$C182*E118</f>
        <v/>
      </c>
      <c r="F182">
        <f>$C182*F118</f>
        <v/>
      </c>
      <c r="G182">
        <f>$C182*G118</f>
        <v/>
      </c>
      <c r="H182">
        <f>$C182*H118</f>
        <v/>
      </c>
      <c r="I182">
        <f>$C182*I118</f>
        <v/>
      </c>
      <c r="J182">
        <f>$C182*J118</f>
        <v/>
      </c>
      <c r="K182">
        <f>$C182*K118</f>
        <v/>
      </c>
      <c r="L182">
        <f>$C182*L118</f>
        <v/>
      </c>
      <c r="M182">
        <f>$C182*M118</f>
        <v/>
      </c>
      <c r="N182">
        <f>$C182*N118</f>
        <v/>
      </c>
      <c r="O182">
        <f>$C182*O118</f>
        <v/>
      </c>
      <c r="P182">
        <f>$C182*P118</f>
        <v/>
      </c>
      <c r="Q182">
        <f>$C182*Q118</f>
        <v/>
      </c>
      <c r="R182">
        <f>$C182*R118</f>
        <v/>
      </c>
      <c r="S182">
        <f>$C182*S118</f>
        <v/>
      </c>
      <c r="T182">
        <f>$C182*T118</f>
        <v/>
      </c>
      <c r="U182">
        <f>$C182*U118</f>
        <v/>
      </c>
      <c r="V182">
        <f>$C182*V118</f>
        <v/>
      </c>
      <c r="W182">
        <f>$C182*W118</f>
        <v/>
      </c>
      <c r="X182">
        <f>$C182*X118</f>
        <v/>
      </c>
      <c r="Y182">
        <f>$C182*Y118</f>
        <v/>
      </c>
      <c r="Z182">
        <f>$C182*Z118</f>
        <v/>
      </c>
      <c r="AA182">
        <f>$C182*AA118</f>
        <v/>
      </c>
      <c r="AB182">
        <f>$C182*AB118</f>
        <v/>
      </c>
      <c r="AC182">
        <f>$C182*AC118</f>
        <v/>
      </c>
      <c r="AD182">
        <f>$C182*AD118</f>
        <v/>
      </c>
      <c r="AE182">
        <f>$C182*AE118</f>
        <v/>
      </c>
      <c r="AF182">
        <f>$C182*AF118</f>
        <v/>
      </c>
      <c r="AG182">
        <f>$C182*AG118</f>
        <v/>
      </c>
      <c r="AH182">
        <f>$C182*AH118</f>
        <v/>
      </c>
      <c r="AI182">
        <f>$C182*AI118</f>
        <v/>
      </c>
      <c r="AJ182">
        <f>$C182*AJ118</f>
        <v/>
      </c>
      <c r="AK182">
        <f>$C182*AK118</f>
        <v/>
      </c>
      <c r="AL182">
        <f>$C182*AL118</f>
        <v/>
      </c>
      <c r="AM182">
        <f>$C182*AM118</f>
        <v/>
      </c>
      <c r="AN182">
        <f>$C182*AN118</f>
        <v/>
      </c>
      <c r="AO182">
        <f>$C182*AO118</f>
        <v/>
      </c>
      <c r="AP182">
        <f>$C182*AP118</f>
        <v/>
      </c>
      <c r="AQ182">
        <f>$C182*AQ118</f>
        <v/>
      </c>
      <c r="AR182">
        <f>$C182*AR118</f>
        <v/>
      </c>
      <c r="AS182">
        <f>$C182*AS118</f>
        <v/>
      </c>
      <c r="AT182">
        <f>$C182*AT118</f>
        <v/>
      </c>
      <c r="AU182">
        <f>$C182*AU118</f>
        <v/>
      </c>
      <c r="AV182">
        <f>$C182*AV118</f>
        <v/>
      </c>
    </row>
    <row r="183" spans="1:48">
      <c r="A183" t="s">
        <v>304</v>
      </c>
      <c r="B183" t="s">
        <v>1661</v>
      </c>
      <c r="C183">
        <f>'LCEF by Fuel Type'!$AD$24</f>
        <v/>
      </c>
      <c r="E183">
        <f>$C183*E119</f>
        <v/>
      </c>
      <c r="F183">
        <f>$C183*F119</f>
        <v/>
      </c>
      <c r="G183">
        <f>$C183*G119</f>
        <v/>
      </c>
      <c r="H183">
        <f>$C183*H119</f>
        <v/>
      </c>
      <c r="I183">
        <f>$C183*I119</f>
        <v/>
      </c>
      <c r="J183">
        <f>$C183*J119</f>
        <v/>
      </c>
      <c r="K183">
        <f>$C183*K119</f>
        <v/>
      </c>
      <c r="L183">
        <f>$C183*L119</f>
        <v/>
      </c>
      <c r="M183">
        <f>$C183*M119</f>
        <v/>
      </c>
      <c r="N183">
        <f>$C183*N119</f>
        <v/>
      </c>
      <c r="O183">
        <f>$C183*O119</f>
        <v/>
      </c>
      <c r="P183">
        <f>$C183*P119</f>
        <v/>
      </c>
      <c r="Q183">
        <f>$C183*Q119</f>
        <v/>
      </c>
      <c r="R183">
        <f>$C183*R119</f>
        <v/>
      </c>
      <c r="S183">
        <f>$C183*S119</f>
        <v/>
      </c>
      <c r="T183">
        <f>$C183*T119</f>
        <v/>
      </c>
      <c r="U183">
        <f>$C183*U119</f>
        <v/>
      </c>
      <c r="V183">
        <f>$C183*V119</f>
        <v/>
      </c>
      <c r="W183">
        <f>$C183*W119</f>
        <v/>
      </c>
      <c r="X183">
        <f>$C183*X119</f>
        <v/>
      </c>
      <c r="Y183">
        <f>$C183*Y119</f>
        <v/>
      </c>
      <c r="Z183">
        <f>$C183*Z119</f>
        <v/>
      </c>
      <c r="AA183">
        <f>$C183*AA119</f>
        <v/>
      </c>
      <c r="AB183">
        <f>$C183*AB119</f>
        <v/>
      </c>
      <c r="AC183">
        <f>$C183*AC119</f>
        <v/>
      </c>
      <c r="AD183">
        <f>$C183*AD119</f>
        <v/>
      </c>
      <c r="AE183">
        <f>$C183*AE119</f>
        <v/>
      </c>
      <c r="AF183">
        <f>$C183*AF119</f>
        <v/>
      </c>
      <c r="AG183">
        <f>$C183*AG119</f>
        <v/>
      </c>
      <c r="AH183">
        <f>$C183*AH119</f>
        <v/>
      </c>
      <c r="AI183">
        <f>$C183*AI119</f>
        <v/>
      </c>
      <c r="AJ183">
        <f>$C183*AJ119</f>
        <v/>
      </c>
      <c r="AK183">
        <f>$C183*AK119</f>
        <v/>
      </c>
      <c r="AL183">
        <f>$C183*AL119</f>
        <v/>
      </c>
      <c r="AM183">
        <f>$C183*AM119</f>
        <v/>
      </c>
      <c r="AN183">
        <f>$C183*AN119</f>
        <v/>
      </c>
      <c r="AO183">
        <f>$C183*AO119</f>
        <v/>
      </c>
      <c r="AP183">
        <f>$C183*AP119</f>
        <v/>
      </c>
      <c r="AQ183">
        <f>$C183*AQ119</f>
        <v/>
      </c>
      <c r="AR183">
        <f>$C183*AR119</f>
        <v/>
      </c>
      <c r="AS183">
        <f>$C183*AS119</f>
        <v/>
      </c>
      <c r="AT183">
        <f>$C183*AT119</f>
        <v/>
      </c>
      <c r="AU183">
        <f>$C183*AU119</f>
        <v/>
      </c>
      <c r="AV183">
        <f>$C183*AV119</f>
        <v/>
      </c>
    </row>
    <row r="184" spans="1:48">
      <c r="A184" t="s">
        <v>271</v>
      </c>
      <c r="B184" t="s">
        <v>1661</v>
      </c>
      <c r="C184">
        <f>'LCEF by Fuel Type'!$AD$24</f>
        <v/>
      </c>
      <c r="E184">
        <f>$C184*E120</f>
        <v/>
      </c>
      <c r="F184">
        <f>$C184*F120</f>
        <v/>
      </c>
      <c r="G184">
        <f>$C184*G120</f>
        <v/>
      </c>
      <c r="H184">
        <f>$C184*H120</f>
        <v/>
      </c>
      <c r="I184">
        <f>$C184*I120</f>
        <v/>
      </c>
      <c r="J184">
        <f>$C184*J120</f>
        <v/>
      </c>
      <c r="K184">
        <f>$C184*K120</f>
        <v/>
      </c>
      <c r="L184">
        <f>$C184*L120</f>
        <v/>
      </c>
      <c r="M184">
        <f>$C184*M120</f>
        <v/>
      </c>
      <c r="N184">
        <f>$C184*N120</f>
        <v/>
      </c>
      <c r="O184">
        <f>$C184*O120</f>
        <v/>
      </c>
      <c r="P184">
        <f>$C184*P120</f>
        <v/>
      </c>
      <c r="Q184">
        <f>$C184*Q120</f>
        <v/>
      </c>
      <c r="R184">
        <f>$C184*R120</f>
        <v/>
      </c>
      <c r="S184">
        <f>$C184*S120</f>
        <v/>
      </c>
      <c r="T184">
        <f>$C184*T120</f>
        <v/>
      </c>
      <c r="U184">
        <f>$C184*U120</f>
        <v/>
      </c>
      <c r="V184">
        <f>$C184*V120</f>
        <v/>
      </c>
      <c r="W184">
        <f>$C184*W120</f>
        <v/>
      </c>
      <c r="X184">
        <f>$C184*X120</f>
        <v/>
      </c>
      <c r="Y184">
        <f>$C184*Y120</f>
        <v/>
      </c>
      <c r="Z184">
        <f>$C184*Z120</f>
        <v/>
      </c>
      <c r="AA184">
        <f>$C184*AA120</f>
        <v/>
      </c>
      <c r="AB184">
        <f>$C184*AB120</f>
        <v/>
      </c>
      <c r="AC184">
        <f>$C184*AC120</f>
        <v/>
      </c>
      <c r="AD184">
        <f>$C184*AD120</f>
        <v/>
      </c>
      <c r="AE184">
        <f>$C184*AE120</f>
        <v/>
      </c>
      <c r="AF184">
        <f>$C184*AF120</f>
        <v/>
      </c>
      <c r="AG184">
        <f>$C184*AG120</f>
        <v/>
      </c>
      <c r="AH184">
        <f>$C184*AH120</f>
        <v/>
      </c>
      <c r="AI184">
        <f>$C184*AI120</f>
        <v/>
      </c>
      <c r="AJ184">
        <f>$C184*AJ120</f>
        <v/>
      </c>
      <c r="AK184">
        <f>$C184*AK120</f>
        <v/>
      </c>
      <c r="AL184">
        <f>$C184*AL120</f>
        <v/>
      </c>
      <c r="AM184">
        <f>$C184*AM120</f>
        <v/>
      </c>
      <c r="AN184">
        <f>$C184*AN120</f>
        <v/>
      </c>
      <c r="AO184">
        <f>$C184*AO120</f>
        <v/>
      </c>
      <c r="AP184">
        <f>$C184*AP120</f>
        <v/>
      </c>
      <c r="AQ184">
        <f>$C184*AQ120</f>
        <v/>
      </c>
      <c r="AR184">
        <f>$C184*AR120</f>
        <v/>
      </c>
      <c r="AS184">
        <f>$C184*AS120</f>
        <v/>
      </c>
      <c r="AT184">
        <f>$C184*AT120</f>
        <v/>
      </c>
      <c r="AU184">
        <f>$C184*AU120</f>
        <v/>
      </c>
      <c r="AV184">
        <f>$C184*AV120</f>
        <v/>
      </c>
    </row>
    <row r="185" spans="1:48">
      <c r="A185" t="s">
        <v>358</v>
      </c>
      <c r="B185" t="s">
        <v>1661</v>
      </c>
      <c r="C185">
        <f>'LCEF by Fuel Type'!$AD$24</f>
        <v/>
      </c>
      <c r="E185">
        <f>$C185*E121</f>
        <v/>
      </c>
      <c r="F185">
        <f>$C185*F121</f>
        <v/>
      </c>
      <c r="G185">
        <f>$C185*G121</f>
        <v/>
      </c>
      <c r="H185">
        <f>$C185*H121</f>
        <v/>
      </c>
      <c r="I185">
        <f>$C185*I121</f>
        <v/>
      </c>
      <c r="J185">
        <f>$C185*J121</f>
        <v/>
      </c>
      <c r="K185">
        <f>$C185*K121</f>
        <v/>
      </c>
      <c r="L185">
        <f>$C185*L121</f>
        <v/>
      </c>
      <c r="M185">
        <f>$C185*M121</f>
        <v/>
      </c>
      <c r="N185">
        <f>$C185*N121</f>
        <v/>
      </c>
      <c r="O185">
        <f>$C185*O121</f>
        <v/>
      </c>
      <c r="P185">
        <f>$C185*P121</f>
        <v/>
      </c>
      <c r="Q185">
        <f>$C185*Q121</f>
        <v/>
      </c>
      <c r="R185">
        <f>$C185*R121</f>
        <v/>
      </c>
      <c r="S185">
        <f>$C185*S121</f>
        <v/>
      </c>
      <c r="T185">
        <f>$C185*T121</f>
        <v/>
      </c>
      <c r="U185">
        <f>$C185*U121</f>
        <v/>
      </c>
      <c r="V185">
        <f>$C185*V121</f>
        <v/>
      </c>
      <c r="W185">
        <f>$C185*W121</f>
        <v/>
      </c>
      <c r="X185">
        <f>$C185*X121</f>
        <v/>
      </c>
      <c r="Y185">
        <f>$C185*Y121</f>
        <v/>
      </c>
      <c r="Z185">
        <f>$C185*Z121</f>
        <v/>
      </c>
      <c r="AA185">
        <f>$C185*AA121</f>
        <v/>
      </c>
      <c r="AB185">
        <f>$C185*AB121</f>
        <v/>
      </c>
      <c r="AC185">
        <f>$C185*AC121</f>
        <v/>
      </c>
      <c r="AD185">
        <f>$C185*AD121</f>
        <v/>
      </c>
      <c r="AE185">
        <f>$C185*AE121</f>
        <v/>
      </c>
      <c r="AF185">
        <f>$C185*AF121</f>
        <v/>
      </c>
      <c r="AG185">
        <f>$C185*AG121</f>
        <v/>
      </c>
      <c r="AH185">
        <f>$C185*AH121</f>
        <v/>
      </c>
      <c r="AI185">
        <f>$C185*AI121</f>
        <v/>
      </c>
      <c r="AJ185">
        <f>$C185*AJ121</f>
        <v/>
      </c>
      <c r="AK185">
        <f>$C185*AK121</f>
        <v/>
      </c>
      <c r="AL185">
        <f>$C185*AL121</f>
        <v/>
      </c>
      <c r="AM185">
        <f>$C185*AM121</f>
        <v/>
      </c>
      <c r="AN185">
        <f>$C185*AN121</f>
        <v/>
      </c>
      <c r="AO185">
        <f>$C185*AO121</f>
        <v/>
      </c>
      <c r="AP185">
        <f>$C185*AP121</f>
        <v/>
      </c>
      <c r="AQ185">
        <f>$C185*AQ121</f>
        <v/>
      </c>
      <c r="AR185">
        <f>$C185*AR121</f>
        <v/>
      </c>
      <c r="AS185">
        <f>$C185*AS121</f>
        <v/>
      </c>
      <c r="AT185">
        <f>$C185*AT121</f>
        <v/>
      </c>
      <c r="AU185">
        <f>$C185*AU121</f>
        <v/>
      </c>
      <c r="AV185">
        <f>$C185*AV121</f>
        <v/>
      </c>
    </row>
    <row r="186" spans="1:48">
      <c r="A186" t="s">
        <v>326</v>
      </c>
      <c r="B186" t="s">
        <v>1661</v>
      </c>
      <c r="C186">
        <f>'LCEF by Fuel Type'!$AD$24</f>
        <v/>
      </c>
      <c r="E186">
        <f>$C186*E122</f>
        <v/>
      </c>
      <c r="F186">
        <f>$C186*F122</f>
        <v/>
      </c>
      <c r="G186">
        <f>$C186*G122</f>
        <v/>
      </c>
      <c r="H186">
        <f>$C186*H122</f>
        <v/>
      </c>
      <c r="I186">
        <f>$C186*I122</f>
        <v/>
      </c>
      <c r="J186">
        <f>$C186*J122</f>
        <v/>
      </c>
      <c r="K186">
        <f>$C186*K122</f>
        <v/>
      </c>
      <c r="L186">
        <f>$C186*L122</f>
        <v/>
      </c>
      <c r="M186">
        <f>$C186*M122</f>
        <v/>
      </c>
      <c r="N186">
        <f>$C186*N122</f>
        <v/>
      </c>
      <c r="O186">
        <f>$C186*O122</f>
        <v/>
      </c>
      <c r="P186">
        <f>$C186*P122</f>
        <v/>
      </c>
      <c r="Q186">
        <f>$C186*Q122</f>
        <v/>
      </c>
      <c r="R186">
        <f>$C186*R122</f>
        <v/>
      </c>
      <c r="S186">
        <f>$C186*S122</f>
        <v/>
      </c>
      <c r="T186">
        <f>$C186*T122</f>
        <v/>
      </c>
      <c r="U186">
        <f>$C186*U122</f>
        <v/>
      </c>
      <c r="V186">
        <f>$C186*V122</f>
        <v/>
      </c>
      <c r="W186">
        <f>$C186*W122</f>
        <v/>
      </c>
      <c r="X186">
        <f>$C186*X122</f>
        <v/>
      </c>
      <c r="Y186">
        <f>$C186*Y122</f>
        <v/>
      </c>
      <c r="Z186">
        <f>$C186*Z122</f>
        <v/>
      </c>
      <c r="AA186">
        <f>$C186*AA122</f>
        <v/>
      </c>
      <c r="AB186">
        <f>$C186*AB122</f>
        <v/>
      </c>
      <c r="AC186">
        <f>$C186*AC122</f>
        <v/>
      </c>
      <c r="AD186">
        <f>$C186*AD122</f>
        <v/>
      </c>
      <c r="AE186">
        <f>$C186*AE122</f>
        <v/>
      </c>
      <c r="AF186">
        <f>$C186*AF122</f>
        <v/>
      </c>
      <c r="AG186">
        <f>$C186*AG122</f>
        <v/>
      </c>
      <c r="AH186">
        <f>$C186*AH122</f>
        <v/>
      </c>
      <c r="AI186">
        <f>$C186*AI122</f>
        <v/>
      </c>
      <c r="AJ186">
        <f>$C186*AJ122</f>
        <v/>
      </c>
      <c r="AK186">
        <f>$C186*AK122</f>
        <v/>
      </c>
      <c r="AL186">
        <f>$C186*AL122</f>
        <v/>
      </c>
      <c r="AM186">
        <f>$C186*AM122</f>
        <v/>
      </c>
      <c r="AN186">
        <f>$C186*AN122</f>
        <v/>
      </c>
      <c r="AO186">
        <f>$C186*AO122</f>
        <v/>
      </c>
      <c r="AP186">
        <f>$C186*AP122</f>
        <v/>
      </c>
      <c r="AQ186">
        <f>$C186*AQ122</f>
        <v/>
      </c>
      <c r="AR186">
        <f>$C186*AR122</f>
        <v/>
      </c>
      <c r="AS186">
        <f>$C186*AS122</f>
        <v/>
      </c>
      <c r="AT186">
        <f>$C186*AT122</f>
        <v/>
      </c>
      <c r="AU186">
        <f>$C186*AU122</f>
        <v/>
      </c>
      <c r="AV186">
        <f>$C186*AV122</f>
        <v/>
      </c>
    </row>
    <row r="187" spans="1:48">
      <c r="A187" t="s">
        <v>1749</v>
      </c>
      <c r="B187" t="s">
        <v>1661</v>
      </c>
      <c r="C187">
        <f>'LCEF by Fuel Type'!$AD$24</f>
        <v/>
      </c>
      <c r="E187">
        <f>$C187*E125</f>
        <v/>
      </c>
      <c r="F187">
        <f>$C187*F125</f>
        <v/>
      </c>
      <c r="G187">
        <f>$C187*G125</f>
        <v/>
      </c>
      <c r="H187">
        <f>$C187*H125</f>
        <v/>
      </c>
      <c r="I187">
        <f>$C187*I125</f>
        <v/>
      </c>
      <c r="J187">
        <f>$C187*J125</f>
        <v/>
      </c>
      <c r="K187">
        <f>$C187*K125</f>
        <v/>
      </c>
      <c r="L187">
        <f>$C187*L125</f>
        <v/>
      </c>
      <c r="M187">
        <f>$C187*M125</f>
        <v/>
      </c>
      <c r="N187">
        <f>$C187*N125</f>
        <v/>
      </c>
      <c r="O187">
        <f>$C187*O125</f>
        <v/>
      </c>
      <c r="P187">
        <f>$C187*P125</f>
        <v/>
      </c>
      <c r="Q187">
        <f>$C187*Q125</f>
        <v/>
      </c>
      <c r="R187">
        <f>$C187*R125</f>
        <v/>
      </c>
      <c r="S187">
        <f>$C187*S125</f>
        <v/>
      </c>
      <c r="T187">
        <f>$C187*T125</f>
        <v/>
      </c>
      <c r="U187">
        <f>$C187*U125</f>
        <v/>
      </c>
      <c r="V187">
        <f>$C187*V125</f>
        <v/>
      </c>
      <c r="W187">
        <f>$C187*W125</f>
        <v/>
      </c>
      <c r="X187">
        <f>$C187*X125</f>
        <v/>
      </c>
      <c r="Y187">
        <f>$C187*Y125</f>
        <v/>
      </c>
      <c r="Z187">
        <f>$C187*Z125</f>
        <v/>
      </c>
      <c r="AA187">
        <f>$C187*AA125</f>
        <v/>
      </c>
      <c r="AB187">
        <f>$C187*AB125</f>
        <v/>
      </c>
      <c r="AC187">
        <f>$C187*AC125</f>
        <v/>
      </c>
      <c r="AD187">
        <f>$C187*AD125</f>
        <v/>
      </c>
      <c r="AE187">
        <f>$C187*AE125</f>
        <v/>
      </c>
      <c r="AF187">
        <f>$C187*AF125</f>
        <v/>
      </c>
      <c r="AG187">
        <f>$C187*AG125</f>
        <v/>
      </c>
      <c r="AH187">
        <f>$C187*AH125</f>
        <v/>
      </c>
      <c r="AI187">
        <f>$C187*AI125</f>
        <v/>
      </c>
      <c r="AJ187">
        <f>$C187*AJ125</f>
        <v/>
      </c>
      <c r="AK187">
        <f>$C187*AK125</f>
        <v/>
      </c>
      <c r="AL187">
        <f>$C187*AL125</f>
        <v/>
      </c>
      <c r="AM187">
        <f>$C187*AM125</f>
        <v/>
      </c>
      <c r="AN187">
        <f>$C187*AN125</f>
        <v/>
      </c>
      <c r="AO187">
        <f>$C187*AO125</f>
        <v/>
      </c>
      <c r="AP187">
        <f>$C187*AP125</f>
        <v/>
      </c>
      <c r="AQ187">
        <f>$C187*AQ125</f>
        <v/>
      </c>
      <c r="AR187">
        <f>$C187*AR125</f>
        <v/>
      </c>
      <c r="AS187">
        <f>$C187*AS125</f>
        <v/>
      </c>
      <c r="AT187">
        <f>$C187*AT125</f>
        <v/>
      </c>
      <c r="AU187">
        <f>$C187*AU125</f>
        <v/>
      </c>
      <c r="AV187">
        <f>$C187*AV125</f>
        <v/>
      </c>
    </row>
    <row r="189" spans="1:48">
      <c r="A189" t="s">
        <v>1662</v>
      </c>
      <c r="B189" t="s">
        <v>1661</v>
      </c>
      <c r="C189" t="s">
        <v>1663</v>
      </c>
      <c r="E189">
        <f>SUM(E131:E187)</f>
        <v/>
      </c>
      <c r="F189">
        <f>SUM(F131:F187)</f>
        <v/>
      </c>
      <c r="G189">
        <f>SUM(G131:G187)</f>
        <v/>
      </c>
      <c r="H189">
        <f>SUM(H131:H187)</f>
        <v/>
      </c>
      <c r="I189">
        <f>SUM(I131:I187)</f>
        <v/>
      </c>
      <c r="J189">
        <f>SUM(J131:J187)</f>
        <v/>
      </c>
      <c r="K189">
        <f>SUM(K131:K187)</f>
        <v/>
      </c>
      <c r="L189">
        <f>SUM(L131:L187)</f>
        <v/>
      </c>
      <c r="M189">
        <f>SUM(M131:M187)</f>
        <v/>
      </c>
      <c r="N189">
        <f>SUM(N131:N187)</f>
        <v/>
      </c>
      <c r="O189">
        <f>SUM(O131:O187)</f>
        <v/>
      </c>
      <c r="P189">
        <f>SUM(P131:P187)</f>
        <v/>
      </c>
      <c r="Q189">
        <f>SUM(Q131:Q187)</f>
        <v/>
      </c>
      <c r="R189">
        <f>SUM(R131:R187)</f>
        <v/>
      </c>
      <c r="S189">
        <f>SUM(S131:S187)</f>
        <v/>
      </c>
      <c r="T189">
        <f>SUM(T131:T187)</f>
        <v/>
      </c>
      <c r="U189">
        <f>SUM(U131:U187)</f>
        <v/>
      </c>
      <c r="V189">
        <f>SUM(V131:V187)</f>
        <v/>
      </c>
      <c r="W189">
        <f>SUM(W131:W187)</f>
        <v/>
      </c>
      <c r="X189">
        <f>SUM(X131:X187)</f>
        <v/>
      </c>
      <c r="Y189">
        <f>SUM(Y131:Y187)</f>
        <v/>
      </c>
      <c r="Z189">
        <f>SUM(Z131:Z187)</f>
        <v/>
      </c>
      <c r="AA189">
        <f>SUM(AA131:AA187)</f>
        <v/>
      </c>
      <c r="AB189">
        <f>SUM(AB131:AB187)</f>
        <v/>
      </c>
      <c r="AC189">
        <f>SUM(AC131:AC187)</f>
        <v/>
      </c>
      <c r="AD189">
        <f>SUM(AD131:AD187)</f>
        <v/>
      </c>
      <c r="AE189">
        <f>SUM(AE131:AE187)</f>
        <v/>
      </c>
      <c r="AF189">
        <f>SUM(AF131:AF187)</f>
        <v/>
      </c>
      <c r="AG189">
        <f>SUM(AG131:AG187)</f>
        <v/>
      </c>
      <c r="AH189">
        <f>SUM(AH131:AH187)</f>
        <v/>
      </c>
      <c r="AI189">
        <f>SUM(AI131:AI187)</f>
        <v/>
      </c>
      <c r="AJ189">
        <f>SUM(AJ131:AJ187)</f>
        <v/>
      </c>
      <c r="AK189">
        <f>SUM(AK131:AK187)</f>
        <v/>
      </c>
      <c r="AL189">
        <f>SUM(AL131:AL187)</f>
        <v/>
      </c>
      <c r="AM189">
        <f>SUM(AM131:AM187)</f>
        <v/>
      </c>
      <c r="AN189">
        <f>SUM(AN131:AN187)</f>
        <v/>
      </c>
      <c r="AO189">
        <f>SUM(AO131:AO187)</f>
        <v/>
      </c>
      <c r="AP189">
        <f>SUM(AP131:AP187)</f>
        <v/>
      </c>
      <c r="AQ189">
        <f>SUM(AQ131:AQ187)</f>
        <v/>
      </c>
      <c r="AR189">
        <f>SUM(AR131:AR187)</f>
        <v/>
      </c>
      <c r="AS189">
        <f>SUM(AS131:AS187)</f>
        <v/>
      </c>
      <c r="AT189">
        <f>SUM(AT131:AT187)</f>
        <v/>
      </c>
      <c r="AU189">
        <f>SUM(AU131:AU187)</f>
        <v/>
      </c>
      <c r="AV189">
        <f>SUM(AV131:AV187)</f>
        <v/>
      </c>
    </row>
    <row r="190" spans="1:48">
      <c r="A190" t="s">
        <v>1664</v>
      </c>
      <c r="E190">
        <f>IF(E189=0,0,E189/E126/1000)</f>
        <v/>
      </c>
      <c r="F190">
        <f>IF(F189=0,0,F189/F126/1000)</f>
        <v/>
      </c>
      <c r="G190">
        <f>IF(G189=0,0,G189/G126/1000)</f>
        <v/>
      </c>
      <c r="H190">
        <f>IF(H189=0,0,H189/H126/1000)</f>
        <v/>
      </c>
      <c r="I190">
        <f>IF(I189=0,0,I189/I126/1000)</f>
        <v/>
      </c>
      <c r="J190">
        <f>IF(J189=0,0,J189/J126/1000)</f>
        <v/>
      </c>
      <c r="K190">
        <f>IF(K189=0,0,K189/K126/1000)</f>
        <v/>
      </c>
      <c r="L190">
        <f>IF(L189=0,0,L189/L126/1000)</f>
        <v/>
      </c>
      <c r="M190">
        <f>IF(M189=0,0,M189/M126/1000)</f>
        <v/>
      </c>
      <c r="N190">
        <f>IF(N189=0,0,N189/N126/1000)</f>
        <v/>
      </c>
      <c r="O190">
        <f>IF(O189=0,0,O189/O126/1000)</f>
        <v/>
      </c>
      <c r="P190">
        <f>IF(P189=0,0,P189/P126/1000)</f>
        <v/>
      </c>
      <c r="Q190">
        <f>IF(Q189=0,0,Q189/Q126/1000)</f>
        <v/>
      </c>
      <c r="R190">
        <f>IF(R189=0,0,R189/R126/1000)</f>
        <v/>
      </c>
      <c r="S190">
        <f>IF(S189=0,0,S189/S126/1000)</f>
        <v/>
      </c>
      <c r="T190">
        <f>IF(T189=0,0,T189/T126/1000)</f>
        <v/>
      </c>
      <c r="U190">
        <f>IF(U189=0,0,U189/U126/1000)</f>
        <v/>
      </c>
      <c r="V190">
        <f>IF(V189=0,0,V189/V126/1000)</f>
        <v/>
      </c>
      <c r="W190">
        <f>IF(W189=0,0,W189/W126/1000)</f>
        <v/>
      </c>
      <c r="X190">
        <f>IF(X189=0,0,X189/X126/1000)</f>
        <v/>
      </c>
      <c r="Y190">
        <f>IF(Y189=0,0,Y189/Y126/1000)</f>
        <v/>
      </c>
      <c r="Z190">
        <f>IF(Z189=0,0,Z189/Z126/1000)</f>
        <v/>
      </c>
      <c r="AA190">
        <f>IF(AA189=0,0,AA189/AA126/1000)</f>
        <v/>
      </c>
      <c r="AB190">
        <f>IF(AB189=0,0,AB189/AB126/1000)</f>
        <v/>
      </c>
      <c r="AC190">
        <f>IF(AC189=0,0,AC189/AC126/1000)</f>
        <v/>
      </c>
      <c r="AD190">
        <f>IF(AD189=0,0,AD189/AD126/1000)</f>
        <v/>
      </c>
      <c r="AE190">
        <f>IF(AE189=0,0,AE189/AE126/1000)</f>
        <v/>
      </c>
      <c r="AF190">
        <f>IF(AF189=0,0,AF189/AF126/1000)</f>
        <v/>
      </c>
      <c r="AG190">
        <f>IF(AG189=0,0,AG189/AG126/1000)</f>
        <v/>
      </c>
      <c r="AH190">
        <f>IF(AH189=0,0,AH189/AH126/1000)</f>
        <v/>
      </c>
      <c r="AI190">
        <f>IF(AI189=0,0,AI189/AI126/1000)</f>
        <v/>
      </c>
      <c r="AJ190">
        <f>IF(AJ189=0,0,AJ189/AJ126/1000)</f>
        <v/>
      </c>
      <c r="AK190">
        <f>IF(AK189=0,0,AK189/AK126/1000)</f>
        <v/>
      </c>
      <c r="AL190">
        <f>IF(AL189=0,0,AL189/AL126/1000)</f>
        <v/>
      </c>
      <c r="AM190">
        <f>IF(AM189=0,0,AM189/AM126/1000)</f>
        <v/>
      </c>
      <c r="AN190">
        <f>IF(AN189=0,0,AN189/AN126/1000)</f>
        <v/>
      </c>
      <c r="AO190">
        <f>IF(AO189=0,0,AO189/AO126/1000)</f>
        <v/>
      </c>
      <c r="AP190">
        <f>IF(AP189=0,0,AP189/AP126/1000)</f>
        <v/>
      </c>
      <c r="AQ190">
        <f>IF(AQ189=0,0,AQ189/AQ126/1000)</f>
        <v/>
      </c>
      <c r="AR190">
        <f>IF(AR189=0,0,AR189/AR126/1000)</f>
        <v/>
      </c>
      <c r="AS190">
        <f>IF(AS189=0,0,AS189/AS126/1000)</f>
        <v/>
      </c>
      <c r="AT190">
        <f>IF(AT189=0,0,AT189/AT126/1000)</f>
        <v/>
      </c>
      <c r="AU190">
        <f>IF(AU189=0,0,AU189/AU126/1000)</f>
        <v/>
      </c>
      <c r="AV190">
        <f>IF(AV189=0,0,AV189/AV126/1000)</f>
        <v/>
      </c>
    </row>
    <row r="191" spans="1:48">
      <c r="A191" t="s">
        <v>1665</v>
      </c>
      <c r="E191" t="n">
        <v>0</v>
      </c>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1</v>
      </c>
      <c r="AN191" t="n">
        <v>2</v>
      </c>
      <c r="AO191" t="n">
        <v>3</v>
      </c>
      <c r="AP191" t="n">
        <v>4</v>
      </c>
      <c r="AQ191" t="n">
        <v>5</v>
      </c>
      <c r="AR191" t="n">
        <v>6</v>
      </c>
      <c r="AS191" t="n">
        <v>7</v>
      </c>
      <c r="AT191" t="n">
        <v>8</v>
      </c>
      <c r="AU191" t="n">
        <v>9</v>
      </c>
      <c r="AV191" t="n">
        <v>10</v>
      </c>
    </row>
    <row r="192" spans="1:48">
      <c r="A192" t="s">
        <v>1666</v>
      </c>
      <c r="E192">
        <f>E191+E190</f>
        <v/>
      </c>
      <c r="F192">
        <f>F191+F190</f>
        <v/>
      </c>
      <c r="G192">
        <f>G191+G190</f>
        <v/>
      </c>
      <c r="H192">
        <f>H191+H190</f>
        <v/>
      </c>
      <c r="I192">
        <f>I191+I190</f>
        <v/>
      </c>
      <c r="J192">
        <f>J191+J190</f>
        <v/>
      </c>
      <c r="K192">
        <f>K191+K190</f>
        <v/>
      </c>
      <c r="L192">
        <f>L191+L190</f>
        <v/>
      </c>
      <c r="M192">
        <f>M191+M190</f>
        <v/>
      </c>
      <c r="N192">
        <f>N191+N190</f>
        <v/>
      </c>
      <c r="O192">
        <f>O191+O190</f>
        <v/>
      </c>
      <c r="P192">
        <f>P191+P190</f>
        <v/>
      </c>
      <c r="Q192">
        <f>Q191+Q190</f>
        <v/>
      </c>
      <c r="R192">
        <f>R191+R190</f>
        <v/>
      </c>
      <c r="S192">
        <f>S191+S190</f>
        <v/>
      </c>
      <c r="T192">
        <f>T191+T190</f>
        <v/>
      </c>
      <c r="U192">
        <f>U191+U190</f>
        <v/>
      </c>
      <c r="V192">
        <f>V191+V190</f>
        <v/>
      </c>
      <c r="W192">
        <f>W191+W190</f>
        <v/>
      </c>
      <c r="X192">
        <f>X191+X190</f>
        <v/>
      </c>
      <c r="Y192">
        <f>Y191+Y190</f>
        <v/>
      </c>
      <c r="Z192">
        <f>Z191+Z190</f>
        <v/>
      </c>
      <c r="AA192">
        <f>AA191+AA190</f>
        <v/>
      </c>
      <c r="AB192">
        <f>AB191+AB190</f>
        <v/>
      </c>
      <c r="AC192">
        <f>AC191+AC190</f>
        <v/>
      </c>
      <c r="AD192">
        <f>AD191+AD190</f>
        <v/>
      </c>
      <c r="AE192">
        <f>AE191+AE190</f>
        <v/>
      </c>
      <c r="AF192">
        <f>AF191+AF190</f>
        <v/>
      </c>
      <c r="AG192">
        <f>AG191+AG190</f>
        <v/>
      </c>
      <c r="AH192">
        <f>AH191+AH190</f>
        <v/>
      </c>
      <c r="AI192">
        <f>AI191+AI190</f>
        <v/>
      </c>
      <c r="AJ192">
        <f>AJ191+AJ190</f>
        <v/>
      </c>
      <c r="AK192">
        <f>AK191+AK190</f>
        <v/>
      </c>
      <c r="AL192">
        <f>AL191+AL190</f>
        <v/>
      </c>
      <c r="AM192">
        <f>AM191+AM190</f>
        <v/>
      </c>
      <c r="AN192">
        <f>AN191+AN190</f>
        <v/>
      </c>
      <c r="AO192">
        <f>AO191+AO190</f>
        <v/>
      </c>
      <c r="AP192">
        <f>AP191+AP190</f>
        <v/>
      </c>
      <c r="AQ192">
        <f>AQ191+AQ190</f>
        <v/>
      </c>
      <c r="AR192">
        <f>AR191+AR190</f>
        <v/>
      </c>
      <c r="AS192">
        <f>AS191+AS190</f>
        <v/>
      </c>
      <c r="AT192">
        <f>AT191+AT190</f>
        <v/>
      </c>
      <c r="AU192">
        <f>AU191+AU190</f>
        <v/>
      </c>
      <c r="AV192">
        <f>AV191+AV190</f>
        <v/>
      </c>
    </row>
    <row r="194" spans="1:48">
      <c r="A194" t="s">
        <v>1667</v>
      </c>
      <c r="C194" t="s">
        <v>1668</v>
      </c>
    </row>
    <row r="195" spans="1:48">
      <c r="A195" t="s">
        <v>1750</v>
      </c>
    </row>
    <row r="197" spans="1:48">
      <c r="A197" t="s">
        <v>303</v>
      </c>
      <c r="B197" t="s">
        <v>1669</v>
      </c>
      <c r="E197">
        <f>E131/'Carbon Coefficients'!$D$27</f>
        <v/>
      </c>
      <c r="F197">
        <f>F131/'Carbon Coefficients'!$D$27</f>
        <v/>
      </c>
      <c r="G197">
        <f>G131/'Carbon Coefficients'!$D$27</f>
        <v/>
      </c>
      <c r="H197">
        <f>H131/'Carbon Coefficients'!$D$27</f>
        <v/>
      </c>
      <c r="I197">
        <f>I131/'Carbon Coefficients'!$D$27</f>
        <v/>
      </c>
      <c r="J197">
        <f>J131/'Carbon Coefficients'!$D$27</f>
        <v/>
      </c>
      <c r="K197">
        <f>K131/'Carbon Coefficients'!$D$27</f>
        <v/>
      </c>
      <c r="L197">
        <f>L131/'Carbon Coefficients'!$D$27</f>
        <v/>
      </c>
      <c r="M197">
        <f>M131/'Carbon Coefficients'!$D$27</f>
        <v/>
      </c>
      <c r="N197">
        <f>N131/'Carbon Coefficients'!$D$27</f>
        <v/>
      </c>
      <c r="O197">
        <f>O131/'Carbon Coefficients'!$D$27</f>
        <v/>
      </c>
      <c r="P197">
        <f>P131/'Carbon Coefficients'!$D$27</f>
        <v/>
      </c>
      <c r="Q197">
        <f>Q131/'Carbon Coefficients'!$D$27</f>
        <v/>
      </c>
      <c r="R197">
        <f>R131/'Carbon Coefficients'!$D$27</f>
        <v/>
      </c>
      <c r="S197">
        <f>S131/'Carbon Coefficients'!$D$27</f>
        <v/>
      </c>
      <c r="T197">
        <f>T131/'Carbon Coefficients'!$D$27</f>
        <v/>
      </c>
      <c r="U197">
        <f>U131/'Carbon Coefficients'!$D$27</f>
        <v/>
      </c>
      <c r="V197">
        <f>V131/'Carbon Coefficients'!$D$27</f>
        <v/>
      </c>
      <c r="W197">
        <f>W131/'Carbon Coefficients'!$D$27</f>
        <v/>
      </c>
      <c r="X197">
        <f>X131/'Carbon Coefficients'!$D$27</f>
        <v/>
      </c>
      <c r="Y197">
        <f>Y131/'Carbon Coefficients'!$D$27</f>
        <v/>
      </c>
      <c r="Z197">
        <f>Z131/'Carbon Coefficients'!$D$27</f>
        <v/>
      </c>
      <c r="AA197">
        <f>AA131/'Carbon Coefficients'!$D$27</f>
        <v/>
      </c>
      <c r="AB197">
        <f>AB131/'Carbon Coefficients'!$D$27</f>
        <v/>
      </c>
      <c r="AC197">
        <f>AC131/'Carbon Coefficients'!$D$27</f>
        <v/>
      </c>
      <c r="AD197">
        <f>AD131/'Carbon Coefficients'!$D$27</f>
        <v/>
      </c>
      <c r="AE197">
        <f>AE131/'Carbon Coefficients'!$D$27</f>
        <v/>
      </c>
      <c r="AF197">
        <f>AF131/'Carbon Coefficients'!$D$27</f>
        <v/>
      </c>
      <c r="AG197">
        <f>AG131/'Carbon Coefficients'!$D$27</f>
        <v/>
      </c>
      <c r="AH197">
        <f>AH131/'Carbon Coefficients'!$D$27</f>
        <v/>
      </c>
      <c r="AI197">
        <f>AI131/'Carbon Coefficients'!$D$27</f>
        <v/>
      </c>
      <c r="AJ197">
        <f>AJ131/'Carbon Coefficients'!$D$27</f>
        <v/>
      </c>
      <c r="AK197">
        <f>AK131/'Carbon Coefficients'!$D$27</f>
        <v/>
      </c>
      <c r="AL197">
        <f>AL131/'Carbon Coefficients'!$D$27</f>
        <v/>
      </c>
      <c r="AM197">
        <f>AM131/'Carbon Coefficients'!$D$27</f>
        <v/>
      </c>
      <c r="AN197">
        <f>AN131/'Carbon Coefficients'!$D$27</f>
        <v/>
      </c>
      <c r="AO197">
        <f>AO131/'Carbon Coefficients'!$D$27</f>
        <v/>
      </c>
      <c r="AP197">
        <f>AP131/'Carbon Coefficients'!$D$27</f>
        <v/>
      </c>
      <c r="AQ197">
        <f>AQ131/'Carbon Coefficients'!$D$27</f>
        <v/>
      </c>
      <c r="AR197">
        <f>AR131/'Carbon Coefficients'!$D$27</f>
        <v/>
      </c>
      <c r="AS197">
        <f>AS131/'Carbon Coefficients'!$D$27</f>
        <v/>
      </c>
      <c r="AT197">
        <f>AT131/'Carbon Coefficients'!$D$27</f>
        <v/>
      </c>
      <c r="AU197">
        <f>AU131/'Carbon Coefficients'!$D$27</f>
        <v/>
      </c>
      <c r="AV197">
        <f>AV131/'Carbon Coefficients'!$D$27</f>
        <v/>
      </c>
    </row>
    <row r="198" spans="1:48">
      <c r="A198" t="s">
        <v>414</v>
      </c>
      <c r="B198" t="s">
        <v>1669</v>
      </c>
      <c r="E198">
        <f>E132/'Carbon Coefficients'!$D$27</f>
        <v/>
      </c>
      <c r="F198">
        <f>F132/'Carbon Coefficients'!$D$27</f>
        <v/>
      </c>
      <c r="G198">
        <f>G132/'Carbon Coefficients'!$D$27</f>
        <v/>
      </c>
      <c r="H198">
        <f>H132/'Carbon Coefficients'!$D$27</f>
        <v/>
      </c>
      <c r="I198">
        <f>I132/'Carbon Coefficients'!$D$27</f>
        <v/>
      </c>
      <c r="J198">
        <f>J132/'Carbon Coefficients'!$D$27</f>
        <v/>
      </c>
      <c r="K198">
        <f>K132/'Carbon Coefficients'!$D$27</f>
        <v/>
      </c>
      <c r="L198">
        <f>L132/'Carbon Coefficients'!$D$27</f>
        <v/>
      </c>
      <c r="M198">
        <f>M132/'Carbon Coefficients'!$D$27</f>
        <v/>
      </c>
      <c r="N198">
        <f>N132/'Carbon Coefficients'!$D$27</f>
        <v/>
      </c>
      <c r="O198">
        <f>O132/'Carbon Coefficients'!$D$27</f>
        <v/>
      </c>
      <c r="P198">
        <f>P132/'Carbon Coefficients'!$D$27</f>
        <v/>
      </c>
      <c r="Q198">
        <f>Q132/'Carbon Coefficients'!$D$27</f>
        <v/>
      </c>
      <c r="R198">
        <f>R132/'Carbon Coefficients'!$D$27</f>
        <v/>
      </c>
      <c r="S198">
        <f>S132/'Carbon Coefficients'!$D$27</f>
        <v/>
      </c>
      <c r="T198">
        <f>T132/'Carbon Coefficients'!$D$27</f>
        <v/>
      </c>
      <c r="U198">
        <f>U132/'Carbon Coefficients'!$D$27</f>
        <v/>
      </c>
      <c r="V198">
        <f>V132/'Carbon Coefficients'!$D$27</f>
        <v/>
      </c>
      <c r="W198">
        <f>W132/'Carbon Coefficients'!$D$27</f>
        <v/>
      </c>
      <c r="X198">
        <f>X132/'Carbon Coefficients'!$D$27</f>
        <v/>
      </c>
      <c r="Y198">
        <f>Y132/'Carbon Coefficients'!$D$27</f>
        <v/>
      </c>
      <c r="Z198">
        <f>Z132/'Carbon Coefficients'!$D$27</f>
        <v/>
      </c>
      <c r="AA198">
        <f>AA132/'Carbon Coefficients'!$D$27</f>
        <v/>
      </c>
      <c r="AB198">
        <f>AB132/'Carbon Coefficients'!$D$27</f>
        <v/>
      </c>
      <c r="AC198">
        <f>AC132/'Carbon Coefficients'!$D$27</f>
        <v/>
      </c>
      <c r="AD198">
        <f>AD132/'Carbon Coefficients'!$D$27</f>
        <v/>
      </c>
      <c r="AE198">
        <f>AE132/'Carbon Coefficients'!$D$27</f>
        <v/>
      </c>
      <c r="AF198">
        <f>AF132/'Carbon Coefficients'!$D$27</f>
        <v/>
      </c>
      <c r="AG198">
        <f>AG132/'Carbon Coefficients'!$D$27</f>
        <v/>
      </c>
      <c r="AH198">
        <f>AH132/'Carbon Coefficients'!$D$27</f>
        <v/>
      </c>
      <c r="AI198">
        <f>AI132/'Carbon Coefficients'!$D$27</f>
        <v/>
      </c>
      <c r="AJ198">
        <f>AJ132/'Carbon Coefficients'!$D$27</f>
        <v/>
      </c>
      <c r="AK198">
        <f>AK132/'Carbon Coefficients'!$D$27</f>
        <v/>
      </c>
      <c r="AL198">
        <f>AL132/'Carbon Coefficients'!$D$27</f>
        <v/>
      </c>
      <c r="AM198">
        <f>AM132/'Carbon Coefficients'!$D$27</f>
        <v/>
      </c>
      <c r="AN198">
        <f>AN132/'Carbon Coefficients'!$D$27</f>
        <v/>
      </c>
      <c r="AO198">
        <f>AO132/'Carbon Coefficients'!$D$27</f>
        <v/>
      </c>
      <c r="AP198">
        <f>AP132/'Carbon Coefficients'!$D$27</f>
        <v/>
      </c>
      <c r="AQ198">
        <f>AQ132/'Carbon Coefficients'!$D$27</f>
        <v/>
      </c>
      <c r="AR198">
        <f>AR132/'Carbon Coefficients'!$D$27</f>
        <v/>
      </c>
      <c r="AS198">
        <f>AS132/'Carbon Coefficients'!$D$27</f>
        <v/>
      </c>
      <c r="AT198">
        <f>AT132/'Carbon Coefficients'!$D$27</f>
        <v/>
      </c>
      <c r="AU198">
        <f>AU132/'Carbon Coefficients'!$D$27</f>
        <v/>
      </c>
      <c r="AV198">
        <f>AV132/'Carbon Coefficients'!$D$27</f>
        <v/>
      </c>
    </row>
    <row r="199" spans="1:48">
      <c r="A199" t="s">
        <v>323</v>
      </c>
      <c r="B199" t="s">
        <v>1669</v>
      </c>
      <c r="E199">
        <f>E133/'Carbon Coefficients'!$D$27</f>
        <v/>
      </c>
      <c r="F199">
        <f>F133/'Carbon Coefficients'!$D$27</f>
        <v/>
      </c>
      <c r="G199">
        <f>G133/'Carbon Coefficients'!$D$27</f>
        <v/>
      </c>
      <c r="H199">
        <f>H133/'Carbon Coefficients'!$D$27</f>
        <v/>
      </c>
      <c r="I199">
        <f>I133/'Carbon Coefficients'!$D$27</f>
        <v/>
      </c>
      <c r="J199">
        <f>J133/'Carbon Coefficients'!$D$27</f>
        <v/>
      </c>
      <c r="K199">
        <f>K133/'Carbon Coefficients'!$D$27</f>
        <v/>
      </c>
      <c r="L199">
        <f>L133/'Carbon Coefficients'!$D$27</f>
        <v/>
      </c>
      <c r="M199">
        <f>M133/'Carbon Coefficients'!$D$27</f>
        <v/>
      </c>
      <c r="N199">
        <f>N133/'Carbon Coefficients'!$D$27</f>
        <v/>
      </c>
      <c r="O199">
        <f>O133/'Carbon Coefficients'!$D$27</f>
        <v/>
      </c>
      <c r="P199">
        <f>P133/'Carbon Coefficients'!$D$27</f>
        <v/>
      </c>
      <c r="Q199">
        <f>Q133/'Carbon Coefficients'!$D$27</f>
        <v/>
      </c>
      <c r="R199">
        <f>R133/'Carbon Coefficients'!$D$27</f>
        <v/>
      </c>
      <c r="S199">
        <f>S133/'Carbon Coefficients'!$D$27</f>
        <v/>
      </c>
      <c r="T199">
        <f>T133/'Carbon Coefficients'!$D$27</f>
        <v/>
      </c>
      <c r="U199">
        <f>U133/'Carbon Coefficients'!$D$27</f>
        <v/>
      </c>
      <c r="V199">
        <f>V133/'Carbon Coefficients'!$D$27</f>
        <v/>
      </c>
      <c r="W199">
        <f>W133/'Carbon Coefficients'!$D$27</f>
        <v/>
      </c>
      <c r="X199">
        <f>X133/'Carbon Coefficients'!$D$27</f>
        <v/>
      </c>
      <c r="Y199">
        <f>Y133/'Carbon Coefficients'!$D$27</f>
        <v/>
      </c>
      <c r="Z199">
        <f>Z133/'Carbon Coefficients'!$D$27</f>
        <v/>
      </c>
      <c r="AA199">
        <f>AA133/'Carbon Coefficients'!$D$27</f>
        <v/>
      </c>
      <c r="AB199">
        <f>AB133/'Carbon Coefficients'!$D$27</f>
        <v/>
      </c>
      <c r="AC199">
        <f>AC133/'Carbon Coefficients'!$D$27</f>
        <v/>
      </c>
      <c r="AD199">
        <f>AD133/'Carbon Coefficients'!$D$27</f>
        <v/>
      </c>
      <c r="AE199">
        <f>AE133/'Carbon Coefficients'!$D$27</f>
        <v/>
      </c>
      <c r="AF199">
        <f>AF133/'Carbon Coefficients'!$D$27</f>
        <v/>
      </c>
      <c r="AG199">
        <f>AG133/'Carbon Coefficients'!$D$27</f>
        <v/>
      </c>
      <c r="AH199">
        <f>AH133/'Carbon Coefficients'!$D$27</f>
        <v/>
      </c>
      <c r="AI199">
        <f>AI133/'Carbon Coefficients'!$D$27</f>
        <v/>
      </c>
      <c r="AJ199">
        <f>AJ133/'Carbon Coefficients'!$D$27</f>
        <v/>
      </c>
      <c r="AK199">
        <f>AK133/'Carbon Coefficients'!$D$27</f>
        <v/>
      </c>
      <c r="AL199">
        <f>AL133/'Carbon Coefficients'!$D$27</f>
        <v/>
      </c>
      <c r="AM199">
        <f>AM133/'Carbon Coefficients'!$D$27</f>
        <v/>
      </c>
      <c r="AN199">
        <f>AN133/'Carbon Coefficients'!$D$27</f>
        <v/>
      </c>
      <c r="AO199">
        <f>AO133/'Carbon Coefficients'!$D$27</f>
        <v/>
      </c>
      <c r="AP199">
        <f>AP133/'Carbon Coefficients'!$D$27</f>
        <v/>
      </c>
      <c r="AQ199">
        <f>AQ133/'Carbon Coefficients'!$D$27</f>
        <v/>
      </c>
      <c r="AR199">
        <f>AR133/'Carbon Coefficients'!$D$27</f>
        <v/>
      </c>
      <c r="AS199">
        <f>AS133/'Carbon Coefficients'!$D$27</f>
        <v/>
      </c>
      <c r="AT199">
        <f>AT133/'Carbon Coefficients'!$D$27</f>
        <v/>
      </c>
      <c r="AU199">
        <f>AU133/'Carbon Coefficients'!$D$27</f>
        <v/>
      </c>
      <c r="AV199">
        <f>AV133/'Carbon Coefficients'!$D$27</f>
        <v/>
      </c>
    </row>
    <row r="200" spans="1:48">
      <c r="A200" t="s">
        <v>291</v>
      </c>
      <c r="B200" t="s">
        <v>1669</v>
      </c>
      <c r="E200">
        <f>E134/'Carbon Coefficients'!$D$27</f>
        <v/>
      </c>
      <c r="F200">
        <f>F134/'Carbon Coefficients'!$D$27</f>
        <v/>
      </c>
      <c r="G200">
        <f>G134/'Carbon Coefficients'!$D$27</f>
        <v/>
      </c>
      <c r="H200">
        <f>H134/'Carbon Coefficients'!$D$27</f>
        <v/>
      </c>
      <c r="I200">
        <f>I134/'Carbon Coefficients'!$D$27</f>
        <v/>
      </c>
      <c r="J200">
        <f>J134/'Carbon Coefficients'!$D$27</f>
        <v/>
      </c>
      <c r="K200">
        <f>K134/'Carbon Coefficients'!$D$27</f>
        <v/>
      </c>
      <c r="L200">
        <f>L134/'Carbon Coefficients'!$D$27</f>
        <v/>
      </c>
      <c r="M200">
        <f>M134/'Carbon Coefficients'!$D$27</f>
        <v/>
      </c>
      <c r="N200">
        <f>N134/'Carbon Coefficients'!$D$27</f>
        <v/>
      </c>
      <c r="O200">
        <f>O134/'Carbon Coefficients'!$D$27</f>
        <v/>
      </c>
      <c r="P200">
        <f>P134/'Carbon Coefficients'!$D$27</f>
        <v/>
      </c>
      <c r="Q200">
        <f>Q134/'Carbon Coefficients'!$D$27</f>
        <v/>
      </c>
      <c r="R200">
        <f>R134/'Carbon Coefficients'!$D$27</f>
        <v/>
      </c>
      <c r="S200">
        <f>S134/'Carbon Coefficients'!$D$27</f>
        <v/>
      </c>
      <c r="T200">
        <f>T134/'Carbon Coefficients'!$D$27</f>
        <v/>
      </c>
      <c r="U200">
        <f>U134/'Carbon Coefficients'!$D$27</f>
        <v/>
      </c>
      <c r="V200">
        <f>V134/'Carbon Coefficients'!$D$27</f>
        <v/>
      </c>
      <c r="W200">
        <f>W134/'Carbon Coefficients'!$D$27</f>
        <v/>
      </c>
      <c r="X200">
        <f>X134/'Carbon Coefficients'!$D$27</f>
        <v/>
      </c>
      <c r="Y200">
        <f>Y134/'Carbon Coefficients'!$D$27</f>
        <v/>
      </c>
      <c r="Z200">
        <f>Z134/'Carbon Coefficients'!$D$27</f>
        <v/>
      </c>
      <c r="AA200">
        <f>AA134/'Carbon Coefficients'!$D$27</f>
        <v/>
      </c>
      <c r="AB200">
        <f>AB134/'Carbon Coefficients'!$D$27</f>
        <v/>
      </c>
      <c r="AC200">
        <f>AC134/'Carbon Coefficients'!$D$27</f>
        <v/>
      </c>
      <c r="AD200">
        <f>AD134/'Carbon Coefficients'!$D$27</f>
        <v/>
      </c>
      <c r="AE200">
        <f>AE134/'Carbon Coefficients'!$D$27</f>
        <v/>
      </c>
      <c r="AF200">
        <f>AF134/'Carbon Coefficients'!$D$27</f>
        <v/>
      </c>
      <c r="AG200">
        <f>AG134/'Carbon Coefficients'!$D$27</f>
        <v/>
      </c>
      <c r="AH200">
        <f>AH134/'Carbon Coefficients'!$D$27</f>
        <v/>
      </c>
      <c r="AI200">
        <f>AI134/'Carbon Coefficients'!$D$27</f>
        <v/>
      </c>
      <c r="AJ200">
        <f>AJ134/'Carbon Coefficients'!$D$27</f>
        <v/>
      </c>
      <c r="AK200">
        <f>AK134/'Carbon Coefficients'!$D$27</f>
        <v/>
      </c>
      <c r="AL200">
        <f>AL134/'Carbon Coefficients'!$D$27</f>
        <v/>
      </c>
      <c r="AM200">
        <f>AM134/'Carbon Coefficients'!$D$27</f>
        <v/>
      </c>
      <c r="AN200">
        <f>AN134/'Carbon Coefficients'!$D$27</f>
        <v/>
      </c>
      <c r="AO200">
        <f>AO134/'Carbon Coefficients'!$D$27</f>
        <v/>
      </c>
      <c r="AP200">
        <f>AP134/'Carbon Coefficients'!$D$27</f>
        <v/>
      </c>
      <c r="AQ200">
        <f>AQ134/'Carbon Coefficients'!$D$27</f>
        <v/>
      </c>
      <c r="AR200">
        <f>AR134/'Carbon Coefficients'!$D$27</f>
        <v/>
      </c>
      <c r="AS200">
        <f>AS134/'Carbon Coefficients'!$D$27</f>
        <v/>
      </c>
      <c r="AT200">
        <f>AT134/'Carbon Coefficients'!$D$27</f>
        <v/>
      </c>
      <c r="AU200">
        <f>AU134/'Carbon Coefficients'!$D$27</f>
        <v/>
      </c>
      <c r="AV200">
        <f>AV134/'Carbon Coefficients'!$D$27</f>
        <v/>
      </c>
    </row>
    <row r="201" spans="1:48">
      <c r="A201" t="s">
        <v>280</v>
      </c>
      <c r="B201" t="s">
        <v>1669</v>
      </c>
      <c r="E201">
        <f>E135/'Carbon Coefficients'!$D$27</f>
        <v/>
      </c>
      <c r="F201">
        <f>F135/'Carbon Coefficients'!$D$27</f>
        <v/>
      </c>
      <c r="G201">
        <f>G135/'Carbon Coefficients'!$D$27</f>
        <v/>
      </c>
      <c r="H201">
        <f>H135/'Carbon Coefficients'!$D$27</f>
        <v/>
      </c>
      <c r="I201">
        <f>I135/'Carbon Coefficients'!$D$27</f>
        <v/>
      </c>
      <c r="J201">
        <f>J135/'Carbon Coefficients'!$D$27</f>
        <v/>
      </c>
      <c r="K201">
        <f>K135/'Carbon Coefficients'!$D$27</f>
        <v/>
      </c>
      <c r="L201">
        <f>L135/'Carbon Coefficients'!$D$27</f>
        <v/>
      </c>
      <c r="M201">
        <f>M135/'Carbon Coefficients'!$D$27</f>
        <v/>
      </c>
      <c r="N201">
        <f>N135/'Carbon Coefficients'!$D$27</f>
        <v/>
      </c>
      <c r="O201">
        <f>O135/'Carbon Coefficients'!$D$27</f>
        <v/>
      </c>
      <c r="P201">
        <f>P135/'Carbon Coefficients'!$D$27</f>
        <v/>
      </c>
      <c r="Q201">
        <f>Q135/'Carbon Coefficients'!$D$27</f>
        <v/>
      </c>
      <c r="R201">
        <f>R135/'Carbon Coefficients'!$D$27</f>
        <v/>
      </c>
      <c r="S201">
        <f>S135/'Carbon Coefficients'!$D$27</f>
        <v/>
      </c>
      <c r="T201">
        <f>T135/'Carbon Coefficients'!$D$27</f>
        <v/>
      </c>
      <c r="U201">
        <f>U135/'Carbon Coefficients'!$D$27</f>
        <v/>
      </c>
      <c r="V201">
        <f>V135/'Carbon Coefficients'!$D$27</f>
        <v/>
      </c>
      <c r="W201">
        <f>W135/'Carbon Coefficients'!$D$27</f>
        <v/>
      </c>
      <c r="X201">
        <f>X135/'Carbon Coefficients'!$D$27</f>
        <v/>
      </c>
      <c r="Y201">
        <f>Y135/'Carbon Coefficients'!$D$27</f>
        <v/>
      </c>
      <c r="Z201">
        <f>Z135/'Carbon Coefficients'!$D$27</f>
        <v/>
      </c>
      <c r="AA201">
        <f>AA135/'Carbon Coefficients'!$D$27</f>
        <v/>
      </c>
      <c r="AB201">
        <f>AB135/'Carbon Coefficients'!$D$27</f>
        <v/>
      </c>
      <c r="AC201">
        <f>AC135/'Carbon Coefficients'!$D$27</f>
        <v/>
      </c>
      <c r="AD201">
        <f>AD135/'Carbon Coefficients'!$D$27</f>
        <v/>
      </c>
      <c r="AE201">
        <f>AE135/'Carbon Coefficients'!$D$27</f>
        <v/>
      </c>
      <c r="AF201">
        <f>AF135/'Carbon Coefficients'!$D$27</f>
        <v/>
      </c>
      <c r="AG201">
        <f>AG135/'Carbon Coefficients'!$D$27</f>
        <v/>
      </c>
      <c r="AH201">
        <f>AH135/'Carbon Coefficients'!$D$27</f>
        <v/>
      </c>
      <c r="AI201">
        <f>AI135/'Carbon Coefficients'!$D$27</f>
        <v/>
      </c>
      <c r="AJ201">
        <f>AJ135/'Carbon Coefficients'!$D$27</f>
        <v/>
      </c>
      <c r="AK201">
        <f>AK135/'Carbon Coefficients'!$D$27</f>
        <v/>
      </c>
      <c r="AL201">
        <f>AL135/'Carbon Coefficients'!$D$27</f>
        <v/>
      </c>
      <c r="AM201">
        <f>AM135/'Carbon Coefficients'!$D$27</f>
        <v/>
      </c>
      <c r="AN201">
        <f>AN135/'Carbon Coefficients'!$D$27</f>
        <v/>
      </c>
      <c r="AO201">
        <f>AO135/'Carbon Coefficients'!$D$27</f>
        <v/>
      </c>
      <c r="AP201">
        <f>AP135/'Carbon Coefficients'!$D$27</f>
        <v/>
      </c>
      <c r="AQ201">
        <f>AQ135/'Carbon Coefficients'!$D$27</f>
        <v/>
      </c>
      <c r="AR201">
        <f>AR135/'Carbon Coefficients'!$D$27</f>
        <v/>
      </c>
      <c r="AS201">
        <f>AS135/'Carbon Coefficients'!$D$27</f>
        <v/>
      </c>
      <c r="AT201">
        <f>AT135/'Carbon Coefficients'!$D$27</f>
        <v/>
      </c>
      <c r="AU201">
        <f>AU135/'Carbon Coefficients'!$D$27</f>
        <v/>
      </c>
      <c r="AV201">
        <f>AV135/'Carbon Coefficients'!$D$27</f>
        <v/>
      </c>
    </row>
    <row r="202" spans="1:48">
      <c r="A202" t="s">
        <v>311</v>
      </c>
      <c r="B202" t="s">
        <v>1669</v>
      </c>
      <c r="E202">
        <f>E136/'Carbon Coefficients'!$D$27</f>
        <v/>
      </c>
      <c r="F202">
        <f>F136/'Carbon Coefficients'!$D$27</f>
        <v/>
      </c>
      <c r="G202">
        <f>G136/'Carbon Coefficients'!$D$27</f>
        <v/>
      </c>
      <c r="H202">
        <f>H136/'Carbon Coefficients'!$D$27</f>
        <v/>
      </c>
      <c r="I202">
        <f>I136/'Carbon Coefficients'!$D$27</f>
        <v/>
      </c>
      <c r="J202">
        <f>J136/'Carbon Coefficients'!$D$27</f>
        <v/>
      </c>
      <c r="K202">
        <f>K136/'Carbon Coefficients'!$D$27</f>
        <v/>
      </c>
      <c r="L202">
        <f>L136/'Carbon Coefficients'!$D$27</f>
        <v/>
      </c>
      <c r="M202">
        <f>M136/'Carbon Coefficients'!$D$27</f>
        <v/>
      </c>
      <c r="N202">
        <f>N136/'Carbon Coefficients'!$D$27</f>
        <v/>
      </c>
      <c r="O202">
        <f>O136/'Carbon Coefficients'!$D$27</f>
        <v/>
      </c>
      <c r="P202">
        <f>P136/'Carbon Coefficients'!$D$27</f>
        <v/>
      </c>
      <c r="Q202">
        <f>Q136/'Carbon Coefficients'!$D$27</f>
        <v/>
      </c>
      <c r="R202">
        <f>R136/'Carbon Coefficients'!$D$27</f>
        <v/>
      </c>
      <c r="S202">
        <f>S136/'Carbon Coefficients'!$D$27</f>
        <v/>
      </c>
      <c r="T202">
        <f>T136/'Carbon Coefficients'!$D$27</f>
        <v/>
      </c>
      <c r="U202">
        <f>U136/'Carbon Coefficients'!$D$27</f>
        <v/>
      </c>
      <c r="V202">
        <f>V136/'Carbon Coefficients'!$D$27</f>
        <v/>
      </c>
      <c r="W202">
        <f>W136/'Carbon Coefficients'!$D$27</f>
        <v/>
      </c>
      <c r="X202">
        <f>X136/'Carbon Coefficients'!$D$27</f>
        <v/>
      </c>
      <c r="Y202">
        <f>Y136/'Carbon Coefficients'!$D$27</f>
        <v/>
      </c>
      <c r="Z202">
        <f>Z136/'Carbon Coefficients'!$D$27</f>
        <v/>
      </c>
      <c r="AA202">
        <f>AA136/'Carbon Coefficients'!$D$27</f>
        <v/>
      </c>
      <c r="AB202">
        <f>AB136/'Carbon Coefficients'!$D$27</f>
        <v/>
      </c>
      <c r="AC202">
        <f>AC136/'Carbon Coefficients'!$D$27</f>
        <v/>
      </c>
      <c r="AD202">
        <f>AD136/'Carbon Coefficients'!$D$27</f>
        <v/>
      </c>
      <c r="AE202">
        <f>AE136/'Carbon Coefficients'!$D$27</f>
        <v/>
      </c>
      <c r="AF202">
        <f>AF136/'Carbon Coefficients'!$D$27</f>
        <v/>
      </c>
      <c r="AG202">
        <f>AG136/'Carbon Coefficients'!$D$27</f>
        <v/>
      </c>
      <c r="AH202">
        <f>AH136/'Carbon Coefficients'!$D$27</f>
        <v/>
      </c>
      <c r="AI202">
        <f>AI136/'Carbon Coefficients'!$D$27</f>
        <v/>
      </c>
      <c r="AJ202">
        <f>AJ136/'Carbon Coefficients'!$D$27</f>
        <v/>
      </c>
      <c r="AK202">
        <f>AK136/'Carbon Coefficients'!$D$27</f>
        <v/>
      </c>
      <c r="AL202">
        <f>AL136/'Carbon Coefficients'!$D$27</f>
        <v/>
      </c>
      <c r="AM202">
        <f>AM136/'Carbon Coefficients'!$D$27</f>
        <v/>
      </c>
      <c r="AN202">
        <f>AN136/'Carbon Coefficients'!$D$27</f>
        <v/>
      </c>
      <c r="AO202">
        <f>AO136/'Carbon Coefficients'!$D$27</f>
        <v/>
      </c>
      <c r="AP202">
        <f>AP136/'Carbon Coefficients'!$D$27</f>
        <v/>
      </c>
      <c r="AQ202">
        <f>AQ136/'Carbon Coefficients'!$D$27</f>
        <v/>
      </c>
      <c r="AR202">
        <f>AR136/'Carbon Coefficients'!$D$27</f>
        <v/>
      </c>
      <c r="AS202">
        <f>AS136/'Carbon Coefficients'!$D$27</f>
        <v/>
      </c>
      <c r="AT202">
        <f>AT136/'Carbon Coefficients'!$D$27</f>
        <v/>
      </c>
      <c r="AU202">
        <f>AU136/'Carbon Coefficients'!$D$27</f>
        <v/>
      </c>
      <c r="AV202">
        <f>AV136/'Carbon Coefficients'!$D$27</f>
        <v/>
      </c>
    </row>
    <row r="203" spans="1:48">
      <c r="A203" t="s">
        <v>349</v>
      </c>
      <c r="B203" t="s">
        <v>1669</v>
      </c>
      <c r="E203">
        <f>E137/'Carbon Coefficients'!$D$27</f>
        <v/>
      </c>
      <c r="F203">
        <f>F137/'Carbon Coefficients'!$D$27</f>
        <v/>
      </c>
      <c r="G203">
        <f>G137/'Carbon Coefficients'!$D$27</f>
        <v/>
      </c>
      <c r="H203">
        <f>H137/'Carbon Coefficients'!$D$27</f>
        <v/>
      </c>
      <c r="I203">
        <f>I137/'Carbon Coefficients'!$D$27</f>
        <v/>
      </c>
      <c r="J203">
        <f>J137/'Carbon Coefficients'!$D$27</f>
        <v/>
      </c>
      <c r="K203">
        <f>K137/'Carbon Coefficients'!$D$27</f>
        <v/>
      </c>
      <c r="L203">
        <f>L137/'Carbon Coefficients'!$D$27</f>
        <v/>
      </c>
      <c r="M203">
        <f>M137/'Carbon Coefficients'!$D$27</f>
        <v/>
      </c>
      <c r="N203">
        <f>N137/'Carbon Coefficients'!$D$27</f>
        <v/>
      </c>
      <c r="O203">
        <f>O137/'Carbon Coefficients'!$D$27</f>
        <v/>
      </c>
      <c r="P203">
        <f>P137/'Carbon Coefficients'!$D$27</f>
        <v/>
      </c>
      <c r="Q203">
        <f>Q137/'Carbon Coefficients'!$D$27</f>
        <v/>
      </c>
      <c r="R203">
        <f>R137/'Carbon Coefficients'!$D$27</f>
        <v/>
      </c>
      <c r="S203">
        <f>S137/'Carbon Coefficients'!$D$27</f>
        <v/>
      </c>
      <c r="T203">
        <f>T137/'Carbon Coefficients'!$D$27</f>
        <v/>
      </c>
      <c r="U203">
        <f>U137/'Carbon Coefficients'!$D$27</f>
        <v/>
      </c>
      <c r="V203">
        <f>V137/'Carbon Coefficients'!$D$27</f>
        <v/>
      </c>
      <c r="W203">
        <f>W137/'Carbon Coefficients'!$D$27</f>
        <v/>
      </c>
      <c r="X203">
        <f>X137/'Carbon Coefficients'!$D$27</f>
        <v/>
      </c>
      <c r="Y203">
        <f>Y137/'Carbon Coefficients'!$D$27</f>
        <v/>
      </c>
      <c r="Z203">
        <f>Z137/'Carbon Coefficients'!$D$27</f>
        <v/>
      </c>
      <c r="AA203">
        <f>AA137/'Carbon Coefficients'!$D$27</f>
        <v/>
      </c>
      <c r="AB203">
        <f>AB137/'Carbon Coefficients'!$D$27</f>
        <v/>
      </c>
      <c r="AC203">
        <f>AC137/'Carbon Coefficients'!$D$27</f>
        <v/>
      </c>
      <c r="AD203">
        <f>AD137/'Carbon Coefficients'!$D$27</f>
        <v/>
      </c>
      <c r="AE203">
        <f>AE137/'Carbon Coefficients'!$D$27</f>
        <v/>
      </c>
      <c r="AF203">
        <f>AF137/'Carbon Coefficients'!$D$27</f>
        <v/>
      </c>
      <c r="AG203">
        <f>AG137/'Carbon Coefficients'!$D$27</f>
        <v/>
      </c>
      <c r="AH203">
        <f>AH137/'Carbon Coefficients'!$D$27</f>
        <v/>
      </c>
      <c r="AI203">
        <f>AI137/'Carbon Coefficients'!$D$27</f>
        <v/>
      </c>
      <c r="AJ203">
        <f>AJ137/'Carbon Coefficients'!$D$27</f>
        <v/>
      </c>
      <c r="AK203">
        <f>AK137/'Carbon Coefficients'!$D$27</f>
        <v/>
      </c>
      <c r="AL203">
        <f>AL137/'Carbon Coefficients'!$D$27</f>
        <v/>
      </c>
      <c r="AM203">
        <f>AM137/'Carbon Coefficients'!$D$27</f>
        <v/>
      </c>
      <c r="AN203">
        <f>AN137/'Carbon Coefficients'!$D$27</f>
        <v/>
      </c>
      <c r="AO203">
        <f>AO137/'Carbon Coefficients'!$D$27</f>
        <v/>
      </c>
      <c r="AP203">
        <f>AP137/'Carbon Coefficients'!$D$27</f>
        <v/>
      </c>
      <c r="AQ203">
        <f>AQ137/'Carbon Coefficients'!$D$27</f>
        <v/>
      </c>
      <c r="AR203">
        <f>AR137/'Carbon Coefficients'!$D$27</f>
        <v/>
      </c>
      <c r="AS203">
        <f>AS137/'Carbon Coefficients'!$D$27</f>
        <v/>
      </c>
      <c r="AT203">
        <f>AT137/'Carbon Coefficients'!$D$27</f>
        <v/>
      </c>
      <c r="AU203">
        <f>AU137/'Carbon Coefficients'!$D$27</f>
        <v/>
      </c>
      <c r="AV203">
        <f>AV137/'Carbon Coefficients'!$D$27</f>
        <v/>
      </c>
    </row>
    <row r="204" spans="1:48">
      <c r="A204" t="s">
        <v>399</v>
      </c>
      <c r="B204" t="s">
        <v>1669</v>
      </c>
      <c r="E204">
        <f>E138/'Carbon Coefficients'!$D$27</f>
        <v/>
      </c>
      <c r="F204">
        <f>F138/'Carbon Coefficients'!$D$27</f>
        <v/>
      </c>
      <c r="G204">
        <f>G138/'Carbon Coefficients'!$D$27</f>
        <v/>
      </c>
      <c r="H204">
        <f>H138/'Carbon Coefficients'!$D$27</f>
        <v/>
      </c>
      <c r="I204">
        <f>I138/'Carbon Coefficients'!$D$27</f>
        <v/>
      </c>
      <c r="J204">
        <f>J138/'Carbon Coefficients'!$D$27</f>
        <v/>
      </c>
      <c r="K204">
        <f>K138/'Carbon Coefficients'!$D$27</f>
        <v/>
      </c>
      <c r="L204">
        <f>L138/'Carbon Coefficients'!$D$27</f>
        <v/>
      </c>
      <c r="M204">
        <f>M138/'Carbon Coefficients'!$D$27</f>
        <v/>
      </c>
      <c r="N204">
        <f>N138/'Carbon Coefficients'!$D$27</f>
        <v/>
      </c>
      <c r="O204">
        <f>O138/'Carbon Coefficients'!$D$27</f>
        <v/>
      </c>
      <c r="P204">
        <f>P138/'Carbon Coefficients'!$D$27</f>
        <v/>
      </c>
      <c r="Q204">
        <f>Q138/'Carbon Coefficients'!$D$27</f>
        <v/>
      </c>
      <c r="R204">
        <f>R138/'Carbon Coefficients'!$D$27</f>
        <v/>
      </c>
      <c r="S204">
        <f>S138/'Carbon Coefficients'!$D$27</f>
        <v/>
      </c>
      <c r="T204">
        <f>T138/'Carbon Coefficients'!$D$27</f>
        <v/>
      </c>
      <c r="U204">
        <f>U138/'Carbon Coefficients'!$D$27</f>
        <v/>
      </c>
      <c r="V204">
        <f>V138/'Carbon Coefficients'!$D$27</f>
        <v/>
      </c>
      <c r="W204">
        <f>W138/'Carbon Coefficients'!$D$27</f>
        <v/>
      </c>
      <c r="X204">
        <f>X138/'Carbon Coefficients'!$D$27</f>
        <v/>
      </c>
      <c r="Y204">
        <f>Y138/'Carbon Coefficients'!$D$27</f>
        <v/>
      </c>
      <c r="Z204">
        <f>Z138/'Carbon Coefficients'!$D$27</f>
        <v/>
      </c>
      <c r="AA204">
        <f>AA138/'Carbon Coefficients'!$D$27</f>
        <v/>
      </c>
      <c r="AB204">
        <f>AB138/'Carbon Coefficients'!$D$27</f>
        <v/>
      </c>
      <c r="AC204">
        <f>AC138/'Carbon Coefficients'!$D$27</f>
        <v/>
      </c>
      <c r="AD204">
        <f>AD138/'Carbon Coefficients'!$D$27</f>
        <v/>
      </c>
      <c r="AE204">
        <f>AE138/'Carbon Coefficients'!$D$27</f>
        <v/>
      </c>
      <c r="AF204">
        <f>AF138/'Carbon Coefficients'!$D$27</f>
        <v/>
      </c>
      <c r="AG204">
        <f>AG138/'Carbon Coefficients'!$D$27</f>
        <v/>
      </c>
      <c r="AH204">
        <f>AH138/'Carbon Coefficients'!$D$27</f>
        <v/>
      </c>
      <c r="AI204">
        <f>AI138/'Carbon Coefficients'!$D$27</f>
        <v/>
      </c>
      <c r="AJ204">
        <f>AJ138/'Carbon Coefficients'!$D$27</f>
        <v/>
      </c>
      <c r="AK204">
        <f>AK138/'Carbon Coefficients'!$D$27</f>
        <v/>
      </c>
      <c r="AL204">
        <f>AL138/'Carbon Coefficients'!$D$27</f>
        <v/>
      </c>
      <c r="AM204">
        <f>AM138/'Carbon Coefficients'!$D$27</f>
        <v/>
      </c>
      <c r="AN204">
        <f>AN138/'Carbon Coefficients'!$D$27</f>
        <v/>
      </c>
      <c r="AO204">
        <f>AO138/'Carbon Coefficients'!$D$27</f>
        <v/>
      </c>
      <c r="AP204">
        <f>AP138/'Carbon Coefficients'!$D$27</f>
        <v/>
      </c>
      <c r="AQ204">
        <f>AQ138/'Carbon Coefficients'!$D$27</f>
        <v/>
      </c>
      <c r="AR204">
        <f>AR138/'Carbon Coefficients'!$D$27</f>
        <v/>
      </c>
      <c r="AS204">
        <f>AS138/'Carbon Coefficients'!$D$27</f>
        <v/>
      </c>
      <c r="AT204">
        <f>AT138/'Carbon Coefficients'!$D$27</f>
        <v/>
      </c>
      <c r="AU204">
        <f>AU138/'Carbon Coefficients'!$D$27</f>
        <v/>
      </c>
      <c r="AV204">
        <f>AV138/'Carbon Coefficients'!$D$27</f>
        <v/>
      </c>
    </row>
    <row r="205" spans="1:48">
      <c r="A205" t="s">
        <v>288</v>
      </c>
      <c r="B205" t="s">
        <v>1669</v>
      </c>
      <c r="E205">
        <f>E139/'Carbon Coefficients'!$D$27</f>
        <v/>
      </c>
      <c r="F205">
        <f>F139/'Carbon Coefficients'!$D$27</f>
        <v/>
      </c>
      <c r="G205">
        <f>G139/'Carbon Coefficients'!$D$27</f>
        <v/>
      </c>
      <c r="H205">
        <f>H139/'Carbon Coefficients'!$D$27</f>
        <v/>
      </c>
      <c r="I205">
        <f>I139/'Carbon Coefficients'!$D$27</f>
        <v/>
      </c>
      <c r="J205">
        <f>J139/'Carbon Coefficients'!$D$27</f>
        <v/>
      </c>
      <c r="K205">
        <f>K139/'Carbon Coefficients'!$D$27</f>
        <v/>
      </c>
      <c r="L205">
        <f>L139/'Carbon Coefficients'!$D$27</f>
        <v/>
      </c>
      <c r="M205">
        <f>M139/'Carbon Coefficients'!$D$27</f>
        <v/>
      </c>
      <c r="N205">
        <f>N139/'Carbon Coefficients'!$D$27</f>
        <v/>
      </c>
      <c r="O205">
        <f>O139/'Carbon Coefficients'!$D$27</f>
        <v/>
      </c>
      <c r="P205">
        <f>P139/'Carbon Coefficients'!$D$27</f>
        <v/>
      </c>
      <c r="Q205">
        <f>Q139/'Carbon Coefficients'!$D$27</f>
        <v/>
      </c>
      <c r="R205">
        <f>R139/'Carbon Coefficients'!$D$27</f>
        <v/>
      </c>
      <c r="S205">
        <f>S139/'Carbon Coefficients'!$D$27</f>
        <v/>
      </c>
      <c r="T205">
        <f>T139/'Carbon Coefficients'!$D$27</f>
        <v/>
      </c>
      <c r="U205">
        <f>U139/'Carbon Coefficients'!$D$27</f>
        <v/>
      </c>
      <c r="V205">
        <f>V139/'Carbon Coefficients'!$D$27</f>
        <v/>
      </c>
      <c r="W205">
        <f>W139/'Carbon Coefficients'!$D$27</f>
        <v/>
      </c>
      <c r="X205">
        <f>X139/'Carbon Coefficients'!$D$27</f>
        <v/>
      </c>
      <c r="Y205">
        <f>Y139/'Carbon Coefficients'!$D$27</f>
        <v/>
      </c>
      <c r="Z205">
        <f>Z139/'Carbon Coefficients'!$D$27</f>
        <v/>
      </c>
      <c r="AA205">
        <f>AA139/'Carbon Coefficients'!$D$27</f>
        <v/>
      </c>
      <c r="AB205">
        <f>AB139/'Carbon Coefficients'!$D$27</f>
        <v/>
      </c>
      <c r="AC205">
        <f>AC139/'Carbon Coefficients'!$D$27</f>
        <v/>
      </c>
      <c r="AD205">
        <f>AD139/'Carbon Coefficients'!$D$27</f>
        <v/>
      </c>
      <c r="AE205">
        <f>AE139/'Carbon Coefficients'!$D$27</f>
        <v/>
      </c>
      <c r="AF205">
        <f>AF139/'Carbon Coefficients'!$D$27</f>
        <v/>
      </c>
      <c r="AG205">
        <f>AG139/'Carbon Coefficients'!$D$27</f>
        <v/>
      </c>
      <c r="AH205">
        <f>AH139/'Carbon Coefficients'!$D$27</f>
        <v/>
      </c>
      <c r="AI205">
        <f>AI139/'Carbon Coefficients'!$D$27</f>
        <v/>
      </c>
      <c r="AJ205">
        <f>AJ139/'Carbon Coefficients'!$D$27</f>
        <v/>
      </c>
      <c r="AK205">
        <f>AK139/'Carbon Coefficients'!$D$27</f>
        <v/>
      </c>
      <c r="AL205">
        <f>AL139/'Carbon Coefficients'!$D$27</f>
        <v/>
      </c>
      <c r="AM205">
        <f>AM139/'Carbon Coefficients'!$D$27</f>
        <v/>
      </c>
      <c r="AN205">
        <f>AN139/'Carbon Coefficients'!$D$27</f>
        <v/>
      </c>
      <c r="AO205">
        <f>AO139/'Carbon Coefficients'!$D$27</f>
        <v/>
      </c>
      <c r="AP205">
        <f>AP139/'Carbon Coefficients'!$D$27</f>
        <v/>
      </c>
      <c r="AQ205">
        <f>AQ139/'Carbon Coefficients'!$D$27</f>
        <v/>
      </c>
      <c r="AR205">
        <f>AR139/'Carbon Coefficients'!$D$27</f>
        <v/>
      </c>
      <c r="AS205">
        <f>AS139/'Carbon Coefficients'!$D$27</f>
        <v/>
      </c>
      <c r="AT205">
        <f>AT139/'Carbon Coefficients'!$D$27</f>
        <v/>
      </c>
      <c r="AU205">
        <f>AU139/'Carbon Coefficients'!$D$27</f>
        <v/>
      </c>
      <c r="AV205">
        <f>AV139/'Carbon Coefficients'!$D$27</f>
        <v/>
      </c>
    </row>
    <row r="206" spans="1:48">
      <c r="A206" t="s">
        <v>272</v>
      </c>
      <c r="B206" t="s">
        <v>1669</v>
      </c>
      <c r="E206">
        <f>E140/'Carbon Coefficients'!$D$27</f>
        <v/>
      </c>
      <c r="F206">
        <f>F140/'Carbon Coefficients'!$D$27</f>
        <v/>
      </c>
      <c r="G206">
        <f>G140/'Carbon Coefficients'!$D$27</f>
        <v/>
      </c>
      <c r="H206">
        <f>H140/'Carbon Coefficients'!$D$27</f>
        <v/>
      </c>
      <c r="I206">
        <f>I140/'Carbon Coefficients'!$D$27</f>
        <v/>
      </c>
      <c r="J206">
        <f>J140/'Carbon Coefficients'!$D$27</f>
        <v/>
      </c>
      <c r="K206">
        <f>K140/'Carbon Coefficients'!$D$27</f>
        <v/>
      </c>
      <c r="L206">
        <f>L140/'Carbon Coefficients'!$D$27</f>
        <v/>
      </c>
      <c r="M206">
        <f>M140/'Carbon Coefficients'!$D$27</f>
        <v/>
      </c>
      <c r="N206">
        <f>N140/'Carbon Coefficients'!$D$27</f>
        <v/>
      </c>
      <c r="O206">
        <f>O140/'Carbon Coefficients'!$D$27</f>
        <v/>
      </c>
      <c r="P206">
        <f>P140/'Carbon Coefficients'!$D$27</f>
        <v/>
      </c>
      <c r="Q206">
        <f>Q140/'Carbon Coefficients'!$D$27</f>
        <v/>
      </c>
      <c r="R206">
        <f>R140/'Carbon Coefficients'!$D$27</f>
        <v/>
      </c>
      <c r="S206">
        <f>S140/'Carbon Coefficients'!$D$27</f>
        <v/>
      </c>
      <c r="T206">
        <f>T140/'Carbon Coefficients'!$D$27</f>
        <v/>
      </c>
      <c r="U206">
        <f>U140/'Carbon Coefficients'!$D$27</f>
        <v/>
      </c>
      <c r="V206">
        <f>V140/'Carbon Coefficients'!$D$27</f>
        <v/>
      </c>
      <c r="W206">
        <f>W140/'Carbon Coefficients'!$D$27</f>
        <v/>
      </c>
      <c r="X206">
        <f>X140/'Carbon Coefficients'!$D$27</f>
        <v/>
      </c>
      <c r="Y206">
        <f>Y140/'Carbon Coefficients'!$D$27</f>
        <v/>
      </c>
      <c r="Z206">
        <f>Z140/'Carbon Coefficients'!$D$27</f>
        <v/>
      </c>
      <c r="AA206">
        <f>AA140/'Carbon Coefficients'!$D$27</f>
        <v/>
      </c>
      <c r="AB206">
        <f>AB140/'Carbon Coefficients'!$D$27</f>
        <v/>
      </c>
      <c r="AC206">
        <f>AC140/'Carbon Coefficients'!$D$27</f>
        <v/>
      </c>
      <c r="AD206">
        <f>AD140/'Carbon Coefficients'!$D$27</f>
        <v/>
      </c>
      <c r="AE206">
        <f>AE140/'Carbon Coefficients'!$D$27</f>
        <v/>
      </c>
      <c r="AF206">
        <f>AF140/'Carbon Coefficients'!$D$27</f>
        <v/>
      </c>
      <c r="AG206">
        <f>AG140/'Carbon Coefficients'!$D$27</f>
        <v/>
      </c>
      <c r="AH206">
        <f>AH140/'Carbon Coefficients'!$D$27</f>
        <v/>
      </c>
      <c r="AI206">
        <f>AI140/'Carbon Coefficients'!$D$27</f>
        <v/>
      </c>
      <c r="AJ206">
        <f>AJ140/'Carbon Coefficients'!$D$27</f>
        <v/>
      </c>
      <c r="AK206">
        <f>AK140/'Carbon Coefficients'!$D$27</f>
        <v/>
      </c>
      <c r="AL206">
        <f>AL140/'Carbon Coefficients'!$D$27</f>
        <v/>
      </c>
      <c r="AM206">
        <f>AM140/'Carbon Coefficients'!$D$27</f>
        <v/>
      </c>
      <c r="AN206">
        <f>AN140/'Carbon Coefficients'!$D$27</f>
        <v/>
      </c>
      <c r="AO206">
        <f>AO140/'Carbon Coefficients'!$D$27</f>
        <v/>
      </c>
      <c r="AP206">
        <f>AP140/'Carbon Coefficients'!$D$27</f>
        <v/>
      </c>
      <c r="AQ206">
        <f>AQ140/'Carbon Coefficients'!$D$27</f>
        <v/>
      </c>
      <c r="AR206">
        <f>AR140/'Carbon Coefficients'!$D$27</f>
        <v/>
      </c>
      <c r="AS206">
        <f>AS140/'Carbon Coefficients'!$D$27</f>
        <v/>
      </c>
      <c r="AT206">
        <f>AT140/'Carbon Coefficients'!$D$27</f>
        <v/>
      </c>
      <c r="AU206">
        <f>AU140/'Carbon Coefficients'!$D$27</f>
        <v/>
      </c>
      <c r="AV206">
        <f>AV140/'Carbon Coefficients'!$D$27</f>
        <v/>
      </c>
    </row>
    <row r="207" spans="1:48">
      <c r="A207" t="s">
        <v>415</v>
      </c>
      <c r="B207" t="s">
        <v>1669</v>
      </c>
      <c r="E207">
        <f>E141/'Carbon Coefficients'!$D$27</f>
        <v/>
      </c>
      <c r="F207">
        <f>F141/'Carbon Coefficients'!$D$27</f>
        <v/>
      </c>
      <c r="G207">
        <f>G141/'Carbon Coefficients'!$D$27</f>
        <v/>
      </c>
      <c r="H207">
        <f>H141/'Carbon Coefficients'!$D$27</f>
        <v/>
      </c>
      <c r="I207">
        <f>I141/'Carbon Coefficients'!$D$27</f>
        <v/>
      </c>
      <c r="J207">
        <f>J141/'Carbon Coefficients'!$D$27</f>
        <v/>
      </c>
      <c r="K207">
        <f>K141/'Carbon Coefficients'!$D$27</f>
        <v/>
      </c>
      <c r="L207">
        <f>L141/'Carbon Coefficients'!$D$27</f>
        <v/>
      </c>
      <c r="M207">
        <f>M141/'Carbon Coefficients'!$D$27</f>
        <v/>
      </c>
      <c r="N207">
        <f>N141/'Carbon Coefficients'!$D$27</f>
        <v/>
      </c>
      <c r="O207">
        <f>O141/'Carbon Coefficients'!$D$27</f>
        <v/>
      </c>
      <c r="P207">
        <f>P141/'Carbon Coefficients'!$D$27</f>
        <v/>
      </c>
      <c r="Q207">
        <f>Q141/'Carbon Coefficients'!$D$27</f>
        <v/>
      </c>
      <c r="R207">
        <f>R141/'Carbon Coefficients'!$D$27</f>
        <v/>
      </c>
      <c r="S207">
        <f>S141/'Carbon Coefficients'!$D$27</f>
        <v/>
      </c>
      <c r="T207">
        <f>T141/'Carbon Coefficients'!$D$27</f>
        <v/>
      </c>
      <c r="U207">
        <f>U141/'Carbon Coefficients'!$D$27</f>
        <v/>
      </c>
      <c r="V207">
        <f>V141/'Carbon Coefficients'!$D$27</f>
        <v/>
      </c>
      <c r="W207">
        <f>W141/'Carbon Coefficients'!$D$27</f>
        <v/>
      </c>
      <c r="X207">
        <f>X141/'Carbon Coefficients'!$D$27</f>
        <v/>
      </c>
      <c r="Y207">
        <f>Y141/'Carbon Coefficients'!$D$27</f>
        <v/>
      </c>
      <c r="Z207">
        <f>Z141/'Carbon Coefficients'!$D$27</f>
        <v/>
      </c>
      <c r="AA207">
        <f>AA141/'Carbon Coefficients'!$D$27</f>
        <v/>
      </c>
      <c r="AB207">
        <f>AB141/'Carbon Coefficients'!$D$27</f>
        <v/>
      </c>
      <c r="AC207">
        <f>AC141/'Carbon Coefficients'!$D$27</f>
        <v/>
      </c>
      <c r="AD207">
        <f>AD141/'Carbon Coefficients'!$D$27</f>
        <v/>
      </c>
      <c r="AE207">
        <f>AE141/'Carbon Coefficients'!$D$27</f>
        <v/>
      </c>
      <c r="AF207">
        <f>AF141/'Carbon Coefficients'!$D$27</f>
        <v/>
      </c>
      <c r="AG207">
        <f>AG141/'Carbon Coefficients'!$D$27</f>
        <v/>
      </c>
      <c r="AH207">
        <f>AH141/'Carbon Coefficients'!$D$27</f>
        <v/>
      </c>
      <c r="AI207">
        <f>AI141/'Carbon Coefficients'!$D$27</f>
        <v/>
      </c>
      <c r="AJ207">
        <f>AJ141/'Carbon Coefficients'!$D$27</f>
        <v/>
      </c>
      <c r="AK207">
        <f>AK141/'Carbon Coefficients'!$D$27</f>
        <v/>
      </c>
      <c r="AL207">
        <f>AL141/'Carbon Coefficients'!$D$27</f>
        <v/>
      </c>
      <c r="AM207">
        <f>AM141/'Carbon Coefficients'!$D$27</f>
        <v/>
      </c>
      <c r="AN207">
        <f>AN141/'Carbon Coefficients'!$D$27</f>
        <v/>
      </c>
      <c r="AO207">
        <f>AO141/'Carbon Coefficients'!$D$27</f>
        <v/>
      </c>
      <c r="AP207">
        <f>AP141/'Carbon Coefficients'!$D$27</f>
        <v/>
      </c>
      <c r="AQ207">
        <f>AQ141/'Carbon Coefficients'!$D$27</f>
        <v/>
      </c>
      <c r="AR207">
        <f>AR141/'Carbon Coefficients'!$D$27</f>
        <v/>
      </c>
      <c r="AS207">
        <f>AS141/'Carbon Coefficients'!$D$27</f>
        <v/>
      </c>
      <c r="AT207">
        <f>AT141/'Carbon Coefficients'!$D$27</f>
        <v/>
      </c>
      <c r="AU207">
        <f>AU141/'Carbon Coefficients'!$D$27</f>
        <v/>
      </c>
      <c r="AV207">
        <f>AV141/'Carbon Coefficients'!$D$27</f>
        <v/>
      </c>
    </row>
    <row r="208" spans="1:48">
      <c r="A208" t="s">
        <v>273</v>
      </c>
      <c r="B208" t="s">
        <v>1669</v>
      </c>
      <c r="E208">
        <f>E142/'Carbon Coefficients'!$D$27</f>
        <v/>
      </c>
      <c r="F208">
        <f>F142/'Carbon Coefficients'!$D$27</f>
        <v/>
      </c>
      <c r="G208">
        <f>G142/'Carbon Coefficients'!$D$27</f>
        <v/>
      </c>
      <c r="H208">
        <f>H142/'Carbon Coefficients'!$D$27</f>
        <v/>
      </c>
      <c r="I208">
        <f>I142/'Carbon Coefficients'!$D$27</f>
        <v/>
      </c>
      <c r="J208">
        <f>J142/'Carbon Coefficients'!$D$27</f>
        <v/>
      </c>
      <c r="K208">
        <f>K142/'Carbon Coefficients'!$D$27</f>
        <v/>
      </c>
      <c r="L208">
        <f>L142/'Carbon Coefficients'!$D$27</f>
        <v/>
      </c>
      <c r="M208">
        <f>M142/'Carbon Coefficients'!$D$27</f>
        <v/>
      </c>
      <c r="N208">
        <f>N142/'Carbon Coefficients'!$D$27</f>
        <v/>
      </c>
      <c r="O208">
        <f>O142/'Carbon Coefficients'!$D$27</f>
        <v/>
      </c>
      <c r="P208">
        <f>P142/'Carbon Coefficients'!$D$27</f>
        <v/>
      </c>
      <c r="Q208">
        <f>Q142/'Carbon Coefficients'!$D$27</f>
        <v/>
      </c>
      <c r="R208">
        <f>R142/'Carbon Coefficients'!$D$27</f>
        <v/>
      </c>
      <c r="S208">
        <f>S142/'Carbon Coefficients'!$D$27</f>
        <v/>
      </c>
      <c r="T208">
        <f>T142/'Carbon Coefficients'!$D$27</f>
        <v/>
      </c>
      <c r="U208">
        <f>U142/'Carbon Coefficients'!$D$27</f>
        <v/>
      </c>
      <c r="V208">
        <f>V142/'Carbon Coefficients'!$D$27</f>
        <v/>
      </c>
      <c r="W208">
        <f>W142/'Carbon Coefficients'!$D$27</f>
        <v/>
      </c>
      <c r="X208">
        <f>X142/'Carbon Coefficients'!$D$27</f>
        <v/>
      </c>
      <c r="Y208">
        <f>Y142/'Carbon Coefficients'!$D$27</f>
        <v/>
      </c>
      <c r="Z208">
        <f>Z142/'Carbon Coefficients'!$D$27</f>
        <v/>
      </c>
      <c r="AA208">
        <f>AA142/'Carbon Coefficients'!$D$27</f>
        <v/>
      </c>
      <c r="AB208">
        <f>AB142/'Carbon Coefficients'!$D$27</f>
        <v/>
      </c>
      <c r="AC208">
        <f>AC142/'Carbon Coefficients'!$D$27</f>
        <v/>
      </c>
      <c r="AD208">
        <f>AD142/'Carbon Coefficients'!$D$27</f>
        <v/>
      </c>
      <c r="AE208">
        <f>AE142/'Carbon Coefficients'!$D$27</f>
        <v/>
      </c>
      <c r="AF208">
        <f>AF142/'Carbon Coefficients'!$D$27</f>
        <v/>
      </c>
      <c r="AG208">
        <f>AG142/'Carbon Coefficients'!$D$27</f>
        <v/>
      </c>
      <c r="AH208">
        <f>AH142/'Carbon Coefficients'!$D$27</f>
        <v/>
      </c>
      <c r="AI208">
        <f>AI142/'Carbon Coefficients'!$D$27</f>
        <v/>
      </c>
      <c r="AJ208">
        <f>AJ142/'Carbon Coefficients'!$D$27</f>
        <v/>
      </c>
      <c r="AK208">
        <f>AK142/'Carbon Coefficients'!$D$27</f>
        <v/>
      </c>
      <c r="AL208">
        <f>AL142/'Carbon Coefficients'!$D$27</f>
        <v/>
      </c>
      <c r="AM208">
        <f>AM142/'Carbon Coefficients'!$D$27</f>
        <v/>
      </c>
      <c r="AN208">
        <f>AN142/'Carbon Coefficients'!$D$27</f>
        <v/>
      </c>
      <c r="AO208">
        <f>AO142/'Carbon Coefficients'!$D$27</f>
        <v/>
      </c>
      <c r="AP208">
        <f>AP142/'Carbon Coefficients'!$D$27</f>
        <v/>
      </c>
      <c r="AQ208">
        <f>AQ142/'Carbon Coefficients'!$D$27</f>
        <v/>
      </c>
      <c r="AR208">
        <f>AR142/'Carbon Coefficients'!$D$27</f>
        <v/>
      </c>
      <c r="AS208">
        <f>AS142/'Carbon Coefficients'!$D$27</f>
        <v/>
      </c>
      <c r="AT208">
        <f>AT142/'Carbon Coefficients'!$D$27</f>
        <v/>
      </c>
      <c r="AU208">
        <f>AU142/'Carbon Coefficients'!$D$27</f>
        <v/>
      </c>
      <c r="AV208">
        <f>AV142/'Carbon Coefficients'!$D$27</f>
        <v/>
      </c>
    </row>
    <row r="209" spans="1:48">
      <c r="A209" t="s">
        <v>332</v>
      </c>
      <c r="B209" t="s">
        <v>1669</v>
      </c>
      <c r="E209">
        <f>E143/'Carbon Coefficients'!$D$27</f>
        <v/>
      </c>
      <c r="F209">
        <f>F143/'Carbon Coefficients'!$D$27</f>
        <v/>
      </c>
      <c r="G209">
        <f>G143/'Carbon Coefficients'!$D$27</f>
        <v/>
      </c>
      <c r="H209">
        <f>H143/'Carbon Coefficients'!$D$27</f>
        <v/>
      </c>
      <c r="I209">
        <f>I143/'Carbon Coefficients'!$D$27</f>
        <v/>
      </c>
      <c r="J209">
        <f>J143/'Carbon Coefficients'!$D$27</f>
        <v/>
      </c>
      <c r="K209">
        <f>K143/'Carbon Coefficients'!$D$27</f>
        <v/>
      </c>
      <c r="L209">
        <f>L143/'Carbon Coefficients'!$D$27</f>
        <v/>
      </c>
      <c r="M209">
        <f>M143/'Carbon Coefficients'!$D$27</f>
        <v/>
      </c>
      <c r="N209">
        <f>N143/'Carbon Coefficients'!$D$27</f>
        <v/>
      </c>
      <c r="O209">
        <f>O143/'Carbon Coefficients'!$D$27</f>
        <v/>
      </c>
      <c r="P209">
        <f>P143/'Carbon Coefficients'!$D$27</f>
        <v/>
      </c>
      <c r="Q209">
        <f>Q143/'Carbon Coefficients'!$D$27</f>
        <v/>
      </c>
      <c r="R209">
        <f>R143/'Carbon Coefficients'!$D$27</f>
        <v/>
      </c>
      <c r="S209">
        <f>S143/'Carbon Coefficients'!$D$27</f>
        <v/>
      </c>
      <c r="T209">
        <f>T143/'Carbon Coefficients'!$D$27</f>
        <v/>
      </c>
      <c r="U209">
        <f>U143/'Carbon Coefficients'!$D$27</f>
        <v/>
      </c>
      <c r="V209">
        <f>V143/'Carbon Coefficients'!$D$27</f>
        <v/>
      </c>
      <c r="W209">
        <f>W143/'Carbon Coefficients'!$D$27</f>
        <v/>
      </c>
      <c r="X209">
        <f>X143/'Carbon Coefficients'!$D$27</f>
        <v/>
      </c>
      <c r="Y209">
        <f>Y143/'Carbon Coefficients'!$D$27</f>
        <v/>
      </c>
      <c r="Z209">
        <f>Z143/'Carbon Coefficients'!$D$27</f>
        <v/>
      </c>
      <c r="AA209">
        <f>AA143/'Carbon Coefficients'!$D$27</f>
        <v/>
      </c>
      <c r="AB209">
        <f>AB143/'Carbon Coefficients'!$D$27</f>
        <v/>
      </c>
      <c r="AC209">
        <f>AC143/'Carbon Coefficients'!$D$27</f>
        <v/>
      </c>
      <c r="AD209">
        <f>AD143/'Carbon Coefficients'!$D$27</f>
        <v/>
      </c>
      <c r="AE209">
        <f>AE143/'Carbon Coefficients'!$D$27</f>
        <v/>
      </c>
      <c r="AF209">
        <f>AF143/'Carbon Coefficients'!$D$27</f>
        <v/>
      </c>
      <c r="AG209">
        <f>AG143/'Carbon Coefficients'!$D$27</f>
        <v/>
      </c>
      <c r="AH209">
        <f>AH143/'Carbon Coefficients'!$D$27</f>
        <v/>
      </c>
      <c r="AI209">
        <f>AI143/'Carbon Coefficients'!$D$27</f>
        <v/>
      </c>
      <c r="AJ209">
        <f>AJ143/'Carbon Coefficients'!$D$27</f>
        <v/>
      </c>
      <c r="AK209">
        <f>AK143/'Carbon Coefficients'!$D$27</f>
        <v/>
      </c>
      <c r="AL209">
        <f>AL143/'Carbon Coefficients'!$D$27</f>
        <v/>
      </c>
      <c r="AM209">
        <f>AM143/'Carbon Coefficients'!$D$27</f>
        <v/>
      </c>
      <c r="AN209">
        <f>AN143/'Carbon Coefficients'!$D$27</f>
        <v/>
      </c>
      <c r="AO209">
        <f>AO143/'Carbon Coefficients'!$D$27</f>
        <v/>
      </c>
      <c r="AP209">
        <f>AP143/'Carbon Coefficients'!$D$27</f>
        <v/>
      </c>
      <c r="AQ209">
        <f>AQ143/'Carbon Coefficients'!$D$27</f>
        <v/>
      </c>
      <c r="AR209">
        <f>AR143/'Carbon Coefficients'!$D$27</f>
        <v/>
      </c>
      <c r="AS209">
        <f>AS143/'Carbon Coefficients'!$D$27</f>
        <v/>
      </c>
      <c r="AT209">
        <f>AT143/'Carbon Coefficients'!$D$27</f>
        <v/>
      </c>
      <c r="AU209">
        <f>AU143/'Carbon Coefficients'!$D$27</f>
        <v/>
      </c>
      <c r="AV209">
        <f>AV143/'Carbon Coefficients'!$D$27</f>
        <v/>
      </c>
    </row>
    <row r="210" spans="1:48">
      <c r="A210" t="s">
        <v>306</v>
      </c>
      <c r="B210" t="s">
        <v>1669</v>
      </c>
      <c r="E210">
        <f>E144/'Carbon Coefficients'!$D$27</f>
        <v/>
      </c>
      <c r="F210">
        <f>F144/'Carbon Coefficients'!$D$27</f>
        <v/>
      </c>
      <c r="G210">
        <f>G144/'Carbon Coefficients'!$D$27</f>
        <v/>
      </c>
      <c r="H210">
        <f>H144/'Carbon Coefficients'!$D$27</f>
        <v/>
      </c>
      <c r="I210">
        <f>I144/'Carbon Coefficients'!$D$27</f>
        <v/>
      </c>
      <c r="J210">
        <f>J144/'Carbon Coefficients'!$D$27</f>
        <v/>
      </c>
      <c r="K210">
        <f>K144/'Carbon Coefficients'!$D$27</f>
        <v/>
      </c>
      <c r="L210">
        <f>L144/'Carbon Coefficients'!$D$27</f>
        <v/>
      </c>
      <c r="M210">
        <f>M144/'Carbon Coefficients'!$D$27</f>
        <v/>
      </c>
      <c r="N210">
        <f>N144/'Carbon Coefficients'!$D$27</f>
        <v/>
      </c>
      <c r="O210">
        <f>O144/'Carbon Coefficients'!$D$27</f>
        <v/>
      </c>
      <c r="P210">
        <f>P144/'Carbon Coefficients'!$D$27</f>
        <v/>
      </c>
      <c r="Q210">
        <f>Q144/'Carbon Coefficients'!$D$27</f>
        <v/>
      </c>
      <c r="R210">
        <f>R144/'Carbon Coefficients'!$D$27</f>
        <v/>
      </c>
      <c r="S210">
        <f>S144/'Carbon Coefficients'!$D$27</f>
        <v/>
      </c>
      <c r="T210">
        <f>T144/'Carbon Coefficients'!$D$27</f>
        <v/>
      </c>
      <c r="U210">
        <f>U144/'Carbon Coefficients'!$D$27</f>
        <v/>
      </c>
      <c r="V210">
        <f>V144/'Carbon Coefficients'!$D$27</f>
        <v/>
      </c>
      <c r="W210">
        <f>W144/'Carbon Coefficients'!$D$27</f>
        <v/>
      </c>
      <c r="X210">
        <f>X144/'Carbon Coefficients'!$D$27</f>
        <v/>
      </c>
      <c r="Y210">
        <f>Y144/'Carbon Coefficients'!$D$27</f>
        <v/>
      </c>
      <c r="Z210">
        <f>Z144/'Carbon Coefficients'!$D$27</f>
        <v/>
      </c>
      <c r="AA210">
        <f>AA144/'Carbon Coefficients'!$D$27</f>
        <v/>
      </c>
      <c r="AB210">
        <f>AB144/'Carbon Coefficients'!$D$27</f>
        <v/>
      </c>
      <c r="AC210">
        <f>AC144/'Carbon Coefficients'!$D$27</f>
        <v/>
      </c>
      <c r="AD210">
        <f>AD144/'Carbon Coefficients'!$D$27</f>
        <v/>
      </c>
      <c r="AE210">
        <f>AE144/'Carbon Coefficients'!$D$27</f>
        <v/>
      </c>
      <c r="AF210">
        <f>AF144/'Carbon Coefficients'!$D$27</f>
        <v/>
      </c>
      <c r="AG210">
        <f>AG144/'Carbon Coefficients'!$D$27</f>
        <v/>
      </c>
      <c r="AH210">
        <f>AH144/'Carbon Coefficients'!$D$27</f>
        <v/>
      </c>
      <c r="AI210">
        <f>AI144/'Carbon Coefficients'!$D$27</f>
        <v/>
      </c>
      <c r="AJ210">
        <f>AJ144/'Carbon Coefficients'!$D$27</f>
        <v/>
      </c>
      <c r="AK210">
        <f>AK144/'Carbon Coefficients'!$D$27</f>
        <v/>
      </c>
      <c r="AL210">
        <f>AL144/'Carbon Coefficients'!$D$27</f>
        <v/>
      </c>
      <c r="AM210">
        <f>AM144/'Carbon Coefficients'!$D$27</f>
        <v/>
      </c>
      <c r="AN210">
        <f>AN144/'Carbon Coefficients'!$D$27</f>
        <v/>
      </c>
      <c r="AO210">
        <f>AO144/'Carbon Coefficients'!$D$27</f>
        <v/>
      </c>
      <c r="AP210">
        <f>AP144/'Carbon Coefficients'!$D$27</f>
        <v/>
      </c>
      <c r="AQ210">
        <f>AQ144/'Carbon Coefficients'!$D$27</f>
        <v/>
      </c>
      <c r="AR210">
        <f>AR144/'Carbon Coefficients'!$D$27</f>
        <v/>
      </c>
      <c r="AS210">
        <f>AS144/'Carbon Coefficients'!$D$27</f>
        <v/>
      </c>
      <c r="AT210">
        <f>AT144/'Carbon Coefficients'!$D$27</f>
        <v/>
      </c>
      <c r="AU210">
        <f>AU144/'Carbon Coefficients'!$D$27</f>
        <v/>
      </c>
      <c r="AV210">
        <f>AV144/'Carbon Coefficients'!$D$27</f>
        <v/>
      </c>
    </row>
    <row r="211" spans="1:48">
      <c r="A211" t="s">
        <v>418</v>
      </c>
      <c r="B211" t="s">
        <v>1669</v>
      </c>
      <c r="E211">
        <f>E145/'Carbon Coefficients'!$D$27</f>
        <v/>
      </c>
      <c r="F211">
        <f>F145/'Carbon Coefficients'!$D$27</f>
        <v/>
      </c>
      <c r="G211">
        <f>G145/'Carbon Coefficients'!$D$27</f>
        <v/>
      </c>
      <c r="H211">
        <f>H145/'Carbon Coefficients'!$D$27</f>
        <v/>
      </c>
      <c r="I211">
        <f>I145/'Carbon Coefficients'!$D$27</f>
        <v/>
      </c>
      <c r="J211">
        <f>J145/'Carbon Coefficients'!$D$27</f>
        <v/>
      </c>
      <c r="K211">
        <f>K145/'Carbon Coefficients'!$D$27</f>
        <v/>
      </c>
      <c r="L211">
        <f>L145/'Carbon Coefficients'!$D$27</f>
        <v/>
      </c>
      <c r="M211">
        <f>M145/'Carbon Coefficients'!$D$27</f>
        <v/>
      </c>
      <c r="N211">
        <f>N145/'Carbon Coefficients'!$D$27</f>
        <v/>
      </c>
      <c r="O211">
        <f>O145/'Carbon Coefficients'!$D$27</f>
        <v/>
      </c>
      <c r="P211">
        <f>P145/'Carbon Coefficients'!$D$27</f>
        <v/>
      </c>
      <c r="Q211">
        <f>Q145/'Carbon Coefficients'!$D$27</f>
        <v/>
      </c>
      <c r="R211">
        <f>R145/'Carbon Coefficients'!$D$27</f>
        <v/>
      </c>
      <c r="S211">
        <f>S145/'Carbon Coefficients'!$D$27</f>
        <v/>
      </c>
      <c r="T211">
        <f>T145/'Carbon Coefficients'!$D$27</f>
        <v/>
      </c>
      <c r="U211">
        <f>U145/'Carbon Coefficients'!$D$27</f>
        <v/>
      </c>
      <c r="V211">
        <f>V145/'Carbon Coefficients'!$D$27</f>
        <v/>
      </c>
      <c r="W211">
        <f>W145/'Carbon Coefficients'!$D$27</f>
        <v/>
      </c>
      <c r="X211">
        <f>X145/'Carbon Coefficients'!$D$27</f>
        <v/>
      </c>
      <c r="Y211">
        <f>Y145/'Carbon Coefficients'!$D$27</f>
        <v/>
      </c>
      <c r="Z211">
        <f>Z145/'Carbon Coefficients'!$D$27</f>
        <v/>
      </c>
      <c r="AA211">
        <f>AA145/'Carbon Coefficients'!$D$27</f>
        <v/>
      </c>
      <c r="AB211">
        <f>AB145/'Carbon Coefficients'!$D$27</f>
        <v/>
      </c>
      <c r="AC211">
        <f>AC145/'Carbon Coefficients'!$D$27</f>
        <v/>
      </c>
      <c r="AD211">
        <f>AD145/'Carbon Coefficients'!$D$27</f>
        <v/>
      </c>
      <c r="AE211">
        <f>AE145/'Carbon Coefficients'!$D$27</f>
        <v/>
      </c>
      <c r="AF211">
        <f>AF145/'Carbon Coefficients'!$D$27</f>
        <v/>
      </c>
      <c r="AG211">
        <f>AG145/'Carbon Coefficients'!$D$27</f>
        <v/>
      </c>
      <c r="AH211">
        <f>AH145/'Carbon Coefficients'!$D$27</f>
        <v/>
      </c>
      <c r="AI211">
        <f>AI145/'Carbon Coefficients'!$D$27</f>
        <v/>
      </c>
      <c r="AJ211">
        <f>AJ145/'Carbon Coefficients'!$D$27</f>
        <v/>
      </c>
      <c r="AK211">
        <f>AK145/'Carbon Coefficients'!$D$27</f>
        <v/>
      </c>
      <c r="AL211">
        <f>AL145/'Carbon Coefficients'!$D$27</f>
        <v/>
      </c>
      <c r="AM211">
        <f>AM145/'Carbon Coefficients'!$D$27</f>
        <v/>
      </c>
      <c r="AN211">
        <f>AN145/'Carbon Coefficients'!$D$27</f>
        <v/>
      </c>
      <c r="AO211">
        <f>AO145/'Carbon Coefficients'!$D$27</f>
        <v/>
      </c>
      <c r="AP211">
        <f>AP145/'Carbon Coefficients'!$D$27</f>
        <v/>
      </c>
      <c r="AQ211">
        <f>AQ145/'Carbon Coefficients'!$D$27</f>
        <v/>
      </c>
      <c r="AR211">
        <f>AR145/'Carbon Coefficients'!$D$27</f>
        <v/>
      </c>
      <c r="AS211">
        <f>AS145/'Carbon Coefficients'!$D$27</f>
        <v/>
      </c>
      <c r="AT211">
        <f>AT145/'Carbon Coefficients'!$D$27</f>
        <v/>
      </c>
      <c r="AU211">
        <f>AU145/'Carbon Coefficients'!$D$27</f>
        <v/>
      </c>
      <c r="AV211">
        <f>AV145/'Carbon Coefficients'!$D$27</f>
        <v/>
      </c>
    </row>
    <row r="212" spans="1:48">
      <c r="A212" t="s">
        <v>412</v>
      </c>
      <c r="B212" t="s">
        <v>1669</v>
      </c>
      <c r="E212">
        <f>E146/'Carbon Coefficients'!$D$27</f>
        <v/>
      </c>
      <c r="F212">
        <f>F146/'Carbon Coefficients'!$D$27</f>
        <v/>
      </c>
      <c r="G212">
        <f>G146/'Carbon Coefficients'!$D$27</f>
        <v/>
      </c>
      <c r="H212">
        <f>H146/'Carbon Coefficients'!$D$27</f>
        <v/>
      </c>
      <c r="I212">
        <f>I146/'Carbon Coefficients'!$D$27</f>
        <v/>
      </c>
      <c r="J212">
        <f>J146/'Carbon Coefficients'!$D$27</f>
        <v/>
      </c>
      <c r="K212">
        <f>K146/'Carbon Coefficients'!$D$27</f>
        <v/>
      </c>
      <c r="L212">
        <f>L146/'Carbon Coefficients'!$D$27</f>
        <v/>
      </c>
      <c r="M212">
        <f>M146/'Carbon Coefficients'!$D$27</f>
        <v/>
      </c>
      <c r="N212">
        <f>N146/'Carbon Coefficients'!$D$27</f>
        <v/>
      </c>
      <c r="O212">
        <f>O146/'Carbon Coefficients'!$D$27</f>
        <v/>
      </c>
      <c r="P212">
        <f>P146/'Carbon Coefficients'!$D$27</f>
        <v/>
      </c>
      <c r="Q212">
        <f>Q146/'Carbon Coefficients'!$D$27</f>
        <v/>
      </c>
      <c r="R212">
        <f>R146/'Carbon Coefficients'!$D$27</f>
        <v/>
      </c>
      <c r="S212">
        <f>S146/'Carbon Coefficients'!$D$27</f>
        <v/>
      </c>
      <c r="T212">
        <f>T146/'Carbon Coefficients'!$D$27</f>
        <v/>
      </c>
      <c r="U212">
        <f>U146/'Carbon Coefficients'!$D$27</f>
        <v/>
      </c>
      <c r="V212">
        <f>V146/'Carbon Coefficients'!$D$27</f>
        <v/>
      </c>
      <c r="W212">
        <f>W146/'Carbon Coefficients'!$D$27</f>
        <v/>
      </c>
      <c r="X212">
        <f>X146/'Carbon Coefficients'!$D$27</f>
        <v/>
      </c>
      <c r="Y212">
        <f>Y146/'Carbon Coefficients'!$D$27</f>
        <v/>
      </c>
      <c r="Z212">
        <f>Z146/'Carbon Coefficients'!$D$27</f>
        <v/>
      </c>
      <c r="AA212">
        <f>AA146/'Carbon Coefficients'!$D$27</f>
        <v/>
      </c>
      <c r="AB212">
        <f>AB146/'Carbon Coefficients'!$D$27</f>
        <v/>
      </c>
      <c r="AC212">
        <f>AC146/'Carbon Coefficients'!$D$27</f>
        <v/>
      </c>
      <c r="AD212">
        <f>AD146/'Carbon Coefficients'!$D$27</f>
        <v/>
      </c>
      <c r="AE212">
        <f>AE146/'Carbon Coefficients'!$D$27</f>
        <v/>
      </c>
      <c r="AF212">
        <f>AF146/'Carbon Coefficients'!$D$27</f>
        <v/>
      </c>
      <c r="AG212">
        <f>AG146/'Carbon Coefficients'!$D$27</f>
        <v/>
      </c>
      <c r="AH212">
        <f>AH146/'Carbon Coefficients'!$D$27</f>
        <v/>
      </c>
      <c r="AI212">
        <f>AI146/'Carbon Coefficients'!$D$27</f>
        <v/>
      </c>
      <c r="AJ212">
        <f>AJ146/'Carbon Coefficients'!$D$27</f>
        <v/>
      </c>
      <c r="AK212">
        <f>AK146/'Carbon Coefficients'!$D$27</f>
        <v/>
      </c>
      <c r="AL212">
        <f>AL146/'Carbon Coefficients'!$D$27</f>
        <v/>
      </c>
      <c r="AM212">
        <f>AM146/'Carbon Coefficients'!$D$27</f>
        <v/>
      </c>
      <c r="AN212">
        <f>AN146/'Carbon Coefficients'!$D$27</f>
        <v/>
      </c>
      <c r="AO212">
        <f>AO146/'Carbon Coefficients'!$D$27</f>
        <v/>
      </c>
      <c r="AP212">
        <f>AP146/'Carbon Coefficients'!$D$27</f>
        <v/>
      </c>
      <c r="AQ212">
        <f>AQ146/'Carbon Coefficients'!$D$27</f>
        <v/>
      </c>
      <c r="AR212">
        <f>AR146/'Carbon Coefficients'!$D$27</f>
        <v/>
      </c>
      <c r="AS212">
        <f>AS146/'Carbon Coefficients'!$D$27</f>
        <v/>
      </c>
      <c r="AT212">
        <f>AT146/'Carbon Coefficients'!$D$27</f>
        <v/>
      </c>
      <c r="AU212">
        <f>AU146/'Carbon Coefficients'!$D$27</f>
        <v/>
      </c>
      <c r="AV212">
        <f>AV146/'Carbon Coefficients'!$D$27</f>
        <v/>
      </c>
    </row>
    <row r="213" spans="1:48">
      <c r="A213" t="s">
        <v>287</v>
      </c>
      <c r="B213" t="s">
        <v>1669</v>
      </c>
      <c r="E213">
        <f>E147/'Carbon Coefficients'!$D$27</f>
        <v/>
      </c>
      <c r="F213">
        <f>F147/'Carbon Coefficients'!$D$27</f>
        <v/>
      </c>
      <c r="G213">
        <f>G147/'Carbon Coefficients'!$D$27</f>
        <v/>
      </c>
      <c r="H213">
        <f>H147/'Carbon Coefficients'!$D$27</f>
        <v/>
      </c>
      <c r="I213">
        <f>I147/'Carbon Coefficients'!$D$27</f>
        <v/>
      </c>
      <c r="J213">
        <f>J147/'Carbon Coefficients'!$D$27</f>
        <v/>
      </c>
      <c r="K213">
        <f>K147/'Carbon Coefficients'!$D$27</f>
        <v/>
      </c>
      <c r="L213">
        <f>L147/'Carbon Coefficients'!$D$27</f>
        <v/>
      </c>
      <c r="M213">
        <f>M147/'Carbon Coefficients'!$D$27</f>
        <v/>
      </c>
      <c r="N213">
        <f>N147/'Carbon Coefficients'!$D$27</f>
        <v/>
      </c>
      <c r="O213">
        <f>O147/'Carbon Coefficients'!$D$27</f>
        <v/>
      </c>
      <c r="P213">
        <f>P147/'Carbon Coefficients'!$D$27</f>
        <v/>
      </c>
      <c r="Q213">
        <f>Q147/'Carbon Coefficients'!$D$27</f>
        <v/>
      </c>
      <c r="R213">
        <f>R147/'Carbon Coefficients'!$D$27</f>
        <v/>
      </c>
      <c r="S213">
        <f>S147/'Carbon Coefficients'!$D$27</f>
        <v/>
      </c>
      <c r="T213">
        <f>T147/'Carbon Coefficients'!$D$27</f>
        <v/>
      </c>
      <c r="U213">
        <f>U147/'Carbon Coefficients'!$D$27</f>
        <v/>
      </c>
      <c r="V213">
        <f>V147/'Carbon Coefficients'!$D$27</f>
        <v/>
      </c>
      <c r="W213">
        <f>W147/'Carbon Coefficients'!$D$27</f>
        <v/>
      </c>
      <c r="X213">
        <f>X147/'Carbon Coefficients'!$D$27</f>
        <v/>
      </c>
      <c r="Y213">
        <f>Y147/'Carbon Coefficients'!$D$27</f>
        <v/>
      </c>
      <c r="Z213">
        <f>Z147/'Carbon Coefficients'!$D$27</f>
        <v/>
      </c>
      <c r="AA213">
        <f>AA147/'Carbon Coefficients'!$D$27</f>
        <v/>
      </c>
      <c r="AB213">
        <f>AB147/'Carbon Coefficients'!$D$27</f>
        <v/>
      </c>
      <c r="AC213">
        <f>AC147/'Carbon Coefficients'!$D$27</f>
        <v/>
      </c>
      <c r="AD213">
        <f>AD147/'Carbon Coefficients'!$D$27</f>
        <v/>
      </c>
      <c r="AE213">
        <f>AE147/'Carbon Coefficients'!$D$27</f>
        <v/>
      </c>
      <c r="AF213">
        <f>AF147/'Carbon Coefficients'!$D$27</f>
        <v/>
      </c>
      <c r="AG213">
        <f>AG147/'Carbon Coefficients'!$D$27</f>
        <v/>
      </c>
      <c r="AH213">
        <f>AH147/'Carbon Coefficients'!$D$27</f>
        <v/>
      </c>
      <c r="AI213">
        <f>AI147/'Carbon Coefficients'!$D$27</f>
        <v/>
      </c>
      <c r="AJ213">
        <f>AJ147/'Carbon Coefficients'!$D$27</f>
        <v/>
      </c>
      <c r="AK213">
        <f>AK147/'Carbon Coefficients'!$D$27</f>
        <v/>
      </c>
      <c r="AL213">
        <f>AL147/'Carbon Coefficients'!$D$27</f>
        <v/>
      </c>
      <c r="AM213">
        <f>AM147/'Carbon Coefficients'!$D$27</f>
        <v/>
      </c>
      <c r="AN213">
        <f>AN147/'Carbon Coefficients'!$D$27</f>
        <v/>
      </c>
      <c r="AO213">
        <f>AO147/'Carbon Coefficients'!$D$27</f>
        <v/>
      </c>
      <c r="AP213">
        <f>AP147/'Carbon Coefficients'!$D$27</f>
        <v/>
      </c>
      <c r="AQ213">
        <f>AQ147/'Carbon Coefficients'!$D$27</f>
        <v/>
      </c>
      <c r="AR213">
        <f>AR147/'Carbon Coefficients'!$D$27</f>
        <v/>
      </c>
      <c r="AS213">
        <f>AS147/'Carbon Coefficients'!$D$27</f>
        <v/>
      </c>
      <c r="AT213">
        <f>AT147/'Carbon Coefficients'!$D$27</f>
        <v/>
      </c>
      <c r="AU213">
        <f>AU147/'Carbon Coefficients'!$D$27</f>
        <v/>
      </c>
      <c r="AV213">
        <f>AV147/'Carbon Coefficients'!$D$27</f>
        <v/>
      </c>
    </row>
    <row r="214" spans="1:48">
      <c r="A214" t="s">
        <v>374</v>
      </c>
      <c r="B214" t="s">
        <v>1669</v>
      </c>
      <c r="E214">
        <f>E148/'Carbon Coefficients'!$D$27</f>
        <v/>
      </c>
      <c r="F214">
        <f>F148/'Carbon Coefficients'!$D$27</f>
        <v/>
      </c>
      <c r="G214">
        <f>G148/'Carbon Coefficients'!$D$27</f>
        <v/>
      </c>
      <c r="H214">
        <f>H148/'Carbon Coefficients'!$D$27</f>
        <v/>
      </c>
      <c r="I214">
        <f>I148/'Carbon Coefficients'!$D$27</f>
        <v/>
      </c>
      <c r="J214">
        <f>J148/'Carbon Coefficients'!$D$27</f>
        <v/>
      </c>
      <c r="K214">
        <f>K148/'Carbon Coefficients'!$D$27</f>
        <v/>
      </c>
      <c r="L214">
        <f>L148/'Carbon Coefficients'!$D$27</f>
        <v/>
      </c>
      <c r="M214">
        <f>M148/'Carbon Coefficients'!$D$27</f>
        <v/>
      </c>
      <c r="N214">
        <f>N148/'Carbon Coefficients'!$D$27</f>
        <v/>
      </c>
      <c r="O214">
        <f>O148/'Carbon Coefficients'!$D$27</f>
        <v/>
      </c>
      <c r="P214">
        <f>P148/'Carbon Coefficients'!$D$27</f>
        <v/>
      </c>
      <c r="Q214">
        <f>Q148/'Carbon Coefficients'!$D$27</f>
        <v/>
      </c>
      <c r="R214">
        <f>R148/'Carbon Coefficients'!$D$27</f>
        <v/>
      </c>
      <c r="S214">
        <f>S148/'Carbon Coefficients'!$D$27</f>
        <v/>
      </c>
      <c r="T214">
        <f>T148/'Carbon Coefficients'!$D$27</f>
        <v/>
      </c>
      <c r="U214">
        <f>U148/'Carbon Coefficients'!$D$27</f>
        <v/>
      </c>
      <c r="V214">
        <f>V148/'Carbon Coefficients'!$D$27</f>
        <v/>
      </c>
      <c r="W214">
        <f>W148/'Carbon Coefficients'!$D$27</f>
        <v/>
      </c>
      <c r="X214">
        <f>X148/'Carbon Coefficients'!$D$27</f>
        <v/>
      </c>
      <c r="Y214">
        <f>Y148/'Carbon Coefficients'!$D$27</f>
        <v/>
      </c>
      <c r="Z214">
        <f>Z148/'Carbon Coefficients'!$D$27</f>
        <v/>
      </c>
      <c r="AA214">
        <f>AA148/'Carbon Coefficients'!$D$27</f>
        <v/>
      </c>
      <c r="AB214">
        <f>AB148/'Carbon Coefficients'!$D$27</f>
        <v/>
      </c>
      <c r="AC214">
        <f>AC148/'Carbon Coefficients'!$D$27</f>
        <v/>
      </c>
      <c r="AD214">
        <f>AD148/'Carbon Coefficients'!$D$27</f>
        <v/>
      </c>
      <c r="AE214">
        <f>AE148/'Carbon Coefficients'!$D$27</f>
        <v/>
      </c>
      <c r="AF214">
        <f>AF148/'Carbon Coefficients'!$D$27</f>
        <v/>
      </c>
      <c r="AG214">
        <f>AG148/'Carbon Coefficients'!$D$27</f>
        <v/>
      </c>
      <c r="AH214">
        <f>AH148/'Carbon Coefficients'!$D$27</f>
        <v/>
      </c>
      <c r="AI214">
        <f>AI148/'Carbon Coefficients'!$D$27</f>
        <v/>
      </c>
      <c r="AJ214">
        <f>AJ148/'Carbon Coefficients'!$D$27</f>
        <v/>
      </c>
      <c r="AK214">
        <f>AK148/'Carbon Coefficients'!$D$27</f>
        <v/>
      </c>
      <c r="AL214">
        <f>AL148/'Carbon Coefficients'!$D$27</f>
        <v/>
      </c>
      <c r="AM214">
        <f>AM148/'Carbon Coefficients'!$D$27</f>
        <v/>
      </c>
      <c r="AN214">
        <f>AN148/'Carbon Coefficients'!$D$27</f>
        <v/>
      </c>
      <c r="AO214">
        <f>AO148/'Carbon Coefficients'!$D$27</f>
        <v/>
      </c>
      <c r="AP214">
        <f>AP148/'Carbon Coefficients'!$D$27</f>
        <v/>
      </c>
      <c r="AQ214">
        <f>AQ148/'Carbon Coefficients'!$D$27</f>
        <v/>
      </c>
      <c r="AR214">
        <f>AR148/'Carbon Coefficients'!$D$27</f>
        <v/>
      </c>
      <c r="AS214">
        <f>AS148/'Carbon Coefficients'!$D$27</f>
        <v/>
      </c>
      <c r="AT214">
        <f>AT148/'Carbon Coefficients'!$D$27</f>
        <v/>
      </c>
      <c r="AU214">
        <f>AU148/'Carbon Coefficients'!$D$27</f>
        <v/>
      </c>
      <c r="AV214">
        <f>AV148/'Carbon Coefficients'!$D$27</f>
        <v/>
      </c>
    </row>
    <row r="215" spans="1:48">
      <c r="A215" t="s">
        <v>371</v>
      </c>
      <c r="B215" t="s">
        <v>1669</v>
      </c>
      <c r="E215">
        <f>E149/'Carbon Coefficients'!$D$27</f>
        <v/>
      </c>
      <c r="F215">
        <f>F149/'Carbon Coefficients'!$D$27</f>
        <v/>
      </c>
      <c r="G215">
        <f>G149/'Carbon Coefficients'!$D$27</f>
        <v/>
      </c>
      <c r="H215">
        <f>H149/'Carbon Coefficients'!$D$27</f>
        <v/>
      </c>
      <c r="I215">
        <f>I149/'Carbon Coefficients'!$D$27</f>
        <v/>
      </c>
      <c r="J215">
        <f>J149/'Carbon Coefficients'!$D$27</f>
        <v/>
      </c>
      <c r="K215">
        <f>K149/'Carbon Coefficients'!$D$27</f>
        <v/>
      </c>
      <c r="L215">
        <f>L149/'Carbon Coefficients'!$D$27</f>
        <v/>
      </c>
      <c r="M215">
        <f>M149/'Carbon Coefficients'!$D$27</f>
        <v/>
      </c>
      <c r="N215">
        <f>N149/'Carbon Coefficients'!$D$27</f>
        <v/>
      </c>
      <c r="O215">
        <f>O149/'Carbon Coefficients'!$D$27</f>
        <v/>
      </c>
      <c r="P215">
        <f>P149/'Carbon Coefficients'!$D$27</f>
        <v/>
      </c>
      <c r="Q215">
        <f>Q149/'Carbon Coefficients'!$D$27</f>
        <v/>
      </c>
      <c r="R215">
        <f>R149/'Carbon Coefficients'!$D$27</f>
        <v/>
      </c>
      <c r="S215">
        <f>S149/'Carbon Coefficients'!$D$27</f>
        <v/>
      </c>
      <c r="T215">
        <f>T149/'Carbon Coefficients'!$D$27</f>
        <v/>
      </c>
      <c r="U215">
        <f>U149/'Carbon Coefficients'!$D$27</f>
        <v/>
      </c>
      <c r="V215">
        <f>V149/'Carbon Coefficients'!$D$27</f>
        <v/>
      </c>
      <c r="W215">
        <f>W149/'Carbon Coefficients'!$D$27</f>
        <v/>
      </c>
      <c r="X215">
        <f>X149/'Carbon Coefficients'!$D$27</f>
        <v/>
      </c>
      <c r="Y215">
        <f>Y149/'Carbon Coefficients'!$D$27</f>
        <v/>
      </c>
      <c r="Z215">
        <f>Z149/'Carbon Coefficients'!$D$27</f>
        <v/>
      </c>
      <c r="AA215">
        <f>AA149/'Carbon Coefficients'!$D$27</f>
        <v/>
      </c>
      <c r="AB215">
        <f>AB149/'Carbon Coefficients'!$D$27</f>
        <v/>
      </c>
      <c r="AC215">
        <f>AC149/'Carbon Coefficients'!$D$27</f>
        <v/>
      </c>
      <c r="AD215">
        <f>AD149/'Carbon Coefficients'!$D$27</f>
        <v/>
      </c>
      <c r="AE215">
        <f>AE149/'Carbon Coefficients'!$D$27</f>
        <v/>
      </c>
      <c r="AF215">
        <f>AF149/'Carbon Coefficients'!$D$27</f>
        <v/>
      </c>
      <c r="AG215">
        <f>AG149/'Carbon Coefficients'!$D$27</f>
        <v/>
      </c>
      <c r="AH215">
        <f>AH149/'Carbon Coefficients'!$D$27</f>
        <v/>
      </c>
      <c r="AI215">
        <f>AI149/'Carbon Coefficients'!$D$27</f>
        <v/>
      </c>
      <c r="AJ215">
        <f>AJ149/'Carbon Coefficients'!$D$27</f>
        <v/>
      </c>
      <c r="AK215">
        <f>AK149/'Carbon Coefficients'!$D$27</f>
        <v/>
      </c>
      <c r="AL215">
        <f>AL149/'Carbon Coefficients'!$D$27</f>
        <v/>
      </c>
      <c r="AM215">
        <f>AM149/'Carbon Coefficients'!$D$27</f>
        <v/>
      </c>
      <c r="AN215">
        <f>AN149/'Carbon Coefficients'!$D$27</f>
        <v/>
      </c>
      <c r="AO215">
        <f>AO149/'Carbon Coefficients'!$D$27</f>
        <v/>
      </c>
      <c r="AP215">
        <f>AP149/'Carbon Coefficients'!$D$27</f>
        <v/>
      </c>
      <c r="AQ215">
        <f>AQ149/'Carbon Coefficients'!$D$27</f>
        <v/>
      </c>
      <c r="AR215">
        <f>AR149/'Carbon Coefficients'!$D$27</f>
        <v/>
      </c>
      <c r="AS215">
        <f>AS149/'Carbon Coefficients'!$D$27</f>
        <v/>
      </c>
      <c r="AT215">
        <f>AT149/'Carbon Coefficients'!$D$27</f>
        <v/>
      </c>
      <c r="AU215">
        <f>AU149/'Carbon Coefficients'!$D$27</f>
        <v/>
      </c>
      <c r="AV215">
        <f>AV149/'Carbon Coefficients'!$D$27</f>
        <v/>
      </c>
    </row>
    <row r="216" spans="1:48">
      <c r="A216" t="s">
        <v>346</v>
      </c>
      <c r="B216" t="s">
        <v>1669</v>
      </c>
      <c r="E216">
        <f>E150/'Carbon Coefficients'!$D$27</f>
        <v/>
      </c>
      <c r="F216">
        <f>F150/'Carbon Coefficients'!$D$27</f>
        <v/>
      </c>
      <c r="G216">
        <f>G150/'Carbon Coefficients'!$D$27</f>
        <v/>
      </c>
      <c r="H216">
        <f>H150/'Carbon Coefficients'!$D$27</f>
        <v/>
      </c>
      <c r="I216">
        <f>I150/'Carbon Coefficients'!$D$27</f>
        <v/>
      </c>
      <c r="J216">
        <f>J150/'Carbon Coefficients'!$D$27</f>
        <v/>
      </c>
      <c r="K216">
        <f>K150/'Carbon Coefficients'!$D$27</f>
        <v/>
      </c>
      <c r="L216">
        <f>L150/'Carbon Coefficients'!$D$27</f>
        <v/>
      </c>
      <c r="M216">
        <f>M150/'Carbon Coefficients'!$D$27</f>
        <v/>
      </c>
      <c r="N216">
        <f>N150/'Carbon Coefficients'!$D$27</f>
        <v/>
      </c>
      <c r="O216">
        <f>O150/'Carbon Coefficients'!$D$27</f>
        <v/>
      </c>
      <c r="P216">
        <f>P150/'Carbon Coefficients'!$D$27</f>
        <v/>
      </c>
      <c r="Q216">
        <f>Q150/'Carbon Coefficients'!$D$27</f>
        <v/>
      </c>
      <c r="R216">
        <f>R150/'Carbon Coefficients'!$D$27</f>
        <v/>
      </c>
      <c r="S216">
        <f>S150/'Carbon Coefficients'!$D$27</f>
        <v/>
      </c>
      <c r="T216">
        <f>T150/'Carbon Coefficients'!$D$27</f>
        <v/>
      </c>
      <c r="U216">
        <f>U150/'Carbon Coefficients'!$D$27</f>
        <v/>
      </c>
      <c r="V216">
        <f>V150/'Carbon Coefficients'!$D$27</f>
        <v/>
      </c>
      <c r="W216">
        <f>W150/'Carbon Coefficients'!$D$27</f>
        <v/>
      </c>
      <c r="X216">
        <f>X150/'Carbon Coefficients'!$D$27</f>
        <v/>
      </c>
      <c r="Y216">
        <f>Y150/'Carbon Coefficients'!$D$27</f>
        <v/>
      </c>
      <c r="Z216">
        <f>Z150/'Carbon Coefficients'!$D$27</f>
        <v/>
      </c>
      <c r="AA216">
        <f>AA150/'Carbon Coefficients'!$D$27</f>
        <v/>
      </c>
      <c r="AB216">
        <f>AB150/'Carbon Coefficients'!$D$27</f>
        <v/>
      </c>
      <c r="AC216">
        <f>AC150/'Carbon Coefficients'!$D$27</f>
        <v/>
      </c>
      <c r="AD216">
        <f>AD150/'Carbon Coefficients'!$D$27</f>
        <v/>
      </c>
      <c r="AE216">
        <f>AE150/'Carbon Coefficients'!$D$27</f>
        <v/>
      </c>
      <c r="AF216">
        <f>AF150/'Carbon Coefficients'!$D$27</f>
        <v/>
      </c>
      <c r="AG216">
        <f>AG150/'Carbon Coefficients'!$D$27</f>
        <v/>
      </c>
      <c r="AH216">
        <f>AH150/'Carbon Coefficients'!$D$27</f>
        <v/>
      </c>
      <c r="AI216">
        <f>AI150/'Carbon Coefficients'!$D$27</f>
        <v/>
      </c>
      <c r="AJ216">
        <f>AJ150/'Carbon Coefficients'!$D$27</f>
        <v/>
      </c>
      <c r="AK216">
        <f>AK150/'Carbon Coefficients'!$D$27</f>
        <v/>
      </c>
      <c r="AL216">
        <f>AL150/'Carbon Coefficients'!$D$27</f>
        <v/>
      </c>
      <c r="AM216">
        <f>AM150/'Carbon Coefficients'!$D$27</f>
        <v/>
      </c>
      <c r="AN216">
        <f>AN150/'Carbon Coefficients'!$D$27</f>
        <v/>
      </c>
      <c r="AO216">
        <f>AO150/'Carbon Coefficients'!$D$27</f>
        <v/>
      </c>
      <c r="AP216">
        <f>AP150/'Carbon Coefficients'!$D$27</f>
        <v/>
      </c>
      <c r="AQ216">
        <f>AQ150/'Carbon Coefficients'!$D$27</f>
        <v/>
      </c>
      <c r="AR216">
        <f>AR150/'Carbon Coefficients'!$D$27</f>
        <v/>
      </c>
      <c r="AS216">
        <f>AS150/'Carbon Coefficients'!$D$27</f>
        <v/>
      </c>
      <c r="AT216">
        <f>AT150/'Carbon Coefficients'!$D$27</f>
        <v/>
      </c>
      <c r="AU216">
        <f>AU150/'Carbon Coefficients'!$D$27</f>
        <v/>
      </c>
      <c r="AV216">
        <f>AV150/'Carbon Coefficients'!$D$27</f>
        <v/>
      </c>
    </row>
    <row r="217" spans="1:48">
      <c r="A217" t="s">
        <v>279</v>
      </c>
      <c r="B217" t="s">
        <v>1669</v>
      </c>
      <c r="E217">
        <f>E151/'Carbon Coefficients'!$D$27</f>
        <v/>
      </c>
      <c r="F217">
        <f>F151/'Carbon Coefficients'!$D$27</f>
        <v/>
      </c>
      <c r="G217">
        <f>G151/'Carbon Coefficients'!$D$27</f>
        <v/>
      </c>
      <c r="H217">
        <f>H151/'Carbon Coefficients'!$D$27</f>
        <v/>
      </c>
      <c r="I217">
        <f>I151/'Carbon Coefficients'!$D$27</f>
        <v/>
      </c>
      <c r="J217">
        <f>J151/'Carbon Coefficients'!$D$27</f>
        <v/>
      </c>
      <c r="K217">
        <f>K151/'Carbon Coefficients'!$D$27</f>
        <v/>
      </c>
      <c r="L217">
        <f>L151/'Carbon Coefficients'!$D$27</f>
        <v/>
      </c>
      <c r="M217">
        <f>M151/'Carbon Coefficients'!$D$27</f>
        <v/>
      </c>
      <c r="N217">
        <f>N151/'Carbon Coefficients'!$D$27</f>
        <v/>
      </c>
      <c r="O217">
        <f>O151/'Carbon Coefficients'!$D$27</f>
        <v/>
      </c>
      <c r="P217">
        <f>P151/'Carbon Coefficients'!$D$27</f>
        <v/>
      </c>
      <c r="Q217">
        <f>Q151/'Carbon Coefficients'!$D$27</f>
        <v/>
      </c>
      <c r="R217">
        <f>R151/'Carbon Coefficients'!$D$27</f>
        <v/>
      </c>
      <c r="S217">
        <f>S151/'Carbon Coefficients'!$D$27</f>
        <v/>
      </c>
      <c r="T217">
        <f>T151/'Carbon Coefficients'!$D$27</f>
        <v/>
      </c>
      <c r="U217">
        <f>U151/'Carbon Coefficients'!$D$27</f>
        <v/>
      </c>
      <c r="V217">
        <f>V151/'Carbon Coefficients'!$D$27</f>
        <v/>
      </c>
      <c r="W217">
        <f>W151/'Carbon Coefficients'!$D$27</f>
        <v/>
      </c>
      <c r="X217">
        <f>X151/'Carbon Coefficients'!$D$27</f>
        <v/>
      </c>
      <c r="Y217">
        <f>Y151/'Carbon Coefficients'!$D$27</f>
        <v/>
      </c>
      <c r="Z217">
        <f>Z151/'Carbon Coefficients'!$D$27</f>
        <v/>
      </c>
      <c r="AA217">
        <f>AA151/'Carbon Coefficients'!$D$27</f>
        <v/>
      </c>
      <c r="AB217">
        <f>AB151/'Carbon Coefficients'!$D$27</f>
        <v/>
      </c>
      <c r="AC217">
        <f>AC151/'Carbon Coefficients'!$D$27</f>
        <v/>
      </c>
      <c r="AD217">
        <f>AD151/'Carbon Coefficients'!$D$27</f>
        <v/>
      </c>
      <c r="AE217">
        <f>AE151/'Carbon Coefficients'!$D$27</f>
        <v/>
      </c>
      <c r="AF217">
        <f>AF151/'Carbon Coefficients'!$D$27</f>
        <v/>
      </c>
      <c r="AG217">
        <f>AG151/'Carbon Coefficients'!$D$27</f>
        <v/>
      </c>
      <c r="AH217">
        <f>AH151/'Carbon Coefficients'!$D$27</f>
        <v/>
      </c>
      <c r="AI217">
        <f>AI151/'Carbon Coefficients'!$D$27</f>
        <v/>
      </c>
      <c r="AJ217">
        <f>AJ151/'Carbon Coefficients'!$D$27</f>
        <v/>
      </c>
      <c r="AK217">
        <f>AK151/'Carbon Coefficients'!$D$27</f>
        <v/>
      </c>
      <c r="AL217">
        <f>AL151/'Carbon Coefficients'!$D$27</f>
        <v/>
      </c>
      <c r="AM217">
        <f>AM151/'Carbon Coefficients'!$D$27</f>
        <v/>
      </c>
      <c r="AN217">
        <f>AN151/'Carbon Coefficients'!$D$27</f>
        <v/>
      </c>
      <c r="AO217">
        <f>AO151/'Carbon Coefficients'!$D$27</f>
        <v/>
      </c>
      <c r="AP217">
        <f>AP151/'Carbon Coefficients'!$D$27</f>
        <v/>
      </c>
      <c r="AQ217">
        <f>AQ151/'Carbon Coefficients'!$D$27</f>
        <v/>
      </c>
      <c r="AR217">
        <f>AR151/'Carbon Coefficients'!$D$27</f>
        <v/>
      </c>
      <c r="AS217">
        <f>AS151/'Carbon Coefficients'!$D$27</f>
        <v/>
      </c>
      <c r="AT217">
        <f>AT151/'Carbon Coefficients'!$D$27</f>
        <v/>
      </c>
      <c r="AU217">
        <f>AU151/'Carbon Coefficients'!$D$27</f>
        <v/>
      </c>
      <c r="AV217">
        <f>AV151/'Carbon Coefficients'!$D$27</f>
        <v/>
      </c>
    </row>
    <row r="218" spans="1:48">
      <c r="A218" t="s">
        <v>296</v>
      </c>
      <c r="B218" t="s">
        <v>1669</v>
      </c>
      <c r="E218">
        <f>E152/'Carbon Coefficients'!$D$27</f>
        <v/>
      </c>
      <c r="F218">
        <f>F152/'Carbon Coefficients'!$D$27</f>
        <v/>
      </c>
      <c r="G218">
        <f>G152/'Carbon Coefficients'!$D$27</f>
        <v/>
      </c>
      <c r="H218">
        <f>H152/'Carbon Coefficients'!$D$27</f>
        <v/>
      </c>
      <c r="I218">
        <f>I152/'Carbon Coefficients'!$D$27</f>
        <v/>
      </c>
      <c r="J218">
        <f>J152/'Carbon Coefficients'!$D$27</f>
        <v/>
      </c>
      <c r="K218">
        <f>K152/'Carbon Coefficients'!$D$27</f>
        <v/>
      </c>
      <c r="L218">
        <f>L152/'Carbon Coefficients'!$D$27</f>
        <v/>
      </c>
      <c r="M218">
        <f>M152/'Carbon Coefficients'!$D$27</f>
        <v/>
      </c>
      <c r="N218">
        <f>N152/'Carbon Coefficients'!$D$27</f>
        <v/>
      </c>
      <c r="O218">
        <f>O152/'Carbon Coefficients'!$D$27</f>
        <v/>
      </c>
      <c r="P218">
        <f>P152/'Carbon Coefficients'!$D$27</f>
        <v/>
      </c>
      <c r="Q218">
        <f>Q152/'Carbon Coefficients'!$D$27</f>
        <v/>
      </c>
      <c r="R218">
        <f>R152/'Carbon Coefficients'!$D$27</f>
        <v/>
      </c>
      <c r="S218">
        <f>S152/'Carbon Coefficients'!$D$27</f>
        <v/>
      </c>
      <c r="T218">
        <f>T152/'Carbon Coefficients'!$D$27</f>
        <v/>
      </c>
      <c r="U218">
        <f>U152/'Carbon Coefficients'!$D$27</f>
        <v/>
      </c>
      <c r="V218">
        <f>V152/'Carbon Coefficients'!$D$27</f>
        <v/>
      </c>
      <c r="W218">
        <f>W152/'Carbon Coefficients'!$D$27</f>
        <v/>
      </c>
      <c r="X218">
        <f>X152/'Carbon Coefficients'!$D$27</f>
        <v/>
      </c>
      <c r="Y218">
        <f>Y152/'Carbon Coefficients'!$D$27</f>
        <v/>
      </c>
      <c r="Z218">
        <f>Z152/'Carbon Coefficients'!$D$27</f>
        <v/>
      </c>
      <c r="AA218">
        <f>AA152/'Carbon Coefficients'!$D$27</f>
        <v/>
      </c>
      <c r="AB218">
        <f>AB152/'Carbon Coefficients'!$D$27</f>
        <v/>
      </c>
      <c r="AC218">
        <f>AC152/'Carbon Coefficients'!$D$27</f>
        <v/>
      </c>
      <c r="AD218">
        <f>AD152/'Carbon Coefficients'!$D$27</f>
        <v/>
      </c>
      <c r="AE218">
        <f>AE152/'Carbon Coefficients'!$D$27</f>
        <v/>
      </c>
      <c r="AF218">
        <f>AF152/'Carbon Coefficients'!$D$27</f>
        <v/>
      </c>
      <c r="AG218">
        <f>AG152/'Carbon Coefficients'!$D$27</f>
        <v/>
      </c>
      <c r="AH218">
        <f>AH152/'Carbon Coefficients'!$D$27</f>
        <v/>
      </c>
      <c r="AI218">
        <f>AI152/'Carbon Coefficients'!$D$27</f>
        <v/>
      </c>
      <c r="AJ218">
        <f>AJ152/'Carbon Coefficients'!$D$27</f>
        <v/>
      </c>
      <c r="AK218">
        <f>AK152/'Carbon Coefficients'!$D$27</f>
        <v/>
      </c>
      <c r="AL218">
        <f>AL152/'Carbon Coefficients'!$D$27</f>
        <v/>
      </c>
      <c r="AM218">
        <f>AM152/'Carbon Coefficients'!$D$27</f>
        <v/>
      </c>
      <c r="AN218">
        <f>AN152/'Carbon Coefficients'!$D$27</f>
        <v/>
      </c>
      <c r="AO218">
        <f>AO152/'Carbon Coefficients'!$D$27</f>
        <v/>
      </c>
      <c r="AP218">
        <f>AP152/'Carbon Coefficients'!$D$27</f>
        <v/>
      </c>
      <c r="AQ218">
        <f>AQ152/'Carbon Coefficients'!$D$27</f>
        <v/>
      </c>
      <c r="AR218">
        <f>AR152/'Carbon Coefficients'!$D$27</f>
        <v/>
      </c>
      <c r="AS218">
        <f>AS152/'Carbon Coefficients'!$D$27</f>
        <v/>
      </c>
      <c r="AT218">
        <f>AT152/'Carbon Coefficients'!$D$27</f>
        <v/>
      </c>
      <c r="AU218">
        <f>AU152/'Carbon Coefficients'!$D$27</f>
        <v/>
      </c>
      <c r="AV218">
        <f>AV152/'Carbon Coefficients'!$D$27</f>
        <v/>
      </c>
    </row>
    <row r="219" spans="1:48">
      <c r="A219" t="s">
        <v>334</v>
      </c>
      <c r="B219" t="s">
        <v>1669</v>
      </c>
      <c r="E219">
        <f>E153/'Carbon Coefficients'!$D$27</f>
        <v/>
      </c>
      <c r="F219">
        <f>F153/'Carbon Coefficients'!$D$27</f>
        <v/>
      </c>
      <c r="G219">
        <f>G153/'Carbon Coefficients'!$D$27</f>
        <v/>
      </c>
      <c r="H219">
        <f>H153/'Carbon Coefficients'!$D$27</f>
        <v/>
      </c>
      <c r="I219">
        <f>I153/'Carbon Coefficients'!$D$27</f>
        <v/>
      </c>
      <c r="J219">
        <f>J153/'Carbon Coefficients'!$D$27</f>
        <v/>
      </c>
      <c r="K219">
        <f>K153/'Carbon Coefficients'!$D$27</f>
        <v/>
      </c>
      <c r="L219">
        <f>L153/'Carbon Coefficients'!$D$27</f>
        <v/>
      </c>
      <c r="M219">
        <f>M153/'Carbon Coefficients'!$D$27</f>
        <v/>
      </c>
      <c r="N219">
        <f>N153/'Carbon Coefficients'!$D$27</f>
        <v/>
      </c>
      <c r="O219">
        <f>O153/'Carbon Coefficients'!$D$27</f>
        <v/>
      </c>
      <c r="P219">
        <f>P153/'Carbon Coefficients'!$D$27</f>
        <v/>
      </c>
      <c r="Q219">
        <f>Q153/'Carbon Coefficients'!$D$27</f>
        <v/>
      </c>
      <c r="R219">
        <f>R153/'Carbon Coefficients'!$D$27</f>
        <v/>
      </c>
      <c r="S219">
        <f>S153/'Carbon Coefficients'!$D$27</f>
        <v/>
      </c>
      <c r="T219">
        <f>T153/'Carbon Coefficients'!$D$27</f>
        <v/>
      </c>
      <c r="U219">
        <f>U153/'Carbon Coefficients'!$D$27</f>
        <v/>
      </c>
      <c r="V219">
        <f>V153/'Carbon Coefficients'!$D$27</f>
        <v/>
      </c>
      <c r="W219">
        <f>W153/'Carbon Coefficients'!$D$27</f>
        <v/>
      </c>
      <c r="X219">
        <f>X153/'Carbon Coefficients'!$D$27</f>
        <v/>
      </c>
      <c r="Y219">
        <f>Y153/'Carbon Coefficients'!$D$27</f>
        <v/>
      </c>
      <c r="Z219">
        <f>Z153/'Carbon Coefficients'!$D$27</f>
        <v/>
      </c>
      <c r="AA219">
        <f>AA153/'Carbon Coefficients'!$D$27</f>
        <v/>
      </c>
      <c r="AB219">
        <f>AB153/'Carbon Coefficients'!$D$27</f>
        <v/>
      </c>
      <c r="AC219">
        <f>AC153/'Carbon Coefficients'!$D$27</f>
        <v/>
      </c>
      <c r="AD219">
        <f>AD153/'Carbon Coefficients'!$D$27</f>
        <v/>
      </c>
      <c r="AE219">
        <f>AE153/'Carbon Coefficients'!$D$27</f>
        <v/>
      </c>
      <c r="AF219">
        <f>AF153/'Carbon Coefficients'!$D$27</f>
        <v/>
      </c>
      <c r="AG219">
        <f>AG153/'Carbon Coefficients'!$D$27</f>
        <v/>
      </c>
      <c r="AH219">
        <f>AH153/'Carbon Coefficients'!$D$27</f>
        <v/>
      </c>
      <c r="AI219">
        <f>AI153/'Carbon Coefficients'!$D$27</f>
        <v/>
      </c>
      <c r="AJ219">
        <f>AJ153/'Carbon Coefficients'!$D$27</f>
        <v/>
      </c>
      <c r="AK219">
        <f>AK153/'Carbon Coefficients'!$D$27</f>
        <v/>
      </c>
      <c r="AL219">
        <f>AL153/'Carbon Coefficients'!$D$27</f>
        <v/>
      </c>
      <c r="AM219">
        <f>AM153/'Carbon Coefficients'!$D$27</f>
        <v/>
      </c>
      <c r="AN219">
        <f>AN153/'Carbon Coefficients'!$D$27</f>
        <v/>
      </c>
      <c r="AO219">
        <f>AO153/'Carbon Coefficients'!$D$27</f>
        <v/>
      </c>
      <c r="AP219">
        <f>AP153/'Carbon Coefficients'!$D$27</f>
        <v/>
      </c>
      <c r="AQ219">
        <f>AQ153/'Carbon Coefficients'!$D$27</f>
        <v/>
      </c>
      <c r="AR219">
        <f>AR153/'Carbon Coefficients'!$D$27</f>
        <v/>
      </c>
      <c r="AS219">
        <f>AS153/'Carbon Coefficients'!$D$27</f>
        <v/>
      </c>
      <c r="AT219">
        <f>AT153/'Carbon Coefficients'!$D$27</f>
        <v/>
      </c>
      <c r="AU219">
        <f>AU153/'Carbon Coefficients'!$D$27</f>
        <v/>
      </c>
      <c r="AV219">
        <f>AV153/'Carbon Coefficients'!$D$27</f>
        <v/>
      </c>
    </row>
    <row r="220" spans="1:48">
      <c r="A220" t="s">
        <v>252</v>
      </c>
      <c r="B220" t="s">
        <v>1669</v>
      </c>
      <c r="E220">
        <f>E154/'Carbon Coefficients'!$D$27</f>
        <v/>
      </c>
      <c r="F220">
        <f>F154/'Carbon Coefficients'!$D$27</f>
        <v/>
      </c>
      <c r="G220">
        <f>G154/'Carbon Coefficients'!$D$27</f>
        <v/>
      </c>
      <c r="H220">
        <f>H154/'Carbon Coefficients'!$D$27</f>
        <v/>
      </c>
      <c r="I220">
        <f>I154/'Carbon Coefficients'!$D$27</f>
        <v/>
      </c>
      <c r="J220">
        <f>J154/'Carbon Coefficients'!$D$27</f>
        <v/>
      </c>
      <c r="K220">
        <f>K154/'Carbon Coefficients'!$D$27</f>
        <v/>
      </c>
      <c r="L220">
        <f>L154/'Carbon Coefficients'!$D$27</f>
        <v/>
      </c>
      <c r="M220">
        <f>M154/'Carbon Coefficients'!$D$27</f>
        <v/>
      </c>
      <c r="N220">
        <f>N154/'Carbon Coefficients'!$D$27</f>
        <v/>
      </c>
      <c r="O220">
        <f>O154/'Carbon Coefficients'!$D$27</f>
        <v/>
      </c>
      <c r="P220">
        <f>P154/'Carbon Coefficients'!$D$27</f>
        <v/>
      </c>
      <c r="Q220">
        <f>Q154/'Carbon Coefficients'!$D$27</f>
        <v/>
      </c>
      <c r="R220">
        <f>R154/'Carbon Coefficients'!$D$27</f>
        <v/>
      </c>
      <c r="S220">
        <f>S154/'Carbon Coefficients'!$D$27</f>
        <v/>
      </c>
      <c r="T220">
        <f>T154/'Carbon Coefficients'!$D$27</f>
        <v/>
      </c>
      <c r="U220">
        <f>U154/'Carbon Coefficients'!$D$27</f>
        <v/>
      </c>
      <c r="V220">
        <f>V154/'Carbon Coefficients'!$D$27</f>
        <v/>
      </c>
      <c r="W220">
        <f>W154/'Carbon Coefficients'!$D$27</f>
        <v/>
      </c>
      <c r="X220">
        <f>X154/'Carbon Coefficients'!$D$27</f>
        <v/>
      </c>
      <c r="Y220">
        <f>Y154/'Carbon Coefficients'!$D$27</f>
        <v/>
      </c>
      <c r="Z220">
        <f>Z154/'Carbon Coefficients'!$D$27</f>
        <v/>
      </c>
      <c r="AA220">
        <f>AA154/'Carbon Coefficients'!$D$27</f>
        <v/>
      </c>
      <c r="AB220">
        <f>AB154/'Carbon Coefficients'!$D$27</f>
        <v/>
      </c>
      <c r="AC220">
        <f>AC154/'Carbon Coefficients'!$D$27</f>
        <v/>
      </c>
      <c r="AD220">
        <f>AD154/'Carbon Coefficients'!$D$27</f>
        <v/>
      </c>
      <c r="AE220">
        <f>AE154/'Carbon Coefficients'!$D$27</f>
        <v/>
      </c>
      <c r="AF220">
        <f>AF154/'Carbon Coefficients'!$D$27</f>
        <v/>
      </c>
      <c r="AG220">
        <f>AG154/'Carbon Coefficients'!$D$27</f>
        <v/>
      </c>
      <c r="AH220">
        <f>AH154/'Carbon Coefficients'!$D$27</f>
        <v/>
      </c>
      <c r="AI220">
        <f>AI154/'Carbon Coefficients'!$D$27</f>
        <v/>
      </c>
      <c r="AJ220">
        <f>AJ154/'Carbon Coefficients'!$D$27</f>
        <v/>
      </c>
      <c r="AK220">
        <f>AK154/'Carbon Coefficients'!$D$27</f>
        <v/>
      </c>
      <c r="AL220">
        <f>AL154/'Carbon Coefficients'!$D$27</f>
        <v/>
      </c>
      <c r="AM220">
        <f>AM154/'Carbon Coefficients'!$D$27</f>
        <v/>
      </c>
      <c r="AN220">
        <f>AN154/'Carbon Coefficients'!$D$27</f>
        <v/>
      </c>
      <c r="AO220">
        <f>AO154/'Carbon Coefficients'!$D$27</f>
        <v/>
      </c>
      <c r="AP220">
        <f>AP154/'Carbon Coefficients'!$D$27</f>
        <v/>
      </c>
      <c r="AQ220">
        <f>AQ154/'Carbon Coefficients'!$D$27</f>
        <v/>
      </c>
      <c r="AR220">
        <f>AR154/'Carbon Coefficients'!$D$27</f>
        <v/>
      </c>
      <c r="AS220">
        <f>AS154/'Carbon Coefficients'!$D$27</f>
        <v/>
      </c>
      <c r="AT220">
        <f>AT154/'Carbon Coefficients'!$D$27</f>
        <v/>
      </c>
      <c r="AU220">
        <f>AU154/'Carbon Coefficients'!$D$27</f>
        <v/>
      </c>
      <c r="AV220">
        <f>AV154/'Carbon Coefficients'!$D$27</f>
        <v/>
      </c>
    </row>
    <row r="221" spans="1:48">
      <c r="A221" t="s">
        <v>420</v>
      </c>
      <c r="B221" t="s">
        <v>1669</v>
      </c>
      <c r="E221">
        <f>E155/'Carbon Coefficients'!$D$27</f>
        <v/>
      </c>
      <c r="F221">
        <f>F155/'Carbon Coefficients'!$D$27</f>
        <v/>
      </c>
      <c r="G221">
        <f>G155/'Carbon Coefficients'!$D$27</f>
        <v/>
      </c>
      <c r="H221">
        <f>H155/'Carbon Coefficients'!$D$27</f>
        <v/>
      </c>
      <c r="I221">
        <f>I155/'Carbon Coefficients'!$D$27</f>
        <v/>
      </c>
      <c r="J221">
        <f>J155/'Carbon Coefficients'!$D$27</f>
        <v/>
      </c>
      <c r="K221">
        <f>K155/'Carbon Coefficients'!$D$27</f>
        <v/>
      </c>
      <c r="L221">
        <f>L155/'Carbon Coefficients'!$D$27</f>
        <v/>
      </c>
      <c r="M221">
        <f>M155/'Carbon Coefficients'!$D$27</f>
        <v/>
      </c>
      <c r="N221">
        <f>N155/'Carbon Coefficients'!$D$27</f>
        <v/>
      </c>
      <c r="O221">
        <f>O155/'Carbon Coefficients'!$D$27</f>
        <v/>
      </c>
      <c r="P221">
        <f>P155/'Carbon Coefficients'!$D$27</f>
        <v/>
      </c>
      <c r="Q221">
        <f>Q155/'Carbon Coefficients'!$D$27</f>
        <v/>
      </c>
      <c r="R221">
        <f>R155/'Carbon Coefficients'!$D$27</f>
        <v/>
      </c>
      <c r="S221">
        <f>S155/'Carbon Coefficients'!$D$27</f>
        <v/>
      </c>
      <c r="T221">
        <f>T155/'Carbon Coefficients'!$D$27</f>
        <v/>
      </c>
      <c r="U221">
        <f>U155/'Carbon Coefficients'!$D$27</f>
        <v/>
      </c>
      <c r="V221">
        <f>V155/'Carbon Coefficients'!$D$27</f>
        <v/>
      </c>
      <c r="W221">
        <f>W155/'Carbon Coefficients'!$D$27</f>
        <v/>
      </c>
      <c r="X221">
        <f>X155/'Carbon Coefficients'!$D$27</f>
        <v/>
      </c>
      <c r="Y221">
        <f>Y155/'Carbon Coefficients'!$D$27</f>
        <v/>
      </c>
      <c r="Z221">
        <f>Z155/'Carbon Coefficients'!$D$27</f>
        <v/>
      </c>
      <c r="AA221">
        <f>AA155/'Carbon Coefficients'!$D$27</f>
        <v/>
      </c>
      <c r="AB221">
        <f>AB155/'Carbon Coefficients'!$D$27</f>
        <v/>
      </c>
      <c r="AC221">
        <f>AC155/'Carbon Coefficients'!$D$27</f>
        <v/>
      </c>
      <c r="AD221">
        <f>AD155/'Carbon Coefficients'!$D$27</f>
        <v/>
      </c>
      <c r="AE221">
        <f>AE155/'Carbon Coefficients'!$D$27</f>
        <v/>
      </c>
      <c r="AF221">
        <f>AF155/'Carbon Coefficients'!$D$27</f>
        <v/>
      </c>
      <c r="AG221">
        <f>AG155/'Carbon Coefficients'!$D$27</f>
        <v/>
      </c>
      <c r="AH221">
        <f>AH155/'Carbon Coefficients'!$D$27</f>
        <v/>
      </c>
      <c r="AI221">
        <f>AI155/'Carbon Coefficients'!$D$27</f>
        <v/>
      </c>
      <c r="AJ221">
        <f>AJ155/'Carbon Coefficients'!$D$27</f>
        <v/>
      </c>
      <c r="AK221">
        <f>AK155/'Carbon Coefficients'!$D$27</f>
        <v/>
      </c>
      <c r="AL221">
        <f>AL155/'Carbon Coefficients'!$D$27</f>
        <v/>
      </c>
      <c r="AM221">
        <f>AM155/'Carbon Coefficients'!$D$27</f>
        <v/>
      </c>
      <c r="AN221">
        <f>AN155/'Carbon Coefficients'!$D$27</f>
        <v/>
      </c>
      <c r="AO221">
        <f>AO155/'Carbon Coefficients'!$D$27</f>
        <v/>
      </c>
      <c r="AP221">
        <f>AP155/'Carbon Coefficients'!$D$27</f>
        <v/>
      </c>
      <c r="AQ221">
        <f>AQ155/'Carbon Coefficients'!$D$27</f>
        <v/>
      </c>
      <c r="AR221">
        <f>AR155/'Carbon Coefficients'!$D$27</f>
        <v/>
      </c>
      <c r="AS221">
        <f>AS155/'Carbon Coefficients'!$D$27</f>
        <v/>
      </c>
      <c r="AT221">
        <f>AT155/'Carbon Coefficients'!$D$27</f>
        <v/>
      </c>
      <c r="AU221">
        <f>AU155/'Carbon Coefficients'!$D$27</f>
        <v/>
      </c>
      <c r="AV221">
        <f>AV155/'Carbon Coefficients'!$D$27</f>
        <v/>
      </c>
    </row>
    <row r="222" spans="1:48">
      <c r="A222" t="s">
        <v>386</v>
      </c>
      <c r="B222" t="s">
        <v>1669</v>
      </c>
      <c r="E222">
        <f>E156/'Carbon Coefficients'!$D$27</f>
        <v/>
      </c>
      <c r="F222">
        <f>F156/'Carbon Coefficients'!$D$27</f>
        <v/>
      </c>
      <c r="G222">
        <f>G156/'Carbon Coefficients'!$D$27</f>
        <v/>
      </c>
      <c r="H222">
        <f>H156/'Carbon Coefficients'!$D$27</f>
        <v/>
      </c>
      <c r="I222">
        <f>I156/'Carbon Coefficients'!$D$27</f>
        <v/>
      </c>
      <c r="J222">
        <f>J156/'Carbon Coefficients'!$D$27</f>
        <v/>
      </c>
      <c r="K222">
        <f>K156/'Carbon Coefficients'!$D$27</f>
        <v/>
      </c>
      <c r="L222">
        <f>L156/'Carbon Coefficients'!$D$27</f>
        <v/>
      </c>
      <c r="M222">
        <f>M156/'Carbon Coefficients'!$D$27</f>
        <v/>
      </c>
      <c r="N222">
        <f>N156/'Carbon Coefficients'!$D$27</f>
        <v/>
      </c>
      <c r="O222">
        <f>O156/'Carbon Coefficients'!$D$27</f>
        <v/>
      </c>
      <c r="P222">
        <f>P156/'Carbon Coefficients'!$D$27</f>
        <v/>
      </c>
      <c r="Q222">
        <f>Q156/'Carbon Coefficients'!$D$27</f>
        <v/>
      </c>
      <c r="R222">
        <f>R156/'Carbon Coefficients'!$D$27</f>
        <v/>
      </c>
      <c r="S222">
        <f>S156/'Carbon Coefficients'!$D$27</f>
        <v/>
      </c>
      <c r="T222">
        <f>T156/'Carbon Coefficients'!$D$27</f>
        <v/>
      </c>
      <c r="U222">
        <f>U156/'Carbon Coefficients'!$D$27</f>
        <v/>
      </c>
      <c r="V222">
        <f>V156/'Carbon Coefficients'!$D$27</f>
        <v/>
      </c>
      <c r="W222">
        <f>W156/'Carbon Coefficients'!$D$27</f>
        <v/>
      </c>
      <c r="X222">
        <f>X156/'Carbon Coefficients'!$D$27</f>
        <v/>
      </c>
      <c r="Y222">
        <f>Y156/'Carbon Coefficients'!$D$27</f>
        <v/>
      </c>
      <c r="Z222">
        <f>Z156/'Carbon Coefficients'!$D$27</f>
        <v/>
      </c>
      <c r="AA222">
        <f>AA156/'Carbon Coefficients'!$D$27</f>
        <v/>
      </c>
      <c r="AB222">
        <f>AB156/'Carbon Coefficients'!$D$27</f>
        <v/>
      </c>
      <c r="AC222">
        <f>AC156/'Carbon Coefficients'!$D$27</f>
        <v/>
      </c>
      <c r="AD222">
        <f>AD156/'Carbon Coefficients'!$D$27</f>
        <v/>
      </c>
      <c r="AE222">
        <f>AE156/'Carbon Coefficients'!$D$27</f>
        <v/>
      </c>
      <c r="AF222">
        <f>AF156/'Carbon Coefficients'!$D$27</f>
        <v/>
      </c>
      <c r="AG222">
        <f>AG156/'Carbon Coefficients'!$D$27</f>
        <v/>
      </c>
      <c r="AH222">
        <f>AH156/'Carbon Coefficients'!$D$27</f>
        <v/>
      </c>
      <c r="AI222">
        <f>AI156/'Carbon Coefficients'!$D$27</f>
        <v/>
      </c>
      <c r="AJ222">
        <f>AJ156/'Carbon Coefficients'!$D$27</f>
        <v/>
      </c>
      <c r="AK222">
        <f>AK156/'Carbon Coefficients'!$D$27</f>
        <v/>
      </c>
      <c r="AL222">
        <f>AL156/'Carbon Coefficients'!$D$27</f>
        <v/>
      </c>
      <c r="AM222">
        <f>AM156/'Carbon Coefficients'!$D$27</f>
        <v/>
      </c>
      <c r="AN222">
        <f>AN156/'Carbon Coefficients'!$D$27</f>
        <v/>
      </c>
      <c r="AO222">
        <f>AO156/'Carbon Coefficients'!$D$27</f>
        <v/>
      </c>
      <c r="AP222">
        <f>AP156/'Carbon Coefficients'!$D$27</f>
        <v/>
      </c>
      <c r="AQ222">
        <f>AQ156/'Carbon Coefficients'!$D$27</f>
        <v/>
      </c>
      <c r="AR222">
        <f>AR156/'Carbon Coefficients'!$D$27</f>
        <v/>
      </c>
      <c r="AS222">
        <f>AS156/'Carbon Coefficients'!$D$27</f>
        <v/>
      </c>
      <c r="AT222">
        <f>AT156/'Carbon Coefficients'!$D$27</f>
        <v/>
      </c>
      <c r="AU222">
        <f>AU156/'Carbon Coefficients'!$D$27</f>
        <v/>
      </c>
      <c r="AV222">
        <f>AV156/'Carbon Coefficients'!$D$27</f>
        <v/>
      </c>
    </row>
    <row r="223" spans="1:48">
      <c r="A223" t="s">
        <v>266</v>
      </c>
      <c r="B223" t="s">
        <v>1669</v>
      </c>
      <c r="E223">
        <f>E157/'Carbon Coefficients'!$D$27</f>
        <v/>
      </c>
      <c r="F223">
        <f>F157/'Carbon Coefficients'!$D$27</f>
        <v/>
      </c>
      <c r="G223">
        <f>G157/'Carbon Coefficients'!$D$27</f>
        <v/>
      </c>
      <c r="H223">
        <f>H157/'Carbon Coefficients'!$D$27</f>
        <v/>
      </c>
      <c r="I223">
        <f>I157/'Carbon Coefficients'!$D$27</f>
        <v/>
      </c>
      <c r="J223">
        <f>J157/'Carbon Coefficients'!$D$27</f>
        <v/>
      </c>
      <c r="K223">
        <f>K157/'Carbon Coefficients'!$D$27</f>
        <v/>
      </c>
      <c r="L223">
        <f>L157/'Carbon Coefficients'!$D$27</f>
        <v/>
      </c>
      <c r="M223">
        <f>M157/'Carbon Coefficients'!$D$27</f>
        <v/>
      </c>
      <c r="N223">
        <f>N157/'Carbon Coefficients'!$D$27</f>
        <v/>
      </c>
      <c r="O223">
        <f>O157/'Carbon Coefficients'!$D$27</f>
        <v/>
      </c>
      <c r="P223">
        <f>P157/'Carbon Coefficients'!$D$27</f>
        <v/>
      </c>
      <c r="Q223">
        <f>Q157/'Carbon Coefficients'!$D$27</f>
        <v/>
      </c>
      <c r="R223">
        <f>R157/'Carbon Coefficients'!$D$27</f>
        <v/>
      </c>
      <c r="S223">
        <f>S157/'Carbon Coefficients'!$D$27</f>
        <v/>
      </c>
      <c r="T223">
        <f>T157/'Carbon Coefficients'!$D$27</f>
        <v/>
      </c>
      <c r="U223">
        <f>U157/'Carbon Coefficients'!$D$27</f>
        <v/>
      </c>
      <c r="V223">
        <f>V157/'Carbon Coefficients'!$D$27</f>
        <v/>
      </c>
      <c r="W223">
        <f>W157/'Carbon Coefficients'!$D$27</f>
        <v/>
      </c>
      <c r="X223">
        <f>X157/'Carbon Coefficients'!$D$27</f>
        <v/>
      </c>
      <c r="Y223">
        <f>Y157/'Carbon Coefficients'!$D$27</f>
        <v/>
      </c>
      <c r="Z223">
        <f>Z157/'Carbon Coefficients'!$D$27</f>
        <v/>
      </c>
      <c r="AA223">
        <f>AA157/'Carbon Coefficients'!$D$27</f>
        <v/>
      </c>
      <c r="AB223">
        <f>AB157/'Carbon Coefficients'!$D$27</f>
        <v/>
      </c>
      <c r="AC223">
        <f>AC157/'Carbon Coefficients'!$D$27</f>
        <v/>
      </c>
      <c r="AD223">
        <f>AD157/'Carbon Coefficients'!$D$27</f>
        <v/>
      </c>
      <c r="AE223">
        <f>AE157/'Carbon Coefficients'!$D$27</f>
        <v/>
      </c>
      <c r="AF223">
        <f>AF157/'Carbon Coefficients'!$D$27</f>
        <v/>
      </c>
      <c r="AG223">
        <f>AG157/'Carbon Coefficients'!$D$27</f>
        <v/>
      </c>
      <c r="AH223">
        <f>AH157/'Carbon Coefficients'!$D$27</f>
        <v/>
      </c>
      <c r="AI223">
        <f>AI157/'Carbon Coefficients'!$D$27</f>
        <v/>
      </c>
      <c r="AJ223">
        <f>AJ157/'Carbon Coefficients'!$D$27</f>
        <v/>
      </c>
      <c r="AK223">
        <f>AK157/'Carbon Coefficients'!$D$27</f>
        <v/>
      </c>
      <c r="AL223">
        <f>AL157/'Carbon Coefficients'!$D$27</f>
        <v/>
      </c>
      <c r="AM223">
        <f>AM157/'Carbon Coefficients'!$D$27</f>
        <v/>
      </c>
      <c r="AN223">
        <f>AN157/'Carbon Coefficients'!$D$27</f>
        <v/>
      </c>
      <c r="AO223">
        <f>AO157/'Carbon Coefficients'!$D$27</f>
        <v/>
      </c>
      <c r="AP223">
        <f>AP157/'Carbon Coefficients'!$D$27</f>
        <v/>
      </c>
      <c r="AQ223">
        <f>AQ157/'Carbon Coefficients'!$D$27</f>
        <v/>
      </c>
      <c r="AR223">
        <f>AR157/'Carbon Coefficients'!$D$27</f>
        <v/>
      </c>
      <c r="AS223">
        <f>AS157/'Carbon Coefficients'!$D$27</f>
        <v/>
      </c>
      <c r="AT223">
        <f>AT157/'Carbon Coefficients'!$D$27</f>
        <v/>
      </c>
      <c r="AU223">
        <f>AU157/'Carbon Coefficients'!$D$27</f>
        <v/>
      </c>
      <c r="AV223">
        <f>AV157/'Carbon Coefficients'!$D$27</f>
        <v/>
      </c>
    </row>
    <row r="224" spans="1:48">
      <c r="A224" t="s">
        <v>261</v>
      </c>
      <c r="B224" t="s">
        <v>1669</v>
      </c>
      <c r="E224">
        <f>E158/'Carbon Coefficients'!$D$27</f>
        <v/>
      </c>
      <c r="F224">
        <f>F158/'Carbon Coefficients'!$D$27</f>
        <v/>
      </c>
      <c r="G224">
        <f>G158/'Carbon Coefficients'!$D$27</f>
        <v/>
      </c>
      <c r="H224">
        <f>H158/'Carbon Coefficients'!$D$27</f>
        <v/>
      </c>
      <c r="I224">
        <f>I158/'Carbon Coefficients'!$D$27</f>
        <v/>
      </c>
      <c r="J224">
        <f>J158/'Carbon Coefficients'!$D$27</f>
        <v/>
      </c>
      <c r="K224">
        <f>K158/'Carbon Coefficients'!$D$27</f>
        <v/>
      </c>
      <c r="L224">
        <f>L158/'Carbon Coefficients'!$D$27</f>
        <v/>
      </c>
      <c r="M224">
        <f>M158/'Carbon Coefficients'!$D$27</f>
        <v/>
      </c>
      <c r="N224">
        <f>N158/'Carbon Coefficients'!$D$27</f>
        <v/>
      </c>
      <c r="O224">
        <f>O158/'Carbon Coefficients'!$D$27</f>
        <v/>
      </c>
      <c r="P224">
        <f>P158/'Carbon Coefficients'!$D$27</f>
        <v/>
      </c>
      <c r="Q224">
        <f>Q158/'Carbon Coefficients'!$D$27</f>
        <v/>
      </c>
      <c r="R224">
        <f>R158/'Carbon Coefficients'!$D$27</f>
        <v/>
      </c>
      <c r="S224">
        <f>S158/'Carbon Coefficients'!$D$27</f>
        <v/>
      </c>
      <c r="T224">
        <f>T158/'Carbon Coefficients'!$D$27</f>
        <v/>
      </c>
      <c r="U224">
        <f>U158/'Carbon Coefficients'!$D$27</f>
        <v/>
      </c>
      <c r="V224">
        <f>V158/'Carbon Coefficients'!$D$27</f>
        <v/>
      </c>
      <c r="W224">
        <f>W158/'Carbon Coefficients'!$D$27</f>
        <v/>
      </c>
      <c r="X224">
        <f>X158/'Carbon Coefficients'!$D$27</f>
        <v/>
      </c>
      <c r="Y224">
        <f>Y158/'Carbon Coefficients'!$D$27</f>
        <v/>
      </c>
      <c r="Z224">
        <f>Z158/'Carbon Coefficients'!$D$27</f>
        <v/>
      </c>
      <c r="AA224">
        <f>AA158/'Carbon Coefficients'!$D$27</f>
        <v/>
      </c>
      <c r="AB224">
        <f>AB158/'Carbon Coefficients'!$D$27</f>
        <v/>
      </c>
      <c r="AC224">
        <f>AC158/'Carbon Coefficients'!$D$27</f>
        <v/>
      </c>
      <c r="AD224">
        <f>AD158/'Carbon Coefficients'!$D$27</f>
        <v/>
      </c>
      <c r="AE224">
        <f>AE158/'Carbon Coefficients'!$D$27</f>
        <v/>
      </c>
      <c r="AF224">
        <f>AF158/'Carbon Coefficients'!$D$27</f>
        <v/>
      </c>
      <c r="AG224">
        <f>AG158/'Carbon Coefficients'!$D$27</f>
        <v/>
      </c>
      <c r="AH224">
        <f>AH158/'Carbon Coefficients'!$D$27</f>
        <v/>
      </c>
      <c r="AI224">
        <f>AI158/'Carbon Coefficients'!$D$27</f>
        <v/>
      </c>
      <c r="AJ224">
        <f>AJ158/'Carbon Coefficients'!$D$27</f>
        <v/>
      </c>
      <c r="AK224">
        <f>AK158/'Carbon Coefficients'!$D$27</f>
        <v/>
      </c>
      <c r="AL224">
        <f>AL158/'Carbon Coefficients'!$D$27</f>
        <v/>
      </c>
      <c r="AM224">
        <f>AM158/'Carbon Coefficients'!$D$27</f>
        <v/>
      </c>
      <c r="AN224">
        <f>AN158/'Carbon Coefficients'!$D$27</f>
        <v/>
      </c>
      <c r="AO224">
        <f>AO158/'Carbon Coefficients'!$D$27</f>
        <v/>
      </c>
      <c r="AP224">
        <f>AP158/'Carbon Coefficients'!$D$27</f>
        <v/>
      </c>
      <c r="AQ224">
        <f>AQ158/'Carbon Coefficients'!$D$27</f>
        <v/>
      </c>
      <c r="AR224">
        <f>AR158/'Carbon Coefficients'!$D$27</f>
        <v/>
      </c>
      <c r="AS224">
        <f>AS158/'Carbon Coefficients'!$D$27</f>
        <v/>
      </c>
      <c r="AT224">
        <f>AT158/'Carbon Coefficients'!$D$27</f>
        <v/>
      </c>
      <c r="AU224">
        <f>AU158/'Carbon Coefficients'!$D$27</f>
        <v/>
      </c>
      <c r="AV224">
        <f>AV158/'Carbon Coefficients'!$D$27</f>
        <v/>
      </c>
    </row>
    <row r="225" spans="1:48">
      <c r="A225" t="s">
        <v>361</v>
      </c>
      <c r="B225" t="s">
        <v>1669</v>
      </c>
      <c r="E225">
        <f>E159/'Carbon Coefficients'!$D$27</f>
        <v/>
      </c>
      <c r="F225">
        <f>F159/'Carbon Coefficients'!$D$27</f>
        <v/>
      </c>
      <c r="G225">
        <f>G159/'Carbon Coefficients'!$D$27</f>
        <v/>
      </c>
      <c r="H225">
        <f>H159/'Carbon Coefficients'!$D$27</f>
        <v/>
      </c>
      <c r="I225">
        <f>I159/'Carbon Coefficients'!$D$27</f>
        <v/>
      </c>
      <c r="J225">
        <f>J159/'Carbon Coefficients'!$D$27</f>
        <v/>
      </c>
      <c r="K225">
        <f>K159/'Carbon Coefficients'!$D$27</f>
        <v/>
      </c>
      <c r="L225">
        <f>L159/'Carbon Coefficients'!$D$27</f>
        <v/>
      </c>
      <c r="M225">
        <f>M159/'Carbon Coefficients'!$D$27</f>
        <v/>
      </c>
      <c r="N225">
        <f>N159/'Carbon Coefficients'!$D$27</f>
        <v/>
      </c>
      <c r="O225">
        <f>O159/'Carbon Coefficients'!$D$27</f>
        <v/>
      </c>
      <c r="P225">
        <f>P159/'Carbon Coefficients'!$D$27</f>
        <v/>
      </c>
      <c r="Q225">
        <f>Q159/'Carbon Coefficients'!$D$27</f>
        <v/>
      </c>
      <c r="R225">
        <f>R159/'Carbon Coefficients'!$D$27</f>
        <v/>
      </c>
      <c r="S225">
        <f>S159/'Carbon Coefficients'!$D$27</f>
        <v/>
      </c>
      <c r="T225">
        <f>T159/'Carbon Coefficients'!$D$27</f>
        <v/>
      </c>
      <c r="U225">
        <f>U159/'Carbon Coefficients'!$D$27</f>
        <v/>
      </c>
      <c r="V225">
        <f>V159/'Carbon Coefficients'!$D$27</f>
        <v/>
      </c>
      <c r="W225">
        <f>W159/'Carbon Coefficients'!$D$27</f>
        <v/>
      </c>
      <c r="X225">
        <f>X159/'Carbon Coefficients'!$D$27</f>
        <v/>
      </c>
      <c r="Y225">
        <f>Y159/'Carbon Coefficients'!$D$27</f>
        <v/>
      </c>
      <c r="Z225">
        <f>Z159/'Carbon Coefficients'!$D$27</f>
        <v/>
      </c>
      <c r="AA225">
        <f>AA159/'Carbon Coefficients'!$D$27</f>
        <v/>
      </c>
      <c r="AB225">
        <f>AB159/'Carbon Coefficients'!$D$27</f>
        <v/>
      </c>
      <c r="AC225">
        <f>AC159/'Carbon Coefficients'!$D$27</f>
        <v/>
      </c>
      <c r="AD225">
        <f>AD159/'Carbon Coefficients'!$D$27</f>
        <v/>
      </c>
      <c r="AE225">
        <f>AE159/'Carbon Coefficients'!$D$27</f>
        <v/>
      </c>
      <c r="AF225">
        <f>AF159/'Carbon Coefficients'!$D$27</f>
        <v/>
      </c>
      <c r="AG225">
        <f>AG159/'Carbon Coefficients'!$D$27</f>
        <v/>
      </c>
      <c r="AH225">
        <f>AH159/'Carbon Coefficients'!$D$27</f>
        <v/>
      </c>
      <c r="AI225">
        <f>AI159/'Carbon Coefficients'!$D$27</f>
        <v/>
      </c>
      <c r="AJ225">
        <f>AJ159/'Carbon Coefficients'!$D$27</f>
        <v/>
      </c>
      <c r="AK225">
        <f>AK159/'Carbon Coefficients'!$D$27</f>
        <v/>
      </c>
      <c r="AL225">
        <f>AL159/'Carbon Coefficients'!$D$27</f>
        <v/>
      </c>
      <c r="AM225">
        <f>AM159/'Carbon Coefficients'!$D$27</f>
        <v/>
      </c>
      <c r="AN225">
        <f>AN159/'Carbon Coefficients'!$D$27</f>
        <v/>
      </c>
      <c r="AO225">
        <f>AO159/'Carbon Coefficients'!$D$27</f>
        <v/>
      </c>
      <c r="AP225">
        <f>AP159/'Carbon Coefficients'!$D$27</f>
        <v/>
      </c>
      <c r="AQ225">
        <f>AQ159/'Carbon Coefficients'!$D$27</f>
        <v/>
      </c>
      <c r="AR225">
        <f>AR159/'Carbon Coefficients'!$D$27</f>
        <v/>
      </c>
      <c r="AS225">
        <f>AS159/'Carbon Coefficients'!$D$27</f>
        <v/>
      </c>
      <c r="AT225">
        <f>AT159/'Carbon Coefficients'!$D$27</f>
        <v/>
      </c>
      <c r="AU225">
        <f>AU159/'Carbon Coefficients'!$D$27</f>
        <v/>
      </c>
      <c r="AV225">
        <f>AV159/'Carbon Coefficients'!$D$27</f>
        <v/>
      </c>
    </row>
    <row r="226" spans="1:48">
      <c r="A226" t="s">
        <v>283</v>
      </c>
      <c r="B226" t="s">
        <v>1669</v>
      </c>
      <c r="E226">
        <f>E160/'Carbon Coefficients'!$D$27</f>
        <v/>
      </c>
      <c r="F226">
        <f>F160/'Carbon Coefficients'!$D$27</f>
        <v/>
      </c>
      <c r="G226">
        <f>G160/'Carbon Coefficients'!$D$27</f>
        <v/>
      </c>
      <c r="H226">
        <f>H160/'Carbon Coefficients'!$D$27</f>
        <v/>
      </c>
      <c r="I226">
        <f>I160/'Carbon Coefficients'!$D$27</f>
        <v/>
      </c>
      <c r="J226">
        <f>J160/'Carbon Coefficients'!$D$27</f>
        <v/>
      </c>
      <c r="K226">
        <f>K160/'Carbon Coefficients'!$D$27</f>
        <v/>
      </c>
      <c r="L226">
        <f>L160/'Carbon Coefficients'!$D$27</f>
        <v/>
      </c>
      <c r="M226">
        <f>M160/'Carbon Coefficients'!$D$27</f>
        <v/>
      </c>
      <c r="N226">
        <f>N160/'Carbon Coefficients'!$D$27</f>
        <v/>
      </c>
      <c r="O226">
        <f>O160/'Carbon Coefficients'!$D$27</f>
        <v/>
      </c>
      <c r="P226">
        <f>P160/'Carbon Coefficients'!$D$27</f>
        <v/>
      </c>
      <c r="Q226">
        <f>Q160/'Carbon Coefficients'!$D$27</f>
        <v/>
      </c>
      <c r="R226">
        <f>R160/'Carbon Coefficients'!$D$27</f>
        <v/>
      </c>
      <c r="S226">
        <f>S160/'Carbon Coefficients'!$D$27</f>
        <v/>
      </c>
      <c r="T226">
        <f>T160/'Carbon Coefficients'!$D$27</f>
        <v/>
      </c>
      <c r="U226">
        <f>U160/'Carbon Coefficients'!$D$27</f>
        <v/>
      </c>
      <c r="V226">
        <f>V160/'Carbon Coefficients'!$D$27</f>
        <v/>
      </c>
      <c r="W226">
        <f>W160/'Carbon Coefficients'!$D$27</f>
        <v/>
      </c>
      <c r="X226">
        <f>X160/'Carbon Coefficients'!$D$27</f>
        <v/>
      </c>
      <c r="Y226">
        <f>Y160/'Carbon Coefficients'!$D$27</f>
        <v/>
      </c>
      <c r="Z226">
        <f>Z160/'Carbon Coefficients'!$D$27</f>
        <v/>
      </c>
      <c r="AA226">
        <f>AA160/'Carbon Coefficients'!$D$27</f>
        <v/>
      </c>
      <c r="AB226">
        <f>AB160/'Carbon Coefficients'!$D$27</f>
        <v/>
      </c>
      <c r="AC226">
        <f>AC160/'Carbon Coefficients'!$D$27</f>
        <v/>
      </c>
      <c r="AD226">
        <f>AD160/'Carbon Coefficients'!$D$27</f>
        <v/>
      </c>
      <c r="AE226">
        <f>AE160/'Carbon Coefficients'!$D$27</f>
        <v/>
      </c>
      <c r="AF226">
        <f>AF160/'Carbon Coefficients'!$D$27</f>
        <v/>
      </c>
      <c r="AG226">
        <f>AG160/'Carbon Coefficients'!$D$27</f>
        <v/>
      </c>
      <c r="AH226">
        <f>AH160/'Carbon Coefficients'!$D$27</f>
        <v/>
      </c>
      <c r="AI226">
        <f>AI160/'Carbon Coefficients'!$D$27</f>
        <v/>
      </c>
      <c r="AJ226">
        <f>AJ160/'Carbon Coefficients'!$D$27</f>
        <v/>
      </c>
      <c r="AK226">
        <f>AK160/'Carbon Coefficients'!$D$27</f>
        <v/>
      </c>
      <c r="AL226">
        <f>AL160/'Carbon Coefficients'!$D$27</f>
        <v/>
      </c>
      <c r="AM226">
        <f>AM160/'Carbon Coefficients'!$D$27</f>
        <v/>
      </c>
      <c r="AN226">
        <f>AN160/'Carbon Coefficients'!$D$27</f>
        <v/>
      </c>
      <c r="AO226">
        <f>AO160/'Carbon Coefficients'!$D$27</f>
        <v/>
      </c>
      <c r="AP226">
        <f>AP160/'Carbon Coefficients'!$D$27</f>
        <v/>
      </c>
      <c r="AQ226">
        <f>AQ160/'Carbon Coefficients'!$D$27</f>
        <v/>
      </c>
      <c r="AR226">
        <f>AR160/'Carbon Coefficients'!$D$27</f>
        <v/>
      </c>
      <c r="AS226">
        <f>AS160/'Carbon Coefficients'!$D$27</f>
        <v/>
      </c>
      <c r="AT226">
        <f>AT160/'Carbon Coefficients'!$D$27</f>
        <v/>
      </c>
      <c r="AU226">
        <f>AU160/'Carbon Coefficients'!$D$27</f>
        <v/>
      </c>
      <c r="AV226">
        <f>AV160/'Carbon Coefficients'!$D$27</f>
        <v/>
      </c>
    </row>
    <row r="227" spans="1:48">
      <c r="A227" t="s">
        <v>369</v>
      </c>
      <c r="B227" t="s">
        <v>1669</v>
      </c>
      <c r="E227">
        <f>E161/'Carbon Coefficients'!$D$27</f>
        <v/>
      </c>
      <c r="F227">
        <f>F161/'Carbon Coefficients'!$D$27</f>
        <v/>
      </c>
      <c r="G227">
        <f>G161/'Carbon Coefficients'!$D$27</f>
        <v/>
      </c>
      <c r="H227">
        <f>H161/'Carbon Coefficients'!$D$27</f>
        <v/>
      </c>
      <c r="I227">
        <f>I161/'Carbon Coefficients'!$D$27</f>
        <v/>
      </c>
      <c r="J227">
        <f>J161/'Carbon Coefficients'!$D$27</f>
        <v/>
      </c>
      <c r="K227">
        <f>K161/'Carbon Coefficients'!$D$27</f>
        <v/>
      </c>
      <c r="L227">
        <f>L161/'Carbon Coefficients'!$D$27</f>
        <v/>
      </c>
      <c r="M227">
        <f>M161/'Carbon Coefficients'!$D$27</f>
        <v/>
      </c>
      <c r="N227">
        <f>N161/'Carbon Coefficients'!$D$27</f>
        <v/>
      </c>
      <c r="O227">
        <f>O161/'Carbon Coefficients'!$D$27</f>
        <v/>
      </c>
      <c r="P227">
        <f>P161/'Carbon Coefficients'!$D$27</f>
        <v/>
      </c>
      <c r="Q227">
        <f>Q161/'Carbon Coefficients'!$D$27</f>
        <v/>
      </c>
      <c r="R227">
        <f>R161/'Carbon Coefficients'!$D$27</f>
        <v/>
      </c>
      <c r="S227">
        <f>S161/'Carbon Coefficients'!$D$27</f>
        <v/>
      </c>
      <c r="T227">
        <f>T161/'Carbon Coefficients'!$D$27</f>
        <v/>
      </c>
      <c r="U227">
        <f>U161/'Carbon Coefficients'!$D$27</f>
        <v/>
      </c>
      <c r="V227">
        <f>V161/'Carbon Coefficients'!$D$27</f>
        <v/>
      </c>
      <c r="W227">
        <f>W161/'Carbon Coefficients'!$D$27</f>
        <v/>
      </c>
      <c r="X227">
        <f>X161/'Carbon Coefficients'!$D$27</f>
        <v/>
      </c>
      <c r="Y227">
        <f>Y161/'Carbon Coefficients'!$D$27</f>
        <v/>
      </c>
      <c r="Z227">
        <f>Z161/'Carbon Coefficients'!$D$27</f>
        <v/>
      </c>
      <c r="AA227">
        <f>AA161/'Carbon Coefficients'!$D$27</f>
        <v/>
      </c>
      <c r="AB227">
        <f>AB161/'Carbon Coefficients'!$D$27</f>
        <v/>
      </c>
      <c r="AC227">
        <f>AC161/'Carbon Coefficients'!$D$27</f>
        <v/>
      </c>
      <c r="AD227">
        <f>AD161/'Carbon Coefficients'!$D$27</f>
        <v/>
      </c>
      <c r="AE227">
        <f>AE161/'Carbon Coefficients'!$D$27</f>
        <v/>
      </c>
      <c r="AF227">
        <f>AF161/'Carbon Coefficients'!$D$27</f>
        <v/>
      </c>
      <c r="AG227">
        <f>AG161/'Carbon Coefficients'!$D$27</f>
        <v/>
      </c>
      <c r="AH227">
        <f>AH161/'Carbon Coefficients'!$D$27</f>
        <v/>
      </c>
      <c r="AI227">
        <f>AI161/'Carbon Coefficients'!$D$27</f>
        <v/>
      </c>
      <c r="AJ227">
        <f>AJ161/'Carbon Coefficients'!$D$27</f>
        <v/>
      </c>
      <c r="AK227">
        <f>AK161/'Carbon Coefficients'!$D$27</f>
        <v/>
      </c>
      <c r="AL227">
        <f>AL161/'Carbon Coefficients'!$D$27</f>
        <v/>
      </c>
      <c r="AM227">
        <f>AM161/'Carbon Coefficients'!$D$27</f>
        <v/>
      </c>
      <c r="AN227">
        <f>AN161/'Carbon Coefficients'!$D$27</f>
        <v/>
      </c>
      <c r="AO227">
        <f>AO161/'Carbon Coefficients'!$D$27</f>
        <v/>
      </c>
      <c r="AP227">
        <f>AP161/'Carbon Coefficients'!$D$27</f>
        <v/>
      </c>
      <c r="AQ227">
        <f>AQ161/'Carbon Coefficients'!$D$27</f>
        <v/>
      </c>
      <c r="AR227">
        <f>AR161/'Carbon Coefficients'!$D$27</f>
        <v/>
      </c>
      <c r="AS227">
        <f>AS161/'Carbon Coefficients'!$D$27</f>
        <v/>
      </c>
      <c r="AT227">
        <f>AT161/'Carbon Coefficients'!$D$27</f>
        <v/>
      </c>
      <c r="AU227">
        <f>AU161/'Carbon Coefficients'!$D$27</f>
        <v/>
      </c>
      <c r="AV227">
        <f>AV161/'Carbon Coefficients'!$D$27</f>
        <v/>
      </c>
    </row>
    <row r="228" spans="1:48">
      <c r="A228" t="s">
        <v>270</v>
      </c>
      <c r="B228" t="s">
        <v>1669</v>
      </c>
      <c r="E228">
        <f>E162/'Carbon Coefficients'!$D$27</f>
        <v/>
      </c>
      <c r="F228">
        <f>F162/'Carbon Coefficients'!$D$27</f>
        <v/>
      </c>
      <c r="G228">
        <f>G162/'Carbon Coefficients'!$D$27</f>
        <v/>
      </c>
      <c r="H228">
        <f>H162/'Carbon Coefficients'!$D$27</f>
        <v/>
      </c>
      <c r="I228">
        <f>I162/'Carbon Coefficients'!$D$27</f>
        <v/>
      </c>
      <c r="J228">
        <f>J162/'Carbon Coefficients'!$D$27</f>
        <v/>
      </c>
      <c r="K228">
        <f>K162/'Carbon Coefficients'!$D$27</f>
        <v/>
      </c>
      <c r="L228">
        <f>L162/'Carbon Coefficients'!$D$27</f>
        <v/>
      </c>
      <c r="M228">
        <f>M162/'Carbon Coefficients'!$D$27</f>
        <v/>
      </c>
      <c r="N228">
        <f>N162/'Carbon Coefficients'!$D$27</f>
        <v/>
      </c>
      <c r="O228">
        <f>O162/'Carbon Coefficients'!$D$27</f>
        <v/>
      </c>
      <c r="P228">
        <f>P162/'Carbon Coefficients'!$D$27</f>
        <v/>
      </c>
      <c r="Q228">
        <f>Q162/'Carbon Coefficients'!$D$27</f>
        <v/>
      </c>
      <c r="R228">
        <f>R162/'Carbon Coefficients'!$D$27</f>
        <v/>
      </c>
      <c r="S228">
        <f>S162/'Carbon Coefficients'!$D$27</f>
        <v/>
      </c>
      <c r="T228">
        <f>T162/'Carbon Coefficients'!$D$27</f>
        <v/>
      </c>
      <c r="U228">
        <f>U162/'Carbon Coefficients'!$D$27</f>
        <v/>
      </c>
      <c r="V228">
        <f>V162/'Carbon Coefficients'!$D$27</f>
        <v/>
      </c>
      <c r="W228">
        <f>W162/'Carbon Coefficients'!$D$27</f>
        <v/>
      </c>
      <c r="X228">
        <f>X162/'Carbon Coefficients'!$D$27</f>
        <v/>
      </c>
      <c r="Y228">
        <f>Y162/'Carbon Coefficients'!$D$27</f>
        <v/>
      </c>
      <c r="Z228">
        <f>Z162/'Carbon Coefficients'!$D$27</f>
        <v/>
      </c>
      <c r="AA228">
        <f>AA162/'Carbon Coefficients'!$D$27</f>
        <v/>
      </c>
      <c r="AB228">
        <f>AB162/'Carbon Coefficients'!$D$27</f>
        <v/>
      </c>
      <c r="AC228">
        <f>AC162/'Carbon Coefficients'!$D$27</f>
        <v/>
      </c>
      <c r="AD228">
        <f>AD162/'Carbon Coefficients'!$D$27</f>
        <v/>
      </c>
      <c r="AE228">
        <f>AE162/'Carbon Coefficients'!$D$27</f>
        <v/>
      </c>
      <c r="AF228">
        <f>AF162/'Carbon Coefficients'!$D$27</f>
        <v/>
      </c>
      <c r="AG228">
        <f>AG162/'Carbon Coefficients'!$D$27</f>
        <v/>
      </c>
      <c r="AH228">
        <f>AH162/'Carbon Coefficients'!$D$27</f>
        <v/>
      </c>
      <c r="AI228">
        <f>AI162/'Carbon Coefficients'!$D$27</f>
        <v/>
      </c>
      <c r="AJ228">
        <f>AJ162/'Carbon Coefficients'!$D$27</f>
        <v/>
      </c>
      <c r="AK228">
        <f>AK162/'Carbon Coefficients'!$D$27</f>
        <v/>
      </c>
      <c r="AL228">
        <f>AL162/'Carbon Coefficients'!$D$27</f>
        <v/>
      </c>
      <c r="AM228">
        <f>AM162/'Carbon Coefficients'!$D$27</f>
        <v/>
      </c>
      <c r="AN228">
        <f>AN162/'Carbon Coefficients'!$D$27</f>
        <v/>
      </c>
      <c r="AO228">
        <f>AO162/'Carbon Coefficients'!$D$27</f>
        <v/>
      </c>
      <c r="AP228">
        <f>AP162/'Carbon Coefficients'!$D$27</f>
        <v/>
      </c>
      <c r="AQ228">
        <f>AQ162/'Carbon Coefficients'!$D$27</f>
        <v/>
      </c>
      <c r="AR228">
        <f>AR162/'Carbon Coefficients'!$D$27</f>
        <v/>
      </c>
      <c r="AS228">
        <f>AS162/'Carbon Coefficients'!$D$27</f>
        <v/>
      </c>
      <c r="AT228">
        <f>AT162/'Carbon Coefficients'!$D$27</f>
        <v/>
      </c>
      <c r="AU228">
        <f>AU162/'Carbon Coefficients'!$D$27</f>
        <v/>
      </c>
      <c r="AV228">
        <f>AV162/'Carbon Coefficients'!$D$27</f>
        <v/>
      </c>
    </row>
    <row r="229" spans="1:48">
      <c r="A229" t="s">
        <v>328</v>
      </c>
      <c r="B229" t="s">
        <v>1669</v>
      </c>
      <c r="E229">
        <f>E163/'Carbon Coefficients'!$D$27</f>
        <v/>
      </c>
      <c r="F229">
        <f>F163/'Carbon Coefficients'!$D$27</f>
        <v/>
      </c>
      <c r="G229">
        <f>G163/'Carbon Coefficients'!$D$27</f>
        <v/>
      </c>
      <c r="H229">
        <f>H163/'Carbon Coefficients'!$D$27</f>
        <v/>
      </c>
      <c r="I229">
        <f>I163/'Carbon Coefficients'!$D$27</f>
        <v/>
      </c>
      <c r="J229">
        <f>J163/'Carbon Coefficients'!$D$27</f>
        <v/>
      </c>
      <c r="K229">
        <f>K163/'Carbon Coefficients'!$D$27</f>
        <v/>
      </c>
      <c r="L229">
        <f>L163/'Carbon Coefficients'!$D$27</f>
        <v/>
      </c>
      <c r="M229">
        <f>M163/'Carbon Coefficients'!$D$27</f>
        <v/>
      </c>
      <c r="N229">
        <f>N163/'Carbon Coefficients'!$D$27</f>
        <v/>
      </c>
      <c r="O229">
        <f>O163/'Carbon Coefficients'!$D$27</f>
        <v/>
      </c>
      <c r="P229">
        <f>P163/'Carbon Coefficients'!$D$27</f>
        <v/>
      </c>
      <c r="Q229">
        <f>Q163/'Carbon Coefficients'!$D$27</f>
        <v/>
      </c>
      <c r="R229">
        <f>R163/'Carbon Coefficients'!$D$27</f>
        <v/>
      </c>
      <c r="S229">
        <f>S163/'Carbon Coefficients'!$D$27</f>
        <v/>
      </c>
      <c r="T229">
        <f>T163/'Carbon Coefficients'!$D$27</f>
        <v/>
      </c>
      <c r="U229">
        <f>U163/'Carbon Coefficients'!$D$27</f>
        <v/>
      </c>
      <c r="V229">
        <f>V163/'Carbon Coefficients'!$D$27</f>
        <v/>
      </c>
      <c r="W229">
        <f>W163/'Carbon Coefficients'!$D$27</f>
        <v/>
      </c>
      <c r="X229">
        <f>X163/'Carbon Coefficients'!$D$27</f>
        <v/>
      </c>
      <c r="Y229">
        <f>Y163/'Carbon Coefficients'!$D$27</f>
        <v/>
      </c>
      <c r="Z229">
        <f>Z163/'Carbon Coefficients'!$D$27</f>
        <v/>
      </c>
      <c r="AA229">
        <f>AA163/'Carbon Coefficients'!$D$27</f>
        <v/>
      </c>
      <c r="AB229">
        <f>AB163/'Carbon Coefficients'!$D$27</f>
        <v/>
      </c>
      <c r="AC229">
        <f>AC163/'Carbon Coefficients'!$D$27</f>
        <v/>
      </c>
      <c r="AD229">
        <f>AD163/'Carbon Coefficients'!$D$27</f>
        <v/>
      </c>
      <c r="AE229">
        <f>AE163/'Carbon Coefficients'!$D$27</f>
        <v/>
      </c>
      <c r="AF229">
        <f>AF163/'Carbon Coefficients'!$D$27</f>
        <v/>
      </c>
      <c r="AG229">
        <f>AG163/'Carbon Coefficients'!$D$27</f>
        <v/>
      </c>
      <c r="AH229">
        <f>AH163/'Carbon Coefficients'!$D$27</f>
        <v/>
      </c>
      <c r="AI229">
        <f>AI163/'Carbon Coefficients'!$D$27</f>
        <v/>
      </c>
      <c r="AJ229">
        <f>AJ163/'Carbon Coefficients'!$D$27</f>
        <v/>
      </c>
      <c r="AK229">
        <f>AK163/'Carbon Coefficients'!$D$27</f>
        <v/>
      </c>
      <c r="AL229">
        <f>AL163/'Carbon Coefficients'!$D$27</f>
        <v/>
      </c>
      <c r="AM229">
        <f>AM163/'Carbon Coefficients'!$D$27</f>
        <v/>
      </c>
      <c r="AN229">
        <f>AN163/'Carbon Coefficients'!$D$27</f>
        <v/>
      </c>
      <c r="AO229">
        <f>AO163/'Carbon Coefficients'!$D$27</f>
        <v/>
      </c>
      <c r="AP229">
        <f>AP163/'Carbon Coefficients'!$D$27</f>
        <v/>
      </c>
      <c r="AQ229">
        <f>AQ163/'Carbon Coefficients'!$D$27</f>
        <v/>
      </c>
      <c r="AR229">
        <f>AR163/'Carbon Coefficients'!$D$27</f>
        <v/>
      </c>
      <c r="AS229">
        <f>AS163/'Carbon Coefficients'!$D$27</f>
        <v/>
      </c>
      <c r="AT229">
        <f>AT163/'Carbon Coefficients'!$D$27</f>
        <v/>
      </c>
      <c r="AU229">
        <f>AU163/'Carbon Coefficients'!$D$27</f>
        <v/>
      </c>
      <c r="AV229">
        <f>AV163/'Carbon Coefficients'!$D$27</f>
        <v/>
      </c>
    </row>
    <row r="230" spans="1:48">
      <c r="A230" t="s">
        <v>290</v>
      </c>
      <c r="B230" t="s">
        <v>1669</v>
      </c>
      <c r="E230">
        <f>E164/'Carbon Coefficients'!$D$27</f>
        <v/>
      </c>
      <c r="F230">
        <f>F164/'Carbon Coefficients'!$D$27</f>
        <v/>
      </c>
      <c r="G230">
        <f>G164/'Carbon Coefficients'!$D$27</f>
        <v/>
      </c>
      <c r="H230">
        <f>H164/'Carbon Coefficients'!$D$27</f>
        <v/>
      </c>
      <c r="I230">
        <f>I164/'Carbon Coefficients'!$D$27</f>
        <v/>
      </c>
      <c r="J230">
        <f>J164/'Carbon Coefficients'!$D$27</f>
        <v/>
      </c>
      <c r="K230">
        <f>K164/'Carbon Coefficients'!$D$27</f>
        <v/>
      </c>
      <c r="L230">
        <f>L164/'Carbon Coefficients'!$D$27</f>
        <v/>
      </c>
      <c r="M230">
        <f>M164/'Carbon Coefficients'!$D$27</f>
        <v/>
      </c>
      <c r="N230">
        <f>N164/'Carbon Coefficients'!$D$27</f>
        <v/>
      </c>
      <c r="O230">
        <f>O164/'Carbon Coefficients'!$D$27</f>
        <v/>
      </c>
      <c r="P230">
        <f>P164/'Carbon Coefficients'!$D$27</f>
        <v/>
      </c>
      <c r="Q230">
        <f>Q164/'Carbon Coefficients'!$D$27</f>
        <v/>
      </c>
      <c r="R230">
        <f>R164/'Carbon Coefficients'!$D$27</f>
        <v/>
      </c>
      <c r="S230">
        <f>S164/'Carbon Coefficients'!$D$27</f>
        <v/>
      </c>
      <c r="T230">
        <f>T164/'Carbon Coefficients'!$D$27</f>
        <v/>
      </c>
      <c r="U230">
        <f>U164/'Carbon Coefficients'!$D$27</f>
        <v/>
      </c>
      <c r="V230">
        <f>V164/'Carbon Coefficients'!$D$27</f>
        <v/>
      </c>
      <c r="W230">
        <f>W164/'Carbon Coefficients'!$D$27</f>
        <v/>
      </c>
      <c r="X230">
        <f>X164/'Carbon Coefficients'!$D$27</f>
        <v/>
      </c>
      <c r="Y230">
        <f>Y164/'Carbon Coefficients'!$D$27</f>
        <v/>
      </c>
      <c r="Z230">
        <f>Z164/'Carbon Coefficients'!$D$27</f>
        <v/>
      </c>
      <c r="AA230">
        <f>AA164/'Carbon Coefficients'!$D$27</f>
        <v/>
      </c>
      <c r="AB230">
        <f>AB164/'Carbon Coefficients'!$D$27</f>
        <v/>
      </c>
      <c r="AC230">
        <f>AC164/'Carbon Coefficients'!$D$27</f>
        <v/>
      </c>
      <c r="AD230">
        <f>AD164/'Carbon Coefficients'!$D$27</f>
        <v/>
      </c>
      <c r="AE230">
        <f>AE164/'Carbon Coefficients'!$D$27</f>
        <v/>
      </c>
      <c r="AF230">
        <f>AF164/'Carbon Coefficients'!$D$27</f>
        <v/>
      </c>
      <c r="AG230">
        <f>AG164/'Carbon Coefficients'!$D$27</f>
        <v/>
      </c>
      <c r="AH230">
        <f>AH164/'Carbon Coefficients'!$D$27</f>
        <v/>
      </c>
      <c r="AI230">
        <f>AI164/'Carbon Coefficients'!$D$27</f>
        <v/>
      </c>
      <c r="AJ230">
        <f>AJ164/'Carbon Coefficients'!$D$27</f>
        <v/>
      </c>
      <c r="AK230">
        <f>AK164/'Carbon Coefficients'!$D$27</f>
        <v/>
      </c>
      <c r="AL230">
        <f>AL164/'Carbon Coefficients'!$D$27</f>
        <v/>
      </c>
      <c r="AM230">
        <f>AM164/'Carbon Coefficients'!$D$27</f>
        <v/>
      </c>
      <c r="AN230">
        <f>AN164/'Carbon Coefficients'!$D$27</f>
        <v/>
      </c>
      <c r="AO230">
        <f>AO164/'Carbon Coefficients'!$D$27</f>
        <v/>
      </c>
      <c r="AP230">
        <f>AP164/'Carbon Coefficients'!$D$27</f>
        <v/>
      </c>
      <c r="AQ230">
        <f>AQ164/'Carbon Coefficients'!$D$27</f>
        <v/>
      </c>
      <c r="AR230">
        <f>AR164/'Carbon Coefficients'!$D$27</f>
        <v/>
      </c>
      <c r="AS230">
        <f>AS164/'Carbon Coefficients'!$D$27</f>
        <v/>
      </c>
      <c r="AT230">
        <f>AT164/'Carbon Coefficients'!$D$27</f>
        <v/>
      </c>
      <c r="AU230">
        <f>AU164/'Carbon Coefficients'!$D$27</f>
        <v/>
      </c>
      <c r="AV230">
        <f>AV164/'Carbon Coefficients'!$D$27</f>
        <v/>
      </c>
    </row>
    <row r="231" spans="1:48">
      <c r="A231" t="s">
        <v>298</v>
      </c>
      <c r="B231" t="s">
        <v>1669</v>
      </c>
      <c r="E231">
        <f>E165/'Carbon Coefficients'!$D$27</f>
        <v/>
      </c>
      <c r="F231">
        <f>F165/'Carbon Coefficients'!$D$27</f>
        <v/>
      </c>
      <c r="G231">
        <f>G165/'Carbon Coefficients'!$D$27</f>
        <v/>
      </c>
      <c r="H231">
        <f>H165/'Carbon Coefficients'!$D$27</f>
        <v/>
      </c>
      <c r="I231">
        <f>I165/'Carbon Coefficients'!$D$27</f>
        <v/>
      </c>
      <c r="J231">
        <f>J165/'Carbon Coefficients'!$D$27</f>
        <v/>
      </c>
      <c r="K231">
        <f>K165/'Carbon Coefficients'!$D$27</f>
        <v/>
      </c>
      <c r="L231">
        <f>L165/'Carbon Coefficients'!$D$27</f>
        <v/>
      </c>
      <c r="M231">
        <f>M165/'Carbon Coefficients'!$D$27</f>
        <v/>
      </c>
      <c r="N231">
        <f>N165/'Carbon Coefficients'!$D$27</f>
        <v/>
      </c>
      <c r="O231">
        <f>O165/'Carbon Coefficients'!$D$27</f>
        <v/>
      </c>
      <c r="P231">
        <f>P165/'Carbon Coefficients'!$D$27</f>
        <v/>
      </c>
      <c r="Q231">
        <f>Q165/'Carbon Coefficients'!$D$27</f>
        <v/>
      </c>
      <c r="R231">
        <f>R165/'Carbon Coefficients'!$D$27</f>
        <v/>
      </c>
      <c r="S231">
        <f>S165/'Carbon Coefficients'!$D$27</f>
        <v/>
      </c>
      <c r="T231">
        <f>T165/'Carbon Coefficients'!$D$27</f>
        <v/>
      </c>
      <c r="U231">
        <f>U165/'Carbon Coefficients'!$D$27</f>
        <v/>
      </c>
      <c r="V231">
        <f>V165/'Carbon Coefficients'!$D$27</f>
        <v/>
      </c>
      <c r="W231">
        <f>W165/'Carbon Coefficients'!$D$27</f>
        <v/>
      </c>
      <c r="X231">
        <f>X165/'Carbon Coefficients'!$D$27</f>
        <v/>
      </c>
      <c r="Y231">
        <f>Y165/'Carbon Coefficients'!$D$27</f>
        <v/>
      </c>
      <c r="Z231">
        <f>Z165/'Carbon Coefficients'!$D$27</f>
        <v/>
      </c>
      <c r="AA231">
        <f>AA165/'Carbon Coefficients'!$D$27</f>
        <v/>
      </c>
      <c r="AB231">
        <f>AB165/'Carbon Coefficients'!$D$27</f>
        <v/>
      </c>
      <c r="AC231">
        <f>AC165/'Carbon Coefficients'!$D$27</f>
        <v/>
      </c>
      <c r="AD231">
        <f>AD165/'Carbon Coefficients'!$D$27</f>
        <v/>
      </c>
      <c r="AE231">
        <f>AE165/'Carbon Coefficients'!$D$27</f>
        <v/>
      </c>
      <c r="AF231">
        <f>AF165/'Carbon Coefficients'!$D$27</f>
        <v/>
      </c>
      <c r="AG231">
        <f>AG165/'Carbon Coefficients'!$D$27</f>
        <v/>
      </c>
      <c r="AH231">
        <f>AH165/'Carbon Coefficients'!$D$27</f>
        <v/>
      </c>
      <c r="AI231">
        <f>AI165/'Carbon Coefficients'!$D$27</f>
        <v/>
      </c>
      <c r="AJ231">
        <f>AJ165/'Carbon Coefficients'!$D$27</f>
        <v/>
      </c>
      <c r="AK231">
        <f>AK165/'Carbon Coefficients'!$D$27</f>
        <v/>
      </c>
      <c r="AL231">
        <f>AL165/'Carbon Coefficients'!$D$27</f>
        <v/>
      </c>
      <c r="AM231">
        <f>AM165/'Carbon Coefficients'!$D$27</f>
        <v/>
      </c>
      <c r="AN231">
        <f>AN165/'Carbon Coefficients'!$D$27</f>
        <v/>
      </c>
      <c r="AO231">
        <f>AO165/'Carbon Coefficients'!$D$27</f>
        <v/>
      </c>
      <c r="AP231">
        <f>AP165/'Carbon Coefficients'!$D$27</f>
        <v/>
      </c>
      <c r="AQ231">
        <f>AQ165/'Carbon Coefficients'!$D$27</f>
        <v/>
      </c>
      <c r="AR231">
        <f>AR165/'Carbon Coefficients'!$D$27</f>
        <v/>
      </c>
      <c r="AS231">
        <f>AS165/'Carbon Coefficients'!$D$27</f>
        <v/>
      </c>
      <c r="AT231">
        <f>AT165/'Carbon Coefficients'!$D$27</f>
        <v/>
      </c>
      <c r="AU231">
        <f>AU165/'Carbon Coefficients'!$D$27</f>
        <v/>
      </c>
      <c r="AV231">
        <f>AV165/'Carbon Coefficients'!$D$27</f>
        <v/>
      </c>
    </row>
    <row r="232" spans="1:48">
      <c r="A232" t="s">
        <v>307</v>
      </c>
      <c r="B232" t="s">
        <v>1669</v>
      </c>
      <c r="E232">
        <f>E166/'Carbon Coefficients'!$D$27</f>
        <v/>
      </c>
      <c r="F232">
        <f>F166/'Carbon Coefficients'!$D$27</f>
        <v/>
      </c>
      <c r="G232">
        <f>G166/'Carbon Coefficients'!$D$27</f>
        <v/>
      </c>
      <c r="H232">
        <f>H166/'Carbon Coefficients'!$D$27</f>
        <v/>
      </c>
      <c r="I232">
        <f>I166/'Carbon Coefficients'!$D$27</f>
        <v/>
      </c>
      <c r="J232">
        <f>J166/'Carbon Coefficients'!$D$27</f>
        <v/>
      </c>
      <c r="K232">
        <f>K166/'Carbon Coefficients'!$D$27</f>
        <v/>
      </c>
      <c r="L232">
        <f>L166/'Carbon Coefficients'!$D$27</f>
        <v/>
      </c>
      <c r="M232">
        <f>M166/'Carbon Coefficients'!$D$27</f>
        <v/>
      </c>
      <c r="N232">
        <f>N166/'Carbon Coefficients'!$D$27</f>
        <v/>
      </c>
      <c r="O232">
        <f>O166/'Carbon Coefficients'!$D$27</f>
        <v/>
      </c>
      <c r="P232">
        <f>P166/'Carbon Coefficients'!$D$27</f>
        <v/>
      </c>
      <c r="Q232">
        <f>Q166/'Carbon Coefficients'!$D$27</f>
        <v/>
      </c>
      <c r="R232">
        <f>R166/'Carbon Coefficients'!$D$27</f>
        <v/>
      </c>
      <c r="S232">
        <f>S166/'Carbon Coefficients'!$D$27</f>
        <v/>
      </c>
      <c r="T232">
        <f>T166/'Carbon Coefficients'!$D$27</f>
        <v/>
      </c>
      <c r="U232">
        <f>U166/'Carbon Coefficients'!$D$27</f>
        <v/>
      </c>
      <c r="V232">
        <f>V166/'Carbon Coefficients'!$D$27</f>
        <v/>
      </c>
      <c r="W232">
        <f>W166/'Carbon Coefficients'!$D$27</f>
        <v/>
      </c>
      <c r="X232">
        <f>X166/'Carbon Coefficients'!$D$27</f>
        <v/>
      </c>
      <c r="Y232">
        <f>Y166/'Carbon Coefficients'!$D$27</f>
        <v/>
      </c>
      <c r="Z232">
        <f>Z166/'Carbon Coefficients'!$D$27</f>
        <v/>
      </c>
      <c r="AA232">
        <f>AA166/'Carbon Coefficients'!$D$27</f>
        <v/>
      </c>
      <c r="AB232">
        <f>AB166/'Carbon Coefficients'!$D$27</f>
        <v/>
      </c>
      <c r="AC232">
        <f>AC166/'Carbon Coefficients'!$D$27</f>
        <v/>
      </c>
      <c r="AD232">
        <f>AD166/'Carbon Coefficients'!$D$27</f>
        <v/>
      </c>
      <c r="AE232">
        <f>AE166/'Carbon Coefficients'!$D$27</f>
        <v/>
      </c>
      <c r="AF232">
        <f>AF166/'Carbon Coefficients'!$D$27</f>
        <v/>
      </c>
      <c r="AG232">
        <f>AG166/'Carbon Coefficients'!$D$27</f>
        <v/>
      </c>
      <c r="AH232">
        <f>AH166/'Carbon Coefficients'!$D$27</f>
        <v/>
      </c>
      <c r="AI232">
        <f>AI166/'Carbon Coefficients'!$D$27</f>
        <v/>
      </c>
      <c r="AJ232">
        <f>AJ166/'Carbon Coefficients'!$D$27</f>
        <v/>
      </c>
      <c r="AK232">
        <f>AK166/'Carbon Coefficients'!$D$27</f>
        <v/>
      </c>
      <c r="AL232">
        <f>AL166/'Carbon Coefficients'!$D$27</f>
        <v/>
      </c>
      <c r="AM232">
        <f>AM166/'Carbon Coefficients'!$D$27</f>
        <v/>
      </c>
      <c r="AN232">
        <f>AN166/'Carbon Coefficients'!$D$27</f>
        <v/>
      </c>
      <c r="AO232">
        <f>AO166/'Carbon Coefficients'!$D$27</f>
        <v/>
      </c>
      <c r="AP232">
        <f>AP166/'Carbon Coefficients'!$D$27</f>
        <v/>
      </c>
      <c r="AQ232">
        <f>AQ166/'Carbon Coefficients'!$D$27</f>
        <v/>
      </c>
      <c r="AR232">
        <f>AR166/'Carbon Coefficients'!$D$27</f>
        <v/>
      </c>
      <c r="AS232">
        <f>AS166/'Carbon Coefficients'!$D$27</f>
        <v/>
      </c>
      <c r="AT232">
        <f>AT166/'Carbon Coefficients'!$D$27</f>
        <v/>
      </c>
      <c r="AU232">
        <f>AU166/'Carbon Coefficients'!$D$27</f>
        <v/>
      </c>
      <c r="AV232">
        <f>AV166/'Carbon Coefficients'!$D$27</f>
        <v/>
      </c>
    </row>
    <row r="233" spans="1:48">
      <c r="A233" t="s">
        <v>359</v>
      </c>
      <c r="B233" t="s">
        <v>1669</v>
      </c>
      <c r="E233">
        <f>E167/'Carbon Coefficients'!$D$27</f>
        <v/>
      </c>
      <c r="F233">
        <f>F167/'Carbon Coefficients'!$D$27</f>
        <v/>
      </c>
      <c r="G233">
        <f>G167/'Carbon Coefficients'!$D$27</f>
        <v/>
      </c>
      <c r="H233">
        <f>H167/'Carbon Coefficients'!$D$27</f>
        <v/>
      </c>
      <c r="I233">
        <f>I167/'Carbon Coefficients'!$D$27</f>
        <v/>
      </c>
      <c r="J233">
        <f>J167/'Carbon Coefficients'!$D$27</f>
        <v/>
      </c>
      <c r="K233">
        <f>K167/'Carbon Coefficients'!$D$27</f>
        <v/>
      </c>
      <c r="L233">
        <f>L167/'Carbon Coefficients'!$D$27</f>
        <v/>
      </c>
      <c r="M233">
        <f>M167/'Carbon Coefficients'!$D$27</f>
        <v/>
      </c>
      <c r="N233">
        <f>N167/'Carbon Coefficients'!$D$27</f>
        <v/>
      </c>
      <c r="O233">
        <f>O167/'Carbon Coefficients'!$D$27</f>
        <v/>
      </c>
      <c r="P233">
        <f>P167/'Carbon Coefficients'!$D$27</f>
        <v/>
      </c>
      <c r="Q233">
        <f>Q167/'Carbon Coefficients'!$D$27</f>
        <v/>
      </c>
      <c r="R233">
        <f>R167/'Carbon Coefficients'!$D$27</f>
        <v/>
      </c>
      <c r="S233">
        <f>S167/'Carbon Coefficients'!$D$27</f>
        <v/>
      </c>
      <c r="T233">
        <f>T167/'Carbon Coefficients'!$D$27</f>
        <v/>
      </c>
      <c r="U233">
        <f>U167/'Carbon Coefficients'!$D$27</f>
        <v/>
      </c>
      <c r="V233">
        <f>V167/'Carbon Coefficients'!$D$27</f>
        <v/>
      </c>
      <c r="W233">
        <f>W167/'Carbon Coefficients'!$D$27</f>
        <v/>
      </c>
      <c r="X233">
        <f>X167/'Carbon Coefficients'!$D$27</f>
        <v/>
      </c>
      <c r="Y233">
        <f>Y167/'Carbon Coefficients'!$D$27</f>
        <v/>
      </c>
      <c r="Z233">
        <f>Z167/'Carbon Coefficients'!$D$27</f>
        <v/>
      </c>
      <c r="AA233">
        <f>AA167/'Carbon Coefficients'!$D$27</f>
        <v/>
      </c>
      <c r="AB233">
        <f>AB167/'Carbon Coefficients'!$D$27</f>
        <v/>
      </c>
      <c r="AC233">
        <f>AC167/'Carbon Coefficients'!$D$27</f>
        <v/>
      </c>
      <c r="AD233">
        <f>AD167/'Carbon Coefficients'!$D$27</f>
        <v/>
      </c>
      <c r="AE233">
        <f>AE167/'Carbon Coefficients'!$D$27</f>
        <v/>
      </c>
      <c r="AF233">
        <f>AF167/'Carbon Coefficients'!$D$27</f>
        <v/>
      </c>
      <c r="AG233">
        <f>AG167/'Carbon Coefficients'!$D$27</f>
        <v/>
      </c>
      <c r="AH233">
        <f>AH167/'Carbon Coefficients'!$D$27</f>
        <v/>
      </c>
      <c r="AI233">
        <f>AI167/'Carbon Coefficients'!$D$27</f>
        <v/>
      </c>
      <c r="AJ233">
        <f>AJ167/'Carbon Coefficients'!$D$27</f>
        <v/>
      </c>
      <c r="AK233">
        <f>AK167/'Carbon Coefficients'!$D$27</f>
        <v/>
      </c>
      <c r="AL233">
        <f>AL167/'Carbon Coefficients'!$D$27</f>
        <v/>
      </c>
      <c r="AM233">
        <f>AM167/'Carbon Coefficients'!$D$27</f>
        <v/>
      </c>
      <c r="AN233">
        <f>AN167/'Carbon Coefficients'!$D$27</f>
        <v/>
      </c>
      <c r="AO233">
        <f>AO167/'Carbon Coefficients'!$D$27</f>
        <v/>
      </c>
      <c r="AP233">
        <f>AP167/'Carbon Coefficients'!$D$27</f>
        <v/>
      </c>
      <c r="AQ233">
        <f>AQ167/'Carbon Coefficients'!$D$27</f>
        <v/>
      </c>
      <c r="AR233">
        <f>AR167/'Carbon Coefficients'!$D$27</f>
        <v/>
      </c>
      <c r="AS233">
        <f>AS167/'Carbon Coefficients'!$D$27</f>
        <v/>
      </c>
      <c r="AT233">
        <f>AT167/'Carbon Coefficients'!$D$27</f>
        <v/>
      </c>
      <c r="AU233">
        <f>AU167/'Carbon Coefficients'!$D$27</f>
        <v/>
      </c>
      <c r="AV233">
        <f>AV167/'Carbon Coefficients'!$D$27</f>
        <v/>
      </c>
    </row>
    <row r="234" spans="1:48">
      <c r="A234" t="s">
        <v>343</v>
      </c>
      <c r="B234" t="s">
        <v>1669</v>
      </c>
      <c r="E234">
        <f>E168/'Carbon Coefficients'!$D$27</f>
        <v/>
      </c>
      <c r="F234">
        <f>F168/'Carbon Coefficients'!$D$27</f>
        <v/>
      </c>
      <c r="G234">
        <f>G168/'Carbon Coefficients'!$D$27</f>
        <v/>
      </c>
      <c r="H234">
        <f>H168/'Carbon Coefficients'!$D$27</f>
        <v/>
      </c>
      <c r="I234">
        <f>I168/'Carbon Coefficients'!$D$27</f>
        <v/>
      </c>
      <c r="J234">
        <f>J168/'Carbon Coefficients'!$D$27</f>
        <v/>
      </c>
      <c r="K234">
        <f>K168/'Carbon Coefficients'!$D$27</f>
        <v/>
      </c>
      <c r="L234">
        <f>L168/'Carbon Coefficients'!$D$27</f>
        <v/>
      </c>
      <c r="M234">
        <f>M168/'Carbon Coefficients'!$D$27</f>
        <v/>
      </c>
      <c r="N234">
        <f>N168/'Carbon Coefficients'!$D$27</f>
        <v/>
      </c>
      <c r="O234">
        <f>O168/'Carbon Coefficients'!$D$27</f>
        <v/>
      </c>
      <c r="P234">
        <f>P168/'Carbon Coefficients'!$D$27</f>
        <v/>
      </c>
      <c r="Q234">
        <f>Q168/'Carbon Coefficients'!$D$27</f>
        <v/>
      </c>
      <c r="R234">
        <f>R168/'Carbon Coefficients'!$D$27</f>
        <v/>
      </c>
      <c r="S234">
        <f>S168/'Carbon Coefficients'!$D$27</f>
        <v/>
      </c>
      <c r="T234">
        <f>T168/'Carbon Coefficients'!$D$27</f>
        <v/>
      </c>
      <c r="U234">
        <f>U168/'Carbon Coefficients'!$D$27</f>
        <v/>
      </c>
      <c r="V234">
        <f>V168/'Carbon Coefficients'!$D$27</f>
        <v/>
      </c>
      <c r="W234">
        <f>W168/'Carbon Coefficients'!$D$27</f>
        <v/>
      </c>
      <c r="X234">
        <f>X168/'Carbon Coefficients'!$D$27</f>
        <v/>
      </c>
      <c r="Y234">
        <f>Y168/'Carbon Coefficients'!$D$27</f>
        <v/>
      </c>
      <c r="Z234">
        <f>Z168/'Carbon Coefficients'!$D$27</f>
        <v/>
      </c>
      <c r="AA234">
        <f>AA168/'Carbon Coefficients'!$D$27</f>
        <v/>
      </c>
      <c r="AB234">
        <f>AB168/'Carbon Coefficients'!$D$27</f>
        <v/>
      </c>
      <c r="AC234">
        <f>AC168/'Carbon Coefficients'!$D$27</f>
        <v/>
      </c>
      <c r="AD234">
        <f>AD168/'Carbon Coefficients'!$D$27</f>
        <v/>
      </c>
      <c r="AE234">
        <f>AE168/'Carbon Coefficients'!$D$27</f>
        <v/>
      </c>
      <c r="AF234">
        <f>AF168/'Carbon Coefficients'!$D$27</f>
        <v/>
      </c>
      <c r="AG234">
        <f>AG168/'Carbon Coefficients'!$D$27</f>
        <v/>
      </c>
      <c r="AH234">
        <f>AH168/'Carbon Coefficients'!$D$27</f>
        <v/>
      </c>
      <c r="AI234">
        <f>AI168/'Carbon Coefficients'!$D$27</f>
        <v/>
      </c>
      <c r="AJ234">
        <f>AJ168/'Carbon Coefficients'!$D$27</f>
        <v/>
      </c>
      <c r="AK234">
        <f>AK168/'Carbon Coefficients'!$D$27</f>
        <v/>
      </c>
      <c r="AL234">
        <f>AL168/'Carbon Coefficients'!$D$27</f>
        <v/>
      </c>
      <c r="AM234">
        <f>AM168/'Carbon Coefficients'!$D$27</f>
        <v/>
      </c>
      <c r="AN234">
        <f>AN168/'Carbon Coefficients'!$D$27</f>
        <v/>
      </c>
      <c r="AO234">
        <f>AO168/'Carbon Coefficients'!$D$27</f>
        <v/>
      </c>
      <c r="AP234">
        <f>AP168/'Carbon Coefficients'!$D$27</f>
        <v/>
      </c>
      <c r="AQ234">
        <f>AQ168/'Carbon Coefficients'!$D$27</f>
        <v/>
      </c>
      <c r="AR234">
        <f>AR168/'Carbon Coefficients'!$D$27</f>
        <v/>
      </c>
      <c r="AS234">
        <f>AS168/'Carbon Coefficients'!$D$27</f>
        <v/>
      </c>
      <c r="AT234">
        <f>AT168/'Carbon Coefficients'!$D$27</f>
        <v/>
      </c>
      <c r="AU234">
        <f>AU168/'Carbon Coefficients'!$D$27</f>
        <v/>
      </c>
      <c r="AV234">
        <f>AV168/'Carbon Coefficients'!$D$27</f>
        <v/>
      </c>
    </row>
    <row r="235" spans="1:48">
      <c r="A235" t="s">
        <v>295</v>
      </c>
      <c r="B235" t="s">
        <v>1669</v>
      </c>
      <c r="E235">
        <f>E169/'Carbon Coefficients'!$D$27</f>
        <v/>
      </c>
      <c r="F235">
        <f>F169/'Carbon Coefficients'!$D$27</f>
        <v/>
      </c>
      <c r="G235">
        <f>G169/'Carbon Coefficients'!$D$27</f>
        <v/>
      </c>
      <c r="H235">
        <f>H169/'Carbon Coefficients'!$D$27</f>
        <v/>
      </c>
      <c r="I235">
        <f>I169/'Carbon Coefficients'!$D$27</f>
        <v/>
      </c>
      <c r="J235">
        <f>J169/'Carbon Coefficients'!$D$27</f>
        <v/>
      </c>
      <c r="K235">
        <f>K169/'Carbon Coefficients'!$D$27</f>
        <v/>
      </c>
      <c r="L235">
        <f>L169/'Carbon Coefficients'!$D$27</f>
        <v/>
      </c>
      <c r="M235">
        <f>M169/'Carbon Coefficients'!$D$27</f>
        <v/>
      </c>
      <c r="N235">
        <f>N169/'Carbon Coefficients'!$D$27</f>
        <v/>
      </c>
      <c r="O235">
        <f>O169/'Carbon Coefficients'!$D$27</f>
        <v/>
      </c>
      <c r="P235">
        <f>P169/'Carbon Coefficients'!$D$27</f>
        <v/>
      </c>
      <c r="Q235">
        <f>Q169/'Carbon Coefficients'!$D$27</f>
        <v/>
      </c>
      <c r="R235">
        <f>R169/'Carbon Coefficients'!$D$27</f>
        <v/>
      </c>
      <c r="S235">
        <f>S169/'Carbon Coefficients'!$D$27</f>
        <v/>
      </c>
      <c r="T235">
        <f>T169/'Carbon Coefficients'!$D$27</f>
        <v/>
      </c>
      <c r="U235">
        <f>U169/'Carbon Coefficients'!$D$27</f>
        <v/>
      </c>
      <c r="V235">
        <f>V169/'Carbon Coefficients'!$D$27</f>
        <v/>
      </c>
      <c r="W235">
        <f>W169/'Carbon Coefficients'!$D$27</f>
        <v/>
      </c>
      <c r="X235">
        <f>X169/'Carbon Coefficients'!$D$27</f>
        <v/>
      </c>
      <c r="Y235">
        <f>Y169/'Carbon Coefficients'!$D$27</f>
        <v/>
      </c>
      <c r="Z235">
        <f>Z169/'Carbon Coefficients'!$D$27</f>
        <v/>
      </c>
      <c r="AA235">
        <f>AA169/'Carbon Coefficients'!$D$27</f>
        <v/>
      </c>
      <c r="AB235">
        <f>AB169/'Carbon Coefficients'!$D$27</f>
        <v/>
      </c>
      <c r="AC235">
        <f>AC169/'Carbon Coefficients'!$D$27</f>
        <v/>
      </c>
      <c r="AD235">
        <f>AD169/'Carbon Coefficients'!$D$27</f>
        <v/>
      </c>
      <c r="AE235">
        <f>AE169/'Carbon Coefficients'!$D$27</f>
        <v/>
      </c>
      <c r="AF235">
        <f>AF169/'Carbon Coefficients'!$D$27</f>
        <v/>
      </c>
      <c r="AG235">
        <f>AG169/'Carbon Coefficients'!$D$27</f>
        <v/>
      </c>
      <c r="AH235">
        <f>AH169/'Carbon Coefficients'!$D$27</f>
        <v/>
      </c>
      <c r="AI235">
        <f>AI169/'Carbon Coefficients'!$D$27</f>
        <v/>
      </c>
      <c r="AJ235">
        <f>AJ169/'Carbon Coefficients'!$D$27</f>
        <v/>
      </c>
      <c r="AK235">
        <f>AK169/'Carbon Coefficients'!$D$27</f>
        <v/>
      </c>
      <c r="AL235">
        <f>AL169/'Carbon Coefficients'!$D$27</f>
        <v/>
      </c>
      <c r="AM235">
        <f>AM169/'Carbon Coefficients'!$D$27</f>
        <v/>
      </c>
      <c r="AN235">
        <f>AN169/'Carbon Coefficients'!$D$27</f>
        <v/>
      </c>
      <c r="AO235">
        <f>AO169/'Carbon Coefficients'!$D$27</f>
        <v/>
      </c>
      <c r="AP235">
        <f>AP169/'Carbon Coefficients'!$D$27</f>
        <v/>
      </c>
      <c r="AQ235">
        <f>AQ169/'Carbon Coefficients'!$D$27</f>
        <v/>
      </c>
      <c r="AR235">
        <f>AR169/'Carbon Coefficients'!$D$27</f>
        <v/>
      </c>
      <c r="AS235">
        <f>AS169/'Carbon Coefficients'!$D$27</f>
        <v/>
      </c>
      <c r="AT235">
        <f>AT169/'Carbon Coefficients'!$D$27</f>
        <v/>
      </c>
      <c r="AU235">
        <f>AU169/'Carbon Coefficients'!$D$27</f>
        <v/>
      </c>
      <c r="AV235">
        <f>AV169/'Carbon Coefficients'!$D$27</f>
        <v/>
      </c>
    </row>
    <row r="236" spans="1:48">
      <c r="A236" t="s">
        <v>300</v>
      </c>
      <c r="B236" t="s">
        <v>1669</v>
      </c>
      <c r="E236">
        <f>E170/'Carbon Coefficients'!$D$27</f>
        <v/>
      </c>
      <c r="F236">
        <f>F170/'Carbon Coefficients'!$D$27</f>
        <v/>
      </c>
      <c r="G236">
        <f>G170/'Carbon Coefficients'!$D$27</f>
        <v/>
      </c>
      <c r="H236">
        <f>H170/'Carbon Coefficients'!$D$27</f>
        <v/>
      </c>
      <c r="I236">
        <f>I170/'Carbon Coefficients'!$D$27</f>
        <v/>
      </c>
      <c r="J236">
        <f>J170/'Carbon Coefficients'!$D$27</f>
        <v/>
      </c>
      <c r="K236">
        <f>K170/'Carbon Coefficients'!$D$27</f>
        <v/>
      </c>
      <c r="L236">
        <f>L170/'Carbon Coefficients'!$D$27</f>
        <v/>
      </c>
      <c r="M236">
        <f>M170/'Carbon Coefficients'!$D$27</f>
        <v/>
      </c>
      <c r="N236">
        <f>N170/'Carbon Coefficients'!$D$27</f>
        <v/>
      </c>
      <c r="O236">
        <f>O170/'Carbon Coefficients'!$D$27</f>
        <v/>
      </c>
      <c r="P236">
        <f>P170/'Carbon Coefficients'!$D$27</f>
        <v/>
      </c>
      <c r="Q236">
        <f>Q170/'Carbon Coefficients'!$D$27</f>
        <v/>
      </c>
      <c r="R236">
        <f>R170/'Carbon Coefficients'!$D$27</f>
        <v/>
      </c>
      <c r="S236">
        <f>S170/'Carbon Coefficients'!$D$27</f>
        <v/>
      </c>
      <c r="T236">
        <f>T170/'Carbon Coefficients'!$D$27</f>
        <v/>
      </c>
      <c r="U236">
        <f>U170/'Carbon Coefficients'!$D$27</f>
        <v/>
      </c>
      <c r="V236">
        <f>V170/'Carbon Coefficients'!$D$27</f>
        <v/>
      </c>
      <c r="W236">
        <f>W170/'Carbon Coefficients'!$D$27</f>
        <v/>
      </c>
      <c r="X236">
        <f>X170/'Carbon Coefficients'!$D$27</f>
        <v/>
      </c>
      <c r="Y236">
        <f>Y170/'Carbon Coefficients'!$D$27</f>
        <v/>
      </c>
      <c r="Z236">
        <f>Z170/'Carbon Coefficients'!$D$27</f>
        <v/>
      </c>
      <c r="AA236">
        <f>AA170/'Carbon Coefficients'!$D$27</f>
        <v/>
      </c>
      <c r="AB236">
        <f>AB170/'Carbon Coefficients'!$D$27</f>
        <v/>
      </c>
      <c r="AC236">
        <f>AC170/'Carbon Coefficients'!$D$27</f>
        <v/>
      </c>
      <c r="AD236">
        <f>AD170/'Carbon Coefficients'!$D$27</f>
        <v/>
      </c>
      <c r="AE236">
        <f>AE170/'Carbon Coefficients'!$D$27</f>
        <v/>
      </c>
      <c r="AF236">
        <f>AF170/'Carbon Coefficients'!$D$27</f>
        <v/>
      </c>
      <c r="AG236">
        <f>AG170/'Carbon Coefficients'!$D$27</f>
        <v/>
      </c>
      <c r="AH236">
        <f>AH170/'Carbon Coefficients'!$D$27</f>
        <v/>
      </c>
      <c r="AI236">
        <f>AI170/'Carbon Coefficients'!$D$27</f>
        <v/>
      </c>
      <c r="AJ236">
        <f>AJ170/'Carbon Coefficients'!$D$27</f>
        <v/>
      </c>
      <c r="AK236">
        <f>AK170/'Carbon Coefficients'!$D$27</f>
        <v/>
      </c>
      <c r="AL236">
        <f>AL170/'Carbon Coefficients'!$D$27</f>
        <v/>
      </c>
      <c r="AM236">
        <f>AM170/'Carbon Coefficients'!$D$27</f>
        <v/>
      </c>
      <c r="AN236">
        <f>AN170/'Carbon Coefficients'!$D$27</f>
        <v/>
      </c>
      <c r="AO236">
        <f>AO170/'Carbon Coefficients'!$D$27</f>
        <v/>
      </c>
      <c r="AP236">
        <f>AP170/'Carbon Coefficients'!$D$27</f>
        <v/>
      </c>
      <c r="AQ236">
        <f>AQ170/'Carbon Coefficients'!$D$27</f>
        <v/>
      </c>
      <c r="AR236">
        <f>AR170/'Carbon Coefficients'!$D$27</f>
        <v/>
      </c>
      <c r="AS236">
        <f>AS170/'Carbon Coefficients'!$D$27</f>
        <v/>
      </c>
      <c r="AT236">
        <f>AT170/'Carbon Coefficients'!$D$27</f>
        <v/>
      </c>
      <c r="AU236">
        <f>AU170/'Carbon Coefficients'!$D$27</f>
        <v/>
      </c>
      <c r="AV236">
        <f>AV170/'Carbon Coefficients'!$D$27</f>
        <v/>
      </c>
    </row>
    <row r="237" spans="1:48">
      <c r="A237" t="s">
        <v>377</v>
      </c>
      <c r="B237" t="s">
        <v>1669</v>
      </c>
      <c r="E237">
        <f>E171/'Carbon Coefficients'!$D$27</f>
        <v/>
      </c>
      <c r="F237">
        <f>F171/'Carbon Coefficients'!$D$27</f>
        <v/>
      </c>
      <c r="G237">
        <f>G171/'Carbon Coefficients'!$D$27</f>
        <v/>
      </c>
      <c r="H237">
        <f>H171/'Carbon Coefficients'!$D$27</f>
        <v/>
      </c>
      <c r="I237">
        <f>I171/'Carbon Coefficients'!$D$27</f>
        <v/>
      </c>
      <c r="J237">
        <f>J171/'Carbon Coefficients'!$D$27</f>
        <v/>
      </c>
      <c r="K237">
        <f>K171/'Carbon Coefficients'!$D$27</f>
        <v/>
      </c>
      <c r="L237">
        <f>L171/'Carbon Coefficients'!$D$27</f>
        <v/>
      </c>
      <c r="M237">
        <f>M171/'Carbon Coefficients'!$D$27</f>
        <v/>
      </c>
      <c r="N237">
        <f>N171/'Carbon Coefficients'!$D$27</f>
        <v/>
      </c>
      <c r="O237">
        <f>O171/'Carbon Coefficients'!$D$27</f>
        <v/>
      </c>
      <c r="P237">
        <f>P171/'Carbon Coefficients'!$D$27</f>
        <v/>
      </c>
      <c r="Q237">
        <f>Q171/'Carbon Coefficients'!$D$27</f>
        <v/>
      </c>
      <c r="R237">
        <f>R171/'Carbon Coefficients'!$D$27</f>
        <v/>
      </c>
      <c r="S237">
        <f>S171/'Carbon Coefficients'!$D$27</f>
        <v/>
      </c>
      <c r="T237">
        <f>T171/'Carbon Coefficients'!$D$27</f>
        <v/>
      </c>
      <c r="U237">
        <f>U171/'Carbon Coefficients'!$D$27</f>
        <v/>
      </c>
      <c r="V237">
        <f>V171/'Carbon Coefficients'!$D$27</f>
        <v/>
      </c>
      <c r="W237">
        <f>W171/'Carbon Coefficients'!$D$27</f>
        <v/>
      </c>
      <c r="X237">
        <f>X171/'Carbon Coefficients'!$D$27</f>
        <v/>
      </c>
      <c r="Y237">
        <f>Y171/'Carbon Coefficients'!$D$27</f>
        <v/>
      </c>
      <c r="Z237">
        <f>Z171/'Carbon Coefficients'!$D$27</f>
        <v/>
      </c>
      <c r="AA237">
        <f>AA171/'Carbon Coefficients'!$D$27</f>
        <v/>
      </c>
      <c r="AB237">
        <f>AB171/'Carbon Coefficients'!$D$27</f>
        <v/>
      </c>
      <c r="AC237">
        <f>AC171/'Carbon Coefficients'!$D$27</f>
        <v/>
      </c>
      <c r="AD237">
        <f>AD171/'Carbon Coefficients'!$D$27</f>
        <v/>
      </c>
      <c r="AE237">
        <f>AE171/'Carbon Coefficients'!$D$27</f>
        <v/>
      </c>
      <c r="AF237">
        <f>AF171/'Carbon Coefficients'!$D$27</f>
        <v/>
      </c>
      <c r="AG237">
        <f>AG171/'Carbon Coefficients'!$D$27</f>
        <v/>
      </c>
      <c r="AH237">
        <f>AH171/'Carbon Coefficients'!$D$27</f>
        <v/>
      </c>
      <c r="AI237">
        <f>AI171/'Carbon Coefficients'!$D$27</f>
        <v/>
      </c>
      <c r="AJ237">
        <f>AJ171/'Carbon Coefficients'!$D$27</f>
        <v/>
      </c>
      <c r="AK237">
        <f>AK171/'Carbon Coefficients'!$D$27</f>
        <v/>
      </c>
      <c r="AL237">
        <f>AL171/'Carbon Coefficients'!$D$27</f>
        <v/>
      </c>
      <c r="AM237">
        <f>AM171/'Carbon Coefficients'!$D$27</f>
        <v/>
      </c>
      <c r="AN237">
        <f>AN171/'Carbon Coefficients'!$D$27</f>
        <v/>
      </c>
      <c r="AO237">
        <f>AO171/'Carbon Coefficients'!$D$27</f>
        <v/>
      </c>
      <c r="AP237">
        <f>AP171/'Carbon Coefficients'!$D$27</f>
        <v/>
      </c>
      <c r="AQ237">
        <f>AQ171/'Carbon Coefficients'!$D$27</f>
        <v/>
      </c>
      <c r="AR237">
        <f>AR171/'Carbon Coefficients'!$D$27</f>
        <v/>
      </c>
      <c r="AS237">
        <f>AS171/'Carbon Coefficients'!$D$27</f>
        <v/>
      </c>
      <c r="AT237">
        <f>AT171/'Carbon Coefficients'!$D$27</f>
        <v/>
      </c>
      <c r="AU237">
        <f>AU171/'Carbon Coefficients'!$D$27</f>
        <v/>
      </c>
      <c r="AV237">
        <f>AV171/'Carbon Coefficients'!$D$27</f>
        <v/>
      </c>
    </row>
    <row r="238" spans="1:48">
      <c r="A238" t="s">
        <v>325</v>
      </c>
      <c r="B238" t="s">
        <v>1669</v>
      </c>
      <c r="E238">
        <f>E172/'Carbon Coefficients'!$D$27</f>
        <v/>
      </c>
      <c r="F238">
        <f>F172/'Carbon Coefficients'!$D$27</f>
        <v/>
      </c>
      <c r="G238">
        <f>G172/'Carbon Coefficients'!$D$27</f>
        <v/>
      </c>
      <c r="H238">
        <f>H172/'Carbon Coefficients'!$D$27</f>
        <v/>
      </c>
      <c r="I238">
        <f>I172/'Carbon Coefficients'!$D$27</f>
        <v/>
      </c>
      <c r="J238">
        <f>J172/'Carbon Coefficients'!$D$27</f>
        <v/>
      </c>
      <c r="K238">
        <f>K172/'Carbon Coefficients'!$D$27</f>
        <v/>
      </c>
      <c r="L238">
        <f>L172/'Carbon Coefficients'!$D$27</f>
        <v/>
      </c>
      <c r="M238">
        <f>M172/'Carbon Coefficients'!$D$27</f>
        <v/>
      </c>
      <c r="N238">
        <f>N172/'Carbon Coefficients'!$D$27</f>
        <v/>
      </c>
      <c r="O238">
        <f>O172/'Carbon Coefficients'!$D$27</f>
        <v/>
      </c>
      <c r="P238">
        <f>P172/'Carbon Coefficients'!$D$27</f>
        <v/>
      </c>
      <c r="Q238">
        <f>Q172/'Carbon Coefficients'!$D$27</f>
        <v/>
      </c>
      <c r="R238">
        <f>R172/'Carbon Coefficients'!$D$27</f>
        <v/>
      </c>
      <c r="S238">
        <f>S172/'Carbon Coefficients'!$D$27</f>
        <v/>
      </c>
      <c r="T238">
        <f>T172/'Carbon Coefficients'!$D$27</f>
        <v/>
      </c>
      <c r="U238">
        <f>U172/'Carbon Coefficients'!$D$27</f>
        <v/>
      </c>
      <c r="V238">
        <f>V172/'Carbon Coefficients'!$D$27</f>
        <v/>
      </c>
      <c r="W238">
        <f>W172/'Carbon Coefficients'!$D$27</f>
        <v/>
      </c>
      <c r="X238">
        <f>X172/'Carbon Coefficients'!$D$27</f>
        <v/>
      </c>
      <c r="Y238">
        <f>Y172/'Carbon Coefficients'!$D$27</f>
        <v/>
      </c>
      <c r="Z238">
        <f>Z172/'Carbon Coefficients'!$D$27</f>
        <v/>
      </c>
      <c r="AA238">
        <f>AA172/'Carbon Coefficients'!$D$27</f>
        <v/>
      </c>
      <c r="AB238">
        <f>AB172/'Carbon Coefficients'!$D$27</f>
        <v/>
      </c>
      <c r="AC238">
        <f>AC172/'Carbon Coefficients'!$D$27</f>
        <v/>
      </c>
      <c r="AD238">
        <f>AD172/'Carbon Coefficients'!$D$27</f>
        <v/>
      </c>
      <c r="AE238">
        <f>AE172/'Carbon Coefficients'!$D$27</f>
        <v/>
      </c>
      <c r="AF238">
        <f>AF172/'Carbon Coefficients'!$D$27</f>
        <v/>
      </c>
      <c r="AG238">
        <f>AG172/'Carbon Coefficients'!$D$27</f>
        <v/>
      </c>
      <c r="AH238">
        <f>AH172/'Carbon Coefficients'!$D$27</f>
        <v/>
      </c>
      <c r="AI238">
        <f>AI172/'Carbon Coefficients'!$D$27</f>
        <v/>
      </c>
      <c r="AJ238">
        <f>AJ172/'Carbon Coefficients'!$D$27</f>
        <v/>
      </c>
      <c r="AK238">
        <f>AK172/'Carbon Coefficients'!$D$27</f>
        <v/>
      </c>
      <c r="AL238">
        <f>AL172/'Carbon Coefficients'!$D$27</f>
        <v/>
      </c>
      <c r="AM238">
        <f>AM172/'Carbon Coefficients'!$D$27</f>
        <v/>
      </c>
      <c r="AN238">
        <f>AN172/'Carbon Coefficients'!$D$27</f>
        <v/>
      </c>
      <c r="AO238">
        <f>AO172/'Carbon Coefficients'!$D$27</f>
        <v/>
      </c>
      <c r="AP238">
        <f>AP172/'Carbon Coefficients'!$D$27</f>
        <v/>
      </c>
      <c r="AQ238">
        <f>AQ172/'Carbon Coefficients'!$D$27</f>
        <v/>
      </c>
      <c r="AR238">
        <f>AR172/'Carbon Coefficients'!$D$27</f>
        <v/>
      </c>
      <c r="AS238">
        <f>AS172/'Carbon Coefficients'!$D$27</f>
        <v/>
      </c>
      <c r="AT238">
        <f>AT172/'Carbon Coefficients'!$D$27</f>
        <v/>
      </c>
      <c r="AU238">
        <f>AU172/'Carbon Coefficients'!$D$27</f>
        <v/>
      </c>
      <c r="AV238">
        <f>AV172/'Carbon Coefficients'!$D$27</f>
        <v/>
      </c>
    </row>
    <row r="239" spans="1:48">
      <c r="A239" t="s">
        <v>317</v>
      </c>
      <c r="B239" t="s">
        <v>1669</v>
      </c>
      <c r="E239">
        <f>E173/'Carbon Coefficients'!$D$27</f>
        <v/>
      </c>
      <c r="F239">
        <f>F173/'Carbon Coefficients'!$D$27</f>
        <v/>
      </c>
      <c r="G239">
        <f>G173/'Carbon Coefficients'!$D$27</f>
        <v/>
      </c>
      <c r="H239">
        <f>H173/'Carbon Coefficients'!$D$27</f>
        <v/>
      </c>
      <c r="I239">
        <f>I173/'Carbon Coefficients'!$D$27</f>
        <v/>
      </c>
      <c r="J239">
        <f>J173/'Carbon Coefficients'!$D$27</f>
        <v/>
      </c>
      <c r="K239">
        <f>K173/'Carbon Coefficients'!$D$27</f>
        <v/>
      </c>
      <c r="L239">
        <f>L173/'Carbon Coefficients'!$D$27</f>
        <v/>
      </c>
      <c r="M239">
        <f>M173/'Carbon Coefficients'!$D$27</f>
        <v/>
      </c>
      <c r="N239">
        <f>N173/'Carbon Coefficients'!$D$27</f>
        <v/>
      </c>
      <c r="O239">
        <f>O173/'Carbon Coefficients'!$D$27</f>
        <v/>
      </c>
      <c r="P239">
        <f>P173/'Carbon Coefficients'!$D$27</f>
        <v/>
      </c>
      <c r="Q239">
        <f>Q173/'Carbon Coefficients'!$D$27</f>
        <v/>
      </c>
      <c r="R239">
        <f>R173/'Carbon Coefficients'!$D$27</f>
        <v/>
      </c>
      <c r="S239">
        <f>S173/'Carbon Coefficients'!$D$27</f>
        <v/>
      </c>
      <c r="T239">
        <f>T173/'Carbon Coefficients'!$D$27</f>
        <v/>
      </c>
      <c r="U239">
        <f>U173/'Carbon Coefficients'!$D$27</f>
        <v/>
      </c>
      <c r="V239">
        <f>V173/'Carbon Coefficients'!$D$27</f>
        <v/>
      </c>
      <c r="W239">
        <f>W173/'Carbon Coefficients'!$D$27</f>
        <v/>
      </c>
      <c r="X239">
        <f>X173/'Carbon Coefficients'!$D$27</f>
        <v/>
      </c>
      <c r="Y239">
        <f>Y173/'Carbon Coefficients'!$D$27</f>
        <v/>
      </c>
      <c r="Z239">
        <f>Z173/'Carbon Coefficients'!$D$27</f>
        <v/>
      </c>
      <c r="AA239">
        <f>AA173/'Carbon Coefficients'!$D$27</f>
        <v/>
      </c>
      <c r="AB239">
        <f>AB173/'Carbon Coefficients'!$D$27</f>
        <v/>
      </c>
      <c r="AC239">
        <f>AC173/'Carbon Coefficients'!$D$27</f>
        <v/>
      </c>
      <c r="AD239">
        <f>AD173/'Carbon Coefficients'!$D$27</f>
        <v/>
      </c>
      <c r="AE239">
        <f>AE173/'Carbon Coefficients'!$D$27</f>
        <v/>
      </c>
      <c r="AF239">
        <f>AF173/'Carbon Coefficients'!$D$27</f>
        <v/>
      </c>
      <c r="AG239">
        <f>AG173/'Carbon Coefficients'!$D$27</f>
        <v/>
      </c>
      <c r="AH239">
        <f>AH173/'Carbon Coefficients'!$D$27</f>
        <v/>
      </c>
      <c r="AI239">
        <f>AI173/'Carbon Coefficients'!$D$27</f>
        <v/>
      </c>
      <c r="AJ239">
        <f>AJ173/'Carbon Coefficients'!$D$27</f>
        <v/>
      </c>
      <c r="AK239">
        <f>AK173/'Carbon Coefficients'!$D$27</f>
        <v/>
      </c>
      <c r="AL239">
        <f>AL173/'Carbon Coefficients'!$D$27</f>
        <v/>
      </c>
      <c r="AM239">
        <f>AM173/'Carbon Coefficients'!$D$27</f>
        <v/>
      </c>
      <c r="AN239">
        <f>AN173/'Carbon Coefficients'!$D$27</f>
        <v/>
      </c>
      <c r="AO239">
        <f>AO173/'Carbon Coefficients'!$D$27</f>
        <v/>
      </c>
      <c r="AP239">
        <f>AP173/'Carbon Coefficients'!$D$27</f>
        <v/>
      </c>
      <c r="AQ239">
        <f>AQ173/'Carbon Coefficients'!$D$27</f>
        <v/>
      </c>
      <c r="AR239">
        <f>AR173/'Carbon Coefficients'!$D$27</f>
        <v/>
      </c>
      <c r="AS239">
        <f>AS173/'Carbon Coefficients'!$D$27</f>
        <v/>
      </c>
      <c r="AT239">
        <f>AT173/'Carbon Coefficients'!$D$27</f>
        <v/>
      </c>
      <c r="AU239">
        <f>AU173/'Carbon Coefficients'!$D$27</f>
        <v/>
      </c>
      <c r="AV239">
        <f>AV173/'Carbon Coefficients'!$D$27</f>
        <v/>
      </c>
    </row>
    <row r="240" spans="1:48">
      <c r="A240" t="s">
        <v>281</v>
      </c>
      <c r="B240" t="s">
        <v>1669</v>
      </c>
      <c r="E240">
        <f>E174/'Carbon Coefficients'!$D$27</f>
        <v/>
      </c>
      <c r="F240">
        <f>F174/'Carbon Coefficients'!$D$27</f>
        <v/>
      </c>
      <c r="G240">
        <f>G174/'Carbon Coefficients'!$D$27</f>
        <v/>
      </c>
      <c r="H240">
        <f>H174/'Carbon Coefficients'!$D$27</f>
        <v/>
      </c>
      <c r="I240">
        <f>I174/'Carbon Coefficients'!$D$27</f>
        <v/>
      </c>
      <c r="J240">
        <f>J174/'Carbon Coefficients'!$D$27</f>
        <v/>
      </c>
      <c r="K240">
        <f>K174/'Carbon Coefficients'!$D$27</f>
        <v/>
      </c>
      <c r="L240">
        <f>L174/'Carbon Coefficients'!$D$27</f>
        <v/>
      </c>
      <c r="M240">
        <f>M174/'Carbon Coefficients'!$D$27</f>
        <v/>
      </c>
      <c r="N240">
        <f>N174/'Carbon Coefficients'!$D$27</f>
        <v/>
      </c>
      <c r="O240">
        <f>O174/'Carbon Coefficients'!$D$27</f>
        <v/>
      </c>
      <c r="P240">
        <f>P174/'Carbon Coefficients'!$D$27</f>
        <v/>
      </c>
      <c r="Q240">
        <f>Q174/'Carbon Coefficients'!$D$27</f>
        <v/>
      </c>
      <c r="R240">
        <f>R174/'Carbon Coefficients'!$D$27</f>
        <v/>
      </c>
      <c r="S240">
        <f>S174/'Carbon Coefficients'!$D$27</f>
        <v/>
      </c>
      <c r="T240">
        <f>T174/'Carbon Coefficients'!$D$27</f>
        <v/>
      </c>
      <c r="U240">
        <f>U174/'Carbon Coefficients'!$D$27</f>
        <v/>
      </c>
      <c r="V240">
        <f>V174/'Carbon Coefficients'!$D$27</f>
        <v/>
      </c>
      <c r="W240">
        <f>W174/'Carbon Coefficients'!$D$27</f>
        <v/>
      </c>
      <c r="X240">
        <f>X174/'Carbon Coefficients'!$D$27</f>
        <v/>
      </c>
      <c r="Y240">
        <f>Y174/'Carbon Coefficients'!$D$27</f>
        <v/>
      </c>
      <c r="Z240">
        <f>Z174/'Carbon Coefficients'!$D$27</f>
        <v/>
      </c>
      <c r="AA240">
        <f>AA174/'Carbon Coefficients'!$D$27</f>
        <v/>
      </c>
      <c r="AB240">
        <f>AB174/'Carbon Coefficients'!$D$27</f>
        <v/>
      </c>
      <c r="AC240">
        <f>AC174/'Carbon Coefficients'!$D$27</f>
        <v/>
      </c>
      <c r="AD240">
        <f>AD174/'Carbon Coefficients'!$D$27</f>
        <v/>
      </c>
      <c r="AE240">
        <f>AE174/'Carbon Coefficients'!$D$27</f>
        <v/>
      </c>
      <c r="AF240">
        <f>AF174/'Carbon Coefficients'!$D$27</f>
        <v/>
      </c>
      <c r="AG240">
        <f>AG174/'Carbon Coefficients'!$D$27</f>
        <v/>
      </c>
      <c r="AH240">
        <f>AH174/'Carbon Coefficients'!$D$27</f>
        <v/>
      </c>
      <c r="AI240">
        <f>AI174/'Carbon Coefficients'!$D$27</f>
        <v/>
      </c>
      <c r="AJ240">
        <f>AJ174/'Carbon Coefficients'!$D$27</f>
        <v/>
      </c>
      <c r="AK240">
        <f>AK174/'Carbon Coefficients'!$D$27</f>
        <v/>
      </c>
      <c r="AL240">
        <f>AL174/'Carbon Coefficients'!$D$27</f>
        <v/>
      </c>
      <c r="AM240">
        <f>AM174/'Carbon Coefficients'!$D$27</f>
        <v/>
      </c>
      <c r="AN240">
        <f>AN174/'Carbon Coefficients'!$D$27</f>
        <v/>
      </c>
      <c r="AO240">
        <f>AO174/'Carbon Coefficients'!$D$27</f>
        <v/>
      </c>
      <c r="AP240">
        <f>AP174/'Carbon Coefficients'!$D$27</f>
        <v/>
      </c>
      <c r="AQ240">
        <f>AQ174/'Carbon Coefficients'!$D$27</f>
        <v/>
      </c>
      <c r="AR240">
        <f>AR174/'Carbon Coefficients'!$D$27</f>
        <v/>
      </c>
      <c r="AS240">
        <f>AS174/'Carbon Coefficients'!$D$27</f>
        <v/>
      </c>
      <c r="AT240">
        <f>AT174/'Carbon Coefficients'!$D$27</f>
        <v/>
      </c>
      <c r="AU240">
        <f>AU174/'Carbon Coefficients'!$D$27</f>
        <v/>
      </c>
      <c r="AV240">
        <f>AV174/'Carbon Coefficients'!$D$27</f>
        <v/>
      </c>
    </row>
    <row r="241" spans="1:48">
      <c r="A241" t="s">
        <v>262</v>
      </c>
      <c r="B241" t="s">
        <v>1669</v>
      </c>
      <c r="E241">
        <f>E175/'Carbon Coefficients'!$D$27</f>
        <v/>
      </c>
      <c r="F241">
        <f>F175/'Carbon Coefficients'!$D$27</f>
        <v/>
      </c>
      <c r="G241">
        <f>G175/'Carbon Coefficients'!$D$27</f>
        <v/>
      </c>
      <c r="H241">
        <f>H175/'Carbon Coefficients'!$D$27</f>
        <v/>
      </c>
      <c r="I241">
        <f>I175/'Carbon Coefficients'!$D$27</f>
        <v/>
      </c>
      <c r="J241">
        <f>J175/'Carbon Coefficients'!$D$27</f>
        <v/>
      </c>
      <c r="K241">
        <f>K175/'Carbon Coefficients'!$D$27</f>
        <v/>
      </c>
      <c r="L241">
        <f>L175/'Carbon Coefficients'!$D$27</f>
        <v/>
      </c>
      <c r="M241">
        <f>M175/'Carbon Coefficients'!$D$27</f>
        <v/>
      </c>
      <c r="N241">
        <f>N175/'Carbon Coefficients'!$D$27</f>
        <v/>
      </c>
      <c r="O241">
        <f>O175/'Carbon Coefficients'!$D$27</f>
        <v/>
      </c>
      <c r="P241">
        <f>P175/'Carbon Coefficients'!$D$27</f>
        <v/>
      </c>
      <c r="Q241">
        <f>Q175/'Carbon Coefficients'!$D$27</f>
        <v/>
      </c>
      <c r="R241">
        <f>R175/'Carbon Coefficients'!$D$27</f>
        <v/>
      </c>
      <c r="S241">
        <f>S175/'Carbon Coefficients'!$D$27</f>
        <v/>
      </c>
      <c r="T241">
        <f>T175/'Carbon Coefficients'!$D$27</f>
        <v/>
      </c>
      <c r="U241">
        <f>U175/'Carbon Coefficients'!$D$27</f>
        <v/>
      </c>
      <c r="V241">
        <f>V175/'Carbon Coefficients'!$D$27</f>
        <v/>
      </c>
      <c r="W241">
        <f>W175/'Carbon Coefficients'!$D$27</f>
        <v/>
      </c>
      <c r="X241">
        <f>X175/'Carbon Coefficients'!$D$27</f>
        <v/>
      </c>
      <c r="Y241">
        <f>Y175/'Carbon Coefficients'!$D$27</f>
        <v/>
      </c>
      <c r="Z241">
        <f>Z175/'Carbon Coefficients'!$D$27</f>
        <v/>
      </c>
      <c r="AA241">
        <f>AA175/'Carbon Coefficients'!$D$27</f>
        <v/>
      </c>
      <c r="AB241">
        <f>AB175/'Carbon Coefficients'!$D$27</f>
        <v/>
      </c>
      <c r="AC241">
        <f>AC175/'Carbon Coefficients'!$D$27</f>
        <v/>
      </c>
      <c r="AD241">
        <f>AD175/'Carbon Coefficients'!$D$27</f>
        <v/>
      </c>
      <c r="AE241">
        <f>AE175/'Carbon Coefficients'!$D$27</f>
        <v/>
      </c>
      <c r="AF241">
        <f>AF175/'Carbon Coefficients'!$D$27</f>
        <v/>
      </c>
      <c r="AG241">
        <f>AG175/'Carbon Coefficients'!$D$27</f>
        <v/>
      </c>
      <c r="AH241">
        <f>AH175/'Carbon Coefficients'!$D$27</f>
        <v/>
      </c>
      <c r="AI241">
        <f>AI175/'Carbon Coefficients'!$D$27</f>
        <v/>
      </c>
      <c r="AJ241">
        <f>AJ175/'Carbon Coefficients'!$D$27</f>
        <v/>
      </c>
      <c r="AK241">
        <f>AK175/'Carbon Coefficients'!$D$27</f>
        <v/>
      </c>
      <c r="AL241">
        <f>AL175/'Carbon Coefficients'!$D$27</f>
        <v/>
      </c>
      <c r="AM241">
        <f>AM175/'Carbon Coefficients'!$D$27</f>
        <v/>
      </c>
      <c r="AN241">
        <f>AN175/'Carbon Coefficients'!$D$27</f>
        <v/>
      </c>
      <c r="AO241">
        <f>AO175/'Carbon Coefficients'!$D$27</f>
        <v/>
      </c>
      <c r="AP241">
        <f>AP175/'Carbon Coefficients'!$D$27</f>
        <v/>
      </c>
      <c r="AQ241">
        <f>AQ175/'Carbon Coefficients'!$D$27</f>
        <v/>
      </c>
      <c r="AR241">
        <f>AR175/'Carbon Coefficients'!$D$27</f>
        <v/>
      </c>
      <c r="AS241">
        <f>AS175/'Carbon Coefficients'!$D$27</f>
        <v/>
      </c>
      <c r="AT241">
        <f>AT175/'Carbon Coefficients'!$D$27</f>
        <v/>
      </c>
      <c r="AU241">
        <f>AU175/'Carbon Coefficients'!$D$27</f>
        <v/>
      </c>
      <c r="AV241">
        <f>AV175/'Carbon Coefficients'!$D$27</f>
        <v/>
      </c>
    </row>
    <row r="242" spans="1:48">
      <c r="A242" t="s">
        <v>337</v>
      </c>
      <c r="B242" t="s">
        <v>1669</v>
      </c>
      <c r="E242">
        <f>E176/'Carbon Coefficients'!$D$27</f>
        <v/>
      </c>
      <c r="F242">
        <f>F176/'Carbon Coefficients'!$D$27</f>
        <v/>
      </c>
      <c r="G242">
        <f>G176/'Carbon Coefficients'!$D$27</f>
        <v/>
      </c>
      <c r="H242">
        <f>H176/'Carbon Coefficients'!$D$27</f>
        <v/>
      </c>
      <c r="I242">
        <f>I176/'Carbon Coefficients'!$D$27</f>
        <v/>
      </c>
      <c r="J242">
        <f>J176/'Carbon Coefficients'!$D$27</f>
        <v/>
      </c>
      <c r="K242">
        <f>K176/'Carbon Coefficients'!$D$27</f>
        <v/>
      </c>
      <c r="L242">
        <f>L176/'Carbon Coefficients'!$D$27</f>
        <v/>
      </c>
      <c r="M242">
        <f>M176/'Carbon Coefficients'!$D$27</f>
        <v/>
      </c>
      <c r="N242">
        <f>N176/'Carbon Coefficients'!$D$27</f>
        <v/>
      </c>
      <c r="O242">
        <f>O176/'Carbon Coefficients'!$D$27</f>
        <v/>
      </c>
      <c r="P242">
        <f>P176/'Carbon Coefficients'!$D$27</f>
        <v/>
      </c>
      <c r="Q242">
        <f>Q176/'Carbon Coefficients'!$D$27</f>
        <v/>
      </c>
      <c r="R242">
        <f>R176/'Carbon Coefficients'!$D$27</f>
        <v/>
      </c>
      <c r="S242">
        <f>S176/'Carbon Coefficients'!$D$27</f>
        <v/>
      </c>
      <c r="T242">
        <f>T176/'Carbon Coefficients'!$D$27</f>
        <v/>
      </c>
      <c r="U242">
        <f>U176/'Carbon Coefficients'!$D$27</f>
        <v/>
      </c>
      <c r="V242">
        <f>V176/'Carbon Coefficients'!$D$27</f>
        <v/>
      </c>
      <c r="W242">
        <f>W176/'Carbon Coefficients'!$D$27</f>
        <v/>
      </c>
      <c r="X242">
        <f>X176/'Carbon Coefficients'!$D$27</f>
        <v/>
      </c>
      <c r="Y242">
        <f>Y176/'Carbon Coefficients'!$D$27</f>
        <v/>
      </c>
      <c r="Z242">
        <f>Z176/'Carbon Coefficients'!$D$27</f>
        <v/>
      </c>
      <c r="AA242">
        <f>AA176/'Carbon Coefficients'!$D$27</f>
        <v/>
      </c>
      <c r="AB242">
        <f>AB176/'Carbon Coefficients'!$D$27</f>
        <v/>
      </c>
      <c r="AC242">
        <f>AC176/'Carbon Coefficients'!$D$27</f>
        <v/>
      </c>
      <c r="AD242">
        <f>AD176/'Carbon Coefficients'!$D$27</f>
        <v/>
      </c>
      <c r="AE242">
        <f>AE176/'Carbon Coefficients'!$D$27</f>
        <v/>
      </c>
      <c r="AF242">
        <f>AF176/'Carbon Coefficients'!$D$27</f>
        <v/>
      </c>
      <c r="AG242">
        <f>AG176/'Carbon Coefficients'!$D$27</f>
        <v/>
      </c>
      <c r="AH242">
        <f>AH176/'Carbon Coefficients'!$D$27</f>
        <v/>
      </c>
      <c r="AI242">
        <f>AI176/'Carbon Coefficients'!$D$27</f>
        <v/>
      </c>
      <c r="AJ242">
        <f>AJ176/'Carbon Coefficients'!$D$27</f>
        <v/>
      </c>
      <c r="AK242">
        <f>AK176/'Carbon Coefficients'!$D$27</f>
        <v/>
      </c>
      <c r="AL242">
        <f>AL176/'Carbon Coefficients'!$D$27</f>
        <v/>
      </c>
      <c r="AM242">
        <f>AM176/'Carbon Coefficients'!$D$27</f>
        <v/>
      </c>
      <c r="AN242">
        <f>AN176/'Carbon Coefficients'!$D$27</f>
        <v/>
      </c>
      <c r="AO242">
        <f>AO176/'Carbon Coefficients'!$D$27</f>
        <v/>
      </c>
      <c r="AP242">
        <f>AP176/'Carbon Coefficients'!$D$27</f>
        <v/>
      </c>
      <c r="AQ242">
        <f>AQ176/'Carbon Coefficients'!$D$27</f>
        <v/>
      </c>
      <c r="AR242">
        <f>AR176/'Carbon Coefficients'!$D$27</f>
        <v/>
      </c>
      <c r="AS242">
        <f>AS176/'Carbon Coefficients'!$D$27</f>
        <v/>
      </c>
      <c r="AT242">
        <f>AT176/'Carbon Coefficients'!$D$27</f>
        <v/>
      </c>
      <c r="AU242">
        <f>AU176/'Carbon Coefficients'!$D$27</f>
        <v/>
      </c>
      <c r="AV242">
        <f>AV176/'Carbon Coefficients'!$D$27</f>
        <v/>
      </c>
    </row>
    <row r="243" spans="1:48">
      <c r="A243" t="s">
        <v>342</v>
      </c>
      <c r="B243" t="s">
        <v>1669</v>
      </c>
      <c r="E243">
        <f>E177/'Carbon Coefficients'!$D$27</f>
        <v/>
      </c>
      <c r="F243">
        <f>F177/'Carbon Coefficients'!$D$27</f>
        <v/>
      </c>
      <c r="G243">
        <f>G177/'Carbon Coefficients'!$D$27</f>
        <v/>
      </c>
      <c r="H243">
        <f>H177/'Carbon Coefficients'!$D$27</f>
        <v/>
      </c>
      <c r="I243">
        <f>I177/'Carbon Coefficients'!$D$27</f>
        <v/>
      </c>
      <c r="J243">
        <f>J177/'Carbon Coefficients'!$D$27</f>
        <v/>
      </c>
      <c r="K243">
        <f>K177/'Carbon Coefficients'!$D$27</f>
        <v/>
      </c>
      <c r="L243">
        <f>L177/'Carbon Coefficients'!$D$27</f>
        <v/>
      </c>
      <c r="M243">
        <f>M177/'Carbon Coefficients'!$D$27</f>
        <v/>
      </c>
      <c r="N243">
        <f>N177/'Carbon Coefficients'!$D$27</f>
        <v/>
      </c>
      <c r="O243">
        <f>O177/'Carbon Coefficients'!$D$27</f>
        <v/>
      </c>
      <c r="P243">
        <f>P177/'Carbon Coefficients'!$D$27</f>
        <v/>
      </c>
      <c r="Q243">
        <f>Q177/'Carbon Coefficients'!$D$27</f>
        <v/>
      </c>
      <c r="R243">
        <f>R177/'Carbon Coefficients'!$D$27</f>
        <v/>
      </c>
      <c r="S243">
        <f>S177/'Carbon Coefficients'!$D$27</f>
        <v/>
      </c>
      <c r="T243">
        <f>T177/'Carbon Coefficients'!$D$27</f>
        <v/>
      </c>
      <c r="U243">
        <f>U177/'Carbon Coefficients'!$D$27</f>
        <v/>
      </c>
      <c r="V243">
        <f>V177/'Carbon Coefficients'!$D$27</f>
        <v/>
      </c>
      <c r="W243">
        <f>W177/'Carbon Coefficients'!$D$27</f>
        <v/>
      </c>
      <c r="X243">
        <f>X177/'Carbon Coefficients'!$D$27</f>
        <v/>
      </c>
      <c r="Y243">
        <f>Y177/'Carbon Coefficients'!$D$27</f>
        <v/>
      </c>
      <c r="Z243">
        <f>Z177/'Carbon Coefficients'!$D$27</f>
        <v/>
      </c>
      <c r="AA243">
        <f>AA177/'Carbon Coefficients'!$D$27</f>
        <v/>
      </c>
      <c r="AB243">
        <f>AB177/'Carbon Coefficients'!$D$27</f>
        <v/>
      </c>
      <c r="AC243">
        <f>AC177/'Carbon Coefficients'!$D$27</f>
        <v/>
      </c>
      <c r="AD243">
        <f>AD177/'Carbon Coefficients'!$D$27</f>
        <v/>
      </c>
      <c r="AE243">
        <f>AE177/'Carbon Coefficients'!$D$27</f>
        <v/>
      </c>
      <c r="AF243">
        <f>AF177/'Carbon Coefficients'!$D$27</f>
        <v/>
      </c>
      <c r="AG243">
        <f>AG177/'Carbon Coefficients'!$D$27</f>
        <v/>
      </c>
      <c r="AH243">
        <f>AH177/'Carbon Coefficients'!$D$27</f>
        <v/>
      </c>
      <c r="AI243">
        <f>AI177/'Carbon Coefficients'!$D$27</f>
        <v/>
      </c>
      <c r="AJ243">
        <f>AJ177/'Carbon Coefficients'!$D$27</f>
        <v/>
      </c>
      <c r="AK243">
        <f>AK177/'Carbon Coefficients'!$D$27</f>
        <v/>
      </c>
      <c r="AL243">
        <f>AL177/'Carbon Coefficients'!$D$27</f>
        <v/>
      </c>
      <c r="AM243">
        <f>AM177/'Carbon Coefficients'!$D$27</f>
        <v/>
      </c>
      <c r="AN243">
        <f>AN177/'Carbon Coefficients'!$D$27</f>
        <v/>
      </c>
      <c r="AO243">
        <f>AO177/'Carbon Coefficients'!$D$27</f>
        <v/>
      </c>
      <c r="AP243">
        <f>AP177/'Carbon Coefficients'!$D$27</f>
        <v/>
      </c>
      <c r="AQ243">
        <f>AQ177/'Carbon Coefficients'!$D$27</f>
        <v/>
      </c>
      <c r="AR243">
        <f>AR177/'Carbon Coefficients'!$D$27</f>
        <v/>
      </c>
      <c r="AS243">
        <f>AS177/'Carbon Coefficients'!$D$27</f>
        <v/>
      </c>
      <c r="AT243">
        <f>AT177/'Carbon Coefficients'!$D$27</f>
        <v/>
      </c>
      <c r="AU243">
        <f>AU177/'Carbon Coefficients'!$D$27</f>
        <v/>
      </c>
      <c r="AV243">
        <f>AV177/'Carbon Coefficients'!$D$27</f>
        <v/>
      </c>
    </row>
    <row r="244" spans="1:48">
      <c r="A244" t="s">
        <v>327</v>
      </c>
      <c r="B244" t="s">
        <v>1669</v>
      </c>
      <c r="E244">
        <f>E178/'Carbon Coefficients'!$D$27</f>
        <v/>
      </c>
      <c r="F244">
        <f>F178/'Carbon Coefficients'!$D$27</f>
        <v/>
      </c>
      <c r="G244">
        <f>G178/'Carbon Coefficients'!$D$27</f>
        <v/>
      </c>
      <c r="H244">
        <f>H178/'Carbon Coefficients'!$D$27</f>
        <v/>
      </c>
      <c r="I244">
        <f>I178/'Carbon Coefficients'!$D$27</f>
        <v/>
      </c>
      <c r="J244">
        <f>J178/'Carbon Coefficients'!$D$27</f>
        <v/>
      </c>
      <c r="K244">
        <f>K178/'Carbon Coefficients'!$D$27</f>
        <v/>
      </c>
      <c r="L244">
        <f>L178/'Carbon Coefficients'!$D$27</f>
        <v/>
      </c>
      <c r="M244">
        <f>M178/'Carbon Coefficients'!$D$27</f>
        <v/>
      </c>
      <c r="N244">
        <f>N178/'Carbon Coefficients'!$D$27</f>
        <v/>
      </c>
      <c r="O244">
        <f>O178/'Carbon Coefficients'!$D$27</f>
        <v/>
      </c>
      <c r="P244">
        <f>P178/'Carbon Coefficients'!$D$27</f>
        <v/>
      </c>
      <c r="Q244">
        <f>Q178/'Carbon Coefficients'!$D$27</f>
        <v/>
      </c>
      <c r="R244">
        <f>R178/'Carbon Coefficients'!$D$27</f>
        <v/>
      </c>
      <c r="S244">
        <f>S178/'Carbon Coefficients'!$D$27</f>
        <v/>
      </c>
      <c r="T244">
        <f>T178/'Carbon Coefficients'!$D$27</f>
        <v/>
      </c>
      <c r="U244">
        <f>U178/'Carbon Coefficients'!$D$27</f>
        <v/>
      </c>
      <c r="V244">
        <f>V178/'Carbon Coefficients'!$D$27</f>
        <v/>
      </c>
      <c r="W244">
        <f>W178/'Carbon Coefficients'!$D$27</f>
        <v/>
      </c>
      <c r="X244">
        <f>X178/'Carbon Coefficients'!$D$27</f>
        <v/>
      </c>
      <c r="Y244">
        <f>Y178/'Carbon Coefficients'!$D$27</f>
        <v/>
      </c>
      <c r="Z244">
        <f>Z178/'Carbon Coefficients'!$D$27</f>
        <v/>
      </c>
      <c r="AA244">
        <f>AA178/'Carbon Coefficients'!$D$27</f>
        <v/>
      </c>
      <c r="AB244">
        <f>AB178/'Carbon Coefficients'!$D$27</f>
        <v/>
      </c>
      <c r="AC244">
        <f>AC178/'Carbon Coefficients'!$D$27</f>
        <v/>
      </c>
      <c r="AD244">
        <f>AD178/'Carbon Coefficients'!$D$27</f>
        <v/>
      </c>
      <c r="AE244">
        <f>AE178/'Carbon Coefficients'!$D$27</f>
        <v/>
      </c>
      <c r="AF244">
        <f>AF178/'Carbon Coefficients'!$D$27</f>
        <v/>
      </c>
      <c r="AG244">
        <f>AG178/'Carbon Coefficients'!$D$27</f>
        <v/>
      </c>
      <c r="AH244">
        <f>AH178/'Carbon Coefficients'!$D$27</f>
        <v/>
      </c>
      <c r="AI244">
        <f>AI178/'Carbon Coefficients'!$D$27</f>
        <v/>
      </c>
      <c r="AJ244">
        <f>AJ178/'Carbon Coefficients'!$D$27</f>
        <v/>
      </c>
      <c r="AK244">
        <f>AK178/'Carbon Coefficients'!$D$27</f>
        <v/>
      </c>
      <c r="AL244">
        <f>AL178/'Carbon Coefficients'!$D$27</f>
        <v/>
      </c>
      <c r="AM244">
        <f>AM178/'Carbon Coefficients'!$D$27</f>
        <v/>
      </c>
      <c r="AN244">
        <f>AN178/'Carbon Coefficients'!$D$27</f>
        <v/>
      </c>
      <c r="AO244">
        <f>AO178/'Carbon Coefficients'!$D$27</f>
        <v/>
      </c>
      <c r="AP244">
        <f>AP178/'Carbon Coefficients'!$D$27</f>
        <v/>
      </c>
      <c r="AQ244">
        <f>AQ178/'Carbon Coefficients'!$D$27</f>
        <v/>
      </c>
      <c r="AR244">
        <f>AR178/'Carbon Coefficients'!$D$27</f>
        <v/>
      </c>
      <c r="AS244">
        <f>AS178/'Carbon Coefficients'!$D$27</f>
        <v/>
      </c>
      <c r="AT244">
        <f>AT178/'Carbon Coefficients'!$D$27</f>
        <v/>
      </c>
      <c r="AU244">
        <f>AU178/'Carbon Coefficients'!$D$27</f>
        <v/>
      </c>
      <c r="AV244">
        <f>AV178/'Carbon Coefficients'!$D$27</f>
        <v/>
      </c>
    </row>
    <row r="245" spans="1:48">
      <c r="A245" t="s">
        <v>294</v>
      </c>
      <c r="B245" t="s">
        <v>1669</v>
      </c>
      <c r="E245">
        <f>E179/'Carbon Coefficients'!$D$27</f>
        <v/>
      </c>
      <c r="F245">
        <f>F179/'Carbon Coefficients'!$D$27</f>
        <v/>
      </c>
      <c r="G245">
        <f>G179/'Carbon Coefficients'!$D$27</f>
        <v/>
      </c>
      <c r="H245">
        <f>H179/'Carbon Coefficients'!$D$27</f>
        <v/>
      </c>
      <c r="I245">
        <f>I179/'Carbon Coefficients'!$D$27</f>
        <v/>
      </c>
      <c r="J245">
        <f>J179/'Carbon Coefficients'!$D$27</f>
        <v/>
      </c>
      <c r="K245">
        <f>K179/'Carbon Coefficients'!$D$27</f>
        <v/>
      </c>
      <c r="L245">
        <f>L179/'Carbon Coefficients'!$D$27</f>
        <v/>
      </c>
      <c r="M245">
        <f>M179/'Carbon Coefficients'!$D$27</f>
        <v/>
      </c>
      <c r="N245">
        <f>N179/'Carbon Coefficients'!$D$27</f>
        <v/>
      </c>
      <c r="O245">
        <f>O179/'Carbon Coefficients'!$D$27</f>
        <v/>
      </c>
      <c r="P245">
        <f>P179/'Carbon Coefficients'!$D$27</f>
        <v/>
      </c>
      <c r="Q245">
        <f>Q179/'Carbon Coefficients'!$D$27</f>
        <v/>
      </c>
      <c r="R245">
        <f>R179/'Carbon Coefficients'!$D$27</f>
        <v/>
      </c>
      <c r="S245">
        <f>S179/'Carbon Coefficients'!$D$27</f>
        <v/>
      </c>
      <c r="T245">
        <f>T179/'Carbon Coefficients'!$D$27</f>
        <v/>
      </c>
      <c r="U245">
        <f>U179/'Carbon Coefficients'!$D$27</f>
        <v/>
      </c>
      <c r="V245">
        <f>V179/'Carbon Coefficients'!$D$27</f>
        <v/>
      </c>
      <c r="W245">
        <f>W179/'Carbon Coefficients'!$D$27</f>
        <v/>
      </c>
      <c r="X245">
        <f>X179/'Carbon Coefficients'!$D$27</f>
        <v/>
      </c>
      <c r="Y245">
        <f>Y179/'Carbon Coefficients'!$D$27</f>
        <v/>
      </c>
      <c r="Z245">
        <f>Z179/'Carbon Coefficients'!$D$27</f>
        <v/>
      </c>
      <c r="AA245">
        <f>AA179/'Carbon Coefficients'!$D$27</f>
        <v/>
      </c>
      <c r="AB245">
        <f>AB179/'Carbon Coefficients'!$D$27</f>
        <v/>
      </c>
      <c r="AC245">
        <f>AC179/'Carbon Coefficients'!$D$27</f>
        <v/>
      </c>
      <c r="AD245">
        <f>AD179/'Carbon Coefficients'!$D$27</f>
        <v/>
      </c>
      <c r="AE245">
        <f>AE179/'Carbon Coefficients'!$D$27</f>
        <v/>
      </c>
      <c r="AF245">
        <f>AF179/'Carbon Coefficients'!$D$27</f>
        <v/>
      </c>
      <c r="AG245">
        <f>AG179/'Carbon Coefficients'!$D$27</f>
        <v/>
      </c>
      <c r="AH245">
        <f>AH179/'Carbon Coefficients'!$D$27</f>
        <v/>
      </c>
      <c r="AI245">
        <f>AI179/'Carbon Coefficients'!$D$27</f>
        <v/>
      </c>
      <c r="AJ245">
        <f>AJ179/'Carbon Coefficients'!$D$27</f>
        <v/>
      </c>
      <c r="AK245">
        <f>AK179/'Carbon Coefficients'!$D$27</f>
        <v/>
      </c>
      <c r="AL245">
        <f>AL179/'Carbon Coefficients'!$D$27</f>
        <v/>
      </c>
      <c r="AM245">
        <f>AM179/'Carbon Coefficients'!$D$27</f>
        <v/>
      </c>
      <c r="AN245">
        <f>AN179/'Carbon Coefficients'!$D$27</f>
        <v/>
      </c>
      <c r="AO245">
        <f>AO179/'Carbon Coefficients'!$D$27</f>
        <v/>
      </c>
      <c r="AP245">
        <f>AP179/'Carbon Coefficients'!$D$27</f>
        <v/>
      </c>
      <c r="AQ245">
        <f>AQ179/'Carbon Coefficients'!$D$27</f>
        <v/>
      </c>
      <c r="AR245">
        <f>AR179/'Carbon Coefficients'!$D$27</f>
        <v/>
      </c>
      <c r="AS245">
        <f>AS179/'Carbon Coefficients'!$D$27</f>
        <v/>
      </c>
      <c r="AT245">
        <f>AT179/'Carbon Coefficients'!$D$27</f>
        <v/>
      </c>
      <c r="AU245">
        <f>AU179/'Carbon Coefficients'!$D$27</f>
        <v/>
      </c>
      <c r="AV245">
        <f>AV179/'Carbon Coefficients'!$D$27</f>
        <v/>
      </c>
    </row>
    <row r="246" spans="1:48">
      <c r="A246" t="s">
        <v>340</v>
      </c>
      <c r="B246" t="s">
        <v>1669</v>
      </c>
      <c r="E246">
        <f>E180/'Carbon Coefficients'!$D$27</f>
        <v/>
      </c>
      <c r="F246">
        <f>F180/'Carbon Coefficients'!$D$27</f>
        <v/>
      </c>
      <c r="G246">
        <f>G180/'Carbon Coefficients'!$D$27</f>
        <v/>
      </c>
      <c r="H246">
        <f>H180/'Carbon Coefficients'!$D$27</f>
        <v/>
      </c>
      <c r="I246">
        <f>I180/'Carbon Coefficients'!$D$27</f>
        <v/>
      </c>
      <c r="J246">
        <f>J180/'Carbon Coefficients'!$D$27</f>
        <v/>
      </c>
      <c r="K246">
        <f>K180/'Carbon Coefficients'!$D$27</f>
        <v/>
      </c>
      <c r="L246">
        <f>L180/'Carbon Coefficients'!$D$27</f>
        <v/>
      </c>
      <c r="M246">
        <f>M180/'Carbon Coefficients'!$D$27</f>
        <v/>
      </c>
      <c r="N246">
        <f>N180/'Carbon Coefficients'!$D$27</f>
        <v/>
      </c>
      <c r="O246">
        <f>O180/'Carbon Coefficients'!$D$27</f>
        <v/>
      </c>
      <c r="P246">
        <f>P180/'Carbon Coefficients'!$D$27</f>
        <v/>
      </c>
      <c r="Q246">
        <f>Q180/'Carbon Coefficients'!$D$27</f>
        <v/>
      </c>
      <c r="R246">
        <f>R180/'Carbon Coefficients'!$D$27</f>
        <v/>
      </c>
      <c r="S246">
        <f>S180/'Carbon Coefficients'!$D$27</f>
        <v/>
      </c>
      <c r="T246">
        <f>T180/'Carbon Coefficients'!$D$27</f>
        <v/>
      </c>
      <c r="U246">
        <f>U180/'Carbon Coefficients'!$D$27</f>
        <v/>
      </c>
      <c r="V246">
        <f>V180/'Carbon Coefficients'!$D$27</f>
        <v/>
      </c>
      <c r="W246">
        <f>W180/'Carbon Coefficients'!$D$27</f>
        <v/>
      </c>
      <c r="X246">
        <f>X180/'Carbon Coefficients'!$D$27</f>
        <v/>
      </c>
      <c r="Y246">
        <f>Y180/'Carbon Coefficients'!$D$27</f>
        <v/>
      </c>
      <c r="Z246">
        <f>Z180/'Carbon Coefficients'!$D$27</f>
        <v/>
      </c>
      <c r="AA246">
        <f>AA180/'Carbon Coefficients'!$D$27</f>
        <v/>
      </c>
      <c r="AB246">
        <f>AB180/'Carbon Coefficients'!$D$27</f>
        <v/>
      </c>
      <c r="AC246">
        <f>AC180/'Carbon Coefficients'!$D$27</f>
        <v/>
      </c>
      <c r="AD246">
        <f>AD180/'Carbon Coefficients'!$D$27</f>
        <v/>
      </c>
      <c r="AE246">
        <f>AE180/'Carbon Coefficients'!$D$27</f>
        <v/>
      </c>
      <c r="AF246">
        <f>AF180/'Carbon Coefficients'!$D$27</f>
        <v/>
      </c>
      <c r="AG246">
        <f>AG180/'Carbon Coefficients'!$D$27</f>
        <v/>
      </c>
      <c r="AH246">
        <f>AH180/'Carbon Coefficients'!$D$27</f>
        <v/>
      </c>
      <c r="AI246">
        <f>AI180/'Carbon Coefficients'!$D$27</f>
        <v/>
      </c>
      <c r="AJ246">
        <f>AJ180/'Carbon Coefficients'!$D$27</f>
        <v/>
      </c>
      <c r="AK246">
        <f>AK180/'Carbon Coefficients'!$D$27</f>
        <v/>
      </c>
      <c r="AL246">
        <f>AL180/'Carbon Coefficients'!$D$27</f>
        <v/>
      </c>
      <c r="AM246">
        <f>AM180/'Carbon Coefficients'!$D$27</f>
        <v/>
      </c>
      <c r="AN246">
        <f>AN180/'Carbon Coefficients'!$D$27</f>
        <v/>
      </c>
      <c r="AO246">
        <f>AO180/'Carbon Coefficients'!$D$27</f>
        <v/>
      </c>
      <c r="AP246">
        <f>AP180/'Carbon Coefficients'!$D$27</f>
        <v/>
      </c>
      <c r="AQ246">
        <f>AQ180/'Carbon Coefficients'!$D$27</f>
        <v/>
      </c>
      <c r="AR246">
        <f>AR180/'Carbon Coefficients'!$D$27</f>
        <v/>
      </c>
      <c r="AS246">
        <f>AS180/'Carbon Coefficients'!$D$27</f>
        <v/>
      </c>
      <c r="AT246">
        <f>AT180/'Carbon Coefficients'!$D$27</f>
        <v/>
      </c>
      <c r="AU246">
        <f>AU180/'Carbon Coefficients'!$D$27</f>
        <v/>
      </c>
      <c r="AV246">
        <f>AV180/'Carbon Coefficients'!$D$27</f>
        <v/>
      </c>
    </row>
    <row r="247" spans="1:48">
      <c r="A247" t="s">
        <v>350</v>
      </c>
      <c r="B247" t="s">
        <v>1669</v>
      </c>
      <c r="E247">
        <f>E181/'Carbon Coefficients'!$D$27</f>
        <v/>
      </c>
      <c r="F247">
        <f>F181/'Carbon Coefficients'!$D$27</f>
        <v/>
      </c>
      <c r="G247">
        <f>G181/'Carbon Coefficients'!$D$27</f>
        <v/>
      </c>
      <c r="H247">
        <f>H181/'Carbon Coefficients'!$D$27</f>
        <v/>
      </c>
      <c r="I247">
        <f>I181/'Carbon Coefficients'!$D$27</f>
        <v/>
      </c>
      <c r="J247">
        <f>J181/'Carbon Coefficients'!$D$27</f>
        <v/>
      </c>
      <c r="K247">
        <f>K181/'Carbon Coefficients'!$D$27</f>
        <v/>
      </c>
      <c r="L247">
        <f>L181/'Carbon Coefficients'!$D$27</f>
        <v/>
      </c>
      <c r="M247">
        <f>M181/'Carbon Coefficients'!$D$27</f>
        <v/>
      </c>
      <c r="N247">
        <f>N181/'Carbon Coefficients'!$D$27</f>
        <v/>
      </c>
      <c r="O247">
        <f>O181/'Carbon Coefficients'!$D$27</f>
        <v/>
      </c>
      <c r="P247">
        <f>P181/'Carbon Coefficients'!$D$27</f>
        <v/>
      </c>
      <c r="Q247">
        <f>Q181/'Carbon Coefficients'!$D$27</f>
        <v/>
      </c>
      <c r="R247">
        <f>R181/'Carbon Coefficients'!$D$27</f>
        <v/>
      </c>
      <c r="S247">
        <f>S181/'Carbon Coefficients'!$D$27</f>
        <v/>
      </c>
      <c r="T247">
        <f>T181/'Carbon Coefficients'!$D$27</f>
        <v/>
      </c>
      <c r="U247">
        <f>U181/'Carbon Coefficients'!$D$27</f>
        <v/>
      </c>
      <c r="V247">
        <f>V181/'Carbon Coefficients'!$D$27</f>
        <v/>
      </c>
      <c r="W247">
        <f>W181/'Carbon Coefficients'!$D$27</f>
        <v/>
      </c>
      <c r="X247">
        <f>X181/'Carbon Coefficients'!$D$27</f>
        <v/>
      </c>
      <c r="Y247">
        <f>Y181/'Carbon Coefficients'!$D$27</f>
        <v/>
      </c>
      <c r="Z247">
        <f>Z181/'Carbon Coefficients'!$D$27</f>
        <v/>
      </c>
      <c r="AA247">
        <f>AA181/'Carbon Coefficients'!$D$27</f>
        <v/>
      </c>
      <c r="AB247">
        <f>AB181/'Carbon Coefficients'!$D$27</f>
        <v/>
      </c>
      <c r="AC247">
        <f>AC181/'Carbon Coefficients'!$D$27</f>
        <v/>
      </c>
      <c r="AD247">
        <f>AD181/'Carbon Coefficients'!$D$27</f>
        <v/>
      </c>
      <c r="AE247">
        <f>AE181/'Carbon Coefficients'!$D$27</f>
        <v/>
      </c>
      <c r="AF247">
        <f>AF181/'Carbon Coefficients'!$D$27</f>
        <v/>
      </c>
      <c r="AG247">
        <f>AG181/'Carbon Coefficients'!$D$27</f>
        <v/>
      </c>
      <c r="AH247">
        <f>AH181/'Carbon Coefficients'!$D$27</f>
        <v/>
      </c>
      <c r="AI247">
        <f>AI181/'Carbon Coefficients'!$D$27</f>
        <v/>
      </c>
      <c r="AJ247">
        <f>AJ181/'Carbon Coefficients'!$D$27</f>
        <v/>
      </c>
      <c r="AK247">
        <f>AK181/'Carbon Coefficients'!$D$27</f>
        <v/>
      </c>
      <c r="AL247">
        <f>AL181/'Carbon Coefficients'!$D$27</f>
        <v/>
      </c>
      <c r="AM247">
        <f>AM181/'Carbon Coefficients'!$D$27</f>
        <v/>
      </c>
      <c r="AN247">
        <f>AN181/'Carbon Coefficients'!$D$27</f>
        <v/>
      </c>
      <c r="AO247">
        <f>AO181/'Carbon Coefficients'!$D$27</f>
        <v/>
      </c>
      <c r="AP247">
        <f>AP181/'Carbon Coefficients'!$D$27</f>
        <v/>
      </c>
      <c r="AQ247">
        <f>AQ181/'Carbon Coefficients'!$D$27</f>
        <v/>
      </c>
      <c r="AR247">
        <f>AR181/'Carbon Coefficients'!$D$27</f>
        <v/>
      </c>
      <c r="AS247">
        <f>AS181/'Carbon Coefficients'!$D$27</f>
        <v/>
      </c>
      <c r="AT247">
        <f>AT181/'Carbon Coefficients'!$D$27</f>
        <v/>
      </c>
      <c r="AU247">
        <f>AU181/'Carbon Coefficients'!$D$27</f>
        <v/>
      </c>
      <c r="AV247">
        <f>AV181/'Carbon Coefficients'!$D$27</f>
        <v/>
      </c>
    </row>
    <row r="248" spans="1:48">
      <c r="A248" t="s">
        <v>257</v>
      </c>
      <c r="B248" t="s">
        <v>1669</v>
      </c>
      <c r="E248">
        <f>E182/'Carbon Coefficients'!$D$27</f>
        <v/>
      </c>
      <c r="F248">
        <f>F182/'Carbon Coefficients'!$D$27</f>
        <v/>
      </c>
      <c r="G248">
        <f>G182/'Carbon Coefficients'!$D$27</f>
        <v/>
      </c>
      <c r="H248">
        <f>H182/'Carbon Coefficients'!$D$27</f>
        <v/>
      </c>
      <c r="I248">
        <f>I182/'Carbon Coefficients'!$D$27</f>
        <v/>
      </c>
      <c r="J248">
        <f>J182/'Carbon Coefficients'!$D$27</f>
        <v/>
      </c>
      <c r="K248">
        <f>K182/'Carbon Coefficients'!$D$27</f>
        <v/>
      </c>
      <c r="L248">
        <f>L182/'Carbon Coefficients'!$D$27</f>
        <v/>
      </c>
      <c r="M248">
        <f>M182/'Carbon Coefficients'!$D$27</f>
        <v/>
      </c>
      <c r="N248">
        <f>N182/'Carbon Coefficients'!$D$27</f>
        <v/>
      </c>
      <c r="O248">
        <f>O182/'Carbon Coefficients'!$D$27</f>
        <v/>
      </c>
      <c r="P248">
        <f>P182/'Carbon Coefficients'!$D$27</f>
        <v/>
      </c>
      <c r="Q248">
        <f>Q182/'Carbon Coefficients'!$D$27</f>
        <v/>
      </c>
      <c r="R248">
        <f>R182/'Carbon Coefficients'!$D$27</f>
        <v/>
      </c>
      <c r="S248">
        <f>S182/'Carbon Coefficients'!$D$27</f>
        <v/>
      </c>
      <c r="T248">
        <f>T182/'Carbon Coefficients'!$D$27</f>
        <v/>
      </c>
      <c r="U248">
        <f>U182/'Carbon Coefficients'!$D$27</f>
        <v/>
      </c>
      <c r="V248">
        <f>V182/'Carbon Coefficients'!$D$27</f>
        <v/>
      </c>
      <c r="W248">
        <f>W182/'Carbon Coefficients'!$D$27</f>
        <v/>
      </c>
      <c r="X248">
        <f>X182/'Carbon Coefficients'!$D$27</f>
        <v/>
      </c>
      <c r="Y248">
        <f>Y182/'Carbon Coefficients'!$D$27</f>
        <v/>
      </c>
      <c r="Z248">
        <f>Z182/'Carbon Coefficients'!$D$27</f>
        <v/>
      </c>
      <c r="AA248">
        <f>AA182/'Carbon Coefficients'!$D$27</f>
        <v/>
      </c>
      <c r="AB248">
        <f>AB182/'Carbon Coefficients'!$D$27</f>
        <v/>
      </c>
      <c r="AC248">
        <f>AC182/'Carbon Coefficients'!$D$27</f>
        <v/>
      </c>
      <c r="AD248">
        <f>AD182/'Carbon Coefficients'!$D$27</f>
        <v/>
      </c>
      <c r="AE248">
        <f>AE182/'Carbon Coefficients'!$D$27</f>
        <v/>
      </c>
      <c r="AF248">
        <f>AF182/'Carbon Coefficients'!$D$27</f>
        <v/>
      </c>
      <c r="AG248">
        <f>AG182/'Carbon Coefficients'!$D$27</f>
        <v/>
      </c>
      <c r="AH248">
        <f>AH182/'Carbon Coefficients'!$D$27</f>
        <v/>
      </c>
      <c r="AI248">
        <f>AI182/'Carbon Coefficients'!$D$27</f>
        <v/>
      </c>
      <c r="AJ248">
        <f>AJ182/'Carbon Coefficients'!$D$27</f>
        <v/>
      </c>
      <c r="AK248">
        <f>AK182/'Carbon Coefficients'!$D$27</f>
        <v/>
      </c>
      <c r="AL248">
        <f>AL182/'Carbon Coefficients'!$D$27</f>
        <v/>
      </c>
      <c r="AM248">
        <f>AM182/'Carbon Coefficients'!$D$27</f>
        <v/>
      </c>
      <c r="AN248">
        <f>AN182/'Carbon Coefficients'!$D$27</f>
        <v/>
      </c>
      <c r="AO248">
        <f>AO182/'Carbon Coefficients'!$D$27</f>
        <v/>
      </c>
      <c r="AP248">
        <f>AP182/'Carbon Coefficients'!$D$27</f>
        <v/>
      </c>
      <c r="AQ248">
        <f>AQ182/'Carbon Coefficients'!$D$27</f>
        <v/>
      </c>
      <c r="AR248">
        <f>AR182/'Carbon Coefficients'!$D$27</f>
        <v/>
      </c>
      <c r="AS248">
        <f>AS182/'Carbon Coefficients'!$D$27</f>
        <v/>
      </c>
      <c r="AT248">
        <f>AT182/'Carbon Coefficients'!$D$27</f>
        <v/>
      </c>
      <c r="AU248">
        <f>AU182/'Carbon Coefficients'!$D$27</f>
        <v/>
      </c>
      <c r="AV248">
        <f>AV182/'Carbon Coefficients'!$D$27</f>
        <v/>
      </c>
    </row>
    <row r="249" spans="1:48">
      <c r="A249" t="s">
        <v>304</v>
      </c>
      <c r="B249" t="s">
        <v>1669</v>
      </c>
      <c r="E249">
        <f>E183/'Carbon Coefficients'!$D$27</f>
        <v/>
      </c>
      <c r="F249">
        <f>F183/'Carbon Coefficients'!$D$27</f>
        <v/>
      </c>
      <c r="G249">
        <f>G183/'Carbon Coefficients'!$D$27</f>
        <v/>
      </c>
      <c r="H249">
        <f>H183/'Carbon Coefficients'!$D$27</f>
        <v/>
      </c>
      <c r="I249">
        <f>I183/'Carbon Coefficients'!$D$27</f>
        <v/>
      </c>
      <c r="J249">
        <f>J183/'Carbon Coefficients'!$D$27</f>
        <v/>
      </c>
      <c r="K249">
        <f>K183/'Carbon Coefficients'!$D$27</f>
        <v/>
      </c>
      <c r="L249">
        <f>L183/'Carbon Coefficients'!$D$27</f>
        <v/>
      </c>
      <c r="M249">
        <f>M183/'Carbon Coefficients'!$D$27</f>
        <v/>
      </c>
      <c r="N249">
        <f>N183/'Carbon Coefficients'!$D$27</f>
        <v/>
      </c>
      <c r="O249">
        <f>O183/'Carbon Coefficients'!$D$27</f>
        <v/>
      </c>
      <c r="P249">
        <f>P183/'Carbon Coefficients'!$D$27</f>
        <v/>
      </c>
      <c r="Q249">
        <f>Q183/'Carbon Coefficients'!$D$27</f>
        <v/>
      </c>
      <c r="R249">
        <f>R183/'Carbon Coefficients'!$D$27</f>
        <v/>
      </c>
      <c r="S249">
        <f>S183/'Carbon Coefficients'!$D$27</f>
        <v/>
      </c>
      <c r="T249">
        <f>T183/'Carbon Coefficients'!$D$27</f>
        <v/>
      </c>
      <c r="U249">
        <f>U183/'Carbon Coefficients'!$D$27</f>
        <v/>
      </c>
      <c r="V249">
        <f>V183/'Carbon Coefficients'!$D$27</f>
        <v/>
      </c>
      <c r="W249">
        <f>W183/'Carbon Coefficients'!$D$27</f>
        <v/>
      </c>
      <c r="X249">
        <f>X183/'Carbon Coefficients'!$D$27</f>
        <v/>
      </c>
      <c r="Y249">
        <f>Y183/'Carbon Coefficients'!$D$27</f>
        <v/>
      </c>
      <c r="Z249">
        <f>Z183/'Carbon Coefficients'!$D$27</f>
        <v/>
      </c>
      <c r="AA249">
        <f>AA183/'Carbon Coefficients'!$D$27</f>
        <v/>
      </c>
      <c r="AB249">
        <f>AB183/'Carbon Coefficients'!$D$27</f>
        <v/>
      </c>
      <c r="AC249">
        <f>AC183/'Carbon Coefficients'!$D$27</f>
        <v/>
      </c>
      <c r="AD249">
        <f>AD183/'Carbon Coefficients'!$D$27</f>
        <v/>
      </c>
      <c r="AE249">
        <f>AE183/'Carbon Coefficients'!$D$27</f>
        <v/>
      </c>
      <c r="AF249">
        <f>AF183/'Carbon Coefficients'!$D$27</f>
        <v/>
      </c>
      <c r="AG249">
        <f>AG183/'Carbon Coefficients'!$D$27</f>
        <v/>
      </c>
      <c r="AH249">
        <f>AH183/'Carbon Coefficients'!$D$27</f>
        <v/>
      </c>
      <c r="AI249">
        <f>AI183/'Carbon Coefficients'!$D$27</f>
        <v/>
      </c>
      <c r="AJ249">
        <f>AJ183/'Carbon Coefficients'!$D$27</f>
        <v/>
      </c>
      <c r="AK249">
        <f>AK183/'Carbon Coefficients'!$D$27</f>
        <v/>
      </c>
      <c r="AL249">
        <f>AL183/'Carbon Coefficients'!$D$27</f>
        <v/>
      </c>
      <c r="AM249">
        <f>AM183/'Carbon Coefficients'!$D$27</f>
        <v/>
      </c>
      <c r="AN249">
        <f>AN183/'Carbon Coefficients'!$D$27</f>
        <v/>
      </c>
      <c r="AO249">
        <f>AO183/'Carbon Coefficients'!$D$27</f>
        <v/>
      </c>
      <c r="AP249">
        <f>AP183/'Carbon Coefficients'!$D$27</f>
        <v/>
      </c>
      <c r="AQ249">
        <f>AQ183/'Carbon Coefficients'!$D$27</f>
        <v/>
      </c>
      <c r="AR249">
        <f>AR183/'Carbon Coefficients'!$D$27</f>
        <v/>
      </c>
      <c r="AS249">
        <f>AS183/'Carbon Coefficients'!$D$27</f>
        <v/>
      </c>
      <c r="AT249">
        <f>AT183/'Carbon Coefficients'!$D$27</f>
        <v/>
      </c>
      <c r="AU249">
        <f>AU183/'Carbon Coefficients'!$D$27</f>
        <v/>
      </c>
      <c r="AV249">
        <f>AV183/'Carbon Coefficients'!$D$27</f>
        <v/>
      </c>
    </row>
    <row r="250" spans="1:48">
      <c r="A250" t="s">
        <v>271</v>
      </c>
      <c r="B250" t="s">
        <v>1669</v>
      </c>
      <c r="E250">
        <f>E184/'Carbon Coefficients'!$D$27</f>
        <v/>
      </c>
      <c r="F250">
        <f>F184/'Carbon Coefficients'!$D$27</f>
        <v/>
      </c>
      <c r="G250">
        <f>G184/'Carbon Coefficients'!$D$27</f>
        <v/>
      </c>
      <c r="H250">
        <f>H184/'Carbon Coefficients'!$D$27</f>
        <v/>
      </c>
      <c r="I250">
        <f>I184/'Carbon Coefficients'!$D$27</f>
        <v/>
      </c>
      <c r="J250">
        <f>J184/'Carbon Coefficients'!$D$27</f>
        <v/>
      </c>
      <c r="K250">
        <f>K184/'Carbon Coefficients'!$D$27</f>
        <v/>
      </c>
      <c r="L250">
        <f>L184/'Carbon Coefficients'!$D$27</f>
        <v/>
      </c>
      <c r="M250">
        <f>M184/'Carbon Coefficients'!$D$27</f>
        <v/>
      </c>
      <c r="N250">
        <f>N184/'Carbon Coefficients'!$D$27</f>
        <v/>
      </c>
      <c r="O250">
        <f>O184/'Carbon Coefficients'!$D$27</f>
        <v/>
      </c>
      <c r="P250">
        <f>P184/'Carbon Coefficients'!$D$27</f>
        <v/>
      </c>
      <c r="Q250">
        <f>Q184/'Carbon Coefficients'!$D$27</f>
        <v/>
      </c>
      <c r="R250">
        <f>R184/'Carbon Coefficients'!$D$27</f>
        <v/>
      </c>
      <c r="S250">
        <f>S184/'Carbon Coefficients'!$D$27</f>
        <v/>
      </c>
      <c r="T250">
        <f>T184/'Carbon Coefficients'!$D$27</f>
        <v/>
      </c>
      <c r="U250">
        <f>U184/'Carbon Coefficients'!$D$27</f>
        <v/>
      </c>
      <c r="V250">
        <f>V184/'Carbon Coefficients'!$D$27</f>
        <v/>
      </c>
      <c r="W250">
        <f>W184/'Carbon Coefficients'!$D$27</f>
        <v/>
      </c>
      <c r="X250">
        <f>X184/'Carbon Coefficients'!$D$27</f>
        <v/>
      </c>
      <c r="Y250">
        <f>Y184/'Carbon Coefficients'!$D$27</f>
        <v/>
      </c>
      <c r="Z250">
        <f>Z184/'Carbon Coefficients'!$D$27</f>
        <v/>
      </c>
      <c r="AA250">
        <f>AA184/'Carbon Coefficients'!$D$27</f>
        <v/>
      </c>
      <c r="AB250">
        <f>AB184/'Carbon Coefficients'!$D$27</f>
        <v/>
      </c>
      <c r="AC250">
        <f>AC184/'Carbon Coefficients'!$D$27</f>
        <v/>
      </c>
      <c r="AD250">
        <f>AD184/'Carbon Coefficients'!$D$27</f>
        <v/>
      </c>
      <c r="AE250">
        <f>AE184/'Carbon Coefficients'!$D$27</f>
        <v/>
      </c>
      <c r="AF250">
        <f>AF184/'Carbon Coefficients'!$D$27</f>
        <v/>
      </c>
      <c r="AG250">
        <f>AG184/'Carbon Coefficients'!$D$27</f>
        <v/>
      </c>
      <c r="AH250">
        <f>AH184/'Carbon Coefficients'!$D$27</f>
        <v/>
      </c>
      <c r="AI250">
        <f>AI184/'Carbon Coefficients'!$D$27</f>
        <v/>
      </c>
      <c r="AJ250">
        <f>AJ184/'Carbon Coefficients'!$D$27</f>
        <v/>
      </c>
      <c r="AK250">
        <f>AK184/'Carbon Coefficients'!$D$27</f>
        <v/>
      </c>
      <c r="AL250">
        <f>AL184/'Carbon Coefficients'!$D$27</f>
        <v/>
      </c>
      <c r="AM250">
        <f>AM184/'Carbon Coefficients'!$D$27</f>
        <v/>
      </c>
      <c r="AN250">
        <f>AN184/'Carbon Coefficients'!$D$27</f>
        <v/>
      </c>
      <c r="AO250">
        <f>AO184/'Carbon Coefficients'!$D$27</f>
        <v/>
      </c>
      <c r="AP250">
        <f>AP184/'Carbon Coefficients'!$D$27</f>
        <v/>
      </c>
      <c r="AQ250">
        <f>AQ184/'Carbon Coefficients'!$D$27</f>
        <v/>
      </c>
      <c r="AR250">
        <f>AR184/'Carbon Coefficients'!$D$27</f>
        <v/>
      </c>
      <c r="AS250">
        <f>AS184/'Carbon Coefficients'!$D$27</f>
        <v/>
      </c>
      <c r="AT250">
        <f>AT184/'Carbon Coefficients'!$D$27</f>
        <v/>
      </c>
      <c r="AU250">
        <f>AU184/'Carbon Coefficients'!$D$27</f>
        <v/>
      </c>
      <c r="AV250">
        <f>AV184/'Carbon Coefficients'!$D$27</f>
        <v/>
      </c>
    </row>
    <row r="251" spans="1:48">
      <c r="A251" t="s">
        <v>358</v>
      </c>
      <c r="B251" t="s">
        <v>1669</v>
      </c>
      <c r="E251">
        <f>E185/'Carbon Coefficients'!$D$27</f>
        <v/>
      </c>
      <c r="F251">
        <f>F185/'Carbon Coefficients'!$D$27</f>
        <v/>
      </c>
      <c r="G251">
        <f>G185/'Carbon Coefficients'!$D$27</f>
        <v/>
      </c>
      <c r="H251">
        <f>H185/'Carbon Coefficients'!$D$27</f>
        <v/>
      </c>
      <c r="I251">
        <f>I185/'Carbon Coefficients'!$D$27</f>
        <v/>
      </c>
      <c r="J251">
        <f>J185/'Carbon Coefficients'!$D$27</f>
        <v/>
      </c>
      <c r="K251">
        <f>K185/'Carbon Coefficients'!$D$27</f>
        <v/>
      </c>
      <c r="L251">
        <f>L185/'Carbon Coefficients'!$D$27</f>
        <v/>
      </c>
      <c r="M251">
        <f>M185/'Carbon Coefficients'!$D$27</f>
        <v/>
      </c>
      <c r="N251">
        <f>N185/'Carbon Coefficients'!$D$27</f>
        <v/>
      </c>
      <c r="O251">
        <f>O185/'Carbon Coefficients'!$D$27</f>
        <v/>
      </c>
      <c r="P251">
        <f>P185/'Carbon Coefficients'!$D$27</f>
        <v/>
      </c>
      <c r="Q251">
        <f>Q185/'Carbon Coefficients'!$D$27</f>
        <v/>
      </c>
      <c r="R251">
        <f>R185/'Carbon Coefficients'!$D$27</f>
        <v/>
      </c>
      <c r="S251">
        <f>S185/'Carbon Coefficients'!$D$27</f>
        <v/>
      </c>
      <c r="T251">
        <f>T185/'Carbon Coefficients'!$D$27</f>
        <v/>
      </c>
      <c r="U251">
        <f>U185/'Carbon Coefficients'!$D$27</f>
        <v/>
      </c>
      <c r="V251">
        <f>V185/'Carbon Coefficients'!$D$27</f>
        <v/>
      </c>
      <c r="W251">
        <f>W185/'Carbon Coefficients'!$D$27</f>
        <v/>
      </c>
      <c r="X251">
        <f>X185/'Carbon Coefficients'!$D$27</f>
        <v/>
      </c>
      <c r="Y251">
        <f>Y185/'Carbon Coefficients'!$D$27</f>
        <v/>
      </c>
      <c r="Z251">
        <f>Z185/'Carbon Coefficients'!$D$27</f>
        <v/>
      </c>
      <c r="AA251">
        <f>AA185/'Carbon Coefficients'!$D$27</f>
        <v/>
      </c>
      <c r="AB251">
        <f>AB185/'Carbon Coefficients'!$D$27</f>
        <v/>
      </c>
      <c r="AC251">
        <f>AC185/'Carbon Coefficients'!$D$27</f>
        <v/>
      </c>
      <c r="AD251">
        <f>AD185/'Carbon Coefficients'!$D$27</f>
        <v/>
      </c>
      <c r="AE251">
        <f>AE185/'Carbon Coefficients'!$D$27</f>
        <v/>
      </c>
      <c r="AF251">
        <f>AF185/'Carbon Coefficients'!$D$27</f>
        <v/>
      </c>
      <c r="AG251">
        <f>AG185/'Carbon Coefficients'!$D$27</f>
        <v/>
      </c>
      <c r="AH251">
        <f>AH185/'Carbon Coefficients'!$D$27</f>
        <v/>
      </c>
      <c r="AI251">
        <f>AI185/'Carbon Coefficients'!$D$27</f>
        <v/>
      </c>
      <c r="AJ251">
        <f>AJ185/'Carbon Coefficients'!$D$27</f>
        <v/>
      </c>
      <c r="AK251">
        <f>AK185/'Carbon Coefficients'!$D$27</f>
        <v/>
      </c>
      <c r="AL251">
        <f>AL185/'Carbon Coefficients'!$D$27</f>
        <v/>
      </c>
      <c r="AM251">
        <f>AM185/'Carbon Coefficients'!$D$27</f>
        <v/>
      </c>
      <c r="AN251">
        <f>AN185/'Carbon Coefficients'!$D$27</f>
        <v/>
      </c>
      <c r="AO251">
        <f>AO185/'Carbon Coefficients'!$D$27</f>
        <v/>
      </c>
      <c r="AP251">
        <f>AP185/'Carbon Coefficients'!$D$27</f>
        <v/>
      </c>
      <c r="AQ251">
        <f>AQ185/'Carbon Coefficients'!$D$27</f>
        <v/>
      </c>
      <c r="AR251">
        <f>AR185/'Carbon Coefficients'!$D$27</f>
        <v/>
      </c>
      <c r="AS251">
        <f>AS185/'Carbon Coefficients'!$D$27</f>
        <v/>
      </c>
      <c r="AT251">
        <f>AT185/'Carbon Coefficients'!$D$27</f>
        <v/>
      </c>
      <c r="AU251">
        <f>AU185/'Carbon Coefficients'!$D$27</f>
        <v/>
      </c>
      <c r="AV251">
        <f>AV185/'Carbon Coefficients'!$D$27</f>
        <v/>
      </c>
    </row>
    <row r="252" spans="1:48">
      <c r="A252" t="s">
        <v>326</v>
      </c>
      <c r="B252" t="s">
        <v>1669</v>
      </c>
      <c r="E252">
        <f>E186/'Carbon Coefficients'!$D$27</f>
        <v/>
      </c>
      <c r="F252">
        <f>F186/'Carbon Coefficients'!$D$27</f>
        <v/>
      </c>
      <c r="G252">
        <f>G186/'Carbon Coefficients'!$D$27</f>
        <v/>
      </c>
      <c r="H252">
        <f>H186/'Carbon Coefficients'!$D$27</f>
        <v/>
      </c>
      <c r="I252">
        <f>I186/'Carbon Coefficients'!$D$27</f>
        <v/>
      </c>
      <c r="J252">
        <f>J186/'Carbon Coefficients'!$D$27</f>
        <v/>
      </c>
      <c r="K252">
        <f>K186/'Carbon Coefficients'!$D$27</f>
        <v/>
      </c>
      <c r="L252">
        <f>L186/'Carbon Coefficients'!$D$27</f>
        <v/>
      </c>
      <c r="M252">
        <f>M186/'Carbon Coefficients'!$D$27</f>
        <v/>
      </c>
      <c r="N252">
        <f>N186/'Carbon Coefficients'!$D$27</f>
        <v/>
      </c>
      <c r="O252">
        <f>O186/'Carbon Coefficients'!$D$27</f>
        <v/>
      </c>
      <c r="P252">
        <f>P186/'Carbon Coefficients'!$D$27</f>
        <v/>
      </c>
      <c r="Q252">
        <f>Q186/'Carbon Coefficients'!$D$27</f>
        <v/>
      </c>
      <c r="R252">
        <f>R186/'Carbon Coefficients'!$D$27</f>
        <v/>
      </c>
      <c r="S252">
        <f>S186/'Carbon Coefficients'!$D$27</f>
        <v/>
      </c>
      <c r="T252">
        <f>T186/'Carbon Coefficients'!$D$27</f>
        <v/>
      </c>
      <c r="U252">
        <f>U186/'Carbon Coefficients'!$D$27</f>
        <v/>
      </c>
      <c r="V252">
        <f>V186/'Carbon Coefficients'!$D$27</f>
        <v/>
      </c>
      <c r="W252">
        <f>W186/'Carbon Coefficients'!$D$27</f>
        <v/>
      </c>
      <c r="X252">
        <f>X186/'Carbon Coefficients'!$D$27</f>
        <v/>
      </c>
      <c r="Y252">
        <f>Y186/'Carbon Coefficients'!$D$27</f>
        <v/>
      </c>
      <c r="Z252">
        <f>Z186/'Carbon Coefficients'!$D$27</f>
        <v/>
      </c>
      <c r="AA252">
        <f>AA186/'Carbon Coefficients'!$D$27</f>
        <v/>
      </c>
      <c r="AB252">
        <f>AB186/'Carbon Coefficients'!$D$27</f>
        <v/>
      </c>
      <c r="AC252">
        <f>AC186/'Carbon Coefficients'!$D$27</f>
        <v/>
      </c>
      <c r="AD252">
        <f>AD186/'Carbon Coefficients'!$D$27</f>
        <v/>
      </c>
      <c r="AE252">
        <f>AE186/'Carbon Coefficients'!$D$27</f>
        <v/>
      </c>
      <c r="AF252">
        <f>AF186/'Carbon Coefficients'!$D$27</f>
        <v/>
      </c>
      <c r="AG252">
        <f>AG186/'Carbon Coefficients'!$D$27</f>
        <v/>
      </c>
      <c r="AH252">
        <f>AH186/'Carbon Coefficients'!$D$27</f>
        <v/>
      </c>
      <c r="AI252">
        <f>AI186/'Carbon Coefficients'!$D$27</f>
        <v/>
      </c>
      <c r="AJ252">
        <f>AJ186/'Carbon Coefficients'!$D$27</f>
        <v/>
      </c>
      <c r="AK252">
        <f>AK186/'Carbon Coefficients'!$D$27</f>
        <v/>
      </c>
      <c r="AL252">
        <f>AL186/'Carbon Coefficients'!$D$27</f>
        <v/>
      </c>
      <c r="AM252">
        <f>AM186/'Carbon Coefficients'!$D$27</f>
        <v/>
      </c>
      <c r="AN252">
        <f>AN186/'Carbon Coefficients'!$D$27</f>
        <v/>
      </c>
      <c r="AO252">
        <f>AO186/'Carbon Coefficients'!$D$27</f>
        <v/>
      </c>
      <c r="AP252">
        <f>AP186/'Carbon Coefficients'!$D$27</f>
        <v/>
      </c>
      <c r="AQ252">
        <f>AQ186/'Carbon Coefficients'!$D$27</f>
        <v/>
      </c>
      <c r="AR252">
        <f>AR186/'Carbon Coefficients'!$D$27</f>
        <v/>
      </c>
      <c r="AS252">
        <f>AS186/'Carbon Coefficients'!$D$27</f>
        <v/>
      </c>
      <c r="AT252">
        <f>AT186/'Carbon Coefficients'!$D$27</f>
        <v/>
      </c>
      <c r="AU252">
        <f>AU186/'Carbon Coefficients'!$D$27</f>
        <v/>
      </c>
      <c r="AV252">
        <f>AV186/'Carbon Coefficients'!$D$27</f>
        <v/>
      </c>
    </row>
    <row r="253" spans="1:48">
      <c r="A253" t="s">
        <v>1749</v>
      </c>
      <c r="B253" t="s">
        <v>1669</v>
      </c>
      <c r="E253">
        <f>E187/'Carbon Coefficients'!$D$27</f>
        <v/>
      </c>
      <c r="F253">
        <f>F187/'Carbon Coefficients'!$D$27</f>
        <v/>
      </c>
      <c r="G253">
        <f>G187/'Carbon Coefficients'!$D$27</f>
        <v/>
      </c>
      <c r="H253">
        <f>H187/'Carbon Coefficients'!$D$27</f>
        <v/>
      </c>
      <c r="I253">
        <f>I187/'Carbon Coefficients'!$D$27</f>
        <v/>
      </c>
      <c r="J253">
        <f>J187/'Carbon Coefficients'!$D$27</f>
        <v/>
      </c>
      <c r="K253">
        <f>K187/'Carbon Coefficients'!$D$27</f>
        <v/>
      </c>
      <c r="L253">
        <f>L187/'Carbon Coefficients'!$D$27</f>
        <v/>
      </c>
      <c r="M253">
        <f>M187/'Carbon Coefficients'!$D$27</f>
        <v/>
      </c>
      <c r="N253">
        <f>N187/'Carbon Coefficients'!$D$27</f>
        <v/>
      </c>
      <c r="O253">
        <f>O187/'Carbon Coefficients'!$D$27</f>
        <v/>
      </c>
      <c r="P253">
        <f>P187/'Carbon Coefficients'!$D$27</f>
        <v/>
      </c>
      <c r="Q253">
        <f>Q187/'Carbon Coefficients'!$D$27</f>
        <v/>
      </c>
      <c r="R253">
        <f>R187/'Carbon Coefficients'!$D$27</f>
        <v/>
      </c>
      <c r="S253">
        <f>S187/'Carbon Coefficients'!$D$27</f>
        <v/>
      </c>
      <c r="T253">
        <f>T187/'Carbon Coefficients'!$D$27</f>
        <v/>
      </c>
      <c r="U253">
        <f>U187/'Carbon Coefficients'!$D$27</f>
        <v/>
      </c>
      <c r="V253">
        <f>V187/'Carbon Coefficients'!$D$27</f>
        <v/>
      </c>
      <c r="W253">
        <f>W187/'Carbon Coefficients'!$D$27</f>
        <v/>
      </c>
      <c r="X253">
        <f>X187/'Carbon Coefficients'!$D$27</f>
        <v/>
      </c>
      <c r="Y253">
        <f>Y187/'Carbon Coefficients'!$D$27</f>
        <v/>
      </c>
      <c r="Z253">
        <f>Z187/'Carbon Coefficients'!$D$27</f>
        <v/>
      </c>
      <c r="AA253">
        <f>AA187/'Carbon Coefficients'!$D$27</f>
        <v/>
      </c>
      <c r="AB253">
        <f>AB187/'Carbon Coefficients'!$D$27</f>
        <v/>
      </c>
      <c r="AC253">
        <f>AC187/'Carbon Coefficients'!$D$27</f>
        <v/>
      </c>
      <c r="AD253">
        <f>AD187/'Carbon Coefficients'!$D$27</f>
        <v/>
      </c>
      <c r="AE253">
        <f>AE187/'Carbon Coefficients'!$D$27</f>
        <v/>
      </c>
      <c r="AF253">
        <f>AF187/'Carbon Coefficients'!$D$27</f>
        <v/>
      </c>
      <c r="AG253">
        <f>AG187/'Carbon Coefficients'!$D$27</f>
        <v/>
      </c>
      <c r="AH253">
        <f>AH187/'Carbon Coefficients'!$D$27</f>
        <v/>
      </c>
      <c r="AI253">
        <f>AI187/'Carbon Coefficients'!$D$27</f>
        <v/>
      </c>
      <c r="AJ253">
        <f>AJ187/'Carbon Coefficients'!$D$27</f>
        <v/>
      </c>
      <c r="AK253">
        <f>AK187/'Carbon Coefficients'!$D$27</f>
        <v/>
      </c>
      <c r="AL253">
        <f>AL187/'Carbon Coefficients'!$D$27</f>
        <v/>
      </c>
      <c r="AM253">
        <f>AM187/'Carbon Coefficients'!$D$27</f>
        <v/>
      </c>
      <c r="AN253">
        <f>AN187/'Carbon Coefficients'!$D$27</f>
        <v/>
      </c>
      <c r="AO253">
        <f>AO187/'Carbon Coefficients'!$D$27</f>
        <v/>
      </c>
      <c r="AP253">
        <f>AP187/'Carbon Coefficients'!$D$27</f>
        <v/>
      </c>
      <c r="AQ253">
        <f>AQ187/'Carbon Coefficients'!$D$27</f>
        <v/>
      </c>
      <c r="AR253">
        <f>AR187/'Carbon Coefficients'!$D$27</f>
        <v/>
      </c>
      <c r="AS253">
        <f>AS187/'Carbon Coefficients'!$D$27</f>
        <v/>
      </c>
      <c r="AT253">
        <f>AT187/'Carbon Coefficients'!$D$27</f>
        <v/>
      </c>
      <c r="AU253">
        <f>AU187/'Carbon Coefficients'!$D$27</f>
        <v/>
      </c>
      <c r="AV253">
        <f>AV187/'Carbon Coefficients'!$D$27</f>
        <v/>
      </c>
    </row>
    <row r="255" spans="1:48">
      <c r="A255" t="s">
        <v>1751</v>
      </c>
      <c r="B255" t="s">
        <v>1655</v>
      </c>
      <c r="E255">
        <f>SUM(E197:E252)</f>
        <v/>
      </c>
      <c r="F255">
        <f>SUM(F197:F252)</f>
        <v/>
      </c>
      <c r="G255">
        <f>SUM(G197:G252)</f>
        <v/>
      </c>
      <c r="H255">
        <f>SUM(H197:H252)</f>
        <v/>
      </c>
      <c r="I255">
        <f>SUM(I197:I252)</f>
        <v/>
      </c>
      <c r="J255">
        <f>SUM(J197:J252)</f>
        <v/>
      </c>
      <c r="K255">
        <f>SUM(K197:K252)</f>
        <v/>
      </c>
      <c r="L255">
        <f>SUM(L197:L252)</f>
        <v/>
      </c>
      <c r="M255">
        <f>SUM(M197:M252)</f>
        <v/>
      </c>
      <c r="N255">
        <f>SUM(N197:N252)</f>
        <v/>
      </c>
      <c r="O255">
        <f>SUM(O197:O252)</f>
        <v/>
      </c>
      <c r="P255">
        <f>SUM(P197:P252)</f>
        <v/>
      </c>
      <c r="Q255">
        <f>SUM(Q197:Q252)</f>
        <v/>
      </c>
      <c r="R255">
        <f>SUM(R197:R252)</f>
        <v/>
      </c>
      <c r="S255">
        <f>SUM(S197:S252)</f>
        <v/>
      </c>
      <c r="T255">
        <f>SUM(T197:T252)</f>
        <v/>
      </c>
      <c r="U255">
        <f>SUM(U197:U252)</f>
        <v/>
      </c>
      <c r="V255">
        <f>SUM(V197:V252)</f>
        <v/>
      </c>
      <c r="W255">
        <f>SUM(W197:W252)</f>
        <v/>
      </c>
      <c r="X255">
        <f>SUM(X197:X252)</f>
        <v/>
      </c>
      <c r="Y255">
        <f>SUM(Y197:Y252)</f>
        <v/>
      </c>
      <c r="Z255">
        <f>SUM(Z197:Z252)</f>
        <v/>
      </c>
      <c r="AA255">
        <f>SUM(AA197:AA252)</f>
        <v/>
      </c>
      <c r="AB255">
        <f>SUM(AB197:AB252)</f>
        <v/>
      </c>
      <c r="AC255">
        <f>SUM(AC197:AC252)</f>
        <v/>
      </c>
      <c r="AD255">
        <f>SUM(AD197:AD252)</f>
        <v/>
      </c>
      <c r="AE255">
        <f>SUM(AE197:AE252)</f>
        <v/>
      </c>
      <c r="AF255">
        <f>SUM(AF197:AF252)</f>
        <v/>
      </c>
      <c r="AG255">
        <f>SUM(AG197:AG252)</f>
        <v/>
      </c>
      <c r="AH255">
        <f>SUM(AH197:AH252)</f>
        <v/>
      </c>
      <c r="AI255">
        <f>SUM(AI197:AI252)</f>
        <v/>
      </c>
      <c r="AJ255">
        <f>SUM(AJ197:AJ252)</f>
        <v/>
      </c>
      <c r="AK255">
        <f>SUM(AK197:AK252)</f>
        <v/>
      </c>
      <c r="AL255">
        <f>SUM(AL197:AL252)</f>
        <v/>
      </c>
      <c r="AM255">
        <f>SUM(AM197:AM252)</f>
        <v/>
      </c>
      <c r="AN255">
        <f>SUM(AN197:AN252)</f>
        <v/>
      </c>
      <c r="AO255">
        <f>SUM(AO197:AO252)</f>
        <v/>
      </c>
      <c r="AP255">
        <f>SUM(AP197:AP252)</f>
        <v/>
      </c>
      <c r="AQ255">
        <f>SUM(AQ197:AQ252)</f>
        <v/>
      </c>
      <c r="AR255">
        <f>SUM(AR197:AR252)</f>
        <v/>
      </c>
      <c r="AS255">
        <f>SUM(AS197:AS252)</f>
        <v/>
      </c>
      <c r="AT255">
        <f>SUM(AT197:AT252)</f>
        <v/>
      </c>
      <c r="AU255">
        <f>SUM(AU197:AU252)</f>
        <v/>
      </c>
      <c r="AV255">
        <f>SUM(AV197:AV252)</f>
        <v/>
      </c>
    </row>
    <row r="256" spans="1:48">
      <c r="A256" t="s">
        <v>1760</v>
      </c>
      <c r="B256" t="s">
        <v>1655</v>
      </c>
      <c r="E256">
        <f>SUM(E197:E253)</f>
        <v/>
      </c>
      <c r="F256">
        <f>SUM(F197:F253)</f>
        <v/>
      </c>
      <c r="G256">
        <f>SUM(G197:G253)</f>
        <v/>
      </c>
      <c r="H256">
        <f>SUM(H197:H253)</f>
        <v/>
      </c>
      <c r="I256">
        <f>SUM(I197:I253)</f>
        <v/>
      </c>
      <c r="J256">
        <f>SUM(J197:J253)</f>
        <v/>
      </c>
      <c r="K256">
        <f>SUM(K197:K253)</f>
        <v/>
      </c>
      <c r="L256">
        <f>SUM(L197:L253)</f>
        <v/>
      </c>
      <c r="M256">
        <f>SUM(M197:M253)</f>
        <v/>
      </c>
      <c r="N256">
        <f>SUM(N197:N253)</f>
        <v/>
      </c>
      <c r="O256">
        <f>SUM(O197:O253)</f>
        <v/>
      </c>
      <c r="P256">
        <f>SUM(P197:P253)</f>
        <v/>
      </c>
      <c r="Q256">
        <f>SUM(Q197:Q253)</f>
        <v/>
      </c>
      <c r="R256">
        <f>SUM(R197:R253)</f>
        <v/>
      </c>
      <c r="S256">
        <f>SUM(S197:S253)</f>
        <v/>
      </c>
      <c r="T256">
        <f>SUM(T197:T253)</f>
        <v/>
      </c>
      <c r="U256">
        <f>SUM(U197:U253)</f>
        <v/>
      </c>
      <c r="V256">
        <f>SUM(V197:V253)</f>
        <v/>
      </c>
      <c r="W256">
        <f>SUM(W197:W253)</f>
        <v/>
      </c>
      <c r="X256">
        <f>SUM(X197:X253)</f>
        <v/>
      </c>
      <c r="Y256">
        <f>SUM(Y197:Y253)</f>
        <v/>
      </c>
      <c r="Z256">
        <f>SUM(Z197:Z253)</f>
        <v/>
      </c>
      <c r="AA256">
        <f>SUM(AA197:AA253)</f>
        <v/>
      </c>
      <c r="AB256">
        <f>SUM(AB197:AB253)</f>
        <v/>
      </c>
      <c r="AC256">
        <f>SUM(AC197:AC253)</f>
        <v/>
      </c>
      <c r="AD256">
        <f>SUM(AD197:AD253)</f>
        <v/>
      </c>
      <c r="AE256">
        <f>SUM(AE197:AE253)</f>
        <v/>
      </c>
      <c r="AF256">
        <f>SUM(AF197:AF253)</f>
        <v/>
      </c>
      <c r="AG256">
        <f>SUM(AG197:AG253)</f>
        <v/>
      </c>
      <c r="AH256">
        <f>SUM(AH197:AH253)</f>
        <v/>
      </c>
      <c r="AI256">
        <f>SUM(AI197:AI253)</f>
        <v/>
      </c>
      <c r="AJ256">
        <f>SUM(AJ197:AJ253)</f>
        <v/>
      </c>
      <c r="AK256">
        <f>SUM(AK197:AK253)</f>
        <v/>
      </c>
      <c r="AL256">
        <f>SUM(AL197:AL253)</f>
        <v/>
      </c>
      <c r="AM256">
        <f>SUM(AM197:AM253)</f>
        <v/>
      </c>
      <c r="AN256">
        <f>SUM(AN197:AN253)</f>
        <v/>
      </c>
      <c r="AO256">
        <f>SUM(AO197:AO253)</f>
        <v/>
      </c>
      <c r="AP256">
        <f>SUM(AP197:AP253)</f>
        <v/>
      </c>
      <c r="AQ256">
        <f>SUM(AQ197:AQ253)</f>
        <v/>
      </c>
      <c r="AR256">
        <f>SUM(AR197:AR253)</f>
        <v/>
      </c>
      <c r="AS256">
        <f>SUM(AS197:AS253)</f>
        <v/>
      </c>
      <c r="AT256">
        <f>SUM(AT197:AT253)</f>
        <v/>
      </c>
      <c r="AU256">
        <f>SUM(AU197:AU253)</f>
        <v/>
      </c>
      <c r="AV256">
        <f>SUM(AV197:AV253)</f>
        <v/>
      </c>
    </row>
    <row r="257" spans="1:48">
      <c r="A257" t="s">
        <v>1662</v>
      </c>
      <c r="B257" t="s">
        <v>1658</v>
      </c>
      <c r="E257">
        <f>E256/1000</f>
        <v/>
      </c>
      <c r="F257">
        <f>F256/1000</f>
        <v/>
      </c>
      <c r="G257">
        <f>G256/1000</f>
        <v/>
      </c>
      <c r="H257">
        <f>H256/1000</f>
        <v/>
      </c>
      <c r="I257">
        <f>I256/1000</f>
        <v/>
      </c>
      <c r="J257">
        <f>J256/1000</f>
        <v/>
      </c>
      <c r="K257">
        <f>K256/1000</f>
        <v/>
      </c>
      <c r="L257">
        <f>L256/1000</f>
        <v/>
      </c>
      <c r="M257">
        <f>M256/1000</f>
        <v/>
      </c>
      <c r="N257">
        <f>N256/1000</f>
        <v/>
      </c>
      <c r="O257">
        <f>O256/1000</f>
        <v/>
      </c>
      <c r="P257">
        <f>P256/1000</f>
        <v/>
      </c>
      <c r="Q257">
        <f>Q256/1000</f>
        <v/>
      </c>
      <c r="R257">
        <f>R256/1000</f>
        <v/>
      </c>
      <c r="S257">
        <f>S256/1000</f>
        <v/>
      </c>
      <c r="T257">
        <f>T256/1000</f>
        <v/>
      </c>
      <c r="U257">
        <f>U256/1000</f>
        <v/>
      </c>
      <c r="V257">
        <f>V256/1000</f>
        <v/>
      </c>
      <c r="W257">
        <f>W256/1000</f>
        <v/>
      </c>
      <c r="X257">
        <f>X256/1000</f>
        <v/>
      </c>
      <c r="Y257">
        <f>Y256/1000</f>
        <v/>
      </c>
      <c r="Z257">
        <f>Z256/1000</f>
        <v/>
      </c>
      <c r="AA257">
        <f>AA256/1000</f>
        <v/>
      </c>
      <c r="AB257">
        <f>AB256/1000</f>
        <v/>
      </c>
      <c r="AC257">
        <f>AC256/1000</f>
        <v/>
      </c>
      <c r="AD257">
        <f>AD256/1000</f>
        <v/>
      </c>
      <c r="AE257">
        <f>AE256/1000</f>
        <v/>
      </c>
      <c r="AF257">
        <f>AF256/1000</f>
        <v/>
      </c>
      <c r="AG257">
        <f>AG256/1000</f>
        <v/>
      </c>
      <c r="AH257">
        <f>AH256/1000</f>
        <v/>
      </c>
      <c r="AI257">
        <f>AI256/1000</f>
        <v/>
      </c>
      <c r="AJ257">
        <f>AJ256/1000</f>
        <v/>
      </c>
      <c r="AK257">
        <f>AK256/1000</f>
        <v/>
      </c>
      <c r="AL257">
        <f>AL256/1000</f>
        <v/>
      </c>
      <c r="AM257">
        <f>AM256/1000</f>
        <v/>
      </c>
      <c r="AN257">
        <f>AN256/1000</f>
        <v/>
      </c>
      <c r="AO257">
        <f>AO256/1000</f>
        <v/>
      </c>
      <c r="AP257">
        <f>AP256/1000</f>
        <v/>
      </c>
      <c r="AQ257">
        <f>AQ256/1000</f>
        <v/>
      </c>
      <c r="AR257">
        <f>AR256/1000</f>
        <v/>
      </c>
      <c r="AS257">
        <f>AS256/1000</f>
        <v/>
      </c>
      <c r="AT257">
        <f>AT256/1000</f>
        <v/>
      </c>
      <c r="AU257">
        <f>AU256/1000</f>
        <v/>
      </c>
      <c r="AV257">
        <f>AV256/1000</f>
        <v/>
      </c>
    </row>
    <row r="258" spans="1:48">
      <c r="A258" t="s">
        <v>1670</v>
      </c>
    </row>
    <row r="260" spans="1:48">
      <c r="A260" t="s">
        <v>1671</v>
      </c>
      <c r="B260" t="s">
        <v>1672</v>
      </c>
      <c r="E260">
        <f>IF(E126=0,0,E257/E126)</f>
        <v/>
      </c>
      <c r="F260">
        <f>IF(F126=0,0,F257/F126)</f>
        <v/>
      </c>
      <c r="G260">
        <f>IF(G126=0,0,G257/G126)</f>
        <v/>
      </c>
      <c r="H260">
        <f>IF(H126=0,0,H257/H126)</f>
        <v/>
      </c>
      <c r="I260">
        <f>IF(I126=0,0,I257/I126)</f>
        <v/>
      </c>
      <c r="J260">
        <f>IF(J126=0,0,J257/J126)</f>
        <v/>
      </c>
      <c r="K260">
        <f>IF(K126=0,0,K257/K126)</f>
        <v/>
      </c>
      <c r="L260">
        <f>IF(L126=0,0,L257/L126)</f>
        <v/>
      </c>
      <c r="M260">
        <f>IF(M126=0,0,M257/M126)</f>
        <v/>
      </c>
      <c r="N260">
        <f>IF(N126=0,0,N257/N126)</f>
        <v/>
      </c>
      <c r="O260">
        <f>IF(O126=0,0,O257/O126)</f>
        <v/>
      </c>
      <c r="P260">
        <f>IF(P126=0,0,P257/P126)</f>
        <v/>
      </c>
      <c r="Q260">
        <f>IF(Q126=0,0,Q257/Q126)</f>
        <v/>
      </c>
      <c r="R260">
        <f>IF(R126=0,0,R257/R126)</f>
        <v/>
      </c>
      <c r="S260">
        <f>IF(S126=0,0,S257/S126)</f>
        <v/>
      </c>
      <c r="T260">
        <f>IF(T126=0,0,T257/T126)</f>
        <v/>
      </c>
      <c r="U260">
        <f>IF(U126=0,0,U257/U126)</f>
        <v/>
      </c>
      <c r="V260">
        <f>IF(V126=0,0,V257/V126)</f>
        <v/>
      </c>
      <c r="W260">
        <f>IF(W126=0,0,W257/W126)</f>
        <v/>
      </c>
      <c r="X260">
        <f>IF(X126=0,0,X257/X126)</f>
        <v/>
      </c>
      <c r="Y260">
        <f>IF(Y126=0,0,Y257/Y126)</f>
        <v/>
      </c>
      <c r="Z260">
        <f>IF(Z126=0,0,Z257/Z126)</f>
        <v/>
      </c>
      <c r="AA260">
        <f>IF(AA126=0,0,AA257/AA126)</f>
        <v/>
      </c>
      <c r="AB260">
        <f>IF(AB126=0,0,AB257/AB126)</f>
        <v/>
      </c>
      <c r="AC260">
        <f>IF(AC126=0,0,AC257/AC126)</f>
        <v/>
      </c>
      <c r="AD260">
        <f>IF(AD126=0,0,AD257/AD126)</f>
        <v/>
      </c>
      <c r="AE260">
        <f>IF(AE126=0,0,AE257/AE126)</f>
        <v/>
      </c>
      <c r="AF260">
        <f>IF(AF126=0,0,AF257/AF126)</f>
        <v/>
      </c>
      <c r="AG260">
        <f>IF(AG126=0,0,AG257/AG126)</f>
        <v/>
      </c>
      <c r="AH260">
        <f>IF(AH126=0,0,AH257/AH126)</f>
        <v/>
      </c>
      <c r="AI260">
        <f>IF(AI126=0,0,AI257/AI126)</f>
        <v/>
      </c>
      <c r="AJ260">
        <f>IF(AJ126=0,0,AJ257/AJ126)</f>
        <v/>
      </c>
      <c r="AK260">
        <f>IF(AK126=0,0,AK257/AK126)</f>
        <v/>
      </c>
      <c r="AL260">
        <f>IF(AL126=0,0,AL257/AL126)</f>
        <v/>
      </c>
      <c r="AM260">
        <f>IF(AM126=0,0,AM257/AM126)</f>
        <v/>
      </c>
      <c r="AN260">
        <f>IF(AN126=0,0,AN257/AN126)</f>
        <v/>
      </c>
      <c r="AO260">
        <f>IF(AO126=0,0,AO257/AO126)</f>
        <v/>
      </c>
      <c r="AP260">
        <f>IF(AP126=0,0,AP257/AP126)</f>
        <v/>
      </c>
      <c r="AQ260">
        <f>IF(AQ126=0,0,AQ257/AQ126)</f>
        <v/>
      </c>
      <c r="AR260">
        <f>IF(AR126=0,0,AR257/AR126)</f>
        <v/>
      </c>
      <c r="AS260">
        <f>IF(AS126=0,0,AS257/AS126)</f>
        <v/>
      </c>
      <c r="AT260">
        <f>IF(AT126=0,0,AT257/AT126)</f>
        <v/>
      </c>
      <c r="AU260">
        <f>IF(AU126=0,0,AU257/AU126)</f>
        <v/>
      </c>
      <c r="AV260">
        <f>IF(AV126=0,0,AV257/AV126)</f>
        <v/>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1761</v>
      </c>
      <c r="D1" t="s">
        <v>1738</v>
      </c>
    </row>
    <row r="2" spans="1:47">
      <c r="A2" t="s">
        <v>1641</v>
      </c>
      <c r="B2" t="s">
        <v>1643</v>
      </c>
      <c r="C2" t="s">
        <v>1740</v>
      </c>
      <c r="D2">
        <f>'EIA Consumption'!AF163/'EIA Consumption'!AF164</f>
        <v/>
      </c>
      <c r="E2">
        <f>'EIA Consumption'!AG163/'EIA Consumption'!AG164</f>
        <v/>
      </c>
      <c r="F2">
        <f>'EIA Consumption'!AH163/'EIA Consumption'!AH164</f>
        <v/>
      </c>
      <c r="G2">
        <f>'EIA Consumption'!AI163/'EIA Consumption'!AI164</f>
        <v/>
      </c>
      <c r="H2">
        <f>'EIA Consumption'!AJ163/'EIA Consumption'!AJ164</f>
        <v/>
      </c>
      <c r="I2">
        <f>'EIA Consumption'!AK163/'EIA Consumption'!AK164</f>
        <v/>
      </c>
      <c r="J2">
        <f>'EIA Consumption'!AL163/'EIA Consumption'!AL164</f>
        <v/>
      </c>
      <c r="K2">
        <f>'EIA Consumption'!AM163/'EIA Consumption'!AM164</f>
        <v/>
      </c>
      <c r="L2">
        <f>'EIA Consumption'!AN163/'EIA Consumption'!AN164</f>
        <v/>
      </c>
      <c r="M2">
        <f>'EIA Consumption'!AO163/'EIA Consumption'!AO164</f>
        <v/>
      </c>
      <c r="N2">
        <f>'EIA Consumption'!AP163/'EIA Consumption'!AP164</f>
        <v/>
      </c>
      <c r="O2">
        <f>'EIA Consumption'!AQ163/'EIA Consumption'!AQ164</f>
        <v/>
      </c>
      <c r="P2">
        <f>'EIA Consumption'!AR163/'EIA Consumption'!AR164</f>
        <v/>
      </c>
      <c r="Q2">
        <f>'EIA Consumption'!AS163/'EIA Consumption'!AS164</f>
        <v/>
      </c>
      <c r="R2">
        <f>'EIA Consumption'!AT163/'EIA Consumption'!AT164</f>
        <v/>
      </c>
      <c r="S2">
        <f>'EIA Consumption'!AU163/'EIA Consumption'!AU164</f>
        <v/>
      </c>
      <c r="T2">
        <f>'EIA Consumption'!AV163/'EIA Consumption'!AV164</f>
        <v/>
      </c>
      <c r="U2">
        <f>'EIA Consumption'!AW163/'EIA Consumption'!AW164</f>
        <v/>
      </c>
      <c r="V2">
        <f>'EIA Consumption'!AX163/'EIA Consumption'!AX164</f>
        <v/>
      </c>
      <c r="W2">
        <f>'EIA Consumption'!AY163/'EIA Consumption'!AY164</f>
        <v/>
      </c>
      <c r="X2">
        <f>'EIA Consumption'!AZ163/'EIA Consumption'!AZ164</f>
        <v/>
      </c>
      <c r="Y2">
        <f>'EIA Consumption'!BA163/'EIA Consumption'!BA164</f>
        <v/>
      </c>
      <c r="Z2">
        <f>'EIA Consumption'!BB163/'EIA Consumption'!BB164</f>
        <v/>
      </c>
      <c r="AA2">
        <f>'EIA Consumption'!BC163/'EIA Consumption'!BC164</f>
        <v/>
      </c>
      <c r="AB2">
        <f>'EIA Consumption'!BD163/'EIA Consumption'!BD164</f>
        <v/>
      </c>
      <c r="AC2">
        <f>'EIA Consumption'!BE163/'EIA Consumption'!BE164</f>
        <v/>
      </c>
      <c r="AD2">
        <f>'EIA Consumption'!BF163/'EIA Consumption'!BF164</f>
        <v/>
      </c>
      <c r="AE2">
        <f>'EIA Consumption'!BG163/'EIA Consumption'!BG164</f>
        <v/>
      </c>
      <c r="AF2">
        <f>'EIA Consumption'!BH163/'EIA Consumption'!BH164</f>
        <v/>
      </c>
      <c r="AG2">
        <f>'EIA Consumption'!BI163/'EIA Consumption'!BI164</f>
        <v/>
      </c>
      <c r="AH2">
        <f>'EIA Consumption'!BJ163/'EIA Consumption'!BJ164</f>
        <v/>
      </c>
      <c r="AI2">
        <f>'EIA Consumption'!BK163/'EIA Consumption'!BK164</f>
        <v/>
      </c>
      <c r="AJ2">
        <f>'EIA Consumption'!BL163/'EIA Consumption'!BL164</f>
        <v/>
      </c>
      <c r="AK2">
        <f>'EIA Consumption'!BM163/'EIA Consumption'!BM164</f>
        <v/>
      </c>
      <c r="AL2">
        <f>'EIA Consumption'!BN163/'EIA Consumption'!BN164</f>
        <v/>
      </c>
      <c r="AM2">
        <f>'EIA Consumption'!BO163/'EIA Consumption'!BO164</f>
        <v/>
      </c>
      <c r="AN2">
        <f>'EIA Consumption'!BP163/'EIA Consumption'!BP164</f>
        <v/>
      </c>
      <c r="AO2">
        <f>'EIA Consumption'!BQ163/'EIA Consumption'!BQ164</f>
        <v/>
      </c>
      <c r="AP2">
        <f>'EIA Consumption'!BR163/'EIA Consumption'!BR164</f>
        <v/>
      </c>
      <c r="AQ2">
        <f>'EIA Consumption'!BS163/'EIA Consumption'!BS164</f>
        <v/>
      </c>
      <c r="AR2">
        <f>'EIA Consumption'!BT163/'EIA Consumption'!BT164</f>
        <v/>
      </c>
      <c r="AS2">
        <f>'EIA Consumption'!BU163/'EIA Consumption'!BU164</f>
        <v/>
      </c>
      <c r="AT2">
        <f>'EIA Consumption'!BV163/'EIA Consumption'!BV164</f>
        <v/>
      </c>
      <c r="AU2">
        <f>'EIA Consumption'!BW163/'EIA Consumption'!BW164</f>
        <v/>
      </c>
    </row>
    <row r="3" spans="1:47">
      <c r="A3" t="s">
        <v>1741</v>
      </c>
      <c r="B3" t="s">
        <v>1644</v>
      </c>
      <c r="C3" t="s">
        <v>1645</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303</v>
      </c>
      <c r="B4" t="s">
        <v>1648</v>
      </c>
      <c r="C4" t="s">
        <v>1742</v>
      </c>
      <c r="D4">
        <f>SUMIFS('EIA Imports Gasoline'!$D:$D,'EIA Imports Gasoline'!$A:$A,D$3,'EIA Imports Gasoline'!$C:$C,$A4)</f>
        <v/>
      </c>
      <c r="E4">
        <f>SUMIFS('EIA Imports Gasoline'!$D:$D,'EIA Imports Gasoline'!$A:$A,E$3,'EIA Imports Gasoline'!$C:$C,$A4)</f>
        <v/>
      </c>
      <c r="F4">
        <f>SUMIFS('EIA Imports Gasoline'!$D:$D,'EIA Imports Gasoline'!$A:$A,F$3,'EIA Imports Gasoline'!$C:$C,$A4)</f>
        <v/>
      </c>
      <c r="G4">
        <f>SUMIFS('EIA Imports Gasoline'!$D:$D,'EIA Imports Gasoline'!$A:$A,G$3,'EIA Imports Gasoline'!$C:$C,$A4)</f>
        <v/>
      </c>
      <c r="H4">
        <f>SUMIFS('EIA Imports Gasoline'!$D:$D,'EIA Imports Gasoline'!$A:$A,H$3,'EIA Imports Gasoline'!$C:$C,$A4)</f>
        <v/>
      </c>
      <c r="I4">
        <f>SUMIFS('EIA Imports Gasoline'!$D:$D,'EIA Imports Gasoline'!$A:$A,I$3,'EIA Imports Gasoline'!$C:$C,$A4)</f>
        <v/>
      </c>
      <c r="J4">
        <f>SUMIFS('EIA Imports Gasoline'!$D:$D,'EIA Imports Gasoline'!$A:$A,J$3,'EIA Imports Gasoline'!$C:$C,$A4)</f>
        <v/>
      </c>
      <c r="K4">
        <f>SUMIFS('EIA Imports Gasoline'!$D:$D,'EIA Imports Gasoline'!$A:$A,K$3,'EIA Imports Gasoline'!$C:$C,$A4)</f>
        <v/>
      </c>
      <c r="L4">
        <f>SUMIFS('EIA Imports Gasoline'!$D:$D,'EIA Imports Gasoline'!$A:$A,L$3,'EIA Imports Gasoline'!$C:$C,$A4)</f>
        <v/>
      </c>
      <c r="M4">
        <f>SUMIFS('EIA Imports Gasoline'!$D:$D,'EIA Imports Gasoline'!$A:$A,M$3,'EIA Imports Gasoline'!$C:$C,$A4)</f>
        <v/>
      </c>
      <c r="N4">
        <f>SUMIFS('EIA Imports Gasoline'!$D:$D,'EIA Imports Gasoline'!$A:$A,N$3,'EIA Imports Gasoline'!$C:$C,$A4)</f>
        <v/>
      </c>
      <c r="O4">
        <f>SUMIFS('EIA Imports Gasoline'!$D:$D,'EIA Imports Gasoline'!$A:$A,O$3,'EIA Imports Gasoline'!$C:$C,$A4)</f>
        <v/>
      </c>
      <c r="P4">
        <f>SUMIFS('EIA Imports Gasoline'!$D:$D,'EIA Imports Gasoline'!$A:$A,P$3,'EIA Imports Gasoline'!$C:$C,$A4)</f>
        <v/>
      </c>
      <c r="Q4">
        <f>SUMIFS('EIA Imports Gasoline'!$D:$D,'EIA Imports Gasoline'!$A:$A,Q$3,'EIA Imports Gasoline'!$C:$C,$A4)</f>
        <v/>
      </c>
      <c r="R4">
        <f>SUMIFS('EIA Imports Gasoline'!$D:$D,'EIA Imports Gasoline'!$A:$A,R$3,'EIA Imports Gasoline'!$C:$C,$A4)</f>
        <v/>
      </c>
      <c r="S4">
        <f>SUMIFS('EIA Imports Gasoline'!$D:$D,'EIA Imports Gasoline'!$A:$A,S$3,'EIA Imports Gasoline'!$C:$C,$A4)</f>
        <v/>
      </c>
      <c r="T4">
        <f>SUMIFS('EIA Imports Gasoline'!$D:$D,'EIA Imports Gasoline'!$A:$A,T$3,'EIA Imports Gasoline'!$C:$C,$A4)</f>
        <v/>
      </c>
      <c r="U4">
        <f>SUMIFS('EIA Imports Gasoline'!$D:$D,'EIA Imports Gasoline'!$A:$A,U$3,'EIA Imports Gasoline'!$C:$C,$A4)</f>
        <v/>
      </c>
      <c r="V4">
        <f>SUMIFS('EIA Imports Gasoline'!$D:$D,'EIA Imports Gasoline'!$A:$A,V$3,'EIA Imports Gasoline'!$C:$C,$A4)</f>
        <v/>
      </c>
      <c r="W4">
        <f>SUMIFS('EIA Imports Gasoline'!$D:$D,'EIA Imports Gasoline'!$A:$A,W$3,'EIA Imports Gasoline'!$C:$C,$A4)</f>
        <v/>
      </c>
      <c r="X4">
        <f>SUMIFS('EIA Imports Gasoline'!$D:$D,'EIA Imports Gasoline'!$A:$A,X$3,'EIA Imports Gasoline'!$C:$C,$A4)</f>
        <v/>
      </c>
      <c r="Y4">
        <f>SUMIFS('EIA Imports Gasoline'!$D:$D,'EIA Imports Gasoline'!$A:$A,Y$3,'EIA Imports Gasoline'!$C:$C,$A4)</f>
        <v/>
      </c>
      <c r="Z4">
        <f>SUMIFS('EIA Imports Gasoline'!$D:$D,'EIA Imports Gasoline'!$A:$A,Z$3,'EIA Imports Gasoline'!$C:$C,$A4)</f>
        <v/>
      </c>
      <c r="AA4">
        <f>SUMIFS('EIA Imports Gasoline'!$D:$D,'EIA Imports Gasoline'!$A:$A,AA$3,'EIA Imports Gasoline'!$C:$C,$A4)</f>
        <v/>
      </c>
      <c r="AB4">
        <f>SUMIFS('EIA Imports Gasoline'!$D:$D,'EIA Imports Gasoline'!$A:$A,AB$3,'EIA Imports Gasoline'!$C:$C,$A4)</f>
        <v/>
      </c>
      <c r="AC4">
        <f>SUMIFS('EIA Imports Gasoline'!$D:$D,'EIA Imports Gasoline'!$A:$A,AC$3,'EIA Imports Gasoline'!$C:$C,$A4)</f>
        <v/>
      </c>
      <c r="AD4">
        <f>SUMIFS('EIA Imports Gasoline'!$D:$D,'EIA Imports Gasoline'!$A:$A,AD$3,'EIA Imports Gasoline'!$C:$C,$A4)</f>
        <v/>
      </c>
      <c r="AE4">
        <f>SUMIFS('EIA Imports Gasoline'!$D:$D,'EIA Imports Gasoline'!$A:$A,AE$3,'EIA Imports Gasoline'!$C:$C,$A4)</f>
        <v/>
      </c>
      <c r="AF4">
        <f>SUMIFS('EIA Imports Gasoline'!$D:$D,'EIA Imports Gasoline'!$A:$A,AF$3,'EIA Imports Gasoline'!$C:$C,$A4)</f>
        <v/>
      </c>
      <c r="AG4">
        <f>SUMIFS('EIA Imports Gasoline'!$D:$D,'EIA Imports Gasoline'!$A:$A,AG$3,'EIA Imports Gasoline'!$C:$C,$A4)</f>
        <v/>
      </c>
      <c r="AH4">
        <f>SUMIFS('EIA Imports Gasoline'!$D:$D,'EIA Imports Gasoline'!$A:$A,AH$3,'EIA Imports Gasoline'!$C:$C,$A4)</f>
        <v/>
      </c>
      <c r="AI4">
        <f>SUMIFS('EIA Imports Gasoline'!$D:$D,'EIA Imports Gasoline'!$A:$A,AI$3,'EIA Imports Gasoline'!$C:$C,$A4)</f>
        <v/>
      </c>
      <c r="AJ4">
        <f>SUMIFS('EIA Imports Gasoline'!$D:$D,'EIA Imports Gasoline'!$A:$A,AJ$3,'EIA Imports Gasoline'!$C:$C,$A4)</f>
        <v/>
      </c>
      <c r="AK4">
        <f>SUMIFS('EIA Imports Gasoline'!$D:$D,'EIA Imports Gasoline'!$A:$A,AK$3,'EIA Imports Gasoline'!$C:$C,$A4)</f>
        <v/>
      </c>
      <c r="AL4">
        <f>SUMIFS('EIA Imports Gasoline'!$D:$D,'EIA Imports Gasoline'!$A:$A,AL$3,'EIA Imports Gasoline'!$C:$C,$A4)</f>
        <v/>
      </c>
      <c r="AM4">
        <f>SUMIFS('EIA Imports Gasoline'!$D:$D,'EIA Imports Gasoline'!$A:$A,AM$3,'EIA Imports Gasoline'!$C:$C,$A4)</f>
        <v/>
      </c>
      <c r="AN4">
        <f>SUMIFS('EIA Imports Gasoline'!$D:$D,'EIA Imports Gasoline'!$A:$A,AN$3,'EIA Imports Gasoline'!$C:$C,$A4)</f>
        <v/>
      </c>
      <c r="AO4">
        <f>SUMIFS('EIA Imports Gasoline'!$D:$D,'EIA Imports Gasoline'!$A:$A,AO$3,'EIA Imports Gasoline'!$C:$C,$A4)</f>
        <v/>
      </c>
      <c r="AP4">
        <f>SUMIFS('EIA Imports Gasoline'!$D:$D,'EIA Imports Gasoline'!$A:$A,AP$3,'EIA Imports Gasoline'!$C:$C,$A4)</f>
        <v/>
      </c>
      <c r="AQ4">
        <f>SUMIFS('EIA Imports Gasoline'!$D:$D,'EIA Imports Gasoline'!$A:$A,AQ$3,'EIA Imports Gasoline'!$C:$C,$A4)</f>
        <v/>
      </c>
      <c r="AR4">
        <f>SUMIFS('EIA Imports Gasoline'!$D:$D,'EIA Imports Gasoline'!$A:$A,AR$3,'EIA Imports Gasoline'!$C:$C,$A4)</f>
        <v/>
      </c>
      <c r="AS4">
        <f>SUMIFS('EIA Imports Gasoline'!$D:$D,'EIA Imports Gasoline'!$A:$A,AS$3,'EIA Imports Gasoline'!$C:$C,$A4)</f>
        <v/>
      </c>
      <c r="AT4">
        <f>SUMIFS('EIA Imports Gasoline'!$D:$D,'EIA Imports Gasoline'!$A:$A,AT$3,'EIA Imports Gasoline'!$C:$C,$A4)</f>
        <v/>
      </c>
      <c r="AU4">
        <f>SUMIFS('EIA Imports Gasoline'!$D:$D,'EIA Imports Gasoline'!$A:$A,AU$3,'EIA Imports Gasoline'!$C:$C,$A4)</f>
        <v/>
      </c>
    </row>
    <row r="5" spans="1:47">
      <c r="A5" t="s">
        <v>414</v>
      </c>
      <c r="B5" t="s">
        <v>1648</v>
      </c>
      <c r="C5" t="s">
        <v>1742</v>
      </c>
      <c r="D5">
        <f>SUMIFS('EIA Imports Gasoline'!$D:$D,'EIA Imports Gasoline'!$A:$A,D$3,'EIA Imports Gasoline'!$C:$C,$A5)</f>
        <v/>
      </c>
      <c r="E5">
        <f>SUMIFS('EIA Imports Gasoline'!$D:$D,'EIA Imports Gasoline'!$A:$A,E$3,'EIA Imports Gasoline'!$C:$C,$A5)</f>
        <v/>
      </c>
      <c r="F5">
        <f>SUMIFS('EIA Imports Gasoline'!$D:$D,'EIA Imports Gasoline'!$A:$A,F$3,'EIA Imports Gasoline'!$C:$C,$A5)</f>
        <v/>
      </c>
      <c r="G5">
        <f>SUMIFS('EIA Imports Gasoline'!$D:$D,'EIA Imports Gasoline'!$A:$A,G$3,'EIA Imports Gasoline'!$C:$C,$A5)</f>
        <v/>
      </c>
      <c r="H5">
        <f>SUMIFS('EIA Imports Gasoline'!$D:$D,'EIA Imports Gasoline'!$A:$A,H$3,'EIA Imports Gasoline'!$C:$C,$A5)</f>
        <v/>
      </c>
      <c r="I5">
        <f>SUMIFS('EIA Imports Gasoline'!$D:$D,'EIA Imports Gasoline'!$A:$A,I$3,'EIA Imports Gasoline'!$C:$C,$A5)</f>
        <v/>
      </c>
      <c r="J5">
        <f>SUMIFS('EIA Imports Gasoline'!$D:$D,'EIA Imports Gasoline'!$A:$A,J$3,'EIA Imports Gasoline'!$C:$C,$A5)</f>
        <v/>
      </c>
      <c r="K5">
        <f>SUMIFS('EIA Imports Gasoline'!$D:$D,'EIA Imports Gasoline'!$A:$A,K$3,'EIA Imports Gasoline'!$C:$C,$A5)</f>
        <v/>
      </c>
      <c r="L5">
        <f>SUMIFS('EIA Imports Gasoline'!$D:$D,'EIA Imports Gasoline'!$A:$A,L$3,'EIA Imports Gasoline'!$C:$C,$A5)</f>
        <v/>
      </c>
      <c r="M5">
        <f>SUMIFS('EIA Imports Gasoline'!$D:$D,'EIA Imports Gasoline'!$A:$A,M$3,'EIA Imports Gasoline'!$C:$C,$A5)</f>
        <v/>
      </c>
      <c r="N5">
        <f>SUMIFS('EIA Imports Gasoline'!$D:$D,'EIA Imports Gasoline'!$A:$A,N$3,'EIA Imports Gasoline'!$C:$C,$A5)</f>
        <v/>
      </c>
      <c r="O5">
        <f>SUMIFS('EIA Imports Gasoline'!$D:$D,'EIA Imports Gasoline'!$A:$A,O$3,'EIA Imports Gasoline'!$C:$C,$A5)</f>
        <v/>
      </c>
      <c r="P5">
        <f>SUMIFS('EIA Imports Gasoline'!$D:$D,'EIA Imports Gasoline'!$A:$A,P$3,'EIA Imports Gasoline'!$C:$C,$A5)</f>
        <v/>
      </c>
      <c r="Q5">
        <f>SUMIFS('EIA Imports Gasoline'!$D:$D,'EIA Imports Gasoline'!$A:$A,Q$3,'EIA Imports Gasoline'!$C:$C,$A5)</f>
        <v/>
      </c>
      <c r="R5">
        <f>SUMIFS('EIA Imports Gasoline'!$D:$D,'EIA Imports Gasoline'!$A:$A,R$3,'EIA Imports Gasoline'!$C:$C,$A5)</f>
        <v/>
      </c>
      <c r="S5">
        <f>SUMIFS('EIA Imports Gasoline'!$D:$D,'EIA Imports Gasoline'!$A:$A,S$3,'EIA Imports Gasoline'!$C:$C,$A5)</f>
        <v/>
      </c>
      <c r="T5">
        <f>SUMIFS('EIA Imports Gasoline'!$D:$D,'EIA Imports Gasoline'!$A:$A,T$3,'EIA Imports Gasoline'!$C:$C,$A5)</f>
        <v/>
      </c>
      <c r="U5">
        <f>SUMIFS('EIA Imports Gasoline'!$D:$D,'EIA Imports Gasoline'!$A:$A,U$3,'EIA Imports Gasoline'!$C:$C,$A5)</f>
        <v/>
      </c>
      <c r="V5">
        <f>SUMIFS('EIA Imports Gasoline'!$D:$D,'EIA Imports Gasoline'!$A:$A,V$3,'EIA Imports Gasoline'!$C:$C,$A5)</f>
        <v/>
      </c>
      <c r="W5">
        <f>SUMIFS('EIA Imports Gasoline'!$D:$D,'EIA Imports Gasoline'!$A:$A,W$3,'EIA Imports Gasoline'!$C:$C,$A5)</f>
        <v/>
      </c>
      <c r="X5">
        <f>SUMIFS('EIA Imports Gasoline'!$D:$D,'EIA Imports Gasoline'!$A:$A,X$3,'EIA Imports Gasoline'!$C:$C,$A5)</f>
        <v/>
      </c>
      <c r="Y5">
        <f>SUMIFS('EIA Imports Gasoline'!$D:$D,'EIA Imports Gasoline'!$A:$A,Y$3,'EIA Imports Gasoline'!$C:$C,$A5)</f>
        <v/>
      </c>
      <c r="Z5">
        <f>SUMIFS('EIA Imports Gasoline'!$D:$D,'EIA Imports Gasoline'!$A:$A,Z$3,'EIA Imports Gasoline'!$C:$C,$A5)</f>
        <v/>
      </c>
      <c r="AA5">
        <f>SUMIFS('EIA Imports Gasoline'!$D:$D,'EIA Imports Gasoline'!$A:$A,AA$3,'EIA Imports Gasoline'!$C:$C,$A5)</f>
        <v/>
      </c>
      <c r="AB5">
        <f>SUMIFS('EIA Imports Gasoline'!$D:$D,'EIA Imports Gasoline'!$A:$A,AB$3,'EIA Imports Gasoline'!$C:$C,$A5)</f>
        <v/>
      </c>
      <c r="AC5">
        <f>SUMIFS('EIA Imports Gasoline'!$D:$D,'EIA Imports Gasoline'!$A:$A,AC$3,'EIA Imports Gasoline'!$C:$C,$A5)</f>
        <v/>
      </c>
      <c r="AD5">
        <f>SUMIFS('EIA Imports Gasoline'!$D:$D,'EIA Imports Gasoline'!$A:$A,AD$3,'EIA Imports Gasoline'!$C:$C,$A5)</f>
        <v/>
      </c>
      <c r="AE5">
        <f>SUMIFS('EIA Imports Gasoline'!$D:$D,'EIA Imports Gasoline'!$A:$A,AE$3,'EIA Imports Gasoline'!$C:$C,$A5)</f>
        <v/>
      </c>
      <c r="AF5">
        <f>SUMIFS('EIA Imports Gasoline'!$D:$D,'EIA Imports Gasoline'!$A:$A,AF$3,'EIA Imports Gasoline'!$C:$C,$A5)</f>
        <v/>
      </c>
      <c r="AG5">
        <f>SUMIFS('EIA Imports Gasoline'!$D:$D,'EIA Imports Gasoline'!$A:$A,AG$3,'EIA Imports Gasoline'!$C:$C,$A5)</f>
        <v/>
      </c>
      <c r="AH5">
        <f>SUMIFS('EIA Imports Gasoline'!$D:$D,'EIA Imports Gasoline'!$A:$A,AH$3,'EIA Imports Gasoline'!$C:$C,$A5)</f>
        <v/>
      </c>
      <c r="AI5">
        <f>SUMIFS('EIA Imports Gasoline'!$D:$D,'EIA Imports Gasoline'!$A:$A,AI$3,'EIA Imports Gasoline'!$C:$C,$A5)</f>
        <v/>
      </c>
      <c r="AJ5">
        <f>SUMIFS('EIA Imports Gasoline'!$D:$D,'EIA Imports Gasoline'!$A:$A,AJ$3,'EIA Imports Gasoline'!$C:$C,$A5)</f>
        <v/>
      </c>
      <c r="AK5">
        <f>SUMIFS('EIA Imports Gasoline'!$D:$D,'EIA Imports Gasoline'!$A:$A,AK$3,'EIA Imports Gasoline'!$C:$C,$A5)</f>
        <v/>
      </c>
      <c r="AL5">
        <f>SUMIFS('EIA Imports Gasoline'!$D:$D,'EIA Imports Gasoline'!$A:$A,AL$3,'EIA Imports Gasoline'!$C:$C,$A5)</f>
        <v/>
      </c>
      <c r="AM5">
        <f>SUMIFS('EIA Imports Gasoline'!$D:$D,'EIA Imports Gasoline'!$A:$A,AM$3,'EIA Imports Gasoline'!$C:$C,$A5)</f>
        <v/>
      </c>
      <c r="AN5">
        <f>SUMIFS('EIA Imports Gasoline'!$D:$D,'EIA Imports Gasoline'!$A:$A,AN$3,'EIA Imports Gasoline'!$C:$C,$A5)</f>
        <v/>
      </c>
      <c r="AO5">
        <f>SUMIFS('EIA Imports Gasoline'!$D:$D,'EIA Imports Gasoline'!$A:$A,AO$3,'EIA Imports Gasoline'!$C:$C,$A5)</f>
        <v/>
      </c>
      <c r="AP5">
        <f>SUMIFS('EIA Imports Gasoline'!$D:$D,'EIA Imports Gasoline'!$A:$A,AP$3,'EIA Imports Gasoline'!$C:$C,$A5)</f>
        <v/>
      </c>
      <c r="AQ5">
        <f>SUMIFS('EIA Imports Gasoline'!$D:$D,'EIA Imports Gasoline'!$A:$A,AQ$3,'EIA Imports Gasoline'!$C:$C,$A5)</f>
        <v/>
      </c>
      <c r="AR5">
        <f>SUMIFS('EIA Imports Gasoline'!$D:$D,'EIA Imports Gasoline'!$A:$A,AR$3,'EIA Imports Gasoline'!$C:$C,$A5)</f>
        <v/>
      </c>
      <c r="AS5">
        <f>SUMIFS('EIA Imports Gasoline'!$D:$D,'EIA Imports Gasoline'!$A:$A,AS$3,'EIA Imports Gasoline'!$C:$C,$A5)</f>
        <v/>
      </c>
      <c r="AT5">
        <f>SUMIFS('EIA Imports Gasoline'!$D:$D,'EIA Imports Gasoline'!$A:$A,AT$3,'EIA Imports Gasoline'!$C:$C,$A5)</f>
        <v/>
      </c>
      <c r="AU5">
        <f>SUMIFS('EIA Imports Gasoline'!$D:$D,'EIA Imports Gasoline'!$A:$A,AU$3,'EIA Imports Gasoline'!$C:$C,$A5)</f>
        <v/>
      </c>
    </row>
    <row r="6" spans="1:47">
      <c r="A6" t="s">
        <v>323</v>
      </c>
      <c r="B6" t="s">
        <v>1648</v>
      </c>
      <c r="C6" t="s">
        <v>1742</v>
      </c>
      <c r="D6">
        <f>SUMIFS('EIA Imports Gasoline'!$D:$D,'EIA Imports Gasoline'!$A:$A,D$3,'EIA Imports Gasoline'!$C:$C,$A6)</f>
        <v/>
      </c>
      <c r="E6">
        <f>SUMIFS('EIA Imports Gasoline'!$D:$D,'EIA Imports Gasoline'!$A:$A,E$3,'EIA Imports Gasoline'!$C:$C,$A6)</f>
        <v/>
      </c>
      <c r="F6">
        <f>SUMIFS('EIA Imports Gasoline'!$D:$D,'EIA Imports Gasoline'!$A:$A,F$3,'EIA Imports Gasoline'!$C:$C,$A6)</f>
        <v/>
      </c>
      <c r="G6">
        <f>SUMIFS('EIA Imports Gasoline'!$D:$D,'EIA Imports Gasoline'!$A:$A,G$3,'EIA Imports Gasoline'!$C:$C,$A6)</f>
        <v/>
      </c>
      <c r="H6">
        <f>SUMIFS('EIA Imports Gasoline'!$D:$D,'EIA Imports Gasoline'!$A:$A,H$3,'EIA Imports Gasoline'!$C:$C,$A6)</f>
        <v/>
      </c>
      <c r="I6">
        <f>SUMIFS('EIA Imports Gasoline'!$D:$D,'EIA Imports Gasoline'!$A:$A,I$3,'EIA Imports Gasoline'!$C:$C,$A6)</f>
        <v/>
      </c>
      <c r="J6">
        <f>SUMIFS('EIA Imports Gasoline'!$D:$D,'EIA Imports Gasoline'!$A:$A,J$3,'EIA Imports Gasoline'!$C:$C,$A6)</f>
        <v/>
      </c>
      <c r="K6">
        <f>SUMIFS('EIA Imports Gasoline'!$D:$D,'EIA Imports Gasoline'!$A:$A,K$3,'EIA Imports Gasoline'!$C:$C,$A6)</f>
        <v/>
      </c>
      <c r="L6">
        <f>SUMIFS('EIA Imports Gasoline'!$D:$D,'EIA Imports Gasoline'!$A:$A,L$3,'EIA Imports Gasoline'!$C:$C,$A6)</f>
        <v/>
      </c>
      <c r="M6">
        <f>SUMIFS('EIA Imports Gasoline'!$D:$D,'EIA Imports Gasoline'!$A:$A,M$3,'EIA Imports Gasoline'!$C:$C,$A6)</f>
        <v/>
      </c>
      <c r="N6">
        <f>SUMIFS('EIA Imports Gasoline'!$D:$D,'EIA Imports Gasoline'!$A:$A,N$3,'EIA Imports Gasoline'!$C:$C,$A6)</f>
        <v/>
      </c>
      <c r="O6">
        <f>SUMIFS('EIA Imports Gasoline'!$D:$D,'EIA Imports Gasoline'!$A:$A,O$3,'EIA Imports Gasoline'!$C:$C,$A6)</f>
        <v/>
      </c>
      <c r="P6">
        <f>SUMIFS('EIA Imports Gasoline'!$D:$D,'EIA Imports Gasoline'!$A:$A,P$3,'EIA Imports Gasoline'!$C:$C,$A6)</f>
        <v/>
      </c>
      <c r="Q6">
        <f>SUMIFS('EIA Imports Gasoline'!$D:$D,'EIA Imports Gasoline'!$A:$A,Q$3,'EIA Imports Gasoline'!$C:$C,$A6)</f>
        <v/>
      </c>
      <c r="R6">
        <f>SUMIFS('EIA Imports Gasoline'!$D:$D,'EIA Imports Gasoline'!$A:$A,R$3,'EIA Imports Gasoline'!$C:$C,$A6)</f>
        <v/>
      </c>
      <c r="S6">
        <f>SUMIFS('EIA Imports Gasoline'!$D:$D,'EIA Imports Gasoline'!$A:$A,S$3,'EIA Imports Gasoline'!$C:$C,$A6)</f>
        <v/>
      </c>
      <c r="T6">
        <f>SUMIFS('EIA Imports Gasoline'!$D:$D,'EIA Imports Gasoline'!$A:$A,T$3,'EIA Imports Gasoline'!$C:$C,$A6)</f>
        <v/>
      </c>
      <c r="U6">
        <f>SUMIFS('EIA Imports Gasoline'!$D:$D,'EIA Imports Gasoline'!$A:$A,U$3,'EIA Imports Gasoline'!$C:$C,$A6)</f>
        <v/>
      </c>
      <c r="V6">
        <f>SUMIFS('EIA Imports Gasoline'!$D:$D,'EIA Imports Gasoline'!$A:$A,V$3,'EIA Imports Gasoline'!$C:$C,$A6)</f>
        <v/>
      </c>
      <c r="W6">
        <f>SUMIFS('EIA Imports Gasoline'!$D:$D,'EIA Imports Gasoline'!$A:$A,W$3,'EIA Imports Gasoline'!$C:$C,$A6)</f>
        <v/>
      </c>
      <c r="X6">
        <f>SUMIFS('EIA Imports Gasoline'!$D:$D,'EIA Imports Gasoline'!$A:$A,X$3,'EIA Imports Gasoline'!$C:$C,$A6)</f>
        <v/>
      </c>
      <c r="Y6">
        <f>SUMIFS('EIA Imports Gasoline'!$D:$D,'EIA Imports Gasoline'!$A:$A,Y$3,'EIA Imports Gasoline'!$C:$C,$A6)</f>
        <v/>
      </c>
      <c r="Z6">
        <f>SUMIFS('EIA Imports Gasoline'!$D:$D,'EIA Imports Gasoline'!$A:$A,Z$3,'EIA Imports Gasoline'!$C:$C,$A6)</f>
        <v/>
      </c>
      <c r="AA6">
        <f>SUMIFS('EIA Imports Gasoline'!$D:$D,'EIA Imports Gasoline'!$A:$A,AA$3,'EIA Imports Gasoline'!$C:$C,$A6)</f>
        <v/>
      </c>
      <c r="AB6">
        <f>SUMIFS('EIA Imports Gasoline'!$D:$D,'EIA Imports Gasoline'!$A:$A,AB$3,'EIA Imports Gasoline'!$C:$C,$A6)</f>
        <v/>
      </c>
      <c r="AC6">
        <f>SUMIFS('EIA Imports Gasoline'!$D:$D,'EIA Imports Gasoline'!$A:$A,AC$3,'EIA Imports Gasoline'!$C:$C,$A6)</f>
        <v/>
      </c>
      <c r="AD6">
        <f>SUMIFS('EIA Imports Gasoline'!$D:$D,'EIA Imports Gasoline'!$A:$A,AD$3,'EIA Imports Gasoline'!$C:$C,$A6)</f>
        <v/>
      </c>
      <c r="AE6">
        <f>SUMIFS('EIA Imports Gasoline'!$D:$D,'EIA Imports Gasoline'!$A:$A,AE$3,'EIA Imports Gasoline'!$C:$C,$A6)</f>
        <v/>
      </c>
      <c r="AF6">
        <f>SUMIFS('EIA Imports Gasoline'!$D:$D,'EIA Imports Gasoline'!$A:$A,AF$3,'EIA Imports Gasoline'!$C:$C,$A6)</f>
        <v/>
      </c>
      <c r="AG6">
        <f>SUMIFS('EIA Imports Gasoline'!$D:$D,'EIA Imports Gasoline'!$A:$A,AG$3,'EIA Imports Gasoline'!$C:$C,$A6)</f>
        <v/>
      </c>
      <c r="AH6">
        <f>SUMIFS('EIA Imports Gasoline'!$D:$D,'EIA Imports Gasoline'!$A:$A,AH$3,'EIA Imports Gasoline'!$C:$C,$A6)</f>
        <v/>
      </c>
      <c r="AI6">
        <f>SUMIFS('EIA Imports Gasoline'!$D:$D,'EIA Imports Gasoline'!$A:$A,AI$3,'EIA Imports Gasoline'!$C:$C,$A6)</f>
        <v/>
      </c>
      <c r="AJ6">
        <f>SUMIFS('EIA Imports Gasoline'!$D:$D,'EIA Imports Gasoline'!$A:$A,AJ$3,'EIA Imports Gasoline'!$C:$C,$A6)</f>
        <v/>
      </c>
      <c r="AK6">
        <f>SUMIFS('EIA Imports Gasoline'!$D:$D,'EIA Imports Gasoline'!$A:$A,AK$3,'EIA Imports Gasoline'!$C:$C,$A6)</f>
        <v/>
      </c>
      <c r="AL6">
        <f>SUMIFS('EIA Imports Gasoline'!$D:$D,'EIA Imports Gasoline'!$A:$A,AL$3,'EIA Imports Gasoline'!$C:$C,$A6)</f>
        <v/>
      </c>
      <c r="AM6">
        <f>SUMIFS('EIA Imports Gasoline'!$D:$D,'EIA Imports Gasoline'!$A:$A,AM$3,'EIA Imports Gasoline'!$C:$C,$A6)</f>
        <v/>
      </c>
      <c r="AN6">
        <f>SUMIFS('EIA Imports Gasoline'!$D:$D,'EIA Imports Gasoline'!$A:$A,AN$3,'EIA Imports Gasoline'!$C:$C,$A6)</f>
        <v/>
      </c>
      <c r="AO6">
        <f>SUMIFS('EIA Imports Gasoline'!$D:$D,'EIA Imports Gasoline'!$A:$A,AO$3,'EIA Imports Gasoline'!$C:$C,$A6)</f>
        <v/>
      </c>
      <c r="AP6">
        <f>SUMIFS('EIA Imports Gasoline'!$D:$D,'EIA Imports Gasoline'!$A:$A,AP$3,'EIA Imports Gasoline'!$C:$C,$A6)</f>
        <v/>
      </c>
      <c r="AQ6">
        <f>SUMIFS('EIA Imports Gasoline'!$D:$D,'EIA Imports Gasoline'!$A:$A,AQ$3,'EIA Imports Gasoline'!$C:$C,$A6)</f>
        <v/>
      </c>
      <c r="AR6">
        <f>SUMIFS('EIA Imports Gasoline'!$D:$D,'EIA Imports Gasoline'!$A:$A,AR$3,'EIA Imports Gasoline'!$C:$C,$A6)</f>
        <v/>
      </c>
      <c r="AS6">
        <f>SUMIFS('EIA Imports Gasoline'!$D:$D,'EIA Imports Gasoline'!$A:$A,AS$3,'EIA Imports Gasoline'!$C:$C,$A6)</f>
        <v/>
      </c>
      <c r="AT6">
        <f>SUMIFS('EIA Imports Gasoline'!$D:$D,'EIA Imports Gasoline'!$A:$A,AT$3,'EIA Imports Gasoline'!$C:$C,$A6)</f>
        <v/>
      </c>
      <c r="AU6">
        <f>SUMIFS('EIA Imports Gasoline'!$D:$D,'EIA Imports Gasoline'!$A:$A,AU$3,'EIA Imports Gasoline'!$C:$C,$A6)</f>
        <v/>
      </c>
    </row>
    <row r="7" spans="1:47">
      <c r="A7" t="s">
        <v>291</v>
      </c>
      <c r="B7" t="s">
        <v>1648</v>
      </c>
      <c r="C7" t="s">
        <v>1742</v>
      </c>
      <c r="D7">
        <f>SUMIFS('EIA Imports Gasoline'!$D:$D,'EIA Imports Gasoline'!$A:$A,D$3,'EIA Imports Gasoline'!$C:$C,$A7)</f>
        <v/>
      </c>
      <c r="E7">
        <f>SUMIFS('EIA Imports Gasoline'!$D:$D,'EIA Imports Gasoline'!$A:$A,E$3,'EIA Imports Gasoline'!$C:$C,$A7)</f>
        <v/>
      </c>
      <c r="F7">
        <f>SUMIFS('EIA Imports Gasoline'!$D:$D,'EIA Imports Gasoline'!$A:$A,F$3,'EIA Imports Gasoline'!$C:$C,$A7)</f>
        <v/>
      </c>
      <c r="G7">
        <f>SUMIFS('EIA Imports Gasoline'!$D:$D,'EIA Imports Gasoline'!$A:$A,G$3,'EIA Imports Gasoline'!$C:$C,$A7)</f>
        <v/>
      </c>
      <c r="H7">
        <f>SUMIFS('EIA Imports Gasoline'!$D:$D,'EIA Imports Gasoline'!$A:$A,H$3,'EIA Imports Gasoline'!$C:$C,$A7)</f>
        <v/>
      </c>
      <c r="I7">
        <f>SUMIFS('EIA Imports Gasoline'!$D:$D,'EIA Imports Gasoline'!$A:$A,I$3,'EIA Imports Gasoline'!$C:$C,$A7)</f>
        <v/>
      </c>
      <c r="J7">
        <f>SUMIFS('EIA Imports Gasoline'!$D:$D,'EIA Imports Gasoline'!$A:$A,J$3,'EIA Imports Gasoline'!$C:$C,$A7)</f>
        <v/>
      </c>
      <c r="K7">
        <f>SUMIFS('EIA Imports Gasoline'!$D:$D,'EIA Imports Gasoline'!$A:$A,K$3,'EIA Imports Gasoline'!$C:$C,$A7)</f>
        <v/>
      </c>
      <c r="L7">
        <f>SUMIFS('EIA Imports Gasoline'!$D:$D,'EIA Imports Gasoline'!$A:$A,L$3,'EIA Imports Gasoline'!$C:$C,$A7)</f>
        <v/>
      </c>
      <c r="M7">
        <f>SUMIFS('EIA Imports Gasoline'!$D:$D,'EIA Imports Gasoline'!$A:$A,M$3,'EIA Imports Gasoline'!$C:$C,$A7)</f>
        <v/>
      </c>
      <c r="N7">
        <f>SUMIFS('EIA Imports Gasoline'!$D:$D,'EIA Imports Gasoline'!$A:$A,N$3,'EIA Imports Gasoline'!$C:$C,$A7)</f>
        <v/>
      </c>
      <c r="O7">
        <f>SUMIFS('EIA Imports Gasoline'!$D:$D,'EIA Imports Gasoline'!$A:$A,O$3,'EIA Imports Gasoline'!$C:$C,$A7)</f>
        <v/>
      </c>
      <c r="P7">
        <f>SUMIFS('EIA Imports Gasoline'!$D:$D,'EIA Imports Gasoline'!$A:$A,P$3,'EIA Imports Gasoline'!$C:$C,$A7)</f>
        <v/>
      </c>
      <c r="Q7">
        <f>SUMIFS('EIA Imports Gasoline'!$D:$D,'EIA Imports Gasoline'!$A:$A,Q$3,'EIA Imports Gasoline'!$C:$C,$A7)</f>
        <v/>
      </c>
      <c r="R7">
        <f>SUMIFS('EIA Imports Gasoline'!$D:$D,'EIA Imports Gasoline'!$A:$A,R$3,'EIA Imports Gasoline'!$C:$C,$A7)</f>
        <v/>
      </c>
      <c r="S7">
        <f>SUMIFS('EIA Imports Gasoline'!$D:$D,'EIA Imports Gasoline'!$A:$A,S$3,'EIA Imports Gasoline'!$C:$C,$A7)</f>
        <v/>
      </c>
      <c r="T7">
        <f>SUMIFS('EIA Imports Gasoline'!$D:$D,'EIA Imports Gasoline'!$A:$A,T$3,'EIA Imports Gasoline'!$C:$C,$A7)</f>
        <v/>
      </c>
      <c r="U7">
        <f>SUMIFS('EIA Imports Gasoline'!$D:$D,'EIA Imports Gasoline'!$A:$A,U$3,'EIA Imports Gasoline'!$C:$C,$A7)</f>
        <v/>
      </c>
      <c r="V7">
        <f>SUMIFS('EIA Imports Gasoline'!$D:$D,'EIA Imports Gasoline'!$A:$A,V$3,'EIA Imports Gasoline'!$C:$C,$A7)</f>
        <v/>
      </c>
      <c r="W7">
        <f>SUMIFS('EIA Imports Gasoline'!$D:$D,'EIA Imports Gasoline'!$A:$A,W$3,'EIA Imports Gasoline'!$C:$C,$A7)</f>
        <v/>
      </c>
      <c r="X7">
        <f>SUMIFS('EIA Imports Gasoline'!$D:$D,'EIA Imports Gasoline'!$A:$A,X$3,'EIA Imports Gasoline'!$C:$C,$A7)</f>
        <v/>
      </c>
      <c r="Y7">
        <f>SUMIFS('EIA Imports Gasoline'!$D:$D,'EIA Imports Gasoline'!$A:$A,Y$3,'EIA Imports Gasoline'!$C:$C,$A7)</f>
        <v/>
      </c>
      <c r="Z7">
        <f>SUMIFS('EIA Imports Gasoline'!$D:$D,'EIA Imports Gasoline'!$A:$A,Z$3,'EIA Imports Gasoline'!$C:$C,$A7)</f>
        <v/>
      </c>
      <c r="AA7">
        <f>SUMIFS('EIA Imports Gasoline'!$D:$D,'EIA Imports Gasoline'!$A:$A,AA$3,'EIA Imports Gasoline'!$C:$C,$A7)</f>
        <v/>
      </c>
      <c r="AB7">
        <f>SUMIFS('EIA Imports Gasoline'!$D:$D,'EIA Imports Gasoline'!$A:$A,AB$3,'EIA Imports Gasoline'!$C:$C,$A7)</f>
        <v/>
      </c>
      <c r="AC7">
        <f>SUMIFS('EIA Imports Gasoline'!$D:$D,'EIA Imports Gasoline'!$A:$A,AC$3,'EIA Imports Gasoline'!$C:$C,$A7)</f>
        <v/>
      </c>
      <c r="AD7">
        <f>SUMIFS('EIA Imports Gasoline'!$D:$D,'EIA Imports Gasoline'!$A:$A,AD$3,'EIA Imports Gasoline'!$C:$C,$A7)</f>
        <v/>
      </c>
      <c r="AE7">
        <f>SUMIFS('EIA Imports Gasoline'!$D:$D,'EIA Imports Gasoline'!$A:$A,AE$3,'EIA Imports Gasoline'!$C:$C,$A7)</f>
        <v/>
      </c>
      <c r="AF7">
        <f>SUMIFS('EIA Imports Gasoline'!$D:$D,'EIA Imports Gasoline'!$A:$A,AF$3,'EIA Imports Gasoline'!$C:$C,$A7)</f>
        <v/>
      </c>
      <c r="AG7">
        <f>SUMIFS('EIA Imports Gasoline'!$D:$D,'EIA Imports Gasoline'!$A:$A,AG$3,'EIA Imports Gasoline'!$C:$C,$A7)</f>
        <v/>
      </c>
      <c r="AH7">
        <f>SUMIFS('EIA Imports Gasoline'!$D:$D,'EIA Imports Gasoline'!$A:$A,AH$3,'EIA Imports Gasoline'!$C:$C,$A7)</f>
        <v/>
      </c>
      <c r="AI7">
        <f>SUMIFS('EIA Imports Gasoline'!$D:$D,'EIA Imports Gasoline'!$A:$A,AI$3,'EIA Imports Gasoline'!$C:$C,$A7)</f>
        <v/>
      </c>
      <c r="AJ7">
        <f>SUMIFS('EIA Imports Gasoline'!$D:$D,'EIA Imports Gasoline'!$A:$A,AJ$3,'EIA Imports Gasoline'!$C:$C,$A7)</f>
        <v/>
      </c>
      <c r="AK7">
        <f>SUMIFS('EIA Imports Gasoline'!$D:$D,'EIA Imports Gasoline'!$A:$A,AK$3,'EIA Imports Gasoline'!$C:$C,$A7)</f>
        <v/>
      </c>
      <c r="AL7">
        <f>SUMIFS('EIA Imports Gasoline'!$D:$D,'EIA Imports Gasoline'!$A:$A,AL$3,'EIA Imports Gasoline'!$C:$C,$A7)</f>
        <v/>
      </c>
      <c r="AM7">
        <f>SUMIFS('EIA Imports Gasoline'!$D:$D,'EIA Imports Gasoline'!$A:$A,AM$3,'EIA Imports Gasoline'!$C:$C,$A7)</f>
        <v/>
      </c>
      <c r="AN7">
        <f>SUMIFS('EIA Imports Gasoline'!$D:$D,'EIA Imports Gasoline'!$A:$A,AN$3,'EIA Imports Gasoline'!$C:$C,$A7)</f>
        <v/>
      </c>
      <c r="AO7">
        <f>SUMIFS('EIA Imports Gasoline'!$D:$D,'EIA Imports Gasoline'!$A:$A,AO$3,'EIA Imports Gasoline'!$C:$C,$A7)</f>
        <v/>
      </c>
      <c r="AP7">
        <f>SUMIFS('EIA Imports Gasoline'!$D:$D,'EIA Imports Gasoline'!$A:$A,AP$3,'EIA Imports Gasoline'!$C:$C,$A7)</f>
        <v/>
      </c>
      <c r="AQ7">
        <f>SUMIFS('EIA Imports Gasoline'!$D:$D,'EIA Imports Gasoline'!$A:$A,AQ$3,'EIA Imports Gasoline'!$C:$C,$A7)</f>
        <v/>
      </c>
      <c r="AR7">
        <f>SUMIFS('EIA Imports Gasoline'!$D:$D,'EIA Imports Gasoline'!$A:$A,AR$3,'EIA Imports Gasoline'!$C:$C,$A7)</f>
        <v/>
      </c>
      <c r="AS7">
        <f>SUMIFS('EIA Imports Gasoline'!$D:$D,'EIA Imports Gasoline'!$A:$A,AS$3,'EIA Imports Gasoline'!$C:$C,$A7)</f>
        <v/>
      </c>
      <c r="AT7">
        <f>SUMIFS('EIA Imports Gasoline'!$D:$D,'EIA Imports Gasoline'!$A:$A,AT$3,'EIA Imports Gasoline'!$C:$C,$A7)</f>
        <v/>
      </c>
      <c r="AU7">
        <f>SUMIFS('EIA Imports Gasoline'!$D:$D,'EIA Imports Gasoline'!$A:$A,AU$3,'EIA Imports Gasoline'!$C:$C,$A7)</f>
        <v/>
      </c>
    </row>
    <row r="8" spans="1:47">
      <c r="A8" t="s">
        <v>280</v>
      </c>
      <c r="B8" t="s">
        <v>1648</v>
      </c>
      <c r="C8" t="s">
        <v>1742</v>
      </c>
      <c r="D8">
        <f>SUMIFS('EIA Imports Gasoline'!$D:$D,'EIA Imports Gasoline'!$A:$A,D$3,'EIA Imports Gasoline'!$C:$C,$A8)</f>
        <v/>
      </c>
      <c r="E8">
        <f>SUMIFS('EIA Imports Gasoline'!$D:$D,'EIA Imports Gasoline'!$A:$A,E$3,'EIA Imports Gasoline'!$C:$C,$A8)</f>
        <v/>
      </c>
      <c r="F8">
        <f>SUMIFS('EIA Imports Gasoline'!$D:$D,'EIA Imports Gasoline'!$A:$A,F$3,'EIA Imports Gasoline'!$C:$C,$A8)</f>
        <v/>
      </c>
      <c r="G8">
        <f>SUMIFS('EIA Imports Gasoline'!$D:$D,'EIA Imports Gasoline'!$A:$A,G$3,'EIA Imports Gasoline'!$C:$C,$A8)</f>
        <v/>
      </c>
      <c r="H8">
        <f>SUMIFS('EIA Imports Gasoline'!$D:$D,'EIA Imports Gasoline'!$A:$A,H$3,'EIA Imports Gasoline'!$C:$C,$A8)</f>
        <v/>
      </c>
      <c r="I8">
        <f>SUMIFS('EIA Imports Gasoline'!$D:$D,'EIA Imports Gasoline'!$A:$A,I$3,'EIA Imports Gasoline'!$C:$C,$A8)</f>
        <v/>
      </c>
      <c r="J8">
        <f>SUMIFS('EIA Imports Gasoline'!$D:$D,'EIA Imports Gasoline'!$A:$A,J$3,'EIA Imports Gasoline'!$C:$C,$A8)</f>
        <v/>
      </c>
      <c r="K8">
        <f>SUMIFS('EIA Imports Gasoline'!$D:$D,'EIA Imports Gasoline'!$A:$A,K$3,'EIA Imports Gasoline'!$C:$C,$A8)</f>
        <v/>
      </c>
      <c r="L8">
        <f>SUMIFS('EIA Imports Gasoline'!$D:$D,'EIA Imports Gasoline'!$A:$A,L$3,'EIA Imports Gasoline'!$C:$C,$A8)</f>
        <v/>
      </c>
      <c r="M8">
        <f>SUMIFS('EIA Imports Gasoline'!$D:$D,'EIA Imports Gasoline'!$A:$A,M$3,'EIA Imports Gasoline'!$C:$C,$A8)</f>
        <v/>
      </c>
      <c r="N8">
        <f>SUMIFS('EIA Imports Gasoline'!$D:$D,'EIA Imports Gasoline'!$A:$A,N$3,'EIA Imports Gasoline'!$C:$C,$A8)</f>
        <v/>
      </c>
      <c r="O8">
        <f>SUMIFS('EIA Imports Gasoline'!$D:$D,'EIA Imports Gasoline'!$A:$A,O$3,'EIA Imports Gasoline'!$C:$C,$A8)</f>
        <v/>
      </c>
      <c r="P8">
        <f>SUMIFS('EIA Imports Gasoline'!$D:$D,'EIA Imports Gasoline'!$A:$A,P$3,'EIA Imports Gasoline'!$C:$C,$A8)</f>
        <v/>
      </c>
      <c r="Q8">
        <f>SUMIFS('EIA Imports Gasoline'!$D:$D,'EIA Imports Gasoline'!$A:$A,Q$3,'EIA Imports Gasoline'!$C:$C,$A8)</f>
        <v/>
      </c>
      <c r="R8">
        <f>SUMIFS('EIA Imports Gasoline'!$D:$D,'EIA Imports Gasoline'!$A:$A,R$3,'EIA Imports Gasoline'!$C:$C,$A8)</f>
        <v/>
      </c>
      <c r="S8">
        <f>SUMIFS('EIA Imports Gasoline'!$D:$D,'EIA Imports Gasoline'!$A:$A,S$3,'EIA Imports Gasoline'!$C:$C,$A8)</f>
        <v/>
      </c>
      <c r="T8">
        <f>SUMIFS('EIA Imports Gasoline'!$D:$D,'EIA Imports Gasoline'!$A:$A,T$3,'EIA Imports Gasoline'!$C:$C,$A8)</f>
        <v/>
      </c>
      <c r="U8">
        <f>SUMIFS('EIA Imports Gasoline'!$D:$D,'EIA Imports Gasoline'!$A:$A,U$3,'EIA Imports Gasoline'!$C:$C,$A8)</f>
        <v/>
      </c>
      <c r="V8">
        <f>SUMIFS('EIA Imports Gasoline'!$D:$D,'EIA Imports Gasoline'!$A:$A,V$3,'EIA Imports Gasoline'!$C:$C,$A8)</f>
        <v/>
      </c>
      <c r="W8">
        <f>SUMIFS('EIA Imports Gasoline'!$D:$D,'EIA Imports Gasoline'!$A:$A,W$3,'EIA Imports Gasoline'!$C:$C,$A8)</f>
        <v/>
      </c>
      <c r="X8">
        <f>SUMIFS('EIA Imports Gasoline'!$D:$D,'EIA Imports Gasoline'!$A:$A,X$3,'EIA Imports Gasoline'!$C:$C,$A8)</f>
        <v/>
      </c>
      <c r="Y8">
        <f>SUMIFS('EIA Imports Gasoline'!$D:$D,'EIA Imports Gasoline'!$A:$A,Y$3,'EIA Imports Gasoline'!$C:$C,$A8)</f>
        <v/>
      </c>
      <c r="Z8">
        <f>SUMIFS('EIA Imports Gasoline'!$D:$D,'EIA Imports Gasoline'!$A:$A,Z$3,'EIA Imports Gasoline'!$C:$C,$A8)</f>
        <v/>
      </c>
      <c r="AA8">
        <f>SUMIFS('EIA Imports Gasoline'!$D:$D,'EIA Imports Gasoline'!$A:$A,AA$3,'EIA Imports Gasoline'!$C:$C,$A8)</f>
        <v/>
      </c>
      <c r="AB8">
        <f>SUMIFS('EIA Imports Gasoline'!$D:$D,'EIA Imports Gasoline'!$A:$A,AB$3,'EIA Imports Gasoline'!$C:$C,$A8)</f>
        <v/>
      </c>
      <c r="AC8">
        <f>SUMIFS('EIA Imports Gasoline'!$D:$D,'EIA Imports Gasoline'!$A:$A,AC$3,'EIA Imports Gasoline'!$C:$C,$A8)</f>
        <v/>
      </c>
      <c r="AD8">
        <f>SUMIFS('EIA Imports Gasoline'!$D:$D,'EIA Imports Gasoline'!$A:$A,AD$3,'EIA Imports Gasoline'!$C:$C,$A8)</f>
        <v/>
      </c>
      <c r="AE8">
        <f>SUMIFS('EIA Imports Gasoline'!$D:$D,'EIA Imports Gasoline'!$A:$A,AE$3,'EIA Imports Gasoline'!$C:$C,$A8)</f>
        <v/>
      </c>
      <c r="AF8">
        <f>SUMIFS('EIA Imports Gasoline'!$D:$D,'EIA Imports Gasoline'!$A:$A,AF$3,'EIA Imports Gasoline'!$C:$C,$A8)</f>
        <v/>
      </c>
      <c r="AG8">
        <f>SUMIFS('EIA Imports Gasoline'!$D:$D,'EIA Imports Gasoline'!$A:$A,AG$3,'EIA Imports Gasoline'!$C:$C,$A8)</f>
        <v/>
      </c>
      <c r="AH8">
        <f>SUMIFS('EIA Imports Gasoline'!$D:$D,'EIA Imports Gasoline'!$A:$A,AH$3,'EIA Imports Gasoline'!$C:$C,$A8)</f>
        <v/>
      </c>
      <c r="AI8">
        <f>SUMIFS('EIA Imports Gasoline'!$D:$D,'EIA Imports Gasoline'!$A:$A,AI$3,'EIA Imports Gasoline'!$C:$C,$A8)</f>
        <v/>
      </c>
      <c r="AJ8">
        <f>SUMIFS('EIA Imports Gasoline'!$D:$D,'EIA Imports Gasoline'!$A:$A,AJ$3,'EIA Imports Gasoline'!$C:$C,$A8)</f>
        <v/>
      </c>
      <c r="AK8">
        <f>SUMIFS('EIA Imports Gasoline'!$D:$D,'EIA Imports Gasoline'!$A:$A,AK$3,'EIA Imports Gasoline'!$C:$C,$A8)</f>
        <v/>
      </c>
      <c r="AL8">
        <f>SUMIFS('EIA Imports Gasoline'!$D:$D,'EIA Imports Gasoline'!$A:$A,AL$3,'EIA Imports Gasoline'!$C:$C,$A8)</f>
        <v/>
      </c>
      <c r="AM8">
        <f>SUMIFS('EIA Imports Gasoline'!$D:$D,'EIA Imports Gasoline'!$A:$A,AM$3,'EIA Imports Gasoline'!$C:$C,$A8)</f>
        <v/>
      </c>
      <c r="AN8">
        <f>SUMIFS('EIA Imports Gasoline'!$D:$D,'EIA Imports Gasoline'!$A:$A,AN$3,'EIA Imports Gasoline'!$C:$C,$A8)</f>
        <v/>
      </c>
      <c r="AO8">
        <f>SUMIFS('EIA Imports Gasoline'!$D:$D,'EIA Imports Gasoline'!$A:$A,AO$3,'EIA Imports Gasoline'!$C:$C,$A8)</f>
        <v/>
      </c>
      <c r="AP8">
        <f>SUMIFS('EIA Imports Gasoline'!$D:$D,'EIA Imports Gasoline'!$A:$A,AP$3,'EIA Imports Gasoline'!$C:$C,$A8)</f>
        <v/>
      </c>
      <c r="AQ8">
        <f>SUMIFS('EIA Imports Gasoline'!$D:$D,'EIA Imports Gasoline'!$A:$A,AQ$3,'EIA Imports Gasoline'!$C:$C,$A8)</f>
        <v/>
      </c>
      <c r="AR8">
        <f>SUMIFS('EIA Imports Gasoline'!$D:$D,'EIA Imports Gasoline'!$A:$A,AR$3,'EIA Imports Gasoline'!$C:$C,$A8)</f>
        <v/>
      </c>
      <c r="AS8">
        <f>SUMIFS('EIA Imports Gasoline'!$D:$D,'EIA Imports Gasoline'!$A:$A,AS$3,'EIA Imports Gasoline'!$C:$C,$A8)</f>
        <v/>
      </c>
      <c r="AT8">
        <f>SUMIFS('EIA Imports Gasoline'!$D:$D,'EIA Imports Gasoline'!$A:$A,AT$3,'EIA Imports Gasoline'!$C:$C,$A8)</f>
        <v/>
      </c>
      <c r="AU8">
        <f>SUMIFS('EIA Imports Gasoline'!$D:$D,'EIA Imports Gasoline'!$A:$A,AU$3,'EIA Imports Gasoline'!$C:$C,$A8)</f>
        <v/>
      </c>
    </row>
    <row r="9" spans="1:47">
      <c r="A9" t="s">
        <v>311</v>
      </c>
      <c r="B9" t="s">
        <v>1648</v>
      </c>
      <c r="C9" t="s">
        <v>1742</v>
      </c>
      <c r="D9">
        <f>SUMIFS('EIA Imports Gasoline'!$D:$D,'EIA Imports Gasoline'!$A:$A,D$3,'EIA Imports Gasoline'!$C:$C,$A9)</f>
        <v/>
      </c>
      <c r="E9">
        <f>SUMIFS('EIA Imports Gasoline'!$D:$D,'EIA Imports Gasoline'!$A:$A,E$3,'EIA Imports Gasoline'!$C:$C,$A9)</f>
        <v/>
      </c>
      <c r="F9">
        <f>SUMIFS('EIA Imports Gasoline'!$D:$D,'EIA Imports Gasoline'!$A:$A,F$3,'EIA Imports Gasoline'!$C:$C,$A9)</f>
        <v/>
      </c>
      <c r="G9">
        <f>SUMIFS('EIA Imports Gasoline'!$D:$D,'EIA Imports Gasoline'!$A:$A,G$3,'EIA Imports Gasoline'!$C:$C,$A9)</f>
        <v/>
      </c>
      <c r="H9">
        <f>SUMIFS('EIA Imports Gasoline'!$D:$D,'EIA Imports Gasoline'!$A:$A,H$3,'EIA Imports Gasoline'!$C:$C,$A9)</f>
        <v/>
      </c>
      <c r="I9">
        <f>SUMIFS('EIA Imports Gasoline'!$D:$D,'EIA Imports Gasoline'!$A:$A,I$3,'EIA Imports Gasoline'!$C:$C,$A9)</f>
        <v/>
      </c>
      <c r="J9">
        <f>SUMIFS('EIA Imports Gasoline'!$D:$D,'EIA Imports Gasoline'!$A:$A,J$3,'EIA Imports Gasoline'!$C:$C,$A9)</f>
        <v/>
      </c>
      <c r="K9">
        <f>SUMIFS('EIA Imports Gasoline'!$D:$D,'EIA Imports Gasoline'!$A:$A,K$3,'EIA Imports Gasoline'!$C:$C,$A9)</f>
        <v/>
      </c>
      <c r="L9">
        <f>SUMIFS('EIA Imports Gasoline'!$D:$D,'EIA Imports Gasoline'!$A:$A,L$3,'EIA Imports Gasoline'!$C:$C,$A9)</f>
        <v/>
      </c>
      <c r="M9">
        <f>SUMIFS('EIA Imports Gasoline'!$D:$D,'EIA Imports Gasoline'!$A:$A,M$3,'EIA Imports Gasoline'!$C:$C,$A9)</f>
        <v/>
      </c>
      <c r="N9">
        <f>SUMIFS('EIA Imports Gasoline'!$D:$D,'EIA Imports Gasoline'!$A:$A,N$3,'EIA Imports Gasoline'!$C:$C,$A9)</f>
        <v/>
      </c>
      <c r="O9">
        <f>SUMIFS('EIA Imports Gasoline'!$D:$D,'EIA Imports Gasoline'!$A:$A,O$3,'EIA Imports Gasoline'!$C:$C,$A9)</f>
        <v/>
      </c>
      <c r="P9">
        <f>SUMIFS('EIA Imports Gasoline'!$D:$D,'EIA Imports Gasoline'!$A:$A,P$3,'EIA Imports Gasoline'!$C:$C,$A9)</f>
        <v/>
      </c>
      <c r="Q9">
        <f>SUMIFS('EIA Imports Gasoline'!$D:$D,'EIA Imports Gasoline'!$A:$A,Q$3,'EIA Imports Gasoline'!$C:$C,$A9)</f>
        <v/>
      </c>
      <c r="R9">
        <f>SUMIFS('EIA Imports Gasoline'!$D:$D,'EIA Imports Gasoline'!$A:$A,R$3,'EIA Imports Gasoline'!$C:$C,$A9)</f>
        <v/>
      </c>
      <c r="S9">
        <f>SUMIFS('EIA Imports Gasoline'!$D:$D,'EIA Imports Gasoline'!$A:$A,S$3,'EIA Imports Gasoline'!$C:$C,$A9)</f>
        <v/>
      </c>
      <c r="T9">
        <f>SUMIFS('EIA Imports Gasoline'!$D:$D,'EIA Imports Gasoline'!$A:$A,T$3,'EIA Imports Gasoline'!$C:$C,$A9)</f>
        <v/>
      </c>
      <c r="U9">
        <f>SUMIFS('EIA Imports Gasoline'!$D:$D,'EIA Imports Gasoline'!$A:$A,U$3,'EIA Imports Gasoline'!$C:$C,$A9)</f>
        <v/>
      </c>
      <c r="V9">
        <f>SUMIFS('EIA Imports Gasoline'!$D:$D,'EIA Imports Gasoline'!$A:$A,V$3,'EIA Imports Gasoline'!$C:$C,$A9)</f>
        <v/>
      </c>
      <c r="W9">
        <f>SUMIFS('EIA Imports Gasoline'!$D:$D,'EIA Imports Gasoline'!$A:$A,W$3,'EIA Imports Gasoline'!$C:$C,$A9)</f>
        <v/>
      </c>
      <c r="X9">
        <f>SUMIFS('EIA Imports Gasoline'!$D:$D,'EIA Imports Gasoline'!$A:$A,X$3,'EIA Imports Gasoline'!$C:$C,$A9)</f>
        <v/>
      </c>
      <c r="Y9">
        <f>SUMIFS('EIA Imports Gasoline'!$D:$D,'EIA Imports Gasoline'!$A:$A,Y$3,'EIA Imports Gasoline'!$C:$C,$A9)</f>
        <v/>
      </c>
      <c r="Z9">
        <f>SUMIFS('EIA Imports Gasoline'!$D:$D,'EIA Imports Gasoline'!$A:$A,Z$3,'EIA Imports Gasoline'!$C:$C,$A9)</f>
        <v/>
      </c>
      <c r="AA9">
        <f>SUMIFS('EIA Imports Gasoline'!$D:$D,'EIA Imports Gasoline'!$A:$A,AA$3,'EIA Imports Gasoline'!$C:$C,$A9)</f>
        <v/>
      </c>
      <c r="AB9">
        <f>SUMIFS('EIA Imports Gasoline'!$D:$D,'EIA Imports Gasoline'!$A:$A,AB$3,'EIA Imports Gasoline'!$C:$C,$A9)</f>
        <v/>
      </c>
      <c r="AC9">
        <f>SUMIFS('EIA Imports Gasoline'!$D:$D,'EIA Imports Gasoline'!$A:$A,AC$3,'EIA Imports Gasoline'!$C:$C,$A9)</f>
        <v/>
      </c>
      <c r="AD9">
        <f>SUMIFS('EIA Imports Gasoline'!$D:$D,'EIA Imports Gasoline'!$A:$A,AD$3,'EIA Imports Gasoline'!$C:$C,$A9)</f>
        <v/>
      </c>
      <c r="AE9">
        <f>SUMIFS('EIA Imports Gasoline'!$D:$D,'EIA Imports Gasoline'!$A:$A,AE$3,'EIA Imports Gasoline'!$C:$C,$A9)</f>
        <v/>
      </c>
      <c r="AF9">
        <f>SUMIFS('EIA Imports Gasoline'!$D:$D,'EIA Imports Gasoline'!$A:$A,AF$3,'EIA Imports Gasoline'!$C:$C,$A9)</f>
        <v/>
      </c>
      <c r="AG9">
        <f>SUMIFS('EIA Imports Gasoline'!$D:$D,'EIA Imports Gasoline'!$A:$A,AG$3,'EIA Imports Gasoline'!$C:$C,$A9)</f>
        <v/>
      </c>
      <c r="AH9">
        <f>SUMIFS('EIA Imports Gasoline'!$D:$D,'EIA Imports Gasoline'!$A:$A,AH$3,'EIA Imports Gasoline'!$C:$C,$A9)</f>
        <v/>
      </c>
      <c r="AI9">
        <f>SUMIFS('EIA Imports Gasoline'!$D:$D,'EIA Imports Gasoline'!$A:$A,AI$3,'EIA Imports Gasoline'!$C:$C,$A9)</f>
        <v/>
      </c>
      <c r="AJ9">
        <f>SUMIFS('EIA Imports Gasoline'!$D:$D,'EIA Imports Gasoline'!$A:$A,AJ$3,'EIA Imports Gasoline'!$C:$C,$A9)</f>
        <v/>
      </c>
      <c r="AK9">
        <f>SUMIFS('EIA Imports Gasoline'!$D:$D,'EIA Imports Gasoline'!$A:$A,AK$3,'EIA Imports Gasoline'!$C:$C,$A9)</f>
        <v/>
      </c>
      <c r="AL9">
        <f>SUMIFS('EIA Imports Gasoline'!$D:$D,'EIA Imports Gasoline'!$A:$A,AL$3,'EIA Imports Gasoline'!$C:$C,$A9)</f>
        <v/>
      </c>
      <c r="AM9">
        <f>SUMIFS('EIA Imports Gasoline'!$D:$D,'EIA Imports Gasoline'!$A:$A,AM$3,'EIA Imports Gasoline'!$C:$C,$A9)</f>
        <v/>
      </c>
      <c r="AN9">
        <f>SUMIFS('EIA Imports Gasoline'!$D:$D,'EIA Imports Gasoline'!$A:$A,AN$3,'EIA Imports Gasoline'!$C:$C,$A9)</f>
        <v/>
      </c>
      <c r="AO9">
        <f>SUMIFS('EIA Imports Gasoline'!$D:$D,'EIA Imports Gasoline'!$A:$A,AO$3,'EIA Imports Gasoline'!$C:$C,$A9)</f>
        <v/>
      </c>
      <c r="AP9">
        <f>SUMIFS('EIA Imports Gasoline'!$D:$D,'EIA Imports Gasoline'!$A:$A,AP$3,'EIA Imports Gasoline'!$C:$C,$A9)</f>
        <v/>
      </c>
      <c r="AQ9">
        <f>SUMIFS('EIA Imports Gasoline'!$D:$D,'EIA Imports Gasoline'!$A:$A,AQ$3,'EIA Imports Gasoline'!$C:$C,$A9)</f>
        <v/>
      </c>
      <c r="AR9">
        <f>SUMIFS('EIA Imports Gasoline'!$D:$D,'EIA Imports Gasoline'!$A:$A,AR$3,'EIA Imports Gasoline'!$C:$C,$A9)</f>
        <v/>
      </c>
      <c r="AS9">
        <f>SUMIFS('EIA Imports Gasoline'!$D:$D,'EIA Imports Gasoline'!$A:$A,AS$3,'EIA Imports Gasoline'!$C:$C,$A9)</f>
        <v/>
      </c>
      <c r="AT9">
        <f>SUMIFS('EIA Imports Gasoline'!$D:$D,'EIA Imports Gasoline'!$A:$A,AT$3,'EIA Imports Gasoline'!$C:$C,$A9)</f>
        <v/>
      </c>
      <c r="AU9">
        <f>SUMIFS('EIA Imports Gasoline'!$D:$D,'EIA Imports Gasoline'!$A:$A,AU$3,'EIA Imports Gasoline'!$C:$C,$A9)</f>
        <v/>
      </c>
    </row>
    <row r="10" spans="1:47">
      <c r="A10" t="s">
        <v>349</v>
      </c>
      <c r="B10" t="s">
        <v>1648</v>
      </c>
      <c r="C10" t="s">
        <v>1742</v>
      </c>
      <c r="D10">
        <f>SUMIFS('EIA Imports Gasoline'!$D:$D,'EIA Imports Gasoline'!$A:$A,D$3,'EIA Imports Gasoline'!$C:$C,$A10)</f>
        <v/>
      </c>
      <c r="E10">
        <f>SUMIFS('EIA Imports Gasoline'!$D:$D,'EIA Imports Gasoline'!$A:$A,E$3,'EIA Imports Gasoline'!$C:$C,$A10)</f>
        <v/>
      </c>
      <c r="F10">
        <f>SUMIFS('EIA Imports Gasoline'!$D:$D,'EIA Imports Gasoline'!$A:$A,F$3,'EIA Imports Gasoline'!$C:$C,$A10)</f>
        <v/>
      </c>
      <c r="G10">
        <f>SUMIFS('EIA Imports Gasoline'!$D:$D,'EIA Imports Gasoline'!$A:$A,G$3,'EIA Imports Gasoline'!$C:$C,$A10)</f>
        <v/>
      </c>
      <c r="H10">
        <f>SUMIFS('EIA Imports Gasoline'!$D:$D,'EIA Imports Gasoline'!$A:$A,H$3,'EIA Imports Gasoline'!$C:$C,$A10)</f>
        <v/>
      </c>
      <c r="I10">
        <f>SUMIFS('EIA Imports Gasoline'!$D:$D,'EIA Imports Gasoline'!$A:$A,I$3,'EIA Imports Gasoline'!$C:$C,$A10)</f>
        <v/>
      </c>
      <c r="J10">
        <f>SUMIFS('EIA Imports Gasoline'!$D:$D,'EIA Imports Gasoline'!$A:$A,J$3,'EIA Imports Gasoline'!$C:$C,$A10)</f>
        <v/>
      </c>
      <c r="K10">
        <f>SUMIFS('EIA Imports Gasoline'!$D:$D,'EIA Imports Gasoline'!$A:$A,K$3,'EIA Imports Gasoline'!$C:$C,$A10)</f>
        <v/>
      </c>
      <c r="L10">
        <f>SUMIFS('EIA Imports Gasoline'!$D:$D,'EIA Imports Gasoline'!$A:$A,L$3,'EIA Imports Gasoline'!$C:$C,$A10)</f>
        <v/>
      </c>
      <c r="M10">
        <f>SUMIFS('EIA Imports Gasoline'!$D:$D,'EIA Imports Gasoline'!$A:$A,M$3,'EIA Imports Gasoline'!$C:$C,$A10)</f>
        <v/>
      </c>
      <c r="N10">
        <f>SUMIFS('EIA Imports Gasoline'!$D:$D,'EIA Imports Gasoline'!$A:$A,N$3,'EIA Imports Gasoline'!$C:$C,$A10)</f>
        <v/>
      </c>
      <c r="O10">
        <f>SUMIFS('EIA Imports Gasoline'!$D:$D,'EIA Imports Gasoline'!$A:$A,O$3,'EIA Imports Gasoline'!$C:$C,$A10)</f>
        <v/>
      </c>
      <c r="P10">
        <f>SUMIFS('EIA Imports Gasoline'!$D:$D,'EIA Imports Gasoline'!$A:$A,P$3,'EIA Imports Gasoline'!$C:$C,$A10)</f>
        <v/>
      </c>
      <c r="Q10">
        <f>SUMIFS('EIA Imports Gasoline'!$D:$D,'EIA Imports Gasoline'!$A:$A,Q$3,'EIA Imports Gasoline'!$C:$C,$A10)</f>
        <v/>
      </c>
      <c r="R10">
        <f>SUMIFS('EIA Imports Gasoline'!$D:$D,'EIA Imports Gasoline'!$A:$A,R$3,'EIA Imports Gasoline'!$C:$C,$A10)</f>
        <v/>
      </c>
      <c r="S10">
        <f>SUMIFS('EIA Imports Gasoline'!$D:$D,'EIA Imports Gasoline'!$A:$A,S$3,'EIA Imports Gasoline'!$C:$C,$A10)</f>
        <v/>
      </c>
      <c r="T10">
        <f>SUMIFS('EIA Imports Gasoline'!$D:$D,'EIA Imports Gasoline'!$A:$A,T$3,'EIA Imports Gasoline'!$C:$C,$A10)</f>
        <v/>
      </c>
      <c r="U10">
        <f>SUMIFS('EIA Imports Gasoline'!$D:$D,'EIA Imports Gasoline'!$A:$A,U$3,'EIA Imports Gasoline'!$C:$C,$A10)</f>
        <v/>
      </c>
      <c r="V10">
        <f>SUMIFS('EIA Imports Gasoline'!$D:$D,'EIA Imports Gasoline'!$A:$A,V$3,'EIA Imports Gasoline'!$C:$C,$A10)</f>
        <v/>
      </c>
      <c r="W10">
        <f>SUMIFS('EIA Imports Gasoline'!$D:$D,'EIA Imports Gasoline'!$A:$A,W$3,'EIA Imports Gasoline'!$C:$C,$A10)</f>
        <v/>
      </c>
      <c r="X10">
        <f>SUMIFS('EIA Imports Gasoline'!$D:$D,'EIA Imports Gasoline'!$A:$A,X$3,'EIA Imports Gasoline'!$C:$C,$A10)</f>
        <v/>
      </c>
      <c r="Y10">
        <f>SUMIFS('EIA Imports Gasoline'!$D:$D,'EIA Imports Gasoline'!$A:$A,Y$3,'EIA Imports Gasoline'!$C:$C,$A10)</f>
        <v/>
      </c>
      <c r="Z10">
        <f>SUMIFS('EIA Imports Gasoline'!$D:$D,'EIA Imports Gasoline'!$A:$A,Z$3,'EIA Imports Gasoline'!$C:$C,$A10)</f>
        <v/>
      </c>
      <c r="AA10">
        <f>SUMIFS('EIA Imports Gasoline'!$D:$D,'EIA Imports Gasoline'!$A:$A,AA$3,'EIA Imports Gasoline'!$C:$C,$A10)</f>
        <v/>
      </c>
      <c r="AB10">
        <f>SUMIFS('EIA Imports Gasoline'!$D:$D,'EIA Imports Gasoline'!$A:$A,AB$3,'EIA Imports Gasoline'!$C:$C,$A10)</f>
        <v/>
      </c>
      <c r="AC10">
        <f>SUMIFS('EIA Imports Gasoline'!$D:$D,'EIA Imports Gasoline'!$A:$A,AC$3,'EIA Imports Gasoline'!$C:$C,$A10)</f>
        <v/>
      </c>
      <c r="AD10">
        <f>SUMIFS('EIA Imports Gasoline'!$D:$D,'EIA Imports Gasoline'!$A:$A,AD$3,'EIA Imports Gasoline'!$C:$C,$A10)</f>
        <v/>
      </c>
      <c r="AE10">
        <f>SUMIFS('EIA Imports Gasoline'!$D:$D,'EIA Imports Gasoline'!$A:$A,AE$3,'EIA Imports Gasoline'!$C:$C,$A10)</f>
        <v/>
      </c>
      <c r="AF10">
        <f>SUMIFS('EIA Imports Gasoline'!$D:$D,'EIA Imports Gasoline'!$A:$A,AF$3,'EIA Imports Gasoline'!$C:$C,$A10)</f>
        <v/>
      </c>
      <c r="AG10">
        <f>SUMIFS('EIA Imports Gasoline'!$D:$D,'EIA Imports Gasoline'!$A:$A,AG$3,'EIA Imports Gasoline'!$C:$C,$A10)</f>
        <v/>
      </c>
      <c r="AH10">
        <f>SUMIFS('EIA Imports Gasoline'!$D:$D,'EIA Imports Gasoline'!$A:$A,AH$3,'EIA Imports Gasoline'!$C:$C,$A10)</f>
        <v/>
      </c>
      <c r="AI10">
        <f>SUMIFS('EIA Imports Gasoline'!$D:$D,'EIA Imports Gasoline'!$A:$A,AI$3,'EIA Imports Gasoline'!$C:$C,$A10)</f>
        <v/>
      </c>
      <c r="AJ10">
        <f>SUMIFS('EIA Imports Gasoline'!$D:$D,'EIA Imports Gasoline'!$A:$A,AJ$3,'EIA Imports Gasoline'!$C:$C,$A10)</f>
        <v/>
      </c>
      <c r="AK10">
        <f>SUMIFS('EIA Imports Gasoline'!$D:$D,'EIA Imports Gasoline'!$A:$A,AK$3,'EIA Imports Gasoline'!$C:$C,$A10)</f>
        <v/>
      </c>
      <c r="AL10">
        <f>SUMIFS('EIA Imports Gasoline'!$D:$D,'EIA Imports Gasoline'!$A:$A,AL$3,'EIA Imports Gasoline'!$C:$C,$A10)</f>
        <v/>
      </c>
      <c r="AM10">
        <f>SUMIFS('EIA Imports Gasoline'!$D:$D,'EIA Imports Gasoline'!$A:$A,AM$3,'EIA Imports Gasoline'!$C:$C,$A10)</f>
        <v/>
      </c>
      <c r="AN10">
        <f>SUMIFS('EIA Imports Gasoline'!$D:$D,'EIA Imports Gasoline'!$A:$A,AN$3,'EIA Imports Gasoline'!$C:$C,$A10)</f>
        <v/>
      </c>
      <c r="AO10">
        <f>SUMIFS('EIA Imports Gasoline'!$D:$D,'EIA Imports Gasoline'!$A:$A,AO$3,'EIA Imports Gasoline'!$C:$C,$A10)</f>
        <v/>
      </c>
      <c r="AP10">
        <f>SUMIFS('EIA Imports Gasoline'!$D:$D,'EIA Imports Gasoline'!$A:$A,AP$3,'EIA Imports Gasoline'!$C:$C,$A10)</f>
        <v/>
      </c>
      <c r="AQ10">
        <f>SUMIFS('EIA Imports Gasoline'!$D:$D,'EIA Imports Gasoline'!$A:$A,AQ$3,'EIA Imports Gasoline'!$C:$C,$A10)</f>
        <v/>
      </c>
      <c r="AR10">
        <f>SUMIFS('EIA Imports Gasoline'!$D:$D,'EIA Imports Gasoline'!$A:$A,AR$3,'EIA Imports Gasoline'!$C:$C,$A10)</f>
        <v/>
      </c>
      <c r="AS10">
        <f>SUMIFS('EIA Imports Gasoline'!$D:$D,'EIA Imports Gasoline'!$A:$A,AS$3,'EIA Imports Gasoline'!$C:$C,$A10)</f>
        <v/>
      </c>
      <c r="AT10">
        <f>SUMIFS('EIA Imports Gasoline'!$D:$D,'EIA Imports Gasoline'!$A:$A,AT$3,'EIA Imports Gasoline'!$C:$C,$A10)</f>
        <v/>
      </c>
      <c r="AU10">
        <f>SUMIFS('EIA Imports Gasoline'!$D:$D,'EIA Imports Gasoline'!$A:$A,AU$3,'EIA Imports Gasoline'!$C:$C,$A10)</f>
        <v/>
      </c>
    </row>
    <row r="11" spans="1:47">
      <c r="A11" t="s">
        <v>399</v>
      </c>
      <c r="B11" t="s">
        <v>1648</v>
      </c>
      <c r="C11" t="s">
        <v>1742</v>
      </c>
      <c r="D11">
        <f>SUMIFS('EIA Imports Gasoline'!$D:$D,'EIA Imports Gasoline'!$A:$A,D$3,'EIA Imports Gasoline'!$C:$C,$A11)</f>
        <v/>
      </c>
      <c r="E11">
        <f>SUMIFS('EIA Imports Gasoline'!$D:$D,'EIA Imports Gasoline'!$A:$A,E$3,'EIA Imports Gasoline'!$C:$C,$A11)</f>
        <v/>
      </c>
      <c r="F11">
        <f>SUMIFS('EIA Imports Gasoline'!$D:$D,'EIA Imports Gasoline'!$A:$A,F$3,'EIA Imports Gasoline'!$C:$C,$A11)</f>
        <v/>
      </c>
      <c r="G11">
        <f>SUMIFS('EIA Imports Gasoline'!$D:$D,'EIA Imports Gasoline'!$A:$A,G$3,'EIA Imports Gasoline'!$C:$C,$A11)</f>
        <v/>
      </c>
      <c r="H11">
        <f>SUMIFS('EIA Imports Gasoline'!$D:$D,'EIA Imports Gasoline'!$A:$A,H$3,'EIA Imports Gasoline'!$C:$C,$A11)</f>
        <v/>
      </c>
      <c r="I11">
        <f>SUMIFS('EIA Imports Gasoline'!$D:$D,'EIA Imports Gasoline'!$A:$A,I$3,'EIA Imports Gasoline'!$C:$C,$A11)</f>
        <v/>
      </c>
      <c r="J11">
        <f>SUMIFS('EIA Imports Gasoline'!$D:$D,'EIA Imports Gasoline'!$A:$A,J$3,'EIA Imports Gasoline'!$C:$C,$A11)</f>
        <v/>
      </c>
      <c r="K11">
        <f>SUMIFS('EIA Imports Gasoline'!$D:$D,'EIA Imports Gasoline'!$A:$A,K$3,'EIA Imports Gasoline'!$C:$C,$A11)</f>
        <v/>
      </c>
      <c r="L11">
        <f>SUMIFS('EIA Imports Gasoline'!$D:$D,'EIA Imports Gasoline'!$A:$A,L$3,'EIA Imports Gasoline'!$C:$C,$A11)</f>
        <v/>
      </c>
      <c r="M11">
        <f>SUMIFS('EIA Imports Gasoline'!$D:$D,'EIA Imports Gasoline'!$A:$A,M$3,'EIA Imports Gasoline'!$C:$C,$A11)</f>
        <v/>
      </c>
      <c r="N11">
        <f>SUMIFS('EIA Imports Gasoline'!$D:$D,'EIA Imports Gasoline'!$A:$A,N$3,'EIA Imports Gasoline'!$C:$C,$A11)</f>
        <v/>
      </c>
      <c r="O11">
        <f>SUMIFS('EIA Imports Gasoline'!$D:$D,'EIA Imports Gasoline'!$A:$A,O$3,'EIA Imports Gasoline'!$C:$C,$A11)</f>
        <v/>
      </c>
      <c r="P11">
        <f>SUMIFS('EIA Imports Gasoline'!$D:$D,'EIA Imports Gasoline'!$A:$A,P$3,'EIA Imports Gasoline'!$C:$C,$A11)</f>
        <v/>
      </c>
      <c r="Q11">
        <f>SUMIFS('EIA Imports Gasoline'!$D:$D,'EIA Imports Gasoline'!$A:$A,Q$3,'EIA Imports Gasoline'!$C:$C,$A11)</f>
        <v/>
      </c>
      <c r="R11">
        <f>SUMIFS('EIA Imports Gasoline'!$D:$D,'EIA Imports Gasoline'!$A:$A,R$3,'EIA Imports Gasoline'!$C:$C,$A11)</f>
        <v/>
      </c>
      <c r="S11">
        <f>SUMIFS('EIA Imports Gasoline'!$D:$D,'EIA Imports Gasoline'!$A:$A,S$3,'EIA Imports Gasoline'!$C:$C,$A11)</f>
        <v/>
      </c>
      <c r="T11">
        <f>SUMIFS('EIA Imports Gasoline'!$D:$D,'EIA Imports Gasoline'!$A:$A,T$3,'EIA Imports Gasoline'!$C:$C,$A11)</f>
        <v/>
      </c>
      <c r="U11">
        <f>SUMIFS('EIA Imports Gasoline'!$D:$D,'EIA Imports Gasoline'!$A:$A,U$3,'EIA Imports Gasoline'!$C:$C,$A11)</f>
        <v/>
      </c>
      <c r="V11">
        <f>SUMIFS('EIA Imports Gasoline'!$D:$D,'EIA Imports Gasoline'!$A:$A,V$3,'EIA Imports Gasoline'!$C:$C,$A11)</f>
        <v/>
      </c>
      <c r="W11">
        <f>SUMIFS('EIA Imports Gasoline'!$D:$D,'EIA Imports Gasoline'!$A:$A,W$3,'EIA Imports Gasoline'!$C:$C,$A11)</f>
        <v/>
      </c>
      <c r="X11">
        <f>SUMIFS('EIA Imports Gasoline'!$D:$D,'EIA Imports Gasoline'!$A:$A,X$3,'EIA Imports Gasoline'!$C:$C,$A11)</f>
        <v/>
      </c>
      <c r="Y11">
        <f>SUMIFS('EIA Imports Gasoline'!$D:$D,'EIA Imports Gasoline'!$A:$A,Y$3,'EIA Imports Gasoline'!$C:$C,$A11)</f>
        <v/>
      </c>
      <c r="Z11">
        <f>SUMIFS('EIA Imports Gasoline'!$D:$D,'EIA Imports Gasoline'!$A:$A,Z$3,'EIA Imports Gasoline'!$C:$C,$A11)</f>
        <v/>
      </c>
      <c r="AA11">
        <f>SUMIFS('EIA Imports Gasoline'!$D:$D,'EIA Imports Gasoline'!$A:$A,AA$3,'EIA Imports Gasoline'!$C:$C,$A11)</f>
        <v/>
      </c>
      <c r="AB11">
        <f>SUMIFS('EIA Imports Gasoline'!$D:$D,'EIA Imports Gasoline'!$A:$A,AB$3,'EIA Imports Gasoline'!$C:$C,$A11)</f>
        <v/>
      </c>
      <c r="AC11">
        <f>SUMIFS('EIA Imports Gasoline'!$D:$D,'EIA Imports Gasoline'!$A:$A,AC$3,'EIA Imports Gasoline'!$C:$C,$A11)</f>
        <v/>
      </c>
      <c r="AD11">
        <f>SUMIFS('EIA Imports Gasoline'!$D:$D,'EIA Imports Gasoline'!$A:$A,AD$3,'EIA Imports Gasoline'!$C:$C,$A11)</f>
        <v/>
      </c>
      <c r="AE11">
        <f>SUMIFS('EIA Imports Gasoline'!$D:$D,'EIA Imports Gasoline'!$A:$A,AE$3,'EIA Imports Gasoline'!$C:$C,$A11)</f>
        <v/>
      </c>
      <c r="AF11">
        <f>SUMIFS('EIA Imports Gasoline'!$D:$D,'EIA Imports Gasoline'!$A:$A,AF$3,'EIA Imports Gasoline'!$C:$C,$A11)</f>
        <v/>
      </c>
      <c r="AG11">
        <f>SUMIFS('EIA Imports Gasoline'!$D:$D,'EIA Imports Gasoline'!$A:$A,AG$3,'EIA Imports Gasoline'!$C:$C,$A11)</f>
        <v/>
      </c>
      <c r="AH11">
        <f>SUMIFS('EIA Imports Gasoline'!$D:$D,'EIA Imports Gasoline'!$A:$A,AH$3,'EIA Imports Gasoline'!$C:$C,$A11)</f>
        <v/>
      </c>
      <c r="AI11">
        <f>SUMIFS('EIA Imports Gasoline'!$D:$D,'EIA Imports Gasoline'!$A:$A,AI$3,'EIA Imports Gasoline'!$C:$C,$A11)</f>
        <v/>
      </c>
      <c r="AJ11">
        <f>SUMIFS('EIA Imports Gasoline'!$D:$D,'EIA Imports Gasoline'!$A:$A,AJ$3,'EIA Imports Gasoline'!$C:$C,$A11)</f>
        <v/>
      </c>
      <c r="AK11">
        <f>SUMIFS('EIA Imports Gasoline'!$D:$D,'EIA Imports Gasoline'!$A:$A,AK$3,'EIA Imports Gasoline'!$C:$C,$A11)</f>
        <v/>
      </c>
      <c r="AL11">
        <f>SUMIFS('EIA Imports Gasoline'!$D:$D,'EIA Imports Gasoline'!$A:$A,AL$3,'EIA Imports Gasoline'!$C:$C,$A11)</f>
        <v/>
      </c>
      <c r="AM11">
        <f>SUMIFS('EIA Imports Gasoline'!$D:$D,'EIA Imports Gasoline'!$A:$A,AM$3,'EIA Imports Gasoline'!$C:$C,$A11)</f>
        <v/>
      </c>
      <c r="AN11">
        <f>SUMIFS('EIA Imports Gasoline'!$D:$D,'EIA Imports Gasoline'!$A:$A,AN$3,'EIA Imports Gasoline'!$C:$C,$A11)</f>
        <v/>
      </c>
      <c r="AO11">
        <f>SUMIFS('EIA Imports Gasoline'!$D:$D,'EIA Imports Gasoline'!$A:$A,AO$3,'EIA Imports Gasoline'!$C:$C,$A11)</f>
        <v/>
      </c>
      <c r="AP11">
        <f>SUMIFS('EIA Imports Gasoline'!$D:$D,'EIA Imports Gasoline'!$A:$A,AP$3,'EIA Imports Gasoline'!$C:$C,$A11)</f>
        <v/>
      </c>
      <c r="AQ11">
        <f>SUMIFS('EIA Imports Gasoline'!$D:$D,'EIA Imports Gasoline'!$A:$A,AQ$3,'EIA Imports Gasoline'!$C:$C,$A11)</f>
        <v/>
      </c>
      <c r="AR11">
        <f>SUMIFS('EIA Imports Gasoline'!$D:$D,'EIA Imports Gasoline'!$A:$A,AR$3,'EIA Imports Gasoline'!$C:$C,$A11)</f>
        <v/>
      </c>
      <c r="AS11">
        <f>SUMIFS('EIA Imports Gasoline'!$D:$D,'EIA Imports Gasoline'!$A:$A,AS$3,'EIA Imports Gasoline'!$C:$C,$A11)</f>
        <v/>
      </c>
      <c r="AT11">
        <f>SUMIFS('EIA Imports Gasoline'!$D:$D,'EIA Imports Gasoline'!$A:$A,AT$3,'EIA Imports Gasoline'!$C:$C,$A11)</f>
        <v/>
      </c>
      <c r="AU11">
        <f>SUMIFS('EIA Imports Gasoline'!$D:$D,'EIA Imports Gasoline'!$A:$A,AU$3,'EIA Imports Gasoline'!$C:$C,$A11)</f>
        <v/>
      </c>
    </row>
    <row r="12" spans="1:47">
      <c r="A12" t="s">
        <v>288</v>
      </c>
      <c r="B12" t="s">
        <v>1648</v>
      </c>
      <c r="C12" t="s">
        <v>1742</v>
      </c>
      <c r="D12">
        <f>SUMIFS('EIA Imports Gasoline'!$D:$D,'EIA Imports Gasoline'!$A:$A,D$3,'EIA Imports Gasoline'!$C:$C,$A12)</f>
        <v/>
      </c>
      <c r="E12">
        <f>SUMIFS('EIA Imports Gasoline'!$D:$D,'EIA Imports Gasoline'!$A:$A,E$3,'EIA Imports Gasoline'!$C:$C,$A12)</f>
        <v/>
      </c>
      <c r="F12">
        <f>SUMIFS('EIA Imports Gasoline'!$D:$D,'EIA Imports Gasoline'!$A:$A,F$3,'EIA Imports Gasoline'!$C:$C,$A12)</f>
        <v/>
      </c>
      <c r="G12">
        <f>SUMIFS('EIA Imports Gasoline'!$D:$D,'EIA Imports Gasoline'!$A:$A,G$3,'EIA Imports Gasoline'!$C:$C,$A12)</f>
        <v/>
      </c>
      <c r="H12">
        <f>SUMIFS('EIA Imports Gasoline'!$D:$D,'EIA Imports Gasoline'!$A:$A,H$3,'EIA Imports Gasoline'!$C:$C,$A12)</f>
        <v/>
      </c>
      <c r="I12">
        <f>SUMIFS('EIA Imports Gasoline'!$D:$D,'EIA Imports Gasoline'!$A:$A,I$3,'EIA Imports Gasoline'!$C:$C,$A12)</f>
        <v/>
      </c>
      <c r="J12">
        <f>SUMIFS('EIA Imports Gasoline'!$D:$D,'EIA Imports Gasoline'!$A:$A,J$3,'EIA Imports Gasoline'!$C:$C,$A12)</f>
        <v/>
      </c>
      <c r="K12">
        <f>SUMIFS('EIA Imports Gasoline'!$D:$D,'EIA Imports Gasoline'!$A:$A,K$3,'EIA Imports Gasoline'!$C:$C,$A12)</f>
        <v/>
      </c>
      <c r="L12">
        <f>SUMIFS('EIA Imports Gasoline'!$D:$D,'EIA Imports Gasoline'!$A:$A,L$3,'EIA Imports Gasoline'!$C:$C,$A12)</f>
        <v/>
      </c>
      <c r="M12">
        <f>SUMIFS('EIA Imports Gasoline'!$D:$D,'EIA Imports Gasoline'!$A:$A,M$3,'EIA Imports Gasoline'!$C:$C,$A12)</f>
        <v/>
      </c>
      <c r="N12">
        <f>SUMIFS('EIA Imports Gasoline'!$D:$D,'EIA Imports Gasoline'!$A:$A,N$3,'EIA Imports Gasoline'!$C:$C,$A12)</f>
        <v/>
      </c>
      <c r="O12">
        <f>SUMIFS('EIA Imports Gasoline'!$D:$D,'EIA Imports Gasoline'!$A:$A,O$3,'EIA Imports Gasoline'!$C:$C,$A12)</f>
        <v/>
      </c>
      <c r="P12">
        <f>SUMIFS('EIA Imports Gasoline'!$D:$D,'EIA Imports Gasoline'!$A:$A,P$3,'EIA Imports Gasoline'!$C:$C,$A12)</f>
        <v/>
      </c>
      <c r="Q12">
        <f>SUMIFS('EIA Imports Gasoline'!$D:$D,'EIA Imports Gasoline'!$A:$A,Q$3,'EIA Imports Gasoline'!$C:$C,$A12)</f>
        <v/>
      </c>
      <c r="R12">
        <f>SUMIFS('EIA Imports Gasoline'!$D:$D,'EIA Imports Gasoline'!$A:$A,R$3,'EIA Imports Gasoline'!$C:$C,$A12)</f>
        <v/>
      </c>
      <c r="S12">
        <f>SUMIFS('EIA Imports Gasoline'!$D:$D,'EIA Imports Gasoline'!$A:$A,S$3,'EIA Imports Gasoline'!$C:$C,$A12)</f>
        <v/>
      </c>
      <c r="T12">
        <f>SUMIFS('EIA Imports Gasoline'!$D:$D,'EIA Imports Gasoline'!$A:$A,T$3,'EIA Imports Gasoline'!$C:$C,$A12)</f>
        <v/>
      </c>
      <c r="U12">
        <f>SUMIFS('EIA Imports Gasoline'!$D:$D,'EIA Imports Gasoline'!$A:$A,U$3,'EIA Imports Gasoline'!$C:$C,$A12)</f>
        <v/>
      </c>
      <c r="V12">
        <f>SUMIFS('EIA Imports Gasoline'!$D:$D,'EIA Imports Gasoline'!$A:$A,V$3,'EIA Imports Gasoline'!$C:$C,$A12)</f>
        <v/>
      </c>
      <c r="W12">
        <f>SUMIFS('EIA Imports Gasoline'!$D:$D,'EIA Imports Gasoline'!$A:$A,W$3,'EIA Imports Gasoline'!$C:$C,$A12)</f>
        <v/>
      </c>
      <c r="X12">
        <f>SUMIFS('EIA Imports Gasoline'!$D:$D,'EIA Imports Gasoline'!$A:$A,X$3,'EIA Imports Gasoline'!$C:$C,$A12)</f>
        <v/>
      </c>
      <c r="Y12">
        <f>SUMIFS('EIA Imports Gasoline'!$D:$D,'EIA Imports Gasoline'!$A:$A,Y$3,'EIA Imports Gasoline'!$C:$C,$A12)</f>
        <v/>
      </c>
      <c r="Z12">
        <f>SUMIFS('EIA Imports Gasoline'!$D:$D,'EIA Imports Gasoline'!$A:$A,Z$3,'EIA Imports Gasoline'!$C:$C,$A12)</f>
        <v/>
      </c>
      <c r="AA12">
        <f>SUMIFS('EIA Imports Gasoline'!$D:$D,'EIA Imports Gasoline'!$A:$A,AA$3,'EIA Imports Gasoline'!$C:$C,$A12)</f>
        <v/>
      </c>
      <c r="AB12">
        <f>SUMIFS('EIA Imports Gasoline'!$D:$D,'EIA Imports Gasoline'!$A:$A,AB$3,'EIA Imports Gasoline'!$C:$C,$A12)</f>
        <v/>
      </c>
      <c r="AC12">
        <f>SUMIFS('EIA Imports Gasoline'!$D:$D,'EIA Imports Gasoline'!$A:$A,AC$3,'EIA Imports Gasoline'!$C:$C,$A12)</f>
        <v/>
      </c>
      <c r="AD12">
        <f>SUMIFS('EIA Imports Gasoline'!$D:$D,'EIA Imports Gasoline'!$A:$A,AD$3,'EIA Imports Gasoline'!$C:$C,$A12)</f>
        <v/>
      </c>
      <c r="AE12">
        <f>SUMIFS('EIA Imports Gasoline'!$D:$D,'EIA Imports Gasoline'!$A:$A,AE$3,'EIA Imports Gasoline'!$C:$C,$A12)</f>
        <v/>
      </c>
      <c r="AF12">
        <f>SUMIFS('EIA Imports Gasoline'!$D:$D,'EIA Imports Gasoline'!$A:$A,AF$3,'EIA Imports Gasoline'!$C:$C,$A12)</f>
        <v/>
      </c>
      <c r="AG12">
        <f>SUMIFS('EIA Imports Gasoline'!$D:$D,'EIA Imports Gasoline'!$A:$A,AG$3,'EIA Imports Gasoline'!$C:$C,$A12)</f>
        <v/>
      </c>
      <c r="AH12">
        <f>SUMIFS('EIA Imports Gasoline'!$D:$D,'EIA Imports Gasoline'!$A:$A,AH$3,'EIA Imports Gasoline'!$C:$C,$A12)</f>
        <v/>
      </c>
      <c r="AI12">
        <f>SUMIFS('EIA Imports Gasoline'!$D:$D,'EIA Imports Gasoline'!$A:$A,AI$3,'EIA Imports Gasoline'!$C:$C,$A12)</f>
        <v/>
      </c>
      <c r="AJ12">
        <f>SUMIFS('EIA Imports Gasoline'!$D:$D,'EIA Imports Gasoline'!$A:$A,AJ$3,'EIA Imports Gasoline'!$C:$C,$A12)</f>
        <v/>
      </c>
      <c r="AK12">
        <f>SUMIFS('EIA Imports Gasoline'!$D:$D,'EIA Imports Gasoline'!$A:$A,AK$3,'EIA Imports Gasoline'!$C:$C,$A12)</f>
        <v/>
      </c>
      <c r="AL12">
        <f>SUMIFS('EIA Imports Gasoline'!$D:$D,'EIA Imports Gasoline'!$A:$A,AL$3,'EIA Imports Gasoline'!$C:$C,$A12)</f>
        <v/>
      </c>
      <c r="AM12">
        <f>SUMIFS('EIA Imports Gasoline'!$D:$D,'EIA Imports Gasoline'!$A:$A,AM$3,'EIA Imports Gasoline'!$C:$C,$A12)</f>
        <v/>
      </c>
      <c r="AN12">
        <f>SUMIFS('EIA Imports Gasoline'!$D:$D,'EIA Imports Gasoline'!$A:$A,AN$3,'EIA Imports Gasoline'!$C:$C,$A12)</f>
        <v/>
      </c>
      <c r="AO12">
        <f>SUMIFS('EIA Imports Gasoline'!$D:$D,'EIA Imports Gasoline'!$A:$A,AO$3,'EIA Imports Gasoline'!$C:$C,$A12)</f>
        <v/>
      </c>
      <c r="AP12">
        <f>SUMIFS('EIA Imports Gasoline'!$D:$D,'EIA Imports Gasoline'!$A:$A,AP$3,'EIA Imports Gasoline'!$C:$C,$A12)</f>
        <v/>
      </c>
      <c r="AQ12">
        <f>SUMIFS('EIA Imports Gasoline'!$D:$D,'EIA Imports Gasoline'!$A:$A,AQ$3,'EIA Imports Gasoline'!$C:$C,$A12)</f>
        <v/>
      </c>
      <c r="AR12">
        <f>SUMIFS('EIA Imports Gasoline'!$D:$D,'EIA Imports Gasoline'!$A:$A,AR$3,'EIA Imports Gasoline'!$C:$C,$A12)</f>
        <v/>
      </c>
      <c r="AS12">
        <f>SUMIFS('EIA Imports Gasoline'!$D:$D,'EIA Imports Gasoline'!$A:$A,AS$3,'EIA Imports Gasoline'!$C:$C,$A12)</f>
        <v/>
      </c>
      <c r="AT12">
        <f>SUMIFS('EIA Imports Gasoline'!$D:$D,'EIA Imports Gasoline'!$A:$A,AT$3,'EIA Imports Gasoline'!$C:$C,$A12)</f>
        <v/>
      </c>
      <c r="AU12">
        <f>SUMIFS('EIA Imports Gasoline'!$D:$D,'EIA Imports Gasoline'!$A:$A,AU$3,'EIA Imports Gasoline'!$C:$C,$A12)</f>
        <v/>
      </c>
    </row>
    <row r="13" spans="1:47">
      <c r="A13" t="s">
        <v>272</v>
      </c>
      <c r="B13" t="s">
        <v>1648</v>
      </c>
      <c r="C13" t="s">
        <v>1742</v>
      </c>
      <c r="D13">
        <f>SUMIFS('EIA Imports Gasoline'!$D:$D,'EIA Imports Gasoline'!$A:$A,D$3,'EIA Imports Gasoline'!$C:$C,$A13)</f>
        <v/>
      </c>
      <c r="E13">
        <f>SUMIFS('EIA Imports Gasoline'!$D:$D,'EIA Imports Gasoline'!$A:$A,E$3,'EIA Imports Gasoline'!$C:$C,$A13)</f>
        <v/>
      </c>
      <c r="F13">
        <f>SUMIFS('EIA Imports Gasoline'!$D:$D,'EIA Imports Gasoline'!$A:$A,F$3,'EIA Imports Gasoline'!$C:$C,$A13)</f>
        <v/>
      </c>
      <c r="G13">
        <f>SUMIFS('EIA Imports Gasoline'!$D:$D,'EIA Imports Gasoline'!$A:$A,G$3,'EIA Imports Gasoline'!$C:$C,$A13)</f>
        <v/>
      </c>
      <c r="H13">
        <f>SUMIFS('EIA Imports Gasoline'!$D:$D,'EIA Imports Gasoline'!$A:$A,H$3,'EIA Imports Gasoline'!$C:$C,$A13)</f>
        <v/>
      </c>
      <c r="I13">
        <f>SUMIFS('EIA Imports Gasoline'!$D:$D,'EIA Imports Gasoline'!$A:$A,I$3,'EIA Imports Gasoline'!$C:$C,$A13)</f>
        <v/>
      </c>
      <c r="J13">
        <f>SUMIFS('EIA Imports Gasoline'!$D:$D,'EIA Imports Gasoline'!$A:$A,J$3,'EIA Imports Gasoline'!$C:$C,$A13)</f>
        <v/>
      </c>
      <c r="K13">
        <f>SUMIFS('EIA Imports Gasoline'!$D:$D,'EIA Imports Gasoline'!$A:$A,K$3,'EIA Imports Gasoline'!$C:$C,$A13)</f>
        <v/>
      </c>
      <c r="L13">
        <f>SUMIFS('EIA Imports Gasoline'!$D:$D,'EIA Imports Gasoline'!$A:$A,L$3,'EIA Imports Gasoline'!$C:$C,$A13)</f>
        <v/>
      </c>
      <c r="M13">
        <f>SUMIFS('EIA Imports Gasoline'!$D:$D,'EIA Imports Gasoline'!$A:$A,M$3,'EIA Imports Gasoline'!$C:$C,$A13)</f>
        <v/>
      </c>
      <c r="N13">
        <f>SUMIFS('EIA Imports Gasoline'!$D:$D,'EIA Imports Gasoline'!$A:$A,N$3,'EIA Imports Gasoline'!$C:$C,$A13)</f>
        <v/>
      </c>
      <c r="O13">
        <f>SUMIFS('EIA Imports Gasoline'!$D:$D,'EIA Imports Gasoline'!$A:$A,O$3,'EIA Imports Gasoline'!$C:$C,$A13)</f>
        <v/>
      </c>
      <c r="P13">
        <f>SUMIFS('EIA Imports Gasoline'!$D:$D,'EIA Imports Gasoline'!$A:$A,P$3,'EIA Imports Gasoline'!$C:$C,$A13)</f>
        <v/>
      </c>
      <c r="Q13">
        <f>SUMIFS('EIA Imports Gasoline'!$D:$D,'EIA Imports Gasoline'!$A:$A,Q$3,'EIA Imports Gasoline'!$C:$C,$A13)</f>
        <v/>
      </c>
      <c r="R13">
        <f>SUMIFS('EIA Imports Gasoline'!$D:$D,'EIA Imports Gasoline'!$A:$A,R$3,'EIA Imports Gasoline'!$C:$C,$A13)</f>
        <v/>
      </c>
      <c r="S13">
        <f>SUMIFS('EIA Imports Gasoline'!$D:$D,'EIA Imports Gasoline'!$A:$A,S$3,'EIA Imports Gasoline'!$C:$C,$A13)</f>
        <v/>
      </c>
      <c r="T13">
        <f>SUMIFS('EIA Imports Gasoline'!$D:$D,'EIA Imports Gasoline'!$A:$A,T$3,'EIA Imports Gasoline'!$C:$C,$A13)</f>
        <v/>
      </c>
      <c r="U13">
        <f>SUMIFS('EIA Imports Gasoline'!$D:$D,'EIA Imports Gasoline'!$A:$A,U$3,'EIA Imports Gasoline'!$C:$C,$A13)</f>
        <v/>
      </c>
      <c r="V13">
        <f>SUMIFS('EIA Imports Gasoline'!$D:$D,'EIA Imports Gasoline'!$A:$A,V$3,'EIA Imports Gasoline'!$C:$C,$A13)</f>
        <v/>
      </c>
      <c r="W13">
        <f>SUMIFS('EIA Imports Gasoline'!$D:$D,'EIA Imports Gasoline'!$A:$A,W$3,'EIA Imports Gasoline'!$C:$C,$A13)</f>
        <v/>
      </c>
      <c r="X13">
        <f>SUMIFS('EIA Imports Gasoline'!$D:$D,'EIA Imports Gasoline'!$A:$A,X$3,'EIA Imports Gasoline'!$C:$C,$A13)</f>
        <v/>
      </c>
      <c r="Y13">
        <f>SUMIFS('EIA Imports Gasoline'!$D:$D,'EIA Imports Gasoline'!$A:$A,Y$3,'EIA Imports Gasoline'!$C:$C,$A13)</f>
        <v/>
      </c>
      <c r="Z13">
        <f>SUMIFS('EIA Imports Gasoline'!$D:$D,'EIA Imports Gasoline'!$A:$A,Z$3,'EIA Imports Gasoline'!$C:$C,$A13)</f>
        <v/>
      </c>
      <c r="AA13">
        <f>SUMIFS('EIA Imports Gasoline'!$D:$D,'EIA Imports Gasoline'!$A:$A,AA$3,'EIA Imports Gasoline'!$C:$C,$A13)</f>
        <v/>
      </c>
      <c r="AB13">
        <f>SUMIFS('EIA Imports Gasoline'!$D:$D,'EIA Imports Gasoline'!$A:$A,AB$3,'EIA Imports Gasoline'!$C:$C,$A13)</f>
        <v/>
      </c>
      <c r="AC13">
        <f>SUMIFS('EIA Imports Gasoline'!$D:$D,'EIA Imports Gasoline'!$A:$A,AC$3,'EIA Imports Gasoline'!$C:$C,$A13)</f>
        <v/>
      </c>
      <c r="AD13">
        <f>SUMIFS('EIA Imports Gasoline'!$D:$D,'EIA Imports Gasoline'!$A:$A,AD$3,'EIA Imports Gasoline'!$C:$C,$A13)</f>
        <v/>
      </c>
      <c r="AE13">
        <f>SUMIFS('EIA Imports Gasoline'!$D:$D,'EIA Imports Gasoline'!$A:$A,AE$3,'EIA Imports Gasoline'!$C:$C,$A13)</f>
        <v/>
      </c>
      <c r="AF13">
        <f>SUMIFS('EIA Imports Gasoline'!$D:$D,'EIA Imports Gasoline'!$A:$A,AF$3,'EIA Imports Gasoline'!$C:$C,$A13)</f>
        <v/>
      </c>
      <c r="AG13">
        <f>SUMIFS('EIA Imports Gasoline'!$D:$D,'EIA Imports Gasoline'!$A:$A,AG$3,'EIA Imports Gasoline'!$C:$C,$A13)</f>
        <v/>
      </c>
      <c r="AH13">
        <f>SUMIFS('EIA Imports Gasoline'!$D:$D,'EIA Imports Gasoline'!$A:$A,AH$3,'EIA Imports Gasoline'!$C:$C,$A13)</f>
        <v/>
      </c>
      <c r="AI13">
        <f>SUMIFS('EIA Imports Gasoline'!$D:$D,'EIA Imports Gasoline'!$A:$A,AI$3,'EIA Imports Gasoline'!$C:$C,$A13)</f>
        <v/>
      </c>
      <c r="AJ13">
        <f>SUMIFS('EIA Imports Gasoline'!$D:$D,'EIA Imports Gasoline'!$A:$A,AJ$3,'EIA Imports Gasoline'!$C:$C,$A13)</f>
        <v/>
      </c>
      <c r="AK13">
        <f>SUMIFS('EIA Imports Gasoline'!$D:$D,'EIA Imports Gasoline'!$A:$A,AK$3,'EIA Imports Gasoline'!$C:$C,$A13)</f>
        <v/>
      </c>
      <c r="AL13">
        <f>SUMIFS('EIA Imports Gasoline'!$D:$D,'EIA Imports Gasoline'!$A:$A,AL$3,'EIA Imports Gasoline'!$C:$C,$A13)</f>
        <v/>
      </c>
      <c r="AM13">
        <f>SUMIFS('EIA Imports Gasoline'!$D:$D,'EIA Imports Gasoline'!$A:$A,AM$3,'EIA Imports Gasoline'!$C:$C,$A13)</f>
        <v/>
      </c>
      <c r="AN13">
        <f>SUMIFS('EIA Imports Gasoline'!$D:$D,'EIA Imports Gasoline'!$A:$A,AN$3,'EIA Imports Gasoline'!$C:$C,$A13)</f>
        <v/>
      </c>
      <c r="AO13">
        <f>SUMIFS('EIA Imports Gasoline'!$D:$D,'EIA Imports Gasoline'!$A:$A,AO$3,'EIA Imports Gasoline'!$C:$C,$A13)</f>
        <v/>
      </c>
      <c r="AP13">
        <f>SUMIFS('EIA Imports Gasoline'!$D:$D,'EIA Imports Gasoline'!$A:$A,AP$3,'EIA Imports Gasoline'!$C:$C,$A13)</f>
        <v/>
      </c>
      <c r="AQ13">
        <f>SUMIFS('EIA Imports Gasoline'!$D:$D,'EIA Imports Gasoline'!$A:$A,AQ$3,'EIA Imports Gasoline'!$C:$C,$A13)</f>
        <v/>
      </c>
      <c r="AR13">
        <f>SUMIFS('EIA Imports Gasoline'!$D:$D,'EIA Imports Gasoline'!$A:$A,AR$3,'EIA Imports Gasoline'!$C:$C,$A13)</f>
        <v/>
      </c>
      <c r="AS13">
        <f>SUMIFS('EIA Imports Gasoline'!$D:$D,'EIA Imports Gasoline'!$A:$A,AS$3,'EIA Imports Gasoline'!$C:$C,$A13)</f>
        <v/>
      </c>
      <c r="AT13">
        <f>SUMIFS('EIA Imports Gasoline'!$D:$D,'EIA Imports Gasoline'!$A:$A,AT$3,'EIA Imports Gasoline'!$C:$C,$A13)</f>
        <v/>
      </c>
      <c r="AU13">
        <f>SUMIFS('EIA Imports Gasoline'!$D:$D,'EIA Imports Gasoline'!$A:$A,AU$3,'EIA Imports Gasoline'!$C:$C,$A13)</f>
        <v/>
      </c>
    </row>
    <row r="14" spans="1:47">
      <c r="A14" t="s">
        <v>415</v>
      </c>
      <c r="B14" t="s">
        <v>1648</v>
      </c>
      <c r="C14" t="s">
        <v>1742</v>
      </c>
      <c r="D14">
        <f>SUMIFS('EIA Imports Gasoline'!$D:$D,'EIA Imports Gasoline'!$A:$A,D$3,'EIA Imports Gasoline'!$C:$C,$A14)</f>
        <v/>
      </c>
      <c r="E14">
        <f>SUMIFS('EIA Imports Gasoline'!$D:$D,'EIA Imports Gasoline'!$A:$A,E$3,'EIA Imports Gasoline'!$C:$C,$A14)</f>
        <v/>
      </c>
      <c r="F14">
        <f>SUMIFS('EIA Imports Gasoline'!$D:$D,'EIA Imports Gasoline'!$A:$A,F$3,'EIA Imports Gasoline'!$C:$C,$A14)</f>
        <v/>
      </c>
      <c r="G14">
        <f>SUMIFS('EIA Imports Gasoline'!$D:$D,'EIA Imports Gasoline'!$A:$A,G$3,'EIA Imports Gasoline'!$C:$C,$A14)</f>
        <v/>
      </c>
      <c r="H14">
        <f>SUMIFS('EIA Imports Gasoline'!$D:$D,'EIA Imports Gasoline'!$A:$A,H$3,'EIA Imports Gasoline'!$C:$C,$A14)</f>
        <v/>
      </c>
      <c r="I14">
        <f>SUMIFS('EIA Imports Gasoline'!$D:$D,'EIA Imports Gasoline'!$A:$A,I$3,'EIA Imports Gasoline'!$C:$C,$A14)</f>
        <v/>
      </c>
      <c r="J14">
        <f>SUMIFS('EIA Imports Gasoline'!$D:$D,'EIA Imports Gasoline'!$A:$A,J$3,'EIA Imports Gasoline'!$C:$C,$A14)</f>
        <v/>
      </c>
      <c r="K14">
        <f>SUMIFS('EIA Imports Gasoline'!$D:$D,'EIA Imports Gasoline'!$A:$A,K$3,'EIA Imports Gasoline'!$C:$C,$A14)</f>
        <v/>
      </c>
      <c r="L14">
        <f>SUMIFS('EIA Imports Gasoline'!$D:$D,'EIA Imports Gasoline'!$A:$A,L$3,'EIA Imports Gasoline'!$C:$C,$A14)</f>
        <v/>
      </c>
      <c r="M14">
        <f>SUMIFS('EIA Imports Gasoline'!$D:$D,'EIA Imports Gasoline'!$A:$A,M$3,'EIA Imports Gasoline'!$C:$C,$A14)</f>
        <v/>
      </c>
      <c r="N14">
        <f>SUMIFS('EIA Imports Gasoline'!$D:$D,'EIA Imports Gasoline'!$A:$A,N$3,'EIA Imports Gasoline'!$C:$C,$A14)</f>
        <v/>
      </c>
      <c r="O14">
        <f>SUMIFS('EIA Imports Gasoline'!$D:$D,'EIA Imports Gasoline'!$A:$A,O$3,'EIA Imports Gasoline'!$C:$C,$A14)</f>
        <v/>
      </c>
      <c r="P14">
        <f>SUMIFS('EIA Imports Gasoline'!$D:$D,'EIA Imports Gasoline'!$A:$A,P$3,'EIA Imports Gasoline'!$C:$C,$A14)</f>
        <v/>
      </c>
      <c r="Q14">
        <f>SUMIFS('EIA Imports Gasoline'!$D:$D,'EIA Imports Gasoline'!$A:$A,Q$3,'EIA Imports Gasoline'!$C:$C,$A14)</f>
        <v/>
      </c>
      <c r="R14">
        <f>SUMIFS('EIA Imports Gasoline'!$D:$D,'EIA Imports Gasoline'!$A:$A,R$3,'EIA Imports Gasoline'!$C:$C,$A14)</f>
        <v/>
      </c>
      <c r="S14">
        <f>SUMIFS('EIA Imports Gasoline'!$D:$D,'EIA Imports Gasoline'!$A:$A,S$3,'EIA Imports Gasoline'!$C:$C,$A14)</f>
        <v/>
      </c>
      <c r="T14">
        <f>SUMIFS('EIA Imports Gasoline'!$D:$D,'EIA Imports Gasoline'!$A:$A,T$3,'EIA Imports Gasoline'!$C:$C,$A14)</f>
        <v/>
      </c>
      <c r="U14">
        <f>SUMIFS('EIA Imports Gasoline'!$D:$D,'EIA Imports Gasoline'!$A:$A,U$3,'EIA Imports Gasoline'!$C:$C,$A14)</f>
        <v/>
      </c>
      <c r="V14">
        <f>SUMIFS('EIA Imports Gasoline'!$D:$D,'EIA Imports Gasoline'!$A:$A,V$3,'EIA Imports Gasoline'!$C:$C,$A14)</f>
        <v/>
      </c>
      <c r="W14">
        <f>SUMIFS('EIA Imports Gasoline'!$D:$D,'EIA Imports Gasoline'!$A:$A,W$3,'EIA Imports Gasoline'!$C:$C,$A14)</f>
        <v/>
      </c>
      <c r="X14">
        <f>SUMIFS('EIA Imports Gasoline'!$D:$D,'EIA Imports Gasoline'!$A:$A,X$3,'EIA Imports Gasoline'!$C:$C,$A14)</f>
        <v/>
      </c>
      <c r="Y14">
        <f>SUMIFS('EIA Imports Gasoline'!$D:$D,'EIA Imports Gasoline'!$A:$A,Y$3,'EIA Imports Gasoline'!$C:$C,$A14)</f>
        <v/>
      </c>
      <c r="Z14">
        <f>SUMIFS('EIA Imports Gasoline'!$D:$D,'EIA Imports Gasoline'!$A:$A,Z$3,'EIA Imports Gasoline'!$C:$C,$A14)</f>
        <v/>
      </c>
      <c r="AA14">
        <f>SUMIFS('EIA Imports Gasoline'!$D:$D,'EIA Imports Gasoline'!$A:$A,AA$3,'EIA Imports Gasoline'!$C:$C,$A14)</f>
        <v/>
      </c>
      <c r="AB14">
        <f>SUMIFS('EIA Imports Gasoline'!$D:$D,'EIA Imports Gasoline'!$A:$A,AB$3,'EIA Imports Gasoline'!$C:$C,$A14)</f>
        <v/>
      </c>
      <c r="AC14">
        <f>SUMIFS('EIA Imports Gasoline'!$D:$D,'EIA Imports Gasoline'!$A:$A,AC$3,'EIA Imports Gasoline'!$C:$C,$A14)</f>
        <v/>
      </c>
      <c r="AD14">
        <f>SUMIFS('EIA Imports Gasoline'!$D:$D,'EIA Imports Gasoline'!$A:$A,AD$3,'EIA Imports Gasoline'!$C:$C,$A14)</f>
        <v/>
      </c>
      <c r="AE14">
        <f>SUMIFS('EIA Imports Gasoline'!$D:$D,'EIA Imports Gasoline'!$A:$A,AE$3,'EIA Imports Gasoline'!$C:$C,$A14)</f>
        <v/>
      </c>
      <c r="AF14">
        <f>SUMIFS('EIA Imports Gasoline'!$D:$D,'EIA Imports Gasoline'!$A:$A,AF$3,'EIA Imports Gasoline'!$C:$C,$A14)</f>
        <v/>
      </c>
      <c r="AG14">
        <f>SUMIFS('EIA Imports Gasoline'!$D:$D,'EIA Imports Gasoline'!$A:$A,AG$3,'EIA Imports Gasoline'!$C:$C,$A14)</f>
        <v/>
      </c>
      <c r="AH14">
        <f>SUMIFS('EIA Imports Gasoline'!$D:$D,'EIA Imports Gasoline'!$A:$A,AH$3,'EIA Imports Gasoline'!$C:$C,$A14)</f>
        <v/>
      </c>
      <c r="AI14">
        <f>SUMIFS('EIA Imports Gasoline'!$D:$D,'EIA Imports Gasoline'!$A:$A,AI$3,'EIA Imports Gasoline'!$C:$C,$A14)</f>
        <v/>
      </c>
      <c r="AJ14">
        <f>SUMIFS('EIA Imports Gasoline'!$D:$D,'EIA Imports Gasoline'!$A:$A,AJ$3,'EIA Imports Gasoline'!$C:$C,$A14)</f>
        <v/>
      </c>
      <c r="AK14">
        <f>SUMIFS('EIA Imports Gasoline'!$D:$D,'EIA Imports Gasoline'!$A:$A,AK$3,'EIA Imports Gasoline'!$C:$C,$A14)</f>
        <v/>
      </c>
      <c r="AL14">
        <f>SUMIFS('EIA Imports Gasoline'!$D:$D,'EIA Imports Gasoline'!$A:$A,AL$3,'EIA Imports Gasoline'!$C:$C,$A14)</f>
        <v/>
      </c>
      <c r="AM14">
        <f>SUMIFS('EIA Imports Gasoline'!$D:$D,'EIA Imports Gasoline'!$A:$A,AM$3,'EIA Imports Gasoline'!$C:$C,$A14)</f>
        <v/>
      </c>
      <c r="AN14">
        <f>SUMIFS('EIA Imports Gasoline'!$D:$D,'EIA Imports Gasoline'!$A:$A,AN$3,'EIA Imports Gasoline'!$C:$C,$A14)</f>
        <v/>
      </c>
      <c r="AO14">
        <f>SUMIFS('EIA Imports Gasoline'!$D:$D,'EIA Imports Gasoline'!$A:$A,AO$3,'EIA Imports Gasoline'!$C:$C,$A14)</f>
        <v/>
      </c>
      <c r="AP14">
        <f>SUMIFS('EIA Imports Gasoline'!$D:$D,'EIA Imports Gasoline'!$A:$A,AP$3,'EIA Imports Gasoline'!$C:$C,$A14)</f>
        <v/>
      </c>
      <c r="AQ14">
        <f>SUMIFS('EIA Imports Gasoline'!$D:$D,'EIA Imports Gasoline'!$A:$A,AQ$3,'EIA Imports Gasoline'!$C:$C,$A14)</f>
        <v/>
      </c>
      <c r="AR14">
        <f>SUMIFS('EIA Imports Gasoline'!$D:$D,'EIA Imports Gasoline'!$A:$A,AR$3,'EIA Imports Gasoline'!$C:$C,$A14)</f>
        <v/>
      </c>
      <c r="AS14">
        <f>SUMIFS('EIA Imports Gasoline'!$D:$D,'EIA Imports Gasoline'!$A:$A,AS$3,'EIA Imports Gasoline'!$C:$C,$A14)</f>
        <v/>
      </c>
      <c r="AT14">
        <f>SUMIFS('EIA Imports Gasoline'!$D:$D,'EIA Imports Gasoline'!$A:$A,AT$3,'EIA Imports Gasoline'!$C:$C,$A14)</f>
        <v/>
      </c>
      <c r="AU14">
        <f>SUMIFS('EIA Imports Gasoline'!$D:$D,'EIA Imports Gasoline'!$A:$A,AU$3,'EIA Imports Gasoline'!$C:$C,$A14)</f>
        <v/>
      </c>
    </row>
    <row r="15" spans="1:47">
      <c r="A15" t="s">
        <v>273</v>
      </c>
      <c r="B15" t="s">
        <v>1648</v>
      </c>
      <c r="C15" t="s">
        <v>1742</v>
      </c>
      <c r="D15">
        <f>SUMIFS('EIA Imports Gasoline'!$D:$D,'EIA Imports Gasoline'!$A:$A,D$3,'EIA Imports Gasoline'!$C:$C,$A15)</f>
        <v/>
      </c>
      <c r="E15">
        <f>SUMIFS('EIA Imports Gasoline'!$D:$D,'EIA Imports Gasoline'!$A:$A,E$3,'EIA Imports Gasoline'!$C:$C,$A15)</f>
        <v/>
      </c>
      <c r="F15">
        <f>SUMIFS('EIA Imports Gasoline'!$D:$D,'EIA Imports Gasoline'!$A:$A,F$3,'EIA Imports Gasoline'!$C:$C,$A15)</f>
        <v/>
      </c>
      <c r="G15">
        <f>SUMIFS('EIA Imports Gasoline'!$D:$D,'EIA Imports Gasoline'!$A:$A,G$3,'EIA Imports Gasoline'!$C:$C,$A15)</f>
        <v/>
      </c>
      <c r="H15">
        <f>SUMIFS('EIA Imports Gasoline'!$D:$D,'EIA Imports Gasoline'!$A:$A,H$3,'EIA Imports Gasoline'!$C:$C,$A15)</f>
        <v/>
      </c>
      <c r="I15">
        <f>SUMIFS('EIA Imports Gasoline'!$D:$D,'EIA Imports Gasoline'!$A:$A,I$3,'EIA Imports Gasoline'!$C:$C,$A15)</f>
        <v/>
      </c>
      <c r="J15">
        <f>SUMIFS('EIA Imports Gasoline'!$D:$D,'EIA Imports Gasoline'!$A:$A,J$3,'EIA Imports Gasoline'!$C:$C,$A15)</f>
        <v/>
      </c>
      <c r="K15">
        <f>SUMIFS('EIA Imports Gasoline'!$D:$D,'EIA Imports Gasoline'!$A:$A,K$3,'EIA Imports Gasoline'!$C:$C,$A15)</f>
        <v/>
      </c>
      <c r="L15">
        <f>SUMIFS('EIA Imports Gasoline'!$D:$D,'EIA Imports Gasoline'!$A:$A,L$3,'EIA Imports Gasoline'!$C:$C,$A15)</f>
        <v/>
      </c>
      <c r="M15">
        <f>SUMIFS('EIA Imports Gasoline'!$D:$D,'EIA Imports Gasoline'!$A:$A,M$3,'EIA Imports Gasoline'!$C:$C,$A15)</f>
        <v/>
      </c>
      <c r="N15">
        <f>SUMIFS('EIA Imports Gasoline'!$D:$D,'EIA Imports Gasoline'!$A:$A,N$3,'EIA Imports Gasoline'!$C:$C,$A15)</f>
        <v/>
      </c>
      <c r="O15">
        <f>SUMIFS('EIA Imports Gasoline'!$D:$D,'EIA Imports Gasoline'!$A:$A,O$3,'EIA Imports Gasoline'!$C:$C,$A15)</f>
        <v/>
      </c>
      <c r="P15">
        <f>SUMIFS('EIA Imports Gasoline'!$D:$D,'EIA Imports Gasoline'!$A:$A,P$3,'EIA Imports Gasoline'!$C:$C,$A15)</f>
        <v/>
      </c>
      <c r="Q15">
        <f>SUMIFS('EIA Imports Gasoline'!$D:$D,'EIA Imports Gasoline'!$A:$A,Q$3,'EIA Imports Gasoline'!$C:$C,$A15)</f>
        <v/>
      </c>
      <c r="R15">
        <f>SUMIFS('EIA Imports Gasoline'!$D:$D,'EIA Imports Gasoline'!$A:$A,R$3,'EIA Imports Gasoline'!$C:$C,$A15)</f>
        <v/>
      </c>
      <c r="S15">
        <f>SUMIFS('EIA Imports Gasoline'!$D:$D,'EIA Imports Gasoline'!$A:$A,S$3,'EIA Imports Gasoline'!$C:$C,$A15)</f>
        <v/>
      </c>
      <c r="T15">
        <f>SUMIFS('EIA Imports Gasoline'!$D:$D,'EIA Imports Gasoline'!$A:$A,T$3,'EIA Imports Gasoline'!$C:$C,$A15)</f>
        <v/>
      </c>
      <c r="U15">
        <f>SUMIFS('EIA Imports Gasoline'!$D:$D,'EIA Imports Gasoline'!$A:$A,U$3,'EIA Imports Gasoline'!$C:$C,$A15)</f>
        <v/>
      </c>
      <c r="V15">
        <f>SUMIFS('EIA Imports Gasoline'!$D:$D,'EIA Imports Gasoline'!$A:$A,V$3,'EIA Imports Gasoline'!$C:$C,$A15)</f>
        <v/>
      </c>
      <c r="W15">
        <f>SUMIFS('EIA Imports Gasoline'!$D:$D,'EIA Imports Gasoline'!$A:$A,W$3,'EIA Imports Gasoline'!$C:$C,$A15)</f>
        <v/>
      </c>
      <c r="X15">
        <f>SUMIFS('EIA Imports Gasoline'!$D:$D,'EIA Imports Gasoline'!$A:$A,X$3,'EIA Imports Gasoline'!$C:$C,$A15)</f>
        <v/>
      </c>
      <c r="Y15">
        <f>SUMIFS('EIA Imports Gasoline'!$D:$D,'EIA Imports Gasoline'!$A:$A,Y$3,'EIA Imports Gasoline'!$C:$C,$A15)</f>
        <v/>
      </c>
      <c r="Z15">
        <f>SUMIFS('EIA Imports Gasoline'!$D:$D,'EIA Imports Gasoline'!$A:$A,Z$3,'EIA Imports Gasoline'!$C:$C,$A15)</f>
        <v/>
      </c>
      <c r="AA15">
        <f>SUMIFS('EIA Imports Gasoline'!$D:$D,'EIA Imports Gasoline'!$A:$A,AA$3,'EIA Imports Gasoline'!$C:$C,$A15)</f>
        <v/>
      </c>
      <c r="AB15">
        <f>SUMIFS('EIA Imports Gasoline'!$D:$D,'EIA Imports Gasoline'!$A:$A,AB$3,'EIA Imports Gasoline'!$C:$C,$A15)</f>
        <v/>
      </c>
      <c r="AC15">
        <f>SUMIFS('EIA Imports Gasoline'!$D:$D,'EIA Imports Gasoline'!$A:$A,AC$3,'EIA Imports Gasoline'!$C:$C,$A15)</f>
        <v/>
      </c>
      <c r="AD15">
        <f>SUMIFS('EIA Imports Gasoline'!$D:$D,'EIA Imports Gasoline'!$A:$A,AD$3,'EIA Imports Gasoline'!$C:$C,$A15)</f>
        <v/>
      </c>
      <c r="AE15">
        <f>SUMIFS('EIA Imports Gasoline'!$D:$D,'EIA Imports Gasoline'!$A:$A,AE$3,'EIA Imports Gasoline'!$C:$C,$A15)</f>
        <v/>
      </c>
      <c r="AF15">
        <f>SUMIFS('EIA Imports Gasoline'!$D:$D,'EIA Imports Gasoline'!$A:$A,AF$3,'EIA Imports Gasoline'!$C:$C,$A15)</f>
        <v/>
      </c>
      <c r="AG15">
        <f>SUMIFS('EIA Imports Gasoline'!$D:$D,'EIA Imports Gasoline'!$A:$A,AG$3,'EIA Imports Gasoline'!$C:$C,$A15)</f>
        <v/>
      </c>
      <c r="AH15">
        <f>SUMIFS('EIA Imports Gasoline'!$D:$D,'EIA Imports Gasoline'!$A:$A,AH$3,'EIA Imports Gasoline'!$C:$C,$A15)</f>
        <v/>
      </c>
      <c r="AI15">
        <f>SUMIFS('EIA Imports Gasoline'!$D:$D,'EIA Imports Gasoline'!$A:$A,AI$3,'EIA Imports Gasoline'!$C:$C,$A15)</f>
        <v/>
      </c>
      <c r="AJ15">
        <f>SUMIFS('EIA Imports Gasoline'!$D:$D,'EIA Imports Gasoline'!$A:$A,AJ$3,'EIA Imports Gasoline'!$C:$C,$A15)</f>
        <v/>
      </c>
      <c r="AK15">
        <f>SUMIFS('EIA Imports Gasoline'!$D:$D,'EIA Imports Gasoline'!$A:$A,AK$3,'EIA Imports Gasoline'!$C:$C,$A15)</f>
        <v/>
      </c>
      <c r="AL15">
        <f>SUMIFS('EIA Imports Gasoline'!$D:$D,'EIA Imports Gasoline'!$A:$A,AL$3,'EIA Imports Gasoline'!$C:$C,$A15)</f>
        <v/>
      </c>
      <c r="AM15">
        <f>SUMIFS('EIA Imports Gasoline'!$D:$D,'EIA Imports Gasoline'!$A:$A,AM$3,'EIA Imports Gasoline'!$C:$C,$A15)</f>
        <v/>
      </c>
      <c r="AN15">
        <f>SUMIFS('EIA Imports Gasoline'!$D:$D,'EIA Imports Gasoline'!$A:$A,AN$3,'EIA Imports Gasoline'!$C:$C,$A15)</f>
        <v/>
      </c>
      <c r="AO15">
        <f>SUMIFS('EIA Imports Gasoline'!$D:$D,'EIA Imports Gasoline'!$A:$A,AO$3,'EIA Imports Gasoline'!$C:$C,$A15)</f>
        <v/>
      </c>
      <c r="AP15">
        <f>SUMIFS('EIA Imports Gasoline'!$D:$D,'EIA Imports Gasoline'!$A:$A,AP$3,'EIA Imports Gasoline'!$C:$C,$A15)</f>
        <v/>
      </c>
      <c r="AQ15">
        <f>SUMIFS('EIA Imports Gasoline'!$D:$D,'EIA Imports Gasoline'!$A:$A,AQ$3,'EIA Imports Gasoline'!$C:$C,$A15)</f>
        <v/>
      </c>
      <c r="AR15">
        <f>SUMIFS('EIA Imports Gasoline'!$D:$D,'EIA Imports Gasoline'!$A:$A,AR$3,'EIA Imports Gasoline'!$C:$C,$A15)</f>
        <v/>
      </c>
      <c r="AS15">
        <f>SUMIFS('EIA Imports Gasoline'!$D:$D,'EIA Imports Gasoline'!$A:$A,AS$3,'EIA Imports Gasoline'!$C:$C,$A15)</f>
        <v/>
      </c>
      <c r="AT15">
        <f>SUMIFS('EIA Imports Gasoline'!$D:$D,'EIA Imports Gasoline'!$A:$A,AT$3,'EIA Imports Gasoline'!$C:$C,$A15)</f>
        <v/>
      </c>
      <c r="AU15">
        <f>SUMIFS('EIA Imports Gasoline'!$D:$D,'EIA Imports Gasoline'!$A:$A,AU$3,'EIA Imports Gasoline'!$C:$C,$A15)</f>
        <v/>
      </c>
    </row>
    <row r="16" spans="1:47">
      <c r="A16" t="s">
        <v>332</v>
      </c>
      <c r="B16" t="s">
        <v>1648</v>
      </c>
      <c r="C16" t="s">
        <v>1742</v>
      </c>
      <c r="D16">
        <f>SUMIFS('EIA Imports Gasoline'!$D:$D,'EIA Imports Gasoline'!$A:$A,D$3,'EIA Imports Gasoline'!$C:$C,$A16)</f>
        <v/>
      </c>
      <c r="E16">
        <f>SUMIFS('EIA Imports Gasoline'!$D:$D,'EIA Imports Gasoline'!$A:$A,E$3,'EIA Imports Gasoline'!$C:$C,$A16)</f>
        <v/>
      </c>
      <c r="F16">
        <f>SUMIFS('EIA Imports Gasoline'!$D:$D,'EIA Imports Gasoline'!$A:$A,F$3,'EIA Imports Gasoline'!$C:$C,$A16)</f>
        <v/>
      </c>
      <c r="G16">
        <f>SUMIFS('EIA Imports Gasoline'!$D:$D,'EIA Imports Gasoline'!$A:$A,G$3,'EIA Imports Gasoline'!$C:$C,$A16)</f>
        <v/>
      </c>
      <c r="H16">
        <f>SUMIFS('EIA Imports Gasoline'!$D:$D,'EIA Imports Gasoline'!$A:$A,H$3,'EIA Imports Gasoline'!$C:$C,$A16)</f>
        <v/>
      </c>
      <c r="I16">
        <f>SUMIFS('EIA Imports Gasoline'!$D:$D,'EIA Imports Gasoline'!$A:$A,I$3,'EIA Imports Gasoline'!$C:$C,$A16)</f>
        <v/>
      </c>
      <c r="J16">
        <f>SUMIFS('EIA Imports Gasoline'!$D:$D,'EIA Imports Gasoline'!$A:$A,J$3,'EIA Imports Gasoline'!$C:$C,$A16)</f>
        <v/>
      </c>
      <c r="K16">
        <f>SUMIFS('EIA Imports Gasoline'!$D:$D,'EIA Imports Gasoline'!$A:$A,K$3,'EIA Imports Gasoline'!$C:$C,$A16)</f>
        <v/>
      </c>
      <c r="L16">
        <f>SUMIFS('EIA Imports Gasoline'!$D:$D,'EIA Imports Gasoline'!$A:$A,L$3,'EIA Imports Gasoline'!$C:$C,$A16)</f>
        <v/>
      </c>
      <c r="M16">
        <f>SUMIFS('EIA Imports Gasoline'!$D:$D,'EIA Imports Gasoline'!$A:$A,M$3,'EIA Imports Gasoline'!$C:$C,$A16)</f>
        <v/>
      </c>
      <c r="N16">
        <f>SUMIFS('EIA Imports Gasoline'!$D:$D,'EIA Imports Gasoline'!$A:$A,N$3,'EIA Imports Gasoline'!$C:$C,$A16)</f>
        <v/>
      </c>
      <c r="O16">
        <f>SUMIFS('EIA Imports Gasoline'!$D:$D,'EIA Imports Gasoline'!$A:$A,O$3,'EIA Imports Gasoline'!$C:$C,$A16)</f>
        <v/>
      </c>
      <c r="P16">
        <f>SUMIFS('EIA Imports Gasoline'!$D:$D,'EIA Imports Gasoline'!$A:$A,P$3,'EIA Imports Gasoline'!$C:$C,$A16)</f>
        <v/>
      </c>
      <c r="Q16">
        <f>SUMIFS('EIA Imports Gasoline'!$D:$D,'EIA Imports Gasoline'!$A:$A,Q$3,'EIA Imports Gasoline'!$C:$C,$A16)</f>
        <v/>
      </c>
      <c r="R16">
        <f>SUMIFS('EIA Imports Gasoline'!$D:$D,'EIA Imports Gasoline'!$A:$A,R$3,'EIA Imports Gasoline'!$C:$C,$A16)</f>
        <v/>
      </c>
      <c r="S16">
        <f>SUMIFS('EIA Imports Gasoline'!$D:$D,'EIA Imports Gasoline'!$A:$A,S$3,'EIA Imports Gasoline'!$C:$C,$A16)</f>
        <v/>
      </c>
      <c r="T16">
        <f>SUMIFS('EIA Imports Gasoline'!$D:$D,'EIA Imports Gasoline'!$A:$A,T$3,'EIA Imports Gasoline'!$C:$C,$A16)</f>
        <v/>
      </c>
      <c r="U16">
        <f>SUMIFS('EIA Imports Gasoline'!$D:$D,'EIA Imports Gasoline'!$A:$A,U$3,'EIA Imports Gasoline'!$C:$C,$A16)</f>
        <v/>
      </c>
      <c r="V16">
        <f>SUMIFS('EIA Imports Gasoline'!$D:$D,'EIA Imports Gasoline'!$A:$A,V$3,'EIA Imports Gasoline'!$C:$C,$A16)</f>
        <v/>
      </c>
      <c r="W16">
        <f>SUMIFS('EIA Imports Gasoline'!$D:$D,'EIA Imports Gasoline'!$A:$A,W$3,'EIA Imports Gasoline'!$C:$C,$A16)</f>
        <v/>
      </c>
      <c r="X16">
        <f>SUMIFS('EIA Imports Gasoline'!$D:$D,'EIA Imports Gasoline'!$A:$A,X$3,'EIA Imports Gasoline'!$C:$C,$A16)</f>
        <v/>
      </c>
      <c r="Y16">
        <f>SUMIFS('EIA Imports Gasoline'!$D:$D,'EIA Imports Gasoline'!$A:$A,Y$3,'EIA Imports Gasoline'!$C:$C,$A16)</f>
        <v/>
      </c>
      <c r="Z16">
        <f>SUMIFS('EIA Imports Gasoline'!$D:$D,'EIA Imports Gasoline'!$A:$A,Z$3,'EIA Imports Gasoline'!$C:$C,$A16)</f>
        <v/>
      </c>
      <c r="AA16">
        <f>SUMIFS('EIA Imports Gasoline'!$D:$D,'EIA Imports Gasoline'!$A:$A,AA$3,'EIA Imports Gasoline'!$C:$C,$A16)</f>
        <v/>
      </c>
      <c r="AB16">
        <f>SUMIFS('EIA Imports Gasoline'!$D:$D,'EIA Imports Gasoline'!$A:$A,AB$3,'EIA Imports Gasoline'!$C:$C,$A16)</f>
        <v/>
      </c>
      <c r="AC16">
        <f>SUMIFS('EIA Imports Gasoline'!$D:$D,'EIA Imports Gasoline'!$A:$A,AC$3,'EIA Imports Gasoline'!$C:$C,$A16)</f>
        <v/>
      </c>
      <c r="AD16">
        <f>SUMIFS('EIA Imports Gasoline'!$D:$D,'EIA Imports Gasoline'!$A:$A,AD$3,'EIA Imports Gasoline'!$C:$C,$A16)</f>
        <v/>
      </c>
      <c r="AE16">
        <f>SUMIFS('EIA Imports Gasoline'!$D:$D,'EIA Imports Gasoline'!$A:$A,AE$3,'EIA Imports Gasoline'!$C:$C,$A16)</f>
        <v/>
      </c>
      <c r="AF16">
        <f>SUMIFS('EIA Imports Gasoline'!$D:$D,'EIA Imports Gasoline'!$A:$A,AF$3,'EIA Imports Gasoline'!$C:$C,$A16)</f>
        <v/>
      </c>
      <c r="AG16">
        <f>SUMIFS('EIA Imports Gasoline'!$D:$D,'EIA Imports Gasoline'!$A:$A,AG$3,'EIA Imports Gasoline'!$C:$C,$A16)</f>
        <v/>
      </c>
      <c r="AH16">
        <f>SUMIFS('EIA Imports Gasoline'!$D:$D,'EIA Imports Gasoline'!$A:$A,AH$3,'EIA Imports Gasoline'!$C:$C,$A16)</f>
        <v/>
      </c>
      <c r="AI16">
        <f>SUMIFS('EIA Imports Gasoline'!$D:$D,'EIA Imports Gasoline'!$A:$A,AI$3,'EIA Imports Gasoline'!$C:$C,$A16)</f>
        <v/>
      </c>
      <c r="AJ16">
        <f>SUMIFS('EIA Imports Gasoline'!$D:$D,'EIA Imports Gasoline'!$A:$A,AJ$3,'EIA Imports Gasoline'!$C:$C,$A16)</f>
        <v/>
      </c>
      <c r="AK16">
        <f>SUMIFS('EIA Imports Gasoline'!$D:$D,'EIA Imports Gasoline'!$A:$A,AK$3,'EIA Imports Gasoline'!$C:$C,$A16)</f>
        <v/>
      </c>
      <c r="AL16">
        <f>SUMIFS('EIA Imports Gasoline'!$D:$D,'EIA Imports Gasoline'!$A:$A,AL$3,'EIA Imports Gasoline'!$C:$C,$A16)</f>
        <v/>
      </c>
      <c r="AM16">
        <f>SUMIFS('EIA Imports Gasoline'!$D:$D,'EIA Imports Gasoline'!$A:$A,AM$3,'EIA Imports Gasoline'!$C:$C,$A16)</f>
        <v/>
      </c>
      <c r="AN16">
        <f>SUMIFS('EIA Imports Gasoline'!$D:$D,'EIA Imports Gasoline'!$A:$A,AN$3,'EIA Imports Gasoline'!$C:$C,$A16)</f>
        <v/>
      </c>
      <c r="AO16">
        <f>SUMIFS('EIA Imports Gasoline'!$D:$D,'EIA Imports Gasoline'!$A:$A,AO$3,'EIA Imports Gasoline'!$C:$C,$A16)</f>
        <v/>
      </c>
      <c r="AP16">
        <f>SUMIFS('EIA Imports Gasoline'!$D:$D,'EIA Imports Gasoline'!$A:$A,AP$3,'EIA Imports Gasoline'!$C:$C,$A16)</f>
        <v/>
      </c>
      <c r="AQ16">
        <f>SUMIFS('EIA Imports Gasoline'!$D:$D,'EIA Imports Gasoline'!$A:$A,AQ$3,'EIA Imports Gasoline'!$C:$C,$A16)</f>
        <v/>
      </c>
      <c r="AR16">
        <f>SUMIFS('EIA Imports Gasoline'!$D:$D,'EIA Imports Gasoline'!$A:$A,AR$3,'EIA Imports Gasoline'!$C:$C,$A16)</f>
        <v/>
      </c>
      <c r="AS16">
        <f>SUMIFS('EIA Imports Gasoline'!$D:$D,'EIA Imports Gasoline'!$A:$A,AS$3,'EIA Imports Gasoline'!$C:$C,$A16)</f>
        <v/>
      </c>
      <c r="AT16">
        <f>SUMIFS('EIA Imports Gasoline'!$D:$D,'EIA Imports Gasoline'!$A:$A,AT$3,'EIA Imports Gasoline'!$C:$C,$A16)</f>
        <v/>
      </c>
      <c r="AU16">
        <f>SUMIFS('EIA Imports Gasoline'!$D:$D,'EIA Imports Gasoline'!$A:$A,AU$3,'EIA Imports Gasoline'!$C:$C,$A16)</f>
        <v/>
      </c>
    </row>
    <row r="17" spans="1:47">
      <c r="A17" t="s">
        <v>306</v>
      </c>
      <c r="B17" t="s">
        <v>1648</v>
      </c>
      <c r="C17" t="s">
        <v>1742</v>
      </c>
      <c r="D17">
        <f>SUMIFS('EIA Imports Gasoline'!$D:$D,'EIA Imports Gasoline'!$A:$A,D$3,'EIA Imports Gasoline'!$C:$C,$A17)</f>
        <v/>
      </c>
      <c r="E17">
        <f>SUMIFS('EIA Imports Gasoline'!$D:$D,'EIA Imports Gasoline'!$A:$A,E$3,'EIA Imports Gasoline'!$C:$C,$A17)</f>
        <v/>
      </c>
      <c r="F17">
        <f>SUMIFS('EIA Imports Gasoline'!$D:$D,'EIA Imports Gasoline'!$A:$A,F$3,'EIA Imports Gasoline'!$C:$C,$A17)</f>
        <v/>
      </c>
      <c r="G17">
        <f>SUMIFS('EIA Imports Gasoline'!$D:$D,'EIA Imports Gasoline'!$A:$A,G$3,'EIA Imports Gasoline'!$C:$C,$A17)</f>
        <v/>
      </c>
      <c r="H17">
        <f>SUMIFS('EIA Imports Gasoline'!$D:$D,'EIA Imports Gasoline'!$A:$A,H$3,'EIA Imports Gasoline'!$C:$C,$A17)</f>
        <v/>
      </c>
      <c r="I17">
        <f>SUMIFS('EIA Imports Gasoline'!$D:$D,'EIA Imports Gasoline'!$A:$A,I$3,'EIA Imports Gasoline'!$C:$C,$A17)</f>
        <v/>
      </c>
      <c r="J17">
        <f>SUMIFS('EIA Imports Gasoline'!$D:$D,'EIA Imports Gasoline'!$A:$A,J$3,'EIA Imports Gasoline'!$C:$C,$A17)</f>
        <v/>
      </c>
      <c r="K17">
        <f>SUMIFS('EIA Imports Gasoline'!$D:$D,'EIA Imports Gasoline'!$A:$A,K$3,'EIA Imports Gasoline'!$C:$C,$A17)</f>
        <v/>
      </c>
      <c r="L17">
        <f>SUMIFS('EIA Imports Gasoline'!$D:$D,'EIA Imports Gasoline'!$A:$A,L$3,'EIA Imports Gasoline'!$C:$C,$A17)</f>
        <v/>
      </c>
      <c r="M17">
        <f>SUMIFS('EIA Imports Gasoline'!$D:$D,'EIA Imports Gasoline'!$A:$A,M$3,'EIA Imports Gasoline'!$C:$C,$A17)</f>
        <v/>
      </c>
      <c r="N17">
        <f>SUMIFS('EIA Imports Gasoline'!$D:$D,'EIA Imports Gasoline'!$A:$A,N$3,'EIA Imports Gasoline'!$C:$C,$A17)</f>
        <v/>
      </c>
      <c r="O17">
        <f>SUMIFS('EIA Imports Gasoline'!$D:$D,'EIA Imports Gasoline'!$A:$A,O$3,'EIA Imports Gasoline'!$C:$C,$A17)</f>
        <v/>
      </c>
      <c r="P17">
        <f>SUMIFS('EIA Imports Gasoline'!$D:$D,'EIA Imports Gasoline'!$A:$A,P$3,'EIA Imports Gasoline'!$C:$C,$A17)</f>
        <v/>
      </c>
      <c r="Q17">
        <f>SUMIFS('EIA Imports Gasoline'!$D:$D,'EIA Imports Gasoline'!$A:$A,Q$3,'EIA Imports Gasoline'!$C:$C,$A17)</f>
        <v/>
      </c>
      <c r="R17">
        <f>SUMIFS('EIA Imports Gasoline'!$D:$D,'EIA Imports Gasoline'!$A:$A,R$3,'EIA Imports Gasoline'!$C:$C,$A17)</f>
        <v/>
      </c>
      <c r="S17">
        <f>SUMIFS('EIA Imports Gasoline'!$D:$D,'EIA Imports Gasoline'!$A:$A,S$3,'EIA Imports Gasoline'!$C:$C,$A17)</f>
        <v/>
      </c>
      <c r="T17">
        <f>SUMIFS('EIA Imports Gasoline'!$D:$D,'EIA Imports Gasoline'!$A:$A,T$3,'EIA Imports Gasoline'!$C:$C,$A17)</f>
        <v/>
      </c>
      <c r="U17">
        <f>SUMIFS('EIA Imports Gasoline'!$D:$D,'EIA Imports Gasoline'!$A:$A,U$3,'EIA Imports Gasoline'!$C:$C,$A17)</f>
        <v/>
      </c>
      <c r="V17">
        <f>SUMIFS('EIA Imports Gasoline'!$D:$D,'EIA Imports Gasoline'!$A:$A,V$3,'EIA Imports Gasoline'!$C:$C,$A17)</f>
        <v/>
      </c>
      <c r="W17">
        <f>SUMIFS('EIA Imports Gasoline'!$D:$D,'EIA Imports Gasoline'!$A:$A,W$3,'EIA Imports Gasoline'!$C:$C,$A17)</f>
        <v/>
      </c>
      <c r="X17">
        <f>SUMIFS('EIA Imports Gasoline'!$D:$D,'EIA Imports Gasoline'!$A:$A,X$3,'EIA Imports Gasoline'!$C:$C,$A17)</f>
        <v/>
      </c>
      <c r="Y17">
        <f>SUMIFS('EIA Imports Gasoline'!$D:$D,'EIA Imports Gasoline'!$A:$A,Y$3,'EIA Imports Gasoline'!$C:$C,$A17)</f>
        <v/>
      </c>
      <c r="Z17">
        <f>SUMIFS('EIA Imports Gasoline'!$D:$D,'EIA Imports Gasoline'!$A:$A,Z$3,'EIA Imports Gasoline'!$C:$C,$A17)</f>
        <v/>
      </c>
      <c r="AA17">
        <f>SUMIFS('EIA Imports Gasoline'!$D:$D,'EIA Imports Gasoline'!$A:$A,AA$3,'EIA Imports Gasoline'!$C:$C,$A17)</f>
        <v/>
      </c>
      <c r="AB17">
        <f>SUMIFS('EIA Imports Gasoline'!$D:$D,'EIA Imports Gasoline'!$A:$A,AB$3,'EIA Imports Gasoline'!$C:$C,$A17)</f>
        <v/>
      </c>
      <c r="AC17">
        <f>SUMIFS('EIA Imports Gasoline'!$D:$D,'EIA Imports Gasoline'!$A:$A,AC$3,'EIA Imports Gasoline'!$C:$C,$A17)</f>
        <v/>
      </c>
      <c r="AD17">
        <f>SUMIFS('EIA Imports Gasoline'!$D:$D,'EIA Imports Gasoline'!$A:$A,AD$3,'EIA Imports Gasoline'!$C:$C,$A17)</f>
        <v/>
      </c>
      <c r="AE17">
        <f>SUMIFS('EIA Imports Gasoline'!$D:$D,'EIA Imports Gasoline'!$A:$A,AE$3,'EIA Imports Gasoline'!$C:$C,$A17)</f>
        <v/>
      </c>
      <c r="AF17">
        <f>SUMIFS('EIA Imports Gasoline'!$D:$D,'EIA Imports Gasoline'!$A:$A,AF$3,'EIA Imports Gasoline'!$C:$C,$A17)</f>
        <v/>
      </c>
      <c r="AG17">
        <f>SUMIFS('EIA Imports Gasoline'!$D:$D,'EIA Imports Gasoline'!$A:$A,AG$3,'EIA Imports Gasoline'!$C:$C,$A17)</f>
        <v/>
      </c>
      <c r="AH17">
        <f>SUMIFS('EIA Imports Gasoline'!$D:$D,'EIA Imports Gasoline'!$A:$A,AH$3,'EIA Imports Gasoline'!$C:$C,$A17)</f>
        <v/>
      </c>
      <c r="AI17">
        <f>SUMIFS('EIA Imports Gasoline'!$D:$D,'EIA Imports Gasoline'!$A:$A,AI$3,'EIA Imports Gasoline'!$C:$C,$A17)</f>
        <v/>
      </c>
      <c r="AJ17">
        <f>SUMIFS('EIA Imports Gasoline'!$D:$D,'EIA Imports Gasoline'!$A:$A,AJ$3,'EIA Imports Gasoline'!$C:$C,$A17)</f>
        <v/>
      </c>
      <c r="AK17">
        <f>SUMIFS('EIA Imports Gasoline'!$D:$D,'EIA Imports Gasoline'!$A:$A,AK$3,'EIA Imports Gasoline'!$C:$C,$A17)</f>
        <v/>
      </c>
      <c r="AL17">
        <f>SUMIFS('EIA Imports Gasoline'!$D:$D,'EIA Imports Gasoline'!$A:$A,AL$3,'EIA Imports Gasoline'!$C:$C,$A17)</f>
        <v/>
      </c>
      <c r="AM17">
        <f>SUMIFS('EIA Imports Gasoline'!$D:$D,'EIA Imports Gasoline'!$A:$A,AM$3,'EIA Imports Gasoline'!$C:$C,$A17)</f>
        <v/>
      </c>
      <c r="AN17">
        <f>SUMIFS('EIA Imports Gasoline'!$D:$D,'EIA Imports Gasoline'!$A:$A,AN$3,'EIA Imports Gasoline'!$C:$C,$A17)</f>
        <v/>
      </c>
      <c r="AO17">
        <f>SUMIFS('EIA Imports Gasoline'!$D:$D,'EIA Imports Gasoline'!$A:$A,AO$3,'EIA Imports Gasoline'!$C:$C,$A17)</f>
        <v/>
      </c>
      <c r="AP17">
        <f>SUMIFS('EIA Imports Gasoline'!$D:$D,'EIA Imports Gasoline'!$A:$A,AP$3,'EIA Imports Gasoline'!$C:$C,$A17)</f>
        <v/>
      </c>
      <c r="AQ17">
        <f>SUMIFS('EIA Imports Gasoline'!$D:$D,'EIA Imports Gasoline'!$A:$A,AQ$3,'EIA Imports Gasoline'!$C:$C,$A17)</f>
        <v/>
      </c>
      <c r="AR17">
        <f>SUMIFS('EIA Imports Gasoline'!$D:$D,'EIA Imports Gasoline'!$A:$A,AR$3,'EIA Imports Gasoline'!$C:$C,$A17)</f>
        <v/>
      </c>
      <c r="AS17">
        <f>SUMIFS('EIA Imports Gasoline'!$D:$D,'EIA Imports Gasoline'!$A:$A,AS$3,'EIA Imports Gasoline'!$C:$C,$A17)</f>
        <v/>
      </c>
      <c r="AT17">
        <f>SUMIFS('EIA Imports Gasoline'!$D:$D,'EIA Imports Gasoline'!$A:$A,AT$3,'EIA Imports Gasoline'!$C:$C,$A17)</f>
        <v/>
      </c>
      <c r="AU17">
        <f>SUMIFS('EIA Imports Gasoline'!$D:$D,'EIA Imports Gasoline'!$A:$A,AU$3,'EIA Imports Gasoline'!$C:$C,$A17)</f>
        <v/>
      </c>
    </row>
    <row r="18" spans="1:47">
      <c r="A18" t="s">
        <v>418</v>
      </c>
      <c r="B18" t="s">
        <v>1648</v>
      </c>
      <c r="C18" t="s">
        <v>1742</v>
      </c>
      <c r="D18">
        <f>SUMIFS('EIA Imports Gasoline'!$D:$D,'EIA Imports Gasoline'!$A:$A,D$3,'EIA Imports Gasoline'!$C:$C,$A18)</f>
        <v/>
      </c>
      <c r="E18">
        <f>SUMIFS('EIA Imports Gasoline'!$D:$D,'EIA Imports Gasoline'!$A:$A,E$3,'EIA Imports Gasoline'!$C:$C,$A18)</f>
        <v/>
      </c>
      <c r="F18">
        <f>SUMIFS('EIA Imports Gasoline'!$D:$D,'EIA Imports Gasoline'!$A:$A,F$3,'EIA Imports Gasoline'!$C:$C,$A18)</f>
        <v/>
      </c>
      <c r="G18">
        <f>SUMIFS('EIA Imports Gasoline'!$D:$D,'EIA Imports Gasoline'!$A:$A,G$3,'EIA Imports Gasoline'!$C:$C,$A18)</f>
        <v/>
      </c>
      <c r="H18">
        <f>SUMIFS('EIA Imports Gasoline'!$D:$D,'EIA Imports Gasoline'!$A:$A,H$3,'EIA Imports Gasoline'!$C:$C,$A18)</f>
        <v/>
      </c>
      <c r="I18">
        <f>SUMIFS('EIA Imports Gasoline'!$D:$D,'EIA Imports Gasoline'!$A:$A,I$3,'EIA Imports Gasoline'!$C:$C,$A18)</f>
        <v/>
      </c>
      <c r="J18">
        <f>SUMIFS('EIA Imports Gasoline'!$D:$D,'EIA Imports Gasoline'!$A:$A,J$3,'EIA Imports Gasoline'!$C:$C,$A18)</f>
        <v/>
      </c>
      <c r="K18">
        <f>SUMIFS('EIA Imports Gasoline'!$D:$D,'EIA Imports Gasoline'!$A:$A,K$3,'EIA Imports Gasoline'!$C:$C,$A18)</f>
        <v/>
      </c>
      <c r="L18">
        <f>SUMIFS('EIA Imports Gasoline'!$D:$D,'EIA Imports Gasoline'!$A:$A,L$3,'EIA Imports Gasoline'!$C:$C,$A18)</f>
        <v/>
      </c>
      <c r="M18">
        <f>SUMIFS('EIA Imports Gasoline'!$D:$D,'EIA Imports Gasoline'!$A:$A,M$3,'EIA Imports Gasoline'!$C:$C,$A18)</f>
        <v/>
      </c>
      <c r="N18">
        <f>SUMIFS('EIA Imports Gasoline'!$D:$D,'EIA Imports Gasoline'!$A:$A,N$3,'EIA Imports Gasoline'!$C:$C,$A18)</f>
        <v/>
      </c>
      <c r="O18">
        <f>SUMIFS('EIA Imports Gasoline'!$D:$D,'EIA Imports Gasoline'!$A:$A,O$3,'EIA Imports Gasoline'!$C:$C,$A18)</f>
        <v/>
      </c>
      <c r="P18">
        <f>SUMIFS('EIA Imports Gasoline'!$D:$D,'EIA Imports Gasoline'!$A:$A,P$3,'EIA Imports Gasoline'!$C:$C,$A18)</f>
        <v/>
      </c>
      <c r="Q18">
        <f>SUMIFS('EIA Imports Gasoline'!$D:$D,'EIA Imports Gasoline'!$A:$A,Q$3,'EIA Imports Gasoline'!$C:$C,$A18)</f>
        <v/>
      </c>
      <c r="R18">
        <f>SUMIFS('EIA Imports Gasoline'!$D:$D,'EIA Imports Gasoline'!$A:$A,R$3,'EIA Imports Gasoline'!$C:$C,$A18)</f>
        <v/>
      </c>
      <c r="S18">
        <f>SUMIFS('EIA Imports Gasoline'!$D:$D,'EIA Imports Gasoline'!$A:$A,S$3,'EIA Imports Gasoline'!$C:$C,$A18)</f>
        <v/>
      </c>
      <c r="T18">
        <f>SUMIFS('EIA Imports Gasoline'!$D:$D,'EIA Imports Gasoline'!$A:$A,T$3,'EIA Imports Gasoline'!$C:$C,$A18)</f>
        <v/>
      </c>
      <c r="U18">
        <f>SUMIFS('EIA Imports Gasoline'!$D:$D,'EIA Imports Gasoline'!$A:$A,U$3,'EIA Imports Gasoline'!$C:$C,$A18)</f>
        <v/>
      </c>
      <c r="V18">
        <f>SUMIFS('EIA Imports Gasoline'!$D:$D,'EIA Imports Gasoline'!$A:$A,V$3,'EIA Imports Gasoline'!$C:$C,$A18)</f>
        <v/>
      </c>
      <c r="W18">
        <f>SUMIFS('EIA Imports Gasoline'!$D:$D,'EIA Imports Gasoline'!$A:$A,W$3,'EIA Imports Gasoline'!$C:$C,$A18)</f>
        <v/>
      </c>
      <c r="X18">
        <f>SUMIFS('EIA Imports Gasoline'!$D:$D,'EIA Imports Gasoline'!$A:$A,X$3,'EIA Imports Gasoline'!$C:$C,$A18)</f>
        <v/>
      </c>
      <c r="Y18">
        <f>SUMIFS('EIA Imports Gasoline'!$D:$D,'EIA Imports Gasoline'!$A:$A,Y$3,'EIA Imports Gasoline'!$C:$C,$A18)</f>
        <v/>
      </c>
      <c r="Z18">
        <f>SUMIFS('EIA Imports Gasoline'!$D:$D,'EIA Imports Gasoline'!$A:$A,Z$3,'EIA Imports Gasoline'!$C:$C,$A18)</f>
        <v/>
      </c>
      <c r="AA18">
        <f>SUMIFS('EIA Imports Gasoline'!$D:$D,'EIA Imports Gasoline'!$A:$A,AA$3,'EIA Imports Gasoline'!$C:$C,$A18)</f>
        <v/>
      </c>
      <c r="AB18">
        <f>SUMIFS('EIA Imports Gasoline'!$D:$D,'EIA Imports Gasoline'!$A:$A,AB$3,'EIA Imports Gasoline'!$C:$C,$A18)</f>
        <v/>
      </c>
      <c r="AC18">
        <f>SUMIFS('EIA Imports Gasoline'!$D:$D,'EIA Imports Gasoline'!$A:$A,AC$3,'EIA Imports Gasoline'!$C:$C,$A18)</f>
        <v/>
      </c>
      <c r="AD18">
        <f>SUMIFS('EIA Imports Gasoline'!$D:$D,'EIA Imports Gasoline'!$A:$A,AD$3,'EIA Imports Gasoline'!$C:$C,$A18)</f>
        <v/>
      </c>
      <c r="AE18">
        <f>SUMIFS('EIA Imports Gasoline'!$D:$D,'EIA Imports Gasoline'!$A:$A,AE$3,'EIA Imports Gasoline'!$C:$C,$A18)</f>
        <v/>
      </c>
      <c r="AF18">
        <f>SUMIFS('EIA Imports Gasoline'!$D:$D,'EIA Imports Gasoline'!$A:$A,AF$3,'EIA Imports Gasoline'!$C:$C,$A18)</f>
        <v/>
      </c>
      <c r="AG18">
        <f>SUMIFS('EIA Imports Gasoline'!$D:$D,'EIA Imports Gasoline'!$A:$A,AG$3,'EIA Imports Gasoline'!$C:$C,$A18)</f>
        <v/>
      </c>
      <c r="AH18">
        <f>SUMIFS('EIA Imports Gasoline'!$D:$D,'EIA Imports Gasoline'!$A:$A,AH$3,'EIA Imports Gasoline'!$C:$C,$A18)</f>
        <v/>
      </c>
      <c r="AI18">
        <f>SUMIFS('EIA Imports Gasoline'!$D:$D,'EIA Imports Gasoline'!$A:$A,AI$3,'EIA Imports Gasoline'!$C:$C,$A18)</f>
        <v/>
      </c>
      <c r="AJ18">
        <f>SUMIFS('EIA Imports Gasoline'!$D:$D,'EIA Imports Gasoline'!$A:$A,AJ$3,'EIA Imports Gasoline'!$C:$C,$A18)</f>
        <v/>
      </c>
      <c r="AK18">
        <f>SUMIFS('EIA Imports Gasoline'!$D:$D,'EIA Imports Gasoline'!$A:$A,AK$3,'EIA Imports Gasoline'!$C:$C,$A18)</f>
        <v/>
      </c>
      <c r="AL18">
        <f>SUMIFS('EIA Imports Gasoline'!$D:$D,'EIA Imports Gasoline'!$A:$A,AL$3,'EIA Imports Gasoline'!$C:$C,$A18)</f>
        <v/>
      </c>
      <c r="AM18">
        <f>SUMIFS('EIA Imports Gasoline'!$D:$D,'EIA Imports Gasoline'!$A:$A,AM$3,'EIA Imports Gasoline'!$C:$C,$A18)</f>
        <v/>
      </c>
      <c r="AN18">
        <f>SUMIFS('EIA Imports Gasoline'!$D:$D,'EIA Imports Gasoline'!$A:$A,AN$3,'EIA Imports Gasoline'!$C:$C,$A18)</f>
        <v/>
      </c>
      <c r="AO18">
        <f>SUMIFS('EIA Imports Gasoline'!$D:$D,'EIA Imports Gasoline'!$A:$A,AO$3,'EIA Imports Gasoline'!$C:$C,$A18)</f>
        <v/>
      </c>
      <c r="AP18">
        <f>SUMIFS('EIA Imports Gasoline'!$D:$D,'EIA Imports Gasoline'!$A:$A,AP$3,'EIA Imports Gasoline'!$C:$C,$A18)</f>
        <v/>
      </c>
      <c r="AQ18">
        <f>SUMIFS('EIA Imports Gasoline'!$D:$D,'EIA Imports Gasoline'!$A:$A,AQ$3,'EIA Imports Gasoline'!$C:$C,$A18)</f>
        <v/>
      </c>
      <c r="AR18">
        <f>SUMIFS('EIA Imports Gasoline'!$D:$D,'EIA Imports Gasoline'!$A:$A,AR$3,'EIA Imports Gasoline'!$C:$C,$A18)</f>
        <v/>
      </c>
      <c r="AS18">
        <f>SUMIFS('EIA Imports Gasoline'!$D:$D,'EIA Imports Gasoline'!$A:$A,AS$3,'EIA Imports Gasoline'!$C:$C,$A18)</f>
        <v/>
      </c>
      <c r="AT18">
        <f>SUMIFS('EIA Imports Gasoline'!$D:$D,'EIA Imports Gasoline'!$A:$A,AT$3,'EIA Imports Gasoline'!$C:$C,$A18)</f>
        <v/>
      </c>
      <c r="AU18">
        <f>SUMIFS('EIA Imports Gasoline'!$D:$D,'EIA Imports Gasoline'!$A:$A,AU$3,'EIA Imports Gasoline'!$C:$C,$A18)</f>
        <v/>
      </c>
    </row>
    <row r="19" spans="1:47">
      <c r="A19" t="s">
        <v>412</v>
      </c>
      <c r="B19" t="s">
        <v>1648</v>
      </c>
      <c r="C19" t="s">
        <v>1742</v>
      </c>
      <c r="D19">
        <f>SUMIFS('EIA Imports Gasoline'!$D:$D,'EIA Imports Gasoline'!$A:$A,D$3,'EIA Imports Gasoline'!$C:$C,$A19)</f>
        <v/>
      </c>
      <c r="E19">
        <f>SUMIFS('EIA Imports Gasoline'!$D:$D,'EIA Imports Gasoline'!$A:$A,E$3,'EIA Imports Gasoline'!$C:$C,$A19)</f>
        <v/>
      </c>
      <c r="F19">
        <f>SUMIFS('EIA Imports Gasoline'!$D:$D,'EIA Imports Gasoline'!$A:$A,F$3,'EIA Imports Gasoline'!$C:$C,$A19)</f>
        <v/>
      </c>
      <c r="G19">
        <f>SUMIFS('EIA Imports Gasoline'!$D:$D,'EIA Imports Gasoline'!$A:$A,G$3,'EIA Imports Gasoline'!$C:$C,$A19)</f>
        <v/>
      </c>
      <c r="H19">
        <f>SUMIFS('EIA Imports Gasoline'!$D:$D,'EIA Imports Gasoline'!$A:$A,H$3,'EIA Imports Gasoline'!$C:$C,$A19)</f>
        <v/>
      </c>
      <c r="I19">
        <f>SUMIFS('EIA Imports Gasoline'!$D:$D,'EIA Imports Gasoline'!$A:$A,I$3,'EIA Imports Gasoline'!$C:$C,$A19)</f>
        <v/>
      </c>
      <c r="J19">
        <f>SUMIFS('EIA Imports Gasoline'!$D:$D,'EIA Imports Gasoline'!$A:$A,J$3,'EIA Imports Gasoline'!$C:$C,$A19)</f>
        <v/>
      </c>
      <c r="K19">
        <f>SUMIFS('EIA Imports Gasoline'!$D:$D,'EIA Imports Gasoline'!$A:$A,K$3,'EIA Imports Gasoline'!$C:$C,$A19)</f>
        <v/>
      </c>
      <c r="L19">
        <f>SUMIFS('EIA Imports Gasoline'!$D:$D,'EIA Imports Gasoline'!$A:$A,L$3,'EIA Imports Gasoline'!$C:$C,$A19)</f>
        <v/>
      </c>
      <c r="M19">
        <f>SUMIFS('EIA Imports Gasoline'!$D:$D,'EIA Imports Gasoline'!$A:$A,M$3,'EIA Imports Gasoline'!$C:$C,$A19)</f>
        <v/>
      </c>
      <c r="N19">
        <f>SUMIFS('EIA Imports Gasoline'!$D:$D,'EIA Imports Gasoline'!$A:$A,N$3,'EIA Imports Gasoline'!$C:$C,$A19)</f>
        <v/>
      </c>
      <c r="O19">
        <f>SUMIFS('EIA Imports Gasoline'!$D:$D,'EIA Imports Gasoline'!$A:$A,O$3,'EIA Imports Gasoline'!$C:$C,$A19)</f>
        <v/>
      </c>
      <c r="P19">
        <f>SUMIFS('EIA Imports Gasoline'!$D:$D,'EIA Imports Gasoline'!$A:$A,P$3,'EIA Imports Gasoline'!$C:$C,$A19)</f>
        <v/>
      </c>
      <c r="Q19">
        <f>SUMIFS('EIA Imports Gasoline'!$D:$D,'EIA Imports Gasoline'!$A:$A,Q$3,'EIA Imports Gasoline'!$C:$C,$A19)</f>
        <v/>
      </c>
      <c r="R19">
        <f>SUMIFS('EIA Imports Gasoline'!$D:$D,'EIA Imports Gasoline'!$A:$A,R$3,'EIA Imports Gasoline'!$C:$C,$A19)</f>
        <v/>
      </c>
      <c r="S19">
        <f>SUMIFS('EIA Imports Gasoline'!$D:$D,'EIA Imports Gasoline'!$A:$A,S$3,'EIA Imports Gasoline'!$C:$C,$A19)</f>
        <v/>
      </c>
      <c r="T19">
        <f>SUMIFS('EIA Imports Gasoline'!$D:$D,'EIA Imports Gasoline'!$A:$A,T$3,'EIA Imports Gasoline'!$C:$C,$A19)</f>
        <v/>
      </c>
      <c r="U19">
        <f>SUMIFS('EIA Imports Gasoline'!$D:$D,'EIA Imports Gasoline'!$A:$A,U$3,'EIA Imports Gasoline'!$C:$C,$A19)</f>
        <v/>
      </c>
      <c r="V19">
        <f>SUMIFS('EIA Imports Gasoline'!$D:$D,'EIA Imports Gasoline'!$A:$A,V$3,'EIA Imports Gasoline'!$C:$C,$A19)</f>
        <v/>
      </c>
      <c r="W19">
        <f>SUMIFS('EIA Imports Gasoline'!$D:$D,'EIA Imports Gasoline'!$A:$A,W$3,'EIA Imports Gasoline'!$C:$C,$A19)</f>
        <v/>
      </c>
      <c r="X19">
        <f>SUMIFS('EIA Imports Gasoline'!$D:$D,'EIA Imports Gasoline'!$A:$A,X$3,'EIA Imports Gasoline'!$C:$C,$A19)</f>
        <v/>
      </c>
      <c r="Y19">
        <f>SUMIFS('EIA Imports Gasoline'!$D:$D,'EIA Imports Gasoline'!$A:$A,Y$3,'EIA Imports Gasoline'!$C:$C,$A19)</f>
        <v/>
      </c>
      <c r="Z19">
        <f>SUMIFS('EIA Imports Gasoline'!$D:$D,'EIA Imports Gasoline'!$A:$A,Z$3,'EIA Imports Gasoline'!$C:$C,$A19)</f>
        <v/>
      </c>
      <c r="AA19">
        <f>SUMIFS('EIA Imports Gasoline'!$D:$D,'EIA Imports Gasoline'!$A:$A,AA$3,'EIA Imports Gasoline'!$C:$C,$A19)</f>
        <v/>
      </c>
      <c r="AB19">
        <f>SUMIFS('EIA Imports Gasoline'!$D:$D,'EIA Imports Gasoline'!$A:$A,AB$3,'EIA Imports Gasoline'!$C:$C,$A19)</f>
        <v/>
      </c>
      <c r="AC19">
        <f>SUMIFS('EIA Imports Gasoline'!$D:$D,'EIA Imports Gasoline'!$A:$A,AC$3,'EIA Imports Gasoline'!$C:$C,$A19)</f>
        <v/>
      </c>
      <c r="AD19">
        <f>SUMIFS('EIA Imports Gasoline'!$D:$D,'EIA Imports Gasoline'!$A:$A,AD$3,'EIA Imports Gasoline'!$C:$C,$A19)</f>
        <v/>
      </c>
      <c r="AE19">
        <f>SUMIFS('EIA Imports Gasoline'!$D:$D,'EIA Imports Gasoline'!$A:$A,AE$3,'EIA Imports Gasoline'!$C:$C,$A19)</f>
        <v/>
      </c>
      <c r="AF19">
        <f>SUMIFS('EIA Imports Gasoline'!$D:$D,'EIA Imports Gasoline'!$A:$A,AF$3,'EIA Imports Gasoline'!$C:$C,$A19)</f>
        <v/>
      </c>
      <c r="AG19">
        <f>SUMIFS('EIA Imports Gasoline'!$D:$D,'EIA Imports Gasoline'!$A:$A,AG$3,'EIA Imports Gasoline'!$C:$C,$A19)</f>
        <v/>
      </c>
      <c r="AH19">
        <f>SUMIFS('EIA Imports Gasoline'!$D:$D,'EIA Imports Gasoline'!$A:$A,AH$3,'EIA Imports Gasoline'!$C:$C,$A19)</f>
        <v/>
      </c>
      <c r="AI19">
        <f>SUMIFS('EIA Imports Gasoline'!$D:$D,'EIA Imports Gasoline'!$A:$A,AI$3,'EIA Imports Gasoline'!$C:$C,$A19)</f>
        <v/>
      </c>
      <c r="AJ19">
        <f>SUMIFS('EIA Imports Gasoline'!$D:$D,'EIA Imports Gasoline'!$A:$A,AJ$3,'EIA Imports Gasoline'!$C:$C,$A19)</f>
        <v/>
      </c>
      <c r="AK19">
        <f>SUMIFS('EIA Imports Gasoline'!$D:$D,'EIA Imports Gasoline'!$A:$A,AK$3,'EIA Imports Gasoline'!$C:$C,$A19)</f>
        <v/>
      </c>
      <c r="AL19">
        <f>SUMIFS('EIA Imports Gasoline'!$D:$D,'EIA Imports Gasoline'!$A:$A,AL$3,'EIA Imports Gasoline'!$C:$C,$A19)</f>
        <v/>
      </c>
      <c r="AM19">
        <f>SUMIFS('EIA Imports Gasoline'!$D:$D,'EIA Imports Gasoline'!$A:$A,AM$3,'EIA Imports Gasoline'!$C:$C,$A19)</f>
        <v/>
      </c>
      <c r="AN19">
        <f>SUMIFS('EIA Imports Gasoline'!$D:$D,'EIA Imports Gasoline'!$A:$A,AN$3,'EIA Imports Gasoline'!$C:$C,$A19)</f>
        <v/>
      </c>
      <c r="AO19">
        <f>SUMIFS('EIA Imports Gasoline'!$D:$D,'EIA Imports Gasoline'!$A:$A,AO$3,'EIA Imports Gasoline'!$C:$C,$A19)</f>
        <v/>
      </c>
      <c r="AP19">
        <f>SUMIFS('EIA Imports Gasoline'!$D:$D,'EIA Imports Gasoline'!$A:$A,AP$3,'EIA Imports Gasoline'!$C:$C,$A19)</f>
        <v/>
      </c>
      <c r="AQ19">
        <f>SUMIFS('EIA Imports Gasoline'!$D:$D,'EIA Imports Gasoline'!$A:$A,AQ$3,'EIA Imports Gasoline'!$C:$C,$A19)</f>
        <v/>
      </c>
      <c r="AR19">
        <f>SUMIFS('EIA Imports Gasoline'!$D:$D,'EIA Imports Gasoline'!$A:$A,AR$3,'EIA Imports Gasoline'!$C:$C,$A19)</f>
        <v/>
      </c>
      <c r="AS19">
        <f>SUMIFS('EIA Imports Gasoline'!$D:$D,'EIA Imports Gasoline'!$A:$A,AS$3,'EIA Imports Gasoline'!$C:$C,$A19)</f>
        <v/>
      </c>
      <c r="AT19">
        <f>SUMIFS('EIA Imports Gasoline'!$D:$D,'EIA Imports Gasoline'!$A:$A,AT$3,'EIA Imports Gasoline'!$C:$C,$A19)</f>
        <v/>
      </c>
      <c r="AU19">
        <f>SUMIFS('EIA Imports Gasoline'!$D:$D,'EIA Imports Gasoline'!$A:$A,AU$3,'EIA Imports Gasoline'!$C:$C,$A19)</f>
        <v/>
      </c>
    </row>
    <row r="20" spans="1:47">
      <c r="A20" t="s">
        <v>287</v>
      </c>
      <c r="B20" t="s">
        <v>1648</v>
      </c>
      <c r="C20" t="s">
        <v>1742</v>
      </c>
      <c r="D20">
        <f>SUMIFS('EIA Imports Gasoline'!$D:$D,'EIA Imports Gasoline'!$A:$A,D$3,'EIA Imports Gasoline'!$C:$C,$A20)</f>
        <v/>
      </c>
      <c r="E20">
        <f>SUMIFS('EIA Imports Gasoline'!$D:$D,'EIA Imports Gasoline'!$A:$A,E$3,'EIA Imports Gasoline'!$C:$C,$A20)</f>
        <v/>
      </c>
      <c r="F20">
        <f>SUMIFS('EIA Imports Gasoline'!$D:$D,'EIA Imports Gasoline'!$A:$A,F$3,'EIA Imports Gasoline'!$C:$C,$A20)</f>
        <v/>
      </c>
      <c r="G20">
        <f>SUMIFS('EIA Imports Gasoline'!$D:$D,'EIA Imports Gasoline'!$A:$A,G$3,'EIA Imports Gasoline'!$C:$C,$A20)</f>
        <v/>
      </c>
      <c r="H20">
        <f>SUMIFS('EIA Imports Gasoline'!$D:$D,'EIA Imports Gasoline'!$A:$A,H$3,'EIA Imports Gasoline'!$C:$C,$A20)</f>
        <v/>
      </c>
      <c r="I20">
        <f>SUMIFS('EIA Imports Gasoline'!$D:$D,'EIA Imports Gasoline'!$A:$A,I$3,'EIA Imports Gasoline'!$C:$C,$A20)</f>
        <v/>
      </c>
      <c r="J20">
        <f>SUMIFS('EIA Imports Gasoline'!$D:$D,'EIA Imports Gasoline'!$A:$A,J$3,'EIA Imports Gasoline'!$C:$C,$A20)</f>
        <v/>
      </c>
      <c r="K20">
        <f>SUMIFS('EIA Imports Gasoline'!$D:$D,'EIA Imports Gasoline'!$A:$A,K$3,'EIA Imports Gasoline'!$C:$C,$A20)</f>
        <v/>
      </c>
      <c r="L20">
        <f>SUMIFS('EIA Imports Gasoline'!$D:$D,'EIA Imports Gasoline'!$A:$A,L$3,'EIA Imports Gasoline'!$C:$C,$A20)</f>
        <v/>
      </c>
      <c r="M20">
        <f>SUMIFS('EIA Imports Gasoline'!$D:$D,'EIA Imports Gasoline'!$A:$A,M$3,'EIA Imports Gasoline'!$C:$C,$A20)</f>
        <v/>
      </c>
      <c r="N20">
        <f>SUMIFS('EIA Imports Gasoline'!$D:$D,'EIA Imports Gasoline'!$A:$A,N$3,'EIA Imports Gasoline'!$C:$C,$A20)</f>
        <v/>
      </c>
      <c r="O20">
        <f>SUMIFS('EIA Imports Gasoline'!$D:$D,'EIA Imports Gasoline'!$A:$A,O$3,'EIA Imports Gasoline'!$C:$C,$A20)</f>
        <v/>
      </c>
      <c r="P20">
        <f>SUMIFS('EIA Imports Gasoline'!$D:$D,'EIA Imports Gasoline'!$A:$A,P$3,'EIA Imports Gasoline'!$C:$C,$A20)</f>
        <v/>
      </c>
      <c r="Q20">
        <f>SUMIFS('EIA Imports Gasoline'!$D:$D,'EIA Imports Gasoline'!$A:$A,Q$3,'EIA Imports Gasoline'!$C:$C,$A20)</f>
        <v/>
      </c>
      <c r="R20">
        <f>SUMIFS('EIA Imports Gasoline'!$D:$D,'EIA Imports Gasoline'!$A:$A,R$3,'EIA Imports Gasoline'!$C:$C,$A20)</f>
        <v/>
      </c>
      <c r="S20">
        <f>SUMIFS('EIA Imports Gasoline'!$D:$D,'EIA Imports Gasoline'!$A:$A,S$3,'EIA Imports Gasoline'!$C:$C,$A20)</f>
        <v/>
      </c>
      <c r="T20">
        <f>SUMIFS('EIA Imports Gasoline'!$D:$D,'EIA Imports Gasoline'!$A:$A,T$3,'EIA Imports Gasoline'!$C:$C,$A20)</f>
        <v/>
      </c>
      <c r="U20">
        <f>SUMIFS('EIA Imports Gasoline'!$D:$D,'EIA Imports Gasoline'!$A:$A,U$3,'EIA Imports Gasoline'!$C:$C,$A20)</f>
        <v/>
      </c>
      <c r="V20">
        <f>SUMIFS('EIA Imports Gasoline'!$D:$D,'EIA Imports Gasoline'!$A:$A,V$3,'EIA Imports Gasoline'!$C:$C,$A20)</f>
        <v/>
      </c>
      <c r="W20">
        <f>SUMIFS('EIA Imports Gasoline'!$D:$D,'EIA Imports Gasoline'!$A:$A,W$3,'EIA Imports Gasoline'!$C:$C,$A20)</f>
        <v/>
      </c>
      <c r="X20">
        <f>SUMIFS('EIA Imports Gasoline'!$D:$D,'EIA Imports Gasoline'!$A:$A,X$3,'EIA Imports Gasoline'!$C:$C,$A20)</f>
        <v/>
      </c>
      <c r="Y20">
        <f>SUMIFS('EIA Imports Gasoline'!$D:$D,'EIA Imports Gasoline'!$A:$A,Y$3,'EIA Imports Gasoline'!$C:$C,$A20)</f>
        <v/>
      </c>
      <c r="Z20">
        <f>SUMIFS('EIA Imports Gasoline'!$D:$D,'EIA Imports Gasoline'!$A:$A,Z$3,'EIA Imports Gasoline'!$C:$C,$A20)</f>
        <v/>
      </c>
      <c r="AA20">
        <f>SUMIFS('EIA Imports Gasoline'!$D:$D,'EIA Imports Gasoline'!$A:$A,AA$3,'EIA Imports Gasoline'!$C:$C,$A20)</f>
        <v/>
      </c>
      <c r="AB20">
        <f>SUMIFS('EIA Imports Gasoline'!$D:$D,'EIA Imports Gasoline'!$A:$A,AB$3,'EIA Imports Gasoline'!$C:$C,$A20)</f>
        <v/>
      </c>
      <c r="AC20">
        <f>SUMIFS('EIA Imports Gasoline'!$D:$D,'EIA Imports Gasoline'!$A:$A,AC$3,'EIA Imports Gasoline'!$C:$C,$A20)</f>
        <v/>
      </c>
      <c r="AD20">
        <f>SUMIFS('EIA Imports Gasoline'!$D:$D,'EIA Imports Gasoline'!$A:$A,AD$3,'EIA Imports Gasoline'!$C:$C,$A20)</f>
        <v/>
      </c>
      <c r="AE20">
        <f>SUMIFS('EIA Imports Gasoline'!$D:$D,'EIA Imports Gasoline'!$A:$A,AE$3,'EIA Imports Gasoline'!$C:$C,$A20)</f>
        <v/>
      </c>
      <c r="AF20">
        <f>SUMIFS('EIA Imports Gasoline'!$D:$D,'EIA Imports Gasoline'!$A:$A,AF$3,'EIA Imports Gasoline'!$C:$C,$A20)</f>
        <v/>
      </c>
      <c r="AG20">
        <f>SUMIFS('EIA Imports Gasoline'!$D:$D,'EIA Imports Gasoline'!$A:$A,AG$3,'EIA Imports Gasoline'!$C:$C,$A20)</f>
        <v/>
      </c>
      <c r="AH20">
        <f>SUMIFS('EIA Imports Gasoline'!$D:$D,'EIA Imports Gasoline'!$A:$A,AH$3,'EIA Imports Gasoline'!$C:$C,$A20)</f>
        <v/>
      </c>
      <c r="AI20">
        <f>SUMIFS('EIA Imports Gasoline'!$D:$D,'EIA Imports Gasoline'!$A:$A,AI$3,'EIA Imports Gasoline'!$C:$C,$A20)</f>
        <v/>
      </c>
      <c r="AJ20">
        <f>SUMIFS('EIA Imports Gasoline'!$D:$D,'EIA Imports Gasoline'!$A:$A,AJ$3,'EIA Imports Gasoline'!$C:$C,$A20)</f>
        <v/>
      </c>
      <c r="AK20">
        <f>SUMIFS('EIA Imports Gasoline'!$D:$D,'EIA Imports Gasoline'!$A:$A,AK$3,'EIA Imports Gasoline'!$C:$C,$A20)</f>
        <v/>
      </c>
      <c r="AL20">
        <f>SUMIFS('EIA Imports Gasoline'!$D:$D,'EIA Imports Gasoline'!$A:$A,AL$3,'EIA Imports Gasoline'!$C:$C,$A20)</f>
        <v/>
      </c>
      <c r="AM20">
        <f>SUMIFS('EIA Imports Gasoline'!$D:$D,'EIA Imports Gasoline'!$A:$A,AM$3,'EIA Imports Gasoline'!$C:$C,$A20)</f>
        <v/>
      </c>
      <c r="AN20">
        <f>SUMIFS('EIA Imports Gasoline'!$D:$D,'EIA Imports Gasoline'!$A:$A,AN$3,'EIA Imports Gasoline'!$C:$C,$A20)</f>
        <v/>
      </c>
      <c r="AO20">
        <f>SUMIFS('EIA Imports Gasoline'!$D:$D,'EIA Imports Gasoline'!$A:$A,AO$3,'EIA Imports Gasoline'!$C:$C,$A20)</f>
        <v/>
      </c>
      <c r="AP20">
        <f>SUMIFS('EIA Imports Gasoline'!$D:$D,'EIA Imports Gasoline'!$A:$A,AP$3,'EIA Imports Gasoline'!$C:$C,$A20)</f>
        <v/>
      </c>
      <c r="AQ20">
        <f>SUMIFS('EIA Imports Gasoline'!$D:$D,'EIA Imports Gasoline'!$A:$A,AQ$3,'EIA Imports Gasoline'!$C:$C,$A20)</f>
        <v/>
      </c>
      <c r="AR20">
        <f>SUMIFS('EIA Imports Gasoline'!$D:$D,'EIA Imports Gasoline'!$A:$A,AR$3,'EIA Imports Gasoline'!$C:$C,$A20)</f>
        <v/>
      </c>
      <c r="AS20">
        <f>SUMIFS('EIA Imports Gasoline'!$D:$D,'EIA Imports Gasoline'!$A:$A,AS$3,'EIA Imports Gasoline'!$C:$C,$A20)</f>
        <v/>
      </c>
      <c r="AT20">
        <f>SUMIFS('EIA Imports Gasoline'!$D:$D,'EIA Imports Gasoline'!$A:$A,AT$3,'EIA Imports Gasoline'!$C:$C,$A20)</f>
        <v/>
      </c>
      <c r="AU20">
        <f>SUMIFS('EIA Imports Gasoline'!$D:$D,'EIA Imports Gasoline'!$A:$A,AU$3,'EIA Imports Gasoline'!$C:$C,$A20)</f>
        <v/>
      </c>
    </row>
    <row r="21" spans="1:47">
      <c r="A21" t="s">
        <v>374</v>
      </c>
      <c r="B21" t="s">
        <v>1648</v>
      </c>
      <c r="C21" t="s">
        <v>1742</v>
      </c>
      <c r="D21">
        <f>SUMIFS('EIA Imports Gasoline'!$D:$D,'EIA Imports Gasoline'!$A:$A,D$3,'EIA Imports Gasoline'!$C:$C,$A21)</f>
        <v/>
      </c>
      <c r="E21">
        <f>SUMIFS('EIA Imports Gasoline'!$D:$D,'EIA Imports Gasoline'!$A:$A,E$3,'EIA Imports Gasoline'!$C:$C,$A21)</f>
        <v/>
      </c>
      <c r="F21">
        <f>SUMIFS('EIA Imports Gasoline'!$D:$D,'EIA Imports Gasoline'!$A:$A,F$3,'EIA Imports Gasoline'!$C:$C,$A21)</f>
        <v/>
      </c>
      <c r="G21">
        <f>SUMIFS('EIA Imports Gasoline'!$D:$D,'EIA Imports Gasoline'!$A:$A,G$3,'EIA Imports Gasoline'!$C:$C,$A21)</f>
        <v/>
      </c>
      <c r="H21">
        <f>SUMIFS('EIA Imports Gasoline'!$D:$D,'EIA Imports Gasoline'!$A:$A,H$3,'EIA Imports Gasoline'!$C:$C,$A21)</f>
        <v/>
      </c>
      <c r="I21">
        <f>SUMIFS('EIA Imports Gasoline'!$D:$D,'EIA Imports Gasoline'!$A:$A,I$3,'EIA Imports Gasoline'!$C:$C,$A21)</f>
        <v/>
      </c>
      <c r="J21">
        <f>SUMIFS('EIA Imports Gasoline'!$D:$D,'EIA Imports Gasoline'!$A:$A,J$3,'EIA Imports Gasoline'!$C:$C,$A21)</f>
        <v/>
      </c>
      <c r="K21">
        <f>SUMIFS('EIA Imports Gasoline'!$D:$D,'EIA Imports Gasoline'!$A:$A,K$3,'EIA Imports Gasoline'!$C:$C,$A21)</f>
        <v/>
      </c>
      <c r="L21">
        <f>SUMIFS('EIA Imports Gasoline'!$D:$D,'EIA Imports Gasoline'!$A:$A,L$3,'EIA Imports Gasoline'!$C:$C,$A21)</f>
        <v/>
      </c>
      <c r="M21">
        <f>SUMIFS('EIA Imports Gasoline'!$D:$D,'EIA Imports Gasoline'!$A:$A,M$3,'EIA Imports Gasoline'!$C:$C,$A21)</f>
        <v/>
      </c>
      <c r="N21">
        <f>SUMIFS('EIA Imports Gasoline'!$D:$D,'EIA Imports Gasoline'!$A:$A,N$3,'EIA Imports Gasoline'!$C:$C,$A21)</f>
        <v/>
      </c>
      <c r="O21">
        <f>SUMIFS('EIA Imports Gasoline'!$D:$D,'EIA Imports Gasoline'!$A:$A,O$3,'EIA Imports Gasoline'!$C:$C,$A21)</f>
        <v/>
      </c>
      <c r="P21">
        <f>SUMIFS('EIA Imports Gasoline'!$D:$D,'EIA Imports Gasoline'!$A:$A,P$3,'EIA Imports Gasoline'!$C:$C,$A21)</f>
        <v/>
      </c>
      <c r="Q21">
        <f>SUMIFS('EIA Imports Gasoline'!$D:$D,'EIA Imports Gasoline'!$A:$A,Q$3,'EIA Imports Gasoline'!$C:$C,$A21)</f>
        <v/>
      </c>
      <c r="R21">
        <f>SUMIFS('EIA Imports Gasoline'!$D:$D,'EIA Imports Gasoline'!$A:$A,R$3,'EIA Imports Gasoline'!$C:$C,$A21)</f>
        <v/>
      </c>
      <c r="S21">
        <f>SUMIFS('EIA Imports Gasoline'!$D:$D,'EIA Imports Gasoline'!$A:$A,S$3,'EIA Imports Gasoline'!$C:$C,$A21)</f>
        <v/>
      </c>
      <c r="T21">
        <f>SUMIFS('EIA Imports Gasoline'!$D:$D,'EIA Imports Gasoline'!$A:$A,T$3,'EIA Imports Gasoline'!$C:$C,$A21)</f>
        <v/>
      </c>
      <c r="U21">
        <f>SUMIFS('EIA Imports Gasoline'!$D:$D,'EIA Imports Gasoline'!$A:$A,U$3,'EIA Imports Gasoline'!$C:$C,$A21)</f>
        <v/>
      </c>
      <c r="V21">
        <f>SUMIFS('EIA Imports Gasoline'!$D:$D,'EIA Imports Gasoline'!$A:$A,V$3,'EIA Imports Gasoline'!$C:$C,$A21)</f>
        <v/>
      </c>
      <c r="W21">
        <f>SUMIFS('EIA Imports Gasoline'!$D:$D,'EIA Imports Gasoline'!$A:$A,W$3,'EIA Imports Gasoline'!$C:$C,$A21)</f>
        <v/>
      </c>
      <c r="X21">
        <f>SUMIFS('EIA Imports Gasoline'!$D:$D,'EIA Imports Gasoline'!$A:$A,X$3,'EIA Imports Gasoline'!$C:$C,$A21)</f>
        <v/>
      </c>
      <c r="Y21">
        <f>SUMIFS('EIA Imports Gasoline'!$D:$D,'EIA Imports Gasoline'!$A:$A,Y$3,'EIA Imports Gasoline'!$C:$C,$A21)</f>
        <v/>
      </c>
      <c r="Z21">
        <f>SUMIFS('EIA Imports Gasoline'!$D:$D,'EIA Imports Gasoline'!$A:$A,Z$3,'EIA Imports Gasoline'!$C:$C,$A21)</f>
        <v/>
      </c>
      <c r="AA21">
        <f>SUMIFS('EIA Imports Gasoline'!$D:$D,'EIA Imports Gasoline'!$A:$A,AA$3,'EIA Imports Gasoline'!$C:$C,$A21)</f>
        <v/>
      </c>
      <c r="AB21">
        <f>SUMIFS('EIA Imports Gasoline'!$D:$D,'EIA Imports Gasoline'!$A:$A,AB$3,'EIA Imports Gasoline'!$C:$C,$A21)</f>
        <v/>
      </c>
      <c r="AC21">
        <f>SUMIFS('EIA Imports Gasoline'!$D:$D,'EIA Imports Gasoline'!$A:$A,AC$3,'EIA Imports Gasoline'!$C:$C,$A21)</f>
        <v/>
      </c>
      <c r="AD21">
        <f>SUMIFS('EIA Imports Gasoline'!$D:$D,'EIA Imports Gasoline'!$A:$A,AD$3,'EIA Imports Gasoline'!$C:$C,$A21)</f>
        <v/>
      </c>
      <c r="AE21">
        <f>SUMIFS('EIA Imports Gasoline'!$D:$D,'EIA Imports Gasoline'!$A:$A,AE$3,'EIA Imports Gasoline'!$C:$C,$A21)</f>
        <v/>
      </c>
      <c r="AF21">
        <f>SUMIFS('EIA Imports Gasoline'!$D:$D,'EIA Imports Gasoline'!$A:$A,AF$3,'EIA Imports Gasoline'!$C:$C,$A21)</f>
        <v/>
      </c>
      <c r="AG21">
        <f>SUMIFS('EIA Imports Gasoline'!$D:$D,'EIA Imports Gasoline'!$A:$A,AG$3,'EIA Imports Gasoline'!$C:$C,$A21)</f>
        <v/>
      </c>
      <c r="AH21">
        <f>SUMIFS('EIA Imports Gasoline'!$D:$D,'EIA Imports Gasoline'!$A:$A,AH$3,'EIA Imports Gasoline'!$C:$C,$A21)</f>
        <v/>
      </c>
      <c r="AI21">
        <f>SUMIFS('EIA Imports Gasoline'!$D:$D,'EIA Imports Gasoline'!$A:$A,AI$3,'EIA Imports Gasoline'!$C:$C,$A21)</f>
        <v/>
      </c>
      <c r="AJ21">
        <f>SUMIFS('EIA Imports Gasoline'!$D:$D,'EIA Imports Gasoline'!$A:$A,AJ$3,'EIA Imports Gasoline'!$C:$C,$A21)</f>
        <v/>
      </c>
      <c r="AK21">
        <f>SUMIFS('EIA Imports Gasoline'!$D:$D,'EIA Imports Gasoline'!$A:$A,AK$3,'EIA Imports Gasoline'!$C:$C,$A21)</f>
        <v/>
      </c>
      <c r="AL21">
        <f>SUMIFS('EIA Imports Gasoline'!$D:$D,'EIA Imports Gasoline'!$A:$A,AL$3,'EIA Imports Gasoline'!$C:$C,$A21)</f>
        <v/>
      </c>
      <c r="AM21">
        <f>SUMIFS('EIA Imports Gasoline'!$D:$D,'EIA Imports Gasoline'!$A:$A,AM$3,'EIA Imports Gasoline'!$C:$C,$A21)</f>
        <v/>
      </c>
      <c r="AN21">
        <f>SUMIFS('EIA Imports Gasoline'!$D:$D,'EIA Imports Gasoline'!$A:$A,AN$3,'EIA Imports Gasoline'!$C:$C,$A21)</f>
        <v/>
      </c>
      <c r="AO21">
        <f>SUMIFS('EIA Imports Gasoline'!$D:$D,'EIA Imports Gasoline'!$A:$A,AO$3,'EIA Imports Gasoline'!$C:$C,$A21)</f>
        <v/>
      </c>
      <c r="AP21">
        <f>SUMIFS('EIA Imports Gasoline'!$D:$D,'EIA Imports Gasoline'!$A:$A,AP$3,'EIA Imports Gasoline'!$C:$C,$A21)</f>
        <v/>
      </c>
      <c r="AQ21">
        <f>SUMIFS('EIA Imports Gasoline'!$D:$D,'EIA Imports Gasoline'!$A:$A,AQ$3,'EIA Imports Gasoline'!$C:$C,$A21)</f>
        <v/>
      </c>
      <c r="AR21">
        <f>SUMIFS('EIA Imports Gasoline'!$D:$D,'EIA Imports Gasoline'!$A:$A,AR$3,'EIA Imports Gasoline'!$C:$C,$A21)</f>
        <v/>
      </c>
      <c r="AS21">
        <f>SUMIFS('EIA Imports Gasoline'!$D:$D,'EIA Imports Gasoline'!$A:$A,AS$3,'EIA Imports Gasoline'!$C:$C,$A21)</f>
        <v/>
      </c>
      <c r="AT21">
        <f>SUMIFS('EIA Imports Gasoline'!$D:$D,'EIA Imports Gasoline'!$A:$A,AT$3,'EIA Imports Gasoline'!$C:$C,$A21)</f>
        <v/>
      </c>
      <c r="AU21">
        <f>SUMIFS('EIA Imports Gasoline'!$D:$D,'EIA Imports Gasoline'!$A:$A,AU$3,'EIA Imports Gasoline'!$C:$C,$A21)</f>
        <v/>
      </c>
    </row>
    <row r="22" spans="1:47">
      <c r="A22" t="s">
        <v>371</v>
      </c>
      <c r="B22" t="s">
        <v>1648</v>
      </c>
      <c r="C22" t="s">
        <v>1742</v>
      </c>
      <c r="D22">
        <f>SUMIFS('EIA Imports Gasoline'!$D:$D,'EIA Imports Gasoline'!$A:$A,D$3,'EIA Imports Gasoline'!$C:$C,$A22)</f>
        <v/>
      </c>
      <c r="E22">
        <f>SUMIFS('EIA Imports Gasoline'!$D:$D,'EIA Imports Gasoline'!$A:$A,E$3,'EIA Imports Gasoline'!$C:$C,$A22)</f>
        <v/>
      </c>
      <c r="F22">
        <f>SUMIFS('EIA Imports Gasoline'!$D:$D,'EIA Imports Gasoline'!$A:$A,F$3,'EIA Imports Gasoline'!$C:$C,$A22)</f>
        <v/>
      </c>
      <c r="G22">
        <f>SUMIFS('EIA Imports Gasoline'!$D:$D,'EIA Imports Gasoline'!$A:$A,G$3,'EIA Imports Gasoline'!$C:$C,$A22)</f>
        <v/>
      </c>
      <c r="H22">
        <f>SUMIFS('EIA Imports Gasoline'!$D:$D,'EIA Imports Gasoline'!$A:$A,H$3,'EIA Imports Gasoline'!$C:$C,$A22)</f>
        <v/>
      </c>
      <c r="I22">
        <f>SUMIFS('EIA Imports Gasoline'!$D:$D,'EIA Imports Gasoline'!$A:$A,I$3,'EIA Imports Gasoline'!$C:$C,$A22)</f>
        <v/>
      </c>
      <c r="J22">
        <f>SUMIFS('EIA Imports Gasoline'!$D:$D,'EIA Imports Gasoline'!$A:$A,J$3,'EIA Imports Gasoline'!$C:$C,$A22)</f>
        <v/>
      </c>
      <c r="K22">
        <f>SUMIFS('EIA Imports Gasoline'!$D:$D,'EIA Imports Gasoline'!$A:$A,K$3,'EIA Imports Gasoline'!$C:$C,$A22)</f>
        <v/>
      </c>
      <c r="L22">
        <f>SUMIFS('EIA Imports Gasoline'!$D:$D,'EIA Imports Gasoline'!$A:$A,L$3,'EIA Imports Gasoline'!$C:$C,$A22)</f>
        <v/>
      </c>
      <c r="M22">
        <f>SUMIFS('EIA Imports Gasoline'!$D:$D,'EIA Imports Gasoline'!$A:$A,M$3,'EIA Imports Gasoline'!$C:$C,$A22)</f>
        <v/>
      </c>
      <c r="N22">
        <f>SUMIFS('EIA Imports Gasoline'!$D:$D,'EIA Imports Gasoline'!$A:$A,N$3,'EIA Imports Gasoline'!$C:$C,$A22)</f>
        <v/>
      </c>
      <c r="O22">
        <f>SUMIFS('EIA Imports Gasoline'!$D:$D,'EIA Imports Gasoline'!$A:$A,O$3,'EIA Imports Gasoline'!$C:$C,$A22)</f>
        <v/>
      </c>
      <c r="P22">
        <f>SUMIFS('EIA Imports Gasoline'!$D:$D,'EIA Imports Gasoline'!$A:$A,P$3,'EIA Imports Gasoline'!$C:$C,$A22)</f>
        <v/>
      </c>
      <c r="Q22">
        <f>SUMIFS('EIA Imports Gasoline'!$D:$D,'EIA Imports Gasoline'!$A:$A,Q$3,'EIA Imports Gasoline'!$C:$C,$A22)</f>
        <v/>
      </c>
      <c r="R22">
        <f>SUMIFS('EIA Imports Gasoline'!$D:$D,'EIA Imports Gasoline'!$A:$A,R$3,'EIA Imports Gasoline'!$C:$C,$A22)</f>
        <v/>
      </c>
      <c r="S22">
        <f>SUMIFS('EIA Imports Gasoline'!$D:$D,'EIA Imports Gasoline'!$A:$A,S$3,'EIA Imports Gasoline'!$C:$C,$A22)</f>
        <v/>
      </c>
      <c r="T22">
        <f>SUMIFS('EIA Imports Gasoline'!$D:$D,'EIA Imports Gasoline'!$A:$A,T$3,'EIA Imports Gasoline'!$C:$C,$A22)</f>
        <v/>
      </c>
      <c r="U22">
        <f>SUMIFS('EIA Imports Gasoline'!$D:$D,'EIA Imports Gasoline'!$A:$A,U$3,'EIA Imports Gasoline'!$C:$C,$A22)</f>
        <v/>
      </c>
      <c r="V22">
        <f>SUMIFS('EIA Imports Gasoline'!$D:$D,'EIA Imports Gasoline'!$A:$A,V$3,'EIA Imports Gasoline'!$C:$C,$A22)</f>
        <v/>
      </c>
      <c r="W22">
        <f>SUMIFS('EIA Imports Gasoline'!$D:$D,'EIA Imports Gasoline'!$A:$A,W$3,'EIA Imports Gasoline'!$C:$C,$A22)</f>
        <v/>
      </c>
      <c r="X22">
        <f>SUMIFS('EIA Imports Gasoline'!$D:$D,'EIA Imports Gasoline'!$A:$A,X$3,'EIA Imports Gasoline'!$C:$C,$A22)</f>
        <v/>
      </c>
      <c r="Y22">
        <f>SUMIFS('EIA Imports Gasoline'!$D:$D,'EIA Imports Gasoline'!$A:$A,Y$3,'EIA Imports Gasoline'!$C:$C,$A22)</f>
        <v/>
      </c>
      <c r="Z22">
        <f>SUMIFS('EIA Imports Gasoline'!$D:$D,'EIA Imports Gasoline'!$A:$A,Z$3,'EIA Imports Gasoline'!$C:$C,$A22)</f>
        <v/>
      </c>
      <c r="AA22">
        <f>SUMIFS('EIA Imports Gasoline'!$D:$D,'EIA Imports Gasoline'!$A:$A,AA$3,'EIA Imports Gasoline'!$C:$C,$A22)</f>
        <v/>
      </c>
      <c r="AB22">
        <f>SUMIFS('EIA Imports Gasoline'!$D:$D,'EIA Imports Gasoline'!$A:$A,AB$3,'EIA Imports Gasoline'!$C:$C,$A22)</f>
        <v/>
      </c>
      <c r="AC22">
        <f>SUMIFS('EIA Imports Gasoline'!$D:$D,'EIA Imports Gasoline'!$A:$A,AC$3,'EIA Imports Gasoline'!$C:$C,$A22)</f>
        <v/>
      </c>
      <c r="AD22">
        <f>SUMIFS('EIA Imports Gasoline'!$D:$D,'EIA Imports Gasoline'!$A:$A,AD$3,'EIA Imports Gasoline'!$C:$C,$A22)</f>
        <v/>
      </c>
      <c r="AE22">
        <f>SUMIFS('EIA Imports Gasoline'!$D:$D,'EIA Imports Gasoline'!$A:$A,AE$3,'EIA Imports Gasoline'!$C:$C,$A22)</f>
        <v/>
      </c>
      <c r="AF22">
        <f>SUMIFS('EIA Imports Gasoline'!$D:$D,'EIA Imports Gasoline'!$A:$A,AF$3,'EIA Imports Gasoline'!$C:$C,$A22)</f>
        <v/>
      </c>
      <c r="AG22">
        <f>SUMIFS('EIA Imports Gasoline'!$D:$D,'EIA Imports Gasoline'!$A:$A,AG$3,'EIA Imports Gasoline'!$C:$C,$A22)</f>
        <v/>
      </c>
      <c r="AH22">
        <f>SUMIFS('EIA Imports Gasoline'!$D:$D,'EIA Imports Gasoline'!$A:$A,AH$3,'EIA Imports Gasoline'!$C:$C,$A22)</f>
        <v/>
      </c>
      <c r="AI22">
        <f>SUMIFS('EIA Imports Gasoline'!$D:$D,'EIA Imports Gasoline'!$A:$A,AI$3,'EIA Imports Gasoline'!$C:$C,$A22)</f>
        <v/>
      </c>
      <c r="AJ22">
        <f>SUMIFS('EIA Imports Gasoline'!$D:$D,'EIA Imports Gasoline'!$A:$A,AJ$3,'EIA Imports Gasoline'!$C:$C,$A22)</f>
        <v/>
      </c>
      <c r="AK22">
        <f>SUMIFS('EIA Imports Gasoline'!$D:$D,'EIA Imports Gasoline'!$A:$A,AK$3,'EIA Imports Gasoline'!$C:$C,$A22)</f>
        <v/>
      </c>
      <c r="AL22">
        <f>SUMIFS('EIA Imports Gasoline'!$D:$D,'EIA Imports Gasoline'!$A:$A,AL$3,'EIA Imports Gasoline'!$C:$C,$A22)</f>
        <v/>
      </c>
      <c r="AM22">
        <f>SUMIFS('EIA Imports Gasoline'!$D:$D,'EIA Imports Gasoline'!$A:$A,AM$3,'EIA Imports Gasoline'!$C:$C,$A22)</f>
        <v/>
      </c>
      <c r="AN22">
        <f>SUMIFS('EIA Imports Gasoline'!$D:$D,'EIA Imports Gasoline'!$A:$A,AN$3,'EIA Imports Gasoline'!$C:$C,$A22)</f>
        <v/>
      </c>
      <c r="AO22">
        <f>SUMIFS('EIA Imports Gasoline'!$D:$D,'EIA Imports Gasoline'!$A:$A,AO$3,'EIA Imports Gasoline'!$C:$C,$A22)</f>
        <v/>
      </c>
      <c r="AP22">
        <f>SUMIFS('EIA Imports Gasoline'!$D:$D,'EIA Imports Gasoline'!$A:$A,AP$3,'EIA Imports Gasoline'!$C:$C,$A22)</f>
        <v/>
      </c>
      <c r="AQ22">
        <f>SUMIFS('EIA Imports Gasoline'!$D:$D,'EIA Imports Gasoline'!$A:$A,AQ$3,'EIA Imports Gasoline'!$C:$C,$A22)</f>
        <v/>
      </c>
      <c r="AR22">
        <f>SUMIFS('EIA Imports Gasoline'!$D:$D,'EIA Imports Gasoline'!$A:$A,AR$3,'EIA Imports Gasoline'!$C:$C,$A22)</f>
        <v/>
      </c>
      <c r="AS22">
        <f>SUMIFS('EIA Imports Gasoline'!$D:$D,'EIA Imports Gasoline'!$A:$A,AS$3,'EIA Imports Gasoline'!$C:$C,$A22)</f>
        <v/>
      </c>
      <c r="AT22">
        <f>SUMIFS('EIA Imports Gasoline'!$D:$D,'EIA Imports Gasoline'!$A:$A,AT$3,'EIA Imports Gasoline'!$C:$C,$A22)</f>
        <v/>
      </c>
      <c r="AU22">
        <f>SUMIFS('EIA Imports Gasoline'!$D:$D,'EIA Imports Gasoline'!$A:$A,AU$3,'EIA Imports Gasoline'!$C:$C,$A22)</f>
        <v/>
      </c>
    </row>
    <row r="23" spans="1:47">
      <c r="A23" t="s">
        <v>346</v>
      </c>
      <c r="B23" t="s">
        <v>1648</v>
      </c>
      <c r="C23" t="s">
        <v>1742</v>
      </c>
      <c r="D23">
        <f>SUMIFS('EIA Imports Gasoline'!$D:$D,'EIA Imports Gasoline'!$A:$A,D$3,'EIA Imports Gasoline'!$C:$C,$A23)</f>
        <v/>
      </c>
      <c r="E23">
        <f>SUMIFS('EIA Imports Gasoline'!$D:$D,'EIA Imports Gasoline'!$A:$A,E$3,'EIA Imports Gasoline'!$C:$C,$A23)</f>
        <v/>
      </c>
      <c r="F23">
        <f>SUMIFS('EIA Imports Gasoline'!$D:$D,'EIA Imports Gasoline'!$A:$A,F$3,'EIA Imports Gasoline'!$C:$C,$A23)</f>
        <v/>
      </c>
      <c r="G23">
        <f>SUMIFS('EIA Imports Gasoline'!$D:$D,'EIA Imports Gasoline'!$A:$A,G$3,'EIA Imports Gasoline'!$C:$C,$A23)</f>
        <v/>
      </c>
      <c r="H23">
        <f>SUMIFS('EIA Imports Gasoline'!$D:$D,'EIA Imports Gasoline'!$A:$A,H$3,'EIA Imports Gasoline'!$C:$C,$A23)</f>
        <v/>
      </c>
      <c r="I23">
        <f>SUMIFS('EIA Imports Gasoline'!$D:$D,'EIA Imports Gasoline'!$A:$A,I$3,'EIA Imports Gasoline'!$C:$C,$A23)</f>
        <v/>
      </c>
      <c r="J23">
        <f>SUMIFS('EIA Imports Gasoline'!$D:$D,'EIA Imports Gasoline'!$A:$A,J$3,'EIA Imports Gasoline'!$C:$C,$A23)</f>
        <v/>
      </c>
      <c r="K23">
        <f>SUMIFS('EIA Imports Gasoline'!$D:$D,'EIA Imports Gasoline'!$A:$A,K$3,'EIA Imports Gasoline'!$C:$C,$A23)</f>
        <v/>
      </c>
      <c r="L23">
        <f>SUMIFS('EIA Imports Gasoline'!$D:$D,'EIA Imports Gasoline'!$A:$A,L$3,'EIA Imports Gasoline'!$C:$C,$A23)</f>
        <v/>
      </c>
      <c r="M23">
        <f>SUMIFS('EIA Imports Gasoline'!$D:$D,'EIA Imports Gasoline'!$A:$A,M$3,'EIA Imports Gasoline'!$C:$C,$A23)</f>
        <v/>
      </c>
      <c r="N23">
        <f>SUMIFS('EIA Imports Gasoline'!$D:$D,'EIA Imports Gasoline'!$A:$A,N$3,'EIA Imports Gasoline'!$C:$C,$A23)</f>
        <v/>
      </c>
      <c r="O23">
        <f>SUMIFS('EIA Imports Gasoline'!$D:$D,'EIA Imports Gasoline'!$A:$A,O$3,'EIA Imports Gasoline'!$C:$C,$A23)</f>
        <v/>
      </c>
      <c r="P23">
        <f>SUMIFS('EIA Imports Gasoline'!$D:$D,'EIA Imports Gasoline'!$A:$A,P$3,'EIA Imports Gasoline'!$C:$C,$A23)</f>
        <v/>
      </c>
      <c r="Q23">
        <f>SUMIFS('EIA Imports Gasoline'!$D:$D,'EIA Imports Gasoline'!$A:$A,Q$3,'EIA Imports Gasoline'!$C:$C,$A23)</f>
        <v/>
      </c>
      <c r="R23">
        <f>SUMIFS('EIA Imports Gasoline'!$D:$D,'EIA Imports Gasoline'!$A:$A,R$3,'EIA Imports Gasoline'!$C:$C,$A23)</f>
        <v/>
      </c>
      <c r="S23">
        <f>SUMIFS('EIA Imports Gasoline'!$D:$D,'EIA Imports Gasoline'!$A:$A,S$3,'EIA Imports Gasoline'!$C:$C,$A23)</f>
        <v/>
      </c>
      <c r="T23">
        <f>SUMIFS('EIA Imports Gasoline'!$D:$D,'EIA Imports Gasoline'!$A:$A,T$3,'EIA Imports Gasoline'!$C:$C,$A23)</f>
        <v/>
      </c>
      <c r="U23">
        <f>SUMIFS('EIA Imports Gasoline'!$D:$D,'EIA Imports Gasoline'!$A:$A,U$3,'EIA Imports Gasoline'!$C:$C,$A23)</f>
        <v/>
      </c>
      <c r="V23">
        <f>SUMIFS('EIA Imports Gasoline'!$D:$D,'EIA Imports Gasoline'!$A:$A,V$3,'EIA Imports Gasoline'!$C:$C,$A23)</f>
        <v/>
      </c>
      <c r="W23">
        <f>SUMIFS('EIA Imports Gasoline'!$D:$D,'EIA Imports Gasoline'!$A:$A,W$3,'EIA Imports Gasoline'!$C:$C,$A23)</f>
        <v/>
      </c>
      <c r="X23">
        <f>SUMIFS('EIA Imports Gasoline'!$D:$D,'EIA Imports Gasoline'!$A:$A,X$3,'EIA Imports Gasoline'!$C:$C,$A23)</f>
        <v/>
      </c>
      <c r="Y23">
        <f>SUMIFS('EIA Imports Gasoline'!$D:$D,'EIA Imports Gasoline'!$A:$A,Y$3,'EIA Imports Gasoline'!$C:$C,$A23)</f>
        <v/>
      </c>
      <c r="Z23">
        <f>SUMIFS('EIA Imports Gasoline'!$D:$D,'EIA Imports Gasoline'!$A:$A,Z$3,'EIA Imports Gasoline'!$C:$C,$A23)</f>
        <v/>
      </c>
      <c r="AA23">
        <f>SUMIFS('EIA Imports Gasoline'!$D:$D,'EIA Imports Gasoline'!$A:$A,AA$3,'EIA Imports Gasoline'!$C:$C,$A23)</f>
        <v/>
      </c>
      <c r="AB23">
        <f>SUMIFS('EIA Imports Gasoline'!$D:$D,'EIA Imports Gasoline'!$A:$A,AB$3,'EIA Imports Gasoline'!$C:$C,$A23)</f>
        <v/>
      </c>
      <c r="AC23">
        <f>SUMIFS('EIA Imports Gasoline'!$D:$D,'EIA Imports Gasoline'!$A:$A,AC$3,'EIA Imports Gasoline'!$C:$C,$A23)</f>
        <v/>
      </c>
      <c r="AD23">
        <f>SUMIFS('EIA Imports Gasoline'!$D:$D,'EIA Imports Gasoline'!$A:$A,AD$3,'EIA Imports Gasoline'!$C:$C,$A23)</f>
        <v/>
      </c>
      <c r="AE23">
        <f>SUMIFS('EIA Imports Gasoline'!$D:$D,'EIA Imports Gasoline'!$A:$A,AE$3,'EIA Imports Gasoline'!$C:$C,$A23)</f>
        <v/>
      </c>
      <c r="AF23">
        <f>SUMIFS('EIA Imports Gasoline'!$D:$D,'EIA Imports Gasoline'!$A:$A,AF$3,'EIA Imports Gasoline'!$C:$C,$A23)</f>
        <v/>
      </c>
      <c r="AG23">
        <f>SUMIFS('EIA Imports Gasoline'!$D:$D,'EIA Imports Gasoline'!$A:$A,AG$3,'EIA Imports Gasoline'!$C:$C,$A23)</f>
        <v/>
      </c>
      <c r="AH23">
        <f>SUMIFS('EIA Imports Gasoline'!$D:$D,'EIA Imports Gasoline'!$A:$A,AH$3,'EIA Imports Gasoline'!$C:$C,$A23)</f>
        <v/>
      </c>
      <c r="AI23">
        <f>SUMIFS('EIA Imports Gasoline'!$D:$D,'EIA Imports Gasoline'!$A:$A,AI$3,'EIA Imports Gasoline'!$C:$C,$A23)</f>
        <v/>
      </c>
      <c r="AJ23">
        <f>SUMIFS('EIA Imports Gasoline'!$D:$D,'EIA Imports Gasoline'!$A:$A,AJ$3,'EIA Imports Gasoline'!$C:$C,$A23)</f>
        <v/>
      </c>
      <c r="AK23">
        <f>SUMIFS('EIA Imports Gasoline'!$D:$D,'EIA Imports Gasoline'!$A:$A,AK$3,'EIA Imports Gasoline'!$C:$C,$A23)</f>
        <v/>
      </c>
      <c r="AL23">
        <f>SUMIFS('EIA Imports Gasoline'!$D:$D,'EIA Imports Gasoline'!$A:$A,AL$3,'EIA Imports Gasoline'!$C:$C,$A23)</f>
        <v/>
      </c>
      <c r="AM23">
        <f>SUMIFS('EIA Imports Gasoline'!$D:$D,'EIA Imports Gasoline'!$A:$A,AM$3,'EIA Imports Gasoline'!$C:$C,$A23)</f>
        <v/>
      </c>
      <c r="AN23">
        <f>SUMIFS('EIA Imports Gasoline'!$D:$D,'EIA Imports Gasoline'!$A:$A,AN$3,'EIA Imports Gasoline'!$C:$C,$A23)</f>
        <v/>
      </c>
      <c r="AO23">
        <f>SUMIFS('EIA Imports Gasoline'!$D:$D,'EIA Imports Gasoline'!$A:$A,AO$3,'EIA Imports Gasoline'!$C:$C,$A23)</f>
        <v/>
      </c>
      <c r="AP23">
        <f>SUMIFS('EIA Imports Gasoline'!$D:$D,'EIA Imports Gasoline'!$A:$A,AP$3,'EIA Imports Gasoline'!$C:$C,$A23)</f>
        <v/>
      </c>
      <c r="AQ23">
        <f>SUMIFS('EIA Imports Gasoline'!$D:$D,'EIA Imports Gasoline'!$A:$A,AQ$3,'EIA Imports Gasoline'!$C:$C,$A23)</f>
        <v/>
      </c>
      <c r="AR23">
        <f>SUMIFS('EIA Imports Gasoline'!$D:$D,'EIA Imports Gasoline'!$A:$A,AR$3,'EIA Imports Gasoline'!$C:$C,$A23)</f>
        <v/>
      </c>
      <c r="AS23">
        <f>SUMIFS('EIA Imports Gasoline'!$D:$D,'EIA Imports Gasoline'!$A:$A,AS$3,'EIA Imports Gasoline'!$C:$C,$A23)</f>
        <v/>
      </c>
      <c r="AT23">
        <f>SUMIFS('EIA Imports Gasoline'!$D:$D,'EIA Imports Gasoline'!$A:$A,AT$3,'EIA Imports Gasoline'!$C:$C,$A23)</f>
        <v/>
      </c>
      <c r="AU23">
        <f>SUMIFS('EIA Imports Gasoline'!$D:$D,'EIA Imports Gasoline'!$A:$A,AU$3,'EIA Imports Gasoline'!$C:$C,$A23)</f>
        <v/>
      </c>
    </row>
    <row r="24" spans="1:47">
      <c r="A24" t="s">
        <v>279</v>
      </c>
      <c r="B24" t="s">
        <v>1648</v>
      </c>
      <c r="C24" t="s">
        <v>1742</v>
      </c>
      <c r="D24">
        <f>SUMIFS('EIA Imports Gasoline'!$D:$D,'EIA Imports Gasoline'!$A:$A,D$3,'EIA Imports Gasoline'!$C:$C,$A24)</f>
        <v/>
      </c>
      <c r="E24">
        <f>SUMIFS('EIA Imports Gasoline'!$D:$D,'EIA Imports Gasoline'!$A:$A,E$3,'EIA Imports Gasoline'!$C:$C,$A24)</f>
        <v/>
      </c>
      <c r="F24">
        <f>SUMIFS('EIA Imports Gasoline'!$D:$D,'EIA Imports Gasoline'!$A:$A,F$3,'EIA Imports Gasoline'!$C:$C,$A24)</f>
        <v/>
      </c>
      <c r="G24">
        <f>SUMIFS('EIA Imports Gasoline'!$D:$D,'EIA Imports Gasoline'!$A:$A,G$3,'EIA Imports Gasoline'!$C:$C,$A24)</f>
        <v/>
      </c>
      <c r="H24">
        <f>SUMIFS('EIA Imports Gasoline'!$D:$D,'EIA Imports Gasoline'!$A:$A,H$3,'EIA Imports Gasoline'!$C:$C,$A24)</f>
        <v/>
      </c>
      <c r="I24">
        <f>SUMIFS('EIA Imports Gasoline'!$D:$D,'EIA Imports Gasoline'!$A:$A,I$3,'EIA Imports Gasoline'!$C:$C,$A24)</f>
        <v/>
      </c>
      <c r="J24">
        <f>SUMIFS('EIA Imports Gasoline'!$D:$D,'EIA Imports Gasoline'!$A:$A,J$3,'EIA Imports Gasoline'!$C:$C,$A24)</f>
        <v/>
      </c>
      <c r="K24">
        <f>SUMIFS('EIA Imports Gasoline'!$D:$D,'EIA Imports Gasoline'!$A:$A,K$3,'EIA Imports Gasoline'!$C:$C,$A24)</f>
        <v/>
      </c>
      <c r="L24">
        <f>SUMIFS('EIA Imports Gasoline'!$D:$D,'EIA Imports Gasoline'!$A:$A,L$3,'EIA Imports Gasoline'!$C:$C,$A24)</f>
        <v/>
      </c>
      <c r="M24">
        <f>SUMIFS('EIA Imports Gasoline'!$D:$D,'EIA Imports Gasoline'!$A:$A,M$3,'EIA Imports Gasoline'!$C:$C,$A24)</f>
        <v/>
      </c>
      <c r="N24">
        <f>SUMIFS('EIA Imports Gasoline'!$D:$D,'EIA Imports Gasoline'!$A:$A,N$3,'EIA Imports Gasoline'!$C:$C,$A24)</f>
        <v/>
      </c>
      <c r="O24">
        <f>SUMIFS('EIA Imports Gasoline'!$D:$D,'EIA Imports Gasoline'!$A:$A,O$3,'EIA Imports Gasoline'!$C:$C,$A24)</f>
        <v/>
      </c>
      <c r="P24">
        <f>SUMIFS('EIA Imports Gasoline'!$D:$D,'EIA Imports Gasoline'!$A:$A,P$3,'EIA Imports Gasoline'!$C:$C,$A24)</f>
        <v/>
      </c>
      <c r="Q24">
        <f>SUMIFS('EIA Imports Gasoline'!$D:$D,'EIA Imports Gasoline'!$A:$A,Q$3,'EIA Imports Gasoline'!$C:$C,$A24)</f>
        <v/>
      </c>
      <c r="R24">
        <f>SUMIFS('EIA Imports Gasoline'!$D:$D,'EIA Imports Gasoline'!$A:$A,R$3,'EIA Imports Gasoline'!$C:$C,$A24)</f>
        <v/>
      </c>
      <c r="S24">
        <f>SUMIFS('EIA Imports Gasoline'!$D:$D,'EIA Imports Gasoline'!$A:$A,S$3,'EIA Imports Gasoline'!$C:$C,$A24)</f>
        <v/>
      </c>
      <c r="T24">
        <f>SUMIFS('EIA Imports Gasoline'!$D:$D,'EIA Imports Gasoline'!$A:$A,T$3,'EIA Imports Gasoline'!$C:$C,$A24)</f>
        <v/>
      </c>
      <c r="U24">
        <f>SUMIFS('EIA Imports Gasoline'!$D:$D,'EIA Imports Gasoline'!$A:$A,U$3,'EIA Imports Gasoline'!$C:$C,$A24)</f>
        <v/>
      </c>
      <c r="V24">
        <f>SUMIFS('EIA Imports Gasoline'!$D:$D,'EIA Imports Gasoline'!$A:$A,V$3,'EIA Imports Gasoline'!$C:$C,$A24)</f>
        <v/>
      </c>
      <c r="W24">
        <f>SUMIFS('EIA Imports Gasoline'!$D:$D,'EIA Imports Gasoline'!$A:$A,W$3,'EIA Imports Gasoline'!$C:$C,$A24)</f>
        <v/>
      </c>
      <c r="X24">
        <f>SUMIFS('EIA Imports Gasoline'!$D:$D,'EIA Imports Gasoline'!$A:$A,X$3,'EIA Imports Gasoline'!$C:$C,$A24)</f>
        <v/>
      </c>
      <c r="Y24">
        <f>SUMIFS('EIA Imports Gasoline'!$D:$D,'EIA Imports Gasoline'!$A:$A,Y$3,'EIA Imports Gasoline'!$C:$C,$A24)</f>
        <v/>
      </c>
      <c r="Z24">
        <f>SUMIFS('EIA Imports Gasoline'!$D:$D,'EIA Imports Gasoline'!$A:$A,Z$3,'EIA Imports Gasoline'!$C:$C,$A24)</f>
        <v/>
      </c>
      <c r="AA24">
        <f>SUMIFS('EIA Imports Gasoline'!$D:$D,'EIA Imports Gasoline'!$A:$A,AA$3,'EIA Imports Gasoline'!$C:$C,$A24)</f>
        <v/>
      </c>
      <c r="AB24">
        <f>SUMIFS('EIA Imports Gasoline'!$D:$D,'EIA Imports Gasoline'!$A:$A,AB$3,'EIA Imports Gasoline'!$C:$C,$A24)</f>
        <v/>
      </c>
      <c r="AC24">
        <f>SUMIFS('EIA Imports Gasoline'!$D:$D,'EIA Imports Gasoline'!$A:$A,AC$3,'EIA Imports Gasoline'!$C:$C,$A24)</f>
        <v/>
      </c>
      <c r="AD24">
        <f>SUMIFS('EIA Imports Gasoline'!$D:$D,'EIA Imports Gasoline'!$A:$A,AD$3,'EIA Imports Gasoline'!$C:$C,$A24)</f>
        <v/>
      </c>
      <c r="AE24">
        <f>SUMIFS('EIA Imports Gasoline'!$D:$D,'EIA Imports Gasoline'!$A:$A,AE$3,'EIA Imports Gasoline'!$C:$C,$A24)</f>
        <v/>
      </c>
      <c r="AF24">
        <f>SUMIFS('EIA Imports Gasoline'!$D:$D,'EIA Imports Gasoline'!$A:$A,AF$3,'EIA Imports Gasoline'!$C:$C,$A24)</f>
        <v/>
      </c>
      <c r="AG24">
        <f>SUMIFS('EIA Imports Gasoline'!$D:$D,'EIA Imports Gasoline'!$A:$A,AG$3,'EIA Imports Gasoline'!$C:$C,$A24)</f>
        <v/>
      </c>
      <c r="AH24">
        <f>SUMIFS('EIA Imports Gasoline'!$D:$D,'EIA Imports Gasoline'!$A:$A,AH$3,'EIA Imports Gasoline'!$C:$C,$A24)</f>
        <v/>
      </c>
      <c r="AI24">
        <f>SUMIFS('EIA Imports Gasoline'!$D:$D,'EIA Imports Gasoline'!$A:$A,AI$3,'EIA Imports Gasoline'!$C:$C,$A24)</f>
        <v/>
      </c>
      <c r="AJ24">
        <f>SUMIFS('EIA Imports Gasoline'!$D:$D,'EIA Imports Gasoline'!$A:$A,AJ$3,'EIA Imports Gasoline'!$C:$C,$A24)</f>
        <v/>
      </c>
      <c r="AK24">
        <f>SUMIFS('EIA Imports Gasoline'!$D:$D,'EIA Imports Gasoline'!$A:$A,AK$3,'EIA Imports Gasoline'!$C:$C,$A24)</f>
        <v/>
      </c>
      <c r="AL24">
        <f>SUMIFS('EIA Imports Gasoline'!$D:$D,'EIA Imports Gasoline'!$A:$A,AL$3,'EIA Imports Gasoline'!$C:$C,$A24)</f>
        <v/>
      </c>
      <c r="AM24">
        <f>SUMIFS('EIA Imports Gasoline'!$D:$D,'EIA Imports Gasoline'!$A:$A,AM$3,'EIA Imports Gasoline'!$C:$C,$A24)</f>
        <v/>
      </c>
      <c r="AN24">
        <f>SUMIFS('EIA Imports Gasoline'!$D:$D,'EIA Imports Gasoline'!$A:$A,AN$3,'EIA Imports Gasoline'!$C:$C,$A24)</f>
        <v/>
      </c>
      <c r="AO24">
        <f>SUMIFS('EIA Imports Gasoline'!$D:$D,'EIA Imports Gasoline'!$A:$A,AO$3,'EIA Imports Gasoline'!$C:$C,$A24)</f>
        <v/>
      </c>
      <c r="AP24">
        <f>SUMIFS('EIA Imports Gasoline'!$D:$D,'EIA Imports Gasoline'!$A:$A,AP$3,'EIA Imports Gasoline'!$C:$C,$A24)</f>
        <v/>
      </c>
      <c r="AQ24">
        <f>SUMIFS('EIA Imports Gasoline'!$D:$D,'EIA Imports Gasoline'!$A:$A,AQ$3,'EIA Imports Gasoline'!$C:$C,$A24)</f>
        <v/>
      </c>
      <c r="AR24">
        <f>SUMIFS('EIA Imports Gasoline'!$D:$D,'EIA Imports Gasoline'!$A:$A,AR$3,'EIA Imports Gasoline'!$C:$C,$A24)</f>
        <v/>
      </c>
      <c r="AS24">
        <f>SUMIFS('EIA Imports Gasoline'!$D:$D,'EIA Imports Gasoline'!$A:$A,AS$3,'EIA Imports Gasoline'!$C:$C,$A24)</f>
        <v/>
      </c>
      <c r="AT24">
        <f>SUMIFS('EIA Imports Gasoline'!$D:$D,'EIA Imports Gasoline'!$A:$A,AT$3,'EIA Imports Gasoline'!$C:$C,$A24)</f>
        <v/>
      </c>
      <c r="AU24">
        <f>SUMIFS('EIA Imports Gasoline'!$D:$D,'EIA Imports Gasoline'!$A:$A,AU$3,'EIA Imports Gasoline'!$C:$C,$A24)</f>
        <v/>
      </c>
    </row>
    <row r="25" spans="1:47">
      <c r="A25" t="s">
        <v>296</v>
      </c>
      <c r="B25" t="s">
        <v>1648</v>
      </c>
      <c r="C25" t="s">
        <v>1742</v>
      </c>
      <c r="D25">
        <f>SUMIFS('EIA Imports Gasoline'!$D:$D,'EIA Imports Gasoline'!$A:$A,D$3,'EIA Imports Gasoline'!$C:$C,$A25)</f>
        <v/>
      </c>
      <c r="E25">
        <f>SUMIFS('EIA Imports Gasoline'!$D:$D,'EIA Imports Gasoline'!$A:$A,E$3,'EIA Imports Gasoline'!$C:$C,$A25)</f>
        <v/>
      </c>
      <c r="F25">
        <f>SUMIFS('EIA Imports Gasoline'!$D:$D,'EIA Imports Gasoline'!$A:$A,F$3,'EIA Imports Gasoline'!$C:$C,$A25)</f>
        <v/>
      </c>
      <c r="G25">
        <f>SUMIFS('EIA Imports Gasoline'!$D:$D,'EIA Imports Gasoline'!$A:$A,G$3,'EIA Imports Gasoline'!$C:$C,$A25)</f>
        <v/>
      </c>
      <c r="H25">
        <f>SUMIFS('EIA Imports Gasoline'!$D:$D,'EIA Imports Gasoline'!$A:$A,H$3,'EIA Imports Gasoline'!$C:$C,$A25)</f>
        <v/>
      </c>
      <c r="I25">
        <f>SUMIFS('EIA Imports Gasoline'!$D:$D,'EIA Imports Gasoline'!$A:$A,I$3,'EIA Imports Gasoline'!$C:$C,$A25)</f>
        <v/>
      </c>
      <c r="J25">
        <f>SUMIFS('EIA Imports Gasoline'!$D:$D,'EIA Imports Gasoline'!$A:$A,J$3,'EIA Imports Gasoline'!$C:$C,$A25)</f>
        <v/>
      </c>
      <c r="K25">
        <f>SUMIFS('EIA Imports Gasoline'!$D:$D,'EIA Imports Gasoline'!$A:$A,K$3,'EIA Imports Gasoline'!$C:$C,$A25)</f>
        <v/>
      </c>
      <c r="L25">
        <f>SUMIFS('EIA Imports Gasoline'!$D:$D,'EIA Imports Gasoline'!$A:$A,L$3,'EIA Imports Gasoline'!$C:$C,$A25)</f>
        <v/>
      </c>
      <c r="M25">
        <f>SUMIFS('EIA Imports Gasoline'!$D:$D,'EIA Imports Gasoline'!$A:$A,M$3,'EIA Imports Gasoline'!$C:$C,$A25)</f>
        <v/>
      </c>
      <c r="N25">
        <f>SUMIFS('EIA Imports Gasoline'!$D:$D,'EIA Imports Gasoline'!$A:$A,N$3,'EIA Imports Gasoline'!$C:$C,$A25)</f>
        <v/>
      </c>
      <c r="O25">
        <f>SUMIFS('EIA Imports Gasoline'!$D:$D,'EIA Imports Gasoline'!$A:$A,O$3,'EIA Imports Gasoline'!$C:$C,$A25)</f>
        <v/>
      </c>
      <c r="P25">
        <f>SUMIFS('EIA Imports Gasoline'!$D:$D,'EIA Imports Gasoline'!$A:$A,P$3,'EIA Imports Gasoline'!$C:$C,$A25)</f>
        <v/>
      </c>
      <c r="Q25">
        <f>SUMIFS('EIA Imports Gasoline'!$D:$D,'EIA Imports Gasoline'!$A:$A,Q$3,'EIA Imports Gasoline'!$C:$C,$A25)</f>
        <v/>
      </c>
      <c r="R25">
        <f>SUMIFS('EIA Imports Gasoline'!$D:$D,'EIA Imports Gasoline'!$A:$A,R$3,'EIA Imports Gasoline'!$C:$C,$A25)</f>
        <v/>
      </c>
      <c r="S25">
        <f>SUMIFS('EIA Imports Gasoline'!$D:$D,'EIA Imports Gasoline'!$A:$A,S$3,'EIA Imports Gasoline'!$C:$C,$A25)</f>
        <v/>
      </c>
      <c r="T25">
        <f>SUMIFS('EIA Imports Gasoline'!$D:$D,'EIA Imports Gasoline'!$A:$A,T$3,'EIA Imports Gasoline'!$C:$C,$A25)</f>
        <v/>
      </c>
      <c r="U25">
        <f>SUMIFS('EIA Imports Gasoline'!$D:$D,'EIA Imports Gasoline'!$A:$A,U$3,'EIA Imports Gasoline'!$C:$C,$A25)</f>
        <v/>
      </c>
      <c r="V25">
        <f>SUMIFS('EIA Imports Gasoline'!$D:$D,'EIA Imports Gasoline'!$A:$A,V$3,'EIA Imports Gasoline'!$C:$C,$A25)</f>
        <v/>
      </c>
      <c r="W25">
        <f>SUMIFS('EIA Imports Gasoline'!$D:$D,'EIA Imports Gasoline'!$A:$A,W$3,'EIA Imports Gasoline'!$C:$C,$A25)</f>
        <v/>
      </c>
      <c r="X25">
        <f>SUMIFS('EIA Imports Gasoline'!$D:$D,'EIA Imports Gasoline'!$A:$A,X$3,'EIA Imports Gasoline'!$C:$C,$A25)</f>
        <v/>
      </c>
      <c r="Y25">
        <f>SUMIFS('EIA Imports Gasoline'!$D:$D,'EIA Imports Gasoline'!$A:$A,Y$3,'EIA Imports Gasoline'!$C:$C,$A25)</f>
        <v/>
      </c>
      <c r="Z25">
        <f>SUMIFS('EIA Imports Gasoline'!$D:$D,'EIA Imports Gasoline'!$A:$A,Z$3,'EIA Imports Gasoline'!$C:$C,$A25)</f>
        <v/>
      </c>
      <c r="AA25">
        <f>SUMIFS('EIA Imports Gasoline'!$D:$D,'EIA Imports Gasoline'!$A:$A,AA$3,'EIA Imports Gasoline'!$C:$C,$A25)</f>
        <v/>
      </c>
      <c r="AB25">
        <f>SUMIFS('EIA Imports Gasoline'!$D:$D,'EIA Imports Gasoline'!$A:$A,AB$3,'EIA Imports Gasoline'!$C:$C,$A25)</f>
        <v/>
      </c>
      <c r="AC25">
        <f>SUMIFS('EIA Imports Gasoline'!$D:$D,'EIA Imports Gasoline'!$A:$A,AC$3,'EIA Imports Gasoline'!$C:$C,$A25)</f>
        <v/>
      </c>
      <c r="AD25">
        <f>SUMIFS('EIA Imports Gasoline'!$D:$D,'EIA Imports Gasoline'!$A:$A,AD$3,'EIA Imports Gasoline'!$C:$C,$A25)</f>
        <v/>
      </c>
      <c r="AE25">
        <f>SUMIFS('EIA Imports Gasoline'!$D:$D,'EIA Imports Gasoline'!$A:$A,AE$3,'EIA Imports Gasoline'!$C:$C,$A25)</f>
        <v/>
      </c>
      <c r="AF25">
        <f>SUMIFS('EIA Imports Gasoline'!$D:$D,'EIA Imports Gasoline'!$A:$A,AF$3,'EIA Imports Gasoline'!$C:$C,$A25)</f>
        <v/>
      </c>
      <c r="AG25">
        <f>SUMIFS('EIA Imports Gasoline'!$D:$D,'EIA Imports Gasoline'!$A:$A,AG$3,'EIA Imports Gasoline'!$C:$C,$A25)</f>
        <v/>
      </c>
      <c r="AH25">
        <f>SUMIFS('EIA Imports Gasoline'!$D:$D,'EIA Imports Gasoline'!$A:$A,AH$3,'EIA Imports Gasoline'!$C:$C,$A25)</f>
        <v/>
      </c>
      <c r="AI25">
        <f>SUMIFS('EIA Imports Gasoline'!$D:$D,'EIA Imports Gasoline'!$A:$A,AI$3,'EIA Imports Gasoline'!$C:$C,$A25)</f>
        <v/>
      </c>
      <c r="AJ25">
        <f>SUMIFS('EIA Imports Gasoline'!$D:$D,'EIA Imports Gasoline'!$A:$A,AJ$3,'EIA Imports Gasoline'!$C:$C,$A25)</f>
        <v/>
      </c>
      <c r="AK25">
        <f>SUMIFS('EIA Imports Gasoline'!$D:$D,'EIA Imports Gasoline'!$A:$A,AK$3,'EIA Imports Gasoline'!$C:$C,$A25)</f>
        <v/>
      </c>
      <c r="AL25">
        <f>SUMIFS('EIA Imports Gasoline'!$D:$D,'EIA Imports Gasoline'!$A:$A,AL$3,'EIA Imports Gasoline'!$C:$C,$A25)</f>
        <v/>
      </c>
      <c r="AM25">
        <f>SUMIFS('EIA Imports Gasoline'!$D:$D,'EIA Imports Gasoline'!$A:$A,AM$3,'EIA Imports Gasoline'!$C:$C,$A25)</f>
        <v/>
      </c>
      <c r="AN25">
        <f>SUMIFS('EIA Imports Gasoline'!$D:$D,'EIA Imports Gasoline'!$A:$A,AN$3,'EIA Imports Gasoline'!$C:$C,$A25)</f>
        <v/>
      </c>
      <c r="AO25">
        <f>SUMIFS('EIA Imports Gasoline'!$D:$D,'EIA Imports Gasoline'!$A:$A,AO$3,'EIA Imports Gasoline'!$C:$C,$A25)</f>
        <v/>
      </c>
      <c r="AP25">
        <f>SUMIFS('EIA Imports Gasoline'!$D:$D,'EIA Imports Gasoline'!$A:$A,AP$3,'EIA Imports Gasoline'!$C:$C,$A25)</f>
        <v/>
      </c>
      <c r="AQ25">
        <f>SUMIFS('EIA Imports Gasoline'!$D:$D,'EIA Imports Gasoline'!$A:$A,AQ$3,'EIA Imports Gasoline'!$C:$C,$A25)</f>
        <v/>
      </c>
      <c r="AR25">
        <f>SUMIFS('EIA Imports Gasoline'!$D:$D,'EIA Imports Gasoline'!$A:$A,AR$3,'EIA Imports Gasoline'!$C:$C,$A25)</f>
        <v/>
      </c>
      <c r="AS25">
        <f>SUMIFS('EIA Imports Gasoline'!$D:$D,'EIA Imports Gasoline'!$A:$A,AS$3,'EIA Imports Gasoline'!$C:$C,$A25)</f>
        <v/>
      </c>
      <c r="AT25">
        <f>SUMIFS('EIA Imports Gasoline'!$D:$D,'EIA Imports Gasoline'!$A:$A,AT$3,'EIA Imports Gasoline'!$C:$C,$A25)</f>
        <v/>
      </c>
      <c r="AU25">
        <f>SUMIFS('EIA Imports Gasoline'!$D:$D,'EIA Imports Gasoline'!$A:$A,AU$3,'EIA Imports Gasoline'!$C:$C,$A25)</f>
        <v/>
      </c>
    </row>
    <row r="26" spans="1:47">
      <c r="A26" t="s">
        <v>334</v>
      </c>
      <c r="B26" t="s">
        <v>1648</v>
      </c>
      <c r="C26" t="s">
        <v>1742</v>
      </c>
      <c r="D26">
        <f>SUMIFS('EIA Imports Gasoline'!$D:$D,'EIA Imports Gasoline'!$A:$A,D$3,'EIA Imports Gasoline'!$C:$C,$A26)</f>
        <v/>
      </c>
      <c r="E26">
        <f>SUMIFS('EIA Imports Gasoline'!$D:$D,'EIA Imports Gasoline'!$A:$A,E$3,'EIA Imports Gasoline'!$C:$C,$A26)</f>
        <v/>
      </c>
      <c r="F26">
        <f>SUMIFS('EIA Imports Gasoline'!$D:$D,'EIA Imports Gasoline'!$A:$A,F$3,'EIA Imports Gasoline'!$C:$C,$A26)</f>
        <v/>
      </c>
      <c r="G26">
        <f>SUMIFS('EIA Imports Gasoline'!$D:$D,'EIA Imports Gasoline'!$A:$A,G$3,'EIA Imports Gasoline'!$C:$C,$A26)</f>
        <v/>
      </c>
      <c r="H26">
        <f>SUMIFS('EIA Imports Gasoline'!$D:$D,'EIA Imports Gasoline'!$A:$A,H$3,'EIA Imports Gasoline'!$C:$C,$A26)</f>
        <v/>
      </c>
      <c r="I26">
        <f>SUMIFS('EIA Imports Gasoline'!$D:$D,'EIA Imports Gasoline'!$A:$A,I$3,'EIA Imports Gasoline'!$C:$C,$A26)</f>
        <v/>
      </c>
      <c r="J26">
        <f>SUMIFS('EIA Imports Gasoline'!$D:$D,'EIA Imports Gasoline'!$A:$A,J$3,'EIA Imports Gasoline'!$C:$C,$A26)</f>
        <v/>
      </c>
      <c r="K26">
        <f>SUMIFS('EIA Imports Gasoline'!$D:$D,'EIA Imports Gasoline'!$A:$A,K$3,'EIA Imports Gasoline'!$C:$C,$A26)</f>
        <v/>
      </c>
      <c r="L26">
        <f>SUMIFS('EIA Imports Gasoline'!$D:$D,'EIA Imports Gasoline'!$A:$A,L$3,'EIA Imports Gasoline'!$C:$C,$A26)</f>
        <v/>
      </c>
      <c r="M26">
        <f>SUMIFS('EIA Imports Gasoline'!$D:$D,'EIA Imports Gasoline'!$A:$A,M$3,'EIA Imports Gasoline'!$C:$C,$A26)</f>
        <v/>
      </c>
      <c r="N26">
        <f>SUMIFS('EIA Imports Gasoline'!$D:$D,'EIA Imports Gasoline'!$A:$A,N$3,'EIA Imports Gasoline'!$C:$C,$A26)</f>
        <v/>
      </c>
      <c r="O26">
        <f>SUMIFS('EIA Imports Gasoline'!$D:$D,'EIA Imports Gasoline'!$A:$A,O$3,'EIA Imports Gasoline'!$C:$C,$A26)</f>
        <v/>
      </c>
      <c r="P26">
        <f>SUMIFS('EIA Imports Gasoline'!$D:$D,'EIA Imports Gasoline'!$A:$A,P$3,'EIA Imports Gasoline'!$C:$C,$A26)</f>
        <v/>
      </c>
      <c r="Q26">
        <f>SUMIFS('EIA Imports Gasoline'!$D:$D,'EIA Imports Gasoline'!$A:$A,Q$3,'EIA Imports Gasoline'!$C:$C,$A26)</f>
        <v/>
      </c>
      <c r="R26">
        <f>SUMIFS('EIA Imports Gasoline'!$D:$D,'EIA Imports Gasoline'!$A:$A,R$3,'EIA Imports Gasoline'!$C:$C,$A26)</f>
        <v/>
      </c>
      <c r="S26">
        <f>SUMIFS('EIA Imports Gasoline'!$D:$D,'EIA Imports Gasoline'!$A:$A,S$3,'EIA Imports Gasoline'!$C:$C,$A26)</f>
        <v/>
      </c>
      <c r="T26">
        <f>SUMIFS('EIA Imports Gasoline'!$D:$D,'EIA Imports Gasoline'!$A:$A,T$3,'EIA Imports Gasoline'!$C:$C,$A26)</f>
        <v/>
      </c>
      <c r="U26">
        <f>SUMIFS('EIA Imports Gasoline'!$D:$D,'EIA Imports Gasoline'!$A:$A,U$3,'EIA Imports Gasoline'!$C:$C,$A26)</f>
        <v/>
      </c>
      <c r="V26">
        <f>SUMIFS('EIA Imports Gasoline'!$D:$D,'EIA Imports Gasoline'!$A:$A,V$3,'EIA Imports Gasoline'!$C:$C,$A26)</f>
        <v/>
      </c>
      <c r="W26">
        <f>SUMIFS('EIA Imports Gasoline'!$D:$D,'EIA Imports Gasoline'!$A:$A,W$3,'EIA Imports Gasoline'!$C:$C,$A26)</f>
        <v/>
      </c>
      <c r="X26">
        <f>SUMIFS('EIA Imports Gasoline'!$D:$D,'EIA Imports Gasoline'!$A:$A,X$3,'EIA Imports Gasoline'!$C:$C,$A26)</f>
        <v/>
      </c>
      <c r="Y26">
        <f>SUMIFS('EIA Imports Gasoline'!$D:$D,'EIA Imports Gasoline'!$A:$A,Y$3,'EIA Imports Gasoline'!$C:$C,$A26)</f>
        <v/>
      </c>
      <c r="Z26">
        <f>SUMIFS('EIA Imports Gasoline'!$D:$D,'EIA Imports Gasoline'!$A:$A,Z$3,'EIA Imports Gasoline'!$C:$C,$A26)</f>
        <v/>
      </c>
      <c r="AA26">
        <f>SUMIFS('EIA Imports Gasoline'!$D:$D,'EIA Imports Gasoline'!$A:$A,AA$3,'EIA Imports Gasoline'!$C:$C,$A26)</f>
        <v/>
      </c>
      <c r="AB26">
        <f>SUMIFS('EIA Imports Gasoline'!$D:$D,'EIA Imports Gasoline'!$A:$A,AB$3,'EIA Imports Gasoline'!$C:$C,$A26)</f>
        <v/>
      </c>
      <c r="AC26">
        <f>SUMIFS('EIA Imports Gasoline'!$D:$D,'EIA Imports Gasoline'!$A:$A,AC$3,'EIA Imports Gasoline'!$C:$C,$A26)</f>
        <v/>
      </c>
      <c r="AD26">
        <f>SUMIFS('EIA Imports Gasoline'!$D:$D,'EIA Imports Gasoline'!$A:$A,AD$3,'EIA Imports Gasoline'!$C:$C,$A26)</f>
        <v/>
      </c>
      <c r="AE26">
        <f>SUMIFS('EIA Imports Gasoline'!$D:$D,'EIA Imports Gasoline'!$A:$A,AE$3,'EIA Imports Gasoline'!$C:$C,$A26)</f>
        <v/>
      </c>
      <c r="AF26">
        <f>SUMIFS('EIA Imports Gasoline'!$D:$D,'EIA Imports Gasoline'!$A:$A,AF$3,'EIA Imports Gasoline'!$C:$C,$A26)</f>
        <v/>
      </c>
      <c r="AG26">
        <f>SUMIFS('EIA Imports Gasoline'!$D:$D,'EIA Imports Gasoline'!$A:$A,AG$3,'EIA Imports Gasoline'!$C:$C,$A26)</f>
        <v/>
      </c>
      <c r="AH26">
        <f>SUMIFS('EIA Imports Gasoline'!$D:$D,'EIA Imports Gasoline'!$A:$A,AH$3,'EIA Imports Gasoline'!$C:$C,$A26)</f>
        <v/>
      </c>
      <c r="AI26">
        <f>SUMIFS('EIA Imports Gasoline'!$D:$D,'EIA Imports Gasoline'!$A:$A,AI$3,'EIA Imports Gasoline'!$C:$C,$A26)</f>
        <v/>
      </c>
      <c r="AJ26">
        <f>SUMIFS('EIA Imports Gasoline'!$D:$D,'EIA Imports Gasoline'!$A:$A,AJ$3,'EIA Imports Gasoline'!$C:$C,$A26)</f>
        <v/>
      </c>
      <c r="AK26">
        <f>SUMIFS('EIA Imports Gasoline'!$D:$D,'EIA Imports Gasoline'!$A:$A,AK$3,'EIA Imports Gasoline'!$C:$C,$A26)</f>
        <v/>
      </c>
      <c r="AL26">
        <f>SUMIFS('EIA Imports Gasoline'!$D:$D,'EIA Imports Gasoline'!$A:$A,AL$3,'EIA Imports Gasoline'!$C:$C,$A26)</f>
        <v/>
      </c>
      <c r="AM26">
        <f>SUMIFS('EIA Imports Gasoline'!$D:$D,'EIA Imports Gasoline'!$A:$A,AM$3,'EIA Imports Gasoline'!$C:$C,$A26)</f>
        <v/>
      </c>
      <c r="AN26">
        <f>SUMIFS('EIA Imports Gasoline'!$D:$D,'EIA Imports Gasoline'!$A:$A,AN$3,'EIA Imports Gasoline'!$C:$C,$A26)</f>
        <v/>
      </c>
      <c r="AO26">
        <f>SUMIFS('EIA Imports Gasoline'!$D:$D,'EIA Imports Gasoline'!$A:$A,AO$3,'EIA Imports Gasoline'!$C:$C,$A26)</f>
        <v/>
      </c>
      <c r="AP26">
        <f>SUMIFS('EIA Imports Gasoline'!$D:$D,'EIA Imports Gasoline'!$A:$A,AP$3,'EIA Imports Gasoline'!$C:$C,$A26)</f>
        <v/>
      </c>
      <c r="AQ26">
        <f>SUMIFS('EIA Imports Gasoline'!$D:$D,'EIA Imports Gasoline'!$A:$A,AQ$3,'EIA Imports Gasoline'!$C:$C,$A26)</f>
        <v/>
      </c>
      <c r="AR26">
        <f>SUMIFS('EIA Imports Gasoline'!$D:$D,'EIA Imports Gasoline'!$A:$A,AR$3,'EIA Imports Gasoline'!$C:$C,$A26)</f>
        <v/>
      </c>
      <c r="AS26">
        <f>SUMIFS('EIA Imports Gasoline'!$D:$D,'EIA Imports Gasoline'!$A:$A,AS$3,'EIA Imports Gasoline'!$C:$C,$A26)</f>
        <v/>
      </c>
      <c r="AT26">
        <f>SUMIFS('EIA Imports Gasoline'!$D:$D,'EIA Imports Gasoline'!$A:$A,AT$3,'EIA Imports Gasoline'!$C:$C,$A26)</f>
        <v/>
      </c>
      <c r="AU26">
        <f>SUMIFS('EIA Imports Gasoline'!$D:$D,'EIA Imports Gasoline'!$A:$A,AU$3,'EIA Imports Gasoline'!$C:$C,$A26)</f>
        <v/>
      </c>
    </row>
    <row r="27" spans="1:47">
      <c r="A27" t="s">
        <v>252</v>
      </c>
      <c r="B27" t="s">
        <v>1648</v>
      </c>
      <c r="C27" t="s">
        <v>1742</v>
      </c>
      <c r="D27">
        <f>SUMIFS('EIA Imports Gasoline'!$D:$D,'EIA Imports Gasoline'!$A:$A,D$3,'EIA Imports Gasoline'!$C:$C,$A27)</f>
        <v/>
      </c>
      <c r="E27">
        <f>SUMIFS('EIA Imports Gasoline'!$D:$D,'EIA Imports Gasoline'!$A:$A,E$3,'EIA Imports Gasoline'!$C:$C,$A27)</f>
        <v/>
      </c>
      <c r="F27">
        <f>SUMIFS('EIA Imports Gasoline'!$D:$D,'EIA Imports Gasoline'!$A:$A,F$3,'EIA Imports Gasoline'!$C:$C,$A27)</f>
        <v/>
      </c>
      <c r="G27">
        <f>SUMIFS('EIA Imports Gasoline'!$D:$D,'EIA Imports Gasoline'!$A:$A,G$3,'EIA Imports Gasoline'!$C:$C,$A27)</f>
        <v/>
      </c>
      <c r="H27">
        <f>SUMIFS('EIA Imports Gasoline'!$D:$D,'EIA Imports Gasoline'!$A:$A,H$3,'EIA Imports Gasoline'!$C:$C,$A27)</f>
        <v/>
      </c>
      <c r="I27">
        <f>SUMIFS('EIA Imports Gasoline'!$D:$D,'EIA Imports Gasoline'!$A:$A,I$3,'EIA Imports Gasoline'!$C:$C,$A27)</f>
        <v/>
      </c>
      <c r="J27">
        <f>SUMIFS('EIA Imports Gasoline'!$D:$D,'EIA Imports Gasoline'!$A:$A,J$3,'EIA Imports Gasoline'!$C:$C,$A27)</f>
        <v/>
      </c>
      <c r="K27">
        <f>SUMIFS('EIA Imports Gasoline'!$D:$D,'EIA Imports Gasoline'!$A:$A,K$3,'EIA Imports Gasoline'!$C:$C,$A27)</f>
        <v/>
      </c>
      <c r="L27">
        <f>SUMIFS('EIA Imports Gasoline'!$D:$D,'EIA Imports Gasoline'!$A:$A,L$3,'EIA Imports Gasoline'!$C:$C,$A27)</f>
        <v/>
      </c>
      <c r="M27">
        <f>SUMIFS('EIA Imports Gasoline'!$D:$D,'EIA Imports Gasoline'!$A:$A,M$3,'EIA Imports Gasoline'!$C:$C,$A27)</f>
        <v/>
      </c>
      <c r="N27">
        <f>SUMIFS('EIA Imports Gasoline'!$D:$D,'EIA Imports Gasoline'!$A:$A,N$3,'EIA Imports Gasoline'!$C:$C,$A27)</f>
        <v/>
      </c>
      <c r="O27">
        <f>SUMIFS('EIA Imports Gasoline'!$D:$D,'EIA Imports Gasoline'!$A:$A,O$3,'EIA Imports Gasoline'!$C:$C,$A27)</f>
        <v/>
      </c>
      <c r="P27">
        <f>SUMIFS('EIA Imports Gasoline'!$D:$D,'EIA Imports Gasoline'!$A:$A,P$3,'EIA Imports Gasoline'!$C:$C,$A27)</f>
        <v/>
      </c>
      <c r="Q27">
        <f>SUMIFS('EIA Imports Gasoline'!$D:$D,'EIA Imports Gasoline'!$A:$A,Q$3,'EIA Imports Gasoline'!$C:$C,$A27)</f>
        <v/>
      </c>
      <c r="R27">
        <f>SUMIFS('EIA Imports Gasoline'!$D:$D,'EIA Imports Gasoline'!$A:$A,R$3,'EIA Imports Gasoline'!$C:$C,$A27)</f>
        <v/>
      </c>
      <c r="S27">
        <f>SUMIFS('EIA Imports Gasoline'!$D:$D,'EIA Imports Gasoline'!$A:$A,S$3,'EIA Imports Gasoline'!$C:$C,$A27)</f>
        <v/>
      </c>
      <c r="T27">
        <f>SUMIFS('EIA Imports Gasoline'!$D:$D,'EIA Imports Gasoline'!$A:$A,T$3,'EIA Imports Gasoline'!$C:$C,$A27)</f>
        <v/>
      </c>
      <c r="U27">
        <f>SUMIFS('EIA Imports Gasoline'!$D:$D,'EIA Imports Gasoline'!$A:$A,U$3,'EIA Imports Gasoline'!$C:$C,$A27)</f>
        <v/>
      </c>
      <c r="V27">
        <f>SUMIFS('EIA Imports Gasoline'!$D:$D,'EIA Imports Gasoline'!$A:$A,V$3,'EIA Imports Gasoline'!$C:$C,$A27)</f>
        <v/>
      </c>
      <c r="W27">
        <f>SUMIFS('EIA Imports Gasoline'!$D:$D,'EIA Imports Gasoline'!$A:$A,W$3,'EIA Imports Gasoline'!$C:$C,$A27)</f>
        <v/>
      </c>
      <c r="X27">
        <f>SUMIFS('EIA Imports Gasoline'!$D:$D,'EIA Imports Gasoline'!$A:$A,X$3,'EIA Imports Gasoline'!$C:$C,$A27)</f>
        <v/>
      </c>
      <c r="Y27">
        <f>SUMIFS('EIA Imports Gasoline'!$D:$D,'EIA Imports Gasoline'!$A:$A,Y$3,'EIA Imports Gasoline'!$C:$C,$A27)</f>
        <v/>
      </c>
      <c r="Z27">
        <f>SUMIFS('EIA Imports Gasoline'!$D:$D,'EIA Imports Gasoline'!$A:$A,Z$3,'EIA Imports Gasoline'!$C:$C,$A27)</f>
        <v/>
      </c>
      <c r="AA27">
        <f>SUMIFS('EIA Imports Gasoline'!$D:$D,'EIA Imports Gasoline'!$A:$A,AA$3,'EIA Imports Gasoline'!$C:$C,$A27)</f>
        <v/>
      </c>
      <c r="AB27">
        <f>SUMIFS('EIA Imports Gasoline'!$D:$D,'EIA Imports Gasoline'!$A:$A,AB$3,'EIA Imports Gasoline'!$C:$C,$A27)</f>
        <v/>
      </c>
      <c r="AC27">
        <f>SUMIFS('EIA Imports Gasoline'!$D:$D,'EIA Imports Gasoline'!$A:$A,AC$3,'EIA Imports Gasoline'!$C:$C,$A27)</f>
        <v/>
      </c>
      <c r="AD27">
        <f>SUMIFS('EIA Imports Gasoline'!$D:$D,'EIA Imports Gasoline'!$A:$A,AD$3,'EIA Imports Gasoline'!$C:$C,$A27)</f>
        <v/>
      </c>
      <c r="AE27">
        <f>SUMIFS('EIA Imports Gasoline'!$D:$D,'EIA Imports Gasoline'!$A:$A,AE$3,'EIA Imports Gasoline'!$C:$C,$A27)</f>
        <v/>
      </c>
      <c r="AF27">
        <f>SUMIFS('EIA Imports Gasoline'!$D:$D,'EIA Imports Gasoline'!$A:$A,AF$3,'EIA Imports Gasoline'!$C:$C,$A27)</f>
        <v/>
      </c>
      <c r="AG27">
        <f>SUMIFS('EIA Imports Gasoline'!$D:$D,'EIA Imports Gasoline'!$A:$A,AG$3,'EIA Imports Gasoline'!$C:$C,$A27)</f>
        <v/>
      </c>
      <c r="AH27">
        <f>SUMIFS('EIA Imports Gasoline'!$D:$D,'EIA Imports Gasoline'!$A:$A,AH$3,'EIA Imports Gasoline'!$C:$C,$A27)</f>
        <v/>
      </c>
      <c r="AI27">
        <f>SUMIFS('EIA Imports Gasoline'!$D:$D,'EIA Imports Gasoline'!$A:$A,AI$3,'EIA Imports Gasoline'!$C:$C,$A27)</f>
        <v/>
      </c>
      <c r="AJ27">
        <f>SUMIFS('EIA Imports Gasoline'!$D:$D,'EIA Imports Gasoline'!$A:$A,AJ$3,'EIA Imports Gasoline'!$C:$C,$A27)</f>
        <v/>
      </c>
      <c r="AK27">
        <f>SUMIFS('EIA Imports Gasoline'!$D:$D,'EIA Imports Gasoline'!$A:$A,AK$3,'EIA Imports Gasoline'!$C:$C,$A27)</f>
        <v/>
      </c>
      <c r="AL27">
        <f>SUMIFS('EIA Imports Gasoline'!$D:$D,'EIA Imports Gasoline'!$A:$A,AL$3,'EIA Imports Gasoline'!$C:$C,$A27)</f>
        <v/>
      </c>
      <c r="AM27">
        <f>SUMIFS('EIA Imports Gasoline'!$D:$D,'EIA Imports Gasoline'!$A:$A,AM$3,'EIA Imports Gasoline'!$C:$C,$A27)</f>
        <v/>
      </c>
      <c r="AN27">
        <f>SUMIFS('EIA Imports Gasoline'!$D:$D,'EIA Imports Gasoline'!$A:$A,AN$3,'EIA Imports Gasoline'!$C:$C,$A27)</f>
        <v/>
      </c>
      <c r="AO27">
        <f>SUMIFS('EIA Imports Gasoline'!$D:$D,'EIA Imports Gasoline'!$A:$A,AO$3,'EIA Imports Gasoline'!$C:$C,$A27)</f>
        <v/>
      </c>
      <c r="AP27">
        <f>SUMIFS('EIA Imports Gasoline'!$D:$D,'EIA Imports Gasoline'!$A:$A,AP$3,'EIA Imports Gasoline'!$C:$C,$A27)</f>
        <v/>
      </c>
      <c r="AQ27">
        <f>SUMIFS('EIA Imports Gasoline'!$D:$D,'EIA Imports Gasoline'!$A:$A,AQ$3,'EIA Imports Gasoline'!$C:$C,$A27)</f>
        <v/>
      </c>
      <c r="AR27">
        <f>SUMIFS('EIA Imports Gasoline'!$D:$D,'EIA Imports Gasoline'!$A:$A,AR$3,'EIA Imports Gasoline'!$C:$C,$A27)</f>
        <v/>
      </c>
      <c r="AS27">
        <f>SUMIFS('EIA Imports Gasoline'!$D:$D,'EIA Imports Gasoline'!$A:$A,AS$3,'EIA Imports Gasoline'!$C:$C,$A27)</f>
        <v/>
      </c>
      <c r="AT27">
        <f>SUMIFS('EIA Imports Gasoline'!$D:$D,'EIA Imports Gasoline'!$A:$A,AT$3,'EIA Imports Gasoline'!$C:$C,$A27)</f>
        <v/>
      </c>
      <c r="AU27">
        <f>SUMIFS('EIA Imports Gasoline'!$D:$D,'EIA Imports Gasoline'!$A:$A,AU$3,'EIA Imports Gasoline'!$C:$C,$A27)</f>
        <v/>
      </c>
    </row>
    <row r="28" spans="1:47">
      <c r="A28" t="s">
        <v>420</v>
      </c>
      <c r="B28" t="s">
        <v>1648</v>
      </c>
      <c r="C28" t="s">
        <v>1742</v>
      </c>
      <c r="D28">
        <f>SUMIFS('EIA Imports Gasoline'!$D:$D,'EIA Imports Gasoline'!$A:$A,D$3,'EIA Imports Gasoline'!$C:$C,$A28)</f>
        <v/>
      </c>
      <c r="E28">
        <f>SUMIFS('EIA Imports Gasoline'!$D:$D,'EIA Imports Gasoline'!$A:$A,E$3,'EIA Imports Gasoline'!$C:$C,$A28)</f>
        <v/>
      </c>
      <c r="F28">
        <f>SUMIFS('EIA Imports Gasoline'!$D:$D,'EIA Imports Gasoline'!$A:$A,F$3,'EIA Imports Gasoline'!$C:$C,$A28)</f>
        <v/>
      </c>
      <c r="G28">
        <f>SUMIFS('EIA Imports Gasoline'!$D:$D,'EIA Imports Gasoline'!$A:$A,G$3,'EIA Imports Gasoline'!$C:$C,$A28)</f>
        <v/>
      </c>
      <c r="H28">
        <f>SUMIFS('EIA Imports Gasoline'!$D:$D,'EIA Imports Gasoline'!$A:$A,H$3,'EIA Imports Gasoline'!$C:$C,$A28)</f>
        <v/>
      </c>
      <c r="I28">
        <f>SUMIFS('EIA Imports Gasoline'!$D:$D,'EIA Imports Gasoline'!$A:$A,I$3,'EIA Imports Gasoline'!$C:$C,$A28)</f>
        <v/>
      </c>
      <c r="J28">
        <f>SUMIFS('EIA Imports Gasoline'!$D:$D,'EIA Imports Gasoline'!$A:$A,J$3,'EIA Imports Gasoline'!$C:$C,$A28)</f>
        <v/>
      </c>
      <c r="K28">
        <f>SUMIFS('EIA Imports Gasoline'!$D:$D,'EIA Imports Gasoline'!$A:$A,K$3,'EIA Imports Gasoline'!$C:$C,$A28)</f>
        <v/>
      </c>
      <c r="L28">
        <f>SUMIFS('EIA Imports Gasoline'!$D:$D,'EIA Imports Gasoline'!$A:$A,L$3,'EIA Imports Gasoline'!$C:$C,$A28)</f>
        <v/>
      </c>
      <c r="M28">
        <f>SUMIFS('EIA Imports Gasoline'!$D:$D,'EIA Imports Gasoline'!$A:$A,M$3,'EIA Imports Gasoline'!$C:$C,$A28)</f>
        <v/>
      </c>
      <c r="N28">
        <f>SUMIFS('EIA Imports Gasoline'!$D:$D,'EIA Imports Gasoline'!$A:$A,N$3,'EIA Imports Gasoline'!$C:$C,$A28)</f>
        <v/>
      </c>
      <c r="O28">
        <f>SUMIFS('EIA Imports Gasoline'!$D:$D,'EIA Imports Gasoline'!$A:$A,O$3,'EIA Imports Gasoline'!$C:$C,$A28)</f>
        <v/>
      </c>
      <c r="P28">
        <f>SUMIFS('EIA Imports Gasoline'!$D:$D,'EIA Imports Gasoline'!$A:$A,P$3,'EIA Imports Gasoline'!$C:$C,$A28)</f>
        <v/>
      </c>
      <c r="Q28">
        <f>SUMIFS('EIA Imports Gasoline'!$D:$D,'EIA Imports Gasoline'!$A:$A,Q$3,'EIA Imports Gasoline'!$C:$C,$A28)</f>
        <v/>
      </c>
      <c r="R28">
        <f>SUMIFS('EIA Imports Gasoline'!$D:$D,'EIA Imports Gasoline'!$A:$A,R$3,'EIA Imports Gasoline'!$C:$C,$A28)</f>
        <v/>
      </c>
      <c r="S28">
        <f>SUMIFS('EIA Imports Gasoline'!$D:$D,'EIA Imports Gasoline'!$A:$A,S$3,'EIA Imports Gasoline'!$C:$C,$A28)</f>
        <v/>
      </c>
      <c r="T28">
        <f>SUMIFS('EIA Imports Gasoline'!$D:$D,'EIA Imports Gasoline'!$A:$A,T$3,'EIA Imports Gasoline'!$C:$C,$A28)</f>
        <v/>
      </c>
      <c r="U28">
        <f>SUMIFS('EIA Imports Gasoline'!$D:$D,'EIA Imports Gasoline'!$A:$A,U$3,'EIA Imports Gasoline'!$C:$C,$A28)</f>
        <v/>
      </c>
      <c r="V28">
        <f>SUMIFS('EIA Imports Gasoline'!$D:$D,'EIA Imports Gasoline'!$A:$A,V$3,'EIA Imports Gasoline'!$C:$C,$A28)</f>
        <v/>
      </c>
      <c r="W28">
        <f>SUMIFS('EIA Imports Gasoline'!$D:$D,'EIA Imports Gasoline'!$A:$A,W$3,'EIA Imports Gasoline'!$C:$C,$A28)</f>
        <v/>
      </c>
      <c r="X28">
        <f>SUMIFS('EIA Imports Gasoline'!$D:$D,'EIA Imports Gasoline'!$A:$A,X$3,'EIA Imports Gasoline'!$C:$C,$A28)</f>
        <v/>
      </c>
      <c r="Y28">
        <f>SUMIFS('EIA Imports Gasoline'!$D:$D,'EIA Imports Gasoline'!$A:$A,Y$3,'EIA Imports Gasoline'!$C:$C,$A28)</f>
        <v/>
      </c>
      <c r="Z28">
        <f>SUMIFS('EIA Imports Gasoline'!$D:$D,'EIA Imports Gasoline'!$A:$A,Z$3,'EIA Imports Gasoline'!$C:$C,$A28)</f>
        <v/>
      </c>
      <c r="AA28">
        <f>SUMIFS('EIA Imports Gasoline'!$D:$D,'EIA Imports Gasoline'!$A:$A,AA$3,'EIA Imports Gasoline'!$C:$C,$A28)</f>
        <v/>
      </c>
      <c r="AB28">
        <f>SUMIFS('EIA Imports Gasoline'!$D:$D,'EIA Imports Gasoline'!$A:$A,AB$3,'EIA Imports Gasoline'!$C:$C,$A28)</f>
        <v/>
      </c>
      <c r="AC28">
        <f>SUMIFS('EIA Imports Gasoline'!$D:$D,'EIA Imports Gasoline'!$A:$A,AC$3,'EIA Imports Gasoline'!$C:$C,$A28)</f>
        <v/>
      </c>
      <c r="AD28">
        <f>SUMIFS('EIA Imports Gasoline'!$D:$D,'EIA Imports Gasoline'!$A:$A,AD$3,'EIA Imports Gasoline'!$C:$C,$A28)</f>
        <v/>
      </c>
      <c r="AE28">
        <f>SUMIFS('EIA Imports Gasoline'!$D:$D,'EIA Imports Gasoline'!$A:$A,AE$3,'EIA Imports Gasoline'!$C:$C,$A28)</f>
        <v/>
      </c>
      <c r="AF28">
        <f>SUMIFS('EIA Imports Gasoline'!$D:$D,'EIA Imports Gasoline'!$A:$A,AF$3,'EIA Imports Gasoline'!$C:$C,$A28)</f>
        <v/>
      </c>
      <c r="AG28">
        <f>SUMIFS('EIA Imports Gasoline'!$D:$D,'EIA Imports Gasoline'!$A:$A,AG$3,'EIA Imports Gasoline'!$C:$C,$A28)</f>
        <v/>
      </c>
      <c r="AH28">
        <f>SUMIFS('EIA Imports Gasoline'!$D:$D,'EIA Imports Gasoline'!$A:$A,AH$3,'EIA Imports Gasoline'!$C:$C,$A28)</f>
        <v/>
      </c>
      <c r="AI28">
        <f>SUMIFS('EIA Imports Gasoline'!$D:$D,'EIA Imports Gasoline'!$A:$A,AI$3,'EIA Imports Gasoline'!$C:$C,$A28)</f>
        <v/>
      </c>
      <c r="AJ28">
        <f>SUMIFS('EIA Imports Gasoline'!$D:$D,'EIA Imports Gasoline'!$A:$A,AJ$3,'EIA Imports Gasoline'!$C:$C,$A28)</f>
        <v/>
      </c>
      <c r="AK28">
        <f>SUMIFS('EIA Imports Gasoline'!$D:$D,'EIA Imports Gasoline'!$A:$A,AK$3,'EIA Imports Gasoline'!$C:$C,$A28)</f>
        <v/>
      </c>
      <c r="AL28">
        <f>SUMIFS('EIA Imports Gasoline'!$D:$D,'EIA Imports Gasoline'!$A:$A,AL$3,'EIA Imports Gasoline'!$C:$C,$A28)</f>
        <v/>
      </c>
      <c r="AM28">
        <f>SUMIFS('EIA Imports Gasoline'!$D:$D,'EIA Imports Gasoline'!$A:$A,AM$3,'EIA Imports Gasoline'!$C:$C,$A28)</f>
        <v/>
      </c>
      <c r="AN28">
        <f>SUMIFS('EIA Imports Gasoline'!$D:$D,'EIA Imports Gasoline'!$A:$A,AN$3,'EIA Imports Gasoline'!$C:$C,$A28)</f>
        <v/>
      </c>
      <c r="AO28">
        <f>SUMIFS('EIA Imports Gasoline'!$D:$D,'EIA Imports Gasoline'!$A:$A,AO$3,'EIA Imports Gasoline'!$C:$C,$A28)</f>
        <v/>
      </c>
      <c r="AP28">
        <f>SUMIFS('EIA Imports Gasoline'!$D:$D,'EIA Imports Gasoline'!$A:$A,AP$3,'EIA Imports Gasoline'!$C:$C,$A28)</f>
        <v/>
      </c>
      <c r="AQ28">
        <f>SUMIFS('EIA Imports Gasoline'!$D:$D,'EIA Imports Gasoline'!$A:$A,AQ$3,'EIA Imports Gasoline'!$C:$C,$A28)</f>
        <v/>
      </c>
      <c r="AR28">
        <f>SUMIFS('EIA Imports Gasoline'!$D:$D,'EIA Imports Gasoline'!$A:$A,AR$3,'EIA Imports Gasoline'!$C:$C,$A28)</f>
        <v/>
      </c>
      <c r="AS28">
        <f>SUMIFS('EIA Imports Gasoline'!$D:$D,'EIA Imports Gasoline'!$A:$A,AS$3,'EIA Imports Gasoline'!$C:$C,$A28)</f>
        <v/>
      </c>
      <c r="AT28">
        <f>SUMIFS('EIA Imports Gasoline'!$D:$D,'EIA Imports Gasoline'!$A:$A,AT$3,'EIA Imports Gasoline'!$C:$C,$A28)</f>
        <v/>
      </c>
      <c r="AU28">
        <f>SUMIFS('EIA Imports Gasoline'!$D:$D,'EIA Imports Gasoline'!$A:$A,AU$3,'EIA Imports Gasoline'!$C:$C,$A28)</f>
        <v/>
      </c>
    </row>
    <row r="29" spans="1:47">
      <c r="A29" t="s">
        <v>386</v>
      </c>
      <c r="B29" t="s">
        <v>1648</v>
      </c>
      <c r="C29" t="s">
        <v>1742</v>
      </c>
      <c r="D29">
        <f>SUMIFS('EIA Imports Gasoline'!$D:$D,'EIA Imports Gasoline'!$A:$A,D$3,'EIA Imports Gasoline'!$C:$C,$A29)</f>
        <v/>
      </c>
      <c r="E29">
        <f>SUMIFS('EIA Imports Gasoline'!$D:$D,'EIA Imports Gasoline'!$A:$A,E$3,'EIA Imports Gasoline'!$C:$C,$A29)</f>
        <v/>
      </c>
      <c r="F29">
        <f>SUMIFS('EIA Imports Gasoline'!$D:$D,'EIA Imports Gasoline'!$A:$A,F$3,'EIA Imports Gasoline'!$C:$C,$A29)</f>
        <v/>
      </c>
      <c r="G29">
        <f>SUMIFS('EIA Imports Gasoline'!$D:$D,'EIA Imports Gasoline'!$A:$A,G$3,'EIA Imports Gasoline'!$C:$C,$A29)</f>
        <v/>
      </c>
      <c r="H29">
        <f>SUMIFS('EIA Imports Gasoline'!$D:$D,'EIA Imports Gasoline'!$A:$A,H$3,'EIA Imports Gasoline'!$C:$C,$A29)</f>
        <v/>
      </c>
      <c r="I29">
        <f>SUMIFS('EIA Imports Gasoline'!$D:$D,'EIA Imports Gasoline'!$A:$A,I$3,'EIA Imports Gasoline'!$C:$C,$A29)</f>
        <v/>
      </c>
      <c r="J29">
        <f>SUMIFS('EIA Imports Gasoline'!$D:$D,'EIA Imports Gasoline'!$A:$A,J$3,'EIA Imports Gasoline'!$C:$C,$A29)</f>
        <v/>
      </c>
      <c r="K29">
        <f>SUMIFS('EIA Imports Gasoline'!$D:$D,'EIA Imports Gasoline'!$A:$A,K$3,'EIA Imports Gasoline'!$C:$C,$A29)</f>
        <v/>
      </c>
      <c r="L29">
        <f>SUMIFS('EIA Imports Gasoline'!$D:$D,'EIA Imports Gasoline'!$A:$A,L$3,'EIA Imports Gasoline'!$C:$C,$A29)</f>
        <v/>
      </c>
      <c r="M29">
        <f>SUMIFS('EIA Imports Gasoline'!$D:$D,'EIA Imports Gasoline'!$A:$A,M$3,'EIA Imports Gasoline'!$C:$C,$A29)</f>
        <v/>
      </c>
      <c r="N29">
        <f>SUMIFS('EIA Imports Gasoline'!$D:$D,'EIA Imports Gasoline'!$A:$A,N$3,'EIA Imports Gasoline'!$C:$C,$A29)</f>
        <v/>
      </c>
      <c r="O29">
        <f>SUMIFS('EIA Imports Gasoline'!$D:$D,'EIA Imports Gasoline'!$A:$A,O$3,'EIA Imports Gasoline'!$C:$C,$A29)</f>
        <v/>
      </c>
      <c r="P29">
        <f>SUMIFS('EIA Imports Gasoline'!$D:$D,'EIA Imports Gasoline'!$A:$A,P$3,'EIA Imports Gasoline'!$C:$C,$A29)</f>
        <v/>
      </c>
      <c r="Q29">
        <f>SUMIFS('EIA Imports Gasoline'!$D:$D,'EIA Imports Gasoline'!$A:$A,Q$3,'EIA Imports Gasoline'!$C:$C,$A29)</f>
        <v/>
      </c>
      <c r="R29">
        <f>SUMIFS('EIA Imports Gasoline'!$D:$D,'EIA Imports Gasoline'!$A:$A,R$3,'EIA Imports Gasoline'!$C:$C,$A29)</f>
        <v/>
      </c>
      <c r="S29">
        <f>SUMIFS('EIA Imports Gasoline'!$D:$D,'EIA Imports Gasoline'!$A:$A,S$3,'EIA Imports Gasoline'!$C:$C,$A29)</f>
        <v/>
      </c>
      <c r="T29">
        <f>SUMIFS('EIA Imports Gasoline'!$D:$D,'EIA Imports Gasoline'!$A:$A,T$3,'EIA Imports Gasoline'!$C:$C,$A29)</f>
        <v/>
      </c>
      <c r="U29">
        <f>SUMIFS('EIA Imports Gasoline'!$D:$D,'EIA Imports Gasoline'!$A:$A,U$3,'EIA Imports Gasoline'!$C:$C,$A29)</f>
        <v/>
      </c>
      <c r="V29">
        <f>SUMIFS('EIA Imports Gasoline'!$D:$D,'EIA Imports Gasoline'!$A:$A,V$3,'EIA Imports Gasoline'!$C:$C,$A29)</f>
        <v/>
      </c>
      <c r="W29">
        <f>SUMIFS('EIA Imports Gasoline'!$D:$D,'EIA Imports Gasoline'!$A:$A,W$3,'EIA Imports Gasoline'!$C:$C,$A29)</f>
        <v/>
      </c>
      <c r="X29">
        <f>SUMIFS('EIA Imports Gasoline'!$D:$D,'EIA Imports Gasoline'!$A:$A,X$3,'EIA Imports Gasoline'!$C:$C,$A29)</f>
        <v/>
      </c>
      <c r="Y29">
        <f>SUMIFS('EIA Imports Gasoline'!$D:$D,'EIA Imports Gasoline'!$A:$A,Y$3,'EIA Imports Gasoline'!$C:$C,$A29)</f>
        <v/>
      </c>
      <c r="Z29">
        <f>SUMIFS('EIA Imports Gasoline'!$D:$D,'EIA Imports Gasoline'!$A:$A,Z$3,'EIA Imports Gasoline'!$C:$C,$A29)</f>
        <v/>
      </c>
      <c r="AA29">
        <f>SUMIFS('EIA Imports Gasoline'!$D:$D,'EIA Imports Gasoline'!$A:$A,AA$3,'EIA Imports Gasoline'!$C:$C,$A29)</f>
        <v/>
      </c>
      <c r="AB29">
        <f>SUMIFS('EIA Imports Gasoline'!$D:$D,'EIA Imports Gasoline'!$A:$A,AB$3,'EIA Imports Gasoline'!$C:$C,$A29)</f>
        <v/>
      </c>
      <c r="AC29">
        <f>SUMIFS('EIA Imports Gasoline'!$D:$D,'EIA Imports Gasoline'!$A:$A,AC$3,'EIA Imports Gasoline'!$C:$C,$A29)</f>
        <v/>
      </c>
      <c r="AD29">
        <f>SUMIFS('EIA Imports Gasoline'!$D:$D,'EIA Imports Gasoline'!$A:$A,AD$3,'EIA Imports Gasoline'!$C:$C,$A29)</f>
        <v/>
      </c>
      <c r="AE29">
        <f>SUMIFS('EIA Imports Gasoline'!$D:$D,'EIA Imports Gasoline'!$A:$A,AE$3,'EIA Imports Gasoline'!$C:$C,$A29)</f>
        <v/>
      </c>
      <c r="AF29">
        <f>SUMIFS('EIA Imports Gasoline'!$D:$D,'EIA Imports Gasoline'!$A:$A,AF$3,'EIA Imports Gasoline'!$C:$C,$A29)</f>
        <v/>
      </c>
      <c r="AG29">
        <f>SUMIFS('EIA Imports Gasoline'!$D:$D,'EIA Imports Gasoline'!$A:$A,AG$3,'EIA Imports Gasoline'!$C:$C,$A29)</f>
        <v/>
      </c>
      <c r="AH29">
        <f>SUMIFS('EIA Imports Gasoline'!$D:$D,'EIA Imports Gasoline'!$A:$A,AH$3,'EIA Imports Gasoline'!$C:$C,$A29)</f>
        <v/>
      </c>
      <c r="AI29">
        <f>SUMIFS('EIA Imports Gasoline'!$D:$D,'EIA Imports Gasoline'!$A:$A,AI$3,'EIA Imports Gasoline'!$C:$C,$A29)</f>
        <v/>
      </c>
      <c r="AJ29">
        <f>SUMIFS('EIA Imports Gasoline'!$D:$D,'EIA Imports Gasoline'!$A:$A,AJ$3,'EIA Imports Gasoline'!$C:$C,$A29)</f>
        <v/>
      </c>
      <c r="AK29">
        <f>SUMIFS('EIA Imports Gasoline'!$D:$D,'EIA Imports Gasoline'!$A:$A,AK$3,'EIA Imports Gasoline'!$C:$C,$A29)</f>
        <v/>
      </c>
      <c r="AL29">
        <f>SUMIFS('EIA Imports Gasoline'!$D:$D,'EIA Imports Gasoline'!$A:$A,AL$3,'EIA Imports Gasoline'!$C:$C,$A29)</f>
        <v/>
      </c>
      <c r="AM29">
        <f>SUMIFS('EIA Imports Gasoline'!$D:$D,'EIA Imports Gasoline'!$A:$A,AM$3,'EIA Imports Gasoline'!$C:$C,$A29)</f>
        <v/>
      </c>
      <c r="AN29">
        <f>SUMIFS('EIA Imports Gasoline'!$D:$D,'EIA Imports Gasoline'!$A:$A,AN$3,'EIA Imports Gasoline'!$C:$C,$A29)</f>
        <v/>
      </c>
      <c r="AO29">
        <f>SUMIFS('EIA Imports Gasoline'!$D:$D,'EIA Imports Gasoline'!$A:$A,AO$3,'EIA Imports Gasoline'!$C:$C,$A29)</f>
        <v/>
      </c>
      <c r="AP29">
        <f>SUMIFS('EIA Imports Gasoline'!$D:$D,'EIA Imports Gasoline'!$A:$A,AP$3,'EIA Imports Gasoline'!$C:$C,$A29)</f>
        <v/>
      </c>
      <c r="AQ29">
        <f>SUMIFS('EIA Imports Gasoline'!$D:$D,'EIA Imports Gasoline'!$A:$A,AQ$3,'EIA Imports Gasoline'!$C:$C,$A29)</f>
        <v/>
      </c>
      <c r="AR29">
        <f>SUMIFS('EIA Imports Gasoline'!$D:$D,'EIA Imports Gasoline'!$A:$A,AR$3,'EIA Imports Gasoline'!$C:$C,$A29)</f>
        <v/>
      </c>
      <c r="AS29">
        <f>SUMIFS('EIA Imports Gasoline'!$D:$D,'EIA Imports Gasoline'!$A:$A,AS$3,'EIA Imports Gasoline'!$C:$C,$A29)</f>
        <v/>
      </c>
      <c r="AT29">
        <f>SUMIFS('EIA Imports Gasoline'!$D:$D,'EIA Imports Gasoline'!$A:$A,AT$3,'EIA Imports Gasoline'!$C:$C,$A29)</f>
        <v/>
      </c>
      <c r="AU29">
        <f>SUMIFS('EIA Imports Gasoline'!$D:$D,'EIA Imports Gasoline'!$A:$A,AU$3,'EIA Imports Gasoline'!$C:$C,$A29)</f>
        <v/>
      </c>
    </row>
    <row r="30" spans="1:47">
      <c r="A30" t="s">
        <v>266</v>
      </c>
      <c r="B30" t="s">
        <v>1648</v>
      </c>
      <c r="C30" t="s">
        <v>1742</v>
      </c>
      <c r="D30">
        <f>SUMIFS('EIA Imports Gasoline'!$D:$D,'EIA Imports Gasoline'!$A:$A,D$3,'EIA Imports Gasoline'!$C:$C,$A30)</f>
        <v/>
      </c>
      <c r="E30">
        <f>SUMIFS('EIA Imports Gasoline'!$D:$D,'EIA Imports Gasoline'!$A:$A,E$3,'EIA Imports Gasoline'!$C:$C,$A30)</f>
        <v/>
      </c>
      <c r="F30">
        <f>SUMIFS('EIA Imports Gasoline'!$D:$D,'EIA Imports Gasoline'!$A:$A,F$3,'EIA Imports Gasoline'!$C:$C,$A30)</f>
        <v/>
      </c>
      <c r="G30">
        <f>SUMIFS('EIA Imports Gasoline'!$D:$D,'EIA Imports Gasoline'!$A:$A,G$3,'EIA Imports Gasoline'!$C:$C,$A30)</f>
        <v/>
      </c>
      <c r="H30">
        <f>SUMIFS('EIA Imports Gasoline'!$D:$D,'EIA Imports Gasoline'!$A:$A,H$3,'EIA Imports Gasoline'!$C:$C,$A30)</f>
        <v/>
      </c>
      <c r="I30">
        <f>SUMIFS('EIA Imports Gasoline'!$D:$D,'EIA Imports Gasoline'!$A:$A,I$3,'EIA Imports Gasoline'!$C:$C,$A30)</f>
        <v/>
      </c>
      <c r="J30">
        <f>SUMIFS('EIA Imports Gasoline'!$D:$D,'EIA Imports Gasoline'!$A:$A,J$3,'EIA Imports Gasoline'!$C:$C,$A30)</f>
        <v/>
      </c>
      <c r="K30">
        <f>SUMIFS('EIA Imports Gasoline'!$D:$D,'EIA Imports Gasoline'!$A:$A,K$3,'EIA Imports Gasoline'!$C:$C,$A30)</f>
        <v/>
      </c>
      <c r="L30">
        <f>SUMIFS('EIA Imports Gasoline'!$D:$D,'EIA Imports Gasoline'!$A:$A,L$3,'EIA Imports Gasoline'!$C:$C,$A30)</f>
        <v/>
      </c>
      <c r="M30">
        <f>SUMIFS('EIA Imports Gasoline'!$D:$D,'EIA Imports Gasoline'!$A:$A,M$3,'EIA Imports Gasoline'!$C:$C,$A30)</f>
        <v/>
      </c>
      <c r="N30">
        <f>SUMIFS('EIA Imports Gasoline'!$D:$D,'EIA Imports Gasoline'!$A:$A,N$3,'EIA Imports Gasoline'!$C:$C,$A30)</f>
        <v/>
      </c>
      <c r="O30">
        <f>SUMIFS('EIA Imports Gasoline'!$D:$D,'EIA Imports Gasoline'!$A:$A,O$3,'EIA Imports Gasoline'!$C:$C,$A30)</f>
        <v/>
      </c>
      <c r="P30">
        <f>SUMIFS('EIA Imports Gasoline'!$D:$D,'EIA Imports Gasoline'!$A:$A,P$3,'EIA Imports Gasoline'!$C:$C,$A30)</f>
        <v/>
      </c>
      <c r="Q30">
        <f>SUMIFS('EIA Imports Gasoline'!$D:$D,'EIA Imports Gasoline'!$A:$A,Q$3,'EIA Imports Gasoline'!$C:$C,$A30)</f>
        <v/>
      </c>
      <c r="R30">
        <f>SUMIFS('EIA Imports Gasoline'!$D:$D,'EIA Imports Gasoline'!$A:$A,R$3,'EIA Imports Gasoline'!$C:$C,$A30)</f>
        <v/>
      </c>
      <c r="S30">
        <f>SUMIFS('EIA Imports Gasoline'!$D:$D,'EIA Imports Gasoline'!$A:$A,S$3,'EIA Imports Gasoline'!$C:$C,$A30)</f>
        <v/>
      </c>
      <c r="T30">
        <f>SUMIFS('EIA Imports Gasoline'!$D:$D,'EIA Imports Gasoline'!$A:$A,T$3,'EIA Imports Gasoline'!$C:$C,$A30)</f>
        <v/>
      </c>
      <c r="U30">
        <f>SUMIFS('EIA Imports Gasoline'!$D:$D,'EIA Imports Gasoline'!$A:$A,U$3,'EIA Imports Gasoline'!$C:$C,$A30)</f>
        <v/>
      </c>
      <c r="V30">
        <f>SUMIFS('EIA Imports Gasoline'!$D:$D,'EIA Imports Gasoline'!$A:$A,V$3,'EIA Imports Gasoline'!$C:$C,$A30)</f>
        <v/>
      </c>
      <c r="W30">
        <f>SUMIFS('EIA Imports Gasoline'!$D:$D,'EIA Imports Gasoline'!$A:$A,W$3,'EIA Imports Gasoline'!$C:$C,$A30)</f>
        <v/>
      </c>
      <c r="X30">
        <f>SUMIFS('EIA Imports Gasoline'!$D:$D,'EIA Imports Gasoline'!$A:$A,X$3,'EIA Imports Gasoline'!$C:$C,$A30)</f>
        <v/>
      </c>
      <c r="Y30">
        <f>SUMIFS('EIA Imports Gasoline'!$D:$D,'EIA Imports Gasoline'!$A:$A,Y$3,'EIA Imports Gasoline'!$C:$C,$A30)</f>
        <v/>
      </c>
      <c r="Z30">
        <f>SUMIFS('EIA Imports Gasoline'!$D:$D,'EIA Imports Gasoline'!$A:$A,Z$3,'EIA Imports Gasoline'!$C:$C,$A30)</f>
        <v/>
      </c>
      <c r="AA30">
        <f>SUMIFS('EIA Imports Gasoline'!$D:$D,'EIA Imports Gasoline'!$A:$A,AA$3,'EIA Imports Gasoline'!$C:$C,$A30)</f>
        <v/>
      </c>
      <c r="AB30">
        <f>SUMIFS('EIA Imports Gasoline'!$D:$D,'EIA Imports Gasoline'!$A:$A,AB$3,'EIA Imports Gasoline'!$C:$C,$A30)</f>
        <v/>
      </c>
      <c r="AC30">
        <f>SUMIFS('EIA Imports Gasoline'!$D:$D,'EIA Imports Gasoline'!$A:$A,AC$3,'EIA Imports Gasoline'!$C:$C,$A30)</f>
        <v/>
      </c>
      <c r="AD30">
        <f>SUMIFS('EIA Imports Gasoline'!$D:$D,'EIA Imports Gasoline'!$A:$A,AD$3,'EIA Imports Gasoline'!$C:$C,$A30)</f>
        <v/>
      </c>
      <c r="AE30">
        <f>SUMIFS('EIA Imports Gasoline'!$D:$D,'EIA Imports Gasoline'!$A:$A,AE$3,'EIA Imports Gasoline'!$C:$C,$A30)</f>
        <v/>
      </c>
      <c r="AF30">
        <f>SUMIFS('EIA Imports Gasoline'!$D:$D,'EIA Imports Gasoline'!$A:$A,AF$3,'EIA Imports Gasoline'!$C:$C,$A30)</f>
        <v/>
      </c>
      <c r="AG30">
        <f>SUMIFS('EIA Imports Gasoline'!$D:$D,'EIA Imports Gasoline'!$A:$A,AG$3,'EIA Imports Gasoline'!$C:$C,$A30)</f>
        <v/>
      </c>
      <c r="AH30">
        <f>SUMIFS('EIA Imports Gasoline'!$D:$D,'EIA Imports Gasoline'!$A:$A,AH$3,'EIA Imports Gasoline'!$C:$C,$A30)</f>
        <v/>
      </c>
      <c r="AI30">
        <f>SUMIFS('EIA Imports Gasoline'!$D:$D,'EIA Imports Gasoline'!$A:$A,AI$3,'EIA Imports Gasoline'!$C:$C,$A30)</f>
        <v/>
      </c>
      <c r="AJ30">
        <f>SUMIFS('EIA Imports Gasoline'!$D:$D,'EIA Imports Gasoline'!$A:$A,AJ$3,'EIA Imports Gasoline'!$C:$C,$A30)</f>
        <v/>
      </c>
      <c r="AK30">
        <f>SUMIFS('EIA Imports Gasoline'!$D:$D,'EIA Imports Gasoline'!$A:$A,AK$3,'EIA Imports Gasoline'!$C:$C,$A30)</f>
        <v/>
      </c>
      <c r="AL30">
        <f>SUMIFS('EIA Imports Gasoline'!$D:$D,'EIA Imports Gasoline'!$A:$A,AL$3,'EIA Imports Gasoline'!$C:$C,$A30)</f>
        <v/>
      </c>
      <c r="AM30">
        <f>SUMIFS('EIA Imports Gasoline'!$D:$D,'EIA Imports Gasoline'!$A:$A,AM$3,'EIA Imports Gasoline'!$C:$C,$A30)</f>
        <v/>
      </c>
      <c r="AN30">
        <f>SUMIFS('EIA Imports Gasoline'!$D:$D,'EIA Imports Gasoline'!$A:$A,AN$3,'EIA Imports Gasoline'!$C:$C,$A30)</f>
        <v/>
      </c>
      <c r="AO30">
        <f>SUMIFS('EIA Imports Gasoline'!$D:$D,'EIA Imports Gasoline'!$A:$A,AO$3,'EIA Imports Gasoline'!$C:$C,$A30)</f>
        <v/>
      </c>
      <c r="AP30">
        <f>SUMIFS('EIA Imports Gasoline'!$D:$D,'EIA Imports Gasoline'!$A:$A,AP$3,'EIA Imports Gasoline'!$C:$C,$A30)</f>
        <v/>
      </c>
      <c r="AQ30">
        <f>SUMIFS('EIA Imports Gasoline'!$D:$D,'EIA Imports Gasoline'!$A:$A,AQ$3,'EIA Imports Gasoline'!$C:$C,$A30)</f>
        <v/>
      </c>
      <c r="AR30">
        <f>SUMIFS('EIA Imports Gasoline'!$D:$D,'EIA Imports Gasoline'!$A:$A,AR$3,'EIA Imports Gasoline'!$C:$C,$A30)</f>
        <v/>
      </c>
      <c r="AS30">
        <f>SUMIFS('EIA Imports Gasoline'!$D:$D,'EIA Imports Gasoline'!$A:$A,AS$3,'EIA Imports Gasoline'!$C:$C,$A30)</f>
        <v/>
      </c>
      <c r="AT30">
        <f>SUMIFS('EIA Imports Gasoline'!$D:$D,'EIA Imports Gasoline'!$A:$A,AT$3,'EIA Imports Gasoline'!$C:$C,$A30)</f>
        <v/>
      </c>
      <c r="AU30">
        <f>SUMIFS('EIA Imports Gasoline'!$D:$D,'EIA Imports Gasoline'!$A:$A,AU$3,'EIA Imports Gasoline'!$C:$C,$A30)</f>
        <v/>
      </c>
    </row>
    <row r="31" spans="1:47">
      <c r="A31" t="s">
        <v>261</v>
      </c>
      <c r="B31" t="s">
        <v>1648</v>
      </c>
      <c r="C31" t="s">
        <v>1742</v>
      </c>
      <c r="D31">
        <f>SUMIFS('EIA Imports Gasoline'!$D:$D,'EIA Imports Gasoline'!$A:$A,D$3,'EIA Imports Gasoline'!$C:$C,$A31)</f>
        <v/>
      </c>
      <c r="E31">
        <f>SUMIFS('EIA Imports Gasoline'!$D:$D,'EIA Imports Gasoline'!$A:$A,E$3,'EIA Imports Gasoline'!$C:$C,$A31)</f>
        <v/>
      </c>
      <c r="F31">
        <f>SUMIFS('EIA Imports Gasoline'!$D:$D,'EIA Imports Gasoline'!$A:$A,F$3,'EIA Imports Gasoline'!$C:$C,$A31)</f>
        <v/>
      </c>
      <c r="G31">
        <f>SUMIFS('EIA Imports Gasoline'!$D:$D,'EIA Imports Gasoline'!$A:$A,G$3,'EIA Imports Gasoline'!$C:$C,$A31)</f>
        <v/>
      </c>
      <c r="H31">
        <f>SUMIFS('EIA Imports Gasoline'!$D:$D,'EIA Imports Gasoline'!$A:$A,H$3,'EIA Imports Gasoline'!$C:$C,$A31)</f>
        <v/>
      </c>
      <c r="I31">
        <f>SUMIFS('EIA Imports Gasoline'!$D:$D,'EIA Imports Gasoline'!$A:$A,I$3,'EIA Imports Gasoline'!$C:$C,$A31)</f>
        <v/>
      </c>
      <c r="J31">
        <f>SUMIFS('EIA Imports Gasoline'!$D:$D,'EIA Imports Gasoline'!$A:$A,J$3,'EIA Imports Gasoline'!$C:$C,$A31)</f>
        <v/>
      </c>
      <c r="K31">
        <f>SUMIFS('EIA Imports Gasoline'!$D:$D,'EIA Imports Gasoline'!$A:$A,K$3,'EIA Imports Gasoline'!$C:$C,$A31)</f>
        <v/>
      </c>
      <c r="L31">
        <f>SUMIFS('EIA Imports Gasoline'!$D:$D,'EIA Imports Gasoline'!$A:$A,L$3,'EIA Imports Gasoline'!$C:$C,$A31)</f>
        <v/>
      </c>
      <c r="M31">
        <f>SUMIFS('EIA Imports Gasoline'!$D:$D,'EIA Imports Gasoline'!$A:$A,M$3,'EIA Imports Gasoline'!$C:$C,$A31)</f>
        <v/>
      </c>
      <c r="N31">
        <f>SUMIFS('EIA Imports Gasoline'!$D:$D,'EIA Imports Gasoline'!$A:$A,N$3,'EIA Imports Gasoline'!$C:$C,$A31)</f>
        <v/>
      </c>
      <c r="O31">
        <f>SUMIFS('EIA Imports Gasoline'!$D:$D,'EIA Imports Gasoline'!$A:$A,O$3,'EIA Imports Gasoline'!$C:$C,$A31)</f>
        <v/>
      </c>
      <c r="P31">
        <f>SUMIFS('EIA Imports Gasoline'!$D:$D,'EIA Imports Gasoline'!$A:$A,P$3,'EIA Imports Gasoline'!$C:$C,$A31)</f>
        <v/>
      </c>
      <c r="Q31">
        <f>SUMIFS('EIA Imports Gasoline'!$D:$D,'EIA Imports Gasoline'!$A:$A,Q$3,'EIA Imports Gasoline'!$C:$C,$A31)</f>
        <v/>
      </c>
      <c r="R31">
        <f>SUMIFS('EIA Imports Gasoline'!$D:$D,'EIA Imports Gasoline'!$A:$A,R$3,'EIA Imports Gasoline'!$C:$C,$A31)</f>
        <v/>
      </c>
      <c r="S31">
        <f>SUMIFS('EIA Imports Gasoline'!$D:$D,'EIA Imports Gasoline'!$A:$A,S$3,'EIA Imports Gasoline'!$C:$C,$A31)</f>
        <v/>
      </c>
      <c r="T31">
        <f>SUMIFS('EIA Imports Gasoline'!$D:$D,'EIA Imports Gasoline'!$A:$A,T$3,'EIA Imports Gasoline'!$C:$C,$A31)</f>
        <v/>
      </c>
      <c r="U31">
        <f>SUMIFS('EIA Imports Gasoline'!$D:$D,'EIA Imports Gasoline'!$A:$A,U$3,'EIA Imports Gasoline'!$C:$C,$A31)</f>
        <v/>
      </c>
      <c r="V31">
        <f>SUMIFS('EIA Imports Gasoline'!$D:$D,'EIA Imports Gasoline'!$A:$A,V$3,'EIA Imports Gasoline'!$C:$C,$A31)</f>
        <v/>
      </c>
      <c r="W31">
        <f>SUMIFS('EIA Imports Gasoline'!$D:$D,'EIA Imports Gasoline'!$A:$A,W$3,'EIA Imports Gasoline'!$C:$C,$A31)</f>
        <v/>
      </c>
      <c r="X31">
        <f>SUMIFS('EIA Imports Gasoline'!$D:$D,'EIA Imports Gasoline'!$A:$A,X$3,'EIA Imports Gasoline'!$C:$C,$A31)</f>
        <v/>
      </c>
      <c r="Y31">
        <f>SUMIFS('EIA Imports Gasoline'!$D:$D,'EIA Imports Gasoline'!$A:$A,Y$3,'EIA Imports Gasoline'!$C:$C,$A31)</f>
        <v/>
      </c>
      <c r="Z31">
        <f>SUMIFS('EIA Imports Gasoline'!$D:$D,'EIA Imports Gasoline'!$A:$A,Z$3,'EIA Imports Gasoline'!$C:$C,$A31)</f>
        <v/>
      </c>
      <c r="AA31">
        <f>SUMIFS('EIA Imports Gasoline'!$D:$D,'EIA Imports Gasoline'!$A:$A,AA$3,'EIA Imports Gasoline'!$C:$C,$A31)</f>
        <v/>
      </c>
      <c r="AB31">
        <f>SUMIFS('EIA Imports Gasoline'!$D:$D,'EIA Imports Gasoline'!$A:$A,AB$3,'EIA Imports Gasoline'!$C:$C,$A31)</f>
        <v/>
      </c>
      <c r="AC31">
        <f>SUMIFS('EIA Imports Gasoline'!$D:$D,'EIA Imports Gasoline'!$A:$A,AC$3,'EIA Imports Gasoline'!$C:$C,$A31)</f>
        <v/>
      </c>
      <c r="AD31">
        <f>SUMIFS('EIA Imports Gasoline'!$D:$D,'EIA Imports Gasoline'!$A:$A,AD$3,'EIA Imports Gasoline'!$C:$C,$A31)</f>
        <v/>
      </c>
      <c r="AE31">
        <f>SUMIFS('EIA Imports Gasoline'!$D:$D,'EIA Imports Gasoline'!$A:$A,AE$3,'EIA Imports Gasoline'!$C:$C,$A31)</f>
        <v/>
      </c>
      <c r="AF31">
        <f>SUMIFS('EIA Imports Gasoline'!$D:$D,'EIA Imports Gasoline'!$A:$A,AF$3,'EIA Imports Gasoline'!$C:$C,$A31)</f>
        <v/>
      </c>
      <c r="AG31">
        <f>SUMIFS('EIA Imports Gasoline'!$D:$D,'EIA Imports Gasoline'!$A:$A,AG$3,'EIA Imports Gasoline'!$C:$C,$A31)</f>
        <v/>
      </c>
      <c r="AH31">
        <f>SUMIFS('EIA Imports Gasoline'!$D:$D,'EIA Imports Gasoline'!$A:$A,AH$3,'EIA Imports Gasoline'!$C:$C,$A31)</f>
        <v/>
      </c>
      <c r="AI31">
        <f>SUMIFS('EIA Imports Gasoline'!$D:$D,'EIA Imports Gasoline'!$A:$A,AI$3,'EIA Imports Gasoline'!$C:$C,$A31)</f>
        <v/>
      </c>
      <c r="AJ31">
        <f>SUMIFS('EIA Imports Gasoline'!$D:$D,'EIA Imports Gasoline'!$A:$A,AJ$3,'EIA Imports Gasoline'!$C:$C,$A31)</f>
        <v/>
      </c>
      <c r="AK31">
        <f>SUMIFS('EIA Imports Gasoline'!$D:$D,'EIA Imports Gasoline'!$A:$A,AK$3,'EIA Imports Gasoline'!$C:$C,$A31)</f>
        <v/>
      </c>
      <c r="AL31">
        <f>SUMIFS('EIA Imports Gasoline'!$D:$D,'EIA Imports Gasoline'!$A:$A,AL$3,'EIA Imports Gasoline'!$C:$C,$A31)</f>
        <v/>
      </c>
      <c r="AM31">
        <f>SUMIFS('EIA Imports Gasoline'!$D:$D,'EIA Imports Gasoline'!$A:$A,AM$3,'EIA Imports Gasoline'!$C:$C,$A31)</f>
        <v/>
      </c>
      <c r="AN31">
        <f>SUMIFS('EIA Imports Gasoline'!$D:$D,'EIA Imports Gasoline'!$A:$A,AN$3,'EIA Imports Gasoline'!$C:$C,$A31)</f>
        <v/>
      </c>
      <c r="AO31">
        <f>SUMIFS('EIA Imports Gasoline'!$D:$D,'EIA Imports Gasoline'!$A:$A,AO$3,'EIA Imports Gasoline'!$C:$C,$A31)</f>
        <v/>
      </c>
      <c r="AP31">
        <f>SUMIFS('EIA Imports Gasoline'!$D:$D,'EIA Imports Gasoline'!$A:$A,AP$3,'EIA Imports Gasoline'!$C:$C,$A31)</f>
        <v/>
      </c>
      <c r="AQ31">
        <f>SUMIFS('EIA Imports Gasoline'!$D:$D,'EIA Imports Gasoline'!$A:$A,AQ$3,'EIA Imports Gasoline'!$C:$C,$A31)</f>
        <v/>
      </c>
      <c r="AR31">
        <f>SUMIFS('EIA Imports Gasoline'!$D:$D,'EIA Imports Gasoline'!$A:$A,AR$3,'EIA Imports Gasoline'!$C:$C,$A31)</f>
        <v/>
      </c>
      <c r="AS31">
        <f>SUMIFS('EIA Imports Gasoline'!$D:$D,'EIA Imports Gasoline'!$A:$A,AS$3,'EIA Imports Gasoline'!$C:$C,$A31)</f>
        <v/>
      </c>
      <c r="AT31">
        <f>SUMIFS('EIA Imports Gasoline'!$D:$D,'EIA Imports Gasoline'!$A:$A,AT$3,'EIA Imports Gasoline'!$C:$C,$A31)</f>
        <v/>
      </c>
      <c r="AU31">
        <f>SUMIFS('EIA Imports Gasoline'!$D:$D,'EIA Imports Gasoline'!$A:$A,AU$3,'EIA Imports Gasoline'!$C:$C,$A31)</f>
        <v/>
      </c>
    </row>
    <row r="32" spans="1:47">
      <c r="A32" t="s">
        <v>361</v>
      </c>
      <c r="B32" t="s">
        <v>1648</v>
      </c>
      <c r="C32" t="s">
        <v>1742</v>
      </c>
      <c r="D32">
        <f>SUMIFS('EIA Imports Gasoline'!$D:$D,'EIA Imports Gasoline'!$A:$A,D$3,'EIA Imports Gasoline'!$C:$C,$A32)</f>
        <v/>
      </c>
      <c r="E32">
        <f>SUMIFS('EIA Imports Gasoline'!$D:$D,'EIA Imports Gasoline'!$A:$A,E$3,'EIA Imports Gasoline'!$C:$C,$A32)</f>
        <v/>
      </c>
      <c r="F32">
        <f>SUMIFS('EIA Imports Gasoline'!$D:$D,'EIA Imports Gasoline'!$A:$A,F$3,'EIA Imports Gasoline'!$C:$C,$A32)</f>
        <v/>
      </c>
      <c r="G32">
        <f>SUMIFS('EIA Imports Gasoline'!$D:$D,'EIA Imports Gasoline'!$A:$A,G$3,'EIA Imports Gasoline'!$C:$C,$A32)</f>
        <v/>
      </c>
      <c r="H32">
        <f>SUMIFS('EIA Imports Gasoline'!$D:$D,'EIA Imports Gasoline'!$A:$A,H$3,'EIA Imports Gasoline'!$C:$C,$A32)</f>
        <v/>
      </c>
      <c r="I32">
        <f>SUMIFS('EIA Imports Gasoline'!$D:$D,'EIA Imports Gasoline'!$A:$A,I$3,'EIA Imports Gasoline'!$C:$C,$A32)</f>
        <v/>
      </c>
      <c r="J32">
        <f>SUMIFS('EIA Imports Gasoline'!$D:$D,'EIA Imports Gasoline'!$A:$A,J$3,'EIA Imports Gasoline'!$C:$C,$A32)</f>
        <v/>
      </c>
      <c r="K32">
        <f>SUMIFS('EIA Imports Gasoline'!$D:$D,'EIA Imports Gasoline'!$A:$A,K$3,'EIA Imports Gasoline'!$C:$C,$A32)</f>
        <v/>
      </c>
      <c r="L32">
        <f>SUMIFS('EIA Imports Gasoline'!$D:$D,'EIA Imports Gasoline'!$A:$A,L$3,'EIA Imports Gasoline'!$C:$C,$A32)</f>
        <v/>
      </c>
      <c r="M32">
        <f>SUMIFS('EIA Imports Gasoline'!$D:$D,'EIA Imports Gasoline'!$A:$A,M$3,'EIA Imports Gasoline'!$C:$C,$A32)</f>
        <v/>
      </c>
      <c r="N32">
        <f>SUMIFS('EIA Imports Gasoline'!$D:$D,'EIA Imports Gasoline'!$A:$A,N$3,'EIA Imports Gasoline'!$C:$C,$A32)</f>
        <v/>
      </c>
      <c r="O32">
        <f>SUMIFS('EIA Imports Gasoline'!$D:$D,'EIA Imports Gasoline'!$A:$A,O$3,'EIA Imports Gasoline'!$C:$C,$A32)</f>
        <v/>
      </c>
      <c r="P32">
        <f>SUMIFS('EIA Imports Gasoline'!$D:$D,'EIA Imports Gasoline'!$A:$A,P$3,'EIA Imports Gasoline'!$C:$C,$A32)</f>
        <v/>
      </c>
      <c r="Q32">
        <f>SUMIFS('EIA Imports Gasoline'!$D:$D,'EIA Imports Gasoline'!$A:$A,Q$3,'EIA Imports Gasoline'!$C:$C,$A32)</f>
        <v/>
      </c>
      <c r="R32">
        <f>SUMIFS('EIA Imports Gasoline'!$D:$D,'EIA Imports Gasoline'!$A:$A,R$3,'EIA Imports Gasoline'!$C:$C,$A32)</f>
        <v/>
      </c>
      <c r="S32">
        <f>SUMIFS('EIA Imports Gasoline'!$D:$D,'EIA Imports Gasoline'!$A:$A,S$3,'EIA Imports Gasoline'!$C:$C,$A32)</f>
        <v/>
      </c>
      <c r="T32">
        <f>SUMIFS('EIA Imports Gasoline'!$D:$D,'EIA Imports Gasoline'!$A:$A,T$3,'EIA Imports Gasoline'!$C:$C,$A32)</f>
        <v/>
      </c>
      <c r="U32">
        <f>SUMIFS('EIA Imports Gasoline'!$D:$D,'EIA Imports Gasoline'!$A:$A,U$3,'EIA Imports Gasoline'!$C:$C,$A32)</f>
        <v/>
      </c>
      <c r="V32">
        <f>SUMIFS('EIA Imports Gasoline'!$D:$D,'EIA Imports Gasoline'!$A:$A,V$3,'EIA Imports Gasoline'!$C:$C,$A32)</f>
        <v/>
      </c>
      <c r="W32">
        <f>SUMIFS('EIA Imports Gasoline'!$D:$D,'EIA Imports Gasoline'!$A:$A,W$3,'EIA Imports Gasoline'!$C:$C,$A32)</f>
        <v/>
      </c>
      <c r="X32">
        <f>SUMIFS('EIA Imports Gasoline'!$D:$D,'EIA Imports Gasoline'!$A:$A,X$3,'EIA Imports Gasoline'!$C:$C,$A32)</f>
        <v/>
      </c>
      <c r="Y32">
        <f>SUMIFS('EIA Imports Gasoline'!$D:$D,'EIA Imports Gasoline'!$A:$A,Y$3,'EIA Imports Gasoline'!$C:$C,$A32)</f>
        <v/>
      </c>
      <c r="Z32">
        <f>SUMIFS('EIA Imports Gasoline'!$D:$D,'EIA Imports Gasoline'!$A:$A,Z$3,'EIA Imports Gasoline'!$C:$C,$A32)</f>
        <v/>
      </c>
      <c r="AA32">
        <f>SUMIFS('EIA Imports Gasoline'!$D:$D,'EIA Imports Gasoline'!$A:$A,AA$3,'EIA Imports Gasoline'!$C:$C,$A32)</f>
        <v/>
      </c>
      <c r="AB32">
        <f>SUMIFS('EIA Imports Gasoline'!$D:$D,'EIA Imports Gasoline'!$A:$A,AB$3,'EIA Imports Gasoline'!$C:$C,$A32)</f>
        <v/>
      </c>
      <c r="AC32">
        <f>SUMIFS('EIA Imports Gasoline'!$D:$D,'EIA Imports Gasoline'!$A:$A,AC$3,'EIA Imports Gasoline'!$C:$C,$A32)</f>
        <v/>
      </c>
      <c r="AD32">
        <f>SUMIFS('EIA Imports Gasoline'!$D:$D,'EIA Imports Gasoline'!$A:$A,AD$3,'EIA Imports Gasoline'!$C:$C,$A32)</f>
        <v/>
      </c>
      <c r="AE32">
        <f>SUMIFS('EIA Imports Gasoline'!$D:$D,'EIA Imports Gasoline'!$A:$A,AE$3,'EIA Imports Gasoline'!$C:$C,$A32)</f>
        <v/>
      </c>
      <c r="AF32">
        <f>SUMIFS('EIA Imports Gasoline'!$D:$D,'EIA Imports Gasoline'!$A:$A,AF$3,'EIA Imports Gasoline'!$C:$C,$A32)</f>
        <v/>
      </c>
      <c r="AG32">
        <f>SUMIFS('EIA Imports Gasoline'!$D:$D,'EIA Imports Gasoline'!$A:$A,AG$3,'EIA Imports Gasoline'!$C:$C,$A32)</f>
        <v/>
      </c>
      <c r="AH32">
        <f>SUMIFS('EIA Imports Gasoline'!$D:$D,'EIA Imports Gasoline'!$A:$A,AH$3,'EIA Imports Gasoline'!$C:$C,$A32)</f>
        <v/>
      </c>
      <c r="AI32">
        <f>SUMIFS('EIA Imports Gasoline'!$D:$D,'EIA Imports Gasoline'!$A:$A,AI$3,'EIA Imports Gasoline'!$C:$C,$A32)</f>
        <v/>
      </c>
      <c r="AJ32">
        <f>SUMIFS('EIA Imports Gasoline'!$D:$D,'EIA Imports Gasoline'!$A:$A,AJ$3,'EIA Imports Gasoline'!$C:$C,$A32)</f>
        <v/>
      </c>
      <c r="AK32">
        <f>SUMIFS('EIA Imports Gasoline'!$D:$D,'EIA Imports Gasoline'!$A:$A,AK$3,'EIA Imports Gasoline'!$C:$C,$A32)</f>
        <v/>
      </c>
      <c r="AL32">
        <f>SUMIFS('EIA Imports Gasoline'!$D:$D,'EIA Imports Gasoline'!$A:$A,AL$3,'EIA Imports Gasoline'!$C:$C,$A32)</f>
        <v/>
      </c>
      <c r="AM32">
        <f>SUMIFS('EIA Imports Gasoline'!$D:$D,'EIA Imports Gasoline'!$A:$A,AM$3,'EIA Imports Gasoline'!$C:$C,$A32)</f>
        <v/>
      </c>
      <c r="AN32">
        <f>SUMIFS('EIA Imports Gasoline'!$D:$D,'EIA Imports Gasoline'!$A:$A,AN$3,'EIA Imports Gasoline'!$C:$C,$A32)</f>
        <v/>
      </c>
      <c r="AO32">
        <f>SUMIFS('EIA Imports Gasoline'!$D:$D,'EIA Imports Gasoline'!$A:$A,AO$3,'EIA Imports Gasoline'!$C:$C,$A32)</f>
        <v/>
      </c>
      <c r="AP32">
        <f>SUMIFS('EIA Imports Gasoline'!$D:$D,'EIA Imports Gasoline'!$A:$A,AP$3,'EIA Imports Gasoline'!$C:$C,$A32)</f>
        <v/>
      </c>
      <c r="AQ32">
        <f>SUMIFS('EIA Imports Gasoline'!$D:$D,'EIA Imports Gasoline'!$A:$A,AQ$3,'EIA Imports Gasoline'!$C:$C,$A32)</f>
        <v/>
      </c>
      <c r="AR32">
        <f>SUMIFS('EIA Imports Gasoline'!$D:$D,'EIA Imports Gasoline'!$A:$A,AR$3,'EIA Imports Gasoline'!$C:$C,$A32)</f>
        <v/>
      </c>
      <c r="AS32">
        <f>SUMIFS('EIA Imports Gasoline'!$D:$D,'EIA Imports Gasoline'!$A:$A,AS$3,'EIA Imports Gasoline'!$C:$C,$A32)</f>
        <v/>
      </c>
      <c r="AT32">
        <f>SUMIFS('EIA Imports Gasoline'!$D:$D,'EIA Imports Gasoline'!$A:$A,AT$3,'EIA Imports Gasoline'!$C:$C,$A32)</f>
        <v/>
      </c>
      <c r="AU32">
        <f>SUMIFS('EIA Imports Gasoline'!$D:$D,'EIA Imports Gasoline'!$A:$A,AU$3,'EIA Imports Gasoline'!$C:$C,$A32)</f>
        <v/>
      </c>
    </row>
    <row r="33" spans="1:47">
      <c r="A33" t="s">
        <v>283</v>
      </c>
      <c r="B33" t="s">
        <v>1648</v>
      </c>
      <c r="C33" t="s">
        <v>1742</v>
      </c>
      <c r="D33">
        <f>SUMIFS('EIA Imports Gasoline'!$D:$D,'EIA Imports Gasoline'!$A:$A,D$3,'EIA Imports Gasoline'!$C:$C,$A33)</f>
        <v/>
      </c>
      <c r="E33">
        <f>SUMIFS('EIA Imports Gasoline'!$D:$D,'EIA Imports Gasoline'!$A:$A,E$3,'EIA Imports Gasoline'!$C:$C,$A33)</f>
        <v/>
      </c>
      <c r="F33">
        <f>SUMIFS('EIA Imports Gasoline'!$D:$D,'EIA Imports Gasoline'!$A:$A,F$3,'EIA Imports Gasoline'!$C:$C,$A33)</f>
        <v/>
      </c>
      <c r="G33">
        <f>SUMIFS('EIA Imports Gasoline'!$D:$D,'EIA Imports Gasoline'!$A:$A,G$3,'EIA Imports Gasoline'!$C:$C,$A33)</f>
        <v/>
      </c>
      <c r="H33">
        <f>SUMIFS('EIA Imports Gasoline'!$D:$D,'EIA Imports Gasoline'!$A:$A,H$3,'EIA Imports Gasoline'!$C:$C,$A33)</f>
        <v/>
      </c>
      <c r="I33">
        <f>SUMIFS('EIA Imports Gasoline'!$D:$D,'EIA Imports Gasoline'!$A:$A,I$3,'EIA Imports Gasoline'!$C:$C,$A33)</f>
        <v/>
      </c>
      <c r="J33">
        <f>SUMIFS('EIA Imports Gasoline'!$D:$D,'EIA Imports Gasoline'!$A:$A,J$3,'EIA Imports Gasoline'!$C:$C,$A33)</f>
        <v/>
      </c>
      <c r="K33">
        <f>SUMIFS('EIA Imports Gasoline'!$D:$D,'EIA Imports Gasoline'!$A:$A,K$3,'EIA Imports Gasoline'!$C:$C,$A33)</f>
        <v/>
      </c>
      <c r="L33">
        <f>SUMIFS('EIA Imports Gasoline'!$D:$D,'EIA Imports Gasoline'!$A:$A,L$3,'EIA Imports Gasoline'!$C:$C,$A33)</f>
        <v/>
      </c>
      <c r="M33">
        <f>SUMIFS('EIA Imports Gasoline'!$D:$D,'EIA Imports Gasoline'!$A:$A,M$3,'EIA Imports Gasoline'!$C:$C,$A33)</f>
        <v/>
      </c>
      <c r="N33">
        <f>SUMIFS('EIA Imports Gasoline'!$D:$D,'EIA Imports Gasoline'!$A:$A,N$3,'EIA Imports Gasoline'!$C:$C,$A33)</f>
        <v/>
      </c>
      <c r="O33">
        <f>SUMIFS('EIA Imports Gasoline'!$D:$D,'EIA Imports Gasoline'!$A:$A,O$3,'EIA Imports Gasoline'!$C:$C,$A33)</f>
        <v/>
      </c>
      <c r="P33">
        <f>SUMIFS('EIA Imports Gasoline'!$D:$D,'EIA Imports Gasoline'!$A:$A,P$3,'EIA Imports Gasoline'!$C:$C,$A33)</f>
        <v/>
      </c>
      <c r="Q33">
        <f>SUMIFS('EIA Imports Gasoline'!$D:$D,'EIA Imports Gasoline'!$A:$A,Q$3,'EIA Imports Gasoline'!$C:$C,$A33)</f>
        <v/>
      </c>
      <c r="R33">
        <f>SUMIFS('EIA Imports Gasoline'!$D:$D,'EIA Imports Gasoline'!$A:$A,R$3,'EIA Imports Gasoline'!$C:$C,$A33)</f>
        <v/>
      </c>
      <c r="S33">
        <f>SUMIFS('EIA Imports Gasoline'!$D:$D,'EIA Imports Gasoline'!$A:$A,S$3,'EIA Imports Gasoline'!$C:$C,$A33)</f>
        <v/>
      </c>
      <c r="T33">
        <f>SUMIFS('EIA Imports Gasoline'!$D:$D,'EIA Imports Gasoline'!$A:$A,T$3,'EIA Imports Gasoline'!$C:$C,$A33)</f>
        <v/>
      </c>
      <c r="U33">
        <f>SUMIFS('EIA Imports Gasoline'!$D:$D,'EIA Imports Gasoline'!$A:$A,U$3,'EIA Imports Gasoline'!$C:$C,$A33)</f>
        <v/>
      </c>
      <c r="V33">
        <f>SUMIFS('EIA Imports Gasoline'!$D:$D,'EIA Imports Gasoline'!$A:$A,V$3,'EIA Imports Gasoline'!$C:$C,$A33)</f>
        <v/>
      </c>
      <c r="W33">
        <f>SUMIFS('EIA Imports Gasoline'!$D:$D,'EIA Imports Gasoline'!$A:$A,W$3,'EIA Imports Gasoline'!$C:$C,$A33)</f>
        <v/>
      </c>
      <c r="X33">
        <f>SUMIFS('EIA Imports Gasoline'!$D:$D,'EIA Imports Gasoline'!$A:$A,X$3,'EIA Imports Gasoline'!$C:$C,$A33)</f>
        <v/>
      </c>
      <c r="Y33">
        <f>SUMIFS('EIA Imports Gasoline'!$D:$D,'EIA Imports Gasoline'!$A:$A,Y$3,'EIA Imports Gasoline'!$C:$C,$A33)</f>
        <v/>
      </c>
      <c r="Z33">
        <f>SUMIFS('EIA Imports Gasoline'!$D:$D,'EIA Imports Gasoline'!$A:$A,Z$3,'EIA Imports Gasoline'!$C:$C,$A33)</f>
        <v/>
      </c>
      <c r="AA33">
        <f>SUMIFS('EIA Imports Gasoline'!$D:$D,'EIA Imports Gasoline'!$A:$A,AA$3,'EIA Imports Gasoline'!$C:$C,$A33)</f>
        <v/>
      </c>
      <c r="AB33">
        <f>SUMIFS('EIA Imports Gasoline'!$D:$D,'EIA Imports Gasoline'!$A:$A,AB$3,'EIA Imports Gasoline'!$C:$C,$A33)</f>
        <v/>
      </c>
      <c r="AC33">
        <f>SUMIFS('EIA Imports Gasoline'!$D:$D,'EIA Imports Gasoline'!$A:$A,AC$3,'EIA Imports Gasoline'!$C:$C,$A33)</f>
        <v/>
      </c>
      <c r="AD33">
        <f>SUMIFS('EIA Imports Gasoline'!$D:$D,'EIA Imports Gasoline'!$A:$A,AD$3,'EIA Imports Gasoline'!$C:$C,$A33)</f>
        <v/>
      </c>
      <c r="AE33">
        <f>SUMIFS('EIA Imports Gasoline'!$D:$D,'EIA Imports Gasoline'!$A:$A,AE$3,'EIA Imports Gasoline'!$C:$C,$A33)</f>
        <v/>
      </c>
      <c r="AF33">
        <f>SUMIFS('EIA Imports Gasoline'!$D:$D,'EIA Imports Gasoline'!$A:$A,AF$3,'EIA Imports Gasoline'!$C:$C,$A33)</f>
        <v/>
      </c>
      <c r="AG33">
        <f>SUMIFS('EIA Imports Gasoline'!$D:$D,'EIA Imports Gasoline'!$A:$A,AG$3,'EIA Imports Gasoline'!$C:$C,$A33)</f>
        <v/>
      </c>
      <c r="AH33">
        <f>SUMIFS('EIA Imports Gasoline'!$D:$D,'EIA Imports Gasoline'!$A:$A,AH$3,'EIA Imports Gasoline'!$C:$C,$A33)</f>
        <v/>
      </c>
      <c r="AI33">
        <f>SUMIFS('EIA Imports Gasoline'!$D:$D,'EIA Imports Gasoline'!$A:$A,AI$3,'EIA Imports Gasoline'!$C:$C,$A33)</f>
        <v/>
      </c>
      <c r="AJ33">
        <f>SUMIFS('EIA Imports Gasoline'!$D:$D,'EIA Imports Gasoline'!$A:$A,AJ$3,'EIA Imports Gasoline'!$C:$C,$A33)</f>
        <v/>
      </c>
      <c r="AK33">
        <f>SUMIFS('EIA Imports Gasoline'!$D:$D,'EIA Imports Gasoline'!$A:$A,AK$3,'EIA Imports Gasoline'!$C:$C,$A33)</f>
        <v/>
      </c>
      <c r="AL33">
        <f>SUMIFS('EIA Imports Gasoline'!$D:$D,'EIA Imports Gasoline'!$A:$A,AL$3,'EIA Imports Gasoline'!$C:$C,$A33)</f>
        <v/>
      </c>
      <c r="AM33">
        <f>SUMIFS('EIA Imports Gasoline'!$D:$D,'EIA Imports Gasoline'!$A:$A,AM$3,'EIA Imports Gasoline'!$C:$C,$A33)</f>
        <v/>
      </c>
      <c r="AN33">
        <f>SUMIFS('EIA Imports Gasoline'!$D:$D,'EIA Imports Gasoline'!$A:$A,AN$3,'EIA Imports Gasoline'!$C:$C,$A33)</f>
        <v/>
      </c>
      <c r="AO33">
        <f>SUMIFS('EIA Imports Gasoline'!$D:$D,'EIA Imports Gasoline'!$A:$A,AO$3,'EIA Imports Gasoline'!$C:$C,$A33)</f>
        <v/>
      </c>
      <c r="AP33">
        <f>SUMIFS('EIA Imports Gasoline'!$D:$D,'EIA Imports Gasoline'!$A:$A,AP$3,'EIA Imports Gasoline'!$C:$C,$A33)</f>
        <v/>
      </c>
      <c r="AQ33">
        <f>SUMIFS('EIA Imports Gasoline'!$D:$D,'EIA Imports Gasoline'!$A:$A,AQ$3,'EIA Imports Gasoline'!$C:$C,$A33)</f>
        <v/>
      </c>
      <c r="AR33">
        <f>SUMIFS('EIA Imports Gasoline'!$D:$D,'EIA Imports Gasoline'!$A:$A,AR$3,'EIA Imports Gasoline'!$C:$C,$A33)</f>
        <v/>
      </c>
      <c r="AS33">
        <f>SUMIFS('EIA Imports Gasoline'!$D:$D,'EIA Imports Gasoline'!$A:$A,AS$3,'EIA Imports Gasoline'!$C:$C,$A33)</f>
        <v/>
      </c>
      <c r="AT33">
        <f>SUMIFS('EIA Imports Gasoline'!$D:$D,'EIA Imports Gasoline'!$A:$A,AT$3,'EIA Imports Gasoline'!$C:$C,$A33)</f>
        <v/>
      </c>
      <c r="AU33">
        <f>SUMIFS('EIA Imports Gasoline'!$D:$D,'EIA Imports Gasoline'!$A:$A,AU$3,'EIA Imports Gasoline'!$C:$C,$A33)</f>
        <v/>
      </c>
    </row>
    <row r="34" spans="1:47">
      <c r="A34" t="s">
        <v>369</v>
      </c>
      <c r="B34" t="s">
        <v>1648</v>
      </c>
      <c r="C34" t="s">
        <v>1742</v>
      </c>
      <c r="D34">
        <f>SUMIFS('EIA Imports Gasoline'!$D:$D,'EIA Imports Gasoline'!$A:$A,D$3,'EIA Imports Gasoline'!$C:$C,$A34)</f>
        <v/>
      </c>
      <c r="E34">
        <f>SUMIFS('EIA Imports Gasoline'!$D:$D,'EIA Imports Gasoline'!$A:$A,E$3,'EIA Imports Gasoline'!$C:$C,$A34)</f>
        <v/>
      </c>
      <c r="F34">
        <f>SUMIFS('EIA Imports Gasoline'!$D:$D,'EIA Imports Gasoline'!$A:$A,F$3,'EIA Imports Gasoline'!$C:$C,$A34)</f>
        <v/>
      </c>
      <c r="G34">
        <f>SUMIFS('EIA Imports Gasoline'!$D:$D,'EIA Imports Gasoline'!$A:$A,G$3,'EIA Imports Gasoline'!$C:$C,$A34)</f>
        <v/>
      </c>
      <c r="H34">
        <f>SUMIFS('EIA Imports Gasoline'!$D:$D,'EIA Imports Gasoline'!$A:$A,H$3,'EIA Imports Gasoline'!$C:$C,$A34)</f>
        <v/>
      </c>
      <c r="I34">
        <f>SUMIFS('EIA Imports Gasoline'!$D:$D,'EIA Imports Gasoline'!$A:$A,I$3,'EIA Imports Gasoline'!$C:$C,$A34)</f>
        <v/>
      </c>
      <c r="J34">
        <f>SUMIFS('EIA Imports Gasoline'!$D:$D,'EIA Imports Gasoline'!$A:$A,J$3,'EIA Imports Gasoline'!$C:$C,$A34)</f>
        <v/>
      </c>
      <c r="K34">
        <f>SUMIFS('EIA Imports Gasoline'!$D:$D,'EIA Imports Gasoline'!$A:$A,K$3,'EIA Imports Gasoline'!$C:$C,$A34)</f>
        <v/>
      </c>
      <c r="L34">
        <f>SUMIFS('EIA Imports Gasoline'!$D:$D,'EIA Imports Gasoline'!$A:$A,L$3,'EIA Imports Gasoline'!$C:$C,$A34)</f>
        <v/>
      </c>
      <c r="M34">
        <f>SUMIFS('EIA Imports Gasoline'!$D:$D,'EIA Imports Gasoline'!$A:$A,M$3,'EIA Imports Gasoline'!$C:$C,$A34)</f>
        <v/>
      </c>
      <c r="N34">
        <f>SUMIFS('EIA Imports Gasoline'!$D:$D,'EIA Imports Gasoline'!$A:$A,N$3,'EIA Imports Gasoline'!$C:$C,$A34)</f>
        <v/>
      </c>
      <c r="O34">
        <f>SUMIFS('EIA Imports Gasoline'!$D:$D,'EIA Imports Gasoline'!$A:$A,O$3,'EIA Imports Gasoline'!$C:$C,$A34)</f>
        <v/>
      </c>
      <c r="P34">
        <f>SUMIFS('EIA Imports Gasoline'!$D:$D,'EIA Imports Gasoline'!$A:$A,P$3,'EIA Imports Gasoline'!$C:$C,$A34)</f>
        <v/>
      </c>
      <c r="Q34">
        <f>SUMIFS('EIA Imports Gasoline'!$D:$D,'EIA Imports Gasoline'!$A:$A,Q$3,'EIA Imports Gasoline'!$C:$C,$A34)</f>
        <v/>
      </c>
      <c r="R34">
        <f>SUMIFS('EIA Imports Gasoline'!$D:$D,'EIA Imports Gasoline'!$A:$A,R$3,'EIA Imports Gasoline'!$C:$C,$A34)</f>
        <v/>
      </c>
      <c r="S34">
        <f>SUMIFS('EIA Imports Gasoline'!$D:$D,'EIA Imports Gasoline'!$A:$A,S$3,'EIA Imports Gasoline'!$C:$C,$A34)</f>
        <v/>
      </c>
      <c r="T34">
        <f>SUMIFS('EIA Imports Gasoline'!$D:$D,'EIA Imports Gasoline'!$A:$A,T$3,'EIA Imports Gasoline'!$C:$C,$A34)</f>
        <v/>
      </c>
      <c r="U34">
        <f>SUMIFS('EIA Imports Gasoline'!$D:$D,'EIA Imports Gasoline'!$A:$A,U$3,'EIA Imports Gasoline'!$C:$C,$A34)</f>
        <v/>
      </c>
      <c r="V34">
        <f>SUMIFS('EIA Imports Gasoline'!$D:$D,'EIA Imports Gasoline'!$A:$A,V$3,'EIA Imports Gasoline'!$C:$C,$A34)</f>
        <v/>
      </c>
      <c r="W34">
        <f>SUMIFS('EIA Imports Gasoline'!$D:$D,'EIA Imports Gasoline'!$A:$A,W$3,'EIA Imports Gasoline'!$C:$C,$A34)</f>
        <v/>
      </c>
      <c r="X34">
        <f>SUMIFS('EIA Imports Gasoline'!$D:$D,'EIA Imports Gasoline'!$A:$A,X$3,'EIA Imports Gasoline'!$C:$C,$A34)</f>
        <v/>
      </c>
      <c r="Y34">
        <f>SUMIFS('EIA Imports Gasoline'!$D:$D,'EIA Imports Gasoline'!$A:$A,Y$3,'EIA Imports Gasoline'!$C:$C,$A34)</f>
        <v/>
      </c>
      <c r="Z34">
        <f>SUMIFS('EIA Imports Gasoline'!$D:$D,'EIA Imports Gasoline'!$A:$A,Z$3,'EIA Imports Gasoline'!$C:$C,$A34)</f>
        <v/>
      </c>
      <c r="AA34">
        <f>SUMIFS('EIA Imports Gasoline'!$D:$D,'EIA Imports Gasoline'!$A:$A,AA$3,'EIA Imports Gasoline'!$C:$C,$A34)</f>
        <v/>
      </c>
      <c r="AB34">
        <f>SUMIFS('EIA Imports Gasoline'!$D:$D,'EIA Imports Gasoline'!$A:$A,AB$3,'EIA Imports Gasoline'!$C:$C,$A34)</f>
        <v/>
      </c>
      <c r="AC34">
        <f>SUMIFS('EIA Imports Gasoline'!$D:$D,'EIA Imports Gasoline'!$A:$A,AC$3,'EIA Imports Gasoline'!$C:$C,$A34)</f>
        <v/>
      </c>
      <c r="AD34">
        <f>SUMIFS('EIA Imports Gasoline'!$D:$D,'EIA Imports Gasoline'!$A:$A,AD$3,'EIA Imports Gasoline'!$C:$C,$A34)</f>
        <v/>
      </c>
      <c r="AE34">
        <f>SUMIFS('EIA Imports Gasoline'!$D:$D,'EIA Imports Gasoline'!$A:$A,AE$3,'EIA Imports Gasoline'!$C:$C,$A34)</f>
        <v/>
      </c>
      <c r="AF34">
        <f>SUMIFS('EIA Imports Gasoline'!$D:$D,'EIA Imports Gasoline'!$A:$A,AF$3,'EIA Imports Gasoline'!$C:$C,$A34)</f>
        <v/>
      </c>
      <c r="AG34">
        <f>SUMIFS('EIA Imports Gasoline'!$D:$D,'EIA Imports Gasoline'!$A:$A,AG$3,'EIA Imports Gasoline'!$C:$C,$A34)</f>
        <v/>
      </c>
      <c r="AH34">
        <f>SUMIFS('EIA Imports Gasoline'!$D:$D,'EIA Imports Gasoline'!$A:$A,AH$3,'EIA Imports Gasoline'!$C:$C,$A34)</f>
        <v/>
      </c>
      <c r="AI34">
        <f>SUMIFS('EIA Imports Gasoline'!$D:$D,'EIA Imports Gasoline'!$A:$A,AI$3,'EIA Imports Gasoline'!$C:$C,$A34)</f>
        <v/>
      </c>
      <c r="AJ34">
        <f>SUMIFS('EIA Imports Gasoline'!$D:$D,'EIA Imports Gasoline'!$A:$A,AJ$3,'EIA Imports Gasoline'!$C:$C,$A34)</f>
        <v/>
      </c>
      <c r="AK34">
        <f>SUMIFS('EIA Imports Gasoline'!$D:$D,'EIA Imports Gasoline'!$A:$A,AK$3,'EIA Imports Gasoline'!$C:$C,$A34)</f>
        <v/>
      </c>
      <c r="AL34">
        <f>SUMIFS('EIA Imports Gasoline'!$D:$D,'EIA Imports Gasoline'!$A:$A,AL$3,'EIA Imports Gasoline'!$C:$C,$A34)</f>
        <v/>
      </c>
      <c r="AM34">
        <f>SUMIFS('EIA Imports Gasoline'!$D:$D,'EIA Imports Gasoline'!$A:$A,AM$3,'EIA Imports Gasoline'!$C:$C,$A34)</f>
        <v/>
      </c>
      <c r="AN34">
        <f>SUMIFS('EIA Imports Gasoline'!$D:$D,'EIA Imports Gasoline'!$A:$A,AN$3,'EIA Imports Gasoline'!$C:$C,$A34)</f>
        <v/>
      </c>
      <c r="AO34">
        <f>SUMIFS('EIA Imports Gasoline'!$D:$D,'EIA Imports Gasoline'!$A:$A,AO$3,'EIA Imports Gasoline'!$C:$C,$A34)</f>
        <v/>
      </c>
      <c r="AP34">
        <f>SUMIFS('EIA Imports Gasoline'!$D:$D,'EIA Imports Gasoline'!$A:$A,AP$3,'EIA Imports Gasoline'!$C:$C,$A34)</f>
        <v/>
      </c>
      <c r="AQ34">
        <f>SUMIFS('EIA Imports Gasoline'!$D:$D,'EIA Imports Gasoline'!$A:$A,AQ$3,'EIA Imports Gasoline'!$C:$C,$A34)</f>
        <v/>
      </c>
      <c r="AR34">
        <f>SUMIFS('EIA Imports Gasoline'!$D:$D,'EIA Imports Gasoline'!$A:$A,AR$3,'EIA Imports Gasoline'!$C:$C,$A34)</f>
        <v/>
      </c>
      <c r="AS34">
        <f>SUMIFS('EIA Imports Gasoline'!$D:$D,'EIA Imports Gasoline'!$A:$A,AS$3,'EIA Imports Gasoline'!$C:$C,$A34)</f>
        <v/>
      </c>
      <c r="AT34">
        <f>SUMIFS('EIA Imports Gasoline'!$D:$D,'EIA Imports Gasoline'!$A:$A,AT$3,'EIA Imports Gasoline'!$C:$C,$A34)</f>
        <v/>
      </c>
      <c r="AU34">
        <f>SUMIFS('EIA Imports Gasoline'!$D:$D,'EIA Imports Gasoline'!$A:$A,AU$3,'EIA Imports Gasoline'!$C:$C,$A34)</f>
        <v/>
      </c>
    </row>
    <row r="35" spans="1:47">
      <c r="A35" t="s">
        <v>270</v>
      </c>
      <c r="B35" t="s">
        <v>1648</v>
      </c>
      <c r="C35" t="s">
        <v>1742</v>
      </c>
      <c r="D35">
        <f>SUMIFS('EIA Imports Gasoline'!$D:$D,'EIA Imports Gasoline'!$A:$A,D$3,'EIA Imports Gasoline'!$C:$C,$A35)</f>
        <v/>
      </c>
      <c r="E35">
        <f>SUMIFS('EIA Imports Gasoline'!$D:$D,'EIA Imports Gasoline'!$A:$A,E$3,'EIA Imports Gasoline'!$C:$C,$A35)</f>
        <v/>
      </c>
      <c r="F35">
        <f>SUMIFS('EIA Imports Gasoline'!$D:$D,'EIA Imports Gasoline'!$A:$A,F$3,'EIA Imports Gasoline'!$C:$C,$A35)</f>
        <v/>
      </c>
      <c r="G35">
        <f>SUMIFS('EIA Imports Gasoline'!$D:$D,'EIA Imports Gasoline'!$A:$A,G$3,'EIA Imports Gasoline'!$C:$C,$A35)</f>
        <v/>
      </c>
      <c r="H35">
        <f>SUMIFS('EIA Imports Gasoline'!$D:$D,'EIA Imports Gasoline'!$A:$A,H$3,'EIA Imports Gasoline'!$C:$C,$A35)</f>
        <v/>
      </c>
      <c r="I35">
        <f>SUMIFS('EIA Imports Gasoline'!$D:$D,'EIA Imports Gasoline'!$A:$A,I$3,'EIA Imports Gasoline'!$C:$C,$A35)</f>
        <v/>
      </c>
      <c r="J35">
        <f>SUMIFS('EIA Imports Gasoline'!$D:$D,'EIA Imports Gasoline'!$A:$A,J$3,'EIA Imports Gasoline'!$C:$C,$A35)</f>
        <v/>
      </c>
      <c r="K35">
        <f>SUMIFS('EIA Imports Gasoline'!$D:$D,'EIA Imports Gasoline'!$A:$A,K$3,'EIA Imports Gasoline'!$C:$C,$A35)</f>
        <v/>
      </c>
      <c r="L35">
        <f>SUMIFS('EIA Imports Gasoline'!$D:$D,'EIA Imports Gasoline'!$A:$A,L$3,'EIA Imports Gasoline'!$C:$C,$A35)</f>
        <v/>
      </c>
      <c r="M35">
        <f>SUMIFS('EIA Imports Gasoline'!$D:$D,'EIA Imports Gasoline'!$A:$A,M$3,'EIA Imports Gasoline'!$C:$C,$A35)</f>
        <v/>
      </c>
      <c r="N35">
        <f>SUMIFS('EIA Imports Gasoline'!$D:$D,'EIA Imports Gasoline'!$A:$A,N$3,'EIA Imports Gasoline'!$C:$C,$A35)</f>
        <v/>
      </c>
      <c r="O35">
        <f>SUMIFS('EIA Imports Gasoline'!$D:$D,'EIA Imports Gasoline'!$A:$A,O$3,'EIA Imports Gasoline'!$C:$C,$A35)</f>
        <v/>
      </c>
      <c r="P35">
        <f>SUMIFS('EIA Imports Gasoline'!$D:$D,'EIA Imports Gasoline'!$A:$A,P$3,'EIA Imports Gasoline'!$C:$C,$A35)</f>
        <v/>
      </c>
      <c r="Q35">
        <f>SUMIFS('EIA Imports Gasoline'!$D:$D,'EIA Imports Gasoline'!$A:$A,Q$3,'EIA Imports Gasoline'!$C:$C,$A35)</f>
        <v/>
      </c>
      <c r="R35">
        <f>SUMIFS('EIA Imports Gasoline'!$D:$D,'EIA Imports Gasoline'!$A:$A,R$3,'EIA Imports Gasoline'!$C:$C,$A35)</f>
        <v/>
      </c>
      <c r="S35">
        <f>SUMIFS('EIA Imports Gasoline'!$D:$D,'EIA Imports Gasoline'!$A:$A,S$3,'EIA Imports Gasoline'!$C:$C,$A35)</f>
        <v/>
      </c>
      <c r="T35">
        <f>SUMIFS('EIA Imports Gasoline'!$D:$D,'EIA Imports Gasoline'!$A:$A,T$3,'EIA Imports Gasoline'!$C:$C,$A35)</f>
        <v/>
      </c>
      <c r="U35">
        <f>SUMIFS('EIA Imports Gasoline'!$D:$D,'EIA Imports Gasoline'!$A:$A,U$3,'EIA Imports Gasoline'!$C:$C,$A35)</f>
        <v/>
      </c>
      <c r="V35">
        <f>SUMIFS('EIA Imports Gasoline'!$D:$D,'EIA Imports Gasoline'!$A:$A,V$3,'EIA Imports Gasoline'!$C:$C,$A35)</f>
        <v/>
      </c>
      <c r="W35">
        <f>SUMIFS('EIA Imports Gasoline'!$D:$D,'EIA Imports Gasoline'!$A:$A,W$3,'EIA Imports Gasoline'!$C:$C,$A35)</f>
        <v/>
      </c>
      <c r="X35">
        <f>SUMIFS('EIA Imports Gasoline'!$D:$D,'EIA Imports Gasoline'!$A:$A,X$3,'EIA Imports Gasoline'!$C:$C,$A35)</f>
        <v/>
      </c>
      <c r="Y35">
        <f>SUMIFS('EIA Imports Gasoline'!$D:$D,'EIA Imports Gasoline'!$A:$A,Y$3,'EIA Imports Gasoline'!$C:$C,$A35)</f>
        <v/>
      </c>
      <c r="Z35">
        <f>SUMIFS('EIA Imports Gasoline'!$D:$D,'EIA Imports Gasoline'!$A:$A,Z$3,'EIA Imports Gasoline'!$C:$C,$A35)</f>
        <v/>
      </c>
      <c r="AA35">
        <f>SUMIFS('EIA Imports Gasoline'!$D:$D,'EIA Imports Gasoline'!$A:$A,AA$3,'EIA Imports Gasoline'!$C:$C,$A35)</f>
        <v/>
      </c>
      <c r="AB35">
        <f>SUMIFS('EIA Imports Gasoline'!$D:$D,'EIA Imports Gasoline'!$A:$A,AB$3,'EIA Imports Gasoline'!$C:$C,$A35)</f>
        <v/>
      </c>
      <c r="AC35">
        <f>SUMIFS('EIA Imports Gasoline'!$D:$D,'EIA Imports Gasoline'!$A:$A,AC$3,'EIA Imports Gasoline'!$C:$C,$A35)</f>
        <v/>
      </c>
      <c r="AD35">
        <f>SUMIFS('EIA Imports Gasoline'!$D:$D,'EIA Imports Gasoline'!$A:$A,AD$3,'EIA Imports Gasoline'!$C:$C,$A35)</f>
        <v/>
      </c>
      <c r="AE35">
        <f>SUMIFS('EIA Imports Gasoline'!$D:$D,'EIA Imports Gasoline'!$A:$A,AE$3,'EIA Imports Gasoline'!$C:$C,$A35)</f>
        <v/>
      </c>
      <c r="AF35">
        <f>SUMIFS('EIA Imports Gasoline'!$D:$D,'EIA Imports Gasoline'!$A:$A,AF$3,'EIA Imports Gasoline'!$C:$C,$A35)</f>
        <v/>
      </c>
      <c r="AG35">
        <f>SUMIFS('EIA Imports Gasoline'!$D:$D,'EIA Imports Gasoline'!$A:$A,AG$3,'EIA Imports Gasoline'!$C:$C,$A35)</f>
        <v/>
      </c>
      <c r="AH35">
        <f>SUMIFS('EIA Imports Gasoline'!$D:$D,'EIA Imports Gasoline'!$A:$A,AH$3,'EIA Imports Gasoline'!$C:$C,$A35)</f>
        <v/>
      </c>
      <c r="AI35">
        <f>SUMIFS('EIA Imports Gasoline'!$D:$D,'EIA Imports Gasoline'!$A:$A,AI$3,'EIA Imports Gasoline'!$C:$C,$A35)</f>
        <v/>
      </c>
      <c r="AJ35">
        <f>SUMIFS('EIA Imports Gasoline'!$D:$D,'EIA Imports Gasoline'!$A:$A,AJ$3,'EIA Imports Gasoline'!$C:$C,$A35)</f>
        <v/>
      </c>
      <c r="AK35">
        <f>SUMIFS('EIA Imports Gasoline'!$D:$D,'EIA Imports Gasoline'!$A:$A,AK$3,'EIA Imports Gasoline'!$C:$C,$A35)</f>
        <v/>
      </c>
      <c r="AL35">
        <f>SUMIFS('EIA Imports Gasoline'!$D:$D,'EIA Imports Gasoline'!$A:$A,AL$3,'EIA Imports Gasoline'!$C:$C,$A35)</f>
        <v/>
      </c>
      <c r="AM35">
        <f>SUMIFS('EIA Imports Gasoline'!$D:$D,'EIA Imports Gasoline'!$A:$A,AM$3,'EIA Imports Gasoline'!$C:$C,$A35)</f>
        <v/>
      </c>
      <c r="AN35">
        <f>SUMIFS('EIA Imports Gasoline'!$D:$D,'EIA Imports Gasoline'!$A:$A,AN$3,'EIA Imports Gasoline'!$C:$C,$A35)</f>
        <v/>
      </c>
      <c r="AO35">
        <f>SUMIFS('EIA Imports Gasoline'!$D:$D,'EIA Imports Gasoline'!$A:$A,AO$3,'EIA Imports Gasoline'!$C:$C,$A35)</f>
        <v/>
      </c>
      <c r="AP35">
        <f>SUMIFS('EIA Imports Gasoline'!$D:$D,'EIA Imports Gasoline'!$A:$A,AP$3,'EIA Imports Gasoline'!$C:$C,$A35)</f>
        <v/>
      </c>
      <c r="AQ35">
        <f>SUMIFS('EIA Imports Gasoline'!$D:$D,'EIA Imports Gasoline'!$A:$A,AQ$3,'EIA Imports Gasoline'!$C:$C,$A35)</f>
        <v/>
      </c>
      <c r="AR35">
        <f>SUMIFS('EIA Imports Gasoline'!$D:$D,'EIA Imports Gasoline'!$A:$A,AR$3,'EIA Imports Gasoline'!$C:$C,$A35)</f>
        <v/>
      </c>
      <c r="AS35">
        <f>SUMIFS('EIA Imports Gasoline'!$D:$D,'EIA Imports Gasoline'!$A:$A,AS$3,'EIA Imports Gasoline'!$C:$C,$A35)</f>
        <v/>
      </c>
      <c r="AT35">
        <f>SUMIFS('EIA Imports Gasoline'!$D:$D,'EIA Imports Gasoline'!$A:$A,AT$3,'EIA Imports Gasoline'!$C:$C,$A35)</f>
        <v/>
      </c>
      <c r="AU35">
        <f>SUMIFS('EIA Imports Gasoline'!$D:$D,'EIA Imports Gasoline'!$A:$A,AU$3,'EIA Imports Gasoline'!$C:$C,$A35)</f>
        <v/>
      </c>
    </row>
    <row r="36" spans="1:47">
      <c r="A36" t="s">
        <v>328</v>
      </c>
      <c r="B36" t="s">
        <v>1648</v>
      </c>
      <c r="C36" t="s">
        <v>1742</v>
      </c>
      <c r="D36">
        <f>SUMIFS('EIA Imports Gasoline'!$D:$D,'EIA Imports Gasoline'!$A:$A,D$3,'EIA Imports Gasoline'!$C:$C,$A36)</f>
        <v/>
      </c>
      <c r="E36">
        <f>SUMIFS('EIA Imports Gasoline'!$D:$D,'EIA Imports Gasoline'!$A:$A,E$3,'EIA Imports Gasoline'!$C:$C,$A36)</f>
        <v/>
      </c>
      <c r="F36">
        <f>SUMIFS('EIA Imports Gasoline'!$D:$D,'EIA Imports Gasoline'!$A:$A,F$3,'EIA Imports Gasoline'!$C:$C,$A36)</f>
        <v/>
      </c>
      <c r="G36">
        <f>SUMIFS('EIA Imports Gasoline'!$D:$D,'EIA Imports Gasoline'!$A:$A,G$3,'EIA Imports Gasoline'!$C:$C,$A36)</f>
        <v/>
      </c>
      <c r="H36">
        <f>SUMIFS('EIA Imports Gasoline'!$D:$D,'EIA Imports Gasoline'!$A:$A,H$3,'EIA Imports Gasoline'!$C:$C,$A36)</f>
        <v/>
      </c>
      <c r="I36">
        <f>SUMIFS('EIA Imports Gasoline'!$D:$D,'EIA Imports Gasoline'!$A:$A,I$3,'EIA Imports Gasoline'!$C:$C,$A36)</f>
        <v/>
      </c>
      <c r="J36">
        <f>SUMIFS('EIA Imports Gasoline'!$D:$D,'EIA Imports Gasoline'!$A:$A,J$3,'EIA Imports Gasoline'!$C:$C,$A36)</f>
        <v/>
      </c>
      <c r="K36">
        <f>SUMIFS('EIA Imports Gasoline'!$D:$D,'EIA Imports Gasoline'!$A:$A,K$3,'EIA Imports Gasoline'!$C:$C,$A36)</f>
        <v/>
      </c>
      <c r="L36">
        <f>SUMIFS('EIA Imports Gasoline'!$D:$D,'EIA Imports Gasoline'!$A:$A,L$3,'EIA Imports Gasoline'!$C:$C,$A36)</f>
        <v/>
      </c>
      <c r="M36">
        <f>SUMIFS('EIA Imports Gasoline'!$D:$D,'EIA Imports Gasoline'!$A:$A,M$3,'EIA Imports Gasoline'!$C:$C,$A36)</f>
        <v/>
      </c>
      <c r="N36">
        <f>SUMIFS('EIA Imports Gasoline'!$D:$D,'EIA Imports Gasoline'!$A:$A,N$3,'EIA Imports Gasoline'!$C:$C,$A36)</f>
        <v/>
      </c>
      <c r="O36">
        <f>SUMIFS('EIA Imports Gasoline'!$D:$D,'EIA Imports Gasoline'!$A:$A,O$3,'EIA Imports Gasoline'!$C:$C,$A36)</f>
        <v/>
      </c>
      <c r="P36">
        <f>SUMIFS('EIA Imports Gasoline'!$D:$D,'EIA Imports Gasoline'!$A:$A,P$3,'EIA Imports Gasoline'!$C:$C,$A36)</f>
        <v/>
      </c>
      <c r="Q36">
        <f>SUMIFS('EIA Imports Gasoline'!$D:$D,'EIA Imports Gasoline'!$A:$A,Q$3,'EIA Imports Gasoline'!$C:$C,$A36)</f>
        <v/>
      </c>
      <c r="R36">
        <f>SUMIFS('EIA Imports Gasoline'!$D:$D,'EIA Imports Gasoline'!$A:$A,R$3,'EIA Imports Gasoline'!$C:$C,$A36)</f>
        <v/>
      </c>
      <c r="S36">
        <f>SUMIFS('EIA Imports Gasoline'!$D:$D,'EIA Imports Gasoline'!$A:$A,S$3,'EIA Imports Gasoline'!$C:$C,$A36)</f>
        <v/>
      </c>
      <c r="T36">
        <f>SUMIFS('EIA Imports Gasoline'!$D:$D,'EIA Imports Gasoline'!$A:$A,T$3,'EIA Imports Gasoline'!$C:$C,$A36)</f>
        <v/>
      </c>
      <c r="U36">
        <f>SUMIFS('EIA Imports Gasoline'!$D:$D,'EIA Imports Gasoline'!$A:$A,U$3,'EIA Imports Gasoline'!$C:$C,$A36)</f>
        <v/>
      </c>
      <c r="V36">
        <f>SUMIFS('EIA Imports Gasoline'!$D:$D,'EIA Imports Gasoline'!$A:$A,V$3,'EIA Imports Gasoline'!$C:$C,$A36)</f>
        <v/>
      </c>
      <c r="W36">
        <f>SUMIFS('EIA Imports Gasoline'!$D:$D,'EIA Imports Gasoline'!$A:$A,W$3,'EIA Imports Gasoline'!$C:$C,$A36)</f>
        <v/>
      </c>
      <c r="X36">
        <f>SUMIFS('EIA Imports Gasoline'!$D:$D,'EIA Imports Gasoline'!$A:$A,X$3,'EIA Imports Gasoline'!$C:$C,$A36)</f>
        <v/>
      </c>
      <c r="Y36">
        <f>SUMIFS('EIA Imports Gasoline'!$D:$D,'EIA Imports Gasoline'!$A:$A,Y$3,'EIA Imports Gasoline'!$C:$C,$A36)</f>
        <v/>
      </c>
      <c r="Z36">
        <f>SUMIFS('EIA Imports Gasoline'!$D:$D,'EIA Imports Gasoline'!$A:$A,Z$3,'EIA Imports Gasoline'!$C:$C,$A36)</f>
        <v/>
      </c>
      <c r="AA36">
        <f>SUMIFS('EIA Imports Gasoline'!$D:$D,'EIA Imports Gasoline'!$A:$A,AA$3,'EIA Imports Gasoline'!$C:$C,$A36)</f>
        <v/>
      </c>
      <c r="AB36">
        <f>SUMIFS('EIA Imports Gasoline'!$D:$D,'EIA Imports Gasoline'!$A:$A,AB$3,'EIA Imports Gasoline'!$C:$C,$A36)</f>
        <v/>
      </c>
      <c r="AC36">
        <f>SUMIFS('EIA Imports Gasoline'!$D:$D,'EIA Imports Gasoline'!$A:$A,AC$3,'EIA Imports Gasoline'!$C:$C,$A36)</f>
        <v/>
      </c>
      <c r="AD36">
        <f>SUMIFS('EIA Imports Gasoline'!$D:$D,'EIA Imports Gasoline'!$A:$A,AD$3,'EIA Imports Gasoline'!$C:$C,$A36)</f>
        <v/>
      </c>
      <c r="AE36">
        <f>SUMIFS('EIA Imports Gasoline'!$D:$D,'EIA Imports Gasoline'!$A:$A,AE$3,'EIA Imports Gasoline'!$C:$C,$A36)</f>
        <v/>
      </c>
      <c r="AF36">
        <f>SUMIFS('EIA Imports Gasoline'!$D:$D,'EIA Imports Gasoline'!$A:$A,AF$3,'EIA Imports Gasoline'!$C:$C,$A36)</f>
        <v/>
      </c>
      <c r="AG36">
        <f>SUMIFS('EIA Imports Gasoline'!$D:$D,'EIA Imports Gasoline'!$A:$A,AG$3,'EIA Imports Gasoline'!$C:$C,$A36)</f>
        <v/>
      </c>
      <c r="AH36">
        <f>SUMIFS('EIA Imports Gasoline'!$D:$D,'EIA Imports Gasoline'!$A:$A,AH$3,'EIA Imports Gasoline'!$C:$C,$A36)</f>
        <v/>
      </c>
      <c r="AI36">
        <f>SUMIFS('EIA Imports Gasoline'!$D:$D,'EIA Imports Gasoline'!$A:$A,AI$3,'EIA Imports Gasoline'!$C:$C,$A36)</f>
        <v/>
      </c>
      <c r="AJ36">
        <f>SUMIFS('EIA Imports Gasoline'!$D:$D,'EIA Imports Gasoline'!$A:$A,AJ$3,'EIA Imports Gasoline'!$C:$C,$A36)</f>
        <v/>
      </c>
      <c r="AK36">
        <f>SUMIFS('EIA Imports Gasoline'!$D:$D,'EIA Imports Gasoline'!$A:$A,AK$3,'EIA Imports Gasoline'!$C:$C,$A36)</f>
        <v/>
      </c>
      <c r="AL36">
        <f>SUMIFS('EIA Imports Gasoline'!$D:$D,'EIA Imports Gasoline'!$A:$A,AL$3,'EIA Imports Gasoline'!$C:$C,$A36)</f>
        <v/>
      </c>
      <c r="AM36">
        <f>SUMIFS('EIA Imports Gasoline'!$D:$D,'EIA Imports Gasoline'!$A:$A,AM$3,'EIA Imports Gasoline'!$C:$C,$A36)</f>
        <v/>
      </c>
      <c r="AN36">
        <f>SUMIFS('EIA Imports Gasoline'!$D:$D,'EIA Imports Gasoline'!$A:$A,AN$3,'EIA Imports Gasoline'!$C:$C,$A36)</f>
        <v/>
      </c>
      <c r="AO36">
        <f>SUMIFS('EIA Imports Gasoline'!$D:$D,'EIA Imports Gasoline'!$A:$A,AO$3,'EIA Imports Gasoline'!$C:$C,$A36)</f>
        <v/>
      </c>
      <c r="AP36">
        <f>SUMIFS('EIA Imports Gasoline'!$D:$D,'EIA Imports Gasoline'!$A:$A,AP$3,'EIA Imports Gasoline'!$C:$C,$A36)</f>
        <v/>
      </c>
      <c r="AQ36">
        <f>SUMIFS('EIA Imports Gasoline'!$D:$D,'EIA Imports Gasoline'!$A:$A,AQ$3,'EIA Imports Gasoline'!$C:$C,$A36)</f>
        <v/>
      </c>
      <c r="AR36">
        <f>SUMIFS('EIA Imports Gasoline'!$D:$D,'EIA Imports Gasoline'!$A:$A,AR$3,'EIA Imports Gasoline'!$C:$C,$A36)</f>
        <v/>
      </c>
      <c r="AS36">
        <f>SUMIFS('EIA Imports Gasoline'!$D:$D,'EIA Imports Gasoline'!$A:$A,AS$3,'EIA Imports Gasoline'!$C:$C,$A36)</f>
        <v/>
      </c>
      <c r="AT36">
        <f>SUMIFS('EIA Imports Gasoline'!$D:$D,'EIA Imports Gasoline'!$A:$A,AT$3,'EIA Imports Gasoline'!$C:$C,$A36)</f>
        <v/>
      </c>
      <c r="AU36">
        <f>SUMIFS('EIA Imports Gasoline'!$D:$D,'EIA Imports Gasoline'!$A:$A,AU$3,'EIA Imports Gasoline'!$C:$C,$A36)</f>
        <v/>
      </c>
    </row>
    <row r="37" spans="1:47">
      <c r="A37" t="s">
        <v>290</v>
      </c>
      <c r="B37" t="s">
        <v>1648</v>
      </c>
      <c r="C37" t="s">
        <v>1742</v>
      </c>
      <c r="D37">
        <f>SUMIFS('EIA Imports Gasoline'!$D:$D,'EIA Imports Gasoline'!$A:$A,D$3,'EIA Imports Gasoline'!$C:$C,$A37)</f>
        <v/>
      </c>
      <c r="E37">
        <f>SUMIFS('EIA Imports Gasoline'!$D:$D,'EIA Imports Gasoline'!$A:$A,E$3,'EIA Imports Gasoline'!$C:$C,$A37)</f>
        <v/>
      </c>
      <c r="F37">
        <f>SUMIFS('EIA Imports Gasoline'!$D:$D,'EIA Imports Gasoline'!$A:$A,F$3,'EIA Imports Gasoline'!$C:$C,$A37)</f>
        <v/>
      </c>
      <c r="G37">
        <f>SUMIFS('EIA Imports Gasoline'!$D:$D,'EIA Imports Gasoline'!$A:$A,G$3,'EIA Imports Gasoline'!$C:$C,$A37)</f>
        <v/>
      </c>
      <c r="H37">
        <f>SUMIFS('EIA Imports Gasoline'!$D:$D,'EIA Imports Gasoline'!$A:$A,H$3,'EIA Imports Gasoline'!$C:$C,$A37)</f>
        <v/>
      </c>
      <c r="I37">
        <f>SUMIFS('EIA Imports Gasoline'!$D:$D,'EIA Imports Gasoline'!$A:$A,I$3,'EIA Imports Gasoline'!$C:$C,$A37)</f>
        <v/>
      </c>
      <c r="J37">
        <f>SUMIFS('EIA Imports Gasoline'!$D:$D,'EIA Imports Gasoline'!$A:$A,J$3,'EIA Imports Gasoline'!$C:$C,$A37)</f>
        <v/>
      </c>
      <c r="K37">
        <f>SUMIFS('EIA Imports Gasoline'!$D:$D,'EIA Imports Gasoline'!$A:$A,K$3,'EIA Imports Gasoline'!$C:$C,$A37)</f>
        <v/>
      </c>
      <c r="L37">
        <f>SUMIFS('EIA Imports Gasoline'!$D:$D,'EIA Imports Gasoline'!$A:$A,L$3,'EIA Imports Gasoline'!$C:$C,$A37)</f>
        <v/>
      </c>
      <c r="M37">
        <f>SUMIFS('EIA Imports Gasoline'!$D:$D,'EIA Imports Gasoline'!$A:$A,M$3,'EIA Imports Gasoline'!$C:$C,$A37)</f>
        <v/>
      </c>
      <c r="N37">
        <f>SUMIFS('EIA Imports Gasoline'!$D:$D,'EIA Imports Gasoline'!$A:$A,N$3,'EIA Imports Gasoline'!$C:$C,$A37)</f>
        <v/>
      </c>
      <c r="O37">
        <f>SUMIFS('EIA Imports Gasoline'!$D:$D,'EIA Imports Gasoline'!$A:$A,O$3,'EIA Imports Gasoline'!$C:$C,$A37)</f>
        <v/>
      </c>
      <c r="P37">
        <f>SUMIFS('EIA Imports Gasoline'!$D:$D,'EIA Imports Gasoline'!$A:$A,P$3,'EIA Imports Gasoline'!$C:$C,$A37)</f>
        <v/>
      </c>
      <c r="Q37">
        <f>SUMIFS('EIA Imports Gasoline'!$D:$D,'EIA Imports Gasoline'!$A:$A,Q$3,'EIA Imports Gasoline'!$C:$C,$A37)</f>
        <v/>
      </c>
      <c r="R37">
        <f>SUMIFS('EIA Imports Gasoline'!$D:$D,'EIA Imports Gasoline'!$A:$A,R$3,'EIA Imports Gasoline'!$C:$C,$A37)</f>
        <v/>
      </c>
      <c r="S37">
        <f>SUMIFS('EIA Imports Gasoline'!$D:$D,'EIA Imports Gasoline'!$A:$A,S$3,'EIA Imports Gasoline'!$C:$C,$A37)</f>
        <v/>
      </c>
      <c r="T37">
        <f>SUMIFS('EIA Imports Gasoline'!$D:$D,'EIA Imports Gasoline'!$A:$A,T$3,'EIA Imports Gasoline'!$C:$C,$A37)</f>
        <v/>
      </c>
      <c r="U37">
        <f>SUMIFS('EIA Imports Gasoline'!$D:$D,'EIA Imports Gasoline'!$A:$A,U$3,'EIA Imports Gasoline'!$C:$C,$A37)</f>
        <v/>
      </c>
      <c r="V37">
        <f>SUMIFS('EIA Imports Gasoline'!$D:$D,'EIA Imports Gasoline'!$A:$A,V$3,'EIA Imports Gasoline'!$C:$C,$A37)</f>
        <v/>
      </c>
      <c r="W37">
        <f>SUMIFS('EIA Imports Gasoline'!$D:$D,'EIA Imports Gasoline'!$A:$A,W$3,'EIA Imports Gasoline'!$C:$C,$A37)</f>
        <v/>
      </c>
      <c r="X37">
        <f>SUMIFS('EIA Imports Gasoline'!$D:$D,'EIA Imports Gasoline'!$A:$A,X$3,'EIA Imports Gasoline'!$C:$C,$A37)</f>
        <v/>
      </c>
      <c r="Y37">
        <f>SUMIFS('EIA Imports Gasoline'!$D:$D,'EIA Imports Gasoline'!$A:$A,Y$3,'EIA Imports Gasoline'!$C:$C,$A37)</f>
        <v/>
      </c>
      <c r="Z37">
        <f>SUMIFS('EIA Imports Gasoline'!$D:$D,'EIA Imports Gasoline'!$A:$A,Z$3,'EIA Imports Gasoline'!$C:$C,$A37)</f>
        <v/>
      </c>
      <c r="AA37">
        <f>SUMIFS('EIA Imports Gasoline'!$D:$D,'EIA Imports Gasoline'!$A:$A,AA$3,'EIA Imports Gasoline'!$C:$C,$A37)</f>
        <v/>
      </c>
      <c r="AB37">
        <f>SUMIFS('EIA Imports Gasoline'!$D:$D,'EIA Imports Gasoline'!$A:$A,AB$3,'EIA Imports Gasoline'!$C:$C,$A37)</f>
        <v/>
      </c>
      <c r="AC37">
        <f>SUMIFS('EIA Imports Gasoline'!$D:$D,'EIA Imports Gasoline'!$A:$A,AC$3,'EIA Imports Gasoline'!$C:$C,$A37)</f>
        <v/>
      </c>
      <c r="AD37">
        <f>SUMIFS('EIA Imports Gasoline'!$D:$D,'EIA Imports Gasoline'!$A:$A,AD$3,'EIA Imports Gasoline'!$C:$C,$A37)</f>
        <v/>
      </c>
      <c r="AE37">
        <f>SUMIFS('EIA Imports Gasoline'!$D:$D,'EIA Imports Gasoline'!$A:$A,AE$3,'EIA Imports Gasoline'!$C:$C,$A37)</f>
        <v/>
      </c>
      <c r="AF37">
        <f>SUMIFS('EIA Imports Gasoline'!$D:$D,'EIA Imports Gasoline'!$A:$A,AF$3,'EIA Imports Gasoline'!$C:$C,$A37)</f>
        <v/>
      </c>
      <c r="AG37">
        <f>SUMIFS('EIA Imports Gasoline'!$D:$D,'EIA Imports Gasoline'!$A:$A,AG$3,'EIA Imports Gasoline'!$C:$C,$A37)</f>
        <v/>
      </c>
      <c r="AH37">
        <f>SUMIFS('EIA Imports Gasoline'!$D:$D,'EIA Imports Gasoline'!$A:$A,AH$3,'EIA Imports Gasoline'!$C:$C,$A37)</f>
        <v/>
      </c>
      <c r="AI37">
        <f>SUMIFS('EIA Imports Gasoline'!$D:$D,'EIA Imports Gasoline'!$A:$A,AI$3,'EIA Imports Gasoline'!$C:$C,$A37)</f>
        <v/>
      </c>
      <c r="AJ37">
        <f>SUMIFS('EIA Imports Gasoline'!$D:$D,'EIA Imports Gasoline'!$A:$A,AJ$3,'EIA Imports Gasoline'!$C:$C,$A37)</f>
        <v/>
      </c>
      <c r="AK37">
        <f>SUMIFS('EIA Imports Gasoline'!$D:$D,'EIA Imports Gasoline'!$A:$A,AK$3,'EIA Imports Gasoline'!$C:$C,$A37)</f>
        <v/>
      </c>
      <c r="AL37">
        <f>SUMIFS('EIA Imports Gasoline'!$D:$D,'EIA Imports Gasoline'!$A:$A,AL$3,'EIA Imports Gasoline'!$C:$C,$A37)</f>
        <v/>
      </c>
      <c r="AM37">
        <f>SUMIFS('EIA Imports Gasoline'!$D:$D,'EIA Imports Gasoline'!$A:$A,AM$3,'EIA Imports Gasoline'!$C:$C,$A37)</f>
        <v/>
      </c>
      <c r="AN37">
        <f>SUMIFS('EIA Imports Gasoline'!$D:$D,'EIA Imports Gasoline'!$A:$A,AN$3,'EIA Imports Gasoline'!$C:$C,$A37)</f>
        <v/>
      </c>
      <c r="AO37">
        <f>SUMIFS('EIA Imports Gasoline'!$D:$D,'EIA Imports Gasoline'!$A:$A,AO$3,'EIA Imports Gasoline'!$C:$C,$A37)</f>
        <v/>
      </c>
      <c r="AP37">
        <f>SUMIFS('EIA Imports Gasoline'!$D:$D,'EIA Imports Gasoline'!$A:$A,AP$3,'EIA Imports Gasoline'!$C:$C,$A37)</f>
        <v/>
      </c>
      <c r="AQ37">
        <f>SUMIFS('EIA Imports Gasoline'!$D:$D,'EIA Imports Gasoline'!$A:$A,AQ$3,'EIA Imports Gasoline'!$C:$C,$A37)</f>
        <v/>
      </c>
      <c r="AR37">
        <f>SUMIFS('EIA Imports Gasoline'!$D:$D,'EIA Imports Gasoline'!$A:$A,AR$3,'EIA Imports Gasoline'!$C:$C,$A37)</f>
        <v/>
      </c>
      <c r="AS37">
        <f>SUMIFS('EIA Imports Gasoline'!$D:$D,'EIA Imports Gasoline'!$A:$A,AS$3,'EIA Imports Gasoline'!$C:$C,$A37)</f>
        <v/>
      </c>
      <c r="AT37">
        <f>SUMIFS('EIA Imports Gasoline'!$D:$D,'EIA Imports Gasoline'!$A:$A,AT$3,'EIA Imports Gasoline'!$C:$C,$A37)</f>
        <v/>
      </c>
      <c r="AU37">
        <f>SUMIFS('EIA Imports Gasoline'!$D:$D,'EIA Imports Gasoline'!$A:$A,AU$3,'EIA Imports Gasoline'!$C:$C,$A37)</f>
        <v/>
      </c>
    </row>
    <row r="38" spans="1:47">
      <c r="A38" t="s">
        <v>298</v>
      </c>
      <c r="B38" t="s">
        <v>1648</v>
      </c>
      <c r="C38" t="s">
        <v>1742</v>
      </c>
      <c r="D38">
        <f>SUMIFS('EIA Imports Gasoline'!$D:$D,'EIA Imports Gasoline'!$A:$A,D$3,'EIA Imports Gasoline'!$C:$C,$A38)</f>
        <v/>
      </c>
      <c r="E38">
        <f>SUMIFS('EIA Imports Gasoline'!$D:$D,'EIA Imports Gasoline'!$A:$A,E$3,'EIA Imports Gasoline'!$C:$C,$A38)</f>
        <v/>
      </c>
      <c r="F38">
        <f>SUMIFS('EIA Imports Gasoline'!$D:$D,'EIA Imports Gasoline'!$A:$A,F$3,'EIA Imports Gasoline'!$C:$C,$A38)</f>
        <v/>
      </c>
      <c r="G38">
        <f>SUMIFS('EIA Imports Gasoline'!$D:$D,'EIA Imports Gasoline'!$A:$A,G$3,'EIA Imports Gasoline'!$C:$C,$A38)</f>
        <v/>
      </c>
      <c r="H38">
        <f>SUMIFS('EIA Imports Gasoline'!$D:$D,'EIA Imports Gasoline'!$A:$A,H$3,'EIA Imports Gasoline'!$C:$C,$A38)</f>
        <v/>
      </c>
      <c r="I38">
        <f>SUMIFS('EIA Imports Gasoline'!$D:$D,'EIA Imports Gasoline'!$A:$A,I$3,'EIA Imports Gasoline'!$C:$C,$A38)</f>
        <v/>
      </c>
      <c r="J38">
        <f>SUMIFS('EIA Imports Gasoline'!$D:$D,'EIA Imports Gasoline'!$A:$A,J$3,'EIA Imports Gasoline'!$C:$C,$A38)</f>
        <v/>
      </c>
      <c r="K38">
        <f>SUMIFS('EIA Imports Gasoline'!$D:$D,'EIA Imports Gasoline'!$A:$A,K$3,'EIA Imports Gasoline'!$C:$C,$A38)</f>
        <v/>
      </c>
      <c r="L38">
        <f>SUMIFS('EIA Imports Gasoline'!$D:$D,'EIA Imports Gasoline'!$A:$A,L$3,'EIA Imports Gasoline'!$C:$C,$A38)</f>
        <v/>
      </c>
      <c r="M38">
        <f>SUMIFS('EIA Imports Gasoline'!$D:$D,'EIA Imports Gasoline'!$A:$A,M$3,'EIA Imports Gasoline'!$C:$C,$A38)</f>
        <v/>
      </c>
      <c r="N38">
        <f>SUMIFS('EIA Imports Gasoline'!$D:$D,'EIA Imports Gasoline'!$A:$A,N$3,'EIA Imports Gasoline'!$C:$C,$A38)</f>
        <v/>
      </c>
      <c r="O38">
        <f>SUMIFS('EIA Imports Gasoline'!$D:$D,'EIA Imports Gasoline'!$A:$A,O$3,'EIA Imports Gasoline'!$C:$C,$A38)</f>
        <v/>
      </c>
      <c r="P38">
        <f>SUMIFS('EIA Imports Gasoline'!$D:$D,'EIA Imports Gasoline'!$A:$A,P$3,'EIA Imports Gasoline'!$C:$C,$A38)</f>
        <v/>
      </c>
      <c r="Q38">
        <f>SUMIFS('EIA Imports Gasoline'!$D:$D,'EIA Imports Gasoline'!$A:$A,Q$3,'EIA Imports Gasoline'!$C:$C,$A38)</f>
        <v/>
      </c>
      <c r="R38">
        <f>SUMIFS('EIA Imports Gasoline'!$D:$D,'EIA Imports Gasoline'!$A:$A,R$3,'EIA Imports Gasoline'!$C:$C,$A38)</f>
        <v/>
      </c>
      <c r="S38">
        <f>SUMIFS('EIA Imports Gasoline'!$D:$D,'EIA Imports Gasoline'!$A:$A,S$3,'EIA Imports Gasoline'!$C:$C,$A38)</f>
        <v/>
      </c>
      <c r="T38">
        <f>SUMIFS('EIA Imports Gasoline'!$D:$D,'EIA Imports Gasoline'!$A:$A,T$3,'EIA Imports Gasoline'!$C:$C,$A38)</f>
        <v/>
      </c>
      <c r="U38">
        <f>SUMIFS('EIA Imports Gasoline'!$D:$D,'EIA Imports Gasoline'!$A:$A,U$3,'EIA Imports Gasoline'!$C:$C,$A38)</f>
        <v/>
      </c>
      <c r="V38">
        <f>SUMIFS('EIA Imports Gasoline'!$D:$D,'EIA Imports Gasoline'!$A:$A,V$3,'EIA Imports Gasoline'!$C:$C,$A38)</f>
        <v/>
      </c>
      <c r="W38">
        <f>SUMIFS('EIA Imports Gasoline'!$D:$D,'EIA Imports Gasoline'!$A:$A,W$3,'EIA Imports Gasoline'!$C:$C,$A38)</f>
        <v/>
      </c>
      <c r="X38">
        <f>SUMIFS('EIA Imports Gasoline'!$D:$D,'EIA Imports Gasoline'!$A:$A,X$3,'EIA Imports Gasoline'!$C:$C,$A38)</f>
        <v/>
      </c>
      <c r="Y38">
        <f>SUMIFS('EIA Imports Gasoline'!$D:$D,'EIA Imports Gasoline'!$A:$A,Y$3,'EIA Imports Gasoline'!$C:$C,$A38)</f>
        <v/>
      </c>
      <c r="Z38">
        <f>SUMIFS('EIA Imports Gasoline'!$D:$D,'EIA Imports Gasoline'!$A:$A,Z$3,'EIA Imports Gasoline'!$C:$C,$A38)</f>
        <v/>
      </c>
      <c r="AA38">
        <f>SUMIFS('EIA Imports Gasoline'!$D:$D,'EIA Imports Gasoline'!$A:$A,AA$3,'EIA Imports Gasoline'!$C:$C,$A38)</f>
        <v/>
      </c>
      <c r="AB38">
        <f>SUMIFS('EIA Imports Gasoline'!$D:$D,'EIA Imports Gasoline'!$A:$A,AB$3,'EIA Imports Gasoline'!$C:$C,$A38)</f>
        <v/>
      </c>
      <c r="AC38">
        <f>SUMIFS('EIA Imports Gasoline'!$D:$D,'EIA Imports Gasoline'!$A:$A,AC$3,'EIA Imports Gasoline'!$C:$C,$A38)</f>
        <v/>
      </c>
      <c r="AD38">
        <f>SUMIFS('EIA Imports Gasoline'!$D:$D,'EIA Imports Gasoline'!$A:$A,AD$3,'EIA Imports Gasoline'!$C:$C,$A38)</f>
        <v/>
      </c>
      <c r="AE38">
        <f>SUMIFS('EIA Imports Gasoline'!$D:$D,'EIA Imports Gasoline'!$A:$A,AE$3,'EIA Imports Gasoline'!$C:$C,$A38)</f>
        <v/>
      </c>
      <c r="AF38">
        <f>SUMIFS('EIA Imports Gasoline'!$D:$D,'EIA Imports Gasoline'!$A:$A,AF$3,'EIA Imports Gasoline'!$C:$C,$A38)</f>
        <v/>
      </c>
      <c r="AG38">
        <f>SUMIFS('EIA Imports Gasoline'!$D:$D,'EIA Imports Gasoline'!$A:$A,AG$3,'EIA Imports Gasoline'!$C:$C,$A38)</f>
        <v/>
      </c>
      <c r="AH38">
        <f>SUMIFS('EIA Imports Gasoline'!$D:$D,'EIA Imports Gasoline'!$A:$A,AH$3,'EIA Imports Gasoline'!$C:$C,$A38)</f>
        <v/>
      </c>
      <c r="AI38">
        <f>SUMIFS('EIA Imports Gasoline'!$D:$D,'EIA Imports Gasoline'!$A:$A,AI$3,'EIA Imports Gasoline'!$C:$C,$A38)</f>
        <v/>
      </c>
      <c r="AJ38">
        <f>SUMIFS('EIA Imports Gasoline'!$D:$D,'EIA Imports Gasoline'!$A:$A,AJ$3,'EIA Imports Gasoline'!$C:$C,$A38)</f>
        <v/>
      </c>
      <c r="AK38">
        <f>SUMIFS('EIA Imports Gasoline'!$D:$D,'EIA Imports Gasoline'!$A:$A,AK$3,'EIA Imports Gasoline'!$C:$C,$A38)</f>
        <v/>
      </c>
      <c r="AL38">
        <f>SUMIFS('EIA Imports Gasoline'!$D:$D,'EIA Imports Gasoline'!$A:$A,AL$3,'EIA Imports Gasoline'!$C:$C,$A38)</f>
        <v/>
      </c>
      <c r="AM38">
        <f>SUMIFS('EIA Imports Gasoline'!$D:$D,'EIA Imports Gasoline'!$A:$A,AM$3,'EIA Imports Gasoline'!$C:$C,$A38)</f>
        <v/>
      </c>
      <c r="AN38">
        <f>SUMIFS('EIA Imports Gasoline'!$D:$D,'EIA Imports Gasoline'!$A:$A,AN$3,'EIA Imports Gasoline'!$C:$C,$A38)</f>
        <v/>
      </c>
      <c r="AO38">
        <f>SUMIFS('EIA Imports Gasoline'!$D:$D,'EIA Imports Gasoline'!$A:$A,AO$3,'EIA Imports Gasoline'!$C:$C,$A38)</f>
        <v/>
      </c>
      <c r="AP38">
        <f>SUMIFS('EIA Imports Gasoline'!$D:$D,'EIA Imports Gasoline'!$A:$A,AP$3,'EIA Imports Gasoline'!$C:$C,$A38)</f>
        <v/>
      </c>
      <c r="AQ38">
        <f>SUMIFS('EIA Imports Gasoline'!$D:$D,'EIA Imports Gasoline'!$A:$A,AQ$3,'EIA Imports Gasoline'!$C:$C,$A38)</f>
        <v/>
      </c>
      <c r="AR38">
        <f>SUMIFS('EIA Imports Gasoline'!$D:$D,'EIA Imports Gasoline'!$A:$A,AR$3,'EIA Imports Gasoline'!$C:$C,$A38)</f>
        <v/>
      </c>
      <c r="AS38">
        <f>SUMIFS('EIA Imports Gasoline'!$D:$D,'EIA Imports Gasoline'!$A:$A,AS$3,'EIA Imports Gasoline'!$C:$C,$A38)</f>
        <v/>
      </c>
      <c r="AT38">
        <f>SUMIFS('EIA Imports Gasoline'!$D:$D,'EIA Imports Gasoline'!$A:$A,AT$3,'EIA Imports Gasoline'!$C:$C,$A38)</f>
        <v/>
      </c>
      <c r="AU38">
        <f>SUMIFS('EIA Imports Gasoline'!$D:$D,'EIA Imports Gasoline'!$A:$A,AU$3,'EIA Imports Gasoline'!$C:$C,$A38)</f>
        <v/>
      </c>
    </row>
    <row r="39" spans="1:47">
      <c r="A39" t="s">
        <v>307</v>
      </c>
      <c r="B39" t="s">
        <v>1648</v>
      </c>
      <c r="C39" t="s">
        <v>1742</v>
      </c>
      <c r="D39">
        <f>SUMIFS('EIA Imports Gasoline'!$D:$D,'EIA Imports Gasoline'!$A:$A,D$3,'EIA Imports Gasoline'!$C:$C,$A39)</f>
        <v/>
      </c>
      <c r="E39">
        <f>SUMIFS('EIA Imports Gasoline'!$D:$D,'EIA Imports Gasoline'!$A:$A,E$3,'EIA Imports Gasoline'!$C:$C,$A39)</f>
        <v/>
      </c>
      <c r="F39">
        <f>SUMIFS('EIA Imports Gasoline'!$D:$D,'EIA Imports Gasoline'!$A:$A,F$3,'EIA Imports Gasoline'!$C:$C,$A39)</f>
        <v/>
      </c>
      <c r="G39">
        <f>SUMIFS('EIA Imports Gasoline'!$D:$D,'EIA Imports Gasoline'!$A:$A,G$3,'EIA Imports Gasoline'!$C:$C,$A39)</f>
        <v/>
      </c>
      <c r="H39">
        <f>SUMIFS('EIA Imports Gasoline'!$D:$D,'EIA Imports Gasoline'!$A:$A,H$3,'EIA Imports Gasoline'!$C:$C,$A39)</f>
        <v/>
      </c>
      <c r="I39">
        <f>SUMIFS('EIA Imports Gasoline'!$D:$D,'EIA Imports Gasoline'!$A:$A,I$3,'EIA Imports Gasoline'!$C:$C,$A39)</f>
        <v/>
      </c>
      <c r="J39">
        <f>SUMIFS('EIA Imports Gasoline'!$D:$D,'EIA Imports Gasoline'!$A:$A,J$3,'EIA Imports Gasoline'!$C:$C,$A39)</f>
        <v/>
      </c>
      <c r="K39">
        <f>SUMIFS('EIA Imports Gasoline'!$D:$D,'EIA Imports Gasoline'!$A:$A,K$3,'EIA Imports Gasoline'!$C:$C,$A39)</f>
        <v/>
      </c>
      <c r="L39">
        <f>SUMIFS('EIA Imports Gasoline'!$D:$D,'EIA Imports Gasoline'!$A:$A,L$3,'EIA Imports Gasoline'!$C:$C,$A39)</f>
        <v/>
      </c>
      <c r="M39">
        <f>SUMIFS('EIA Imports Gasoline'!$D:$D,'EIA Imports Gasoline'!$A:$A,M$3,'EIA Imports Gasoline'!$C:$C,$A39)</f>
        <v/>
      </c>
      <c r="N39">
        <f>SUMIFS('EIA Imports Gasoline'!$D:$D,'EIA Imports Gasoline'!$A:$A,N$3,'EIA Imports Gasoline'!$C:$C,$A39)</f>
        <v/>
      </c>
      <c r="O39">
        <f>SUMIFS('EIA Imports Gasoline'!$D:$D,'EIA Imports Gasoline'!$A:$A,O$3,'EIA Imports Gasoline'!$C:$C,$A39)</f>
        <v/>
      </c>
      <c r="P39">
        <f>SUMIFS('EIA Imports Gasoline'!$D:$D,'EIA Imports Gasoline'!$A:$A,P$3,'EIA Imports Gasoline'!$C:$C,$A39)</f>
        <v/>
      </c>
      <c r="Q39">
        <f>SUMIFS('EIA Imports Gasoline'!$D:$D,'EIA Imports Gasoline'!$A:$A,Q$3,'EIA Imports Gasoline'!$C:$C,$A39)</f>
        <v/>
      </c>
      <c r="R39">
        <f>SUMIFS('EIA Imports Gasoline'!$D:$D,'EIA Imports Gasoline'!$A:$A,R$3,'EIA Imports Gasoline'!$C:$C,$A39)</f>
        <v/>
      </c>
      <c r="S39">
        <f>SUMIFS('EIA Imports Gasoline'!$D:$D,'EIA Imports Gasoline'!$A:$A,S$3,'EIA Imports Gasoline'!$C:$C,$A39)</f>
        <v/>
      </c>
      <c r="T39">
        <f>SUMIFS('EIA Imports Gasoline'!$D:$D,'EIA Imports Gasoline'!$A:$A,T$3,'EIA Imports Gasoline'!$C:$C,$A39)</f>
        <v/>
      </c>
      <c r="U39">
        <f>SUMIFS('EIA Imports Gasoline'!$D:$D,'EIA Imports Gasoline'!$A:$A,U$3,'EIA Imports Gasoline'!$C:$C,$A39)</f>
        <v/>
      </c>
      <c r="V39">
        <f>SUMIFS('EIA Imports Gasoline'!$D:$D,'EIA Imports Gasoline'!$A:$A,V$3,'EIA Imports Gasoline'!$C:$C,$A39)</f>
        <v/>
      </c>
      <c r="W39">
        <f>SUMIFS('EIA Imports Gasoline'!$D:$D,'EIA Imports Gasoline'!$A:$A,W$3,'EIA Imports Gasoline'!$C:$C,$A39)</f>
        <v/>
      </c>
      <c r="X39">
        <f>SUMIFS('EIA Imports Gasoline'!$D:$D,'EIA Imports Gasoline'!$A:$A,X$3,'EIA Imports Gasoline'!$C:$C,$A39)</f>
        <v/>
      </c>
      <c r="Y39">
        <f>SUMIFS('EIA Imports Gasoline'!$D:$D,'EIA Imports Gasoline'!$A:$A,Y$3,'EIA Imports Gasoline'!$C:$C,$A39)</f>
        <v/>
      </c>
      <c r="Z39">
        <f>SUMIFS('EIA Imports Gasoline'!$D:$D,'EIA Imports Gasoline'!$A:$A,Z$3,'EIA Imports Gasoline'!$C:$C,$A39)</f>
        <v/>
      </c>
      <c r="AA39">
        <f>SUMIFS('EIA Imports Gasoline'!$D:$D,'EIA Imports Gasoline'!$A:$A,AA$3,'EIA Imports Gasoline'!$C:$C,$A39)</f>
        <v/>
      </c>
      <c r="AB39">
        <f>SUMIFS('EIA Imports Gasoline'!$D:$D,'EIA Imports Gasoline'!$A:$A,AB$3,'EIA Imports Gasoline'!$C:$C,$A39)</f>
        <v/>
      </c>
      <c r="AC39">
        <f>SUMIFS('EIA Imports Gasoline'!$D:$D,'EIA Imports Gasoline'!$A:$A,AC$3,'EIA Imports Gasoline'!$C:$C,$A39)</f>
        <v/>
      </c>
      <c r="AD39">
        <f>SUMIFS('EIA Imports Gasoline'!$D:$D,'EIA Imports Gasoline'!$A:$A,AD$3,'EIA Imports Gasoline'!$C:$C,$A39)</f>
        <v/>
      </c>
      <c r="AE39">
        <f>SUMIFS('EIA Imports Gasoline'!$D:$D,'EIA Imports Gasoline'!$A:$A,AE$3,'EIA Imports Gasoline'!$C:$C,$A39)</f>
        <v/>
      </c>
      <c r="AF39">
        <f>SUMIFS('EIA Imports Gasoline'!$D:$D,'EIA Imports Gasoline'!$A:$A,AF$3,'EIA Imports Gasoline'!$C:$C,$A39)</f>
        <v/>
      </c>
      <c r="AG39">
        <f>SUMIFS('EIA Imports Gasoline'!$D:$D,'EIA Imports Gasoline'!$A:$A,AG$3,'EIA Imports Gasoline'!$C:$C,$A39)</f>
        <v/>
      </c>
      <c r="AH39">
        <f>SUMIFS('EIA Imports Gasoline'!$D:$D,'EIA Imports Gasoline'!$A:$A,AH$3,'EIA Imports Gasoline'!$C:$C,$A39)</f>
        <v/>
      </c>
      <c r="AI39">
        <f>SUMIFS('EIA Imports Gasoline'!$D:$D,'EIA Imports Gasoline'!$A:$A,AI$3,'EIA Imports Gasoline'!$C:$C,$A39)</f>
        <v/>
      </c>
      <c r="AJ39">
        <f>SUMIFS('EIA Imports Gasoline'!$D:$D,'EIA Imports Gasoline'!$A:$A,AJ$3,'EIA Imports Gasoline'!$C:$C,$A39)</f>
        <v/>
      </c>
      <c r="AK39">
        <f>SUMIFS('EIA Imports Gasoline'!$D:$D,'EIA Imports Gasoline'!$A:$A,AK$3,'EIA Imports Gasoline'!$C:$C,$A39)</f>
        <v/>
      </c>
      <c r="AL39">
        <f>SUMIFS('EIA Imports Gasoline'!$D:$D,'EIA Imports Gasoline'!$A:$A,AL$3,'EIA Imports Gasoline'!$C:$C,$A39)</f>
        <v/>
      </c>
      <c r="AM39">
        <f>SUMIFS('EIA Imports Gasoline'!$D:$D,'EIA Imports Gasoline'!$A:$A,AM$3,'EIA Imports Gasoline'!$C:$C,$A39)</f>
        <v/>
      </c>
      <c r="AN39">
        <f>SUMIFS('EIA Imports Gasoline'!$D:$D,'EIA Imports Gasoline'!$A:$A,AN$3,'EIA Imports Gasoline'!$C:$C,$A39)</f>
        <v/>
      </c>
      <c r="AO39">
        <f>SUMIFS('EIA Imports Gasoline'!$D:$D,'EIA Imports Gasoline'!$A:$A,AO$3,'EIA Imports Gasoline'!$C:$C,$A39)</f>
        <v/>
      </c>
      <c r="AP39">
        <f>SUMIFS('EIA Imports Gasoline'!$D:$D,'EIA Imports Gasoline'!$A:$A,AP$3,'EIA Imports Gasoline'!$C:$C,$A39)</f>
        <v/>
      </c>
      <c r="AQ39">
        <f>SUMIFS('EIA Imports Gasoline'!$D:$D,'EIA Imports Gasoline'!$A:$A,AQ$3,'EIA Imports Gasoline'!$C:$C,$A39)</f>
        <v/>
      </c>
      <c r="AR39">
        <f>SUMIFS('EIA Imports Gasoline'!$D:$D,'EIA Imports Gasoline'!$A:$A,AR$3,'EIA Imports Gasoline'!$C:$C,$A39)</f>
        <v/>
      </c>
      <c r="AS39">
        <f>SUMIFS('EIA Imports Gasoline'!$D:$D,'EIA Imports Gasoline'!$A:$A,AS$3,'EIA Imports Gasoline'!$C:$C,$A39)</f>
        <v/>
      </c>
      <c r="AT39">
        <f>SUMIFS('EIA Imports Gasoline'!$D:$D,'EIA Imports Gasoline'!$A:$A,AT$3,'EIA Imports Gasoline'!$C:$C,$A39)</f>
        <v/>
      </c>
      <c r="AU39">
        <f>SUMIFS('EIA Imports Gasoline'!$D:$D,'EIA Imports Gasoline'!$A:$A,AU$3,'EIA Imports Gasoline'!$C:$C,$A39)</f>
        <v/>
      </c>
    </row>
    <row r="40" spans="1:47">
      <c r="A40" t="s">
        <v>359</v>
      </c>
      <c r="B40" t="s">
        <v>1648</v>
      </c>
      <c r="C40" t="s">
        <v>1742</v>
      </c>
      <c r="D40">
        <f>SUMIFS('EIA Imports Gasoline'!$D:$D,'EIA Imports Gasoline'!$A:$A,D$3,'EIA Imports Gasoline'!$C:$C,$A40)</f>
        <v/>
      </c>
      <c r="E40">
        <f>SUMIFS('EIA Imports Gasoline'!$D:$D,'EIA Imports Gasoline'!$A:$A,E$3,'EIA Imports Gasoline'!$C:$C,$A40)</f>
        <v/>
      </c>
      <c r="F40">
        <f>SUMIFS('EIA Imports Gasoline'!$D:$D,'EIA Imports Gasoline'!$A:$A,F$3,'EIA Imports Gasoline'!$C:$C,$A40)</f>
        <v/>
      </c>
      <c r="G40">
        <f>SUMIFS('EIA Imports Gasoline'!$D:$D,'EIA Imports Gasoline'!$A:$A,G$3,'EIA Imports Gasoline'!$C:$C,$A40)</f>
        <v/>
      </c>
      <c r="H40">
        <f>SUMIFS('EIA Imports Gasoline'!$D:$D,'EIA Imports Gasoline'!$A:$A,H$3,'EIA Imports Gasoline'!$C:$C,$A40)</f>
        <v/>
      </c>
      <c r="I40">
        <f>SUMIFS('EIA Imports Gasoline'!$D:$D,'EIA Imports Gasoline'!$A:$A,I$3,'EIA Imports Gasoline'!$C:$C,$A40)</f>
        <v/>
      </c>
      <c r="J40">
        <f>SUMIFS('EIA Imports Gasoline'!$D:$D,'EIA Imports Gasoline'!$A:$A,J$3,'EIA Imports Gasoline'!$C:$C,$A40)</f>
        <v/>
      </c>
      <c r="K40">
        <f>SUMIFS('EIA Imports Gasoline'!$D:$D,'EIA Imports Gasoline'!$A:$A,K$3,'EIA Imports Gasoline'!$C:$C,$A40)</f>
        <v/>
      </c>
      <c r="L40">
        <f>SUMIFS('EIA Imports Gasoline'!$D:$D,'EIA Imports Gasoline'!$A:$A,L$3,'EIA Imports Gasoline'!$C:$C,$A40)</f>
        <v/>
      </c>
      <c r="M40">
        <f>SUMIFS('EIA Imports Gasoline'!$D:$D,'EIA Imports Gasoline'!$A:$A,M$3,'EIA Imports Gasoline'!$C:$C,$A40)</f>
        <v/>
      </c>
      <c r="N40">
        <f>SUMIFS('EIA Imports Gasoline'!$D:$D,'EIA Imports Gasoline'!$A:$A,N$3,'EIA Imports Gasoline'!$C:$C,$A40)</f>
        <v/>
      </c>
      <c r="O40">
        <f>SUMIFS('EIA Imports Gasoline'!$D:$D,'EIA Imports Gasoline'!$A:$A,O$3,'EIA Imports Gasoline'!$C:$C,$A40)</f>
        <v/>
      </c>
      <c r="P40">
        <f>SUMIFS('EIA Imports Gasoline'!$D:$D,'EIA Imports Gasoline'!$A:$A,P$3,'EIA Imports Gasoline'!$C:$C,$A40)</f>
        <v/>
      </c>
      <c r="Q40">
        <f>SUMIFS('EIA Imports Gasoline'!$D:$D,'EIA Imports Gasoline'!$A:$A,Q$3,'EIA Imports Gasoline'!$C:$C,$A40)</f>
        <v/>
      </c>
      <c r="R40">
        <f>SUMIFS('EIA Imports Gasoline'!$D:$D,'EIA Imports Gasoline'!$A:$A,R$3,'EIA Imports Gasoline'!$C:$C,$A40)</f>
        <v/>
      </c>
      <c r="S40">
        <f>SUMIFS('EIA Imports Gasoline'!$D:$D,'EIA Imports Gasoline'!$A:$A,S$3,'EIA Imports Gasoline'!$C:$C,$A40)</f>
        <v/>
      </c>
      <c r="T40">
        <f>SUMIFS('EIA Imports Gasoline'!$D:$D,'EIA Imports Gasoline'!$A:$A,T$3,'EIA Imports Gasoline'!$C:$C,$A40)</f>
        <v/>
      </c>
      <c r="U40">
        <f>SUMIFS('EIA Imports Gasoline'!$D:$D,'EIA Imports Gasoline'!$A:$A,U$3,'EIA Imports Gasoline'!$C:$C,$A40)</f>
        <v/>
      </c>
      <c r="V40">
        <f>SUMIFS('EIA Imports Gasoline'!$D:$D,'EIA Imports Gasoline'!$A:$A,V$3,'EIA Imports Gasoline'!$C:$C,$A40)</f>
        <v/>
      </c>
      <c r="W40">
        <f>SUMIFS('EIA Imports Gasoline'!$D:$D,'EIA Imports Gasoline'!$A:$A,W$3,'EIA Imports Gasoline'!$C:$C,$A40)</f>
        <v/>
      </c>
      <c r="X40">
        <f>SUMIFS('EIA Imports Gasoline'!$D:$D,'EIA Imports Gasoline'!$A:$A,X$3,'EIA Imports Gasoline'!$C:$C,$A40)</f>
        <v/>
      </c>
      <c r="Y40">
        <f>SUMIFS('EIA Imports Gasoline'!$D:$D,'EIA Imports Gasoline'!$A:$A,Y$3,'EIA Imports Gasoline'!$C:$C,$A40)</f>
        <v/>
      </c>
      <c r="Z40">
        <f>SUMIFS('EIA Imports Gasoline'!$D:$D,'EIA Imports Gasoline'!$A:$A,Z$3,'EIA Imports Gasoline'!$C:$C,$A40)</f>
        <v/>
      </c>
      <c r="AA40">
        <f>SUMIFS('EIA Imports Gasoline'!$D:$D,'EIA Imports Gasoline'!$A:$A,AA$3,'EIA Imports Gasoline'!$C:$C,$A40)</f>
        <v/>
      </c>
      <c r="AB40">
        <f>SUMIFS('EIA Imports Gasoline'!$D:$D,'EIA Imports Gasoline'!$A:$A,AB$3,'EIA Imports Gasoline'!$C:$C,$A40)</f>
        <v/>
      </c>
      <c r="AC40">
        <f>SUMIFS('EIA Imports Gasoline'!$D:$D,'EIA Imports Gasoline'!$A:$A,AC$3,'EIA Imports Gasoline'!$C:$C,$A40)</f>
        <v/>
      </c>
      <c r="AD40">
        <f>SUMIFS('EIA Imports Gasoline'!$D:$D,'EIA Imports Gasoline'!$A:$A,AD$3,'EIA Imports Gasoline'!$C:$C,$A40)</f>
        <v/>
      </c>
      <c r="AE40">
        <f>SUMIFS('EIA Imports Gasoline'!$D:$D,'EIA Imports Gasoline'!$A:$A,AE$3,'EIA Imports Gasoline'!$C:$C,$A40)</f>
        <v/>
      </c>
      <c r="AF40">
        <f>SUMIFS('EIA Imports Gasoline'!$D:$D,'EIA Imports Gasoline'!$A:$A,AF$3,'EIA Imports Gasoline'!$C:$C,$A40)</f>
        <v/>
      </c>
      <c r="AG40">
        <f>SUMIFS('EIA Imports Gasoline'!$D:$D,'EIA Imports Gasoline'!$A:$A,AG$3,'EIA Imports Gasoline'!$C:$C,$A40)</f>
        <v/>
      </c>
      <c r="AH40">
        <f>SUMIFS('EIA Imports Gasoline'!$D:$D,'EIA Imports Gasoline'!$A:$A,AH$3,'EIA Imports Gasoline'!$C:$C,$A40)</f>
        <v/>
      </c>
      <c r="AI40">
        <f>SUMIFS('EIA Imports Gasoline'!$D:$D,'EIA Imports Gasoline'!$A:$A,AI$3,'EIA Imports Gasoline'!$C:$C,$A40)</f>
        <v/>
      </c>
      <c r="AJ40">
        <f>SUMIFS('EIA Imports Gasoline'!$D:$D,'EIA Imports Gasoline'!$A:$A,AJ$3,'EIA Imports Gasoline'!$C:$C,$A40)</f>
        <v/>
      </c>
      <c r="AK40">
        <f>SUMIFS('EIA Imports Gasoline'!$D:$D,'EIA Imports Gasoline'!$A:$A,AK$3,'EIA Imports Gasoline'!$C:$C,$A40)</f>
        <v/>
      </c>
      <c r="AL40">
        <f>SUMIFS('EIA Imports Gasoline'!$D:$D,'EIA Imports Gasoline'!$A:$A,AL$3,'EIA Imports Gasoline'!$C:$C,$A40)</f>
        <v/>
      </c>
      <c r="AM40">
        <f>SUMIFS('EIA Imports Gasoline'!$D:$D,'EIA Imports Gasoline'!$A:$A,AM$3,'EIA Imports Gasoline'!$C:$C,$A40)</f>
        <v/>
      </c>
      <c r="AN40">
        <f>SUMIFS('EIA Imports Gasoline'!$D:$D,'EIA Imports Gasoline'!$A:$A,AN$3,'EIA Imports Gasoline'!$C:$C,$A40)</f>
        <v/>
      </c>
      <c r="AO40">
        <f>SUMIFS('EIA Imports Gasoline'!$D:$D,'EIA Imports Gasoline'!$A:$A,AO$3,'EIA Imports Gasoline'!$C:$C,$A40)</f>
        <v/>
      </c>
      <c r="AP40">
        <f>SUMIFS('EIA Imports Gasoline'!$D:$D,'EIA Imports Gasoline'!$A:$A,AP$3,'EIA Imports Gasoline'!$C:$C,$A40)</f>
        <v/>
      </c>
      <c r="AQ40">
        <f>SUMIFS('EIA Imports Gasoline'!$D:$D,'EIA Imports Gasoline'!$A:$A,AQ$3,'EIA Imports Gasoline'!$C:$C,$A40)</f>
        <v/>
      </c>
      <c r="AR40">
        <f>SUMIFS('EIA Imports Gasoline'!$D:$D,'EIA Imports Gasoline'!$A:$A,AR$3,'EIA Imports Gasoline'!$C:$C,$A40)</f>
        <v/>
      </c>
      <c r="AS40">
        <f>SUMIFS('EIA Imports Gasoline'!$D:$D,'EIA Imports Gasoline'!$A:$A,AS$3,'EIA Imports Gasoline'!$C:$C,$A40)</f>
        <v/>
      </c>
      <c r="AT40">
        <f>SUMIFS('EIA Imports Gasoline'!$D:$D,'EIA Imports Gasoline'!$A:$A,AT$3,'EIA Imports Gasoline'!$C:$C,$A40)</f>
        <v/>
      </c>
      <c r="AU40">
        <f>SUMIFS('EIA Imports Gasoline'!$D:$D,'EIA Imports Gasoline'!$A:$A,AU$3,'EIA Imports Gasoline'!$C:$C,$A40)</f>
        <v/>
      </c>
    </row>
    <row r="41" spans="1:47">
      <c r="A41" t="s">
        <v>343</v>
      </c>
      <c r="B41" t="s">
        <v>1648</v>
      </c>
      <c r="C41" t="s">
        <v>1742</v>
      </c>
      <c r="D41">
        <f>SUMIFS('EIA Imports Gasoline'!$D:$D,'EIA Imports Gasoline'!$A:$A,D$3,'EIA Imports Gasoline'!$C:$C,$A41)</f>
        <v/>
      </c>
      <c r="E41">
        <f>SUMIFS('EIA Imports Gasoline'!$D:$D,'EIA Imports Gasoline'!$A:$A,E$3,'EIA Imports Gasoline'!$C:$C,$A41)</f>
        <v/>
      </c>
      <c r="F41">
        <f>SUMIFS('EIA Imports Gasoline'!$D:$D,'EIA Imports Gasoline'!$A:$A,F$3,'EIA Imports Gasoline'!$C:$C,$A41)</f>
        <v/>
      </c>
      <c r="G41">
        <f>SUMIFS('EIA Imports Gasoline'!$D:$D,'EIA Imports Gasoline'!$A:$A,G$3,'EIA Imports Gasoline'!$C:$C,$A41)</f>
        <v/>
      </c>
      <c r="H41">
        <f>SUMIFS('EIA Imports Gasoline'!$D:$D,'EIA Imports Gasoline'!$A:$A,H$3,'EIA Imports Gasoline'!$C:$C,$A41)</f>
        <v/>
      </c>
      <c r="I41">
        <f>SUMIFS('EIA Imports Gasoline'!$D:$D,'EIA Imports Gasoline'!$A:$A,I$3,'EIA Imports Gasoline'!$C:$C,$A41)</f>
        <v/>
      </c>
      <c r="J41">
        <f>SUMIFS('EIA Imports Gasoline'!$D:$D,'EIA Imports Gasoline'!$A:$A,J$3,'EIA Imports Gasoline'!$C:$C,$A41)</f>
        <v/>
      </c>
      <c r="K41">
        <f>SUMIFS('EIA Imports Gasoline'!$D:$D,'EIA Imports Gasoline'!$A:$A,K$3,'EIA Imports Gasoline'!$C:$C,$A41)</f>
        <v/>
      </c>
      <c r="L41">
        <f>SUMIFS('EIA Imports Gasoline'!$D:$D,'EIA Imports Gasoline'!$A:$A,L$3,'EIA Imports Gasoline'!$C:$C,$A41)</f>
        <v/>
      </c>
      <c r="M41">
        <f>SUMIFS('EIA Imports Gasoline'!$D:$D,'EIA Imports Gasoline'!$A:$A,M$3,'EIA Imports Gasoline'!$C:$C,$A41)</f>
        <v/>
      </c>
      <c r="N41">
        <f>SUMIFS('EIA Imports Gasoline'!$D:$D,'EIA Imports Gasoline'!$A:$A,N$3,'EIA Imports Gasoline'!$C:$C,$A41)</f>
        <v/>
      </c>
      <c r="O41">
        <f>SUMIFS('EIA Imports Gasoline'!$D:$D,'EIA Imports Gasoline'!$A:$A,O$3,'EIA Imports Gasoline'!$C:$C,$A41)</f>
        <v/>
      </c>
      <c r="P41">
        <f>SUMIFS('EIA Imports Gasoline'!$D:$D,'EIA Imports Gasoline'!$A:$A,P$3,'EIA Imports Gasoline'!$C:$C,$A41)</f>
        <v/>
      </c>
      <c r="Q41">
        <f>SUMIFS('EIA Imports Gasoline'!$D:$D,'EIA Imports Gasoline'!$A:$A,Q$3,'EIA Imports Gasoline'!$C:$C,$A41)</f>
        <v/>
      </c>
      <c r="R41">
        <f>SUMIFS('EIA Imports Gasoline'!$D:$D,'EIA Imports Gasoline'!$A:$A,R$3,'EIA Imports Gasoline'!$C:$C,$A41)</f>
        <v/>
      </c>
      <c r="S41">
        <f>SUMIFS('EIA Imports Gasoline'!$D:$D,'EIA Imports Gasoline'!$A:$A,S$3,'EIA Imports Gasoline'!$C:$C,$A41)</f>
        <v/>
      </c>
      <c r="T41">
        <f>SUMIFS('EIA Imports Gasoline'!$D:$D,'EIA Imports Gasoline'!$A:$A,T$3,'EIA Imports Gasoline'!$C:$C,$A41)</f>
        <v/>
      </c>
      <c r="U41">
        <f>SUMIFS('EIA Imports Gasoline'!$D:$D,'EIA Imports Gasoline'!$A:$A,U$3,'EIA Imports Gasoline'!$C:$C,$A41)</f>
        <v/>
      </c>
      <c r="V41">
        <f>SUMIFS('EIA Imports Gasoline'!$D:$D,'EIA Imports Gasoline'!$A:$A,V$3,'EIA Imports Gasoline'!$C:$C,$A41)</f>
        <v/>
      </c>
      <c r="W41">
        <f>SUMIFS('EIA Imports Gasoline'!$D:$D,'EIA Imports Gasoline'!$A:$A,W$3,'EIA Imports Gasoline'!$C:$C,$A41)</f>
        <v/>
      </c>
      <c r="X41">
        <f>SUMIFS('EIA Imports Gasoline'!$D:$D,'EIA Imports Gasoline'!$A:$A,X$3,'EIA Imports Gasoline'!$C:$C,$A41)</f>
        <v/>
      </c>
      <c r="Y41">
        <f>SUMIFS('EIA Imports Gasoline'!$D:$D,'EIA Imports Gasoline'!$A:$A,Y$3,'EIA Imports Gasoline'!$C:$C,$A41)</f>
        <v/>
      </c>
      <c r="Z41">
        <f>SUMIFS('EIA Imports Gasoline'!$D:$D,'EIA Imports Gasoline'!$A:$A,Z$3,'EIA Imports Gasoline'!$C:$C,$A41)</f>
        <v/>
      </c>
      <c r="AA41">
        <f>SUMIFS('EIA Imports Gasoline'!$D:$D,'EIA Imports Gasoline'!$A:$A,AA$3,'EIA Imports Gasoline'!$C:$C,$A41)</f>
        <v/>
      </c>
      <c r="AB41">
        <f>SUMIFS('EIA Imports Gasoline'!$D:$D,'EIA Imports Gasoline'!$A:$A,AB$3,'EIA Imports Gasoline'!$C:$C,$A41)</f>
        <v/>
      </c>
      <c r="AC41">
        <f>SUMIFS('EIA Imports Gasoline'!$D:$D,'EIA Imports Gasoline'!$A:$A,AC$3,'EIA Imports Gasoline'!$C:$C,$A41)</f>
        <v/>
      </c>
      <c r="AD41">
        <f>SUMIFS('EIA Imports Gasoline'!$D:$D,'EIA Imports Gasoline'!$A:$A,AD$3,'EIA Imports Gasoline'!$C:$C,$A41)</f>
        <v/>
      </c>
      <c r="AE41">
        <f>SUMIFS('EIA Imports Gasoline'!$D:$D,'EIA Imports Gasoline'!$A:$A,AE$3,'EIA Imports Gasoline'!$C:$C,$A41)</f>
        <v/>
      </c>
      <c r="AF41">
        <f>SUMIFS('EIA Imports Gasoline'!$D:$D,'EIA Imports Gasoline'!$A:$A,AF$3,'EIA Imports Gasoline'!$C:$C,$A41)</f>
        <v/>
      </c>
      <c r="AG41">
        <f>SUMIFS('EIA Imports Gasoline'!$D:$D,'EIA Imports Gasoline'!$A:$A,AG$3,'EIA Imports Gasoline'!$C:$C,$A41)</f>
        <v/>
      </c>
      <c r="AH41">
        <f>SUMIFS('EIA Imports Gasoline'!$D:$D,'EIA Imports Gasoline'!$A:$A,AH$3,'EIA Imports Gasoline'!$C:$C,$A41)</f>
        <v/>
      </c>
      <c r="AI41">
        <f>SUMIFS('EIA Imports Gasoline'!$D:$D,'EIA Imports Gasoline'!$A:$A,AI$3,'EIA Imports Gasoline'!$C:$C,$A41)</f>
        <v/>
      </c>
      <c r="AJ41">
        <f>SUMIFS('EIA Imports Gasoline'!$D:$D,'EIA Imports Gasoline'!$A:$A,AJ$3,'EIA Imports Gasoline'!$C:$C,$A41)</f>
        <v/>
      </c>
      <c r="AK41">
        <f>SUMIFS('EIA Imports Gasoline'!$D:$D,'EIA Imports Gasoline'!$A:$A,AK$3,'EIA Imports Gasoline'!$C:$C,$A41)</f>
        <v/>
      </c>
      <c r="AL41">
        <f>SUMIFS('EIA Imports Gasoline'!$D:$D,'EIA Imports Gasoline'!$A:$A,AL$3,'EIA Imports Gasoline'!$C:$C,$A41)</f>
        <v/>
      </c>
      <c r="AM41">
        <f>SUMIFS('EIA Imports Gasoline'!$D:$D,'EIA Imports Gasoline'!$A:$A,AM$3,'EIA Imports Gasoline'!$C:$C,$A41)</f>
        <v/>
      </c>
      <c r="AN41">
        <f>SUMIFS('EIA Imports Gasoline'!$D:$D,'EIA Imports Gasoline'!$A:$A,AN$3,'EIA Imports Gasoline'!$C:$C,$A41)</f>
        <v/>
      </c>
      <c r="AO41">
        <f>SUMIFS('EIA Imports Gasoline'!$D:$D,'EIA Imports Gasoline'!$A:$A,AO$3,'EIA Imports Gasoline'!$C:$C,$A41)</f>
        <v/>
      </c>
      <c r="AP41">
        <f>SUMIFS('EIA Imports Gasoline'!$D:$D,'EIA Imports Gasoline'!$A:$A,AP$3,'EIA Imports Gasoline'!$C:$C,$A41)</f>
        <v/>
      </c>
      <c r="AQ41">
        <f>SUMIFS('EIA Imports Gasoline'!$D:$D,'EIA Imports Gasoline'!$A:$A,AQ$3,'EIA Imports Gasoline'!$C:$C,$A41)</f>
        <v/>
      </c>
      <c r="AR41">
        <f>SUMIFS('EIA Imports Gasoline'!$D:$D,'EIA Imports Gasoline'!$A:$A,AR$3,'EIA Imports Gasoline'!$C:$C,$A41)</f>
        <v/>
      </c>
      <c r="AS41">
        <f>SUMIFS('EIA Imports Gasoline'!$D:$D,'EIA Imports Gasoline'!$A:$A,AS$3,'EIA Imports Gasoline'!$C:$C,$A41)</f>
        <v/>
      </c>
      <c r="AT41">
        <f>SUMIFS('EIA Imports Gasoline'!$D:$D,'EIA Imports Gasoline'!$A:$A,AT$3,'EIA Imports Gasoline'!$C:$C,$A41)</f>
        <v/>
      </c>
      <c r="AU41">
        <f>SUMIFS('EIA Imports Gasoline'!$D:$D,'EIA Imports Gasoline'!$A:$A,AU$3,'EIA Imports Gasoline'!$C:$C,$A41)</f>
        <v/>
      </c>
    </row>
    <row r="42" spans="1:47">
      <c r="A42" t="s">
        <v>295</v>
      </c>
      <c r="B42" t="s">
        <v>1648</v>
      </c>
      <c r="C42" t="s">
        <v>1742</v>
      </c>
      <c r="D42">
        <f>SUMIFS('EIA Imports Gasoline'!$D:$D,'EIA Imports Gasoline'!$A:$A,D$3,'EIA Imports Gasoline'!$C:$C,$A42)</f>
        <v/>
      </c>
      <c r="E42">
        <f>SUMIFS('EIA Imports Gasoline'!$D:$D,'EIA Imports Gasoline'!$A:$A,E$3,'EIA Imports Gasoline'!$C:$C,$A42)</f>
        <v/>
      </c>
      <c r="F42">
        <f>SUMIFS('EIA Imports Gasoline'!$D:$D,'EIA Imports Gasoline'!$A:$A,F$3,'EIA Imports Gasoline'!$C:$C,$A42)</f>
        <v/>
      </c>
      <c r="G42">
        <f>SUMIFS('EIA Imports Gasoline'!$D:$D,'EIA Imports Gasoline'!$A:$A,G$3,'EIA Imports Gasoline'!$C:$C,$A42)</f>
        <v/>
      </c>
      <c r="H42">
        <f>SUMIFS('EIA Imports Gasoline'!$D:$D,'EIA Imports Gasoline'!$A:$A,H$3,'EIA Imports Gasoline'!$C:$C,$A42)</f>
        <v/>
      </c>
      <c r="I42">
        <f>SUMIFS('EIA Imports Gasoline'!$D:$D,'EIA Imports Gasoline'!$A:$A,I$3,'EIA Imports Gasoline'!$C:$C,$A42)</f>
        <v/>
      </c>
      <c r="J42">
        <f>SUMIFS('EIA Imports Gasoline'!$D:$D,'EIA Imports Gasoline'!$A:$A,J$3,'EIA Imports Gasoline'!$C:$C,$A42)</f>
        <v/>
      </c>
      <c r="K42">
        <f>SUMIFS('EIA Imports Gasoline'!$D:$D,'EIA Imports Gasoline'!$A:$A,K$3,'EIA Imports Gasoline'!$C:$C,$A42)</f>
        <v/>
      </c>
      <c r="L42">
        <f>SUMIFS('EIA Imports Gasoline'!$D:$D,'EIA Imports Gasoline'!$A:$A,L$3,'EIA Imports Gasoline'!$C:$C,$A42)</f>
        <v/>
      </c>
      <c r="M42">
        <f>SUMIFS('EIA Imports Gasoline'!$D:$D,'EIA Imports Gasoline'!$A:$A,M$3,'EIA Imports Gasoline'!$C:$C,$A42)</f>
        <v/>
      </c>
      <c r="N42">
        <f>SUMIFS('EIA Imports Gasoline'!$D:$D,'EIA Imports Gasoline'!$A:$A,N$3,'EIA Imports Gasoline'!$C:$C,$A42)</f>
        <v/>
      </c>
      <c r="O42">
        <f>SUMIFS('EIA Imports Gasoline'!$D:$D,'EIA Imports Gasoline'!$A:$A,O$3,'EIA Imports Gasoline'!$C:$C,$A42)</f>
        <v/>
      </c>
      <c r="P42">
        <f>SUMIFS('EIA Imports Gasoline'!$D:$D,'EIA Imports Gasoline'!$A:$A,P$3,'EIA Imports Gasoline'!$C:$C,$A42)</f>
        <v/>
      </c>
      <c r="Q42">
        <f>SUMIFS('EIA Imports Gasoline'!$D:$D,'EIA Imports Gasoline'!$A:$A,Q$3,'EIA Imports Gasoline'!$C:$C,$A42)</f>
        <v/>
      </c>
      <c r="R42">
        <f>SUMIFS('EIA Imports Gasoline'!$D:$D,'EIA Imports Gasoline'!$A:$A,R$3,'EIA Imports Gasoline'!$C:$C,$A42)</f>
        <v/>
      </c>
      <c r="S42">
        <f>SUMIFS('EIA Imports Gasoline'!$D:$D,'EIA Imports Gasoline'!$A:$A,S$3,'EIA Imports Gasoline'!$C:$C,$A42)</f>
        <v/>
      </c>
      <c r="T42">
        <f>SUMIFS('EIA Imports Gasoline'!$D:$D,'EIA Imports Gasoline'!$A:$A,T$3,'EIA Imports Gasoline'!$C:$C,$A42)</f>
        <v/>
      </c>
      <c r="U42">
        <f>SUMIFS('EIA Imports Gasoline'!$D:$D,'EIA Imports Gasoline'!$A:$A,U$3,'EIA Imports Gasoline'!$C:$C,$A42)</f>
        <v/>
      </c>
      <c r="V42">
        <f>SUMIFS('EIA Imports Gasoline'!$D:$D,'EIA Imports Gasoline'!$A:$A,V$3,'EIA Imports Gasoline'!$C:$C,$A42)</f>
        <v/>
      </c>
      <c r="W42">
        <f>SUMIFS('EIA Imports Gasoline'!$D:$D,'EIA Imports Gasoline'!$A:$A,W$3,'EIA Imports Gasoline'!$C:$C,$A42)</f>
        <v/>
      </c>
      <c r="X42">
        <f>SUMIFS('EIA Imports Gasoline'!$D:$D,'EIA Imports Gasoline'!$A:$A,X$3,'EIA Imports Gasoline'!$C:$C,$A42)</f>
        <v/>
      </c>
      <c r="Y42">
        <f>SUMIFS('EIA Imports Gasoline'!$D:$D,'EIA Imports Gasoline'!$A:$A,Y$3,'EIA Imports Gasoline'!$C:$C,$A42)</f>
        <v/>
      </c>
      <c r="Z42">
        <f>SUMIFS('EIA Imports Gasoline'!$D:$D,'EIA Imports Gasoline'!$A:$A,Z$3,'EIA Imports Gasoline'!$C:$C,$A42)</f>
        <v/>
      </c>
      <c r="AA42">
        <f>SUMIFS('EIA Imports Gasoline'!$D:$D,'EIA Imports Gasoline'!$A:$A,AA$3,'EIA Imports Gasoline'!$C:$C,$A42)</f>
        <v/>
      </c>
      <c r="AB42">
        <f>SUMIFS('EIA Imports Gasoline'!$D:$D,'EIA Imports Gasoline'!$A:$A,AB$3,'EIA Imports Gasoline'!$C:$C,$A42)</f>
        <v/>
      </c>
      <c r="AC42">
        <f>SUMIFS('EIA Imports Gasoline'!$D:$D,'EIA Imports Gasoline'!$A:$A,AC$3,'EIA Imports Gasoline'!$C:$C,$A42)</f>
        <v/>
      </c>
      <c r="AD42">
        <f>SUMIFS('EIA Imports Gasoline'!$D:$D,'EIA Imports Gasoline'!$A:$A,AD$3,'EIA Imports Gasoline'!$C:$C,$A42)</f>
        <v/>
      </c>
      <c r="AE42">
        <f>SUMIFS('EIA Imports Gasoline'!$D:$D,'EIA Imports Gasoline'!$A:$A,AE$3,'EIA Imports Gasoline'!$C:$C,$A42)</f>
        <v/>
      </c>
      <c r="AF42">
        <f>SUMIFS('EIA Imports Gasoline'!$D:$D,'EIA Imports Gasoline'!$A:$A,AF$3,'EIA Imports Gasoline'!$C:$C,$A42)</f>
        <v/>
      </c>
      <c r="AG42">
        <f>SUMIFS('EIA Imports Gasoline'!$D:$D,'EIA Imports Gasoline'!$A:$A,AG$3,'EIA Imports Gasoline'!$C:$C,$A42)</f>
        <v/>
      </c>
      <c r="AH42">
        <f>SUMIFS('EIA Imports Gasoline'!$D:$D,'EIA Imports Gasoline'!$A:$A,AH$3,'EIA Imports Gasoline'!$C:$C,$A42)</f>
        <v/>
      </c>
      <c r="AI42">
        <f>SUMIFS('EIA Imports Gasoline'!$D:$D,'EIA Imports Gasoline'!$A:$A,AI$3,'EIA Imports Gasoline'!$C:$C,$A42)</f>
        <v/>
      </c>
      <c r="AJ42">
        <f>SUMIFS('EIA Imports Gasoline'!$D:$D,'EIA Imports Gasoline'!$A:$A,AJ$3,'EIA Imports Gasoline'!$C:$C,$A42)</f>
        <v/>
      </c>
      <c r="AK42">
        <f>SUMIFS('EIA Imports Gasoline'!$D:$D,'EIA Imports Gasoline'!$A:$A,AK$3,'EIA Imports Gasoline'!$C:$C,$A42)</f>
        <v/>
      </c>
      <c r="AL42">
        <f>SUMIFS('EIA Imports Gasoline'!$D:$D,'EIA Imports Gasoline'!$A:$A,AL$3,'EIA Imports Gasoline'!$C:$C,$A42)</f>
        <v/>
      </c>
      <c r="AM42">
        <f>SUMIFS('EIA Imports Gasoline'!$D:$D,'EIA Imports Gasoline'!$A:$A,AM$3,'EIA Imports Gasoline'!$C:$C,$A42)</f>
        <v/>
      </c>
      <c r="AN42">
        <f>SUMIFS('EIA Imports Gasoline'!$D:$D,'EIA Imports Gasoline'!$A:$A,AN$3,'EIA Imports Gasoline'!$C:$C,$A42)</f>
        <v/>
      </c>
      <c r="AO42">
        <f>SUMIFS('EIA Imports Gasoline'!$D:$D,'EIA Imports Gasoline'!$A:$A,AO$3,'EIA Imports Gasoline'!$C:$C,$A42)</f>
        <v/>
      </c>
      <c r="AP42">
        <f>SUMIFS('EIA Imports Gasoline'!$D:$D,'EIA Imports Gasoline'!$A:$A,AP$3,'EIA Imports Gasoline'!$C:$C,$A42)</f>
        <v/>
      </c>
      <c r="AQ42">
        <f>SUMIFS('EIA Imports Gasoline'!$D:$D,'EIA Imports Gasoline'!$A:$A,AQ$3,'EIA Imports Gasoline'!$C:$C,$A42)</f>
        <v/>
      </c>
      <c r="AR42">
        <f>SUMIFS('EIA Imports Gasoline'!$D:$D,'EIA Imports Gasoline'!$A:$A,AR$3,'EIA Imports Gasoline'!$C:$C,$A42)</f>
        <v/>
      </c>
      <c r="AS42">
        <f>SUMIFS('EIA Imports Gasoline'!$D:$D,'EIA Imports Gasoline'!$A:$A,AS$3,'EIA Imports Gasoline'!$C:$C,$A42)</f>
        <v/>
      </c>
      <c r="AT42">
        <f>SUMIFS('EIA Imports Gasoline'!$D:$D,'EIA Imports Gasoline'!$A:$A,AT$3,'EIA Imports Gasoline'!$C:$C,$A42)</f>
        <v/>
      </c>
      <c r="AU42">
        <f>SUMIFS('EIA Imports Gasoline'!$D:$D,'EIA Imports Gasoline'!$A:$A,AU$3,'EIA Imports Gasoline'!$C:$C,$A42)</f>
        <v/>
      </c>
    </row>
    <row r="43" spans="1:47">
      <c r="A43" t="s">
        <v>300</v>
      </c>
      <c r="B43" t="s">
        <v>1648</v>
      </c>
      <c r="C43" t="s">
        <v>1742</v>
      </c>
      <c r="D43">
        <f>SUMIFS('EIA Imports Gasoline'!$D:$D,'EIA Imports Gasoline'!$A:$A,D$3,'EIA Imports Gasoline'!$C:$C,$A43)</f>
        <v/>
      </c>
      <c r="E43">
        <f>SUMIFS('EIA Imports Gasoline'!$D:$D,'EIA Imports Gasoline'!$A:$A,E$3,'EIA Imports Gasoline'!$C:$C,$A43)</f>
        <v/>
      </c>
      <c r="F43">
        <f>SUMIFS('EIA Imports Gasoline'!$D:$D,'EIA Imports Gasoline'!$A:$A,F$3,'EIA Imports Gasoline'!$C:$C,$A43)</f>
        <v/>
      </c>
      <c r="G43">
        <f>SUMIFS('EIA Imports Gasoline'!$D:$D,'EIA Imports Gasoline'!$A:$A,G$3,'EIA Imports Gasoline'!$C:$C,$A43)</f>
        <v/>
      </c>
      <c r="H43">
        <f>SUMIFS('EIA Imports Gasoline'!$D:$D,'EIA Imports Gasoline'!$A:$A,H$3,'EIA Imports Gasoline'!$C:$C,$A43)</f>
        <v/>
      </c>
      <c r="I43">
        <f>SUMIFS('EIA Imports Gasoline'!$D:$D,'EIA Imports Gasoline'!$A:$A,I$3,'EIA Imports Gasoline'!$C:$C,$A43)</f>
        <v/>
      </c>
      <c r="J43">
        <f>SUMIFS('EIA Imports Gasoline'!$D:$D,'EIA Imports Gasoline'!$A:$A,J$3,'EIA Imports Gasoline'!$C:$C,$A43)</f>
        <v/>
      </c>
      <c r="K43">
        <f>SUMIFS('EIA Imports Gasoline'!$D:$D,'EIA Imports Gasoline'!$A:$A,K$3,'EIA Imports Gasoline'!$C:$C,$A43)</f>
        <v/>
      </c>
      <c r="L43">
        <f>SUMIFS('EIA Imports Gasoline'!$D:$D,'EIA Imports Gasoline'!$A:$A,L$3,'EIA Imports Gasoline'!$C:$C,$A43)</f>
        <v/>
      </c>
      <c r="M43">
        <f>SUMIFS('EIA Imports Gasoline'!$D:$D,'EIA Imports Gasoline'!$A:$A,M$3,'EIA Imports Gasoline'!$C:$C,$A43)</f>
        <v/>
      </c>
      <c r="N43">
        <f>SUMIFS('EIA Imports Gasoline'!$D:$D,'EIA Imports Gasoline'!$A:$A,N$3,'EIA Imports Gasoline'!$C:$C,$A43)</f>
        <v/>
      </c>
      <c r="O43">
        <f>SUMIFS('EIA Imports Gasoline'!$D:$D,'EIA Imports Gasoline'!$A:$A,O$3,'EIA Imports Gasoline'!$C:$C,$A43)</f>
        <v/>
      </c>
      <c r="P43">
        <f>SUMIFS('EIA Imports Gasoline'!$D:$D,'EIA Imports Gasoline'!$A:$A,P$3,'EIA Imports Gasoline'!$C:$C,$A43)</f>
        <v/>
      </c>
      <c r="Q43">
        <f>SUMIFS('EIA Imports Gasoline'!$D:$D,'EIA Imports Gasoline'!$A:$A,Q$3,'EIA Imports Gasoline'!$C:$C,$A43)</f>
        <v/>
      </c>
      <c r="R43">
        <f>SUMIFS('EIA Imports Gasoline'!$D:$D,'EIA Imports Gasoline'!$A:$A,R$3,'EIA Imports Gasoline'!$C:$C,$A43)</f>
        <v/>
      </c>
      <c r="S43">
        <f>SUMIFS('EIA Imports Gasoline'!$D:$D,'EIA Imports Gasoline'!$A:$A,S$3,'EIA Imports Gasoline'!$C:$C,$A43)</f>
        <v/>
      </c>
      <c r="T43">
        <f>SUMIFS('EIA Imports Gasoline'!$D:$D,'EIA Imports Gasoline'!$A:$A,T$3,'EIA Imports Gasoline'!$C:$C,$A43)</f>
        <v/>
      </c>
      <c r="U43">
        <f>SUMIFS('EIA Imports Gasoline'!$D:$D,'EIA Imports Gasoline'!$A:$A,U$3,'EIA Imports Gasoline'!$C:$C,$A43)</f>
        <v/>
      </c>
      <c r="V43">
        <f>SUMIFS('EIA Imports Gasoline'!$D:$D,'EIA Imports Gasoline'!$A:$A,V$3,'EIA Imports Gasoline'!$C:$C,$A43)</f>
        <v/>
      </c>
      <c r="W43">
        <f>SUMIFS('EIA Imports Gasoline'!$D:$D,'EIA Imports Gasoline'!$A:$A,W$3,'EIA Imports Gasoline'!$C:$C,$A43)</f>
        <v/>
      </c>
      <c r="X43">
        <f>SUMIFS('EIA Imports Gasoline'!$D:$D,'EIA Imports Gasoline'!$A:$A,X$3,'EIA Imports Gasoline'!$C:$C,$A43)</f>
        <v/>
      </c>
      <c r="Y43">
        <f>SUMIFS('EIA Imports Gasoline'!$D:$D,'EIA Imports Gasoline'!$A:$A,Y$3,'EIA Imports Gasoline'!$C:$C,$A43)</f>
        <v/>
      </c>
      <c r="Z43">
        <f>SUMIFS('EIA Imports Gasoline'!$D:$D,'EIA Imports Gasoline'!$A:$A,Z$3,'EIA Imports Gasoline'!$C:$C,$A43)</f>
        <v/>
      </c>
      <c r="AA43">
        <f>SUMIFS('EIA Imports Gasoline'!$D:$D,'EIA Imports Gasoline'!$A:$A,AA$3,'EIA Imports Gasoline'!$C:$C,$A43)</f>
        <v/>
      </c>
      <c r="AB43">
        <f>SUMIFS('EIA Imports Gasoline'!$D:$D,'EIA Imports Gasoline'!$A:$A,AB$3,'EIA Imports Gasoline'!$C:$C,$A43)</f>
        <v/>
      </c>
      <c r="AC43">
        <f>SUMIFS('EIA Imports Gasoline'!$D:$D,'EIA Imports Gasoline'!$A:$A,AC$3,'EIA Imports Gasoline'!$C:$C,$A43)</f>
        <v/>
      </c>
      <c r="AD43">
        <f>SUMIFS('EIA Imports Gasoline'!$D:$D,'EIA Imports Gasoline'!$A:$A,AD$3,'EIA Imports Gasoline'!$C:$C,$A43)</f>
        <v/>
      </c>
      <c r="AE43">
        <f>SUMIFS('EIA Imports Gasoline'!$D:$D,'EIA Imports Gasoline'!$A:$A,AE$3,'EIA Imports Gasoline'!$C:$C,$A43)</f>
        <v/>
      </c>
      <c r="AF43">
        <f>SUMIFS('EIA Imports Gasoline'!$D:$D,'EIA Imports Gasoline'!$A:$A,AF$3,'EIA Imports Gasoline'!$C:$C,$A43)</f>
        <v/>
      </c>
      <c r="AG43">
        <f>SUMIFS('EIA Imports Gasoline'!$D:$D,'EIA Imports Gasoline'!$A:$A,AG$3,'EIA Imports Gasoline'!$C:$C,$A43)</f>
        <v/>
      </c>
      <c r="AH43">
        <f>SUMIFS('EIA Imports Gasoline'!$D:$D,'EIA Imports Gasoline'!$A:$A,AH$3,'EIA Imports Gasoline'!$C:$C,$A43)</f>
        <v/>
      </c>
      <c r="AI43">
        <f>SUMIFS('EIA Imports Gasoline'!$D:$D,'EIA Imports Gasoline'!$A:$A,AI$3,'EIA Imports Gasoline'!$C:$C,$A43)</f>
        <v/>
      </c>
      <c r="AJ43">
        <f>SUMIFS('EIA Imports Gasoline'!$D:$D,'EIA Imports Gasoline'!$A:$A,AJ$3,'EIA Imports Gasoline'!$C:$C,$A43)</f>
        <v/>
      </c>
      <c r="AK43">
        <f>SUMIFS('EIA Imports Gasoline'!$D:$D,'EIA Imports Gasoline'!$A:$A,AK$3,'EIA Imports Gasoline'!$C:$C,$A43)</f>
        <v/>
      </c>
      <c r="AL43">
        <f>SUMIFS('EIA Imports Gasoline'!$D:$D,'EIA Imports Gasoline'!$A:$A,AL$3,'EIA Imports Gasoline'!$C:$C,$A43)</f>
        <v/>
      </c>
      <c r="AM43">
        <f>SUMIFS('EIA Imports Gasoline'!$D:$D,'EIA Imports Gasoline'!$A:$A,AM$3,'EIA Imports Gasoline'!$C:$C,$A43)</f>
        <v/>
      </c>
      <c r="AN43">
        <f>SUMIFS('EIA Imports Gasoline'!$D:$D,'EIA Imports Gasoline'!$A:$A,AN$3,'EIA Imports Gasoline'!$C:$C,$A43)</f>
        <v/>
      </c>
      <c r="AO43">
        <f>SUMIFS('EIA Imports Gasoline'!$D:$D,'EIA Imports Gasoline'!$A:$A,AO$3,'EIA Imports Gasoline'!$C:$C,$A43)</f>
        <v/>
      </c>
      <c r="AP43">
        <f>SUMIFS('EIA Imports Gasoline'!$D:$D,'EIA Imports Gasoline'!$A:$A,AP$3,'EIA Imports Gasoline'!$C:$C,$A43)</f>
        <v/>
      </c>
      <c r="AQ43">
        <f>SUMIFS('EIA Imports Gasoline'!$D:$D,'EIA Imports Gasoline'!$A:$A,AQ$3,'EIA Imports Gasoline'!$C:$C,$A43)</f>
        <v/>
      </c>
      <c r="AR43">
        <f>SUMIFS('EIA Imports Gasoline'!$D:$D,'EIA Imports Gasoline'!$A:$A,AR$3,'EIA Imports Gasoline'!$C:$C,$A43)</f>
        <v/>
      </c>
      <c r="AS43">
        <f>SUMIFS('EIA Imports Gasoline'!$D:$D,'EIA Imports Gasoline'!$A:$A,AS$3,'EIA Imports Gasoline'!$C:$C,$A43)</f>
        <v/>
      </c>
      <c r="AT43">
        <f>SUMIFS('EIA Imports Gasoline'!$D:$D,'EIA Imports Gasoline'!$A:$A,AT$3,'EIA Imports Gasoline'!$C:$C,$A43)</f>
        <v/>
      </c>
      <c r="AU43">
        <f>SUMIFS('EIA Imports Gasoline'!$D:$D,'EIA Imports Gasoline'!$A:$A,AU$3,'EIA Imports Gasoline'!$C:$C,$A43)</f>
        <v/>
      </c>
    </row>
    <row r="44" spans="1:47">
      <c r="A44" t="s">
        <v>377</v>
      </c>
      <c r="B44" t="s">
        <v>1648</v>
      </c>
      <c r="C44" t="s">
        <v>1742</v>
      </c>
      <c r="D44">
        <f>SUMIFS('EIA Imports Gasoline'!$D:$D,'EIA Imports Gasoline'!$A:$A,D$3,'EIA Imports Gasoline'!$C:$C,$A44)</f>
        <v/>
      </c>
      <c r="E44">
        <f>SUMIFS('EIA Imports Gasoline'!$D:$D,'EIA Imports Gasoline'!$A:$A,E$3,'EIA Imports Gasoline'!$C:$C,$A44)</f>
        <v/>
      </c>
      <c r="F44">
        <f>SUMIFS('EIA Imports Gasoline'!$D:$D,'EIA Imports Gasoline'!$A:$A,F$3,'EIA Imports Gasoline'!$C:$C,$A44)</f>
        <v/>
      </c>
      <c r="G44">
        <f>SUMIFS('EIA Imports Gasoline'!$D:$D,'EIA Imports Gasoline'!$A:$A,G$3,'EIA Imports Gasoline'!$C:$C,$A44)</f>
        <v/>
      </c>
      <c r="H44">
        <f>SUMIFS('EIA Imports Gasoline'!$D:$D,'EIA Imports Gasoline'!$A:$A,H$3,'EIA Imports Gasoline'!$C:$C,$A44)</f>
        <v/>
      </c>
      <c r="I44">
        <f>SUMIFS('EIA Imports Gasoline'!$D:$D,'EIA Imports Gasoline'!$A:$A,I$3,'EIA Imports Gasoline'!$C:$C,$A44)</f>
        <v/>
      </c>
      <c r="J44">
        <f>SUMIFS('EIA Imports Gasoline'!$D:$D,'EIA Imports Gasoline'!$A:$A,J$3,'EIA Imports Gasoline'!$C:$C,$A44)</f>
        <v/>
      </c>
      <c r="K44">
        <f>SUMIFS('EIA Imports Gasoline'!$D:$D,'EIA Imports Gasoline'!$A:$A,K$3,'EIA Imports Gasoline'!$C:$C,$A44)</f>
        <v/>
      </c>
      <c r="L44">
        <f>SUMIFS('EIA Imports Gasoline'!$D:$D,'EIA Imports Gasoline'!$A:$A,L$3,'EIA Imports Gasoline'!$C:$C,$A44)</f>
        <v/>
      </c>
      <c r="M44">
        <f>SUMIFS('EIA Imports Gasoline'!$D:$D,'EIA Imports Gasoline'!$A:$A,M$3,'EIA Imports Gasoline'!$C:$C,$A44)</f>
        <v/>
      </c>
      <c r="N44">
        <f>SUMIFS('EIA Imports Gasoline'!$D:$D,'EIA Imports Gasoline'!$A:$A,N$3,'EIA Imports Gasoline'!$C:$C,$A44)</f>
        <v/>
      </c>
      <c r="O44">
        <f>SUMIFS('EIA Imports Gasoline'!$D:$D,'EIA Imports Gasoline'!$A:$A,O$3,'EIA Imports Gasoline'!$C:$C,$A44)</f>
        <v/>
      </c>
      <c r="P44">
        <f>SUMIFS('EIA Imports Gasoline'!$D:$D,'EIA Imports Gasoline'!$A:$A,P$3,'EIA Imports Gasoline'!$C:$C,$A44)</f>
        <v/>
      </c>
      <c r="Q44">
        <f>SUMIFS('EIA Imports Gasoline'!$D:$D,'EIA Imports Gasoline'!$A:$A,Q$3,'EIA Imports Gasoline'!$C:$C,$A44)</f>
        <v/>
      </c>
      <c r="R44">
        <f>SUMIFS('EIA Imports Gasoline'!$D:$D,'EIA Imports Gasoline'!$A:$A,R$3,'EIA Imports Gasoline'!$C:$C,$A44)</f>
        <v/>
      </c>
      <c r="S44">
        <f>SUMIFS('EIA Imports Gasoline'!$D:$D,'EIA Imports Gasoline'!$A:$A,S$3,'EIA Imports Gasoline'!$C:$C,$A44)</f>
        <v/>
      </c>
      <c r="T44">
        <f>SUMIFS('EIA Imports Gasoline'!$D:$D,'EIA Imports Gasoline'!$A:$A,T$3,'EIA Imports Gasoline'!$C:$C,$A44)</f>
        <v/>
      </c>
      <c r="U44">
        <f>SUMIFS('EIA Imports Gasoline'!$D:$D,'EIA Imports Gasoline'!$A:$A,U$3,'EIA Imports Gasoline'!$C:$C,$A44)</f>
        <v/>
      </c>
      <c r="V44">
        <f>SUMIFS('EIA Imports Gasoline'!$D:$D,'EIA Imports Gasoline'!$A:$A,V$3,'EIA Imports Gasoline'!$C:$C,$A44)</f>
        <v/>
      </c>
      <c r="W44">
        <f>SUMIFS('EIA Imports Gasoline'!$D:$D,'EIA Imports Gasoline'!$A:$A,W$3,'EIA Imports Gasoline'!$C:$C,$A44)</f>
        <v/>
      </c>
      <c r="X44">
        <f>SUMIFS('EIA Imports Gasoline'!$D:$D,'EIA Imports Gasoline'!$A:$A,X$3,'EIA Imports Gasoline'!$C:$C,$A44)</f>
        <v/>
      </c>
      <c r="Y44">
        <f>SUMIFS('EIA Imports Gasoline'!$D:$D,'EIA Imports Gasoline'!$A:$A,Y$3,'EIA Imports Gasoline'!$C:$C,$A44)</f>
        <v/>
      </c>
      <c r="Z44">
        <f>SUMIFS('EIA Imports Gasoline'!$D:$D,'EIA Imports Gasoline'!$A:$A,Z$3,'EIA Imports Gasoline'!$C:$C,$A44)</f>
        <v/>
      </c>
      <c r="AA44">
        <f>SUMIFS('EIA Imports Gasoline'!$D:$D,'EIA Imports Gasoline'!$A:$A,AA$3,'EIA Imports Gasoline'!$C:$C,$A44)</f>
        <v/>
      </c>
      <c r="AB44">
        <f>SUMIFS('EIA Imports Gasoline'!$D:$D,'EIA Imports Gasoline'!$A:$A,AB$3,'EIA Imports Gasoline'!$C:$C,$A44)</f>
        <v/>
      </c>
      <c r="AC44">
        <f>SUMIFS('EIA Imports Gasoline'!$D:$D,'EIA Imports Gasoline'!$A:$A,AC$3,'EIA Imports Gasoline'!$C:$C,$A44)</f>
        <v/>
      </c>
      <c r="AD44">
        <f>SUMIFS('EIA Imports Gasoline'!$D:$D,'EIA Imports Gasoline'!$A:$A,AD$3,'EIA Imports Gasoline'!$C:$C,$A44)</f>
        <v/>
      </c>
      <c r="AE44">
        <f>SUMIFS('EIA Imports Gasoline'!$D:$D,'EIA Imports Gasoline'!$A:$A,AE$3,'EIA Imports Gasoline'!$C:$C,$A44)</f>
        <v/>
      </c>
      <c r="AF44">
        <f>SUMIFS('EIA Imports Gasoline'!$D:$D,'EIA Imports Gasoline'!$A:$A,AF$3,'EIA Imports Gasoline'!$C:$C,$A44)</f>
        <v/>
      </c>
      <c r="AG44">
        <f>SUMIFS('EIA Imports Gasoline'!$D:$D,'EIA Imports Gasoline'!$A:$A,AG$3,'EIA Imports Gasoline'!$C:$C,$A44)</f>
        <v/>
      </c>
      <c r="AH44">
        <f>SUMIFS('EIA Imports Gasoline'!$D:$D,'EIA Imports Gasoline'!$A:$A,AH$3,'EIA Imports Gasoline'!$C:$C,$A44)</f>
        <v/>
      </c>
      <c r="AI44">
        <f>SUMIFS('EIA Imports Gasoline'!$D:$D,'EIA Imports Gasoline'!$A:$A,AI$3,'EIA Imports Gasoline'!$C:$C,$A44)</f>
        <v/>
      </c>
      <c r="AJ44">
        <f>SUMIFS('EIA Imports Gasoline'!$D:$D,'EIA Imports Gasoline'!$A:$A,AJ$3,'EIA Imports Gasoline'!$C:$C,$A44)</f>
        <v/>
      </c>
      <c r="AK44">
        <f>SUMIFS('EIA Imports Gasoline'!$D:$D,'EIA Imports Gasoline'!$A:$A,AK$3,'EIA Imports Gasoline'!$C:$C,$A44)</f>
        <v/>
      </c>
      <c r="AL44">
        <f>SUMIFS('EIA Imports Gasoline'!$D:$D,'EIA Imports Gasoline'!$A:$A,AL$3,'EIA Imports Gasoline'!$C:$C,$A44)</f>
        <v/>
      </c>
      <c r="AM44">
        <f>SUMIFS('EIA Imports Gasoline'!$D:$D,'EIA Imports Gasoline'!$A:$A,AM$3,'EIA Imports Gasoline'!$C:$C,$A44)</f>
        <v/>
      </c>
      <c r="AN44">
        <f>SUMIFS('EIA Imports Gasoline'!$D:$D,'EIA Imports Gasoline'!$A:$A,AN$3,'EIA Imports Gasoline'!$C:$C,$A44)</f>
        <v/>
      </c>
      <c r="AO44">
        <f>SUMIFS('EIA Imports Gasoline'!$D:$D,'EIA Imports Gasoline'!$A:$A,AO$3,'EIA Imports Gasoline'!$C:$C,$A44)</f>
        <v/>
      </c>
      <c r="AP44">
        <f>SUMIFS('EIA Imports Gasoline'!$D:$D,'EIA Imports Gasoline'!$A:$A,AP$3,'EIA Imports Gasoline'!$C:$C,$A44)</f>
        <v/>
      </c>
      <c r="AQ44">
        <f>SUMIFS('EIA Imports Gasoline'!$D:$D,'EIA Imports Gasoline'!$A:$A,AQ$3,'EIA Imports Gasoline'!$C:$C,$A44)</f>
        <v/>
      </c>
      <c r="AR44">
        <f>SUMIFS('EIA Imports Gasoline'!$D:$D,'EIA Imports Gasoline'!$A:$A,AR$3,'EIA Imports Gasoline'!$C:$C,$A44)</f>
        <v/>
      </c>
      <c r="AS44">
        <f>SUMIFS('EIA Imports Gasoline'!$D:$D,'EIA Imports Gasoline'!$A:$A,AS$3,'EIA Imports Gasoline'!$C:$C,$A44)</f>
        <v/>
      </c>
      <c r="AT44">
        <f>SUMIFS('EIA Imports Gasoline'!$D:$D,'EIA Imports Gasoline'!$A:$A,AT$3,'EIA Imports Gasoline'!$C:$C,$A44)</f>
        <v/>
      </c>
      <c r="AU44">
        <f>SUMIFS('EIA Imports Gasoline'!$D:$D,'EIA Imports Gasoline'!$A:$A,AU$3,'EIA Imports Gasoline'!$C:$C,$A44)</f>
        <v/>
      </c>
    </row>
    <row r="45" spans="1:47">
      <c r="A45" t="s">
        <v>325</v>
      </c>
      <c r="B45" t="s">
        <v>1648</v>
      </c>
      <c r="C45" t="s">
        <v>1742</v>
      </c>
      <c r="D45">
        <f>SUMIFS('EIA Imports Gasoline'!$D:$D,'EIA Imports Gasoline'!$A:$A,D$3,'EIA Imports Gasoline'!$C:$C,$A45)</f>
        <v/>
      </c>
      <c r="E45">
        <f>SUMIFS('EIA Imports Gasoline'!$D:$D,'EIA Imports Gasoline'!$A:$A,E$3,'EIA Imports Gasoline'!$C:$C,$A45)</f>
        <v/>
      </c>
      <c r="F45">
        <f>SUMIFS('EIA Imports Gasoline'!$D:$D,'EIA Imports Gasoline'!$A:$A,F$3,'EIA Imports Gasoline'!$C:$C,$A45)</f>
        <v/>
      </c>
      <c r="G45">
        <f>SUMIFS('EIA Imports Gasoline'!$D:$D,'EIA Imports Gasoline'!$A:$A,G$3,'EIA Imports Gasoline'!$C:$C,$A45)</f>
        <v/>
      </c>
      <c r="H45">
        <f>SUMIFS('EIA Imports Gasoline'!$D:$D,'EIA Imports Gasoline'!$A:$A,H$3,'EIA Imports Gasoline'!$C:$C,$A45)</f>
        <v/>
      </c>
      <c r="I45">
        <f>SUMIFS('EIA Imports Gasoline'!$D:$D,'EIA Imports Gasoline'!$A:$A,I$3,'EIA Imports Gasoline'!$C:$C,$A45)</f>
        <v/>
      </c>
      <c r="J45">
        <f>SUMIFS('EIA Imports Gasoline'!$D:$D,'EIA Imports Gasoline'!$A:$A,J$3,'EIA Imports Gasoline'!$C:$C,$A45)</f>
        <v/>
      </c>
      <c r="K45">
        <f>SUMIFS('EIA Imports Gasoline'!$D:$D,'EIA Imports Gasoline'!$A:$A,K$3,'EIA Imports Gasoline'!$C:$C,$A45)</f>
        <v/>
      </c>
      <c r="L45">
        <f>SUMIFS('EIA Imports Gasoline'!$D:$D,'EIA Imports Gasoline'!$A:$A,L$3,'EIA Imports Gasoline'!$C:$C,$A45)</f>
        <v/>
      </c>
      <c r="M45">
        <f>SUMIFS('EIA Imports Gasoline'!$D:$D,'EIA Imports Gasoline'!$A:$A,M$3,'EIA Imports Gasoline'!$C:$C,$A45)</f>
        <v/>
      </c>
      <c r="N45">
        <f>SUMIFS('EIA Imports Gasoline'!$D:$D,'EIA Imports Gasoline'!$A:$A,N$3,'EIA Imports Gasoline'!$C:$C,$A45)</f>
        <v/>
      </c>
      <c r="O45">
        <f>SUMIFS('EIA Imports Gasoline'!$D:$D,'EIA Imports Gasoline'!$A:$A,O$3,'EIA Imports Gasoline'!$C:$C,$A45)</f>
        <v/>
      </c>
      <c r="P45">
        <f>SUMIFS('EIA Imports Gasoline'!$D:$D,'EIA Imports Gasoline'!$A:$A,P$3,'EIA Imports Gasoline'!$C:$C,$A45)</f>
        <v/>
      </c>
      <c r="Q45">
        <f>SUMIFS('EIA Imports Gasoline'!$D:$D,'EIA Imports Gasoline'!$A:$A,Q$3,'EIA Imports Gasoline'!$C:$C,$A45)</f>
        <v/>
      </c>
      <c r="R45">
        <f>SUMIFS('EIA Imports Gasoline'!$D:$D,'EIA Imports Gasoline'!$A:$A,R$3,'EIA Imports Gasoline'!$C:$C,$A45)</f>
        <v/>
      </c>
      <c r="S45">
        <f>SUMIFS('EIA Imports Gasoline'!$D:$D,'EIA Imports Gasoline'!$A:$A,S$3,'EIA Imports Gasoline'!$C:$C,$A45)</f>
        <v/>
      </c>
      <c r="T45">
        <f>SUMIFS('EIA Imports Gasoline'!$D:$D,'EIA Imports Gasoline'!$A:$A,T$3,'EIA Imports Gasoline'!$C:$C,$A45)</f>
        <v/>
      </c>
      <c r="U45">
        <f>SUMIFS('EIA Imports Gasoline'!$D:$D,'EIA Imports Gasoline'!$A:$A,U$3,'EIA Imports Gasoline'!$C:$C,$A45)</f>
        <v/>
      </c>
      <c r="V45">
        <f>SUMIFS('EIA Imports Gasoline'!$D:$D,'EIA Imports Gasoline'!$A:$A,V$3,'EIA Imports Gasoline'!$C:$C,$A45)</f>
        <v/>
      </c>
      <c r="W45">
        <f>SUMIFS('EIA Imports Gasoline'!$D:$D,'EIA Imports Gasoline'!$A:$A,W$3,'EIA Imports Gasoline'!$C:$C,$A45)</f>
        <v/>
      </c>
      <c r="X45">
        <f>SUMIFS('EIA Imports Gasoline'!$D:$D,'EIA Imports Gasoline'!$A:$A,X$3,'EIA Imports Gasoline'!$C:$C,$A45)</f>
        <v/>
      </c>
      <c r="Y45">
        <f>SUMIFS('EIA Imports Gasoline'!$D:$D,'EIA Imports Gasoline'!$A:$A,Y$3,'EIA Imports Gasoline'!$C:$C,$A45)</f>
        <v/>
      </c>
      <c r="Z45">
        <f>SUMIFS('EIA Imports Gasoline'!$D:$D,'EIA Imports Gasoline'!$A:$A,Z$3,'EIA Imports Gasoline'!$C:$C,$A45)</f>
        <v/>
      </c>
      <c r="AA45">
        <f>SUMIFS('EIA Imports Gasoline'!$D:$D,'EIA Imports Gasoline'!$A:$A,AA$3,'EIA Imports Gasoline'!$C:$C,$A45)</f>
        <v/>
      </c>
      <c r="AB45">
        <f>SUMIFS('EIA Imports Gasoline'!$D:$D,'EIA Imports Gasoline'!$A:$A,AB$3,'EIA Imports Gasoline'!$C:$C,$A45)</f>
        <v/>
      </c>
      <c r="AC45">
        <f>SUMIFS('EIA Imports Gasoline'!$D:$D,'EIA Imports Gasoline'!$A:$A,AC$3,'EIA Imports Gasoline'!$C:$C,$A45)</f>
        <v/>
      </c>
      <c r="AD45">
        <f>SUMIFS('EIA Imports Gasoline'!$D:$D,'EIA Imports Gasoline'!$A:$A,AD$3,'EIA Imports Gasoline'!$C:$C,$A45)</f>
        <v/>
      </c>
      <c r="AE45">
        <f>SUMIFS('EIA Imports Gasoline'!$D:$D,'EIA Imports Gasoline'!$A:$A,AE$3,'EIA Imports Gasoline'!$C:$C,$A45)</f>
        <v/>
      </c>
      <c r="AF45">
        <f>SUMIFS('EIA Imports Gasoline'!$D:$D,'EIA Imports Gasoline'!$A:$A,AF$3,'EIA Imports Gasoline'!$C:$C,$A45)</f>
        <v/>
      </c>
      <c r="AG45">
        <f>SUMIFS('EIA Imports Gasoline'!$D:$D,'EIA Imports Gasoline'!$A:$A,AG$3,'EIA Imports Gasoline'!$C:$C,$A45)</f>
        <v/>
      </c>
      <c r="AH45">
        <f>SUMIFS('EIA Imports Gasoline'!$D:$D,'EIA Imports Gasoline'!$A:$A,AH$3,'EIA Imports Gasoline'!$C:$C,$A45)</f>
        <v/>
      </c>
      <c r="AI45">
        <f>SUMIFS('EIA Imports Gasoline'!$D:$D,'EIA Imports Gasoline'!$A:$A,AI$3,'EIA Imports Gasoline'!$C:$C,$A45)</f>
        <v/>
      </c>
      <c r="AJ45">
        <f>SUMIFS('EIA Imports Gasoline'!$D:$D,'EIA Imports Gasoline'!$A:$A,AJ$3,'EIA Imports Gasoline'!$C:$C,$A45)</f>
        <v/>
      </c>
      <c r="AK45">
        <f>SUMIFS('EIA Imports Gasoline'!$D:$D,'EIA Imports Gasoline'!$A:$A,AK$3,'EIA Imports Gasoline'!$C:$C,$A45)</f>
        <v/>
      </c>
      <c r="AL45">
        <f>SUMIFS('EIA Imports Gasoline'!$D:$D,'EIA Imports Gasoline'!$A:$A,AL$3,'EIA Imports Gasoline'!$C:$C,$A45)</f>
        <v/>
      </c>
      <c r="AM45">
        <f>SUMIFS('EIA Imports Gasoline'!$D:$D,'EIA Imports Gasoline'!$A:$A,AM$3,'EIA Imports Gasoline'!$C:$C,$A45)</f>
        <v/>
      </c>
      <c r="AN45">
        <f>SUMIFS('EIA Imports Gasoline'!$D:$D,'EIA Imports Gasoline'!$A:$A,AN$3,'EIA Imports Gasoline'!$C:$C,$A45)</f>
        <v/>
      </c>
      <c r="AO45">
        <f>SUMIFS('EIA Imports Gasoline'!$D:$D,'EIA Imports Gasoline'!$A:$A,AO$3,'EIA Imports Gasoline'!$C:$C,$A45)</f>
        <v/>
      </c>
      <c r="AP45">
        <f>SUMIFS('EIA Imports Gasoline'!$D:$D,'EIA Imports Gasoline'!$A:$A,AP$3,'EIA Imports Gasoline'!$C:$C,$A45)</f>
        <v/>
      </c>
      <c r="AQ45">
        <f>SUMIFS('EIA Imports Gasoline'!$D:$D,'EIA Imports Gasoline'!$A:$A,AQ$3,'EIA Imports Gasoline'!$C:$C,$A45)</f>
        <v/>
      </c>
      <c r="AR45">
        <f>SUMIFS('EIA Imports Gasoline'!$D:$D,'EIA Imports Gasoline'!$A:$A,AR$3,'EIA Imports Gasoline'!$C:$C,$A45)</f>
        <v/>
      </c>
      <c r="AS45">
        <f>SUMIFS('EIA Imports Gasoline'!$D:$D,'EIA Imports Gasoline'!$A:$A,AS$3,'EIA Imports Gasoline'!$C:$C,$A45)</f>
        <v/>
      </c>
      <c r="AT45">
        <f>SUMIFS('EIA Imports Gasoline'!$D:$D,'EIA Imports Gasoline'!$A:$A,AT$3,'EIA Imports Gasoline'!$C:$C,$A45)</f>
        <v/>
      </c>
      <c r="AU45">
        <f>SUMIFS('EIA Imports Gasoline'!$D:$D,'EIA Imports Gasoline'!$A:$A,AU$3,'EIA Imports Gasoline'!$C:$C,$A45)</f>
        <v/>
      </c>
    </row>
    <row r="46" spans="1:47">
      <c r="A46" t="s">
        <v>317</v>
      </c>
      <c r="B46" t="s">
        <v>1648</v>
      </c>
      <c r="C46" t="s">
        <v>1742</v>
      </c>
      <c r="D46">
        <f>SUMIFS('EIA Imports Gasoline'!$D:$D,'EIA Imports Gasoline'!$A:$A,D$3,'EIA Imports Gasoline'!$C:$C,$A46)</f>
        <v/>
      </c>
      <c r="E46">
        <f>SUMIFS('EIA Imports Gasoline'!$D:$D,'EIA Imports Gasoline'!$A:$A,E$3,'EIA Imports Gasoline'!$C:$C,$A46)</f>
        <v/>
      </c>
      <c r="F46">
        <f>SUMIFS('EIA Imports Gasoline'!$D:$D,'EIA Imports Gasoline'!$A:$A,F$3,'EIA Imports Gasoline'!$C:$C,$A46)</f>
        <v/>
      </c>
      <c r="G46">
        <f>SUMIFS('EIA Imports Gasoline'!$D:$D,'EIA Imports Gasoline'!$A:$A,G$3,'EIA Imports Gasoline'!$C:$C,$A46)</f>
        <v/>
      </c>
      <c r="H46">
        <f>SUMIFS('EIA Imports Gasoline'!$D:$D,'EIA Imports Gasoline'!$A:$A,H$3,'EIA Imports Gasoline'!$C:$C,$A46)</f>
        <v/>
      </c>
      <c r="I46">
        <f>SUMIFS('EIA Imports Gasoline'!$D:$D,'EIA Imports Gasoline'!$A:$A,I$3,'EIA Imports Gasoline'!$C:$C,$A46)</f>
        <v/>
      </c>
      <c r="J46">
        <f>SUMIFS('EIA Imports Gasoline'!$D:$D,'EIA Imports Gasoline'!$A:$A,J$3,'EIA Imports Gasoline'!$C:$C,$A46)</f>
        <v/>
      </c>
      <c r="K46">
        <f>SUMIFS('EIA Imports Gasoline'!$D:$D,'EIA Imports Gasoline'!$A:$A,K$3,'EIA Imports Gasoline'!$C:$C,$A46)</f>
        <v/>
      </c>
      <c r="L46">
        <f>SUMIFS('EIA Imports Gasoline'!$D:$D,'EIA Imports Gasoline'!$A:$A,L$3,'EIA Imports Gasoline'!$C:$C,$A46)</f>
        <v/>
      </c>
      <c r="M46">
        <f>SUMIFS('EIA Imports Gasoline'!$D:$D,'EIA Imports Gasoline'!$A:$A,M$3,'EIA Imports Gasoline'!$C:$C,$A46)</f>
        <v/>
      </c>
      <c r="N46">
        <f>SUMIFS('EIA Imports Gasoline'!$D:$D,'EIA Imports Gasoline'!$A:$A,N$3,'EIA Imports Gasoline'!$C:$C,$A46)</f>
        <v/>
      </c>
      <c r="O46">
        <f>SUMIFS('EIA Imports Gasoline'!$D:$D,'EIA Imports Gasoline'!$A:$A,O$3,'EIA Imports Gasoline'!$C:$C,$A46)</f>
        <v/>
      </c>
      <c r="P46">
        <f>SUMIFS('EIA Imports Gasoline'!$D:$D,'EIA Imports Gasoline'!$A:$A,P$3,'EIA Imports Gasoline'!$C:$C,$A46)</f>
        <v/>
      </c>
      <c r="Q46">
        <f>SUMIFS('EIA Imports Gasoline'!$D:$D,'EIA Imports Gasoline'!$A:$A,Q$3,'EIA Imports Gasoline'!$C:$C,$A46)</f>
        <v/>
      </c>
      <c r="R46">
        <f>SUMIFS('EIA Imports Gasoline'!$D:$D,'EIA Imports Gasoline'!$A:$A,R$3,'EIA Imports Gasoline'!$C:$C,$A46)</f>
        <v/>
      </c>
      <c r="S46">
        <f>SUMIFS('EIA Imports Gasoline'!$D:$D,'EIA Imports Gasoline'!$A:$A,S$3,'EIA Imports Gasoline'!$C:$C,$A46)</f>
        <v/>
      </c>
      <c r="T46">
        <f>SUMIFS('EIA Imports Gasoline'!$D:$D,'EIA Imports Gasoline'!$A:$A,T$3,'EIA Imports Gasoline'!$C:$C,$A46)</f>
        <v/>
      </c>
      <c r="U46">
        <f>SUMIFS('EIA Imports Gasoline'!$D:$D,'EIA Imports Gasoline'!$A:$A,U$3,'EIA Imports Gasoline'!$C:$C,$A46)</f>
        <v/>
      </c>
      <c r="V46">
        <f>SUMIFS('EIA Imports Gasoline'!$D:$D,'EIA Imports Gasoline'!$A:$A,V$3,'EIA Imports Gasoline'!$C:$C,$A46)</f>
        <v/>
      </c>
      <c r="W46">
        <f>SUMIFS('EIA Imports Gasoline'!$D:$D,'EIA Imports Gasoline'!$A:$A,W$3,'EIA Imports Gasoline'!$C:$C,$A46)</f>
        <v/>
      </c>
      <c r="X46">
        <f>SUMIFS('EIA Imports Gasoline'!$D:$D,'EIA Imports Gasoline'!$A:$A,X$3,'EIA Imports Gasoline'!$C:$C,$A46)</f>
        <v/>
      </c>
      <c r="Y46">
        <f>SUMIFS('EIA Imports Gasoline'!$D:$D,'EIA Imports Gasoline'!$A:$A,Y$3,'EIA Imports Gasoline'!$C:$C,$A46)</f>
        <v/>
      </c>
      <c r="Z46">
        <f>SUMIFS('EIA Imports Gasoline'!$D:$D,'EIA Imports Gasoline'!$A:$A,Z$3,'EIA Imports Gasoline'!$C:$C,$A46)</f>
        <v/>
      </c>
      <c r="AA46">
        <f>SUMIFS('EIA Imports Gasoline'!$D:$D,'EIA Imports Gasoline'!$A:$A,AA$3,'EIA Imports Gasoline'!$C:$C,$A46)</f>
        <v/>
      </c>
      <c r="AB46">
        <f>SUMIFS('EIA Imports Gasoline'!$D:$D,'EIA Imports Gasoline'!$A:$A,AB$3,'EIA Imports Gasoline'!$C:$C,$A46)</f>
        <v/>
      </c>
      <c r="AC46">
        <f>SUMIFS('EIA Imports Gasoline'!$D:$D,'EIA Imports Gasoline'!$A:$A,AC$3,'EIA Imports Gasoline'!$C:$C,$A46)</f>
        <v/>
      </c>
      <c r="AD46">
        <f>SUMIFS('EIA Imports Gasoline'!$D:$D,'EIA Imports Gasoline'!$A:$A,AD$3,'EIA Imports Gasoline'!$C:$C,$A46)</f>
        <v/>
      </c>
      <c r="AE46">
        <f>SUMIFS('EIA Imports Gasoline'!$D:$D,'EIA Imports Gasoline'!$A:$A,AE$3,'EIA Imports Gasoline'!$C:$C,$A46)</f>
        <v/>
      </c>
      <c r="AF46">
        <f>SUMIFS('EIA Imports Gasoline'!$D:$D,'EIA Imports Gasoline'!$A:$A,AF$3,'EIA Imports Gasoline'!$C:$C,$A46)</f>
        <v/>
      </c>
      <c r="AG46">
        <f>SUMIFS('EIA Imports Gasoline'!$D:$D,'EIA Imports Gasoline'!$A:$A,AG$3,'EIA Imports Gasoline'!$C:$C,$A46)</f>
        <v/>
      </c>
      <c r="AH46">
        <f>SUMIFS('EIA Imports Gasoline'!$D:$D,'EIA Imports Gasoline'!$A:$A,AH$3,'EIA Imports Gasoline'!$C:$C,$A46)</f>
        <v/>
      </c>
      <c r="AI46">
        <f>SUMIFS('EIA Imports Gasoline'!$D:$D,'EIA Imports Gasoline'!$A:$A,AI$3,'EIA Imports Gasoline'!$C:$C,$A46)</f>
        <v/>
      </c>
      <c r="AJ46">
        <f>SUMIFS('EIA Imports Gasoline'!$D:$D,'EIA Imports Gasoline'!$A:$A,AJ$3,'EIA Imports Gasoline'!$C:$C,$A46)</f>
        <v/>
      </c>
      <c r="AK46">
        <f>SUMIFS('EIA Imports Gasoline'!$D:$D,'EIA Imports Gasoline'!$A:$A,AK$3,'EIA Imports Gasoline'!$C:$C,$A46)</f>
        <v/>
      </c>
      <c r="AL46">
        <f>SUMIFS('EIA Imports Gasoline'!$D:$D,'EIA Imports Gasoline'!$A:$A,AL$3,'EIA Imports Gasoline'!$C:$C,$A46)</f>
        <v/>
      </c>
      <c r="AM46">
        <f>SUMIFS('EIA Imports Gasoline'!$D:$D,'EIA Imports Gasoline'!$A:$A,AM$3,'EIA Imports Gasoline'!$C:$C,$A46)</f>
        <v/>
      </c>
      <c r="AN46">
        <f>SUMIFS('EIA Imports Gasoline'!$D:$D,'EIA Imports Gasoline'!$A:$A,AN$3,'EIA Imports Gasoline'!$C:$C,$A46)</f>
        <v/>
      </c>
      <c r="AO46">
        <f>SUMIFS('EIA Imports Gasoline'!$D:$D,'EIA Imports Gasoline'!$A:$A,AO$3,'EIA Imports Gasoline'!$C:$C,$A46)</f>
        <v/>
      </c>
      <c r="AP46">
        <f>SUMIFS('EIA Imports Gasoline'!$D:$D,'EIA Imports Gasoline'!$A:$A,AP$3,'EIA Imports Gasoline'!$C:$C,$A46)</f>
        <v/>
      </c>
      <c r="AQ46">
        <f>SUMIFS('EIA Imports Gasoline'!$D:$D,'EIA Imports Gasoline'!$A:$A,AQ$3,'EIA Imports Gasoline'!$C:$C,$A46)</f>
        <v/>
      </c>
      <c r="AR46">
        <f>SUMIFS('EIA Imports Gasoline'!$D:$D,'EIA Imports Gasoline'!$A:$A,AR$3,'EIA Imports Gasoline'!$C:$C,$A46)</f>
        <v/>
      </c>
      <c r="AS46">
        <f>SUMIFS('EIA Imports Gasoline'!$D:$D,'EIA Imports Gasoline'!$A:$A,AS$3,'EIA Imports Gasoline'!$C:$C,$A46)</f>
        <v/>
      </c>
      <c r="AT46">
        <f>SUMIFS('EIA Imports Gasoline'!$D:$D,'EIA Imports Gasoline'!$A:$A,AT$3,'EIA Imports Gasoline'!$C:$C,$A46)</f>
        <v/>
      </c>
      <c r="AU46">
        <f>SUMIFS('EIA Imports Gasoline'!$D:$D,'EIA Imports Gasoline'!$A:$A,AU$3,'EIA Imports Gasoline'!$C:$C,$A46)</f>
        <v/>
      </c>
    </row>
    <row r="47" spans="1:47">
      <c r="A47" t="s">
        <v>281</v>
      </c>
      <c r="B47" t="s">
        <v>1648</v>
      </c>
      <c r="C47" t="s">
        <v>1742</v>
      </c>
      <c r="D47">
        <f>SUMIFS('EIA Imports Gasoline'!$D:$D,'EIA Imports Gasoline'!$A:$A,D$3,'EIA Imports Gasoline'!$C:$C,$A47)</f>
        <v/>
      </c>
      <c r="E47">
        <f>SUMIFS('EIA Imports Gasoline'!$D:$D,'EIA Imports Gasoline'!$A:$A,E$3,'EIA Imports Gasoline'!$C:$C,$A47)</f>
        <v/>
      </c>
      <c r="F47">
        <f>SUMIFS('EIA Imports Gasoline'!$D:$D,'EIA Imports Gasoline'!$A:$A,F$3,'EIA Imports Gasoline'!$C:$C,$A47)</f>
        <v/>
      </c>
      <c r="G47">
        <f>SUMIFS('EIA Imports Gasoline'!$D:$D,'EIA Imports Gasoline'!$A:$A,G$3,'EIA Imports Gasoline'!$C:$C,$A47)</f>
        <v/>
      </c>
      <c r="H47">
        <f>SUMIFS('EIA Imports Gasoline'!$D:$D,'EIA Imports Gasoline'!$A:$A,H$3,'EIA Imports Gasoline'!$C:$C,$A47)</f>
        <v/>
      </c>
      <c r="I47">
        <f>SUMIFS('EIA Imports Gasoline'!$D:$D,'EIA Imports Gasoline'!$A:$A,I$3,'EIA Imports Gasoline'!$C:$C,$A47)</f>
        <v/>
      </c>
      <c r="J47">
        <f>SUMIFS('EIA Imports Gasoline'!$D:$D,'EIA Imports Gasoline'!$A:$A,J$3,'EIA Imports Gasoline'!$C:$C,$A47)</f>
        <v/>
      </c>
      <c r="K47">
        <f>SUMIFS('EIA Imports Gasoline'!$D:$D,'EIA Imports Gasoline'!$A:$A,K$3,'EIA Imports Gasoline'!$C:$C,$A47)</f>
        <v/>
      </c>
      <c r="L47">
        <f>SUMIFS('EIA Imports Gasoline'!$D:$D,'EIA Imports Gasoline'!$A:$A,L$3,'EIA Imports Gasoline'!$C:$C,$A47)</f>
        <v/>
      </c>
      <c r="M47">
        <f>SUMIFS('EIA Imports Gasoline'!$D:$D,'EIA Imports Gasoline'!$A:$A,M$3,'EIA Imports Gasoline'!$C:$C,$A47)</f>
        <v/>
      </c>
      <c r="N47">
        <f>SUMIFS('EIA Imports Gasoline'!$D:$D,'EIA Imports Gasoline'!$A:$A,N$3,'EIA Imports Gasoline'!$C:$C,$A47)</f>
        <v/>
      </c>
      <c r="O47">
        <f>SUMIFS('EIA Imports Gasoline'!$D:$D,'EIA Imports Gasoline'!$A:$A,O$3,'EIA Imports Gasoline'!$C:$C,$A47)</f>
        <v/>
      </c>
      <c r="P47">
        <f>SUMIFS('EIA Imports Gasoline'!$D:$D,'EIA Imports Gasoline'!$A:$A,P$3,'EIA Imports Gasoline'!$C:$C,$A47)</f>
        <v/>
      </c>
      <c r="Q47">
        <f>SUMIFS('EIA Imports Gasoline'!$D:$D,'EIA Imports Gasoline'!$A:$A,Q$3,'EIA Imports Gasoline'!$C:$C,$A47)</f>
        <v/>
      </c>
      <c r="R47">
        <f>SUMIFS('EIA Imports Gasoline'!$D:$D,'EIA Imports Gasoline'!$A:$A,R$3,'EIA Imports Gasoline'!$C:$C,$A47)</f>
        <v/>
      </c>
      <c r="S47">
        <f>SUMIFS('EIA Imports Gasoline'!$D:$D,'EIA Imports Gasoline'!$A:$A,S$3,'EIA Imports Gasoline'!$C:$C,$A47)</f>
        <v/>
      </c>
      <c r="T47">
        <f>SUMIFS('EIA Imports Gasoline'!$D:$D,'EIA Imports Gasoline'!$A:$A,T$3,'EIA Imports Gasoline'!$C:$C,$A47)</f>
        <v/>
      </c>
      <c r="U47">
        <f>SUMIFS('EIA Imports Gasoline'!$D:$D,'EIA Imports Gasoline'!$A:$A,U$3,'EIA Imports Gasoline'!$C:$C,$A47)</f>
        <v/>
      </c>
      <c r="V47">
        <f>SUMIFS('EIA Imports Gasoline'!$D:$D,'EIA Imports Gasoline'!$A:$A,V$3,'EIA Imports Gasoline'!$C:$C,$A47)</f>
        <v/>
      </c>
      <c r="W47">
        <f>SUMIFS('EIA Imports Gasoline'!$D:$D,'EIA Imports Gasoline'!$A:$A,W$3,'EIA Imports Gasoline'!$C:$C,$A47)</f>
        <v/>
      </c>
      <c r="X47">
        <f>SUMIFS('EIA Imports Gasoline'!$D:$D,'EIA Imports Gasoline'!$A:$A,X$3,'EIA Imports Gasoline'!$C:$C,$A47)</f>
        <v/>
      </c>
      <c r="Y47">
        <f>SUMIFS('EIA Imports Gasoline'!$D:$D,'EIA Imports Gasoline'!$A:$A,Y$3,'EIA Imports Gasoline'!$C:$C,$A47)</f>
        <v/>
      </c>
      <c r="Z47">
        <f>SUMIFS('EIA Imports Gasoline'!$D:$D,'EIA Imports Gasoline'!$A:$A,Z$3,'EIA Imports Gasoline'!$C:$C,$A47)</f>
        <v/>
      </c>
      <c r="AA47">
        <f>SUMIFS('EIA Imports Gasoline'!$D:$D,'EIA Imports Gasoline'!$A:$A,AA$3,'EIA Imports Gasoline'!$C:$C,$A47)</f>
        <v/>
      </c>
      <c r="AB47">
        <f>SUMIFS('EIA Imports Gasoline'!$D:$D,'EIA Imports Gasoline'!$A:$A,AB$3,'EIA Imports Gasoline'!$C:$C,$A47)</f>
        <v/>
      </c>
      <c r="AC47">
        <f>SUMIFS('EIA Imports Gasoline'!$D:$D,'EIA Imports Gasoline'!$A:$A,AC$3,'EIA Imports Gasoline'!$C:$C,$A47)</f>
        <v/>
      </c>
      <c r="AD47">
        <f>SUMIFS('EIA Imports Gasoline'!$D:$D,'EIA Imports Gasoline'!$A:$A,AD$3,'EIA Imports Gasoline'!$C:$C,$A47)</f>
        <v/>
      </c>
      <c r="AE47">
        <f>SUMIFS('EIA Imports Gasoline'!$D:$D,'EIA Imports Gasoline'!$A:$A,AE$3,'EIA Imports Gasoline'!$C:$C,$A47)</f>
        <v/>
      </c>
      <c r="AF47">
        <f>SUMIFS('EIA Imports Gasoline'!$D:$D,'EIA Imports Gasoline'!$A:$A,AF$3,'EIA Imports Gasoline'!$C:$C,$A47)</f>
        <v/>
      </c>
      <c r="AG47">
        <f>SUMIFS('EIA Imports Gasoline'!$D:$D,'EIA Imports Gasoline'!$A:$A,AG$3,'EIA Imports Gasoline'!$C:$C,$A47)</f>
        <v/>
      </c>
      <c r="AH47">
        <f>SUMIFS('EIA Imports Gasoline'!$D:$D,'EIA Imports Gasoline'!$A:$A,AH$3,'EIA Imports Gasoline'!$C:$C,$A47)</f>
        <v/>
      </c>
      <c r="AI47">
        <f>SUMIFS('EIA Imports Gasoline'!$D:$D,'EIA Imports Gasoline'!$A:$A,AI$3,'EIA Imports Gasoline'!$C:$C,$A47)</f>
        <v/>
      </c>
      <c r="AJ47">
        <f>SUMIFS('EIA Imports Gasoline'!$D:$D,'EIA Imports Gasoline'!$A:$A,AJ$3,'EIA Imports Gasoline'!$C:$C,$A47)</f>
        <v/>
      </c>
      <c r="AK47">
        <f>SUMIFS('EIA Imports Gasoline'!$D:$D,'EIA Imports Gasoline'!$A:$A,AK$3,'EIA Imports Gasoline'!$C:$C,$A47)</f>
        <v/>
      </c>
      <c r="AL47">
        <f>SUMIFS('EIA Imports Gasoline'!$D:$D,'EIA Imports Gasoline'!$A:$A,AL$3,'EIA Imports Gasoline'!$C:$C,$A47)</f>
        <v/>
      </c>
      <c r="AM47">
        <f>SUMIFS('EIA Imports Gasoline'!$D:$D,'EIA Imports Gasoline'!$A:$A,AM$3,'EIA Imports Gasoline'!$C:$C,$A47)</f>
        <v/>
      </c>
      <c r="AN47">
        <f>SUMIFS('EIA Imports Gasoline'!$D:$D,'EIA Imports Gasoline'!$A:$A,AN$3,'EIA Imports Gasoline'!$C:$C,$A47)</f>
        <v/>
      </c>
      <c r="AO47">
        <f>SUMIFS('EIA Imports Gasoline'!$D:$D,'EIA Imports Gasoline'!$A:$A,AO$3,'EIA Imports Gasoline'!$C:$C,$A47)</f>
        <v/>
      </c>
      <c r="AP47">
        <f>SUMIFS('EIA Imports Gasoline'!$D:$D,'EIA Imports Gasoline'!$A:$A,AP$3,'EIA Imports Gasoline'!$C:$C,$A47)</f>
        <v/>
      </c>
      <c r="AQ47">
        <f>SUMIFS('EIA Imports Gasoline'!$D:$D,'EIA Imports Gasoline'!$A:$A,AQ$3,'EIA Imports Gasoline'!$C:$C,$A47)</f>
        <v/>
      </c>
      <c r="AR47">
        <f>SUMIFS('EIA Imports Gasoline'!$D:$D,'EIA Imports Gasoline'!$A:$A,AR$3,'EIA Imports Gasoline'!$C:$C,$A47)</f>
        <v/>
      </c>
      <c r="AS47">
        <f>SUMIFS('EIA Imports Gasoline'!$D:$D,'EIA Imports Gasoline'!$A:$A,AS$3,'EIA Imports Gasoline'!$C:$C,$A47)</f>
        <v/>
      </c>
      <c r="AT47">
        <f>SUMIFS('EIA Imports Gasoline'!$D:$D,'EIA Imports Gasoline'!$A:$A,AT$3,'EIA Imports Gasoline'!$C:$C,$A47)</f>
        <v/>
      </c>
      <c r="AU47">
        <f>SUMIFS('EIA Imports Gasoline'!$D:$D,'EIA Imports Gasoline'!$A:$A,AU$3,'EIA Imports Gasoline'!$C:$C,$A47)</f>
        <v/>
      </c>
    </row>
    <row r="48" spans="1:47">
      <c r="A48" t="s">
        <v>262</v>
      </c>
      <c r="B48" t="s">
        <v>1648</v>
      </c>
      <c r="C48" t="s">
        <v>1742</v>
      </c>
      <c r="D48">
        <f>SUMIFS('EIA Imports Gasoline'!$D:$D,'EIA Imports Gasoline'!$A:$A,D$3,'EIA Imports Gasoline'!$C:$C,$A48)</f>
        <v/>
      </c>
      <c r="E48">
        <f>SUMIFS('EIA Imports Gasoline'!$D:$D,'EIA Imports Gasoline'!$A:$A,E$3,'EIA Imports Gasoline'!$C:$C,$A48)</f>
        <v/>
      </c>
      <c r="F48">
        <f>SUMIFS('EIA Imports Gasoline'!$D:$D,'EIA Imports Gasoline'!$A:$A,F$3,'EIA Imports Gasoline'!$C:$C,$A48)</f>
        <v/>
      </c>
      <c r="G48">
        <f>SUMIFS('EIA Imports Gasoline'!$D:$D,'EIA Imports Gasoline'!$A:$A,G$3,'EIA Imports Gasoline'!$C:$C,$A48)</f>
        <v/>
      </c>
      <c r="H48">
        <f>SUMIFS('EIA Imports Gasoline'!$D:$D,'EIA Imports Gasoline'!$A:$A,H$3,'EIA Imports Gasoline'!$C:$C,$A48)</f>
        <v/>
      </c>
      <c r="I48">
        <f>SUMIFS('EIA Imports Gasoline'!$D:$D,'EIA Imports Gasoline'!$A:$A,I$3,'EIA Imports Gasoline'!$C:$C,$A48)</f>
        <v/>
      </c>
      <c r="J48">
        <f>SUMIFS('EIA Imports Gasoline'!$D:$D,'EIA Imports Gasoline'!$A:$A,J$3,'EIA Imports Gasoline'!$C:$C,$A48)</f>
        <v/>
      </c>
      <c r="K48">
        <f>SUMIFS('EIA Imports Gasoline'!$D:$D,'EIA Imports Gasoline'!$A:$A,K$3,'EIA Imports Gasoline'!$C:$C,$A48)</f>
        <v/>
      </c>
      <c r="L48">
        <f>SUMIFS('EIA Imports Gasoline'!$D:$D,'EIA Imports Gasoline'!$A:$A,L$3,'EIA Imports Gasoline'!$C:$C,$A48)</f>
        <v/>
      </c>
      <c r="M48">
        <f>SUMIFS('EIA Imports Gasoline'!$D:$D,'EIA Imports Gasoline'!$A:$A,M$3,'EIA Imports Gasoline'!$C:$C,$A48)</f>
        <v/>
      </c>
      <c r="N48">
        <f>SUMIFS('EIA Imports Gasoline'!$D:$D,'EIA Imports Gasoline'!$A:$A,N$3,'EIA Imports Gasoline'!$C:$C,$A48)</f>
        <v/>
      </c>
      <c r="O48">
        <f>SUMIFS('EIA Imports Gasoline'!$D:$D,'EIA Imports Gasoline'!$A:$A,O$3,'EIA Imports Gasoline'!$C:$C,$A48)</f>
        <v/>
      </c>
      <c r="P48">
        <f>SUMIFS('EIA Imports Gasoline'!$D:$D,'EIA Imports Gasoline'!$A:$A,P$3,'EIA Imports Gasoline'!$C:$C,$A48)</f>
        <v/>
      </c>
      <c r="Q48">
        <f>SUMIFS('EIA Imports Gasoline'!$D:$D,'EIA Imports Gasoline'!$A:$A,Q$3,'EIA Imports Gasoline'!$C:$C,$A48)</f>
        <v/>
      </c>
      <c r="R48">
        <f>SUMIFS('EIA Imports Gasoline'!$D:$D,'EIA Imports Gasoline'!$A:$A,R$3,'EIA Imports Gasoline'!$C:$C,$A48)</f>
        <v/>
      </c>
      <c r="S48">
        <f>SUMIFS('EIA Imports Gasoline'!$D:$D,'EIA Imports Gasoline'!$A:$A,S$3,'EIA Imports Gasoline'!$C:$C,$A48)</f>
        <v/>
      </c>
      <c r="T48">
        <f>SUMIFS('EIA Imports Gasoline'!$D:$D,'EIA Imports Gasoline'!$A:$A,T$3,'EIA Imports Gasoline'!$C:$C,$A48)</f>
        <v/>
      </c>
      <c r="U48">
        <f>SUMIFS('EIA Imports Gasoline'!$D:$D,'EIA Imports Gasoline'!$A:$A,U$3,'EIA Imports Gasoline'!$C:$C,$A48)</f>
        <v/>
      </c>
      <c r="V48">
        <f>SUMIFS('EIA Imports Gasoline'!$D:$D,'EIA Imports Gasoline'!$A:$A,V$3,'EIA Imports Gasoline'!$C:$C,$A48)</f>
        <v/>
      </c>
      <c r="W48">
        <f>SUMIFS('EIA Imports Gasoline'!$D:$D,'EIA Imports Gasoline'!$A:$A,W$3,'EIA Imports Gasoline'!$C:$C,$A48)</f>
        <v/>
      </c>
      <c r="X48">
        <f>SUMIFS('EIA Imports Gasoline'!$D:$D,'EIA Imports Gasoline'!$A:$A,X$3,'EIA Imports Gasoline'!$C:$C,$A48)</f>
        <v/>
      </c>
      <c r="Y48">
        <f>SUMIFS('EIA Imports Gasoline'!$D:$D,'EIA Imports Gasoline'!$A:$A,Y$3,'EIA Imports Gasoline'!$C:$C,$A48)</f>
        <v/>
      </c>
      <c r="Z48">
        <f>SUMIFS('EIA Imports Gasoline'!$D:$D,'EIA Imports Gasoline'!$A:$A,Z$3,'EIA Imports Gasoline'!$C:$C,$A48)</f>
        <v/>
      </c>
      <c r="AA48">
        <f>SUMIFS('EIA Imports Gasoline'!$D:$D,'EIA Imports Gasoline'!$A:$A,AA$3,'EIA Imports Gasoline'!$C:$C,$A48)</f>
        <v/>
      </c>
      <c r="AB48">
        <f>SUMIFS('EIA Imports Gasoline'!$D:$D,'EIA Imports Gasoline'!$A:$A,AB$3,'EIA Imports Gasoline'!$C:$C,$A48)</f>
        <v/>
      </c>
      <c r="AC48">
        <f>SUMIFS('EIA Imports Gasoline'!$D:$D,'EIA Imports Gasoline'!$A:$A,AC$3,'EIA Imports Gasoline'!$C:$C,$A48)</f>
        <v/>
      </c>
      <c r="AD48">
        <f>SUMIFS('EIA Imports Gasoline'!$D:$D,'EIA Imports Gasoline'!$A:$A,AD$3,'EIA Imports Gasoline'!$C:$C,$A48)</f>
        <v/>
      </c>
      <c r="AE48">
        <f>SUMIFS('EIA Imports Gasoline'!$D:$D,'EIA Imports Gasoline'!$A:$A,AE$3,'EIA Imports Gasoline'!$C:$C,$A48)</f>
        <v/>
      </c>
      <c r="AF48">
        <f>SUMIFS('EIA Imports Gasoline'!$D:$D,'EIA Imports Gasoline'!$A:$A,AF$3,'EIA Imports Gasoline'!$C:$C,$A48)</f>
        <v/>
      </c>
      <c r="AG48">
        <f>SUMIFS('EIA Imports Gasoline'!$D:$D,'EIA Imports Gasoline'!$A:$A,AG$3,'EIA Imports Gasoline'!$C:$C,$A48)</f>
        <v/>
      </c>
      <c r="AH48">
        <f>SUMIFS('EIA Imports Gasoline'!$D:$D,'EIA Imports Gasoline'!$A:$A,AH$3,'EIA Imports Gasoline'!$C:$C,$A48)</f>
        <v/>
      </c>
      <c r="AI48">
        <f>SUMIFS('EIA Imports Gasoline'!$D:$D,'EIA Imports Gasoline'!$A:$A,AI$3,'EIA Imports Gasoline'!$C:$C,$A48)</f>
        <v/>
      </c>
      <c r="AJ48">
        <f>SUMIFS('EIA Imports Gasoline'!$D:$D,'EIA Imports Gasoline'!$A:$A,AJ$3,'EIA Imports Gasoline'!$C:$C,$A48)</f>
        <v/>
      </c>
      <c r="AK48">
        <f>SUMIFS('EIA Imports Gasoline'!$D:$D,'EIA Imports Gasoline'!$A:$A,AK$3,'EIA Imports Gasoline'!$C:$C,$A48)</f>
        <v/>
      </c>
      <c r="AL48">
        <f>SUMIFS('EIA Imports Gasoline'!$D:$D,'EIA Imports Gasoline'!$A:$A,AL$3,'EIA Imports Gasoline'!$C:$C,$A48)</f>
        <v/>
      </c>
      <c r="AM48">
        <f>SUMIFS('EIA Imports Gasoline'!$D:$D,'EIA Imports Gasoline'!$A:$A,AM$3,'EIA Imports Gasoline'!$C:$C,$A48)</f>
        <v/>
      </c>
      <c r="AN48">
        <f>SUMIFS('EIA Imports Gasoline'!$D:$D,'EIA Imports Gasoline'!$A:$A,AN$3,'EIA Imports Gasoline'!$C:$C,$A48)</f>
        <v/>
      </c>
      <c r="AO48">
        <f>SUMIFS('EIA Imports Gasoline'!$D:$D,'EIA Imports Gasoline'!$A:$A,AO$3,'EIA Imports Gasoline'!$C:$C,$A48)</f>
        <v/>
      </c>
      <c r="AP48">
        <f>SUMIFS('EIA Imports Gasoline'!$D:$D,'EIA Imports Gasoline'!$A:$A,AP$3,'EIA Imports Gasoline'!$C:$C,$A48)</f>
        <v/>
      </c>
      <c r="AQ48">
        <f>SUMIFS('EIA Imports Gasoline'!$D:$D,'EIA Imports Gasoline'!$A:$A,AQ$3,'EIA Imports Gasoline'!$C:$C,$A48)</f>
        <v/>
      </c>
      <c r="AR48">
        <f>SUMIFS('EIA Imports Gasoline'!$D:$D,'EIA Imports Gasoline'!$A:$A,AR$3,'EIA Imports Gasoline'!$C:$C,$A48)</f>
        <v/>
      </c>
      <c r="AS48">
        <f>SUMIFS('EIA Imports Gasoline'!$D:$D,'EIA Imports Gasoline'!$A:$A,AS$3,'EIA Imports Gasoline'!$C:$C,$A48)</f>
        <v/>
      </c>
      <c r="AT48">
        <f>SUMIFS('EIA Imports Gasoline'!$D:$D,'EIA Imports Gasoline'!$A:$A,AT$3,'EIA Imports Gasoline'!$C:$C,$A48)</f>
        <v/>
      </c>
      <c r="AU48">
        <f>SUMIFS('EIA Imports Gasoline'!$D:$D,'EIA Imports Gasoline'!$A:$A,AU$3,'EIA Imports Gasoline'!$C:$C,$A48)</f>
        <v/>
      </c>
    </row>
    <row r="49" spans="1:47">
      <c r="A49" t="s">
        <v>337</v>
      </c>
      <c r="B49" t="s">
        <v>1648</v>
      </c>
      <c r="C49" t="s">
        <v>1742</v>
      </c>
      <c r="D49">
        <f>SUMIFS('EIA Imports Gasoline'!$D:$D,'EIA Imports Gasoline'!$A:$A,D$3,'EIA Imports Gasoline'!$C:$C,$A49)</f>
        <v/>
      </c>
      <c r="E49">
        <f>SUMIFS('EIA Imports Gasoline'!$D:$D,'EIA Imports Gasoline'!$A:$A,E$3,'EIA Imports Gasoline'!$C:$C,$A49)</f>
        <v/>
      </c>
      <c r="F49">
        <f>SUMIFS('EIA Imports Gasoline'!$D:$D,'EIA Imports Gasoline'!$A:$A,F$3,'EIA Imports Gasoline'!$C:$C,$A49)</f>
        <v/>
      </c>
      <c r="G49">
        <f>SUMIFS('EIA Imports Gasoline'!$D:$D,'EIA Imports Gasoline'!$A:$A,G$3,'EIA Imports Gasoline'!$C:$C,$A49)</f>
        <v/>
      </c>
      <c r="H49">
        <f>SUMIFS('EIA Imports Gasoline'!$D:$D,'EIA Imports Gasoline'!$A:$A,H$3,'EIA Imports Gasoline'!$C:$C,$A49)</f>
        <v/>
      </c>
      <c r="I49">
        <f>SUMIFS('EIA Imports Gasoline'!$D:$D,'EIA Imports Gasoline'!$A:$A,I$3,'EIA Imports Gasoline'!$C:$C,$A49)</f>
        <v/>
      </c>
      <c r="J49">
        <f>SUMIFS('EIA Imports Gasoline'!$D:$D,'EIA Imports Gasoline'!$A:$A,J$3,'EIA Imports Gasoline'!$C:$C,$A49)</f>
        <v/>
      </c>
      <c r="K49">
        <f>SUMIFS('EIA Imports Gasoline'!$D:$D,'EIA Imports Gasoline'!$A:$A,K$3,'EIA Imports Gasoline'!$C:$C,$A49)</f>
        <v/>
      </c>
      <c r="L49">
        <f>SUMIFS('EIA Imports Gasoline'!$D:$D,'EIA Imports Gasoline'!$A:$A,L$3,'EIA Imports Gasoline'!$C:$C,$A49)</f>
        <v/>
      </c>
      <c r="M49">
        <f>SUMIFS('EIA Imports Gasoline'!$D:$D,'EIA Imports Gasoline'!$A:$A,M$3,'EIA Imports Gasoline'!$C:$C,$A49)</f>
        <v/>
      </c>
      <c r="N49">
        <f>SUMIFS('EIA Imports Gasoline'!$D:$D,'EIA Imports Gasoline'!$A:$A,N$3,'EIA Imports Gasoline'!$C:$C,$A49)</f>
        <v/>
      </c>
      <c r="O49">
        <f>SUMIFS('EIA Imports Gasoline'!$D:$D,'EIA Imports Gasoline'!$A:$A,O$3,'EIA Imports Gasoline'!$C:$C,$A49)</f>
        <v/>
      </c>
      <c r="P49">
        <f>SUMIFS('EIA Imports Gasoline'!$D:$D,'EIA Imports Gasoline'!$A:$A,P$3,'EIA Imports Gasoline'!$C:$C,$A49)</f>
        <v/>
      </c>
      <c r="Q49">
        <f>SUMIFS('EIA Imports Gasoline'!$D:$D,'EIA Imports Gasoline'!$A:$A,Q$3,'EIA Imports Gasoline'!$C:$C,$A49)</f>
        <v/>
      </c>
      <c r="R49">
        <f>SUMIFS('EIA Imports Gasoline'!$D:$D,'EIA Imports Gasoline'!$A:$A,R$3,'EIA Imports Gasoline'!$C:$C,$A49)</f>
        <v/>
      </c>
      <c r="S49">
        <f>SUMIFS('EIA Imports Gasoline'!$D:$D,'EIA Imports Gasoline'!$A:$A,S$3,'EIA Imports Gasoline'!$C:$C,$A49)</f>
        <v/>
      </c>
      <c r="T49">
        <f>SUMIFS('EIA Imports Gasoline'!$D:$D,'EIA Imports Gasoline'!$A:$A,T$3,'EIA Imports Gasoline'!$C:$C,$A49)</f>
        <v/>
      </c>
      <c r="U49">
        <f>SUMIFS('EIA Imports Gasoline'!$D:$D,'EIA Imports Gasoline'!$A:$A,U$3,'EIA Imports Gasoline'!$C:$C,$A49)</f>
        <v/>
      </c>
      <c r="V49">
        <f>SUMIFS('EIA Imports Gasoline'!$D:$D,'EIA Imports Gasoline'!$A:$A,V$3,'EIA Imports Gasoline'!$C:$C,$A49)</f>
        <v/>
      </c>
      <c r="W49">
        <f>SUMIFS('EIA Imports Gasoline'!$D:$D,'EIA Imports Gasoline'!$A:$A,W$3,'EIA Imports Gasoline'!$C:$C,$A49)</f>
        <v/>
      </c>
      <c r="X49">
        <f>SUMIFS('EIA Imports Gasoline'!$D:$D,'EIA Imports Gasoline'!$A:$A,X$3,'EIA Imports Gasoline'!$C:$C,$A49)</f>
        <v/>
      </c>
      <c r="Y49">
        <f>SUMIFS('EIA Imports Gasoline'!$D:$D,'EIA Imports Gasoline'!$A:$A,Y$3,'EIA Imports Gasoline'!$C:$C,$A49)</f>
        <v/>
      </c>
      <c r="Z49">
        <f>SUMIFS('EIA Imports Gasoline'!$D:$D,'EIA Imports Gasoline'!$A:$A,Z$3,'EIA Imports Gasoline'!$C:$C,$A49)</f>
        <v/>
      </c>
      <c r="AA49">
        <f>SUMIFS('EIA Imports Gasoline'!$D:$D,'EIA Imports Gasoline'!$A:$A,AA$3,'EIA Imports Gasoline'!$C:$C,$A49)</f>
        <v/>
      </c>
      <c r="AB49">
        <f>SUMIFS('EIA Imports Gasoline'!$D:$D,'EIA Imports Gasoline'!$A:$A,AB$3,'EIA Imports Gasoline'!$C:$C,$A49)</f>
        <v/>
      </c>
      <c r="AC49">
        <f>SUMIFS('EIA Imports Gasoline'!$D:$D,'EIA Imports Gasoline'!$A:$A,AC$3,'EIA Imports Gasoline'!$C:$C,$A49)</f>
        <v/>
      </c>
      <c r="AD49">
        <f>SUMIFS('EIA Imports Gasoline'!$D:$D,'EIA Imports Gasoline'!$A:$A,AD$3,'EIA Imports Gasoline'!$C:$C,$A49)</f>
        <v/>
      </c>
      <c r="AE49">
        <f>SUMIFS('EIA Imports Gasoline'!$D:$D,'EIA Imports Gasoline'!$A:$A,AE$3,'EIA Imports Gasoline'!$C:$C,$A49)</f>
        <v/>
      </c>
      <c r="AF49">
        <f>SUMIFS('EIA Imports Gasoline'!$D:$D,'EIA Imports Gasoline'!$A:$A,AF$3,'EIA Imports Gasoline'!$C:$C,$A49)</f>
        <v/>
      </c>
      <c r="AG49">
        <f>SUMIFS('EIA Imports Gasoline'!$D:$D,'EIA Imports Gasoline'!$A:$A,AG$3,'EIA Imports Gasoline'!$C:$C,$A49)</f>
        <v/>
      </c>
      <c r="AH49">
        <f>SUMIFS('EIA Imports Gasoline'!$D:$D,'EIA Imports Gasoline'!$A:$A,AH$3,'EIA Imports Gasoline'!$C:$C,$A49)</f>
        <v/>
      </c>
      <c r="AI49">
        <f>SUMIFS('EIA Imports Gasoline'!$D:$D,'EIA Imports Gasoline'!$A:$A,AI$3,'EIA Imports Gasoline'!$C:$C,$A49)</f>
        <v/>
      </c>
      <c r="AJ49">
        <f>SUMIFS('EIA Imports Gasoline'!$D:$D,'EIA Imports Gasoline'!$A:$A,AJ$3,'EIA Imports Gasoline'!$C:$C,$A49)</f>
        <v/>
      </c>
      <c r="AK49">
        <f>SUMIFS('EIA Imports Gasoline'!$D:$D,'EIA Imports Gasoline'!$A:$A,AK$3,'EIA Imports Gasoline'!$C:$C,$A49)</f>
        <v/>
      </c>
      <c r="AL49">
        <f>SUMIFS('EIA Imports Gasoline'!$D:$D,'EIA Imports Gasoline'!$A:$A,AL$3,'EIA Imports Gasoline'!$C:$C,$A49)</f>
        <v/>
      </c>
      <c r="AM49">
        <f>SUMIFS('EIA Imports Gasoline'!$D:$D,'EIA Imports Gasoline'!$A:$A,AM$3,'EIA Imports Gasoline'!$C:$C,$A49)</f>
        <v/>
      </c>
      <c r="AN49">
        <f>SUMIFS('EIA Imports Gasoline'!$D:$D,'EIA Imports Gasoline'!$A:$A,AN$3,'EIA Imports Gasoline'!$C:$C,$A49)</f>
        <v/>
      </c>
      <c r="AO49">
        <f>SUMIFS('EIA Imports Gasoline'!$D:$D,'EIA Imports Gasoline'!$A:$A,AO$3,'EIA Imports Gasoline'!$C:$C,$A49)</f>
        <v/>
      </c>
      <c r="AP49">
        <f>SUMIFS('EIA Imports Gasoline'!$D:$D,'EIA Imports Gasoline'!$A:$A,AP$3,'EIA Imports Gasoline'!$C:$C,$A49)</f>
        <v/>
      </c>
      <c r="AQ49">
        <f>SUMIFS('EIA Imports Gasoline'!$D:$D,'EIA Imports Gasoline'!$A:$A,AQ$3,'EIA Imports Gasoline'!$C:$C,$A49)</f>
        <v/>
      </c>
      <c r="AR49">
        <f>SUMIFS('EIA Imports Gasoline'!$D:$D,'EIA Imports Gasoline'!$A:$A,AR$3,'EIA Imports Gasoline'!$C:$C,$A49)</f>
        <v/>
      </c>
      <c r="AS49">
        <f>SUMIFS('EIA Imports Gasoline'!$D:$D,'EIA Imports Gasoline'!$A:$A,AS$3,'EIA Imports Gasoline'!$C:$C,$A49)</f>
        <v/>
      </c>
      <c r="AT49">
        <f>SUMIFS('EIA Imports Gasoline'!$D:$D,'EIA Imports Gasoline'!$A:$A,AT$3,'EIA Imports Gasoline'!$C:$C,$A49)</f>
        <v/>
      </c>
      <c r="AU49">
        <f>SUMIFS('EIA Imports Gasoline'!$D:$D,'EIA Imports Gasoline'!$A:$A,AU$3,'EIA Imports Gasoline'!$C:$C,$A49)</f>
        <v/>
      </c>
    </row>
    <row r="50" spans="1:47">
      <c r="A50" t="s">
        <v>342</v>
      </c>
      <c r="B50" t="s">
        <v>1648</v>
      </c>
      <c r="C50" t="s">
        <v>1742</v>
      </c>
      <c r="D50">
        <f>SUMIFS('EIA Imports Gasoline'!$D:$D,'EIA Imports Gasoline'!$A:$A,D$3,'EIA Imports Gasoline'!$C:$C,$A50)</f>
        <v/>
      </c>
      <c r="E50">
        <f>SUMIFS('EIA Imports Gasoline'!$D:$D,'EIA Imports Gasoline'!$A:$A,E$3,'EIA Imports Gasoline'!$C:$C,$A50)</f>
        <v/>
      </c>
      <c r="F50">
        <f>SUMIFS('EIA Imports Gasoline'!$D:$D,'EIA Imports Gasoline'!$A:$A,F$3,'EIA Imports Gasoline'!$C:$C,$A50)</f>
        <v/>
      </c>
      <c r="G50">
        <f>SUMIFS('EIA Imports Gasoline'!$D:$D,'EIA Imports Gasoline'!$A:$A,G$3,'EIA Imports Gasoline'!$C:$C,$A50)</f>
        <v/>
      </c>
      <c r="H50">
        <f>SUMIFS('EIA Imports Gasoline'!$D:$D,'EIA Imports Gasoline'!$A:$A,H$3,'EIA Imports Gasoline'!$C:$C,$A50)</f>
        <v/>
      </c>
      <c r="I50">
        <f>SUMIFS('EIA Imports Gasoline'!$D:$D,'EIA Imports Gasoline'!$A:$A,I$3,'EIA Imports Gasoline'!$C:$C,$A50)</f>
        <v/>
      </c>
      <c r="J50">
        <f>SUMIFS('EIA Imports Gasoline'!$D:$D,'EIA Imports Gasoline'!$A:$A,J$3,'EIA Imports Gasoline'!$C:$C,$A50)</f>
        <v/>
      </c>
      <c r="K50">
        <f>SUMIFS('EIA Imports Gasoline'!$D:$D,'EIA Imports Gasoline'!$A:$A,K$3,'EIA Imports Gasoline'!$C:$C,$A50)</f>
        <v/>
      </c>
      <c r="L50">
        <f>SUMIFS('EIA Imports Gasoline'!$D:$D,'EIA Imports Gasoline'!$A:$A,L$3,'EIA Imports Gasoline'!$C:$C,$A50)</f>
        <v/>
      </c>
      <c r="M50">
        <f>SUMIFS('EIA Imports Gasoline'!$D:$D,'EIA Imports Gasoline'!$A:$A,M$3,'EIA Imports Gasoline'!$C:$C,$A50)</f>
        <v/>
      </c>
      <c r="N50">
        <f>SUMIFS('EIA Imports Gasoline'!$D:$D,'EIA Imports Gasoline'!$A:$A,N$3,'EIA Imports Gasoline'!$C:$C,$A50)</f>
        <v/>
      </c>
      <c r="O50">
        <f>SUMIFS('EIA Imports Gasoline'!$D:$D,'EIA Imports Gasoline'!$A:$A,O$3,'EIA Imports Gasoline'!$C:$C,$A50)</f>
        <v/>
      </c>
      <c r="P50">
        <f>SUMIFS('EIA Imports Gasoline'!$D:$D,'EIA Imports Gasoline'!$A:$A,P$3,'EIA Imports Gasoline'!$C:$C,$A50)</f>
        <v/>
      </c>
      <c r="Q50">
        <f>SUMIFS('EIA Imports Gasoline'!$D:$D,'EIA Imports Gasoline'!$A:$A,Q$3,'EIA Imports Gasoline'!$C:$C,$A50)</f>
        <v/>
      </c>
      <c r="R50">
        <f>SUMIFS('EIA Imports Gasoline'!$D:$D,'EIA Imports Gasoline'!$A:$A,R$3,'EIA Imports Gasoline'!$C:$C,$A50)</f>
        <v/>
      </c>
      <c r="S50">
        <f>SUMIFS('EIA Imports Gasoline'!$D:$D,'EIA Imports Gasoline'!$A:$A,S$3,'EIA Imports Gasoline'!$C:$C,$A50)</f>
        <v/>
      </c>
      <c r="T50">
        <f>SUMIFS('EIA Imports Gasoline'!$D:$D,'EIA Imports Gasoline'!$A:$A,T$3,'EIA Imports Gasoline'!$C:$C,$A50)</f>
        <v/>
      </c>
      <c r="U50">
        <f>SUMIFS('EIA Imports Gasoline'!$D:$D,'EIA Imports Gasoline'!$A:$A,U$3,'EIA Imports Gasoline'!$C:$C,$A50)</f>
        <v/>
      </c>
      <c r="V50">
        <f>SUMIFS('EIA Imports Gasoline'!$D:$D,'EIA Imports Gasoline'!$A:$A,V$3,'EIA Imports Gasoline'!$C:$C,$A50)</f>
        <v/>
      </c>
      <c r="W50">
        <f>SUMIFS('EIA Imports Gasoline'!$D:$D,'EIA Imports Gasoline'!$A:$A,W$3,'EIA Imports Gasoline'!$C:$C,$A50)</f>
        <v/>
      </c>
      <c r="X50">
        <f>SUMIFS('EIA Imports Gasoline'!$D:$D,'EIA Imports Gasoline'!$A:$A,X$3,'EIA Imports Gasoline'!$C:$C,$A50)</f>
        <v/>
      </c>
      <c r="Y50">
        <f>SUMIFS('EIA Imports Gasoline'!$D:$D,'EIA Imports Gasoline'!$A:$A,Y$3,'EIA Imports Gasoline'!$C:$C,$A50)</f>
        <v/>
      </c>
      <c r="Z50">
        <f>SUMIFS('EIA Imports Gasoline'!$D:$D,'EIA Imports Gasoline'!$A:$A,Z$3,'EIA Imports Gasoline'!$C:$C,$A50)</f>
        <v/>
      </c>
      <c r="AA50">
        <f>SUMIFS('EIA Imports Gasoline'!$D:$D,'EIA Imports Gasoline'!$A:$A,AA$3,'EIA Imports Gasoline'!$C:$C,$A50)</f>
        <v/>
      </c>
      <c r="AB50">
        <f>SUMIFS('EIA Imports Gasoline'!$D:$D,'EIA Imports Gasoline'!$A:$A,AB$3,'EIA Imports Gasoline'!$C:$C,$A50)</f>
        <v/>
      </c>
      <c r="AC50">
        <f>SUMIFS('EIA Imports Gasoline'!$D:$D,'EIA Imports Gasoline'!$A:$A,AC$3,'EIA Imports Gasoline'!$C:$C,$A50)</f>
        <v/>
      </c>
      <c r="AD50">
        <f>SUMIFS('EIA Imports Gasoline'!$D:$D,'EIA Imports Gasoline'!$A:$A,AD$3,'EIA Imports Gasoline'!$C:$C,$A50)</f>
        <v/>
      </c>
      <c r="AE50">
        <f>SUMIFS('EIA Imports Gasoline'!$D:$D,'EIA Imports Gasoline'!$A:$A,AE$3,'EIA Imports Gasoline'!$C:$C,$A50)</f>
        <v/>
      </c>
      <c r="AF50">
        <f>SUMIFS('EIA Imports Gasoline'!$D:$D,'EIA Imports Gasoline'!$A:$A,AF$3,'EIA Imports Gasoline'!$C:$C,$A50)</f>
        <v/>
      </c>
      <c r="AG50">
        <f>SUMIFS('EIA Imports Gasoline'!$D:$D,'EIA Imports Gasoline'!$A:$A,AG$3,'EIA Imports Gasoline'!$C:$C,$A50)</f>
        <v/>
      </c>
      <c r="AH50">
        <f>SUMIFS('EIA Imports Gasoline'!$D:$D,'EIA Imports Gasoline'!$A:$A,AH$3,'EIA Imports Gasoline'!$C:$C,$A50)</f>
        <v/>
      </c>
      <c r="AI50">
        <f>SUMIFS('EIA Imports Gasoline'!$D:$D,'EIA Imports Gasoline'!$A:$A,AI$3,'EIA Imports Gasoline'!$C:$C,$A50)</f>
        <v/>
      </c>
      <c r="AJ50">
        <f>SUMIFS('EIA Imports Gasoline'!$D:$D,'EIA Imports Gasoline'!$A:$A,AJ$3,'EIA Imports Gasoline'!$C:$C,$A50)</f>
        <v/>
      </c>
      <c r="AK50">
        <f>SUMIFS('EIA Imports Gasoline'!$D:$D,'EIA Imports Gasoline'!$A:$A,AK$3,'EIA Imports Gasoline'!$C:$C,$A50)</f>
        <v/>
      </c>
      <c r="AL50">
        <f>SUMIFS('EIA Imports Gasoline'!$D:$D,'EIA Imports Gasoline'!$A:$A,AL$3,'EIA Imports Gasoline'!$C:$C,$A50)</f>
        <v/>
      </c>
      <c r="AM50">
        <f>SUMIFS('EIA Imports Gasoline'!$D:$D,'EIA Imports Gasoline'!$A:$A,AM$3,'EIA Imports Gasoline'!$C:$C,$A50)</f>
        <v/>
      </c>
      <c r="AN50">
        <f>SUMIFS('EIA Imports Gasoline'!$D:$D,'EIA Imports Gasoline'!$A:$A,AN$3,'EIA Imports Gasoline'!$C:$C,$A50)</f>
        <v/>
      </c>
      <c r="AO50">
        <f>SUMIFS('EIA Imports Gasoline'!$D:$D,'EIA Imports Gasoline'!$A:$A,AO$3,'EIA Imports Gasoline'!$C:$C,$A50)</f>
        <v/>
      </c>
      <c r="AP50">
        <f>SUMIFS('EIA Imports Gasoline'!$D:$D,'EIA Imports Gasoline'!$A:$A,AP$3,'EIA Imports Gasoline'!$C:$C,$A50)</f>
        <v/>
      </c>
      <c r="AQ50">
        <f>SUMIFS('EIA Imports Gasoline'!$D:$D,'EIA Imports Gasoline'!$A:$A,AQ$3,'EIA Imports Gasoline'!$C:$C,$A50)</f>
        <v/>
      </c>
      <c r="AR50">
        <f>SUMIFS('EIA Imports Gasoline'!$D:$D,'EIA Imports Gasoline'!$A:$A,AR$3,'EIA Imports Gasoline'!$C:$C,$A50)</f>
        <v/>
      </c>
      <c r="AS50">
        <f>SUMIFS('EIA Imports Gasoline'!$D:$D,'EIA Imports Gasoline'!$A:$A,AS$3,'EIA Imports Gasoline'!$C:$C,$A50)</f>
        <v/>
      </c>
      <c r="AT50">
        <f>SUMIFS('EIA Imports Gasoline'!$D:$D,'EIA Imports Gasoline'!$A:$A,AT$3,'EIA Imports Gasoline'!$C:$C,$A50)</f>
        <v/>
      </c>
      <c r="AU50">
        <f>SUMIFS('EIA Imports Gasoline'!$D:$D,'EIA Imports Gasoline'!$A:$A,AU$3,'EIA Imports Gasoline'!$C:$C,$A50)</f>
        <v/>
      </c>
    </row>
    <row r="51" spans="1:47">
      <c r="A51" t="s">
        <v>327</v>
      </c>
      <c r="B51" t="s">
        <v>1648</v>
      </c>
      <c r="C51" t="s">
        <v>1742</v>
      </c>
      <c r="D51">
        <f>SUMIFS('EIA Imports Gasoline'!$D:$D,'EIA Imports Gasoline'!$A:$A,D$3,'EIA Imports Gasoline'!$C:$C,$A51)</f>
        <v/>
      </c>
      <c r="E51">
        <f>SUMIFS('EIA Imports Gasoline'!$D:$D,'EIA Imports Gasoline'!$A:$A,E$3,'EIA Imports Gasoline'!$C:$C,$A51)</f>
        <v/>
      </c>
      <c r="F51">
        <f>SUMIFS('EIA Imports Gasoline'!$D:$D,'EIA Imports Gasoline'!$A:$A,F$3,'EIA Imports Gasoline'!$C:$C,$A51)</f>
        <v/>
      </c>
      <c r="G51">
        <f>SUMIFS('EIA Imports Gasoline'!$D:$D,'EIA Imports Gasoline'!$A:$A,G$3,'EIA Imports Gasoline'!$C:$C,$A51)</f>
        <v/>
      </c>
      <c r="H51">
        <f>SUMIFS('EIA Imports Gasoline'!$D:$D,'EIA Imports Gasoline'!$A:$A,H$3,'EIA Imports Gasoline'!$C:$C,$A51)</f>
        <v/>
      </c>
      <c r="I51">
        <f>SUMIFS('EIA Imports Gasoline'!$D:$D,'EIA Imports Gasoline'!$A:$A,I$3,'EIA Imports Gasoline'!$C:$C,$A51)</f>
        <v/>
      </c>
      <c r="J51">
        <f>SUMIFS('EIA Imports Gasoline'!$D:$D,'EIA Imports Gasoline'!$A:$A,J$3,'EIA Imports Gasoline'!$C:$C,$A51)</f>
        <v/>
      </c>
      <c r="K51">
        <f>SUMIFS('EIA Imports Gasoline'!$D:$D,'EIA Imports Gasoline'!$A:$A,K$3,'EIA Imports Gasoline'!$C:$C,$A51)</f>
        <v/>
      </c>
      <c r="L51">
        <f>SUMIFS('EIA Imports Gasoline'!$D:$D,'EIA Imports Gasoline'!$A:$A,L$3,'EIA Imports Gasoline'!$C:$C,$A51)</f>
        <v/>
      </c>
      <c r="M51">
        <f>SUMIFS('EIA Imports Gasoline'!$D:$D,'EIA Imports Gasoline'!$A:$A,M$3,'EIA Imports Gasoline'!$C:$C,$A51)</f>
        <v/>
      </c>
      <c r="N51">
        <f>SUMIFS('EIA Imports Gasoline'!$D:$D,'EIA Imports Gasoline'!$A:$A,N$3,'EIA Imports Gasoline'!$C:$C,$A51)</f>
        <v/>
      </c>
      <c r="O51">
        <f>SUMIFS('EIA Imports Gasoline'!$D:$D,'EIA Imports Gasoline'!$A:$A,O$3,'EIA Imports Gasoline'!$C:$C,$A51)</f>
        <v/>
      </c>
      <c r="P51">
        <f>SUMIFS('EIA Imports Gasoline'!$D:$D,'EIA Imports Gasoline'!$A:$A,P$3,'EIA Imports Gasoline'!$C:$C,$A51)</f>
        <v/>
      </c>
      <c r="Q51">
        <f>SUMIFS('EIA Imports Gasoline'!$D:$D,'EIA Imports Gasoline'!$A:$A,Q$3,'EIA Imports Gasoline'!$C:$C,$A51)</f>
        <v/>
      </c>
      <c r="R51">
        <f>SUMIFS('EIA Imports Gasoline'!$D:$D,'EIA Imports Gasoline'!$A:$A,R$3,'EIA Imports Gasoline'!$C:$C,$A51)</f>
        <v/>
      </c>
      <c r="S51">
        <f>SUMIFS('EIA Imports Gasoline'!$D:$D,'EIA Imports Gasoline'!$A:$A,S$3,'EIA Imports Gasoline'!$C:$C,$A51)</f>
        <v/>
      </c>
      <c r="T51">
        <f>SUMIFS('EIA Imports Gasoline'!$D:$D,'EIA Imports Gasoline'!$A:$A,T$3,'EIA Imports Gasoline'!$C:$C,$A51)</f>
        <v/>
      </c>
      <c r="U51">
        <f>SUMIFS('EIA Imports Gasoline'!$D:$D,'EIA Imports Gasoline'!$A:$A,U$3,'EIA Imports Gasoline'!$C:$C,$A51)</f>
        <v/>
      </c>
      <c r="V51">
        <f>SUMIFS('EIA Imports Gasoline'!$D:$D,'EIA Imports Gasoline'!$A:$A,V$3,'EIA Imports Gasoline'!$C:$C,$A51)</f>
        <v/>
      </c>
      <c r="W51">
        <f>SUMIFS('EIA Imports Gasoline'!$D:$D,'EIA Imports Gasoline'!$A:$A,W$3,'EIA Imports Gasoline'!$C:$C,$A51)</f>
        <v/>
      </c>
      <c r="X51">
        <f>SUMIFS('EIA Imports Gasoline'!$D:$D,'EIA Imports Gasoline'!$A:$A,X$3,'EIA Imports Gasoline'!$C:$C,$A51)</f>
        <v/>
      </c>
      <c r="Y51">
        <f>SUMIFS('EIA Imports Gasoline'!$D:$D,'EIA Imports Gasoline'!$A:$A,Y$3,'EIA Imports Gasoline'!$C:$C,$A51)</f>
        <v/>
      </c>
      <c r="Z51">
        <f>SUMIFS('EIA Imports Gasoline'!$D:$D,'EIA Imports Gasoline'!$A:$A,Z$3,'EIA Imports Gasoline'!$C:$C,$A51)</f>
        <v/>
      </c>
      <c r="AA51">
        <f>SUMIFS('EIA Imports Gasoline'!$D:$D,'EIA Imports Gasoline'!$A:$A,AA$3,'EIA Imports Gasoline'!$C:$C,$A51)</f>
        <v/>
      </c>
      <c r="AB51">
        <f>SUMIFS('EIA Imports Gasoline'!$D:$D,'EIA Imports Gasoline'!$A:$A,AB$3,'EIA Imports Gasoline'!$C:$C,$A51)</f>
        <v/>
      </c>
      <c r="AC51">
        <f>SUMIFS('EIA Imports Gasoline'!$D:$D,'EIA Imports Gasoline'!$A:$A,AC$3,'EIA Imports Gasoline'!$C:$C,$A51)</f>
        <v/>
      </c>
      <c r="AD51">
        <f>SUMIFS('EIA Imports Gasoline'!$D:$D,'EIA Imports Gasoline'!$A:$A,AD$3,'EIA Imports Gasoline'!$C:$C,$A51)</f>
        <v/>
      </c>
      <c r="AE51">
        <f>SUMIFS('EIA Imports Gasoline'!$D:$D,'EIA Imports Gasoline'!$A:$A,AE$3,'EIA Imports Gasoline'!$C:$C,$A51)</f>
        <v/>
      </c>
      <c r="AF51">
        <f>SUMIFS('EIA Imports Gasoline'!$D:$D,'EIA Imports Gasoline'!$A:$A,AF$3,'EIA Imports Gasoline'!$C:$C,$A51)</f>
        <v/>
      </c>
      <c r="AG51">
        <f>SUMIFS('EIA Imports Gasoline'!$D:$D,'EIA Imports Gasoline'!$A:$A,AG$3,'EIA Imports Gasoline'!$C:$C,$A51)</f>
        <v/>
      </c>
      <c r="AH51">
        <f>SUMIFS('EIA Imports Gasoline'!$D:$D,'EIA Imports Gasoline'!$A:$A,AH$3,'EIA Imports Gasoline'!$C:$C,$A51)</f>
        <v/>
      </c>
      <c r="AI51">
        <f>SUMIFS('EIA Imports Gasoline'!$D:$D,'EIA Imports Gasoline'!$A:$A,AI$3,'EIA Imports Gasoline'!$C:$C,$A51)</f>
        <v/>
      </c>
      <c r="AJ51">
        <f>SUMIFS('EIA Imports Gasoline'!$D:$D,'EIA Imports Gasoline'!$A:$A,AJ$3,'EIA Imports Gasoline'!$C:$C,$A51)</f>
        <v/>
      </c>
      <c r="AK51">
        <f>SUMIFS('EIA Imports Gasoline'!$D:$D,'EIA Imports Gasoline'!$A:$A,AK$3,'EIA Imports Gasoline'!$C:$C,$A51)</f>
        <v/>
      </c>
      <c r="AL51">
        <f>SUMIFS('EIA Imports Gasoline'!$D:$D,'EIA Imports Gasoline'!$A:$A,AL$3,'EIA Imports Gasoline'!$C:$C,$A51)</f>
        <v/>
      </c>
      <c r="AM51">
        <f>SUMIFS('EIA Imports Gasoline'!$D:$D,'EIA Imports Gasoline'!$A:$A,AM$3,'EIA Imports Gasoline'!$C:$C,$A51)</f>
        <v/>
      </c>
      <c r="AN51">
        <f>SUMIFS('EIA Imports Gasoline'!$D:$D,'EIA Imports Gasoline'!$A:$A,AN$3,'EIA Imports Gasoline'!$C:$C,$A51)</f>
        <v/>
      </c>
      <c r="AO51">
        <f>SUMIFS('EIA Imports Gasoline'!$D:$D,'EIA Imports Gasoline'!$A:$A,AO$3,'EIA Imports Gasoline'!$C:$C,$A51)</f>
        <v/>
      </c>
      <c r="AP51">
        <f>SUMIFS('EIA Imports Gasoline'!$D:$D,'EIA Imports Gasoline'!$A:$A,AP$3,'EIA Imports Gasoline'!$C:$C,$A51)</f>
        <v/>
      </c>
      <c r="AQ51">
        <f>SUMIFS('EIA Imports Gasoline'!$D:$D,'EIA Imports Gasoline'!$A:$A,AQ$3,'EIA Imports Gasoline'!$C:$C,$A51)</f>
        <v/>
      </c>
      <c r="AR51">
        <f>SUMIFS('EIA Imports Gasoline'!$D:$D,'EIA Imports Gasoline'!$A:$A,AR$3,'EIA Imports Gasoline'!$C:$C,$A51)</f>
        <v/>
      </c>
      <c r="AS51">
        <f>SUMIFS('EIA Imports Gasoline'!$D:$D,'EIA Imports Gasoline'!$A:$A,AS$3,'EIA Imports Gasoline'!$C:$C,$A51)</f>
        <v/>
      </c>
      <c r="AT51">
        <f>SUMIFS('EIA Imports Gasoline'!$D:$D,'EIA Imports Gasoline'!$A:$A,AT$3,'EIA Imports Gasoline'!$C:$C,$A51)</f>
        <v/>
      </c>
      <c r="AU51">
        <f>SUMIFS('EIA Imports Gasoline'!$D:$D,'EIA Imports Gasoline'!$A:$A,AU$3,'EIA Imports Gasoline'!$C:$C,$A51)</f>
        <v/>
      </c>
    </row>
    <row r="52" spans="1:47">
      <c r="A52" t="s">
        <v>294</v>
      </c>
      <c r="B52" t="s">
        <v>1648</v>
      </c>
      <c r="C52" t="s">
        <v>1742</v>
      </c>
      <c r="D52">
        <f>SUMIFS('EIA Imports Gasoline'!$D:$D,'EIA Imports Gasoline'!$A:$A,D$3,'EIA Imports Gasoline'!$C:$C,$A52)</f>
        <v/>
      </c>
      <c r="E52">
        <f>SUMIFS('EIA Imports Gasoline'!$D:$D,'EIA Imports Gasoline'!$A:$A,E$3,'EIA Imports Gasoline'!$C:$C,$A52)</f>
        <v/>
      </c>
      <c r="F52">
        <f>SUMIFS('EIA Imports Gasoline'!$D:$D,'EIA Imports Gasoline'!$A:$A,F$3,'EIA Imports Gasoline'!$C:$C,$A52)</f>
        <v/>
      </c>
      <c r="G52">
        <f>SUMIFS('EIA Imports Gasoline'!$D:$D,'EIA Imports Gasoline'!$A:$A,G$3,'EIA Imports Gasoline'!$C:$C,$A52)</f>
        <v/>
      </c>
      <c r="H52">
        <f>SUMIFS('EIA Imports Gasoline'!$D:$D,'EIA Imports Gasoline'!$A:$A,H$3,'EIA Imports Gasoline'!$C:$C,$A52)</f>
        <v/>
      </c>
      <c r="I52">
        <f>SUMIFS('EIA Imports Gasoline'!$D:$D,'EIA Imports Gasoline'!$A:$A,I$3,'EIA Imports Gasoline'!$C:$C,$A52)</f>
        <v/>
      </c>
      <c r="J52">
        <f>SUMIFS('EIA Imports Gasoline'!$D:$D,'EIA Imports Gasoline'!$A:$A,J$3,'EIA Imports Gasoline'!$C:$C,$A52)</f>
        <v/>
      </c>
      <c r="K52">
        <f>SUMIFS('EIA Imports Gasoline'!$D:$D,'EIA Imports Gasoline'!$A:$A,K$3,'EIA Imports Gasoline'!$C:$C,$A52)</f>
        <v/>
      </c>
      <c r="L52">
        <f>SUMIFS('EIA Imports Gasoline'!$D:$D,'EIA Imports Gasoline'!$A:$A,L$3,'EIA Imports Gasoline'!$C:$C,$A52)</f>
        <v/>
      </c>
      <c r="M52">
        <f>SUMIFS('EIA Imports Gasoline'!$D:$D,'EIA Imports Gasoline'!$A:$A,M$3,'EIA Imports Gasoline'!$C:$C,$A52)</f>
        <v/>
      </c>
      <c r="N52">
        <f>SUMIFS('EIA Imports Gasoline'!$D:$D,'EIA Imports Gasoline'!$A:$A,N$3,'EIA Imports Gasoline'!$C:$C,$A52)</f>
        <v/>
      </c>
      <c r="O52">
        <f>SUMIFS('EIA Imports Gasoline'!$D:$D,'EIA Imports Gasoline'!$A:$A,O$3,'EIA Imports Gasoline'!$C:$C,$A52)</f>
        <v/>
      </c>
      <c r="P52">
        <f>SUMIFS('EIA Imports Gasoline'!$D:$D,'EIA Imports Gasoline'!$A:$A,P$3,'EIA Imports Gasoline'!$C:$C,$A52)</f>
        <v/>
      </c>
      <c r="Q52">
        <f>SUMIFS('EIA Imports Gasoline'!$D:$D,'EIA Imports Gasoline'!$A:$A,Q$3,'EIA Imports Gasoline'!$C:$C,$A52)</f>
        <v/>
      </c>
      <c r="R52">
        <f>SUMIFS('EIA Imports Gasoline'!$D:$D,'EIA Imports Gasoline'!$A:$A,R$3,'EIA Imports Gasoline'!$C:$C,$A52)</f>
        <v/>
      </c>
      <c r="S52">
        <f>SUMIFS('EIA Imports Gasoline'!$D:$D,'EIA Imports Gasoline'!$A:$A,S$3,'EIA Imports Gasoline'!$C:$C,$A52)</f>
        <v/>
      </c>
      <c r="T52">
        <f>SUMIFS('EIA Imports Gasoline'!$D:$D,'EIA Imports Gasoline'!$A:$A,T$3,'EIA Imports Gasoline'!$C:$C,$A52)</f>
        <v/>
      </c>
      <c r="U52">
        <f>SUMIFS('EIA Imports Gasoline'!$D:$D,'EIA Imports Gasoline'!$A:$A,U$3,'EIA Imports Gasoline'!$C:$C,$A52)</f>
        <v/>
      </c>
      <c r="V52">
        <f>SUMIFS('EIA Imports Gasoline'!$D:$D,'EIA Imports Gasoline'!$A:$A,V$3,'EIA Imports Gasoline'!$C:$C,$A52)</f>
        <v/>
      </c>
      <c r="W52">
        <f>SUMIFS('EIA Imports Gasoline'!$D:$D,'EIA Imports Gasoline'!$A:$A,W$3,'EIA Imports Gasoline'!$C:$C,$A52)</f>
        <v/>
      </c>
      <c r="X52">
        <f>SUMIFS('EIA Imports Gasoline'!$D:$D,'EIA Imports Gasoline'!$A:$A,X$3,'EIA Imports Gasoline'!$C:$C,$A52)</f>
        <v/>
      </c>
      <c r="Y52">
        <f>SUMIFS('EIA Imports Gasoline'!$D:$D,'EIA Imports Gasoline'!$A:$A,Y$3,'EIA Imports Gasoline'!$C:$C,$A52)</f>
        <v/>
      </c>
      <c r="Z52">
        <f>SUMIFS('EIA Imports Gasoline'!$D:$D,'EIA Imports Gasoline'!$A:$A,Z$3,'EIA Imports Gasoline'!$C:$C,$A52)</f>
        <v/>
      </c>
      <c r="AA52">
        <f>SUMIFS('EIA Imports Gasoline'!$D:$D,'EIA Imports Gasoline'!$A:$A,AA$3,'EIA Imports Gasoline'!$C:$C,$A52)</f>
        <v/>
      </c>
      <c r="AB52">
        <f>SUMIFS('EIA Imports Gasoline'!$D:$D,'EIA Imports Gasoline'!$A:$A,AB$3,'EIA Imports Gasoline'!$C:$C,$A52)</f>
        <v/>
      </c>
      <c r="AC52">
        <f>SUMIFS('EIA Imports Gasoline'!$D:$D,'EIA Imports Gasoline'!$A:$A,AC$3,'EIA Imports Gasoline'!$C:$C,$A52)</f>
        <v/>
      </c>
      <c r="AD52">
        <f>SUMIFS('EIA Imports Gasoline'!$D:$D,'EIA Imports Gasoline'!$A:$A,AD$3,'EIA Imports Gasoline'!$C:$C,$A52)</f>
        <v/>
      </c>
      <c r="AE52">
        <f>SUMIFS('EIA Imports Gasoline'!$D:$D,'EIA Imports Gasoline'!$A:$A,AE$3,'EIA Imports Gasoline'!$C:$C,$A52)</f>
        <v/>
      </c>
      <c r="AF52">
        <f>SUMIFS('EIA Imports Gasoline'!$D:$D,'EIA Imports Gasoline'!$A:$A,AF$3,'EIA Imports Gasoline'!$C:$C,$A52)</f>
        <v/>
      </c>
      <c r="AG52">
        <f>SUMIFS('EIA Imports Gasoline'!$D:$D,'EIA Imports Gasoline'!$A:$A,AG$3,'EIA Imports Gasoline'!$C:$C,$A52)</f>
        <v/>
      </c>
      <c r="AH52">
        <f>SUMIFS('EIA Imports Gasoline'!$D:$D,'EIA Imports Gasoline'!$A:$A,AH$3,'EIA Imports Gasoline'!$C:$C,$A52)</f>
        <v/>
      </c>
      <c r="AI52">
        <f>SUMIFS('EIA Imports Gasoline'!$D:$D,'EIA Imports Gasoline'!$A:$A,AI$3,'EIA Imports Gasoline'!$C:$C,$A52)</f>
        <v/>
      </c>
      <c r="AJ52">
        <f>SUMIFS('EIA Imports Gasoline'!$D:$D,'EIA Imports Gasoline'!$A:$A,AJ$3,'EIA Imports Gasoline'!$C:$C,$A52)</f>
        <v/>
      </c>
      <c r="AK52">
        <f>SUMIFS('EIA Imports Gasoline'!$D:$D,'EIA Imports Gasoline'!$A:$A,AK$3,'EIA Imports Gasoline'!$C:$C,$A52)</f>
        <v/>
      </c>
      <c r="AL52">
        <f>SUMIFS('EIA Imports Gasoline'!$D:$D,'EIA Imports Gasoline'!$A:$A,AL$3,'EIA Imports Gasoline'!$C:$C,$A52)</f>
        <v/>
      </c>
      <c r="AM52">
        <f>SUMIFS('EIA Imports Gasoline'!$D:$D,'EIA Imports Gasoline'!$A:$A,AM$3,'EIA Imports Gasoline'!$C:$C,$A52)</f>
        <v/>
      </c>
      <c r="AN52">
        <f>SUMIFS('EIA Imports Gasoline'!$D:$D,'EIA Imports Gasoline'!$A:$A,AN$3,'EIA Imports Gasoline'!$C:$C,$A52)</f>
        <v/>
      </c>
      <c r="AO52">
        <f>SUMIFS('EIA Imports Gasoline'!$D:$D,'EIA Imports Gasoline'!$A:$A,AO$3,'EIA Imports Gasoline'!$C:$C,$A52)</f>
        <v/>
      </c>
      <c r="AP52">
        <f>SUMIFS('EIA Imports Gasoline'!$D:$D,'EIA Imports Gasoline'!$A:$A,AP$3,'EIA Imports Gasoline'!$C:$C,$A52)</f>
        <v/>
      </c>
      <c r="AQ52">
        <f>SUMIFS('EIA Imports Gasoline'!$D:$D,'EIA Imports Gasoline'!$A:$A,AQ$3,'EIA Imports Gasoline'!$C:$C,$A52)</f>
        <v/>
      </c>
      <c r="AR52">
        <f>SUMIFS('EIA Imports Gasoline'!$D:$D,'EIA Imports Gasoline'!$A:$A,AR$3,'EIA Imports Gasoline'!$C:$C,$A52)</f>
        <v/>
      </c>
      <c r="AS52">
        <f>SUMIFS('EIA Imports Gasoline'!$D:$D,'EIA Imports Gasoline'!$A:$A,AS$3,'EIA Imports Gasoline'!$C:$C,$A52)</f>
        <v/>
      </c>
      <c r="AT52">
        <f>SUMIFS('EIA Imports Gasoline'!$D:$D,'EIA Imports Gasoline'!$A:$A,AT$3,'EIA Imports Gasoline'!$C:$C,$A52)</f>
        <v/>
      </c>
      <c r="AU52">
        <f>SUMIFS('EIA Imports Gasoline'!$D:$D,'EIA Imports Gasoline'!$A:$A,AU$3,'EIA Imports Gasoline'!$C:$C,$A52)</f>
        <v/>
      </c>
    </row>
    <row r="53" spans="1:47">
      <c r="A53" t="s">
        <v>340</v>
      </c>
      <c r="B53" t="s">
        <v>1648</v>
      </c>
      <c r="C53" t="s">
        <v>1742</v>
      </c>
      <c r="D53">
        <f>SUMIFS('EIA Imports Gasoline'!$D:$D,'EIA Imports Gasoline'!$A:$A,D$3,'EIA Imports Gasoline'!$C:$C,$A53)</f>
        <v/>
      </c>
      <c r="E53">
        <f>SUMIFS('EIA Imports Gasoline'!$D:$D,'EIA Imports Gasoline'!$A:$A,E$3,'EIA Imports Gasoline'!$C:$C,$A53)</f>
        <v/>
      </c>
      <c r="F53">
        <f>SUMIFS('EIA Imports Gasoline'!$D:$D,'EIA Imports Gasoline'!$A:$A,F$3,'EIA Imports Gasoline'!$C:$C,$A53)</f>
        <v/>
      </c>
      <c r="G53">
        <f>SUMIFS('EIA Imports Gasoline'!$D:$D,'EIA Imports Gasoline'!$A:$A,G$3,'EIA Imports Gasoline'!$C:$C,$A53)</f>
        <v/>
      </c>
      <c r="H53">
        <f>SUMIFS('EIA Imports Gasoline'!$D:$D,'EIA Imports Gasoline'!$A:$A,H$3,'EIA Imports Gasoline'!$C:$C,$A53)</f>
        <v/>
      </c>
      <c r="I53">
        <f>SUMIFS('EIA Imports Gasoline'!$D:$D,'EIA Imports Gasoline'!$A:$A,I$3,'EIA Imports Gasoline'!$C:$C,$A53)</f>
        <v/>
      </c>
      <c r="J53">
        <f>SUMIFS('EIA Imports Gasoline'!$D:$D,'EIA Imports Gasoline'!$A:$A,J$3,'EIA Imports Gasoline'!$C:$C,$A53)</f>
        <v/>
      </c>
      <c r="K53">
        <f>SUMIFS('EIA Imports Gasoline'!$D:$D,'EIA Imports Gasoline'!$A:$A,K$3,'EIA Imports Gasoline'!$C:$C,$A53)</f>
        <v/>
      </c>
      <c r="L53">
        <f>SUMIFS('EIA Imports Gasoline'!$D:$D,'EIA Imports Gasoline'!$A:$A,L$3,'EIA Imports Gasoline'!$C:$C,$A53)</f>
        <v/>
      </c>
      <c r="M53">
        <f>SUMIFS('EIA Imports Gasoline'!$D:$D,'EIA Imports Gasoline'!$A:$A,M$3,'EIA Imports Gasoline'!$C:$C,$A53)</f>
        <v/>
      </c>
      <c r="N53">
        <f>SUMIFS('EIA Imports Gasoline'!$D:$D,'EIA Imports Gasoline'!$A:$A,N$3,'EIA Imports Gasoline'!$C:$C,$A53)</f>
        <v/>
      </c>
      <c r="O53">
        <f>SUMIFS('EIA Imports Gasoline'!$D:$D,'EIA Imports Gasoline'!$A:$A,O$3,'EIA Imports Gasoline'!$C:$C,$A53)</f>
        <v/>
      </c>
      <c r="P53">
        <f>SUMIFS('EIA Imports Gasoline'!$D:$D,'EIA Imports Gasoline'!$A:$A,P$3,'EIA Imports Gasoline'!$C:$C,$A53)</f>
        <v/>
      </c>
      <c r="Q53">
        <f>SUMIFS('EIA Imports Gasoline'!$D:$D,'EIA Imports Gasoline'!$A:$A,Q$3,'EIA Imports Gasoline'!$C:$C,$A53)</f>
        <v/>
      </c>
      <c r="R53">
        <f>SUMIFS('EIA Imports Gasoline'!$D:$D,'EIA Imports Gasoline'!$A:$A,R$3,'EIA Imports Gasoline'!$C:$C,$A53)</f>
        <v/>
      </c>
      <c r="S53">
        <f>SUMIFS('EIA Imports Gasoline'!$D:$D,'EIA Imports Gasoline'!$A:$A,S$3,'EIA Imports Gasoline'!$C:$C,$A53)</f>
        <v/>
      </c>
      <c r="T53">
        <f>SUMIFS('EIA Imports Gasoline'!$D:$D,'EIA Imports Gasoline'!$A:$A,T$3,'EIA Imports Gasoline'!$C:$C,$A53)</f>
        <v/>
      </c>
      <c r="U53">
        <f>SUMIFS('EIA Imports Gasoline'!$D:$D,'EIA Imports Gasoline'!$A:$A,U$3,'EIA Imports Gasoline'!$C:$C,$A53)</f>
        <v/>
      </c>
      <c r="V53">
        <f>SUMIFS('EIA Imports Gasoline'!$D:$D,'EIA Imports Gasoline'!$A:$A,V$3,'EIA Imports Gasoline'!$C:$C,$A53)</f>
        <v/>
      </c>
      <c r="W53">
        <f>SUMIFS('EIA Imports Gasoline'!$D:$D,'EIA Imports Gasoline'!$A:$A,W$3,'EIA Imports Gasoline'!$C:$C,$A53)</f>
        <v/>
      </c>
      <c r="X53">
        <f>SUMIFS('EIA Imports Gasoline'!$D:$D,'EIA Imports Gasoline'!$A:$A,X$3,'EIA Imports Gasoline'!$C:$C,$A53)</f>
        <v/>
      </c>
      <c r="Y53">
        <f>SUMIFS('EIA Imports Gasoline'!$D:$D,'EIA Imports Gasoline'!$A:$A,Y$3,'EIA Imports Gasoline'!$C:$C,$A53)</f>
        <v/>
      </c>
      <c r="Z53">
        <f>SUMIFS('EIA Imports Gasoline'!$D:$D,'EIA Imports Gasoline'!$A:$A,Z$3,'EIA Imports Gasoline'!$C:$C,$A53)</f>
        <v/>
      </c>
      <c r="AA53">
        <f>SUMIFS('EIA Imports Gasoline'!$D:$D,'EIA Imports Gasoline'!$A:$A,AA$3,'EIA Imports Gasoline'!$C:$C,$A53)</f>
        <v/>
      </c>
      <c r="AB53">
        <f>SUMIFS('EIA Imports Gasoline'!$D:$D,'EIA Imports Gasoline'!$A:$A,AB$3,'EIA Imports Gasoline'!$C:$C,$A53)</f>
        <v/>
      </c>
      <c r="AC53">
        <f>SUMIFS('EIA Imports Gasoline'!$D:$D,'EIA Imports Gasoline'!$A:$A,AC$3,'EIA Imports Gasoline'!$C:$C,$A53)</f>
        <v/>
      </c>
      <c r="AD53">
        <f>SUMIFS('EIA Imports Gasoline'!$D:$D,'EIA Imports Gasoline'!$A:$A,AD$3,'EIA Imports Gasoline'!$C:$C,$A53)</f>
        <v/>
      </c>
      <c r="AE53">
        <f>SUMIFS('EIA Imports Gasoline'!$D:$D,'EIA Imports Gasoline'!$A:$A,AE$3,'EIA Imports Gasoline'!$C:$C,$A53)</f>
        <v/>
      </c>
      <c r="AF53">
        <f>SUMIFS('EIA Imports Gasoline'!$D:$D,'EIA Imports Gasoline'!$A:$A,AF$3,'EIA Imports Gasoline'!$C:$C,$A53)</f>
        <v/>
      </c>
      <c r="AG53">
        <f>SUMIFS('EIA Imports Gasoline'!$D:$D,'EIA Imports Gasoline'!$A:$A,AG$3,'EIA Imports Gasoline'!$C:$C,$A53)</f>
        <v/>
      </c>
      <c r="AH53">
        <f>SUMIFS('EIA Imports Gasoline'!$D:$D,'EIA Imports Gasoline'!$A:$A,AH$3,'EIA Imports Gasoline'!$C:$C,$A53)</f>
        <v/>
      </c>
      <c r="AI53">
        <f>SUMIFS('EIA Imports Gasoline'!$D:$D,'EIA Imports Gasoline'!$A:$A,AI$3,'EIA Imports Gasoline'!$C:$C,$A53)</f>
        <v/>
      </c>
      <c r="AJ53">
        <f>SUMIFS('EIA Imports Gasoline'!$D:$D,'EIA Imports Gasoline'!$A:$A,AJ$3,'EIA Imports Gasoline'!$C:$C,$A53)</f>
        <v/>
      </c>
      <c r="AK53">
        <f>SUMIFS('EIA Imports Gasoline'!$D:$D,'EIA Imports Gasoline'!$A:$A,AK$3,'EIA Imports Gasoline'!$C:$C,$A53)</f>
        <v/>
      </c>
      <c r="AL53">
        <f>SUMIFS('EIA Imports Gasoline'!$D:$D,'EIA Imports Gasoline'!$A:$A,AL$3,'EIA Imports Gasoline'!$C:$C,$A53)</f>
        <v/>
      </c>
      <c r="AM53">
        <f>SUMIFS('EIA Imports Gasoline'!$D:$D,'EIA Imports Gasoline'!$A:$A,AM$3,'EIA Imports Gasoline'!$C:$C,$A53)</f>
        <v/>
      </c>
      <c r="AN53">
        <f>SUMIFS('EIA Imports Gasoline'!$D:$D,'EIA Imports Gasoline'!$A:$A,AN$3,'EIA Imports Gasoline'!$C:$C,$A53)</f>
        <v/>
      </c>
      <c r="AO53">
        <f>SUMIFS('EIA Imports Gasoline'!$D:$D,'EIA Imports Gasoline'!$A:$A,AO$3,'EIA Imports Gasoline'!$C:$C,$A53)</f>
        <v/>
      </c>
      <c r="AP53">
        <f>SUMIFS('EIA Imports Gasoline'!$D:$D,'EIA Imports Gasoline'!$A:$A,AP$3,'EIA Imports Gasoline'!$C:$C,$A53)</f>
        <v/>
      </c>
      <c r="AQ53">
        <f>SUMIFS('EIA Imports Gasoline'!$D:$D,'EIA Imports Gasoline'!$A:$A,AQ$3,'EIA Imports Gasoline'!$C:$C,$A53)</f>
        <v/>
      </c>
      <c r="AR53">
        <f>SUMIFS('EIA Imports Gasoline'!$D:$D,'EIA Imports Gasoline'!$A:$A,AR$3,'EIA Imports Gasoline'!$C:$C,$A53)</f>
        <v/>
      </c>
      <c r="AS53">
        <f>SUMIFS('EIA Imports Gasoline'!$D:$D,'EIA Imports Gasoline'!$A:$A,AS$3,'EIA Imports Gasoline'!$C:$C,$A53)</f>
        <v/>
      </c>
      <c r="AT53">
        <f>SUMIFS('EIA Imports Gasoline'!$D:$D,'EIA Imports Gasoline'!$A:$A,AT$3,'EIA Imports Gasoline'!$C:$C,$A53)</f>
        <v/>
      </c>
      <c r="AU53">
        <f>SUMIFS('EIA Imports Gasoline'!$D:$D,'EIA Imports Gasoline'!$A:$A,AU$3,'EIA Imports Gasoline'!$C:$C,$A53)</f>
        <v/>
      </c>
    </row>
    <row r="54" spans="1:47">
      <c r="A54" t="s">
        <v>350</v>
      </c>
      <c r="B54" t="s">
        <v>1648</v>
      </c>
      <c r="C54" t="s">
        <v>1742</v>
      </c>
      <c r="D54">
        <f>SUMIFS('EIA Imports Gasoline'!$D:$D,'EIA Imports Gasoline'!$A:$A,D$3,'EIA Imports Gasoline'!$C:$C,$A54)</f>
        <v/>
      </c>
      <c r="E54">
        <f>SUMIFS('EIA Imports Gasoline'!$D:$D,'EIA Imports Gasoline'!$A:$A,E$3,'EIA Imports Gasoline'!$C:$C,$A54)</f>
        <v/>
      </c>
      <c r="F54">
        <f>SUMIFS('EIA Imports Gasoline'!$D:$D,'EIA Imports Gasoline'!$A:$A,F$3,'EIA Imports Gasoline'!$C:$C,$A54)</f>
        <v/>
      </c>
      <c r="G54">
        <f>SUMIFS('EIA Imports Gasoline'!$D:$D,'EIA Imports Gasoline'!$A:$A,G$3,'EIA Imports Gasoline'!$C:$C,$A54)</f>
        <v/>
      </c>
      <c r="H54">
        <f>SUMIFS('EIA Imports Gasoline'!$D:$D,'EIA Imports Gasoline'!$A:$A,H$3,'EIA Imports Gasoline'!$C:$C,$A54)</f>
        <v/>
      </c>
      <c r="I54">
        <f>SUMIFS('EIA Imports Gasoline'!$D:$D,'EIA Imports Gasoline'!$A:$A,I$3,'EIA Imports Gasoline'!$C:$C,$A54)</f>
        <v/>
      </c>
      <c r="J54">
        <f>SUMIFS('EIA Imports Gasoline'!$D:$D,'EIA Imports Gasoline'!$A:$A,J$3,'EIA Imports Gasoline'!$C:$C,$A54)</f>
        <v/>
      </c>
      <c r="K54">
        <f>SUMIFS('EIA Imports Gasoline'!$D:$D,'EIA Imports Gasoline'!$A:$A,K$3,'EIA Imports Gasoline'!$C:$C,$A54)</f>
        <v/>
      </c>
      <c r="L54">
        <f>SUMIFS('EIA Imports Gasoline'!$D:$D,'EIA Imports Gasoline'!$A:$A,L$3,'EIA Imports Gasoline'!$C:$C,$A54)</f>
        <v/>
      </c>
      <c r="M54">
        <f>SUMIFS('EIA Imports Gasoline'!$D:$D,'EIA Imports Gasoline'!$A:$A,M$3,'EIA Imports Gasoline'!$C:$C,$A54)</f>
        <v/>
      </c>
      <c r="N54">
        <f>SUMIFS('EIA Imports Gasoline'!$D:$D,'EIA Imports Gasoline'!$A:$A,N$3,'EIA Imports Gasoline'!$C:$C,$A54)</f>
        <v/>
      </c>
      <c r="O54">
        <f>SUMIFS('EIA Imports Gasoline'!$D:$D,'EIA Imports Gasoline'!$A:$A,O$3,'EIA Imports Gasoline'!$C:$C,$A54)</f>
        <v/>
      </c>
      <c r="P54">
        <f>SUMIFS('EIA Imports Gasoline'!$D:$D,'EIA Imports Gasoline'!$A:$A,P$3,'EIA Imports Gasoline'!$C:$C,$A54)</f>
        <v/>
      </c>
      <c r="Q54">
        <f>SUMIFS('EIA Imports Gasoline'!$D:$D,'EIA Imports Gasoline'!$A:$A,Q$3,'EIA Imports Gasoline'!$C:$C,$A54)</f>
        <v/>
      </c>
      <c r="R54">
        <f>SUMIFS('EIA Imports Gasoline'!$D:$D,'EIA Imports Gasoline'!$A:$A,R$3,'EIA Imports Gasoline'!$C:$C,$A54)</f>
        <v/>
      </c>
      <c r="S54">
        <f>SUMIFS('EIA Imports Gasoline'!$D:$D,'EIA Imports Gasoline'!$A:$A,S$3,'EIA Imports Gasoline'!$C:$C,$A54)</f>
        <v/>
      </c>
      <c r="T54">
        <f>SUMIFS('EIA Imports Gasoline'!$D:$D,'EIA Imports Gasoline'!$A:$A,T$3,'EIA Imports Gasoline'!$C:$C,$A54)</f>
        <v/>
      </c>
      <c r="U54">
        <f>SUMIFS('EIA Imports Gasoline'!$D:$D,'EIA Imports Gasoline'!$A:$A,U$3,'EIA Imports Gasoline'!$C:$C,$A54)</f>
        <v/>
      </c>
      <c r="V54">
        <f>SUMIFS('EIA Imports Gasoline'!$D:$D,'EIA Imports Gasoline'!$A:$A,V$3,'EIA Imports Gasoline'!$C:$C,$A54)</f>
        <v/>
      </c>
      <c r="W54">
        <f>SUMIFS('EIA Imports Gasoline'!$D:$D,'EIA Imports Gasoline'!$A:$A,W$3,'EIA Imports Gasoline'!$C:$C,$A54)</f>
        <v/>
      </c>
      <c r="X54">
        <f>SUMIFS('EIA Imports Gasoline'!$D:$D,'EIA Imports Gasoline'!$A:$A,X$3,'EIA Imports Gasoline'!$C:$C,$A54)</f>
        <v/>
      </c>
      <c r="Y54">
        <f>SUMIFS('EIA Imports Gasoline'!$D:$D,'EIA Imports Gasoline'!$A:$A,Y$3,'EIA Imports Gasoline'!$C:$C,$A54)</f>
        <v/>
      </c>
      <c r="Z54">
        <f>SUMIFS('EIA Imports Gasoline'!$D:$D,'EIA Imports Gasoline'!$A:$A,Z$3,'EIA Imports Gasoline'!$C:$C,$A54)</f>
        <v/>
      </c>
      <c r="AA54">
        <f>SUMIFS('EIA Imports Gasoline'!$D:$D,'EIA Imports Gasoline'!$A:$A,AA$3,'EIA Imports Gasoline'!$C:$C,$A54)</f>
        <v/>
      </c>
      <c r="AB54">
        <f>SUMIFS('EIA Imports Gasoline'!$D:$D,'EIA Imports Gasoline'!$A:$A,AB$3,'EIA Imports Gasoline'!$C:$C,$A54)</f>
        <v/>
      </c>
      <c r="AC54">
        <f>SUMIFS('EIA Imports Gasoline'!$D:$D,'EIA Imports Gasoline'!$A:$A,AC$3,'EIA Imports Gasoline'!$C:$C,$A54)</f>
        <v/>
      </c>
      <c r="AD54">
        <f>SUMIFS('EIA Imports Gasoline'!$D:$D,'EIA Imports Gasoline'!$A:$A,AD$3,'EIA Imports Gasoline'!$C:$C,$A54)</f>
        <v/>
      </c>
      <c r="AE54">
        <f>SUMIFS('EIA Imports Gasoline'!$D:$D,'EIA Imports Gasoline'!$A:$A,AE$3,'EIA Imports Gasoline'!$C:$C,$A54)</f>
        <v/>
      </c>
      <c r="AF54">
        <f>SUMIFS('EIA Imports Gasoline'!$D:$D,'EIA Imports Gasoline'!$A:$A,AF$3,'EIA Imports Gasoline'!$C:$C,$A54)</f>
        <v/>
      </c>
      <c r="AG54">
        <f>SUMIFS('EIA Imports Gasoline'!$D:$D,'EIA Imports Gasoline'!$A:$A,AG$3,'EIA Imports Gasoline'!$C:$C,$A54)</f>
        <v/>
      </c>
      <c r="AH54">
        <f>SUMIFS('EIA Imports Gasoline'!$D:$D,'EIA Imports Gasoline'!$A:$A,AH$3,'EIA Imports Gasoline'!$C:$C,$A54)</f>
        <v/>
      </c>
      <c r="AI54">
        <f>SUMIFS('EIA Imports Gasoline'!$D:$D,'EIA Imports Gasoline'!$A:$A,AI$3,'EIA Imports Gasoline'!$C:$C,$A54)</f>
        <v/>
      </c>
      <c r="AJ54">
        <f>SUMIFS('EIA Imports Gasoline'!$D:$D,'EIA Imports Gasoline'!$A:$A,AJ$3,'EIA Imports Gasoline'!$C:$C,$A54)</f>
        <v/>
      </c>
      <c r="AK54">
        <f>SUMIFS('EIA Imports Gasoline'!$D:$D,'EIA Imports Gasoline'!$A:$A,AK$3,'EIA Imports Gasoline'!$C:$C,$A54)</f>
        <v/>
      </c>
      <c r="AL54">
        <f>SUMIFS('EIA Imports Gasoline'!$D:$D,'EIA Imports Gasoline'!$A:$A,AL$3,'EIA Imports Gasoline'!$C:$C,$A54)</f>
        <v/>
      </c>
      <c r="AM54">
        <f>SUMIFS('EIA Imports Gasoline'!$D:$D,'EIA Imports Gasoline'!$A:$A,AM$3,'EIA Imports Gasoline'!$C:$C,$A54)</f>
        <v/>
      </c>
      <c r="AN54">
        <f>SUMIFS('EIA Imports Gasoline'!$D:$D,'EIA Imports Gasoline'!$A:$A,AN$3,'EIA Imports Gasoline'!$C:$C,$A54)</f>
        <v/>
      </c>
      <c r="AO54">
        <f>SUMIFS('EIA Imports Gasoline'!$D:$D,'EIA Imports Gasoline'!$A:$A,AO$3,'EIA Imports Gasoline'!$C:$C,$A54)</f>
        <v/>
      </c>
      <c r="AP54">
        <f>SUMIFS('EIA Imports Gasoline'!$D:$D,'EIA Imports Gasoline'!$A:$A,AP$3,'EIA Imports Gasoline'!$C:$C,$A54)</f>
        <v/>
      </c>
      <c r="AQ54">
        <f>SUMIFS('EIA Imports Gasoline'!$D:$D,'EIA Imports Gasoline'!$A:$A,AQ$3,'EIA Imports Gasoline'!$C:$C,$A54)</f>
        <v/>
      </c>
      <c r="AR54">
        <f>SUMIFS('EIA Imports Gasoline'!$D:$D,'EIA Imports Gasoline'!$A:$A,AR$3,'EIA Imports Gasoline'!$C:$C,$A54)</f>
        <v/>
      </c>
      <c r="AS54">
        <f>SUMIFS('EIA Imports Gasoline'!$D:$D,'EIA Imports Gasoline'!$A:$A,AS$3,'EIA Imports Gasoline'!$C:$C,$A54)</f>
        <v/>
      </c>
      <c r="AT54">
        <f>SUMIFS('EIA Imports Gasoline'!$D:$D,'EIA Imports Gasoline'!$A:$A,AT$3,'EIA Imports Gasoline'!$C:$C,$A54)</f>
        <v/>
      </c>
      <c r="AU54">
        <f>SUMIFS('EIA Imports Gasoline'!$D:$D,'EIA Imports Gasoline'!$A:$A,AU$3,'EIA Imports Gasoline'!$C:$C,$A54)</f>
        <v/>
      </c>
    </row>
    <row r="55" spans="1:47">
      <c r="A55" t="s">
        <v>257</v>
      </c>
      <c r="B55" t="s">
        <v>1648</v>
      </c>
      <c r="C55" t="s">
        <v>1742</v>
      </c>
      <c r="D55">
        <f>SUMIFS('EIA Imports Gasoline'!$D:$D,'EIA Imports Gasoline'!$A:$A,D$3,'EIA Imports Gasoline'!$C:$C,$A55)</f>
        <v/>
      </c>
      <c r="E55">
        <f>SUMIFS('EIA Imports Gasoline'!$D:$D,'EIA Imports Gasoline'!$A:$A,E$3,'EIA Imports Gasoline'!$C:$C,$A55)</f>
        <v/>
      </c>
      <c r="F55">
        <f>SUMIFS('EIA Imports Gasoline'!$D:$D,'EIA Imports Gasoline'!$A:$A,F$3,'EIA Imports Gasoline'!$C:$C,$A55)</f>
        <v/>
      </c>
      <c r="G55">
        <f>SUMIFS('EIA Imports Gasoline'!$D:$D,'EIA Imports Gasoline'!$A:$A,G$3,'EIA Imports Gasoline'!$C:$C,$A55)</f>
        <v/>
      </c>
      <c r="H55">
        <f>SUMIFS('EIA Imports Gasoline'!$D:$D,'EIA Imports Gasoline'!$A:$A,H$3,'EIA Imports Gasoline'!$C:$C,$A55)</f>
        <v/>
      </c>
      <c r="I55">
        <f>SUMIFS('EIA Imports Gasoline'!$D:$D,'EIA Imports Gasoline'!$A:$A,I$3,'EIA Imports Gasoline'!$C:$C,$A55)</f>
        <v/>
      </c>
      <c r="J55">
        <f>SUMIFS('EIA Imports Gasoline'!$D:$D,'EIA Imports Gasoline'!$A:$A,J$3,'EIA Imports Gasoline'!$C:$C,$A55)</f>
        <v/>
      </c>
      <c r="K55">
        <f>SUMIFS('EIA Imports Gasoline'!$D:$D,'EIA Imports Gasoline'!$A:$A,K$3,'EIA Imports Gasoline'!$C:$C,$A55)</f>
        <v/>
      </c>
      <c r="L55">
        <f>SUMIFS('EIA Imports Gasoline'!$D:$D,'EIA Imports Gasoline'!$A:$A,L$3,'EIA Imports Gasoline'!$C:$C,$A55)</f>
        <v/>
      </c>
      <c r="M55">
        <f>SUMIFS('EIA Imports Gasoline'!$D:$D,'EIA Imports Gasoline'!$A:$A,M$3,'EIA Imports Gasoline'!$C:$C,$A55)</f>
        <v/>
      </c>
      <c r="N55">
        <f>SUMIFS('EIA Imports Gasoline'!$D:$D,'EIA Imports Gasoline'!$A:$A,N$3,'EIA Imports Gasoline'!$C:$C,$A55)</f>
        <v/>
      </c>
      <c r="O55">
        <f>SUMIFS('EIA Imports Gasoline'!$D:$D,'EIA Imports Gasoline'!$A:$A,O$3,'EIA Imports Gasoline'!$C:$C,$A55)</f>
        <v/>
      </c>
      <c r="P55">
        <f>SUMIFS('EIA Imports Gasoline'!$D:$D,'EIA Imports Gasoline'!$A:$A,P$3,'EIA Imports Gasoline'!$C:$C,$A55)</f>
        <v/>
      </c>
      <c r="Q55">
        <f>SUMIFS('EIA Imports Gasoline'!$D:$D,'EIA Imports Gasoline'!$A:$A,Q$3,'EIA Imports Gasoline'!$C:$C,$A55)</f>
        <v/>
      </c>
      <c r="R55">
        <f>SUMIFS('EIA Imports Gasoline'!$D:$D,'EIA Imports Gasoline'!$A:$A,R$3,'EIA Imports Gasoline'!$C:$C,$A55)</f>
        <v/>
      </c>
      <c r="S55">
        <f>SUMIFS('EIA Imports Gasoline'!$D:$D,'EIA Imports Gasoline'!$A:$A,S$3,'EIA Imports Gasoline'!$C:$C,$A55)</f>
        <v/>
      </c>
      <c r="T55">
        <f>SUMIFS('EIA Imports Gasoline'!$D:$D,'EIA Imports Gasoline'!$A:$A,T$3,'EIA Imports Gasoline'!$C:$C,$A55)</f>
        <v/>
      </c>
      <c r="U55">
        <f>SUMIFS('EIA Imports Gasoline'!$D:$D,'EIA Imports Gasoline'!$A:$A,U$3,'EIA Imports Gasoline'!$C:$C,$A55)</f>
        <v/>
      </c>
      <c r="V55">
        <f>SUMIFS('EIA Imports Gasoline'!$D:$D,'EIA Imports Gasoline'!$A:$A,V$3,'EIA Imports Gasoline'!$C:$C,$A55)</f>
        <v/>
      </c>
      <c r="W55">
        <f>SUMIFS('EIA Imports Gasoline'!$D:$D,'EIA Imports Gasoline'!$A:$A,W$3,'EIA Imports Gasoline'!$C:$C,$A55)</f>
        <v/>
      </c>
      <c r="X55">
        <f>SUMIFS('EIA Imports Gasoline'!$D:$D,'EIA Imports Gasoline'!$A:$A,X$3,'EIA Imports Gasoline'!$C:$C,$A55)</f>
        <v/>
      </c>
      <c r="Y55">
        <f>SUMIFS('EIA Imports Gasoline'!$D:$D,'EIA Imports Gasoline'!$A:$A,Y$3,'EIA Imports Gasoline'!$C:$C,$A55)</f>
        <v/>
      </c>
      <c r="Z55">
        <f>SUMIFS('EIA Imports Gasoline'!$D:$D,'EIA Imports Gasoline'!$A:$A,Z$3,'EIA Imports Gasoline'!$C:$C,$A55)</f>
        <v/>
      </c>
      <c r="AA55">
        <f>SUMIFS('EIA Imports Gasoline'!$D:$D,'EIA Imports Gasoline'!$A:$A,AA$3,'EIA Imports Gasoline'!$C:$C,$A55)</f>
        <v/>
      </c>
      <c r="AB55">
        <f>SUMIFS('EIA Imports Gasoline'!$D:$D,'EIA Imports Gasoline'!$A:$A,AB$3,'EIA Imports Gasoline'!$C:$C,$A55)</f>
        <v/>
      </c>
      <c r="AC55">
        <f>SUMIFS('EIA Imports Gasoline'!$D:$D,'EIA Imports Gasoline'!$A:$A,AC$3,'EIA Imports Gasoline'!$C:$C,$A55)</f>
        <v/>
      </c>
      <c r="AD55">
        <f>SUMIFS('EIA Imports Gasoline'!$D:$D,'EIA Imports Gasoline'!$A:$A,AD$3,'EIA Imports Gasoline'!$C:$C,$A55)</f>
        <v/>
      </c>
      <c r="AE55">
        <f>SUMIFS('EIA Imports Gasoline'!$D:$D,'EIA Imports Gasoline'!$A:$A,AE$3,'EIA Imports Gasoline'!$C:$C,$A55)</f>
        <v/>
      </c>
      <c r="AF55">
        <f>SUMIFS('EIA Imports Gasoline'!$D:$D,'EIA Imports Gasoline'!$A:$A,AF$3,'EIA Imports Gasoline'!$C:$C,$A55)</f>
        <v/>
      </c>
      <c r="AG55">
        <f>SUMIFS('EIA Imports Gasoline'!$D:$D,'EIA Imports Gasoline'!$A:$A,AG$3,'EIA Imports Gasoline'!$C:$C,$A55)</f>
        <v/>
      </c>
      <c r="AH55">
        <f>SUMIFS('EIA Imports Gasoline'!$D:$D,'EIA Imports Gasoline'!$A:$A,AH$3,'EIA Imports Gasoline'!$C:$C,$A55)</f>
        <v/>
      </c>
      <c r="AI55">
        <f>SUMIFS('EIA Imports Gasoline'!$D:$D,'EIA Imports Gasoline'!$A:$A,AI$3,'EIA Imports Gasoline'!$C:$C,$A55)</f>
        <v/>
      </c>
      <c r="AJ55">
        <f>SUMIFS('EIA Imports Gasoline'!$D:$D,'EIA Imports Gasoline'!$A:$A,AJ$3,'EIA Imports Gasoline'!$C:$C,$A55)</f>
        <v/>
      </c>
      <c r="AK55">
        <f>SUMIFS('EIA Imports Gasoline'!$D:$D,'EIA Imports Gasoline'!$A:$A,AK$3,'EIA Imports Gasoline'!$C:$C,$A55)</f>
        <v/>
      </c>
      <c r="AL55">
        <f>SUMIFS('EIA Imports Gasoline'!$D:$D,'EIA Imports Gasoline'!$A:$A,AL$3,'EIA Imports Gasoline'!$C:$C,$A55)</f>
        <v/>
      </c>
      <c r="AM55">
        <f>SUMIFS('EIA Imports Gasoline'!$D:$D,'EIA Imports Gasoline'!$A:$A,AM$3,'EIA Imports Gasoline'!$C:$C,$A55)</f>
        <v/>
      </c>
      <c r="AN55">
        <f>SUMIFS('EIA Imports Gasoline'!$D:$D,'EIA Imports Gasoline'!$A:$A,AN$3,'EIA Imports Gasoline'!$C:$C,$A55)</f>
        <v/>
      </c>
      <c r="AO55">
        <f>SUMIFS('EIA Imports Gasoline'!$D:$D,'EIA Imports Gasoline'!$A:$A,AO$3,'EIA Imports Gasoline'!$C:$C,$A55)</f>
        <v/>
      </c>
      <c r="AP55">
        <f>SUMIFS('EIA Imports Gasoline'!$D:$D,'EIA Imports Gasoline'!$A:$A,AP$3,'EIA Imports Gasoline'!$C:$C,$A55)</f>
        <v/>
      </c>
      <c r="AQ55">
        <f>SUMIFS('EIA Imports Gasoline'!$D:$D,'EIA Imports Gasoline'!$A:$A,AQ$3,'EIA Imports Gasoline'!$C:$C,$A55)</f>
        <v/>
      </c>
      <c r="AR55">
        <f>SUMIFS('EIA Imports Gasoline'!$D:$D,'EIA Imports Gasoline'!$A:$A,AR$3,'EIA Imports Gasoline'!$C:$C,$A55)</f>
        <v/>
      </c>
      <c r="AS55">
        <f>SUMIFS('EIA Imports Gasoline'!$D:$D,'EIA Imports Gasoline'!$A:$A,AS$3,'EIA Imports Gasoline'!$C:$C,$A55)</f>
        <v/>
      </c>
      <c r="AT55">
        <f>SUMIFS('EIA Imports Gasoline'!$D:$D,'EIA Imports Gasoline'!$A:$A,AT$3,'EIA Imports Gasoline'!$C:$C,$A55)</f>
        <v/>
      </c>
      <c r="AU55">
        <f>SUMIFS('EIA Imports Gasoline'!$D:$D,'EIA Imports Gasoline'!$A:$A,AU$3,'EIA Imports Gasoline'!$C:$C,$A55)</f>
        <v/>
      </c>
    </row>
    <row r="56" spans="1:47">
      <c r="A56" t="s">
        <v>304</v>
      </c>
      <c r="B56" t="s">
        <v>1648</v>
      </c>
      <c r="C56" t="s">
        <v>1742</v>
      </c>
      <c r="D56">
        <f>SUMIFS('EIA Imports Gasoline'!$D:$D,'EIA Imports Gasoline'!$A:$A,D$3,'EIA Imports Gasoline'!$C:$C,$A56)</f>
        <v/>
      </c>
      <c r="E56">
        <f>SUMIFS('EIA Imports Gasoline'!$D:$D,'EIA Imports Gasoline'!$A:$A,E$3,'EIA Imports Gasoline'!$C:$C,$A56)</f>
        <v/>
      </c>
      <c r="F56">
        <f>SUMIFS('EIA Imports Gasoline'!$D:$D,'EIA Imports Gasoline'!$A:$A,F$3,'EIA Imports Gasoline'!$C:$C,$A56)</f>
        <v/>
      </c>
      <c r="G56">
        <f>SUMIFS('EIA Imports Gasoline'!$D:$D,'EIA Imports Gasoline'!$A:$A,G$3,'EIA Imports Gasoline'!$C:$C,$A56)</f>
        <v/>
      </c>
      <c r="H56">
        <f>SUMIFS('EIA Imports Gasoline'!$D:$D,'EIA Imports Gasoline'!$A:$A,H$3,'EIA Imports Gasoline'!$C:$C,$A56)</f>
        <v/>
      </c>
      <c r="I56">
        <f>SUMIFS('EIA Imports Gasoline'!$D:$D,'EIA Imports Gasoline'!$A:$A,I$3,'EIA Imports Gasoline'!$C:$C,$A56)</f>
        <v/>
      </c>
      <c r="J56">
        <f>SUMIFS('EIA Imports Gasoline'!$D:$D,'EIA Imports Gasoline'!$A:$A,J$3,'EIA Imports Gasoline'!$C:$C,$A56)</f>
        <v/>
      </c>
      <c r="K56">
        <f>SUMIFS('EIA Imports Gasoline'!$D:$D,'EIA Imports Gasoline'!$A:$A,K$3,'EIA Imports Gasoline'!$C:$C,$A56)</f>
        <v/>
      </c>
      <c r="L56">
        <f>SUMIFS('EIA Imports Gasoline'!$D:$D,'EIA Imports Gasoline'!$A:$A,L$3,'EIA Imports Gasoline'!$C:$C,$A56)</f>
        <v/>
      </c>
      <c r="M56">
        <f>SUMIFS('EIA Imports Gasoline'!$D:$D,'EIA Imports Gasoline'!$A:$A,M$3,'EIA Imports Gasoline'!$C:$C,$A56)</f>
        <v/>
      </c>
      <c r="N56">
        <f>SUMIFS('EIA Imports Gasoline'!$D:$D,'EIA Imports Gasoline'!$A:$A,N$3,'EIA Imports Gasoline'!$C:$C,$A56)</f>
        <v/>
      </c>
      <c r="O56">
        <f>SUMIFS('EIA Imports Gasoline'!$D:$D,'EIA Imports Gasoline'!$A:$A,O$3,'EIA Imports Gasoline'!$C:$C,$A56)</f>
        <v/>
      </c>
      <c r="P56">
        <f>SUMIFS('EIA Imports Gasoline'!$D:$D,'EIA Imports Gasoline'!$A:$A,P$3,'EIA Imports Gasoline'!$C:$C,$A56)</f>
        <v/>
      </c>
      <c r="Q56">
        <f>SUMIFS('EIA Imports Gasoline'!$D:$D,'EIA Imports Gasoline'!$A:$A,Q$3,'EIA Imports Gasoline'!$C:$C,$A56)</f>
        <v/>
      </c>
      <c r="R56">
        <f>SUMIFS('EIA Imports Gasoline'!$D:$D,'EIA Imports Gasoline'!$A:$A,R$3,'EIA Imports Gasoline'!$C:$C,$A56)</f>
        <v/>
      </c>
      <c r="S56">
        <f>SUMIFS('EIA Imports Gasoline'!$D:$D,'EIA Imports Gasoline'!$A:$A,S$3,'EIA Imports Gasoline'!$C:$C,$A56)</f>
        <v/>
      </c>
      <c r="T56">
        <f>SUMIFS('EIA Imports Gasoline'!$D:$D,'EIA Imports Gasoline'!$A:$A,T$3,'EIA Imports Gasoline'!$C:$C,$A56)</f>
        <v/>
      </c>
      <c r="U56">
        <f>SUMIFS('EIA Imports Gasoline'!$D:$D,'EIA Imports Gasoline'!$A:$A,U$3,'EIA Imports Gasoline'!$C:$C,$A56)</f>
        <v/>
      </c>
      <c r="V56">
        <f>SUMIFS('EIA Imports Gasoline'!$D:$D,'EIA Imports Gasoline'!$A:$A,V$3,'EIA Imports Gasoline'!$C:$C,$A56)</f>
        <v/>
      </c>
      <c r="W56">
        <f>SUMIFS('EIA Imports Gasoline'!$D:$D,'EIA Imports Gasoline'!$A:$A,W$3,'EIA Imports Gasoline'!$C:$C,$A56)</f>
        <v/>
      </c>
      <c r="X56">
        <f>SUMIFS('EIA Imports Gasoline'!$D:$D,'EIA Imports Gasoline'!$A:$A,X$3,'EIA Imports Gasoline'!$C:$C,$A56)</f>
        <v/>
      </c>
      <c r="Y56">
        <f>SUMIFS('EIA Imports Gasoline'!$D:$D,'EIA Imports Gasoline'!$A:$A,Y$3,'EIA Imports Gasoline'!$C:$C,$A56)</f>
        <v/>
      </c>
      <c r="Z56">
        <f>SUMIFS('EIA Imports Gasoline'!$D:$D,'EIA Imports Gasoline'!$A:$A,Z$3,'EIA Imports Gasoline'!$C:$C,$A56)</f>
        <v/>
      </c>
      <c r="AA56">
        <f>SUMIFS('EIA Imports Gasoline'!$D:$D,'EIA Imports Gasoline'!$A:$A,AA$3,'EIA Imports Gasoline'!$C:$C,$A56)</f>
        <v/>
      </c>
      <c r="AB56">
        <f>SUMIFS('EIA Imports Gasoline'!$D:$D,'EIA Imports Gasoline'!$A:$A,AB$3,'EIA Imports Gasoline'!$C:$C,$A56)</f>
        <v/>
      </c>
      <c r="AC56">
        <f>SUMIFS('EIA Imports Gasoline'!$D:$D,'EIA Imports Gasoline'!$A:$A,AC$3,'EIA Imports Gasoline'!$C:$C,$A56)</f>
        <v/>
      </c>
      <c r="AD56">
        <f>SUMIFS('EIA Imports Gasoline'!$D:$D,'EIA Imports Gasoline'!$A:$A,AD$3,'EIA Imports Gasoline'!$C:$C,$A56)</f>
        <v/>
      </c>
      <c r="AE56">
        <f>SUMIFS('EIA Imports Gasoline'!$D:$D,'EIA Imports Gasoline'!$A:$A,AE$3,'EIA Imports Gasoline'!$C:$C,$A56)</f>
        <v/>
      </c>
      <c r="AF56">
        <f>SUMIFS('EIA Imports Gasoline'!$D:$D,'EIA Imports Gasoline'!$A:$A,AF$3,'EIA Imports Gasoline'!$C:$C,$A56)</f>
        <v/>
      </c>
      <c r="AG56">
        <f>SUMIFS('EIA Imports Gasoline'!$D:$D,'EIA Imports Gasoline'!$A:$A,AG$3,'EIA Imports Gasoline'!$C:$C,$A56)</f>
        <v/>
      </c>
      <c r="AH56">
        <f>SUMIFS('EIA Imports Gasoline'!$D:$D,'EIA Imports Gasoline'!$A:$A,AH$3,'EIA Imports Gasoline'!$C:$C,$A56)</f>
        <v/>
      </c>
      <c r="AI56">
        <f>SUMIFS('EIA Imports Gasoline'!$D:$D,'EIA Imports Gasoline'!$A:$A,AI$3,'EIA Imports Gasoline'!$C:$C,$A56)</f>
        <v/>
      </c>
      <c r="AJ56">
        <f>SUMIFS('EIA Imports Gasoline'!$D:$D,'EIA Imports Gasoline'!$A:$A,AJ$3,'EIA Imports Gasoline'!$C:$C,$A56)</f>
        <v/>
      </c>
      <c r="AK56">
        <f>SUMIFS('EIA Imports Gasoline'!$D:$D,'EIA Imports Gasoline'!$A:$A,AK$3,'EIA Imports Gasoline'!$C:$C,$A56)</f>
        <v/>
      </c>
      <c r="AL56">
        <f>SUMIFS('EIA Imports Gasoline'!$D:$D,'EIA Imports Gasoline'!$A:$A,AL$3,'EIA Imports Gasoline'!$C:$C,$A56)</f>
        <v/>
      </c>
      <c r="AM56">
        <f>SUMIFS('EIA Imports Gasoline'!$D:$D,'EIA Imports Gasoline'!$A:$A,AM$3,'EIA Imports Gasoline'!$C:$C,$A56)</f>
        <v/>
      </c>
      <c r="AN56">
        <f>SUMIFS('EIA Imports Gasoline'!$D:$D,'EIA Imports Gasoline'!$A:$A,AN$3,'EIA Imports Gasoline'!$C:$C,$A56)</f>
        <v/>
      </c>
      <c r="AO56">
        <f>SUMIFS('EIA Imports Gasoline'!$D:$D,'EIA Imports Gasoline'!$A:$A,AO$3,'EIA Imports Gasoline'!$C:$C,$A56)</f>
        <v/>
      </c>
      <c r="AP56">
        <f>SUMIFS('EIA Imports Gasoline'!$D:$D,'EIA Imports Gasoline'!$A:$A,AP$3,'EIA Imports Gasoline'!$C:$C,$A56)</f>
        <v/>
      </c>
      <c r="AQ56">
        <f>SUMIFS('EIA Imports Gasoline'!$D:$D,'EIA Imports Gasoline'!$A:$A,AQ$3,'EIA Imports Gasoline'!$C:$C,$A56)</f>
        <v/>
      </c>
      <c r="AR56">
        <f>SUMIFS('EIA Imports Gasoline'!$D:$D,'EIA Imports Gasoline'!$A:$A,AR$3,'EIA Imports Gasoline'!$C:$C,$A56)</f>
        <v/>
      </c>
      <c r="AS56">
        <f>SUMIFS('EIA Imports Gasoline'!$D:$D,'EIA Imports Gasoline'!$A:$A,AS$3,'EIA Imports Gasoline'!$C:$C,$A56)</f>
        <v/>
      </c>
      <c r="AT56">
        <f>SUMIFS('EIA Imports Gasoline'!$D:$D,'EIA Imports Gasoline'!$A:$A,AT$3,'EIA Imports Gasoline'!$C:$C,$A56)</f>
        <v/>
      </c>
      <c r="AU56">
        <f>SUMIFS('EIA Imports Gasoline'!$D:$D,'EIA Imports Gasoline'!$A:$A,AU$3,'EIA Imports Gasoline'!$C:$C,$A56)</f>
        <v/>
      </c>
    </row>
    <row r="57" spans="1:47">
      <c r="A57" t="s">
        <v>271</v>
      </c>
      <c r="B57" t="s">
        <v>1648</v>
      </c>
      <c r="C57" t="s">
        <v>1742</v>
      </c>
      <c r="D57">
        <f>SUMIFS('EIA Imports Gasoline'!$D:$D,'EIA Imports Gasoline'!$A:$A,D$3,'EIA Imports Gasoline'!$C:$C,$A57)</f>
        <v/>
      </c>
      <c r="E57">
        <f>SUMIFS('EIA Imports Gasoline'!$D:$D,'EIA Imports Gasoline'!$A:$A,E$3,'EIA Imports Gasoline'!$C:$C,$A57)</f>
        <v/>
      </c>
      <c r="F57">
        <f>SUMIFS('EIA Imports Gasoline'!$D:$D,'EIA Imports Gasoline'!$A:$A,F$3,'EIA Imports Gasoline'!$C:$C,$A57)</f>
        <v/>
      </c>
      <c r="G57">
        <f>SUMIFS('EIA Imports Gasoline'!$D:$D,'EIA Imports Gasoline'!$A:$A,G$3,'EIA Imports Gasoline'!$C:$C,$A57)</f>
        <v/>
      </c>
      <c r="H57">
        <f>SUMIFS('EIA Imports Gasoline'!$D:$D,'EIA Imports Gasoline'!$A:$A,H$3,'EIA Imports Gasoline'!$C:$C,$A57)</f>
        <v/>
      </c>
      <c r="I57">
        <f>SUMIFS('EIA Imports Gasoline'!$D:$D,'EIA Imports Gasoline'!$A:$A,I$3,'EIA Imports Gasoline'!$C:$C,$A57)</f>
        <v/>
      </c>
      <c r="J57">
        <f>SUMIFS('EIA Imports Gasoline'!$D:$D,'EIA Imports Gasoline'!$A:$A,J$3,'EIA Imports Gasoline'!$C:$C,$A57)</f>
        <v/>
      </c>
      <c r="K57">
        <f>SUMIFS('EIA Imports Gasoline'!$D:$D,'EIA Imports Gasoline'!$A:$A,K$3,'EIA Imports Gasoline'!$C:$C,$A57)</f>
        <v/>
      </c>
      <c r="L57">
        <f>SUMIFS('EIA Imports Gasoline'!$D:$D,'EIA Imports Gasoline'!$A:$A,L$3,'EIA Imports Gasoline'!$C:$C,$A57)</f>
        <v/>
      </c>
      <c r="M57">
        <f>SUMIFS('EIA Imports Gasoline'!$D:$D,'EIA Imports Gasoline'!$A:$A,M$3,'EIA Imports Gasoline'!$C:$C,$A57)</f>
        <v/>
      </c>
      <c r="N57">
        <f>SUMIFS('EIA Imports Gasoline'!$D:$D,'EIA Imports Gasoline'!$A:$A,N$3,'EIA Imports Gasoline'!$C:$C,$A57)</f>
        <v/>
      </c>
      <c r="O57">
        <f>SUMIFS('EIA Imports Gasoline'!$D:$D,'EIA Imports Gasoline'!$A:$A,O$3,'EIA Imports Gasoline'!$C:$C,$A57)</f>
        <v/>
      </c>
      <c r="P57">
        <f>SUMIFS('EIA Imports Gasoline'!$D:$D,'EIA Imports Gasoline'!$A:$A,P$3,'EIA Imports Gasoline'!$C:$C,$A57)</f>
        <v/>
      </c>
      <c r="Q57">
        <f>SUMIFS('EIA Imports Gasoline'!$D:$D,'EIA Imports Gasoline'!$A:$A,Q$3,'EIA Imports Gasoline'!$C:$C,$A57)</f>
        <v/>
      </c>
      <c r="R57">
        <f>SUMIFS('EIA Imports Gasoline'!$D:$D,'EIA Imports Gasoline'!$A:$A,R$3,'EIA Imports Gasoline'!$C:$C,$A57)</f>
        <v/>
      </c>
      <c r="S57">
        <f>SUMIFS('EIA Imports Gasoline'!$D:$D,'EIA Imports Gasoline'!$A:$A,S$3,'EIA Imports Gasoline'!$C:$C,$A57)</f>
        <v/>
      </c>
      <c r="T57">
        <f>SUMIFS('EIA Imports Gasoline'!$D:$D,'EIA Imports Gasoline'!$A:$A,T$3,'EIA Imports Gasoline'!$C:$C,$A57)</f>
        <v/>
      </c>
      <c r="U57">
        <f>SUMIFS('EIA Imports Gasoline'!$D:$D,'EIA Imports Gasoline'!$A:$A,U$3,'EIA Imports Gasoline'!$C:$C,$A57)</f>
        <v/>
      </c>
      <c r="V57">
        <f>SUMIFS('EIA Imports Gasoline'!$D:$D,'EIA Imports Gasoline'!$A:$A,V$3,'EIA Imports Gasoline'!$C:$C,$A57)</f>
        <v/>
      </c>
      <c r="W57">
        <f>SUMIFS('EIA Imports Gasoline'!$D:$D,'EIA Imports Gasoline'!$A:$A,W$3,'EIA Imports Gasoline'!$C:$C,$A57)</f>
        <v/>
      </c>
      <c r="X57">
        <f>SUMIFS('EIA Imports Gasoline'!$D:$D,'EIA Imports Gasoline'!$A:$A,X$3,'EIA Imports Gasoline'!$C:$C,$A57)</f>
        <v/>
      </c>
      <c r="Y57">
        <f>SUMIFS('EIA Imports Gasoline'!$D:$D,'EIA Imports Gasoline'!$A:$A,Y$3,'EIA Imports Gasoline'!$C:$C,$A57)</f>
        <v/>
      </c>
      <c r="Z57">
        <f>SUMIFS('EIA Imports Gasoline'!$D:$D,'EIA Imports Gasoline'!$A:$A,Z$3,'EIA Imports Gasoline'!$C:$C,$A57)</f>
        <v/>
      </c>
      <c r="AA57">
        <f>SUMIFS('EIA Imports Gasoline'!$D:$D,'EIA Imports Gasoline'!$A:$A,AA$3,'EIA Imports Gasoline'!$C:$C,$A57)</f>
        <v/>
      </c>
      <c r="AB57">
        <f>SUMIFS('EIA Imports Gasoline'!$D:$D,'EIA Imports Gasoline'!$A:$A,AB$3,'EIA Imports Gasoline'!$C:$C,$A57)</f>
        <v/>
      </c>
      <c r="AC57">
        <f>SUMIFS('EIA Imports Gasoline'!$D:$D,'EIA Imports Gasoline'!$A:$A,AC$3,'EIA Imports Gasoline'!$C:$C,$A57)</f>
        <v/>
      </c>
      <c r="AD57">
        <f>SUMIFS('EIA Imports Gasoline'!$D:$D,'EIA Imports Gasoline'!$A:$A,AD$3,'EIA Imports Gasoline'!$C:$C,$A57)</f>
        <v/>
      </c>
      <c r="AE57">
        <f>SUMIFS('EIA Imports Gasoline'!$D:$D,'EIA Imports Gasoline'!$A:$A,AE$3,'EIA Imports Gasoline'!$C:$C,$A57)</f>
        <v/>
      </c>
      <c r="AF57">
        <f>SUMIFS('EIA Imports Gasoline'!$D:$D,'EIA Imports Gasoline'!$A:$A,AF$3,'EIA Imports Gasoline'!$C:$C,$A57)</f>
        <v/>
      </c>
      <c r="AG57">
        <f>SUMIFS('EIA Imports Gasoline'!$D:$D,'EIA Imports Gasoline'!$A:$A,AG$3,'EIA Imports Gasoline'!$C:$C,$A57)</f>
        <v/>
      </c>
      <c r="AH57">
        <f>SUMIFS('EIA Imports Gasoline'!$D:$D,'EIA Imports Gasoline'!$A:$A,AH$3,'EIA Imports Gasoline'!$C:$C,$A57)</f>
        <v/>
      </c>
      <c r="AI57">
        <f>SUMIFS('EIA Imports Gasoline'!$D:$D,'EIA Imports Gasoline'!$A:$A,AI$3,'EIA Imports Gasoline'!$C:$C,$A57)</f>
        <v/>
      </c>
      <c r="AJ57">
        <f>SUMIFS('EIA Imports Gasoline'!$D:$D,'EIA Imports Gasoline'!$A:$A,AJ$3,'EIA Imports Gasoline'!$C:$C,$A57)</f>
        <v/>
      </c>
      <c r="AK57">
        <f>SUMIFS('EIA Imports Gasoline'!$D:$D,'EIA Imports Gasoline'!$A:$A,AK$3,'EIA Imports Gasoline'!$C:$C,$A57)</f>
        <v/>
      </c>
      <c r="AL57">
        <f>SUMIFS('EIA Imports Gasoline'!$D:$D,'EIA Imports Gasoline'!$A:$A,AL$3,'EIA Imports Gasoline'!$C:$C,$A57)</f>
        <v/>
      </c>
      <c r="AM57">
        <f>SUMIFS('EIA Imports Gasoline'!$D:$D,'EIA Imports Gasoline'!$A:$A,AM$3,'EIA Imports Gasoline'!$C:$C,$A57)</f>
        <v/>
      </c>
      <c r="AN57">
        <f>SUMIFS('EIA Imports Gasoline'!$D:$D,'EIA Imports Gasoline'!$A:$A,AN$3,'EIA Imports Gasoline'!$C:$C,$A57)</f>
        <v/>
      </c>
      <c r="AO57">
        <f>SUMIFS('EIA Imports Gasoline'!$D:$D,'EIA Imports Gasoline'!$A:$A,AO$3,'EIA Imports Gasoline'!$C:$C,$A57)</f>
        <v/>
      </c>
      <c r="AP57">
        <f>SUMIFS('EIA Imports Gasoline'!$D:$D,'EIA Imports Gasoline'!$A:$A,AP$3,'EIA Imports Gasoline'!$C:$C,$A57)</f>
        <v/>
      </c>
      <c r="AQ57">
        <f>SUMIFS('EIA Imports Gasoline'!$D:$D,'EIA Imports Gasoline'!$A:$A,AQ$3,'EIA Imports Gasoline'!$C:$C,$A57)</f>
        <v/>
      </c>
      <c r="AR57">
        <f>SUMIFS('EIA Imports Gasoline'!$D:$D,'EIA Imports Gasoline'!$A:$A,AR$3,'EIA Imports Gasoline'!$C:$C,$A57)</f>
        <v/>
      </c>
      <c r="AS57">
        <f>SUMIFS('EIA Imports Gasoline'!$D:$D,'EIA Imports Gasoline'!$A:$A,AS$3,'EIA Imports Gasoline'!$C:$C,$A57)</f>
        <v/>
      </c>
      <c r="AT57">
        <f>SUMIFS('EIA Imports Gasoline'!$D:$D,'EIA Imports Gasoline'!$A:$A,AT$3,'EIA Imports Gasoline'!$C:$C,$A57)</f>
        <v/>
      </c>
      <c r="AU57">
        <f>SUMIFS('EIA Imports Gasoline'!$D:$D,'EIA Imports Gasoline'!$A:$A,AU$3,'EIA Imports Gasoline'!$C:$C,$A57)</f>
        <v/>
      </c>
    </row>
    <row r="58" spans="1:47">
      <c r="A58" t="s">
        <v>358</v>
      </c>
      <c r="B58" t="s">
        <v>1648</v>
      </c>
      <c r="C58" t="s">
        <v>1742</v>
      </c>
      <c r="D58">
        <f>SUMIFS('EIA Imports Gasoline'!$D:$D,'EIA Imports Gasoline'!$A:$A,D$3,'EIA Imports Gasoline'!$C:$C,$A58)</f>
        <v/>
      </c>
      <c r="E58">
        <f>SUMIFS('EIA Imports Gasoline'!$D:$D,'EIA Imports Gasoline'!$A:$A,E$3,'EIA Imports Gasoline'!$C:$C,$A58)</f>
        <v/>
      </c>
      <c r="F58">
        <f>SUMIFS('EIA Imports Gasoline'!$D:$D,'EIA Imports Gasoline'!$A:$A,F$3,'EIA Imports Gasoline'!$C:$C,$A58)</f>
        <v/>
      </c>
      <c r="G58">
        <f>SUMIFS('EIA Imports Gasoline'!$D:$D,'EIA Imports Gasoline'!$A:$A,G$3,'EIA Imports Gasoline'!$C:$C,$A58)</f>
        <v/>
      </c>
      <c r="H58">
        <f>SUMIFS('EIA Imports Gasoline'!$D:$D,'EIA Imports Gasoline'!$A:$A,H$3,'EIA Imports Gasoline'!$C:$C,$A58)</f>
        <v/>
      </c>
      <c r="I58">
        <f>SUMIFS('EIA Imports Gasoline'!$D:$D,'EIA Imports Gasoline'!$A:$A,I$3,'EIA Imports Gasoline'!$C:$C,$A58)</f>
        <v/>
      </c>
      <c r="J58">
        <f>SUMIFS('EIA Imports Gasoline'!$D:$D,'EIA Imports Gasoline'!$A:$A,J$3,'EIA Imports Gasoline'!$C:$C,$A58)</f>
        <v/>
      </c>
      <c r="K58">
        <f>SUMIFS('EIA Imports Gasoline'!$D:$D,'EIA Imports Gasoline'!$A:$A,K$3,'EIA Imports Gasoline'!$C:$C,$A58)</f>
        <v/>
      </c>
      <c r="L58">
        <f>SUMIFS('EIA Imports Gasoline'!$D:$D,'EIA Imports Gasoline'!$A:$A,L$3,'EIA Imports Gasoline'!$C:$C,$A58)</f>
        <v/>
      </c>
      <c r="M58">
        <f>SUMIFS('EIA Imports Gasoline'!$D:$D,'EIA Imports Gasoline'!$A:$A,M$3,'EIA Imports Gasoline'!$C:$C,$A58)</f>
        <v/>
      </c>
      <c r="N58">
        <f>SUMIFS('EIA Imports Gasoline'!$D:$D,'EIA Imports Gasoline'!$A:$A,N$3,'EIA Imports Gasoline'!$C:$C,$A58)</f>
        <v/>
      </c>
      <c r="O58">
        <f>SUMIFS('EIA Imports Gasoline'!$D:$D,'EIA Imports Gasoline'!$A:$A,O$3,'EIA Imports Gasoline'!$C:$C,$A58)</f>
        <v/>
      </c>
      <c r="P58">
        <f>SUMIFS('EIA Imports Gasoline'!$D:$D,'EIA Imports Gasoline'!$A:$A,P$3,'EIA Imports Gasoline'!$C:$C,$A58)</f>
        <v/>
      </c>
      <c r="Q58">
        <f>SUMIFS('EIA Imports Gasoline'!$D:$D,'EIA Imports Gasoline'!$A:$A,Q$3,'EIA Imports Gasoline'!$C:$C,$A58)</f>
        <v/>
      </c>
      <c r="R58">
        <f>SUMIFS('EIA Imports Gasoline'!$D:$D,'EIA Imports Gasoline'!$A:$A,R$3,'EIA Imports Gasoline'!$C:$C,$A58)</f>
        <v/>
      </c>
      <c r="S58">
        <f>SUMIFS('EIA Imports Gasoline'!$D:$D,'EIA Imports Gasoline'!$A:$A,S$3,'EIA Imports Gasoline'!$C:$C,$A58)</f>
        <v/>
      </c>
      <c r="T58">
        <f>SUMIFS('EIA Imports Gasoline'!$D:$D,'EIA Imports Gasoline'!$A:$A,T$3,'EIA Imports Gasoline'!$C:$C,$A58)</f>
        <v/>
      </c>
      <c r="U58">
        <f>SUMIFS('EIA Imports Gasoline'!$D:$D,'EIA Imports Gasoline'!$A:$A,U$3,'EIA Imports Gasoline'!$C:$C,$A58)</f>
        <v/>
      </c>
      <c r="V58">
        <f>SUMIFS('EIA Imports Gasoline'!$D:$D,'EIA Imports Gasoline'!$A:$A,V$3,'EIA Imports Gasoline'!$C:$C,$A58)</f>
        <v/>
      </c>
      <c r="W58">
        <f>SUMIFS('EIA Imports Gasoline'!$D:$D,'EIA Imports Gasoline'!$A:$A,W$3,'EIA Imports Gasoline'!$C:$C,$A58)</f>
        <v/>
      </c>
      <c r="X58">
        <f>SUMIFS('EIA Imports Gasoline'!$D:$D,'EIA Imports Gasoline'!$A:$A,X$3,'EIA Imports Gasoline'!$C:$C,$A58)</f>
        <v/>
      </c>
      <c r="Y58">
        <f>SUMIFS('EIA Imports Gasoline'!$D:$D,'EIA Imports Gasoline'!$A:$A,Y$3,'EIA Imports Gasoline'!$C:$C,$A58)</f>
        <v/>
      </c>
      <c r="Z58">
        <f>SUMIFS('EIA Imports Gasoline'!$D:$D,'EIA Imports Gasoline'!$A:$A,Z$3,'EIA Imports Gasoline'!$C:$C,$A58)</f>
        <v/>
      </c>
      <c r="AA58">
        <f>SUMIFS('EIA Imports Gasoline'!$D:$D,'EIA Imports Gasoline'!$A:$A,AA$3,'EIA Imports Gasoline'!$C:$C,$A58)</f>
        <v/>
      </c>
      <c r="AB58">
        <f>SUMIFS('EIA Imports Gasoline'!$D:$D,'EIA Imports Gasoline'!$A:$A,AB$3,'EIA Imports Gasoline'!$C:$C,$A58)</f>
        <v/>
      </c>
      <c r="AC58">
        <f>SUMIFS('EIA Imports Gasoline'!$D:$D,'EIA Imports Gasoline'!$A:$A,AC$3,'EIA Imports Gasoline'!$C:$C,$A58)</f>
        <v/>
      </c>
      <c r="AD58">
        <f>SUMIFS('EIA Imports Gasoline'!$D:$D,'EIA Imports Gasoline'!$A:$A,AD$3,'EIA Imports Gasoline'!$C:$C,$A58)</f>
        <v/>
      </c>
      <c r="AE58">
        <f>SUMIFS('EIA Imports Gasoline'!$D:$D,'EIA Imports Gasoline'!$A:$A,AE$3,'EIA Imports Gasoline'!$C:$C,$A58)</f>
        <v/>
      </c>
      <c r="AF58">
        <f>SUMIFS('EIA Imports Gasoline'!$D:$D,'EIA Imports Gasoline'!$A:$A,AF$3,'EIA Imports Gasoline'!$C:$C,$A58)</f>
        <v/>
      </c>
      <c r="AG58">
        <f>SUMIFS('EIA Imports Gasoline'!$D:$D,'EIA Imports Gasoline'!$A:$A,AG$3,'EIA Imports Gasoline'!$C:$C,$A58)</f>
        <v/>
      </c>
      <c r="AH58">
        <f>SUMIFS('EIA Imports Gasoline'!$D:$D,'EIA Imports Gasoline'!$A:$A,AH$3,'EIA Imports Gasoline'!$C:$C,$A58)</f>
        <v/>
      </c>
      <c r="AI58">
        <f>SUMIFS('EIA Imports Gasoline'!$D:$D,'EIA Imports Gasoline'!$A:$A,AI$3,'EIA Imports Gasoline'!$C:$C,$A58)</f>
        <v/>
      </c>
      <c r="AJ58">
        <f>SUMIFS('EIA Imports Gasoline'!$D:$D,'EIA Imports Gasoline'!$A:$A,AJ$3,'EIA Imports Gasoline'!$C:$C,$A58)</f>
        <v/>
      </c>
      <c r="AK58">
        <f>SUMIFS('EIA Imports Gasoline'!$D:$D,'EIA Imports Gasoline'!$A:$A,AK$3,'EIA Imports Gasoline'!$C:$C,$A58)</f>
        <v/>
      </c>
      <c r="AL58">
        <f>SUMIFS('EIA Imports Gasoline'!$D:$D,'EIA Imports Gasoline'!$A:$A,AL$3,'EIA Imports Gasoline'!$C:$C,$A58)</f>
        <v/>
      </c>
      <c r="AM58">
        <f>SUMIFS('EIA Imports Gasoline'!$D:$D,'EIA Imports Gasoline'!$A:$A,AM$3,'EIA Imports Gasoline'!$C:$C,$A58)</f>
        <v/>
      </c>
      <c r="AN58">
        <f>SUMIFS('EIA Imports Gasoline'!$D:$D,'EIA Imports Gasoline'!$A:$A,AN$3,'EIA Imports Gasoline'!$C:$C,$A58)</f>
        <v/>
      </c>
      <c r="AO58">
        <f>SUMIFS('EIA Imports Gasoline'!$D:$D,'EIA Imports Gasoline'!$A:$A,AO$3,'EIA Imports Gasoline'!$C:$C,$A58)</f>
        <v/>
      </c>
      <c r="AP58">
        <f>SUMIFS('EIA Imports Gasoline'!$D:$D,'EIA Imports Gasoline'!$A:$A,AP$3,'EIA Imports Gasoline'!$C:$C,$A58)</f>
        <v/>
      </c>
      <c r="AQ58">
        <f>SUMIFS('EIA Imports Gasoline'!$D:$D,'EIA Imports Gasoline'!$A:$A,AQ$3,'EIA Imports Gasoline'!$C:$C,$A58)</f>
        <v/>
      </c>
      <c r="AR58">
        <f>SUMIFS('EIA Imports Gasoline'!$D:$D,'EIA Imports Gasoline'!$A:$A,AR$3,'EIA Imports Gasoline'!$C:$C,$A58)</f>
        <v/>
      </c>
      <c r="AS58">
        <f>SUMIFS('EIA Imports Gasoline'!$D:$D,'EIA Imports Gasoline'!$A:$A,AS$3,'EIA Imports Gasoline'!$C:$C,$A58)</f>
        <v/>
      </c>
      <c r="AT58">
        <f>SUMIFS('EIA Imports Gasoline'!$D:$D,'EIA Imports Gasoline'!$A:$A,AT$3,'EIA Imports Gasoline'!$C:$C,$A58)</f>
        <v/>
      </c>
      <c r="AU58">
        <f>SUMIFS('EIA Imports Gasoline'!$D:$D,'EIA Imports Gasoline'!$A:$A,AU$3,'EIA Imports Gasoline'!$C:$C,$A58)</f>
        <v/>
      </c>
    </row>
    <row r="59" spans="1:47">
      <c r="A59" t="s">
        <v>326</v>
      </c>
      <c r="B59" t="s">
        <v>1648</v>
      </c>
      <c r="C59" t="s">
        <v>1742</v>
      </c>
      <c r="D59">
        <f>SUMIFS('EIA Imports Gasoline'!$D:$D,'EIA Imports Gasoline'!$A:$A,D$3,'EIA Imports Gasoline'!$C:$C,$A59)</f>
        <v/>
      </c>
      <c r="E59">
        <f>SUMIFS('EIA Imports Gasoline'!$D:$D,'EIA Imports Gasoline'!$A:$A,E$3,'EIA Imports Gasoline'!$C:$C,$A59)</f>
        <v/>
      </c>
      <c r="F59">
        <f>SUMIFS('EIA Imports Gasoline'!$D:$D,'EIA Imports Gasoline'!$A:$A,F$3,'EIA Imports Gasoline'!$C:$C,$A59)</f>
        <v/>
      </c>
      <c r="G59">
        <f>SUMIFS('EIA Imports Gasoline'!$D:$D,'EIA Imports Gasoline'!$A:$A,G$3,'EIA Imports Gasoline'!$C:$C,$A59)</f>
        <v/>
      </c>
      <c r="H59">
        <f>SUMIFS('EIA Imports Gasoline'!$D:$D,'EIA Imports Gasoline'!$A:$A,H$3,'EIA Imports Gasoline'!$C:$C,$A59)</f>
        <v/>
      </c>
      <c r="I59">
        <f>SUMIFS('EIA Imports Gasoline'!$D:$D,'EIA Imports Gasoline'!$A:$A,I$3,'EIA Imports Gasoline'!$C:$C,$A59)</f>
        <v/>
      </c>
      <c r="J59">
        <f>SUMIFS('EIA Imports Gasoline'!$D:$D,'EIA Imports Gasoline'!$A:$A,J$3,'EIA Imports Gasoline'!$C:$C,$A59)</f>
        <v/>
      </c>
      <c r="K59">
        <f>SUMIFS('EIA Imports Gasoline'!$D:$D,'EIA Imports Gasoline'!$A:$A,K$3,'EIA Imports Gasoline'!$C:$C,$A59)</f>
        <v/>
      </c>
      <c r="L59">
        <f>SUMIFS('EIA Imports Gasoline'!$D:$D,'EIA Imports Gasoline'!$A:$A,L$3,'EIA Imports Gasoline'!$C:$C,$A59)</f>
        <v/>
      </c>
      <c r="M59">
        <f>SUMIFS('EIA Imports Gasoline'!$D:$D,'EIA Imports Gasoline'!$A:$A,M$3,'EIA Imports Gasoline'!$C:$C,$A59)</f>
        <v/>
      </c>
      <c r="N59">
        <f>SUMIFS('EIA Imports Gasoline'!$D:$D,'EIA Imports Gasoline'!$A:$A,N$3,'EIA Imports Gasoline'!$C:$C,$A59)</f>
        <v/>
      </c>
      <c r="O59">
        <f>SUMIFS('EIA Imports Gasoline'!$D:$D,'EIA Imports Gasoline'!$A:$A,O$3,'EIA Imports Gasoline'!$C:$C,$A59)</f>
        <v/>
      </c>
      <c r="P59">
        <f>SUMIFS('EIA Imports Gasoline'!$D:$D,'EIA Imports Gasoline'!$A:$A,P$3,'EIA Imports Gasoline'!$C:$C,$A59)</f>
        <v/>
      </c>
      <c r="Q59">
        <f>SUMIFS('EIA Imports Gasoline'!$D:$D,'EIA Imports Gasoline'!$A:$A,Q$3,'EIA Imports Gasoline'!$C:$C,$A59)</f>
        <v/>
      </c>
      <c r="R59">
        <f>SUMIFS('EIA Imports Gasoline'!$D:$D,'EIA Imports Gasoline'!$A:$A,R$3,'EIA Imports Gasoline'!$C:$C,$A59)</f>
        <v/>
      </c>
      <c r="S59">
        <f>SUMIFS('EIA Imports Gasoline'!$D:$D,'EIA Imports Gasoline'!$A:$A,S$3,'EIA Imports Gasoline'!$C:$C,$A59)</f>
        <v/>
      </c>
      <c r="T59">
        <f>SUMIFS('EIA Imports Gasoline'!$D:$D,'EIA Imports Gasoline'!$A:$A,T$3,'EIA Imports Gasoline'!$C:$C,$A59)</f>
        <v/>
      </c>
      <c r="U59">
        <f>SUMIFS('EIA Imports Gasoline'!$D:$D,'EIA Imports Gasoline'!$A:$A,U$3,'EIA Imports Gasoline'!$C:$C,$A59)</f>
        <v/>
      </c>
      <c r="V59">
        <f>SUMIFS('EIA Imports Gasoline'!$D:$D,'EIA Imports Gasoline'!$A:$A,V$3,'EIA Imports Gasoline'!$C:$C,$A59)</f>
        <v/>
      </c>
      <c r="W59">
        <f>SUMIFS('EIA Imports Gasoline'!$D:$D,'EIA Imports Gasoline'!$A:$A,W$3,'EIA Imports Gasoline'!$C:$C,$A59)</f>
        <v/>
      </c>
      <c r="X59">
        <f>SUMIFS('EIA Imports Gasoline'!$D:$D,'EIA Imports Gasoline'!$A:$A,X$3,'EIA Imports Gasoline'!$C:$C,$A59)</f>
        <v/>
      </c>
      <c r="Y59">
        <f>SUMIFS('EIA Imports Gasoline'!$D:$D,'EIA Imports Gasoline'!$A:$A,Y$3,'EIA Imports Gasoline'!$C:$C,$A59)</f>
        <v/>
      </c>
      <c r="Z59">
        <f>SUMIFS('EIA Imports Gasoline'!$D:$D,'EIA Imports Gasoline'!$A:$A,Z$3,'EIA Imports Gasoline'!$C:$C,$A59)</f>
        <v/>
      </c>
      <c r="AA59">
        <f>SUMIFS('EIA Imports Gasoline'!$D:$D,'EIA Imports Gasoline'!$A:$A,AA$3,'EIA Imports Gasoline'!$C:$C,$A59)</f>
        <v/>
      </c>
      <c r="AB59">
        <f>SUMIFS('EIA Imports Gasoline'!$D:$D,'EIA Imports Gasoline'!$A:$A,AB$3,'EIA Imports Gasoline'!$C:$C,$A59)</f>
        <v/>
      </c>
      <c r="AC59">
        <f>SUMIFS('EIA Imports Gasoline'!$D:$D,'EIA Imports Gasoline'!$A:$A,AC$3,'EIA Imports Gasoline'!$C:$C,$A59)</f>
        <v/>
      </c>
      <c r="AD59">
        <f>SUMIFS('EIA Imports Gasoline'!$D:$D,'EIA Imports Gasoline'!$A:$A,AD$3,'EIA Imports Gasoline'!$C:$C,$A59)</f>
        <v/>
      </c>
      <c r="AE59">
        <f>SUMIFS('EIA Imports Gasoline'!$D:$D,'EIA Imports Gasoline'!$A:$A,AE$3,'EIA Imports Gasoline'!$C:$C,$A59)</f>
        <v/>
      </c>
      <c r="AF59">
        <f>SUMIFS('EIA Imports Gasoline'!$D:$D,'EIA Imports Gasoline'!$A:$A,AF$3,'EIA Imports Gasoline'!$C:$C,$A59)</f>
        <v/>
      </c>
      <c r="AG59">
        <f>SUMIFS('EIA Imports Gasoline'!$D:$D,'EIA Imports Gasoline'!$A:$A,AG$3,'EIA Imports Gasoline'!$C:$C,$A59)</f>
        <v/>
      </c>
      <c r="AH59">
        <f>SUMIFS('EIA Imports Gasoline'!$D:$D,'EIA Imports Gasoline'!$A:$A,AH$3,'EIA Imports Gasoline'!$C:$C,$A59)</f>
        <v/>
      </c>
      <c r="AI59">
        <f>SUMIFS('EIA Imports Gasoline'!$D:$D,'EIA Imports Gasoline'!$A:$A,AI$3,'EIA Imports Gasoline'!$C:$C,$A59)</f>
        <v/>
      </c>
      <c r="AJ59">
        <f>SUMIFS('EIA Imports Gasoline'!$D:$D,'EIA Imports Gasoline'!$A:$A,AJ$3,'EIA Imports Gasoline'!$C:$C,$A59)</f>
        <v/>
      </c>
      <c r="AK59">
        <f>SUMIFS('EIA Imports Gasoline'!$D:$D,'EIA Imports Gasoline'!$A:$A,AK$3,'EIA Imports Gasoline'!$C:$C,$A59)</f>
        <v/>
      </c>
      <c r="AL59">
        <f>SUMIFS('EIA Imports Gasoline'!$D:$D,'EIA Imports Gasoline'!$A:$A,AL$3,'EIA Imports Gasoline'!$C:$C,$A59)</f>
        <v/>
      </c>
      <c r="AM59">
        <f>SUMIFS('EIA Imports Gasoline'!$D:$D,'EIA Imports Gasoline'!$A:$A,AM$3,'EIA Imports Gasoline'!$C:$C,$A59)</f>
        <v/>
      </c>
      <c r="AN59">
        <f>SUMIFS('EIA Imports Gasoline'!$D:$D,'EIA Imports Gasoline'!$A:$A,AN$3,'EIA Imports Gasoline'!$C:$C,$A59)</f>
        <v/>
      </c>
      <c r="AO59">
        <f>SUMIFS('EIA Imports Gasoline'!$D:$D,'EIA Imports Gasoline'!$A:$A,AO$3,'EIA Imports Gasoline'!$C:$C,$A59)</f>
        <v/>
      </c>
      <c r="AP59">
        <f>SUMIFS('EIA Imports Gasoline'!$D:$D,'EIA Imports Gasoline'!$A:$A,AP$3,'EIA Imports Gasoline'!$C:$C,$A59)</f>
        <v/>
      </c>
      <c r="AQ59">
        <f>SUMIFS('EIA Imports Gasoline'!$D:$D,'EIA Imports Gasoline'!$A:$A,AQ$3,'EIA Imports Gasoline'!$C:$C,$A59)</f>
        <v/>
      </c>
      <c r="AR59">
        <f>SUMIFS('EIA Imports Gasoline'!$D:$D,'EIA Imports Gasoline'!$A:$A,AR$3,'EIA Imports Gasoline'!$C:$C,$A59)</f>
        <v/>
      </c>
      <c r="AS59">
        <f>SUMIFS('EIA Imports Gasoline'!$D:$D,'EIA Imports Gasoline'!$A:$A,AS$3,'EIA Imports Gasoline'!$C:$C,$A59)</f>
        <v/>
      </c>
      <c r="AT59">
        <f>SUMIFS('EIA Imports Gasoline'!$D:$D,'EIA Imports Gasoline'!$A:$A,AT$3,'EIA Imports Gasoline'!$C:$C,$A59)</f>
        <v/>
      </c>
      <c r="AU59">
        <f>SUMIFS('EIA Imports Gasoline'!$D:$D,'EIA Imports Gasoline'!$A:$A,AU$3,'EIA Imports Gasoline'!$C:$C,$A59)</f>
        <v/>
      </c>
    </row>
    <row r="60" spans="1:47">
      <c r="A60" t="s">
        <v>1762</v>
      </c>
      <c r="B60" t="s">
        <v>1648</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1763</v>
      </c>
      <c r="B61" t="s">
        <v>1648</v>
      </c>
      <c r="C61" t="s">
        <v>1030</v>
      </c>
      <c r="D61">
        <f>'EIA Consumption'!AF164</f>
        <v/>
      </c>
      <c r="E61">
        <f>'EIA Consumption'!AG164</f>
        <v/>
      </c>
      <c r="F61">
        <f>'EIA Consumption'!AH164</f>
        <v/>
      </c>
      <c r="G61">
        <f>'EIA Consumption'!AI164</f>
        <v/>
      </c>
      <c r="H61">
        <f>'EIA Consumption'!AJ164</f>
        <v/>
      </c>
      <c r="I61">
        <f>'EIA Consumption'!AK164</f>
        <v/>
      </c>
      <c r="J61">
        <f>'EIA Consumption'!AL164</f>
        <v/>
      </c>
      <c r="K61">
        <f>'EIA Consumption'!AM164</f>
        <v/>
      </c>
      <c r="L61">
        <f>'EIA Consumption'!AN164</f>
        <v/>
      </c>
      <c r="M61">
        <f>'EIA Consumption'!AO164</f>
        <v/>
      </c>
      <c r="N61">
        <f>'EIA Consumption'!AP164</f>
        <v/>
      </c>
      <c r="O61">
        <f>'EIA Consumption'!AQ164</f>
        <v/>
      </c>
      <c r="P61">
        <f>'EIA Consumption'!AR164</f>
        <v/>
      </c>
      <c r="Q61">
        <f>'EIA Consumption'!AS164</f>
        <v/>
      </c>
      <c r="R61">
        <f>'EIA Consumption'!AT164</f>
        <v/>
      </c>
      <c r="S61">
        <f>'EIA Consumption'!AU164</f>
        <v/>
      </c>
      <c r="T61">
        <f>'EIA Consumption'!AV164</f>
        <v/>
      </c>
      <c r="U61">
        <f>'EIA Consumption'!AW164</f>
        <v/>
      </c>
      <c r="V61">
        <f>'EIA Consumption'!AX164</f>
        <v/>
      </c>
      <c r="W61">
        <f>'EIA Consumption'!AY164</f>
        <v/>
      </c>
      <c r="X61">
        <f>'EIA Consumption'!AZ164</f>
        <v/>
      </c>
      <c r="Y61">
        <f>'EIA Consumption'!BA164</f>
        <v/>
      </c>
      <c r="Z61">
        <f>'EIA Consumption'!BB164</f>
        <v/>
      </c>
      <c r="AA61">
        <f>'EIA Consumption'!BC164</f>
        <v/>
      </c>
      <c r="AB61">
        <f>'EIA Consumption'!BD164</f>
        <v/>
      </c>
      <c r="AC61">
        <f>'EIA Consumption'!BE164</f>
        <v/>
      </c>
      <c r="AD61">
        <f>'EIA Consumption'!BF164</f>
        <v/>
      </c>
      <c r="AE61">
        <f>'EIA Consumption'!BG164</f>
        <v/>
      </c>
      <c r="AF61">
        <f>'EIA Consumption'!BH164</f>
        <v/>
      </c>
      <c r="AG61">
        <f>'EIA Consumption'!BG164</f>
        <v/>
      </c>
      <c r="AH61">
        <f>'EIA Consumption'!BJ164</f>
        <v/>
      </c>
      <c r="AI61">
        <f>'EIA Consumption'!BK164</f>
        <v/>
      </c>
      <c r="AJ61">
        <f>'EIA Consumption'!BL164</f>
        <v/>
      </c>
      <c r="AK61">
        <f>'EIA Consumption'!BM164</f>
        <v/>
      </c>
      <c r="AL61">
        <f>'EIA Consumption'!BN164</f>
        <v/>
      </c>
      <c r="AM61">
        <f>'EIA Consumption'!BO164</f>
        <v/>
      </c>
      <c r="AN61">
        <f>'EIA Consumption'!BP164</f>
        <v/>
      </c>
      <c r="AO61">
        <f>'EIA Consumption'!BQ164</f>
        <v/>
      </c>
      <c r="AP61">
        <f>'EIA Consumption'!BR164</f>
        <v/>
      </c>
      <c r="AQ61">
        <f>'EIA Consumption'!BS164</f>
        <v/>
      </c>
      <c r="AR61">
        <f>'EIA Consumption'!BT164</f>
        <v/>
      </c>
      <c r="AS61">
        <f>'EIA Consumption'!BU164</f>
        <v/>
      </c>
      <c r="AT61">
        <f>'EIA Consumption'!BV164</f>
        <v/>
      </c>
      <c r="AU61">
        <f>'EIA Consumption'!BW164</f>
        <v/>
      </c>
    </row>
    <row r="62" spans="1:47">
      <c r="A62" t="s">
        <v>1764</v>
      </c>
      <c r="B62" t="s">
        <v>1648</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1763</v>
      </c>
      <c r="B63" t="s">
        <v>1648</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1765</v>
      </c>
    </row>
    <row r="67" spans="1:47">
      <c r="A67" t="s">
        <v>303</v>
      </c>
      <c r="B67" t="s">
        <v>1655</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414</v>
      </c>
      <c r="B68" t="s">
        <v>1655</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323</v>
      </c>
      <c r="B69" t="s">
        <v>1655</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291</v>
      </c>
      <c r="B70" t="s">
        <v>1655</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280</v>
      </c>
      <c r="B71" t="s">
        <v>1655</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311</v>
      </c>
      <c r="B72" t="s">
        <v>1655</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349</v>
      </c>
      <c r="B73" t="s">
        <v>1655</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399</v>
      </c>
      <c r="B74" t="s">
        <v>1655</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288</v>
      </c>
      <c r="B75" t="s">
        <v>1655</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272</v>
      </c>
      <c r="B76" t="s">
        <v>1655</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415</v>
      </c>
      <c r="B77" t="s">
        <v>1655</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273</v>
      </c>
      <c r="B78" t="s">
        <v>1655</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332</v>
      </c>
      <c r="B79" t="s">
        <v>1655</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306</v>
      </c>
      <c r="B80" t="s">
        <v>1655</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418</v>
      </c>
      <c r="B81" t="s">
        <v>1655</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412</v>
      </c>
      <c r="B82" t="s">
        <v>1655</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287</v>
      </c>
      <c r="B83" t="s">
        <v>1655</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374</v>
      </c>
      <c r="B84" t="s">
        <v>1655</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371</v>
      </c>
      <c r="B85" t="s">
        <v>1655</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346</v>
      </c>
      <c r="B86" t="s">
        <v>1655</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279</v>
      </c>
      <c r="B87" t="s">
        <v>1655</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296</v>
      </c>
      <c r="B88" t="s">
        <v>1655</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334</v>
      </c>
      <c r="B89" t="s">
        <v>1655</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252</v>
      </c>
      <c r="B90" t="s">
        <v>1655</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420</v>
      </c>
      <c r="B91" t="s">
        <v>1655</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386</v>
      </c>
      <c r="B92" t="s">
        <v>1655</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266</v>
      </c>
      <c r="B93" t="s">
        <v>1655</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261</v>
      </c>
      <c r="B94" t="s">
        <v>1655</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361</v>
      </c>
      <c r="B95" t="s">
        <v>1655</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283</v>
      </c>
      <c r="B96" t="s">
        <v>1655</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369</v>
      </c>
      <c r="B97" t="s">
        <v>1655</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270</v>
      </c>
      <c r="B98" t="s">
        <v>1655</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328</v>
      </c>
      <c r="B99" t="s">
        <v>1655</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290</v>
      </c>
      <c r="B100" t="s">
        <v>1655</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298</v>
      </c>
      <c r="B101" t="s">
        <v>1655</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307</v>
      </c>
      <c r="B102" t="s">
        <v>1655</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359</v>
      </c>
      <c r="B103" t="s">
        <v>1655</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343</v>
      </c>
      <c r="B104" t="s">
        <v>1655</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295</v>
      </c>
      <c r="B105" t="s">
        <v>1655</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300</v>
      </c>
      <c r="B106" t="s">
        <v>1655</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377</v>
      </c>
      <c r="B107" t="s">
        <v>1655</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325</v>
      </c>
      <c r="B108" t="s">
        <v>1655</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317</v>
      </c>
      <c r="B109" t="s">
        <v>1655</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281</v>
      </c>
      <c r="B110" t="s">
        <v>1655</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262</v>
      </c>
      <c r="B111" t="s">
        <v>1655</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337</v>
      </c>
      <c r="B112" t="s">
        <v>1655</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342</v>
      </c>
      <c r="B113" t="s">
        <v>1655</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327</v>
      </c>
      <c r="B114" t="s">
        <v>1655</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294</v>
      </c>
      <c r="B115" t="s">
        <v>1655</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340</v>
      </c>
      <c r="B116" t="s">
        <v>1655</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350</v>
      </c>
      <c r="B117" t="s">
        <v>1655</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257</v>
      </c>
      <c r="B118" t="s">
        <v>1655</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304</v>
      </c>
      <c r="B119" t="s">
        <v>1655</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271</v>
      </c>
      <c r="B120" t="s">
        <v>1655</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358</v>
      </c>
      <c r="B121" t="s">
        <v>1655</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326</v>
      </c>
      <c r="B122" t="s">
        <v>1655</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1762</v>
      </c>
      <c r="B123" t="s">
        <v>1655</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1763</v>
      </c>
      <c r="B124" t="s">
        <v>1655</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1764</v>
      </c>
      <c r="B125" t="s">
        <v>1655</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1763</v>
      </c>
      <c r="B126" t="s">
        <v>1658</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1747</v>
      </c>
      <c r="B128" t="s">
        <v>1658</v>
      </c>
      <c r="D128">
        <f>'EIA Consumption'!AF163</f>
        <v/>
      </c>
      <c r="E128">
        <f>'EIA Consumption'!AG163</f>
        <v/>
      </c>
      <c r="F128">
        <f>'EIA Consumption'!AH163</f>
        <v/>
      </c>
      <c r="G128">
        <f>'EIA Consumption'!AI163</f>
        <v/>
      </c>
      <c r="H128">
        <f>'EIA Consumption'!AJ163</f>
        <v/>
      </c>
      <c r="I128">
        <f>'EIA Consumption'!AK163</f>
        <v/>
      </c>
      <c r="J128">
        <f>'EIA Consumption'!AL163</f>
        <v/>
      </c>
      <c r="K128">
        <f>'EIA Consumption'!AM163</f>
        <v/>
      </c>
      <c r="L128">
        <f>'EIA Consumption'!AN163</f>
        <v/>
      </c>
      <c r="M128">
        <f>'EIA Consumption'!AO163</f>
        <v/>
      </c>
      <c r="N128">
        <f>'EIA Consumption'!AP163</f>
        <v/>
      </c>
      <c r="O128">
        <f>'EIA Consumption'!AQ163</f>
        <v/>
      </c>
      <c r="P128">
        <f>'EIA Consumption'!AR163</f>
        <v/>
      </c>
      <c r="Q128">
        <f>'EIA Consumption'!AS163</f>
        <v/>
      </c>
      <c r="R128">
        <f>'EIA Consumption'!AT163</f>
        <v/>
      </c>
      <c r="S128">
        <f>'EIA Consumption'!AU163</f>
        <v/>
      </c>
      <c r="T128">
        <f>'EIA Consumption'!AV163</f>
        <v/>
      </c>
      <c r="U128">
        <f>'EIA Consumption'!AW163</f>
        <v/>
      </c>
      <c r="V128">
        <f>'EIA Consumption'!AX163</f>
        <v/>
      </c>
      <c r="W128">
        <f>'EIA Consumption'!AY163</f>
        <v/>
      </c>
      <c r="X128">
        <f>'EIA Consumption'!AZ163</f>
        <v/>
      </c>
      <c r="Y128">
        <f>'EIA Consumption'!BA163</f>
        <v/>
      </c>
      <c r="Z128">
        <f>'EIA Consumption'!BB163</f>
        <v/>
      </c>
      <c r="AA128">
        <f>'EIA Consumption'!BC163</f>
        <v/>
      </c>
    </row>
    <row r="129" spans="1:47">
      <c r="A129" t="s">
        <v>1748</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row>
    <row r="131" spans="1:47">
      <c r="A131" t="s">
        <v>1659</v>
      </c>
      <c r="C131" t="s">
        <v>1660</v>
      </c>
    </row>
    <row r="133" spans="1:47">
      <c r="A133" t="s">
        <v>303</v>
      </c>
      <c r="B133" t="s">
        <v>1661</v>
      </c>
      <c r="C133">
        <f>'LCEF by Country'!M4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414</v>
      </c>
      <c r="B134" t="s">
        <v>1661</v>
      </c>
      <c r="C134">
        <f>'LCEF by Country'!M5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323</v>
      </c>
      <c r="B135" t="s">
        <v>1661</v>
      </c>
      <c r="C135">
        <f>'LCEF by Country'!M6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291</v>
      </c>
      <c r="B136" t="s">
        <v>1661</v>
      </c>
      <c r="C136">
        <f>'LCEF by Country'!M7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280</v>
      </c>
      <c r="B137" t="s">
        <v>1661</v>
      </c>
      <c r="C137">
        <f>'LCEF by Country'!M8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311</v>
      </c>
      <c r="B138" t="s">
        <v>1661</v>
      </c>
      <c r="C138">
        <f>'LCEF by Country'!M9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349</v>
      </c>
      <c r="B139" t="s">
        <v>1661</v>
      </c>
      <c r="C139">
        <f>'LCEF by Country'!M10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399</v>
      </c>
      <c r="B140" t="s">
        <v>1661</v>
      </c>
      <c r="C140">
        <f>'LCEF by Country'!M11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288</v>
      </c>
      <c r="B141" t="s">
        <v>1661</v>
      </c>
      <c r="C141">
        <f>'LCEF by Country'!M12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272</v>
      </c>
      <c r="B142" t="s">
        <v>1661</v>
      </c>
      <c r="C142">
        <f>'LCEF by Country'!M13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415</v>
      </c>
      <c r="B143" t="s">
        <v>1661</v>
      </c>
      <c r="C143">
        <f>'LCEF by Country'!M14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273</v>
      </c>
      <c r="B144" t="s">
        <v>1661</v>
      </c>
      <c r="C144">
        <f>'LCEF by Country'!M15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332</v>
      </c>
      <c r="B145" t="s">
        <v>1661</v>
      </c>
      <c r="C145">
        <f>'LCEF by Country'!M16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306</v>
      </c>
      <c r="B146" t="s">
        <v>1661</v>
      </c>
      <c r="C146">
        <f>'LCEF by Country'!M17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418</v>
      </c>
      <c r="B147" t="s">
        <v>1661</v>
      </c>
      <c r="C147">
        <f>'LCEF by Country'!M18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412</v>
      </c>
      <c r="B148" t="s">
        <v>1661</v>
      </c>
      <c r="C148">
        <f>'LCEF by Country'!M19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287</v>
      </c>
      <c r="B149" t="s">
        <v>1661</v>
      </c>
      <c r="C149">
        <f>'LCEF by Country'!M20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374</v>
      </c>
      <c r="B150" t="s">
        <v>1661</v>
      </c>
      <c r="C150">
        <f>'LCEF by Country'!M21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371</v>
      </c>
      <c r="B151" t="s">
        <v>1661</v>
      </c>
      <c r="C151">
        <f>'LCEF by Country'!M22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346</v>
      </c>
      <c r="B152" t="s">
        <v>1661</v>
      </c>
      <c r="C152">
        <f>'LCEF by Country'!M23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279</v>
      </c>
      <c r="B153" t="s">
        <v>1661</v>
      </c>
      <c r="C153">
        <f>'LCEF by Country'!M24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296</v>
      </c>
      <c r="B154" t="s">
        <v>1661</v>
      </c>
      <c r="C154">
        <f>'LCEF by Country'!M25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334</v>
      </c>
      <c r="B155" t="s">
        <v>1661</v>
      </c>
      <c r="C155">
        <f>'LCEF by Country'!M26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252</v>
      </c>
      <c r="B156" t="s">
        <v>1661</v>
      </c>
      <c r="C156">
        <f>'LCEF by Country'!M27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420</v>
      </c>
      <c r="B157" t="s">
        <v>1661</v>
      </c>
      <c r="C157">
        <f>'LCEF by Country'!M28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386</v>
      </c>
      <c r="B158" t="s">
        <v>1661</v>
      </c>
      <c r="C158">
        <f>'LCEF by Country'!M29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266</v>
      </c>
      <c r="B159" t="s">
        <v>1661</v>
      </c>
      <c r="C159">
        <f>'LCEF by Country'!M30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261</v>
      </c>
      <c r="B160" t="s">
        <v>1661</v>
      </c>
      <c r="C160">
        <f>'LCEF by Country'!M31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361</v>
      </c>
      <c r="B161" t="s">
        <v>1661</v>
      </c>
      <c r="C161">
        <f>'LCEF by Country'!M32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283</v>
      </c>
      <c r="B162" t="s">
        <v>1661</v>
      </c>
      <c r="C162">
        <f>'LCEF by Country'!M33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369</v>
      </c>
      <c r="B163" t="s">
        <v>1661</v>
      </c>
      <c r="C163">
        <f>'LCEF by Country'!M34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270</v>
      </c>
      <c r="B164" t="s">
        <v>1661</v>
      </c>
      <c r="C164">
        <f>'LCEF by Country'!M35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328</v>
      </c>
      <c r="B165" t="s">
        <v>1661</v>
      </c>
      <c r="C165">
        <f>'LCEF by Country'!M36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290</v>
      </c>
      <c r="B166" t="s">
        <v>1661</v>
      </c>
      <c r="C166">
        <f>'LCEF by Country'!M37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298</v>
      </c>
      <c r="B167" t="s">
        <v>1661</v>
      </c>
      <c r="C167">
        <f>'LCEF by Country'!M38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307</v>
      </c>
      <c r="B168" t="s">
        <v>1661</v>
      </c>
      <c r="C168">
        <f>'LCEF by Country'!M39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359</v>
      </c>
      <c r="B169" t="s">
        <v>1661</v>
      </c>
      <c r="C169">
        <f>'LCEF by Country'!M40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343</v>
      </c>
      <c r="B170" t="s">
        <v>1661</v>
      </c>
      <c r="C170">
        <f>'LCEF by Country'!M41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295</v>
      </c>
      <c r="B171" t="s">
        <v>1661</v>
      </c>
      <c r="C171">
        <f>'LCEF by Country'!M42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300</v>
      </c>
      <c r="B172" t="s">
        <v>1661</v>
      </c>
      <c r="C172">
        <f>'LCEF by Country'!M43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377</v>
      </c>
      <c r="B173" t="s">
        <v>1661</v>
      </c>
      <c r="C173">
        <f>'LCEF by Country'!M44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325</v>
      </c>
      <c r="B174" t="s">
        <v>1661</v>
      </c>
      <c r="C174">
        <f>'LCEF by Country'!M45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317</v>
      </c>
      <c r="B175" t="s">
        <v>1661</v>
      </c>
      <c r="C175">
        <f>'LCEF by Country'!M46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281</v>
      </c>
      <c r="B176" t="s">
        <v>1661</v>
      </c>
      <c r="C176">
        <f>'LCEF by Country'!M47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262</v>
      </c>
      <c r="B177" t="s">
        <v>1661</v>
      </c>
      <c r="C177">
        <f>'LCEF by Country'!M48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337</v>
      </c>
      <c r="B178" t="s">
        <v>1661</v>
      </c>
      <c r="C178">
        <f>'LCEF by Country'!M49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342</v>
      </c>
      <c r="B179" t="s">
        <v>1661</v>
      </c>
      <c r="C179">
        <f>'LCEF by Country'!M50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327</v>
      </c>
      <c r="B180" t="s">
        <v>1661</v>
      </c>
      <c r="C180">
        <f>'LCEF by Country'!M51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294</v>
      </c>
      <c r="B181" t="s">
        <v>1661</v>
      </c>
      <c r="C181">
        <f>'LCEF by Country'!M52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340</v>
      </c>
      <c r="B182" t="s">
        <v>1661</v>
      </c>
      <c r="C182">
        <f>'LCEF by Country'!M53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350</v>
      </c>
      <c r="B183" t="s">
        <v>1661</v>
      </c>
      <c r="C183">
        <f>'LCEF by Country'!M54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257</v>
      </c>
      <c r="B184" t="s">
        <v>1661</v>
      </c>
      <c r="C184">
        <f>'LCEF by Country'!M55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304</v>
      </c>
      <c r="B185" t="s">
        <v>1661</v>
      </c>
      <c r="C185">
        <f>'LCEF by Country'!M56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271</v>
      </c>
      <c r="B186" t="s">
        <v>1661</v>
      </c>
      <c r="C186">
        <f>'LCEF by Country'!M57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358</v>
      </c>
      <c r="B187" t="s">
        <v>1661</v>
      </c>
      <c r="C187">
        <f>'LCEF by Country'!M58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326</v>
      </c>
      <c r="B188" t="s">
        <v>1661</v>
      </c>
      <c r="C188">
        <f>'LCEF by Country'!M59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1749</v>
      </c>
      <c r="B189" t="s">
        <v>1661</v>
      </c>
      <c r="C189">
        <f>'LCEF by Country'!M60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1662</v>
      </c>
      <c r="B191" t="s">
        <v>1661</v>
      </c>
      <c r="C191" t="s">
        <v>1663</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1664</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1665</v>
      </c>
      <c r="D193">
        <f>'Carbon Coefficients'!$D$95</f>
        <v/>
      </c>
      <c r="E193">
        <f>'Carbon Coefficients'!$D$95</f>
        <v/>
      </c>
      <c r="F193">
        <f>'Carbon Coefficients'!$D$95</f>
        <v/>
      </c>
      <c r="G193">
        <f>'Carbon Coefficients'!$D$95</f>
        <v/>
      </c>
      <c r="H193">
        <f>'Carbon Coefficients'!$D$95</f>
        <v/>
      </c>
      <c r="I193">
        <f>'Carbon Coefficients'!$D$95</f>
        <v/>
      </c>
      <c r="J193">
        <f>'Carbon Coefficients'!$D$95</f>
        <v/>
      </c>
      <c r="K193">
        <f>'Carbon Coefficients'!$D$95</f>
        <v/>
      </c>
      <c r="L193">
        <f>'Carbon Coefficients'!$D$95</f>
        <v/>
      </c>
      <c r="M193">
        <f>'Carbon Coefficients'!$D$95</f>
        <v/>
      </c>
      <c r="N193">
        <f>'Carbon Coefficients'!$D$95</f>
        <v/>
      </c>
      <c r="O193">
        <f>'Carbon Coefficients'!$D$95</f>
        <v/>
      </c>
      <c r="P193">
        <f>'Carbon Coefficients'!$D$95</f>
        <v/>
      </c>
      <c r="Q193">
        <f>'Carbon Coefficients'!$D$95</f>
        <v/>
      </c>
      <c r="R193">
        <f>'Carbon Coefficients'!$D$95</f>
        <v/>
      </c>
      <c r="S193">
        <f>'Carbon Coefficients'!$D$95</f>
        <v/>
      </c>
      <c r="T193">
        <f>'Carbon Coefficients'!$D$95</f>
        <v/>
      </c>
      <c r="U193">
        <f>'Carbon Coefficients'!$D$95</f>
        <v/>
      </c>
      <c r="V193">
        <f>'Carbon Coefficients'!$D$95</f>
        <v/>
      </c>
      <c r="W193">
        <f>'Carbon Coefficients'!$D$95</f>
        <v/>
      </c>
      <c r="X193">
        <f>'Carbon Coefficients'!$D$95</f>
        <v/>
      </c>
      <c r="Y193">
        <f>'Carbon Coefficients'!$D$95</f>
        <v/>
      </c>
      <c r="Z193">
        <f>'Carbon Coefficients'!$D$95</f>
        <v/>
      </c>
      <c r="AA193">
        <f>'Carbon Coefficients'!$D$95</f>
        <v/>
      </c>
      <c r="AB193">
        <f>'Carbon Coefficients'!$D$95</f>
        <v/>
      </c>
      <c r="AC193">
        <f>'Carbon Coefficients'!$D$95</f>
        <v/>
      </c>
      <c r="AD193">
        <f>'Carbon Coefficients'!$D$95</f>
        <v/>
      </c>
      <c r="AE193">
        <f>'Carbon Coefficients'!$D$95</f>
        <v/>
      </c>
      <c r="AF193">
        <f>'Carbon Coefficients'!$D$95</f>
        <v/>
      </c>
      <c r="AG193">
        <f>'Carbon Coefficients'!$D$95</f>
        <v/>
      </c>
      <c r="AH193">
        <f>'Carbon Coefficients'!$D$95</f>
        <v/>
      </c>
      <c r="AI193">
        <f>'Carbon Coefficients'!$D$95</f>
        <v/>
      </c>
      <c r="AJ193">
        <f>'Carbon Coefficients'!$D$95</f>
        <v/>
      </c>
      <c r="AK193">
        <f>'Carbon Coefficients'!$D$95</f>
        <v/>
      </c>
      <c r="AL193">
        <f>'Carbon Coefficients'!$D$95</f>
        <v/>
      </c>
      <c r="AM193">
        <f>'Carbon Coefficients'!$D$95</f>
        <v/>
      </c>
      <c r="AN193">
        <f>'Carbon Coefficients'!$D$95</f>
        <v/>
      </c>
      <c r="AO193">
        <f>'Carbon Coefficients'!$D$95</f>
        <v/>
      </c>
      <c r="AP193">
        <f>'Carbon Coefficients'!$D$95</f>
        <v/>
      </c>
      <c r="AQ193">
        <f>'Carbon Coefficients'!$D$95</f>
        <v/>
      </c>
      <c r="AR193">
        <f>'Carbon Coefficients'!$D$95</f>
        <v/>
      </c>
      <c r="AS193">
        <f>'Carbon Coefficients'!$D$95</f>
        <v/>
      </c>
      <c r="AT193">
        <f>'Carbon Coefficients'!$D$95</f>
        <v/>
      </c>
      <c r="AU193">
        <f>'Carbon Coefficients'!$D$95</f>
        <v/>
      </c>
    </row>
    <row r="194" spans="1:47">
      <c r="A194" t="s">
        <v>1666</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1667</v>
      </c>
      <c r="C196" t="s">
        <v>1668</v>
      </c>
    </row>
    <row r="197" spans="1:47">
      <c r="A197" t="s">
        <v>1750</v>
      </c>
    </row>
    <row r="199" spans="1:47">
      <c r="A199" t="s">
        <v>303</v>
      </c>
      <c r="B199" t="s">
        <v>1669</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414</v>
      </c>
      <c r="B200" t="s">
        <v>1669</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323</v>
      </c>
      <c r="B201" t="s">
        <v>1669</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291</v>
      </c>
      <c r="B202" t="s">
        <v>1669</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280</v>
      </c>
      <c r="B203" t="s">
        <v>1669</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311</v>
      </c>
      <c r="B204" t="s">
        <v>1669</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349</v>
      </c>
      <c r="B205" t="s">
        <v>1669</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399</v>
      </c>
      <c r="B206" t="s">
        <v>1669</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288</v>
      </c>
      <c r="B207" t="s">
        <v>1669</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272</v>
      </c>
      <c r="B208" t="s">
        <v>1669</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415</v>
      </c>
      <c r="B209" t="s">
        <v>1669</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273</v>
      </c>
      <c r="B210" t="s">
        <v>1669</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332</v>
      </c>
      <c r="B211" t="s">
        <v>1669</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306</v>
      </c>
      <c r="B212" t="s">
        <v>1669</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418</v>
      </c>
      <c r="B213" t="s">
        <v>1669</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412</v>
      </c>
      <c r="B214" t="s">
        <v>1669</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287</v>
      </c>
      <c r="B215" t="s">
        <v>1669</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374</v>
      </c>
      <c r="B216" t="s">
        <v>1669</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371</v>
      </c>
      <c r="B217" t="s">
        <v>1669</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346</v>
      </c>
      <c r="B218" t="s">
        <v>1669</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279</v>
      </c>
      <c r="B219" t="s">
        <v>1669</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296</v>
      </c>
      <c r="B220" t="s">
        <v>1669</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334</v>
      </c>
      <c r="B221" t="s">
        <v>1669</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252</v>
      </c>
      <c r="B222" t="s">
        <v>1669</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420</v>
      </c>
      <c r="B223" t="s">
        <v>1669</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386</v>
      </c>
      <c r="B224" t="s">
        <v>1669</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266</v>
      </c>
      <c r="B225" t="s">
        <v>1669</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261</v>
      </c>
      <c r="B226" t="s">
        <v>1669</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361</v>
      </c>
      <c r="B227" t="s">
        <v>1669</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283</v>
      </c>
      <c r="B228" t="s">
        <v>1669</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369</v>
      </c>
      <c r="B229" t="s">
        <v>1669</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270</v>
      </c>
      <c r="B230" t="s">
        <v>1669</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328</v>
      </c>
      <c r="B231" t="s">
        <v>1669</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290</v>
      </c>
      <c r="B232" t="s">
        <v>1669</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298</v>
      </c>
      <c r="B233" t="s">
        <v>1669</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307</v>
      </c>
      <c r="B234" t="s">
        <v>1669</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359</v>
      </c>
      <c r="B235" t="s">
        <v>1669</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343</v>
      </c>
      <c r="B236" t="s">
        <v>1669</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295</v>
      </c>
      <c r="B237" t="s">
        <v>1669</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300</v>
      </c>
      <c r="B238" t="s">
        <v>1669</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377</v>
      </c>
      <c r="B239" t="s">
        <v>1669</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325</v>
      </c>
      <c r="B240" t="s">
        <v>1669</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317</v>
      </c>
      <c r="B241" t="s">
        <v>1669</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281</v>
      </c>
      <c r="B242" t="s">
        <v>1669</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262</v>
      </c>
      <c r="B243" t="s">
        <v>1669</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337</v>
      </c>
      <c r="B244" t="s">
        <v>1669</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342</v>
      </c>
      <c r="B245" t="s">
        <v>1669</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327</v>
      </c>
      <c r="B246" t="s">
        <v>1669</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294</v>
      </c>
      <c r="B247" t="s">
        <v>1669</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340</v>
      </c>
      <c r="B248" t="s">
        <v>1669</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350</v>
      </c>
      <c r="B249" t="s">
        <v>1669</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257</v>
      </c>
      <c r="B250" t="s">
        <v>1669</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304</v>
      </c>
      <c r="B251" t="s">
        <v>1669</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271</v>
      </c>
      <c r="B252" t="s">
        <v>1669</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358</v>
      </c>
      <c r="B253" t="s">
        <v>1669</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326</v>
      </c>
      <c r="B254" t="s">
        <v>1669</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1749</v>
      </c>
      <c r="B255" t="s">
        <v>1669</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1751</v>
      </c>
      <c r="B257" t="s">
        <v>1655</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1752</v>
      </c>
      <c r="B258" t="s">
        <v>1655</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1662</v>
      </c>
      <c r="B259" t="s">
        <v>1658</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1670</v>
      </c>
    </row>
    <row r="262" spans="1:47">
      <c r="A262" t="s">
        <v>1671</v>
      </c>
      <c r="B262" t="s">
        <v>1672</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0</v>
      </c>
    </row>
    <row r="265" spans="1:47">
      <c r="A265" t="s">
        <v>1753</v>
      </c>
    </row>
    <row r="266" spans="1:47">
      <c r="A266" t="s">
        <v>1754</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1766</v>
      </c>
      <c r="D1" t="s">
        <v>1738</v>
      </c>
    </row>
    <row r="2" spans="1:47">
      <c r="A2" t="s">
        <v>1641</v>
      </c>
      <c r="B2" t="s">
        <v>1643</v>
      </c>
      <c r="C2" t="s">
        <v>1740</v>
      </c>
      <c r="D2">
        <f>'EIA Consumption'!AF107/'EIA Consumption'!AF108</f>
        <v/>
      </c>
      <c r="E2">
        <f>'EIA Consumption'!AG107/'EIA Consumption'!AG108</f>
        <v/>
      </c>
      <c r="F2">
        <f>'EIA Consumption'!AH107/'EIA Consumption'!AH108</f>
        <v/>
      </c>
      <c r="G2">
        <f>'EIA Consumption'!AI107/'EIA Consumption'!AI108</f>
        <v/>
      </c>
      <c r="H2">
        <f>'EIA Consumption'!AJ107/'EIA Consumption'!AJ108</f>
        <v/>
      </c>
      <c r="I2">
        <f>'EIA Consumption'!AK107/'EIA Consumption'!AK108</f>
        <v/>
      </c>
      <c r="J2">
        <f>'EIA Consumption'!AL107/'EIA Consumption'!AL108</f>
        <v/>
      </c>
      <c r="K2">
        <f>'EIA Consumption'!AM107/'EIA Consumption'!AM108</f>
        <v/>
      </c>
      <c r="L2">
        <f>'EIA Consumption'!AN107/'EIA Consumption'!AN108</f>
        <v/>
      </c>
      <c r="M2">
        <f>'EIA Consumption'!AO107/'EIA Consumption'!AO108</f>
        <v/>
      </c>
      <c r="N2">
        <f>'EIA Consumption'!AP107/'EIA Consumption'!AP108</f>
        <v/>
      </c>
      <c r="O2">
        <f>'EIA Consumption'!AQ107/'EIA Consumption'!AQ108</f>
        <v/>
      </c>
      <c r="P2">
        <f>'EIA Consumption'!AR107/'EIA Consumption'!AR108</f>
        <v/>
      </c>
      <c r="Q2">
        <f>'EIA Consumption'!AS107/'EIA Consumption'!AS108</f>
        <v/>
      </c>
      <c r="R2">
        <f>'EIA Consumption'!AT107/'EIA Consumption'!AT108</f>
        <v/>
      </c>
      <c r="S2">
        <f>'EIA Consumption'!AU107/'EIA Consumption'!AU108</f>
        <v/>
      </c>
      <c r="T2">
        <f>'EIA Consumption'!AV107/'EIA Consumption'!AV108</f>
        <v/>
      </c>
      <c r="U2">
        <f>'EIA Consumption'!AW107/'EIA Consumption'!AW108</f>
        <v/>
      </c>
      <c r="V2">
        <f>'EIA Consumption'!AX107/'EIA Consumption'!AX108</f>
        <v/>
      </c>
      <c r="W2">
        <f>'EIA Consumption'!AY107/'EIA Consumption'!AY108</f>
        <v/>
      </c>
      <c r="X2">
        <f>'EIA Consumption'!AZ107/'EIA Consumption'!AZ108</f>
        <v/>
      </c>
      <c r="Y2">
        <f>'EIA Consumption'!BA107/'EIA Consumption'!BA108</f>
        <v/>
      </c>
      <c r="Z2">
        <f>'EIA Consumption'!BB107/'EIA Consumption'!BB108</f>
        <v/>
      </c>
      <c r="AA2">
        <f>'EIA Consumption'!BC107/'EIA Consumption'!BC108</f>
        <v/>
      </c>
      <c r="AB2">
        <f>'EIA Consumption'!BD107/'EIA Consumption'!BD108</f>
        <v/>
      </c>
      <c r="AC2">
        <f>'EIA Consumption'!BE107/'EIA Consumption'!BE108</f>
        <v/>
      </c>
      <c r="AD2">
        <f>'EIA Consumption'!BF107/'EIA Consumption'!BF108</f>
        <v/>
      </c>
      <c r="AE2">
        <f>'EIA Consumption'!BG107/'EIA Consumption'!BG108</f>
        <v/>
      </c>
      <c r="AF2">
        <f>'EIA Consumption'!BH107/'EIA Consumption'!BH108</f>
        <v/>
      </c>
      <c r="AG2">
        <f>'EIA Consumption'!BI107/'EIA Consumption'!BI108</f>
        <v/>
      </c>
      <c r="AH2">
        <f>'EIA Consumption'!BJ107/'EIA Consumption'!BJ108</f>
        <v/>
      </c>
      <c r="AI2">
        <f>'EIA Consumption'!BK107/'EIA Consumption'!BK108</f>
        <v/>
      </c>
      <c r="AJ2">
        <f>'EIA Consumption'!BL107/'EIA Consumption'!BL108</f>
        <v/>
      </c>
      <c r="AK2">
        <f>'EIA Consumption'!BM107/'EIA Consumption'!BM108</f>
        <v/>
      </c>
      <c r="AL2">
        <f>'EIA Consumption'!BN107/'EIA Consumption'!BN108</f>
        <v/>
      </c>
      <c r="AM2">
        <f>'EIA Consumption'!BO107/'EIA Consumption'!BO108</f>
        <v/>
      </c>
      <c r="AN2">
        <f>'EIA Consumption'!BP107/'EIA Consumption'!BP108</f>
        <v/>
      </c>
      <c r="AO2">
        <f>'EIA Consumption'!BQ107/'EIA Consumption'!BQ108</f>
        <v/>
      </c>
      <c r="AP2">
        <f>'EIA Consumption'!BR107/'EIA Consumption'!BR108</f>
        <v/>
      </c>
      <c r="AQ2">
        <f>'EIA Consumption'!BS107/'EIA Consumption'!BS108</f>
        <v/>
      </c>
      <c r="AR2">
        <f>'EIA Consumption'!BT107/'EIA Consumption'!BT108</f>
        <v/>
      </c>
      <c r="AS2">
        <f>'EIA Consumption'!BU107/'EIA Consumption'!BU108</f>
        <v/>
      </c>
      <c r="AT2">
        <f>'EIA Consumption'!BV107/'EIA Consumption'!BV108</f>
        <v/>
      </c>
      <c r="AU2">
        <f>'EIA Consumption'!BW107/'EIA Consumption'!BW108</f>
        <v/>
      </c>
    </row>
    <row r="3" spans="1:47">
      <c r="A3" t="s">
        <v>1741</v>
      </c>
      <c r="B3" t="s">
        <v>1644</v>
      </c>
      <c r="C3" t="s">
        <v>1645</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303</v>
      </c>
      <c r="B4" t="s">
        <v>1648</v>
      </c>
      <c r="C4" t="s">
        <v>1742</v>
      </c>
      <c r="D4">
        <f>SUMIFS('EIA Imports Jet Fuel'!$D:$D,'EIA Imports Jet Fuel'!$A:$A,D$3,'EIA Imports Jet Fuel'!$C:$C,$A4)</f>
        <v/>
      </c>
      <c r="E4">
        <f>SUMIFS('EIA Imports Jet Fuel'!$D:$D,'EIA Imports Jet Fuel'!$A:$A,E$3,'EIA Imports Jet Fuel'!$C:$C,$A4)</f>
        <v/>
      </c>
      <c r="F4">
        <f>SUMIFS('EIA Imports Jet Fuel'!$D:$D,'EIA Imports Jet Fuel'!$A:$A,F$3,'EIA Imports Jet Fuel'!$C:$C,$A4)</f>
        <v/>
      </c>
      <c r="G4">
        <f>SUMIFS('EIA Imports Jet Fuel'!$D:$D,'EIA Imports Jet Fuel'!$A:$A,G$3,'EIA Imports Jet Fuel'!$C:$C,$A4)</f>
        <v/>
      </c>
      <c r="H4">
        <f>SUMIFS('EIA Imports Jet Fuel'!$D:$D,'EIA Imports Jet Fuel'!$A:$A,H$3,'EIA Imports Jet Fuel'!$C:$C,$A4)</f>
        <v/>
      </c>
      <c r="I4">
        <f>SUMIFS('EIA Imports Jet Fuel'!$D:$D,'EIA Imports Jet Fuel'!$A:$A,I$3,'EIA Imports Jet Fuel'!$C:$C,$A4)</f>
        <v/>
      </c>
      <c r="J4">
        <f>SUMIFS('EIA Imports Jet Fuel'!$D:$D,'EIA Imports Jet Fuel'!$A:$A,J$3,'EIA Imports Jet Fuel'!$C:$C,$A4)</f>
        <v/>
      </c>
      <c r="K4">
        <f>SUMIFS('EIA Imports Jet Fuel'!$D:$D,'EIA Imports Jet Fuel'!$A:$A,K$3,'EIA Imports Jet Fuel'!$C:$C,$A4)</f>
        <v/>
      </c>
      <c r="L4">
        <f>SUMIFS('EIA Imports Jet Fuel'!$D:$D,'EIA Imports Jet Fuel'!$A:$A,L$3,'EIA Imports Jet Fuel'!$C:$C,$A4)</f>
        <v/>
      </c>
      <c r="M4">
        <f>SUMIFS('EIA Imports Jet Fuel'!$D:$D,'EIA Imports Jet Fuel'!$A:$A,M$3,'EIA Imports Jet Fuel'!$C:$C,$A4)</f>
        <v/>
      </c>
      <c r="N4">
        <f>SUMIFS('EIA Imports Jet Fuel'!$D:$D,'EIA Imports Jet Fuel'!$A:$A,N$3,'EIA Imports Jet Fuel'!$C:$C,$A4)</f>
        <v/>
      </c>
      <c r="O4">
        <f>SUMIFS('EIA Imports Jet Fuel'!$D:$D,'EIA Imports Jet Fuel'!$A:$A,O$3,'EIA Imports Jet Fuel'!$C:$C,$A4)</f>
        <v/>
      </c>
      <c r="P4">
        <f>SUMIFS('EIA Imports Jet Fuel'!$D:$D,'EIA Imports Jet Fuel'!$A:$A,P$3,'EIA Imports Jet Fuel'!$C:$C,$A4)</f>
        <v/>
      </c>
      <c r="Q4">
        <f>SUMIFS('EIA Imports Jet Fuel'!$D:$D,'EIA Imports Jet Fuel'!$A:$A,Q$3,'EIA Imports Jet Fuel'!$C:$C,$A4)</f>
        <v/>
      </c>
      <c r="R4">
        <f>SUMIFS('EIA Imports Jet Fuel'!$D:$D,'EIA Imports Jet Fuel'!$A:$A,R$3,'EIA Imports Jet Fuel'!$C:$C,$A4)</f>
        <v/>
      </c>
      <c r="S4">
        <f>SUMIFS('EIA Imports Jet Fuel'!$D:$D,'EIA Imports Jet Fuel'!$A:$A,S$3,'EIA Imports Jet Fuel'!$C:$C,$A4)</f>
        <v/>
      </c>
      <c r="T4">
        <f>SUMIFS('EIA Imports Jet Fuel'!$D:$D,'EIA Imports Jet Fuel'!$A:$A,T$3,'EIA Imports Jet Fuel'!$C:$C,$A4)</f>
        <v/>
      </c>
      <c r="U4">
        <f>SUMIFS('EIA Imports Jet Fuel'!$D:$D,'EIA Imports Jet Fuel'!$A:$A,U$3,'EIA Imports Jet Fuel'!$C:$C,$A4)</f>
        <v/>
      </c>
      <c r="V4">
        <f>SUMIFS('EIA Imports Jet Fuel'!$D:$D,'EIA Imports Jet Fuel'!$A:$A,V$3,'EIA Imports Jet Fuel'!$C:$C,$A4)</f>
        <v/>
      </c>
      <c r="W4">
        <f>SUMIFS('EIA Imports Jet Fuel'!$D:$D,'EIA Imports Jet Fuel'!$A:$A,W$3,'EIA Imports Jet Fuel'!$C:$C,$A4)</f>
        <v/>
      </c>
      <c r="X4">
        <f>SUMIFS('EIA Imports Jet Fuel'!$D:$D,'EIA Imports Jet Fuel'!$A:$A,X$3,'EIA Imports Jet Fuel'!$C:$C,$A4)</f>
        <v/>
      </c>
      <c r="Y4">
        <f>SUMIFS('EIA Imports Jet Fuel'!$D:$D,'EIA Imports Jet Fuel'!$A:$A,Y$3,'EIA Imports Jet Fuel'!$C:$C,$A4)</f>
        <v/>
      </c>
      <c r="Z4">
        <f>SUMIFS('EIA Imports Jet Fuel'!$D:$D,'EIA Imports Jet Fuel'!$A:$A,Z$3,'EIA Imports Jet Fuel'!$C:$C,$A4)</f>
        <v/>
      </c>
      <c r="AA4">
        <f>SUMIFS('EIA Imports Jet Fuel'!$D:$D,'EIA Imports Jet Fuel'!$A:$A,AA$3,'EIA Imports Jet Fuel'!$C:$C,$A4)</f>
        <v/>
      </c>
      <c r="AB4">
        <f>SUMIFS('EIA Imports Jet Fuel'!$D:$D,'EIA Imports Jet Fuel'!$A:$A,AB$3,'EIA Imports Jet Fuel'!$C:$C,$A4)</f>
        <v/>
      </c>
      <c r="AC4">
        <f>SUMIFS('EIA Imports Jet Fuel'!$D:$D,'EIA Imports Jet Fuel'!$A:$A,AC$3,'EIA Imports Jet Fuel'!$C:$C,$A4)</f>
        <v/>
      </c>
      <c r="AD4">
        <f>SUMIFS('EIA Imports Jet Fuel'!$D:$D,'EIA Imports Jet Fuel'!$A:$A,AD$3,'EIA Imports Jet Fuel'!$C:$C,$A4)</f>
        <v/>
      </c>
      <c r="AE4">
        <f>SUMIFS('EIA Imports Jet Fuel'!$D:$D,'EIA Imports Jet Fuel'!$A:$A,AE$3,'EIA Imports Jet Fuel'!$C:$C,$A4)</f>
        <v/>
      </c>
      <c r="AF4">
        <f>SUMIFS('EIA Imports Jet Fuel'!$D:$D,'EIA Imports Jet Fuel'!$A:$A,AF$3,'EIA Imports Jet Fuel'!$C:$C,$A4)</f>
        <v/>
      </c>
      <c r="AG4">
        <f>SUMIFS('EIA Imports Jet Fuel'!$D:$D,'EIA Imports Jet Fuel'!$A:$A,AG$3,'EIA Imports Jet Fuel'!$C:$C,$A4)</f>
        <v/>
      </c>
      <c r="AH4">
        <f>SUMIFS('EIA Imports Jet Fuel'!$D:$D,'EIA Imports Jet Fuel'!$A:$A,AH$3,'EIA Imports Jet Fuel'!$C:$C,$A4)</f>
        <v/>
      </c>
      <c r="AI4">
        <f>SUMIFS('EIA Imports Jet Fuel'!$D:$D,'EIA Imports Jet Fuel'!$A:$A,AI$3,'EIA Imports Jet Fuel'!$C:$C,$A4)</f>
        <v/>
      </c>
      <c r="AJ4">
        <f>SUMIFS('EIA Imports Jet Fuel'!$D:$D,'EIA Imports Jet Fuel'!$A:$A,AJ$3,'EIA Imports Jet Fuel'!$C:$C,$A4)</f>
        <v/>
      </c>
      <c r="AK4">
        <f>SUMIFS('EIA Imports Jet Fuel'!$D:$D,'EIA Imports Jet Fuel'!$A:$A,AK$3,'EIA Imports Jet Fuel'!$C:$C,$A4)</f>
        <v/>
      </c>
      <c r="AL4">
        <f>SUMIFS('EIA Imports Jet Fuel'!$D:$D,'EIA Imports Jet Fuel'!$A:$A,AL$3,'EIA Imports Jet Fuel'!$C:$C,$A4)</f>
        <v/>
      </c>
      <c r="AM4">
        <f>SUMIFS('EIA Imports Jet Fuel'!$D:$D,'EIA Imports Jet Fuel'!$A:$A,AM$3,'EIA Imports Jet Fuel'!$C:$C,$A4)</f>
        <v/>
      </c>
      <c r="AN4">
        <f>SUMIFS('EIA Imports Jet Fuel'!$D:$D,'EIA Imports Jet Fuel'!$A:$A,AN$3,'EIA Imports Jet Fuel'!$C:$C,$A4)</f>
        <v/>
      </c>
      <c r="AO4">
        <f>SUMIFS('EIA Imports Jet Fuel'!$D:$D,'EIA Imports Jet Fuel'!$A:$A,AO$3,'EIA Imports Jet Fuel'!$C:$C,$A4)</f>
        <v/>
      </c>
      <c r="AP4">
        <f>SUMIFS('EIA Imports Jet Fuel'!$D:$D,'EIA Imports Jet Fuel'!$A:$A,AP$3,'EIA Imports Jet Fuel'!$C:$C,$A4)</f>
        <v/>
      </c>
      <c r="AQ4">
        <f>SUMIFS('EIA Imports Jet Fuel'!$D:$D,'EIA Imports Jet Fuel'!$A:$A,AQ$3,'EIA Imports Jet Fuel'!$C:$C,$A4)</f>
        <v/>
      </c>
      <c r="AR4">
        <f>SUMIFS('EIA Imports Jet Fuel'!$D:$D,'EIA Imports Jet Fuel'!$A:$A,AR$3,'EIA Imports Jet Fuel'!$C:$C,$A4)</f>
        <v/>
      </c>
      <c r="AS4">
        <f>SUMIFS('EIA Imports Jet Fuel'!$D:$D,'EIA Imports Jet Fuel'!$A:$A,AS$3,'EIA Imports Jet Fuel'!$C:$C,$A4)</f>
        <v/>
      </c>
      <c r="AT4">
        <f>SUMIFS('EIA Imports Jet Fuel'!$D:$D,'EIA Imports Jet Fuel'!$A:$A,AT$3,'EIA Imports Jet Fuel'!$C:$C,$A4)</f>
        <v/>
      </c>
      <c r="AU4">
        <f>SUMIFS('EIA Imports Jet Fuel'!$D:$D,'EIA Imports Jet Fuel'!$A:$A,AU$3,'EIA Imports Jet Fuel'!$C:$C,$A4)</f>
        <v/>
      </c>
    </row>
    <row r="5" spans="1:47">
      <c r="A5" t="s">
        <v>414</v>
      </c>
      <c r="B5" t="s">
        <v>1648</v>
      </c>
      <c r="C5" t="s">
        <v>1742</v>
      </c>
      <c r="D5">
        <f>SUMIFS('EIA Imports Jet Fuel'!$D:$D,'EIA Imports Jet Fuel'!$A:$A,D$3,'EIA Imports Jet Fuel'!$C:$C,$A5)</f>
        <v/>
      </c>
      <c r="E5">
        <f>SUMIFS('EIA Imports Jet Fuel'!$D:$D,'EIA Imports Jet Fuel'!$A:$A,E$3,'EIA Imports Jet Fuel'!$C:$C,$A5)</f>
        <v/>
      </c>
      <c r="F5">
        <f>SUMIFS('EIA Imports Jet Fuel'!$D:$D,'EIA Imports Jet Fuel'!$A:$A,F$3,'EIA Imports Jet Fuel'!$C:$C,$A5)</f>
        <v/>
      </c>
      <c r="G5">
        <f>SUMIFS('EIA Imports Jet Fuel'!$D:$D,'EIA Imports Jet Fuel'!$A:$A,G$3,'EIA Imports Jet Fuel'!$C:$C,$A5)</f>
        <v/>
      </c>
      <c r="H5">
        <f>SUMIFS('EIA Imports Jet Fuel'!$D:$D,'EIA Imports Jet Fuel'!$A:$A,H$3,'EIA Imports Jet Fuel'!$C:$C,$A5)</f>
        <v/>
      </c>
      <c r="I5">
        <f>SUMIFS('EIA Imports Jet Fuel'!$D:$D,'EIA Imports Jet Fuel'!$A:$A,I$3,'EIA Imports Jet Fuel'!$C:$C,$A5)</f>
        <v/>
      </c>
      <c r="J5">
        <f>SUMIFS('EIA Imports Jet Fuel'!$D:$D,'EIA Imports Jet Fuel'!$A:$A,J$3,'EIA Imports Jet Fuel'!$C:$C,$A5)</f>
        <v/>
      </c>
      <c r="K5">
        <f>SUMIFS('EIA Imports Jet Fuel'!$D:$D,'EIA Imports Jet Fuel'!$A:$A,K$3,'EIA Imports Jet Fuel'!$C:$C,$A5)</f>
        <v/>
      </c>
      <c r="L5">
        <f>SUMIFS('EIA Imports Jet Fuel'!$D:$D,'EIA Imports Jet Fuel'!$A:$A,L$3,'EIA Imports Jet Fuel'!$C:$C,$A5)</f>
        <v/>
      </c>
      <c r="M5">
        <f>SUMIFS('EIA Imports Jet Fuel'!$D:$D,'EIA Imports Jet Fuel'!$A:$A,M$3,'EIA Imports Jet Fuel'!$C:$C,$A5)</f>
        <v/>
      </c>
      <c r="N5">
        <f>SUMIFS('EIA Imports Jet Fuel'!$D:$D,'EIA Imports Jet Fuel'!$A:$A,N$3,'EIA Imports Jet Fuel'!$C:$C,$A5)</f>
        <v/>
      </c>
      <c r="O5">
        <f>SUMIFS('EIA Imports Jet Fuel'!$D:$D,'EIA Imports Jet Fuel'!$A:$A,O$3,'EIA Imports Jet Fuel'!$C:$C,$A5)</f>
        <v/>
      </c>
      <c r="P5">
        <f>SUMIFS('EIA Imports Jet Fuel'!$D:$D,'EIA Imports Jet Fuel'!$A:$A,P$3,'EIA Imports Jet Fuel'!$C:$C,$A5)</f>
        <v/>
      </c>
      <c r="Q5">
        <f>SUMIFS('EIA Imports Jet Fuel'!$D:$D,'EIA Imports Jet Fuel'!$A:$A,Q$3,'EIA Imports Jet Fuel'!$C:$C,$A5)</f>
        <v/>
      </c>
      <c r="R5">
        <f>SUMIFS('EIA Imports Jet Fuel'!$D:$D,'EIA Imports Jet Fuel'!$A:$A,R$3,'EIA Imports Jet Fuel'!$C:$C,$A5)</f>
        <v/>
      </c>
      <c r="S5">
        <f>SUMIFS('EIA Imports Jet Fuel'!$D:$D,'EIA Imports Jet Fuel'!$A:$A,S$3,'EIA Imports Jet Fuel'!$C:$C,$A5)</f>
        <v/>
      </c>
      <c r="T5">
        <f>SUMIFS('EIA Imports Jet Fuel'!$D:$D,'EIA Imports Jet Fuel'!$A:$A,T$3,'EIA Imports Jet Fuel'!$C:$C,$A5)</f>
        <v/>
      </c>
      <c r="U5">
        <f>SUMIFS('EIA Imports Jet Fuel'!$D:$D,'EIA Imports Jet Fuel'!$A:$A,U$3,'EIA Imports Jet Fuel'!$C:$C,$A5)</f>
        <v/>
      </c>
      <c r="V5">
        <f>SUMIFS('EIA Imports Jet Fuel'!$D:$D,'EIA Imports Jet Fuel'!$A:$A,V$3,'EIA Imports Jet Fuel'!$C:$C,$A5)</f>
        <v/>
      </c>
      <c r="W5">
        <f>SUMIFS('EIA Imports Jet Fuel'!$D:$D,'EIA Imports Jet Fuel'!$A:$A,W$3,'EIA Imports Jet Fuel'!$C:$C,$A5)</f>
        <v/>
      </c>
      <c r="X5">
        <f>SUMIFS('EIA Imports Jet Fuel'!$D:$D,'EIA Imports Jet Fuel'!$A:$A,X$3,'EIA Imports Jet Fuel'!$C:$C,$A5)</f>
        <v/>
      </c>
      <c r="Y5">
        <f>SUMIFS('EIA Imports Jet Fuel'!$D:$D,'EIA Imports Jet Fuel'!$A:$A,Y$3,'EIA Imports Jet Fuel'!$C:$C,$A5)</f>
        <v/>
      </c>
      <c r="Z5">
        <f>SUMIFS('EIA Imports Jet Fuel'!$D:$D,'EIA Imports Jet Fuel'!$A:$A,Z$3,'EIA Imports Jet Fuel'!$C:$C,$A5)</f>
        <v/>
      </c>
      <c r="AA5">
        <f>SUMIFS('EIA Imports Jet Fuel'!$D:$D,'EIA Imports Jet Fuel'!$A:$A,AA$3,'EIA Imports Jet Fuel'!$C:$C,$A5)</f>
        <v/>
      </c>
      <c r="AB5">
        <f>SUMIFS('EIA Imports Jet Fuel'!$D:$D,'EIA Imports Jet Fuel'!$A:$A,AB$3,'EIA Imports Jet Fuel'!$C:$C,$A5)</f>
        <v/>
      </c>
      <c r="AC5">
        <f>SUMIFS('EIA Imports Jet Fuel'!$D:$D,'EIA Imports Jet Fuel'!$A:$A,AC$3,'EIA Imports Jet Fuel'!$C:$C,$A5)</f>
        <v/>
      </c>
      <c r="AD5">
        <f>SUMIFS('EIA Imports Jet Fuel'!$D:$D,'EIA Imports Jet Fuel'!$A:$A,AD$3,'EIA Imports Jet Fuel'!$C:$C,$A5)</f>
        <v/>
      </c>
      <c r="AE5">
        <f>SUMIFS('EIA Imports Jet Fuel'!$D:$D,'EIA Imports Jet Fuel'!$A:$A,AE$3,'EIA Imports Jet Fuel'!$C:$C,$A5)</f>
        <v/>
      </c>
      <c r="AF5">
        <f>SUMIFS('EIA Imports Jet Fuel'!$D:$D,'EIA Imports Jet Fuel'!$A:$A,AF$3,'EIA Imports Jet Fuel'!$C:$C,$A5)</f>
        <v/>
      </c>
      <c r="AG5">
        <f>SUMIFS('EIA Imports Jet Fuel'!$D:$D,'EIA Imports Jet Fuel'!$A:$A,AG$3,'EIA Imports Jet Fuel'!$C:$C,$A5)</f>
        <v/>
      </c>
      <c r="AH5">
        <f>SUMIFS('EIA Imports Jet Fuel'!$D:$D,'EIA Imports Jet Fuel'!$A:$A,AH$3,'EIA Imports Jet Fuel'!$C:$C,$A5)</f>
        <v/>
      </c>
      <c r="AI5">
        <f>SUMIFS('EIA Imports Jet Fuel'!$D:$D,'EIA Imports Jet Fuel'!$A:$A,AI$3,'EIA Imports Jet Fuel'!$C:$C,$A5)</f>
        <v/>
      </c>
      <c r="AJ5">
        <f>SUMIFS('EIA Imports Jet Fuel'!$D:$D,'EIA Imports Jet Fuel'!$A:$A,AJ$3,'EIA Imports Jet Fuel'!$C:$C,$A5)</f>
        <v/>
      </c>
      <c r="AK5">
        <f>SUMIFS('EIA Imports Jet Fuel'!$D:$D,'EIA Imports Jet Fuel'!$A:$A,AK$3,'EIA Imports Jet Fuel'!$C:$C,$A5)</f>
        <v/>
      </c>
      <c r="AL5">
        <f>SUMIFS('EIA Imports Jet Fuel'!$D:$D,'EIA Imports Jet Fuel'!$A:$A,AL$3,'EIA Imports Jet Fuel'!$C:$C,$A5)</f>
        <v/>
      </c>
      <c r="AM5">
        <f>SUMIFS('EIA Imports Jet Fuel'!$D:$D,'EIA Imports Jet Fuel'!$A:$A,AM$3,'EIA Imports Jet Fuel'!$C:$C,$A5)</f>
        <v/>
      </c>
      <c r="AN5">
        <f>SUMIFS('EIA Imports Jet Fuel'!$D:$D,'EIA Imports Jet Fuel'!$A:$A,AN$3,'EIA Imports Jet Fuel'!$C:$C,$A5)</f>
        <v/>
      </c>
      <c r="AO5">
        <f>SUMIFS('EIA Imports Jet Fuel'!$D:$D,'EIA Imports Jet Fuel'!$A:$A,AO$3,'EIA Imports Jet Fuel'!$C:$C,$A5)</f>
        <v/>
      </c>
      <c r="AP5">
        <f>SUMIFS('EIA Imports Jet Fuel'!$D:$D,'EIA Imports Jet Fuel'!$A:$A,AP$3,'EIA Imports Jet Fuel'!$C:$C,$A5)</f>
        <v/>
      </c>
      <c r="AQ5">
        <f>SUMIFS('EIA Imports Jet Fuel'!$D:$D,'EIA Imports Jet Fuel'!$A:$A,AQ$3,'EIA Imports Jet Fuel'!$C:$C,$A5)</f>
        <v/>
      </c>
      <c r="AR5">
        <f>SUMIFS('EIA Imports Jet Fuel'!$D:$D,'EIA Imports Jet Fuel'!$A:$A,AR$3,'EIA Imports Jet Fuel'!$C:$C,$A5)</f>
        <v/>
      </c>
      <c r="AS5">
        <f>SUMIFS('EIA Imports Jet Fuel'!$D:$D,'EIA Imports Jet Fuel'!$A:$A,AS$3,'EIA Imports Jet Fuel'!$C:$C,$A5)</f>
        <v/>
      </c>
      <c r="AT5">
        <f>SUMIFS('EIA Imports Jet Fuel'!$D:$D,'EIA Imports Jet Fuel'!$A:$A,AT$3,'EIA Imports Jet Fuel'!$C:$C,$A5)</f>
        <v/>
      </c>
      <c r="AU5">
        <f>SUMIFS('EIA Imports Jet Fuel'!$D:$D,'EIA Imports Jet Fuel'!$A:$A,AU$3,'EIA Imports Jet Fuel'!$C:$C,$A5)</f>
        <v/>
      </c>
    </row>
    <row r="6" spans="1:47">
      <c r="A6" t="s">
        <v>323</v>
      </c>
      <c r="B6" t="s">
        <v>1648</v>
      </c>
      <c r="C6" t="s">
        <v>1742</v>
      </c>
      <c r="D6">
        <f>SUMIFS('EIA Imports Jet Fuel'!$D:$D,'EIA Imports Jet Fuel'!$A:$A,D$3,'EIA Imports Jet Fuel'!$C:$C,$A6)</f>
        <v/>
      </c>
      <c r="E6">
        <f>SUMIFS('EIA Imports Jet Fuel'!$D:$D,'EIA Imports Jet Fuel'!$A:$A,E$3,'EIA Imports Jet Fuel'!$C:$C,$A6)</f>
        <v/>
      </c>
      <c r="F6">
        <f>SUMIFS('EIA Imports Jet Fuel'!$D:$D,'EIA Imports Jet Fuel'!$A:$A,F$3,'EIA Imports Jet Fuel'!$C:$C,$A6)</f>
        <v/>
      </c>
      <c r="G6">
        <f>SUMIFS('EIA Imports Jet Fuel'!$D:$D,'EIA Imports Jet Fuel'!$A:$A,G$3,'EIA Imports Jet Fuel'!$C:$C,$A6)</f>
        <v/>
      </c>
      <c r="H6">
        <f>SUMIFS('EIA Imports Jet Fuel'!$D:$D,'EIA Imports Jet Fuel'!$A:$A,H$3,'EIA Imports Jet Fuel'!$C:$C,$A6)</f>
        <v/>
      </c>
      <c r="I6">
        <f>SUMIFS('EIA Imports Jet Fuel'!$D:$D,'EIA Imports Jet Fuel'!$A:$A,I$3,'EIA Imports Jet Fuel'!$C:$C,$A6)</f>
        <v/>
      </c>
      <c r="J6">
        <f>SUMIFS('EIA Imports Jet Fuel'!$D:$D,'EIA Imports Jet Fuel'!$A:$A,J$3,'EIA Imports Jet Fuel'!$C:$C,$A6)</f>
        <v/>
      </c>
      <c r="K6">
        <f>SUMIFS('EIA Imports Jet Fuel'!$D:$D,'EIA Imports Jet Fuel'!$A:$A,K$3,'EIA Imports Jet Fuel'!$C:$C,$A6)</f>
        <v/>
      </c>
      <c r="L6">
        <f>SUMIFS('EIA Imports Jet Fuel'!$D:$D,'EIA Imports Jet Fuel'!$A:$A,L$3,'EIA Imports Jet Fuel'!$C:$C,$A6)</f>
        <v/>
      </c>
      <c r="M6">
        <f>SUMIFS('EIA Imports Jet Fuel'!$D:$D,'EIA Imports Jet Fuel'!$A:$A,M$3,'EIA Imports Jet Fuel'!$C:$C,$A6)</f>
        <v/>
      </c>
      <c r="N6">
        <f>SUMIFS('EIA Imports Jet Fuel'!$D:$D,'EIA Imports Jet Fuel'!$A:$A,N$3,'EIA Imports Jet Fuel'!$C:$C,$A6)</f>
        <v/>
      </c>
      <c r="O6">
        <f>SUMIFS('EIA Imports Jet Fuel'!$D:$D,'EIA Imports Jet Fuel'!$A:$A,O$3,'EIA Imports Jet Fuel'!$C:$C,$A6)</f>
        <v/>
      </c>
      <c r="P6">
        <f>SUMIFS('EIA Imports Jet Fuel'!$D:$D,'EIA Imports Jet Fuel'!$A:$A,P$3,'EIA Imports Jet Fuel'!$C:$C,$A6)</f>
        <v/>
      </c>
      <c r="Q6">
        <f>SUMIFS('EIA Imports Jet Fuel'!$D:$D,'EIA Imports Jet Fuel'!$A:$A,Q$3,'EIA Imports Jet Fuel'!$C:$C,$A6)</f>
        <v/>
      </c>
      <c r="R6">
        <f>SUMIFS('EIA Imports Jet Fuel'!$D:$D,'EIA Imports Jet Fuel'!$A:$A,R$3,'EIA Imports Jet Fuel'!$C:$C,$A6)</f>
        <v/>
      </c>
      <c r="S6">
        <f>SUMIFS('EIA Imports Jet Fuel'!$D:$D,'EIA Imports Jet Fuel'!$A:$A,S$3,'EIA Imports Jet Fuel'!$C:$C,$A6)</f>
        <v/>
      </c>
      <c r="T6">
        <f>SUMIFS('EIA Imports Jet Fuel'!$D:$D,'EIA Imports Jet Fuel'!$A:$A,T$3,'EIA Imports Jet Fuel'!$C:$C,$A6)</f>
        <v/>
      </c>
      <c r="U6">
        <f>SUMIFS('EIA Imports Jet Fuel'!$D:$D,'EIA Imports Jet Fuel'!$A:$A,U$3,'EIA Imports Jet Fuel'!$C:$C,$A6)</f>
        <v/>
      </c>
      <c r="V6">
        <f>SUMIFS('EIA Imports Jet Fuel'!$D:$D,'EIA Imports Jet Fuel'!$A:$A,V$3,'EIA Imports Jet Fuel'!$C:$C,$A6)</f>
        <v/>
      </c>
      <c r="W6">
        <f>SUMIFS('EIA Imports Jet Fuel'!$D:$D,'EIA Imports Jet Fuel'!$A:$A,W$3,'EIA Imports Jet Fuel'!$C:$C,$A6)</f>
        <v/>
      </c>
      <c r="X6">
        <f>SUMIFS('EIA Imports Jet Fuel'!$D:$D,'EIA Imports Jet Fuel'!$A:$A,X$3,'EIA Imports Jet Fuel'!$C:$C,$A6)</f>
        <v/>
      </c>
      <c r="Y6">
        <f>SUMIFS('EIA Imports Jet Fuel'!$D:$D,'EIA Imports Jet Fuel'!$A:$A,Y$3,'EIA Imports Jet Fuel'!$C:$C,$A6)</f>
        <v/>
      </c>
      <c r="Z6">
        <f>SUMIFS('EIA Imports Jet Fuel'!$D:$D,'EIA Imports Jet Fuel'!$A:$A,Z$3,'EIA Imports Jet Fuel'!$C:$C,$A6)</f>
        <v/>
      </c>
      <c r="AA6">
        <f>SUMIFS('EIA Imports Jet Fuel'!$D:$D,'EIA Imports Jet Fuel'!$A:$A,AA$3,'EIA Imports Jet Fuel'!$C:$C,$A6)</f>
        <v/>
      </c>
      <c r="AB6">
        <f>SUMIFS('EIA Imports Jet Fuel'!$D:$D,'EIA Imports Jet Fuel'!$A:$A,AB$3,'EIA Imports Jet Fuel'!$C:$C,$A6)</f>
        <v/>
      </c>
      <c r="AC6">
        <f>SUMIFS('EIA Imports Jet Fuel'!$D:$D,'EIA Imports Jet Fuel'!$A:$A,AC$3,'EIA Imports Jet Fuel'!$C:$C,$A6)</f>
        <v/>
      </c>
      <c r="AD6">
        <f>SUMIFS('EIA Imports Jet Fuel'!$D:$D,'EIA Imports Jet Fuel'!$A:$A,AD$3,'EIA Imports Jet Fuel'!$C:$C,$A6)</f>
        <v/>
      </c>
      <c r="AE6">
        <f>SUMIFS('EIA Imports Jet Fuel'!$D:$D,'EIA Imports Jet Fuel'!$A:$A,AE$3,'EIA Imports Jet Fuel'!$C:$C,$A6)</f>
        <v/>
      </c>
      <c r="AF6">
        <f>SUMIFS('EIA Imports Jet Fuel'!$D:$D,'EIA Imports Jet Fuel'!$A:$A,AF$3,'EIA Imports Jet Fuel'!$C:$C,$A6)</f>
        <v/>
      </c>
      <c r="AG6">
        <f>SUMIFS('EIA Imports Jet Fuel'!$D:$D,'EIA Imports Jet Fuel'!$A:$A,AG$3,'EIA Imports Jet Fuel'!$C:$C,$A6)</f>
        <v/>
      </c>
      <c r="AH6">
        <f>SUMIFS('EIA Imports Jet Fuel'!$D:$D,'EIA Imports Jet Fuel'!$A:$A,AH$3,'EIA Imports Jet Fuel'!$C:$C,$A6)</f>
        <v/>
      </c>
      <c r="AI6">
        <f>SUMIFS('EIA Imports Jet Fuel'!$D:$D,'EIA Imports Jet Fuel'!$A:$A,AI$3,'EIA Imports Jet Fuel'!$C:$C,$A6)</f>
        <v/>
      </c>
      <c r="AJ6">
        <f>SUMIFS('EIA Imports Jet Fuel'!$D:$D,'EIA Imports Jet Fuel'!$A:$A,AJ$3,'EIA Imports Jet Fuel'!$C:$C,$A6)</f>
        <v/>
      </c>
      <c r="AK6">
        <f>SUMIFS('EIA Imports Jet Fuel'!$D:$D,'EIA Imports Jet Fuel'!$A:$A,AK$3,'EIA Imports Jet Fuel'!$C:$C,$A6)</f>
        <v/>
      </c>
      <c r="AL6">
        <f>SUMIFS('EIA Imports Jet Fuel'!$D:$D,'EIA Imports Jet Fuel'!$A:$A,AL$3,'EIA Imports Jet Fuel'!$C:$C,$A6)</f>
        <v/>
      </c>
      <c r="AM6">
        <f>SUMIFS('EIA Imports Jet Fuel'!$D:$D,'EIA Imports Jet Fuel'!$A:$A,AM$3,'EIA Imports Jet Fuel'!$C:$C,$A6)</f>
        <v/>
      </c>
      <c r="AN6">
        <f>SUMIFS('EIA Imports Jet Fuel'!$D:$D,'EIA Imports Jet Fuel'!$A:$A,AN$3,'EIA Imports Jet Fuel'!$C:$C,$A6)</f>
        <v/>
      </c>
      <c r="AO6">
        <f>SUMIFS('EIA Imports Jet Fuel'!$D:$D,'EIA Imports Jet Fuel'!$A:$A,AO$3,'EIA Imports Jet Fuel'!$C:$C,$A6)</f>
        <v/>
      </c>
      <c r="AP6">
        <f>SUMIFS('EIA Imports Jet Fuel'!$D:$D,'EIA Imports Jet Fuel'!$A:$A,AP$3,'EIA Imports Jet Fuel'!$C:$C,$A6)</f>
        <v/>
      </c>
      <c r="AQ6">
        <f>SUMIFS('EIA Imports Jet Fuel'!$D:$D,'EIA Imports Jet Fuel'!$A:$A,AQ$3,'EIA Imports Jet Fuel'!$C:$C,$A6)</f>
        <v/>
      </c>
      <c r="AR6">
        <f>SUMIFS('EIA Imports Jet Fuel'!$D:$D,'EIA Imports Jet Fuel'!$A:$A,AR$3,'EIA Imports Jet Fuel'!$C:$C,$A6)</f>
        <v/>
      </c>
      <c r="AS6">
        <f>SUMIFS('EIA Imports Jet Fuel'!$D:$D,'EIA Imports Jet Fuel'!$A:$A,AS$3,'EIA Imports Jet Fuel'!$C:$C,$A6)</f>
        <v/>
      </c>
      <c r="AT6">
        <f>SUMIFS('EIA Imports Jet Fuel'!$D:$D,'EIA Imports Jet Fuel'!$A:$A,AT$3,'EIA Imports Jet Fuel'!$C:$C,$A6)</f>
        <v/>
      </c>
      <c r="AU6">
        <f>SUMIFS('EIA Imports Jet Fuel'!$D:$D,'EIA Imports Jet Fuel'!$A:$A,AU$3,'EIA Imports Jet Fuel'!$C:$C,$A6)</f>
        <v/>
      </c>
    </row>
    <row r="7" spans="1:47">
      <c r="A7" t="s">
        <v>291</v>
      </c>
      <c r="B7" t="s">
        <v>1648</v>
      </c>
      <c r="C7" t="s">
        <v>1742</v>
      </c>
      <c r="D7">
        <f>SUMIFS('EIA Imports Jet Fuel'!$D:$D,'EIA Imports Jet Fuel'!$A:$A,D$3,'EIA Imports Jet Fuel'!$C:$C,$A7)</f>
        <v/>
      </c>
      <c r="E7">
        <f>SUMIFS('EIA Imports Jet Fuel'!$D:$D,'EIA Imports Jet Fuel'!$A:$A,E$3,'EIA Imports Jet Fuel'!$C:$C,$A7)</f>
        <v/>
      </c>
      <c r="F7">
        <f>SUMIFS('EIA Imports Jet Fuel'!$D:$D,'EIA Imports Jet Fuel'!$A:$A,F$3,'EIA Imports Jet Fuel'!$C:$C,$A7)</f>
        <v/>
      </c>
      <c r="G7">
        <f>SUMIFS('EIA Imports Jet Fuel'!$D:$D,'EIA Imports Jet Fuel'!$A:$A,G$3,'EIA Imports Jet Fuel'!$C:$C,$A7)</f>
        <v/>
      </c>
      <c r="H7">
        <f>SUMIFS('EIA Imports Jet Fuel'!$D:$D,'EIA Imports Jet Fuel'!$A:$A,H$3,'EIA Imports Jet Fuel'!$C:$C,$A7)</f>
        <v/>
      </c>
      <c r="I7">
        <f>SUMIFS('EIA Imports Jet Fuel'!$D:$D,'EIA Imports Jet Fuel'!$A:$A,I$3,'EIA Imports Jet Fuel'!$C:$C,$A7)</f>
        <v/>
      </c>
      <c r="J7">
        <f>SUMIFS('EIA Imports Jet Fuel'!$D:$D,'EIA Imports Jet Fuel'!$A:$A,J$3,'EIA Imports Jet Fuel'!$C:$C,$A7)</f>
        <v/>
      </c>
      <c r="K7">
        <f>SUMIFS('EIA Imports Jet Fuel'!$D:$D,'EIA Imports Jet Fuel'!$A:$A,K$3,'EIA Imports Jet Fuel'!$C:$C,$A7)</f>
        <v/>
      </c>
      <c r="L7">
        <f>SUMIFS('EIA Imports Jet Fuel'!$D:$D,'EIA Imports Jet Fuel'!$A:$A,L$3,'EIA Imports Jet Fuel'!$C:$C,$A7)</f>
        <v/>
      </c>
      <c r="M7">
        <f>SUMIFS('EIA Imports Jet Fuel'!$D:$D,'EIA Imports Jet Fuel'!$A:$A,M$3,'EIA Imports Jet Fuel'!$C:$C,$A7)</f>
        <v/>
      </c>
      <c r="N7">
        <f>SUMIFS('EIA Imports Jet Fuel'!$D:$D,'EIA Imports Jet Fuel'!$A:$A,N$3,'EIA Imports Jet Fuel'!$C:$C,$A7)</f>
        <v/>
      </c>
      <c r="O7">
        <f>SUMIFS('EIA Imports Jet Fuel'!$D:$D,'EIA Imports Jet Fuel'!$A:$A,O$3,'EIA Imports Jet Fuel'!$C:$C,$A7)</f>
        <v/>
      </c>
      <c r="P7">
        <f>SUMIFS('EIA Imports Jet Fuel'!$D:$D,'EIA Imports Jet Fuel'!$A:$A,P$3,'EIA Imports Jet Fuel'!$C:$C,$A7)</f>
        <v/>
      </c>
      <c r="Q7">
        <f>SUMIFS('EIA Imports Jet Fuel'!$D:$D,'EIA Imports Jet Fuel'!$A:$A,Q$3,'EIA Imports Jet Fuel'!$C:$C,$A7)</f>
        <v/>
      </c>
      <c r="R7">
        <f>SUMIFS('EIA Imports Jet Fuel'!$D:$D,'EIA Imports Jet Fuel'!$A:$A,R$3,'EIA Imports Jet Fuel'!$C:$C,$A7)</f>
        <v/>
      </c>
      <c r="S7">
        <f>SUMIFS('EIA Imports Jet Fuel'!$D:$D,'EIA Imports Jet Fuel'!$A:$A,S$3,'EIA Imports Jet Fuel'!$C:$C,$A7)</f>
        <v/>
      </c>
      <c r="T7">
        <f>SUMIFS('EIA Imports Jet Fuel'!$D:$D,'EIA Imports Jet Fuel'!$A:$A,T$3,'EIA Imports Jet Fuel'!$C:$C,$A7)</f>
        <v/>
      </c>
      <c r="U7">
        <f>SUMIFS('EIA Imports Jet Fuel'!$D:$D,'EIA Imports Jet Fuel'!$A:$A,U$3,'EIA Imports Jet Fuel'!$C:$C,$A7)</f>
        <v/>
      </c>
      <c r="V7">
        <f>SUMIFS('EIA Imports Jet Fuel'!$D:$D,'EIA Imports Jet Fuel'!$A:$A,V$3,'EIA Imports Jet Fuel'!$C:$C,$A7)</f>
        <v/>
      </c>
      <c r="W7">
        <f>SUMIFS('EIA Imports Jet Fuel'!$D:$D,'EIA Imports Jet Fuel'!$A:$A,W$3,'EIA Imports Jet Fuel'!$C:$C,$A7)</f>
        <v/>
      </c>
      <c r="X7">
        <f>SUMIFS('EIA Imports Jet Fuel'!$D:$D,'EIA Imports Jet Fuel'!$A:$A,X$3,'EIA Imports Jet Fuel'!$C:$C,$A7)</f>
        <v/>
      </c>
      <c r="Y7">
        <f>SUMIFS('EIA Imports Jet Fuel'!$D:$D,'EIA Imports Jet Fuel'!$A:$A,Y$3,'EIA Imports Jet Fuel'!$C:$C,$A7)</f>
        <v/>
      </c>
      <c r="Z7">
        <f>SUMIFS('EIA Imports Jet Fuel'!$D:$D,'EIA Imports Jet Fuel'!$A:$A,Z$3,'EIA Imports Jet Fuel'!$C:$C,$A7)</f>
        <v/>
      </c>
      <c r="AA7">
        <f>SUMIFS('EIA Imports Jet Fuel'!$D:$D,'EIA Imports Jet Fuel'!$A:$A,AA$3,'EIA Imports Jet Fuel'!$C:$C,$A7)</f>
        <v/>
      </c>
      <c r="AB7">
        <f>SUMIFS('EIA Imports Jet Fuel'!$D:$D,'EIA Imports Jet Fuel'!$A:$A,AB$3,'EIA Imports Jet Fuel'!$C:$C,$A7)</f>
        <v/>
      </c>
      <c r="AC7">
        <f>SUMIFS('EIA Imports Jet Fuel'!$D:$D,'EIA Imports Jet Fuel'!$A:$A,AC$3,'EIA Imports Jet Fuel'!$C:$C,$A7)</f>
        <v/>
      </c>
      <c r="AD7">
        <f>SUMIFS('EIA Imports Jet Fuel'!$D:$D,'EIA Imports Jet Fuel'!$A:$A,AD$3,'EIA Imports Jet Fuel'!$C:$C,$A7)</f>
        <v/>
      </c>
      <c r="AE7">
        <f>SUMIFS('EIA Imports Jet Fuel'!$D:$D,'EIA Imports Jet Fuel'!$A:$A,AE$3,'EIA Imports Jet Fuel'!$C:$C,$A7)</f>
        <v/>
      </c>
      <c r="AF7">
        <f>SUMIFS('EIA Imports Jet Fuel'!$D:$D,'EIA Imports Jet Fuel'!$A:$A,AF$3,'EIA Imports Jet Fuel'!$C:$C,$A7)</f>
        <v/>
      </c>
      <c r="AG7">
        <f>SUMIFS('EIA Imports Jet Fuel'!$D:$D,'EIA Imports Jet Fuel'!$A:$A,AG$3,'EIA Imports Jet Fuel'!$C:$C,$A7)</f>
        <v/>
      </c>
      <c r="AH7">
        <f>SUMIFS('EIA Imports Jet Fuel'!$D:$D,'EIA Imports Jet Fuel'!$A:$A,AH$3,'EIA Imports Jet Fuel'!$C:$C,$A7)</f>
        <v/>
      </c>
      <c r="AI7">
        <f>SUMIFS('EIA Imports Jet Fuel'!$D:$D,'EIA Imports Jet Fuel'!$A:$A,AI$3,'EIA Imports Jet Fuel'!$C:$C,$A7)</f>
        <v/>
      </c>
      <c r="AJ7">
        <f>SUMIFS('EIA Imports Jet Fuel'!$D:$D,'EIA Imports Jet Fuel'!$A:$A,AJ$3,'EIA Imports Jet Fuel'!$C:$C,$A7)</f>
        <v/>
      </c>
      <c r="AK7">
        <f>SUMIFS('EIA Imports Jet Fuel'!$D:$D,'EIA Imports Jet Fuel'!$A:$A,AK$3,'EIA Imports Jet Fuel'!$C:$C,$A7)</f>
        <v/>
      </c>
      <c r="AL7">
        <f>SUMIFS('EIA Imports Jet Fuel'!$D:$D,'EIA Imports Jet Fuel'!$A:$A,AL$3,'EIA Imports Jet Fuel'!$C:$C,$A7)</f>
        <v/>
      </c>
      <c r="AM7">
        <f>SUMIFS('EIA Imports Jet Fuel'!$D:$D,'EIA Imports Jet Fuel'!$A:$A,AM$3,'EIA Imports Jet Fuel'!$C:$C,$A7)</f>
        <v/>
      </c>
      <c r="AN7">
        <f>SUMIFS('EIA Imports Jet Fuel'!$D:$D,'EIA Imports Jet Fuel'!$A:$A,AN$3,'EIA Imports Jet Fuel'!$C:$C,$A7)</f>
        <v/>
      </c>
      <c r="AO7">
        <f>SUMIFS('EIA Imports Jet Fuel'!$D:$D,'EIA Imports Jet Fuel'!$A:$A,AO$3,'EIA Imports Jet Fuel'!$C:$C,$A7)</f>
        <v/>
      </c>
      <c r="AP7">
        <f>SUMIFS('EIA Imports Jet Fuel'!$D:$D,'EIA Imports Jet Fuel'!$A:$A,AP$3,'EIA Imports Jet Fuel'!$C:$C,$A7)</f>
        <v/>
      </c>
      <c r="AQ7">
        <f>SUMIFS('EIA Imports Jet Fuel'!$D:$D,'EIA Imports Jet Fuel'!$A:$A,AQ$3,'EIA Imports Jet Fuel'!$C:$C,$A7)</f>
        <v/>
      </c>
      <c r="AR7">
        <f>SUMIFS('EIA Imports Jet Fuel'!$D:$D,'EIA Imports Jet Fuel'!$A:$A,AR$3,'EIA Imports Jet Fuel'!$C:$C,$A7)</f>
        <v/>
      </c>
      <c r="AS7">
        <f>SUMIFS('EIA Imports Jet Fuel'!$D:$D,'EIA Imports Jet Fuel'!$A:$A,AS$3,'EIA Imports Jet Fuel'!$C:$C,$A7)</f>
        <v/>
      </c>
      <c r="AT7">
        <f>SUMIFS('EIA Imports Jet Fuel'!$D:$D,'EIA Imports Jet Fuel'!$A:$A,AT$3,'EIA Imports Jet Fuel'!$C:$C,$A7)</f>
        <v/>
      </c>
      <c r="AU7">
        <f>SUMIFS('EIA Imports Jet Fuel'!$D:$D,'EIA Imports Jet Fuel'!$A:$A,AU$3,'EIA Imports Jet Fuel'!$C:$C,$A7)</f>
        <v/>
      </c>
    </row>
    <row r="8" spans="1:47">
      <c r="A8" t="s">
        <v>280</v>
      </c>
      <c r="B8" t="s">
        <v>1648</v>
      </c>
      <c r="C8" t="s">
        <v>1742</v>
      </c>
      <c r="D8">
        <f>SUMIFS('EIA Imports Jet Fuel'!$D:$D,'EIA Imports Jet Fuel'!$A:$A,D$3,'EIA Imports Jet Fuel'!$C:$C,$A8)</f>
        <v/>
      </c>
      <c r="E8">
        <f>SUMIFS('EIA Imports Jet Fuel'!$D:$D,'EIA Imports Jet Fuel'!$A:$A,E$3,'EIA Imports Jet Fuel'!$C:$C,$A8)</f>
        <v/>
      </c>
      <c r="F8">
        <f>SUMIFS('EIA Imports Jet Fuel'!$D:$D,'EIA Imports Jet Fuel'!$A:$A,F$3,'EIA Imports Jet Fuel'!$C:$C,$A8)</f>
        <v/>
      </c>
      <c r="G8">
        <f>SUMIFS('EIA Imports Jet Fuel'!$D:$D,'EIA Imports Jet Fuel'!$A:$A,G$3,'EIA Imports Jet Fuel'!$C:$C,$A8)</f>
        <v/>
      </c>
      <c r="H8">
        <f>SUMIFS('EIA Imports Jet Fuel'!$D:$D,'EIA Imports Jet Fuel'!$A:$A,H$3,'EIA Imports Jet Fuel'!$C:$C,$A8)</f>
        <v/>
      </c>
      <c r="I8">
        <f>SUMIFS('EIA Imports Jet Fuel'!$D:$D,'EIA Imports Jet Fuel'!$A:$A,I$3,'EIA Imports Jet Fuel'!$C:$C,$A8)</f>
        <v/>
      </c>
      <c r="J8">
        <f>SUMIFS('EIA Imports Jet Fuel'!$D:$D,'EIA Imports Jet Fuel'!$A:$A,J$3,'EIA Imports Jet Fuel'!$C:$C,$A8)</f>
        <v/>
      </c>
      <c r="K8">
        <f>SUMIFS('EIA Imports Jet Fuel'!$D:$D,'EIA Imports Jet Fuel'!$A:$A,K$3,'EIA Imports Jet Fuel'!$C:$C,$A8)</f>
        <v/>
      </c>
      <c r="L8">
        <f>SUMIFS('EIA Imports Jet Fuel'!$D:$D,'EIA Imports Jet Fuel'!$A:$A,L$3,'EIA Imports Jet Fuel'!$C:$C,$A8)</f>
        <v/>
      </c>
      <c r="M8">
        <f>SUMIFS('EIA Imports Jet Fuel'!$D:$D,'EIA Imports Jet Fuel'!$A:$A,M$3,'EIA Imports Jet Fuel'!$C:$C,$A8)</f>
        <v/>
      </c>
      <c r="N8">
        <f>SUMIFS('EIA Imports Jet Fuel'!$D:$D,'EIA Imports Jet Fuel'!$A:$A,N$3,'EIA Imports Jet Fuel'!$C:$C,$A8)</f>
        <v/>
      </c>
      <c r="O8">
        <f>SUMIFS('EIA Imports Jet Fuel'!$D:$D,'EIA Imports Jet Fuel'!$A:$A,O$3,'EIA Imports Jet Fuel'!$C:$C,$A8)</f>
        <v/>
      </c>
      <c r="P8">
        <f>SUMIFS('EIA Imports Jet Fuel'!$D:$D,'EIA Imports Jet Fuel'!$A:$A,P$3,'EIA Imports Jet Fuel'!$C:$C,$A8)</f>
        <v/>
      </c>
      <c r="Q8">
        <f>SUMIFS('EIA Imports Jet Fuel'!$D:$D,'EIA Imports Jet Fuel'!$A:$A,Q$3,'EIA Imports Jet Fuel'!$C:$C,$A8)</f>
        <v/>
      </c>
      <c r="R8">
        <f>SUMIFS('EIA Imports Jet Fuel'!$D:$D,'EIA Imports Jet Fuel'!$A:$A,R$3,'EIA Imports Jet Fuel'!$C:$C,$A8)</f>
        <v/>
      </c>
      <c r="S8">
        <f>SUMIFS('EIA Imports Jet Fuel'!$D:$D,'EIA Imports Jet Fuel'!$A:$A,S$3,'EIA Imports Jet Fuel'!$C:$C,$A8)</f>
        <v/>
      </c>
      <c r="T8">
        <f>SUMIFS('EIA Imports Jet Fuel'!$D:$D,'EIA Imports Jet Fuel'!$A:$A,T$3,'EIA Imports Jet Fuel'!$C:$C,$A8)</f>
        <v/>
      </c>
      <c r="U8">
        <f>SUMIFS('EIA Imports Jet Fuel'!$D:$D,'EIA Imports Jet Fuel'!$A:$A,U$3,'EIA Imports Jet Fuel'!$C:$C,$A8)</f>
        <v/>
      </c>
      <c r="V8">
        <f>SUMIFS('EIA Imports Jet Fuel'!$D:$D,'EIA Imports Jet Fuel'!$A:$A,V$3,'EIA Imports Jet Fuel'!$C:$C,$A8)</f>
        <v/>
      </c>
      <c r="W8">
        <f>SUMIFS('EIA Imports Jet Fuel'!$D:$D,'EIA Imports Jet Fuel'!$A:$A,W$3,'EIA Imports Jet Fuel'!$C:$C,$A8)</f>
        <v/>
      </c>
      <c r="X8">
        <f>SUMIFS('EIA Imports Jet Fuel'!$D:$D,'EIA Imports Jet Fuel'!$A:$A,X$3,'EIA Imports Jet Fuel'!$C:$C,$A8)</f>
        <v/>
      </c>
      <c r="Y8">
        <f>SUMIFS('EIA Imports Jet Fuel'!$D:$D,'EIA Imports Jet Fuel'!$A:$A,Y$3,'EIA Imports Jet Fuel'!$C:$C,$A8)</f>
        <v/>
      </c>
      <c r="Z8">
        <f>SUMIFS('EIA Imports Jet Fuel'!$D:$D,'EIA Imports Jet Fuel'!$A:$A,Z$3,'EIA Imports Jet Fuel'!$C:$C,$A8)</f>
        <v/>
      </c>
      <c r="AA8">
        <f>SUMIFS('EIA Imports Jet Fuel'!$D:$D,'EIA Imports Jet Fuel'!$A:$A,AA$3,'EIA Imports Jet Fuel'!$C:$C,$A8)</f>
        <v/>
      </c>
      <c r="AB8">
        <f>SUMIFS('EIA Imports Jet Fuel'!$D:$D,'EIA Imports Jet Fuel'!$A:$A,AB$3,'EIA Imports Jet Fuel'!$C:$C,$A8)</f>
        <v/>
      </c>
      <c r="AC8">
        <f>SUMIFS('EIA Imports Jet Fuel'!$D:$D,'EIA Imports Jet Fuel'!$A:$A,AC$3,'EIA Imports Jet Fuel'!$C:$C,$A8)</f>
        <v/>
      </c>
      <c r="AD8">
        <f>SUMIFS('EIA Imports Jet Fuel'!$D:$D,'EIA Imports Jet Fuel'!$A:$A,AD$3,'EIA Imports Jet Fuel'!$C:$C,$A8)</f>
        <v/>
      </c>
      <c r="AE8">
        <f>SUMIFS('EIA Imports Jet Fuel'!$D:$D,'EIA Imports Jet Fuel'!$A:$A,AE$3,'EIA Imports Jet Fuel'!$C:$C,$A8)</f>
        <v/>
      </c>
      <c r="AF8">
        <f>SUMIFS('EIA Imports Jet Fuel'!$D:$D,'EIA Imports Jet Fuel'!$A:$A,AF$3,'EIA Imports Jet Fuel'!$C:$C,$A8)</f>
        <v/>
      </c>
      <c r="AG8">
        <f>SUMIFS('EIA Imports Jet Fuel'!$D:$D,'EIA Imports Jet Fuel'!$A:$A,AG$3,'EIA Imports Jet Fuel'!$C:$C,$A8)</f>
        <v/>
      </c>
      <c r="AH8">
        <f>SUMIFS('EIA Imports Jet Fuel'!$D:$D,'EIA Imports Jet Fuel'!$A:$A,AH$3,'EIA Imports Jet Fuel'!$C:$C,$A8)</f>
        <v/>
      </c>
      <c r="AI8">
        <f>SUMIFS('EIA Imports Jet Fuel'!$D:$D,'EIA Imports Jet Fuel'!$A:$A,AI$3,'EIA Imports Jet Fuel'!$C:$C,$A8)</f>
        <v/>
      </c>
      <c r="AJ8">
        <f>SUMIFS('EIA Imports Jet Fuel'!$D:$D,'EIA Imports Jet Fuel'!$A:$A,AJ$3,'EIA Imports Jet Fuel'!$C:$C,$A8)</f>
        <v/>
      </c>
      <c r="AK8">
        <f>SUMIFS('EIA Imports Jet Fuel'!$D:$D,'EIA Imports Jet Fuel'!$A:$A,AK$3,'EIA Imports Jet Fuel'!$C:$C,$A8)</f>
        <v/>
      </c>
      <c r="AL8">
        <f>SUMIFS('EIA Imports Jet Fuel'!$D:$D,'EIA Imports Jet Fuel'!$A:$A,AL$3,'EIA Imports Jet Fuel'!$C:$C,$A8)</f>
        <v/>
      </c>
      <c r="AM8">
        <f>SUMIFS('EIA Imports Jet Fuel'!$D:$D,'EIA Imports Jet Fuel'!$A:$A,AM$3,'EIA Imports Jet Fuel'!$C:$C,$A8)</f>
        <v/>
      </c>
      <c r="AN8">
        <f>SUMIFS('EIA Imports Jet Fuel'!$D:$D,'EIA Imports Jet Fuel'!$A:$A,AN$3,'EIA Imports Jet Fuel'!$C:$C,$A8)</f>
        <v/>
      </c>
      <c r="AO8">
        <f>SUMIFS('EIA Imports Jet Fuel'!$D:$D,'EIA Imports Jet Fuel'!$A:$A,AO$3,'EIA Imports Jet Fuel'!$C:$C,$A8)</f>
        <v/>
      </c>
      <c r="AP8">
        <f>SUMIFS('EIA Imports Jet Fuel'!$D:$D,'EIA Imports Jet Fuel'!$A:$A,AP$3,'EIA Imports Jet Fuel'!$C:$C,$A8)</f>
        <v/>
      </c>
      <c r="AQ8">
        <f>SUMIFS('EIA Imports Jet Fuel'!$D:$D,'EIA Imports Jet Fuel'!$A:$A,AQ$3,'EIA Imports Jet Fuel'!$C:$C,$A8)</f>
        <v/>
      </c>
      <c r="AR8">
        <f>SUMIFS('EIA Imports Jet Fuel'!$D:$D,'EIA Imports Jet Fuel'!$A:$A,AR$3,'EIA Imports Jet Fuel'!$C:$C,$A8)</f>
        <v/>
      </c>
      <c r="AS8">
        <f>SUMIFS('EIA Imports Jet Fuel'!$D:$D,'EIA Imports Jet Fuel'!$A:$A,AS$3,'EIA Imports Jet Fuel'!$C:$C,$A8)</f>
        <v/>
      </c>
      <c r="AT8">
        <f>SUMIFS('EIA Imports Jet Fuel'!$D:$D,'EIA Imports Jet Fuel'!$A:$A,AT$3,'EIA Imports Jet Fuel'!$C:$C,$A8)</f>
        <v/>
      </c>
      <c r="AU8">
        <f>SUMIFS('EIA Imports Jet Fuel'!$D:$D,'EIA Imports Jet Fuel'!$A:$A,AU$3,'EIA Imports Jet Fuel'!$C:$C,$A8)</f>
        <v/>
      </c>
    </row>
    <row r="9" spans="1:47">
      <c r="A9" t="s">
        <v>311</v>
      </c>
      <c r="B9" t="s">
        <v>1648</v>
      </c>
      <c r="C9" t="s">
        <v>1742</v>
      </c>
      <c r="D9">
        <f>SUMIFS('EIA Imports Jet Fuel'!$D:$D,'EIA Imports Jet Fuel'!$A:$A,D$3,'EIA Imports Jet Fuel'!$C:$C,$A9)</f>
        <v/>
      </c>
      <c r="E9">
        <f>SUMIFS('EIA Imports Jet Fuel'!$D:$D,'EIA Imports Jet Fuel'!$A:$A,E$3,'EIA Imports Jet Fuel'!$C:$C,$A9)</f>
        <v/>
      </c>
      <c r="F9">
        <f>SUMIFS('EIA Imports Jet Fuel'!$D:$D,'EIA Imports Jet Fuel'!$A:$A,F$3,'EIA Imports Jet Fuel'!$C:$C,$A9)</f>
        <v/>
      </c>
      <c r="G9">
        <f>SUMIFS('EIA Imports Jet Fuel'!$D:$D,'EIA Imports Jet Fuel'!$A:$A,G$3,'EIA Imports Jet Fuel'!$C:$C,$A9)</f>
        <v/>
      </c>
      <c r="H9">
        <f>SUMIFS('EIA Imports Jet Fuel'!$D:$D,'EIA Imports Jet Fuel'!$A:$A,H$3,'EIA Imports Jet Fuel'!$C:$C,$A9)</f>
        <v/>
      </c>
      <c r="I9">
        <f>SUMIFS('EIA Imports Jet Fuel'!$D:$D,'EIA Imports Jet Fuel'!$A:$A,I$3,'EIA Imports Jet Fuel'!$C:$C,$A9)</f>
        <v/>
      </c>
      <c r="J9">
        <f>SUMIFS('EIA Imports Jet Fuel'!$D:$D,'EIA Imports Jet Fuel'!$A:$A,J$3,'EIA Imports Jet Fuel'!$C:$C,$A9)</f>
        <v/>
      </c>
      <c r="K9">
        <f>SUMIFS('EIA Imports Jet Fuel'!$D:$D,'EIA Imports Jet Fuel'!$A:$A,K$3,'EIA Imports Jet Fuel'!$C:$C,$A9)</f>
        <v/>
      </c>
      <c r="L9">
        <f>SUMIFS('EIA Imports Jet Fuel'!$D:$D,'EIA Imports Jet Fuel'!$A:$A,L$3,'EIA Imports Jet Fuel'!$C:$C,$A9)</f>
        <v/>
      </c>
      <c r="M9">
        <f>SUMIFS('EIA Imports Jet Fuel'!$D:$D,'EIA Imports Jet Fuel'!$A:$A,M$3,'EIA Imports Jet Fuel'!$C:$C,$A9)</f>
        <v/>
      </c>
      <c r="N9">
        <f>SUMIFS('EIA Imports Jet Fuel'!$D:$D,'EIA Imports Jet Fuel'!$A:$A,N$3,'EIA Imports Jet Fuel'!$C:$C,$A9)</f>
        <v/>
      </c>
      <c r="O9">
        <f>SUMIFS('EIA Imports Jet Fuel'!$D:$D,'EIA Imports Jet Fuel'!$A:$A,O$3,'EIA Imports Jet Fuel'!$C:$C,$A9)</f>
        <v/>
      </c>
      <c r="P9">
        <f>SUMIFS('EIA Imports Jet Fuel'!$D:$D,'EIA Imports Jet Fuel'!$A:$A,P$3,'EIA Imports Jet Fuel'!$C:$C,$A9)</f>
        <v/>
      </c>
      <c r="Q9">
        <f>SUMIFS('EIA Imports Jet Fuel'!$D:$D,'EIA Imports Jet Fuel'!$A:$A,Q$3,'EIA Imports Jet Fuel'!$C:$C,$A9)</f>
        <v/>
      </c>
      <c r="R9">
        <f>SUMIFS('EIA Imports Jet Fuel'!$D:$D,'EIA Imports Jet Fuel'!$A:$A,R$3,'EIA Imports Jet Fuel'!$C:$C,$A9)</f>
        <v/>
      </c>
      <c r="S9">
        <f>SUMIFS('EIA Imports Jet Fuel'!$D:$D,'EIA Imports Jet Fuel'!$A:$A,S$3,'EIA Imports Jet Fuel'!$C:$C,$A9)</f>
        <v/>
      </c>
      <c r="T9">
        <f>SUMIFS('EIA Imports Jet Fuel'!$D:$D,'EIA Imports Jet Fuel'!$A:$A,T$3,'EIA Imports Jet Fuel'!$C:$C,$A9)</f>
        <v/>
      </c>
      <c r="U9">
        <f>SUMIFS('EIA Imports Jet Fuel'!$D:$D,'EIA Imports Jet Fuel'!$A:$A,U$3,'EIA Imports Jet Fuel'!$C:$C,$A9)</f>
        <v/>
      </c>
      <c r="V9">
        <f>SUMIFS('EIA Imports Jet Fuel'!$D:$D,'EIA Imports Jet Fuel'!$A:$A,V$3,'EIA Imports Jet Fuel'!$C:$C,$A9)</f>
        <v/>
      </c>
      <c r="W9">
        <f>SUMIFS('EIA Imports Jet Fuel'!$D:$D,'EIA Imports Jet Fuel'!$A:$A,W$3,'EIA Imports Jet Fuel'!$C:$C,$A9)</f>
        <v/>
      </c>
      <c r="X9">
        <f>SUMIFS('EIA Imports Jet Fuel'!$D:$D,'EIA Imports Jet Fuel'!$A:$A,X$3,'EIA Imports Jet Fuel'!$C:$C,$A9)</f>
        <v/>
      </c>
      <c r="Y9">
        <f>SUMIFS('EIA Imports Jet Fuel'!$D:$D,'EIA Imports Jet Fuel'!$A:$A,Y$3,'EIA Imports Jet Fuel'!$C:$C,$A9)</f>
        <v/>
      </c>
      <c r="Z9">
        <f>SUMIFS('EIA Imports Jet Fuel'!$D:$D,'EIA Imports Jet Fuel'!$A:$A,Z$3,'EIA Imports Jet Fuel'!$C:$C,$A9)</f>
        <v/>
      </c>
      <c r="AA9">
        <f>SUMIFS('EIA Imports Jet Fuel'!$D:$D,'EIA Imports Jet Fuel'!$A:$A,AA$3,'EIA Imports Jet Fuel'!$C:$C,$A9)</f>
        <v/>
      </c>
      <c r="AB9">
        <f>SUMIFS('EIA Imports Jet Fuel'!$D:$D,'EIA Imports Jet Fuel'!$A:$A,AB$3,'EIA Imports Jet Fuel'!$C:$C,$A9)</f>
        <v/>
      </c>
      <c r="AC9">
        <f>SUMIFS('EIA Imports Jet Fuel'!$D:$D,'EIA Imports Jet Fuel'!$A:$A,AC$3,'EIA Imports Jet Fuel'!$C:$C,$A9)</f>
        <v/>
      </c>
      <c r="AD9">
        <f>SUMIFS('EIA Imports Jet Fuel'!$D:$D,'EIA Imports Jet Fuel'!$A:$A,AD$3,'EIA Imports Jet Fuel'!$C:$C,$A9)</f>
        <v/>
      </c>
      <c r="AE9">
        <f>SUMIFS('EIA Imports Jet Fuel'!$D:$D,'EIA Imports Jet Fuel'!$A:$A,AE$3,'EIA Imports Jet Fuel'!$C:$C,$A9)</f>
        <v/>
      </c>
      <c r="AF9">
        <f>SUMIFS('EIA Imports Jet Fuel'!$D:$D,'EIA Imports Jet Fuel'!$A:$A,AF$3,'EIA Imports Jet Fuel'!$C:$C,$A9)</f>
        <v/>
      </c>
      <c r="AG9">
        <f>SUMIFS('EIA Imports Jet Fuel'!$D:$D,'EIA Imports Jet Fuel'!$A:$A,AG$3,'EIA Imports Jet Fuel'!$C:$C,$A9)</f>
        <v/>
      </c>
      <c r="AH9">
        <f>SUMIFS('EIA Imports Jet Fuel'!$D:$D,'EIA Imports Jet Fuel'!$A:$A,AH$3,'EIA Imports Jet Fuel'!$C:$C,$A9)</f>
        <v/>
      </c>
      <c r="AI9">
        <f>SUMIFS('EIA Imports Jet Fuel'!$D:$D,'EIA Imports Jet Fuel'!$A:$A,AI$3,'EIA Imports Jet Fuel'!$C:$C,$A9)</f>
        <v/>
      </c>
      <c r="AJ9">
        <f>SUMIFS('EIA Imports Jet Fuel'!$D:$D,'EIA Imports Jet Fuel'!$A:$A,AJ$3,'EIA Imports Jet Fuel'!$C:$C,$A9)</f>
        <v/>
      </c>
      <c r="AK9">
        <f>SUMIFS('EIA Imports Jet Fuel'!$D:$D,'EIA Imports Jet Fuel'!$A:$A,AK$3,'EIA Imports Jet Fuel'!$C:$C,$A9)</f>
        <v/>
      </c>
      <c r="AL9">
        <f>SUMIFS('EIA Imports Jet Fuel'!$D:$D,'EIA Imports Jet Fuel'!$A:$A,AL$3,'EIA Imports Jet Fuel'!$C:$C,$A9)</f>
        <v/>
      </c>
      <c r="AM9">
        <f>SUMIFS('EIA Imports Jet Fuel'!$D:$D,'EIA Imports Jet Fuel'!$A:$A,AM$3,'EIA Imports Jet Fuel'!$C:$C,$A9)</f>
        <v/>
      </c>
      <c r="AN9">
        <f>SUMIFS('EIA Imports Jet Fuel'!$D:$D,'EIA Imports Jet Fuel'!$A:$A,AN$3,'EIA Imports Jet Fuel'!$C:$C,$A9)</f>
        <v/>
      </c>
      <c r="AO9">
        <f>SUMIFS('EIA Imports Jet Fuel'!$D:$D,'EIA Imports Jet Fuel'!$A:$A,AO$3,'EIA Imports Jet Fuel'!$C:$C,$A9)</f>
        <v/>
      </c>
      <c r="AP9">
        <f>SUMIFS('EIA Imports Jet Fuel'!$D:$D,'EIA Imports Jet Fuel'!$A:$A,AP$3,'EIA Imports Jet Fuel'!$C:$C,$A9)</f>
        <v/>
      </c>
      <c r="AQ9">
        <f>SUMIFS('EIA Imports Jet Fuel'!$D:$D,'EIA Imports Jet Fuel'!$A:$A,AQ$3,'EIA Imports Jet Fuel'!$C:$C,$A9)</f>
        <v/>
      </c>
      <c r="AR9">
        <f>SUMIFS('EIA Imports Jet Fuel'!$D:$D,'EIA Imports Jet Fuel'!$A:$A,AR$3,'EIA Imports Jet Fuel'!$C:$C,$A9)</f>
        <v/>
      </c>
      <c r="AS9">
        <f>SUMIFS('EIA Imports Jet Fuel'!$D:$D,'EIA Imports Jet Fuel'!$A:$A,AS$3,'EIA Imports Jet Fuel'!$C:$C,$A9)</f>
        <v/>
      </c>
      <c r="AT9">
        <f>SUMIFS('EIA Imports Jet Fuel'!$D:$D,'EIA Imports Jet Fuel'!$A:$A,AT$3,'EIA Imports Jet Fuel'!$C:$C,$A9)</f>
        <v/>
      </c>
      <c r="AU9">
        <f>SUMIFS('EIA Imports Jet Fuel'!$D:$D,'EIA Imports Jet Fuel'!$A:$A,AU$3,'EIA Imports Jet Fuel'!$C:$C,$A9)</f>
        <v/>
      </c>
    </row>
    <row r="10" spans="1:47">
      <c r="A10" t="s">
        <v>349</v>
      </c>
      <c r="B10" t="s">
        <v>1648</v>
      </c>
      <c r="C10" t="s">
        <v>1742</v>
      </c>
      <c r="D10">
        <f>SUMIFS('EIA Imports Jet Fuel'!$D:$D,'EIA Imports Jet Fuel'!$A:$A,D$3,'EIA Imports Jet Fuel'!$C:$C,$A10)</f>
        <v/>
      </c>
      <c r="E10">
        <f>SUMIFS('EIA Imports Jet Fuel'!$D:$D,'EIA Imports Jet Fuel'!$A:$A,E$3,'EIA Imports Jet Fuel'!$C:$C,$A10)</f>
        <v/>
      </c>
      <c r="F10">
        <f>SUMIFS('EIA Imports Jet Fuel'!$D:$D,'EIA Imports Jet Fuel'!$A:$A,F$3,'EIA Imports Jet Fuel'!$C:$C,$A10)</f>
        <v/>
      </c>
      <c r="G10">
        <f>SUMIFS('EIA Imports Jet Fuel'!$D:$D,'EIA Imports Jet Fuel'!$A:$A,G$3,'EIA Imports Jet Fuel'!$C:$C,$A10)</f>
        <v/>
      </c>
      <c r="H10">
        <f>SUMIFS('EIA Imports Jet Fuel'!$D:$D,'EIA Imports Jet Fuel'!$A:$A,H$3,'EIA Imports Jet Fuel'!$C:$C,$A10)</f>
        <v/>
      </c>
      <c r="I10">
        <f>SUMIFS('EIA Imports Jet Fuel'!$D:$D,'EIA Imports Jet Fuel'!$A:$A,I$3,'EIA Imports Jet Fuel'!$C:$C,$A10)</f>
        <v/>
      </c>
      <c r="J10">
        <f>SUMIFS('EIA Imports Jet Fuel'!$D:$D,'EIA Imports Jet Fuel'!$A:$A,J$3,'EIA Imports Jet Fuel'!$C:$C,$A10)</f>
        <v/>
      </c>
      <c r="K10">
        <f>SUMIFS('EIA Imports Jet Fuel'!$D:$D,'EIA Imports Jet Fuel'!$A:$A,K$3,'EIA Imports Jet Fuel'!$C:$C,$A10)</f>
        <v/>
      </c>
      <c r="L10">
        <f>SUMIFS('EIA Imports Jet Fuel'!$D:$D,'EIA Imports Jet Fuel'!$A:$A,L$3,'EIA Imports Jet Fuel'!$C:$C,$A10)</f>
        <v/>
      </c>
      <c r="M10">
        <f>SUMIFS('EIA Imports Jet Fuel'!$D:$D,'EIA Imports Jet Fuel'!$A:$A,M$3,'EIA Imports Jet Fuel'!$C:$C,$A10)</f>
        <v/>
      </c>
      <c r="N10">
        <f>SUMIFS('EIA Imports Jet Fuel'!$D:$D,'EIA Imports Jet Fuel'!$A:$A,N$3,'EIA Imports Jet Fuel'!$C:$C,$A10)</f>
        <v/>
      </c>
      <c r="O10">
        <f>SUMIFS('EIA Imports Jet Fuel'!$D:$D,'EIA Imports Jet Fuel'!$A:$A,O$3,'EIA Imports Jet Fuel'!$C:$C,$A10)</f>
        <v/>
      </c>
      <c r="P10">
        <f>SUMIFS('EIA Imports Jet Fuel'!$D:$D,'EIA Imports Jet Fuel'!$A:$A,P$3,'EIA Imports Jet Fuel'!$C:$C,$A10)</f>
        <v/>
      </c>
      <c r="Q10">
        <f>SUMIFS('EIA Imports Jet Fuel'!$D:$D,'EIA Imports Jet Fuel'!$A:$A,Q$3,'EIA Imports Jet Fuel'!$C:$C,$A10)</f>
        <v/>
      </c>
      <c r="R10">
        <f>SUMIFS('EIA Imports Jet Fuel'!$D:$D,'EIA Imports Jet Fuel'!$A:$A,R$3,'EIA Imports Jet Fuel'!$C:$C,$A10)</f>
        <v/>
      </c>
      <c r="S10">
        <f>SUMIFS('EIA Imports Jet Fuel'!$D:$D,'EIA Imports Jet Fuel'!$A:$A,S$3,'EIA Imports Jet Fuel'!$C:$C,$A10)</f>
        <v/>
      </c>
      <c r="T10">
        <f>SUMIFS('EIA Imports Jet Fuel'!$D:$D,'EIA Imports Jet Fuel'!$A:$A,T$3,'EIA Imports Jet Fuel'!$C:$C,$A10)</f>
        <v/>
      </c>
      <c r="U10">
        <f>SUMIFS('EIA Imports Jet Fuel'!$D:$D,'EIA Imports Jet Fuel'!$A:$A,U$3,'EIA Imports Jet Fuel'!$C:$C,$A10)</f>
        <v/>
      </c>
      <c r="V10">
        <f>SUMIFS('EIA Imports Jet Fuel'!$D:$D,'EIA Imports Jet Fuel'!$A:$A,V$3,'EIA Imports Jet Fuel'!$C:$C,$A10)</f>
        <v/>
      </c>
      <c r="W10">
        <f>SUMIFS('EIA Imports Jet Fuel'!$D:$D,'EIA Imports Jet Fuel'!$A:$A,W$3,'EIA Imports Jet Fuel'!$C:$C,$A10)</f>
        <v/>
      </c>
      <c r="X10">
        <f>SUMIFS('EIA Imports Jet Fuel'!$D:$D,'EIA Imports Jet Fuel'!$A:$A,X$3,'EIA Imports Jet Fuel'!$C:$C,$A10)</f>
        <v/>
      </c>
      <c r="Y10">
        <f>SUMIFS('EIA Imports Jet Fuel'!$D:$D,'EIA Imports Jet Fuel'!$A:$A,Y$3,'EIA Imports Jet Fuel'!$C:$C,$A10)</f>
        <v/>
      </c>
      <c r="Z10">
        <f>SUMIFS('EIA Imports Jet Fuel'!$D:$D,'EIA Imports Jet Fuel'!$A:$A,Z$3,'EIA Imports Jet Fuel'!$C:$C,$A10)</f>
        <v/>
      </c>
      <c r="AA10">
        <f>SUMIFS('EIA Imports Jet Fuel'!$D:$D,'EIA Imports Jet Fuel'!$A:$A,AA$3,'EIA Imports Jet Fuel'!$C:$C,$A10)</f>
        <v/>
      </c>
      <c r="AB10">
        <f>SUMIFS('EIA Imports Jet Fuel'!$D:$D,'EIA Imports Jet Fuel'!$A:$A,AB$3,'EIA Imports Jet Fuel'!$C:$C,$A10)</f>
        <v/>
      </c>
      <c r="AC10">
        <f>SUMIFS('EIA Imports Jet Fuel'!$D:$D,'EIA Imports Jet Fuel'!$A:$A,AC$3,'EIA Imports Jet Fuel'!$C:$C,$A10)</f>
        <v/>
      </c>
      <c r="AD10">
        <f>SUMIFS('EIA Imports Jet Fuel'!$D:$D,'EIA Imports Jet Fuel'!$A:$A,AD$3,'EIA Imports Jet Fuel'!$C:$C,$A10)</f>
        <v/>
      </c>
      <c r="AE10">
        <f>SUMIFS('EIA Imports Jet Fuel'!$D:$D,'EIA Imports Jet Fuel'!$A:$A,AE$3,'EIA Imports Jet Fuel'!$C:$C,$A10)</f>
        <v/>
      </c>
      <c r="AF10">
        <f>SUMIFS('EIA Imports Jet Fuel'!$D:$D,'EIA Imports Jet Fuel'!$A:$A,AF$3,'EIA Imports Jet Fuel'!$C:$C,$A10)</f>
        <v/>
      </c>
      <c r="AG10">
        <f>SUMIFS('EIA Imports Jet Fuel'!$D:$D,'EIA Imports Jet Fuel'!$A:$A,AG$3,'EIA Imports Jet Fuel'!$C:$C,$A10)</f>
        <v/>
      </c>
      <c r="AH10">
        <f>SUMIFS('EIA Imports Jet Fuel'!$D:$D,'EIA Imports Jet Fuel'!$A:$A,AH$3,'EIA Imports Jet Fuel'!$C:$C,$A10)</f>
        <v/>
      </c>
      <c r="AI10">
        <f>SUMIFS('EIA Imports Jet Fuel'!$D:$D,'EIA Imports Jet Fuel'!$A:$A,AI$3,'EIA Imports Jet Fuel'!$C:$C,$A10)</f>
        <v/>
      </c>
      <c r="AJ10">
        <f>SUMIFS('EIA Imports Jet Fuel'!$D:$D,'EIA Imports Jet Fuel'!$A:$A,AJ$3,'EIA Imports Jet Fuel'!$C:$C,$A10)</f>
        <v/>
      </c>
      <c r="AK10">
        <f>SUMIFS('EIA Imports Jet Fuel'!$D:$D,'EIA Imports Jet Fuel'!$A:$A,AK$3,'EIA Imports Jet Fuel'!$C:$C,$A10)</f>
        <v/>
      </c>
      <c r="AL10">
        <f>SUMIFS('EIA Imports Jet Fuel'!$D:$D,'EIA Imports Jet Fuel'!$A:$A,AL$3,'EIA Imports Jet Fuel'!$C:$C,$A10)</f>
        <v/>
      </c>
      <c r="AM10">
        <f>SUMIFS('EIA Imports Jet Fuel'!$D:$D,'EIA Imports Jet Fuel'!$A:$A,AM$3,'EIA Imports Jet Fuel'!$C:$C,$A10)</f>
        <v/>
      </c>
      <c r="AN10">
        <f>SUMIFS('EIA Imports Jet Fuel'!$D:$D,'EIA Imports Jet Fuel'!$A:$A,AN$3,'EIA Imports Jet Fuel'!$C:$C,$A10)</f>
        <v/>
      </c>
      <c r="AO10">
        <f>SUMIFS('EIA Imports Jet Fuel'!$D:$D,'EIA Imports Jet Fuel'!$A:$A,AO$3,'EIA Imports Jet Fuel'!$C:$C,$A10)</f>
        <v/>
      </c>
      <c r="AP10">
        <f>SUMIFS('EIA Imports Jet Fuel'!$D:$D,'EIA Imports Jet Fuel'!$A:$A,AP$3,'EIA Imports Jet Fuel'!$C:$C,$A10)</f>
        <v/>
      </c>
      <c r="AQ10">
        <f>SUMIFS('EIA Imports Jet Fuel'!$D:$D,'EIA Imports Jet Fuel'!$A:$A,AQ$3,'EIA Imports Jet Fuel'!$C:$C,$A10)</f>
        <v/>
      </c>
      <c r="AR10">
        <f>SUMIFS('EIA Imports Jet Fuel'!$D:$D,'EIA Imports Jet Fuel'!$A:$A,AR$3,'EIA Imports Jet Fuel'!$C:$C,$A10)</f>
        <v/>
      </c>
      <c r="AS10">
        <f>SUMIFS('EIA Imports Jet Fuel'!$D:$D,'EIA Imports Jet Fuel'!$A:$A,AS$3,'EIA Imports Jet Fuel'!$C:$C,$A10)</f>
        <v/>
      </c>
      <c r="AT10">
        <f>SUMIFS('EIA Imports Jet Fuel'!$D:$D,'EIA Imports Jet Fuel'!$A:$A,AT$3,'EIA Imports Jet Fuel'!$C:$C,$A10)</f>
        <v/>
      </c>
      <c r="AU10">
        <f>SUMIFS('EIA Imports Jet Fuel'!$D:$D,'EIA Imports Jet Fuel'!$A:$A,AU$3,'EIA Imports Jet Fuel'!$C:$C,$A10)</f>
        <v/>
      </c>
    </row>
    <row r="11" spans="1:47">
      <c r="A11" t="s">
        <v>399</v>
      </c>
      <c r="B11" t="s">
        <v>1648</v>
      </c>
      <c r="C11" t="s">
        <v>1742</v>
      </c>
      <c r="D11">
        <f>SUMIFS('EIA Imports Jet Fuel'!$D:$D,'EIA Imports Jet Fuel'!$A:$A,D$3,'EIA Imports Jet Fuel'!$C:$C,$A11)</f>
        <v/>
      </c>
      <c r="E11">
        <f>SUMIFS('EIA Imports Jet Fuel'!$D:$D,'EIA Imports Jet Fuel'!$A:$A,E$3,'EIA Imports Jet Fuel'!$C:$C,$A11)</f>
        <v/>
      </c>
      <c r="F11">
        <f>SUMIFS('EIA Imports Jet Fuel'!$D:$D,'EIA Imports Jet Fuel'!$A:$A,F$3,'EIA Imports Jet Fuel'!$C:$C,$A11)</f>
        <v/>
      </c>
      <c r="G11">
        <f>SUMIFS('EIA Imports Jet Fuel'!$D:$D,'EIA Imports Jet Fuel'!$A:$A,G$3,'EIA Imports Jet Fuel'!$C:$C,$A11)</f>
        <v/>
      </c>
      <c r="H11">
        <f>SUMIFS('EIA Imports Jet Fuel'!$D:$D,'EIA Imports Jet Fuel'!$A:$A,H$3,'EIA Imports Jet Fuel'!$C:$C,$A11)</f>
        <v/>
      </c>
      <c r="I11">
        <f>SUMIFS('EIA Imports Jet Fuel'!$D:$D,'EIA Imports Jet Fuel'!$A:$A,I$3,'EIA Imports Jet Fuel'!$C:$C,$A11)</f>
        <v/>
      </c>
      <c r="J11">
        <f>SUMIFS('EIA Imports Jet Fuel'!$D:$D,'EIA Imports Jet Fuel'!$A:$A,J$3,'EIA Imports Jet Fuel'!$C:$C,$A11)</f>
        <v/>
      </c>
      <c r="K11">
        <f>SUMIFS('EIA Imports Jet Fuel'!$D:$D,'EIA Imports Jet Fuel'!$A:$A,K$3,'EIA Imports Jet Fuel'!$C:$C,$A11)</f>
        <v/>
      </c>
      <c r="L11">
        <f>SUMIFS('EIA Imports Jet Fuel'!$D:$D,'EIA Imports Jet Fuel'!$A:$A,L$3,'EIA Imports Jet Fuel'!$C:$C,$A11)</f>
        <v/>
      </c>
      <c r="M11">
        <f>SUMIFS('EIA Imports Jet Fuel'!$D:$D,'EIA Imports Jet Fuel'!$A:$A,M$3,'EIA Imports Jet Fuel'!$C:$C,$A11)</f>
        <v/>
      </c>
      <c r="N11">
        <f>SUMIFS('EIA Imports Jet Fuel'!$D:$D,'EIA Imports Jet Fuel'!$A:$A,N$3,'EIA Imports Jet Fuel'!$C:$C,$A11)</f>
        <v/>
      </c>
      <c r="O11">
        <f>SUMIFS('EIA Imports Jet Fuel'!$D:$D,'EIA Imports Jet Fuel'!$A:$A,O$3,'EIA Imports Jet Fuel'!$C:$C,$A11)</f>
        <v/>
      </c>
      <c r="P11">
        <f>SUMIFS('EIA Imports Jet Fuel'!$D:$D,'EIA Imports Jet Fuel'!$A:$A,P$3,'EIA Imports Jet Fuel'!$C:$C,$A11)</f>
        <v/>
      </c>
      <c r="Q11">
        <f>SUMIFS('EIA Imports Jet Fuel'!$D:$D,'EIA Imports Jet Fuel'!$A:$A,Q$3,'EIA Imports Jet Fuel'!$C:$C,$A11)</f>
        <v/>
      </c>
      <c r="R11">
        <f>SUMIFS('EIA Imports Jet Fuel'!$D:$D,'EIA Imports Jet Fuel'!$A:$A,R$3,'EIA Imports Jet Fuel'!$C:$C,$A11)</f>
        <v/>
      </c>
      <c r="S11">
        <f>SUMIFS('EIA Imports Jet Fuel'!$D:$D,'EIA Imports Jet Fuel'!$A:$A,S$3,'EIA Imports Jet Fuel'!$C:$C,$A11)</f>
        <v/>
      </c>
      <c r="T11">
        <f>SUMIFS('EIA Imports Jet Fuel'!$D:$D,'EIA Imports Jet Fuel'!$A:$A,T$3,'EIA Imports Jet Fuel'!$C:$C,$A11)</f>
        <v/>
      </c>
      <c r="U11">
        <f>SUMIFS('EIA Imports Jet Fuel'!$D:$D,'EIA Imports Jet Fuel'!$A:$A,U$3,'EIA Imports Jet Fuel'!$C:$C,$A11)</f>
        <v/>
      </c>
      <c r="V11">
        <f>SUMIFS('EIA Imports Jet Fuel'!$D:$D,'EIA Imports Jet Fuel'!$A:$A,V$3,'EIA Imports Jet Fuel'!$C:$C,$A11)</f>
        <v/>
      </c>
      <c r="W11">
        <f>SUMIFS('EIA Imports Jet Fuel'!$D:$D,'EIA Imports Jet Fuel'!$A:$A,W$3,'EIA Imports Jet Fuel'!$C:$C,$A11)</f>
        <v/>
      </c>
      <c r="X11">
        <f>SUMIFS('EIA Imports Jet Fuel'!$D:$D,'EIA Imports Jet Fuel'!$A:$A,X$3,'EIA Imports Jet Fuel'!$C:$C,$A11)</f>
        <v/>
      </c>
      <c r="Y11">
        <f>SUMIFS('EIA Imports Jet Fuel'!$D:$D,'EIA Imports Jet Fuel'!$A:$A,Y$3,'EIA Imports Jet Fuel'!$C:$C,$A11)</f>
        <v/>
      </c>
      <c r="Z11">
        <f>SUMIFS('EIA Imports Jet Fuel'!$D:$D,'EIA Imports Jet Fuel'!$A:$A,Z$3,'EIA Imports Jet Fuel'!$C:$C,$A11)</f>
        <v/>
      </c>
      <c r="AA11">
        <f>SUMIFS('EIA Imports Jet Fuel'!$D:$D,'EIA Imports Jet Fuel'!$A:$A,AA$3,'EIA Imports Jet Fuel'!$C:$C,$A11)</f>
        <v/>
      </c>
      <c r="AB11">
        <f>SUMIFS('EIA Imports Jet Fuel'!$D:$D,'EIA Imports Jet Fuel'!$A:$A,AB$3,'EIA Imports Jet Fuel'!$C:$C,$A11)</f>
        <v/>
      </c>
      <c r="AC11">
        <f>SUMIFS('EIA Imports Jet Fuel'!$D:$D,'EIA Imports Jet Fuel'!$A:$A,AC$3,'EIA Imports Jet Fuel'!$C:$C,$A11)</f>
        <v/>
      </c>
      <c r="AD11">
        <f>SUMIFS('EIA Imports Jet Fuel'!$D:$D,'EIA Imports Jet Fuel'!$A:$A,AD$3,'EIA Imports Jet Fuel'!$C:$C,$A11)</f>
        <v/>
      </c>
      <c r="AE11">
        <f>SUMIFS('EIA Imports Jet Fuel'!$D:$D,'EIA Imports Jet Fuel'!$A:$A,AE$3,'EIA Imports Jet Fuel'!$C:$C,$A11)</f>
        <v/>
      </c>
      <c r="AF11">
        <f>SUMIFS('EIA Imports Jet Fuel'!$D:$D,'EIA Imports Jet Fuel'!$A:$A,AF$3,'EIA Imports Jet Fuel'!$C:$C,$A11)</f>
        <v/>
      </c>
      <c r="AG11">
        <f>SUMIFS('EIA Imports Jet Fuel'!$D:$D,'EIA Imports Jet Fuel'!$A:$A,AG$3,'EIA Imports Jet Fuel'!$C:$C,$A11)</f>
        <v/>
      </c>
      <c r="AH11">
        <f>SUMIFS('EIA Imports Jet Fuel'!$D:$D,'EIA Imports Jet Fuel'!$A:$A,AH$3,'EIA Imports Jet Fuel'!$C:$C,$A11)</f>
        <v/>
      </c>
      <c r="AI11">
        <f>SUMIFS('EIA Imports Jet Fuel'!$D:$D,'EIA Imports Jet Fuel'!$A:$A,AI$3,'EIA Imports Jet Fuel'!$C:$C,$A11)</f>
        <v/>
      </c>
      <c r="AJ11">
        <f>SUMIFS('EIA Imports Jet Fuel'!$D:$D,'EIA Imports Jet Fuel'!$A:$A,AJ$3,'EIA Imports Jet Fuel'!$C:$C,$A11)</f>
        <v/>
      </c>
      <c r="AK11">
        <f>SUMIFS('EIA Imports Jet Fuel'!$D:$D,'EIA Imports Jet Fuel'!$A:$A,AK$3,'EIA Imports Jet Fuel'!$C:$C,$A11)</f>
        <v/>
      </c>
      <c r="AL11">
        <f>SUMIFS('EIA Imports Jet Fuel'!$D:$D,'EIA Imports Jet Fuel'!$A:$A,AL$3,'EIA Imports Jet Fuel'!$C:$C,$A11)</f>
        <v/>
      </c>
      <c r="AM11">
        <f>SUMIFS('EIA Imports Jet Fuel'!$D:$D,'EIA Imports Jet Fuel'!$A:$A,AM$3,'EIA Imports Jet Fuel'!$C:$C,$A11)</f>
        <v/>
      </c>
      <c r="AN11">
        <f>SUMIFS('EIA Imports Jet Fuel'!$D:$D,'EIA Imports Jet Fuel'!$A:$A,AN$3,'EIA Imports Jet Fuel'!$C:$C,$A11)</f>
        <v/>
      </c>
      <c r="AO11">
        <f>SUMIFS('EIA Imports Jet Fuel'!$D:$D,'EIA Imports Jet Fuel'!$A:$A,AO$3,'EIA Imports Jet Fuel'!$C:$C,$A11)</f>
        <v/>
      </c>
      <c r="AP11">
        <f>SUMIFS('EIA Imports Jet Fuel'!$D:$D,'EIA Imports Jet Fuel'!$A:$A,AP$3,'EIA Imports Jet Fuel'!$C:$C,$A11)</f>
        <v/>
      </c>
      <c r="AQ11">
        <f>SUMIFS('EIA Imports Jet Fuel'!$D:$D,'EIA Imports Jet Fuel'!$A:$A,AQ$3,'EIA Imports Jet Fuel'!$C:$C,$A11)</f>
        <v/>
      </c>
      <c r="AR11">
        <f>SUMIFS('EIA Imports Jet Fuel'!$D:$D,'EIA Imports Jet Fuel'!$A:$A,AR$3,'EIA Imports Jet Fuel'!$C:$C,$A11)</f>
        <v/>
      </c>
      <c r="AS11">
        <f>SUMIFS('EIA Imports Jet Fuel'!$D:$D,'EIA Imports Jet Fuel'!$A:$A,AS$3,'EIA Imports Jet Fuel'!$C:$C,$A11)</f>
        <v/>
      </c>
      <c r="AT11">
        <f>SUMIFS('EIA Imports Jet Fuel'!$D:$D,'EIA Imports Jet Fuel'!$A:$A,AT$3,'EIA Imports Jet Fuel'!$C:$C,$A11)</f>
        <v/>
      </c>
      <c r="AU11">
        <f>SUMIFS('EIA Imports Jet Fuel'!$D:$D,'EIA Imports Jet Fuel'!$A:$A,AU$3,'EIA Imports Jet Fuel'!$C:$C,$A11)</f>
        <v/>
      </c>
    </row>
    <row r="12" spans="1:47">
      <c r="A12" t="s">
        <v>288</v>
      </c>
      <c r="B12" t="s">
        <v>1648</v>
      </c>
      <c r="C12" t="s">
        <v>1742</v>
      </c>
      <c r="D12">
        <f>SUMIFS('EIA Imports Jet Fuel'!$D:$D,'EIA Imports Jet Fuel'!$A:$A,D$3,'EIA Imports Jet Fuel'!$C:$C,$A12)</f>
        <v/>
      </c>
      <c r="E12">
        <f>SUMIFS('EIA Imports Jet Fuel'!$D:$D,'EIA Imports Jet Fuel'!$A:$A,E$3,'EIA Imports Jet Fuel'!$C:$C,$A12)</f>
        <v/>
      </c>
      <c r="F12">
        <f>SUMIFS('EIA Imports Jet Fuel'!$D:$D,'EIA Imports Jet Fuel'!$A:$A,F$3,'EIA Imports Jet Fuel'!$C:$C,$A12)</f>
        <v/>
      </c>
      <c r="G12">
        <f>SUMIFS('EIA Imports Jet Fuel'!$D:$D,'EIA Imports Jet Fuel'!$A:$A,G$3,'EIA Imports Jet Fuel'!$C:$C,$A12)</f>
        <v/>
      </c>
      <c r="H12">
        <f>SUMIFS('EIA Imports Jet Fuel'!$D:$D,'EIA Imports Jet Fuel'!$A:$A,H$3,'EIA Imports Jet Fuel'!$C:$C,$A12)</f>
        <v/>
      </c>
      <c r="I12">
        <f>SUMIFS('EIA Imports Jet Fuel'!$D:$D,'EIA Imports Jet Fuel'!$A:$A,I$3,'EIA Imports Jet Fuel'!$C:$C,$A12)</f>
        <v/>
      </c>
      <c r="J12">
        <f>SUMIFS('EIA Imports Jet Fuel'!$D:$D,'EIA Imports Jet Fuel'!$A:$A,J$3,'EIA Imports Jet Fuel'!$C:$C,$A12)</f>
        <v/>
      </c>
      <c r="K12">
        <f>SUMIFS('EIA Imports Jet Fuel'!$D:$D,'EIA Imports Jet Fuel'!$A:$A,K$3,'EIA Imports Jet Fuel'!$C:$C,$A12)</f>
        <v/>
      </c>
      <c r="L12">
        <f>SUMIFS('EIA Imports Jet Fuel'!$D:$D,'EIA Imports Jet Fuel'!$A:$A,L$3,'EIA Imports Jet Fuel'!$C:$C,$A12)</f>
        <v/>
      </c>
      <c r="M12">
        <f>SUMIFS('EIA Imports Jet Fuel'!$D:$D,'EIA Imports Jet Fuel'!$A:$A,M$3,'EIA Imports Jet Fuel'!$C:$C,$A12)</f>
        <v/>
      </c>
      <c r="N12">
        <f>SUMIFS('EIA Imports Jet Fuel'!$D:$D,'EIA Imports Jet Fuel'!$A:$A,N$3,'EIA Imports Jet Fuel'!$C:$C,$A12)</f>
        <v/>
      </c>
      <c r="O12">
        <f>SUMIFS('EIA Imports Jet Fuel'!$D:$D,'EIA Imports Jet Fuel'!$A:$A,O$3,'EIA Imports Jet Fuel'!$C:$C,$A12)</f>
        <v/>
      </c>
      <c r="P12">
        <f>SUMIFS('EIA Imports Jet Fuel'!$D:$D,'EIA Imports Jet Fuel'!$A:$A,P$3,'EIA Imports Jet Fuel'!$C:$C,$A12)</f>
        <v/>
      </c>
      <c r="Q12">
        <f>SUMIFS('EIA Imports Jet Fuel'!$D:$D,'EIA Imports Jet Fuel'!$A:$A,Q$3,'EIA Imports Jet Fuel'!$C:$C,$A12)</f>
        <v/>
      </c>
      <c r="R12">
        <f>SUMIFS('EIA Imports Jet Fuel'!$D:$D,'EIA Imports Jet Fuel'!$A:$A,R$3,'EIA Imports Jet Fuel'!$C:$C,$A12)</f>
        <v/>
      </c>
      <c r="S12">
        <f>SUMIFS('EIA Imports Jet Fuel'!$D:$D,'EIA Imports Jet Fuel'!$A:$A,S$3,'EIA Imports Jet Fuel'!$C:$C,$A12)</f>
        <v/>
      </c>
      <c r="T12">
        <f>SUMIFS('EIA Imports Jet Fuel'!$D:$D,'EIA Imports Jet Fuel'!$A:$A,T$3,'EIA Imports Jet Fuel'!$C:$C,$A12)</f>
        <v/>
      </c>
      <c r="U12">
        <f>SUMIFS('EIA Imports Jet Fuel'!$D:$D,'EIA Imports Jet Fuel'!$A:$A,U$3,'EIA Imports Jet Fuel'!$C:$C,$A12)</f>
        <v/>
      </c>
      <c r="V12">
        <f>SUMIFS('EIA Imports Jet Fuel'!$D:$D,'EIA Imports Jet Fuel'!$A:$A,V$3,'EIA Imports Jet Fuel'!$C:$C,$A12)</f>
        <v/>
      </c>
      <c r="W12">
        <f>SUMIFS('EIA Imports Jet Fuel'!$D:$D,'EIA Imports Jet Fuel'!$A:$A,W$3,'EIA Imports Jet Fuel'!$C:$C,$A12)</f>
        <v/>
      </c>
      <c r="X12">
        <f>SUMIFS('EIA Imports Jet Fuel'!$D:$D,'EIA Imports Jet Fuel'!$A:$A,X$3,'EIA Imports Jet Fuel'!$C:$C,$A12)</f>
        <v/>
      </c>
      <c r="Y12">
        <f>SUMIFS('EIA Imports Jet Fuel'!$D:$D,'EIA Imports Jet Fuel'!$A:$A,Y$3,'EIA Imports Jet Fuel'!$C:$C,$A12)</f>
        <v/>
      </c>
      <c r="Z12">
        <f>SUMIFS('EIA Imports Jet Fuel'!$D:$D,'EIA Imports Jet Fuel'!$A:$A,Z$3,'EIA Imports Jet Fuel'!$C:$C,$A12)</f>
        <v/>
      </c>
      <c r="AA12">
        <f>SUMIFS('EIA Imports Jet Fuel'!$D:$D,'EIA Imports Jet Fuel'!$A:$A,AA$3,'EIA Imports Jet Fuel'!$C:$C,$A12)</f>
        <v/>
      </c>
      <c r="AB12">
        <f>SUMIFS('EIA Imports Jet Fuel'!$D:$D,'EIA Imports Jet Fuel'!$A:$A,AB$3,'EIA Imports Jet Fuel'!$C:$C,$A12)</f>
        <v/>
      </c>
      <c r="AC12">
        <f>SUMIFS('EIA Imports Jet Fuel'!$D:$D,'EIA Imports Jet Fuel'!$A:$A,AC$3,'EIA Imports Jet Fuel'!$C:$C,$A12)</f>
        <v/>
      </c>
      <c r="AD12">
        <f>SUMIFS('EIA Imports Jet Fuel'!$D:$D,'EIA Imports Jet Fuel'!$A:$A,AD$3,'EIA Imports Jet Fuel'!$C:$C,$A12)</f>
        <v/>
      </c>
      <c r="AE12">
        <f>SUMIFS('EIA Imports Jet Fuel'!$D:$D,'EIA Imports Jet Fuel'!$A:$A,AE$3,'EIA Imports Jet Fuel'!$C:$C,$A12)</f>
        <v/>
      </c>
      <c r="AF12">
        <f>SUMIFS('EIA Imports Jet Fuel'!$D:$D,'EIA Imports Jet Fuel'!$A:$A,AF$3,'EIA Imports Jet Fuel'!$C:$C,$A12)</f>
        <v/>
      </c>
      <c r="AG12">
        <f>SUMIFS('EIA Imports Jet Fuel'!$D:$D,'EIA Imports Jet Fuel'!$A:$A,AG$3,'EIA Imports Jet Fuel'!$C:$C,$A12)</f>
        <v/>
      </c>
      <c r="AH12">
        <f>SUMIFS('EIA Imports Jet Fuel'!$D:$D,'EIA Imports Jet Fuel'!$A:$A,AH$3,'EIA Imports Jet Fuel'!$C:$C,$A12)</f>
        <v/>
      </c>
      <c r="AI12">
        <f>SUMIFS('EIA Imports Jet Fuel'!$D:$D,'EIA Imports Jet Fuel'!$A:$A,AI$3,'EIA Imports Jet Fuel'!$C:$C,$A12)</f>
        <v/>
      </c>
      <c r="AJ12">
        <f>SUMIFS('EIA Imports Jet Fuel'!$D:$D,'EIA Imports Jet Fuel'!$A:$A,AJ$3,'EIA Imports Jet Fuel'!$C:$C,$A12)</f>
        <v/>
      </c>
      <c r="AK12">
        <f>SUMIFS('EIA Imports Jet Fuel'!$D:$D,'EIA Imports Jet Fuel'!$A:$A,AK$3,'EIA Imports Jet Fuel'!$C:$C,$A12)</f>
        <v/>
      </c>
      <c r="AL12">
        <f>SUMIFS('EIA Imports Jet Fuel'!$D:$D,'EIA Imports Jet Fuel'!$A:$A,AL$3,'EIA Imports Jet Fuel'!$C:$C,$A12)</f>
        <v/>
      </c>
      <c r="AM12">
        <f>SUMIFS('EIA Imports Jet Fuel'!$D:$D,'EIA Imports Jet Fuel'!$A:$A,AM$3,'EIA Imports Jet Fuel'!$C:$C,$A12)</f>
        <v/>
      </c>
      <c r="AN12">
        <f>SUMIFS('EIA Imports Jet Fuel'!$D:$D,'EIA Imports Jet Fuel'!$A:$A,AN$3,'EIA Imports Jet Fuel'!$C:$C,$A12)</f>
        <v/>
      </c>
      <c r="AO12">
        <f>SUMIFS('EIA Imports Jet Fuel'!$D:$D,'EIA Imports Jet Fuel'!$A:$A,AO$3,'EIA Imports Jet Fuel'!$C:$C,$A12)</f>
        <v/>
      </c>
      <c r="AP12">
        <f>SUMIFS('EIA Imports Jet Fuel'!$D:$D,'EIA Imports Jet Fuel'!$A:$A,AP$3,'EIA Imports Jet Fuel'!$C:$C,$A12)</f>
        <v/>
      </c>
      <c r="AQ12">
        <f>SUMIFS('EIA Imports Jet Fuel'!$D:$D,'EIA Imports Jet Fuel'!$A:$A,AQ$3,'EIA Imports Jet Fuel'!$C:$C,$A12)</f>
        <v/>
      </c>
      <c r="AR12">
        <f>SUMIFS('EIA Imports Jet Fuel'!$D:$D,'EIA Imports Jet Fuel'!$A:$A,AR$3,'EIA Imports Jet Fuel'!$C:$C,$A12)</f>
        <v/>
      </c>
      <c r="AS12">
        <f>SUMIFS('EIA Imports Jet Fuel'!$D:$D,'EIA Imports Jet Fuel'!$A:$A,AS$3,'EIA Imports Jet Fuel'!$C:$C,$A12)</f>
        <v/>
      </c>
      <c r="AT12">
        <f>SUMIFS('EIA Imports Jet Fuel'!$D:$D,'EIA Imports Jet Fuel'!$A:$A,AT$3,'EIA Imports Jet Fuel'!$C:$C,$A12)</f>
        <v/>
      </c>
      <c r="AU12">
        <f>SUMIFS('EIA Imports Jet Fuel'!$D:$D,'EIA Imports Jet Fuel'!$A:$A,AU$3,'EIA Imports Jet Fuel'!$C:$C,$A12)</f>
        <v/>
      </c>
    </row>
    <row r="13" spans="1:47">
      <c r="A13" t="s">
        <v>272</v>
      </c>
      <c r="B13" t="s">
        <v>1648</v>
      </c>
      <c r="C13" t="s">
        <v>1742</v>
      </c>
      <c r="D13">
        <f>SUMIFS('EIA Imports Jet Fuel'!$D:$D,'EIA Imports Jet Fuel'!$A:$A,D$3,'EIA Imports Jet Fuel'!$C:$C,$A13)</f>
        <v/>
      </c>
      <c r="E13">
        <f>SUMIFS('EIA Imports Jet Fuel'!$D:$D,'EIA Imports Jet Fuel'!$A:$A,E$3,'EIA Imports Jet Fuel'!$C:$C,$A13)</f>
        <v/>
      </c>
      <c r="F13">
        <f>SUMIFS('EIA Imports Jet Fuel'!$D:$D,'EIA Imports Jet Fuel'!$A:$A,F$3,'EIA Imports Jet Fuel'!$C:$C,$A13)</f>
        <v/>
      </c>
      <c r="G13">
        <f>SUMIFS('EIA Imports Jet Fuel'!$D:$D,'EIA Imports Jet Fuel'!$A:$A,G$3,'EIA Imports Jet Fuel'!$C:$C,$A13)</f>
        <v/>
      </c>
      <c r="H13">
        <f>SUMIFS('EIA Imports Jet Fuel'!$D:$D,'EIA Imports Jet Fuel'!$A:$A,H$3,'EIA Imports Jet Fuel'!$C:$C,$A13)</f>
        <v/>
      </c>
      <c r="I13">
        <f>SUMIFS('EIA Imports Jet Fuel'!$D:$D,'EIA Imports Jet Fuel'!$A:$A,I$3,'EIA Imports Jet Fuel'!$C:$C,$A13)</f>
        <v/>
      </c>
      <c r="J13">
        <f>SUMIFS('EIA Imports Jet Fuel'!$D:$D,'EIA Imports Jet Fuel'!$A:$A,J$3,'EIA Imports Jet Fuel'!$C:$C,$A13)</f>
        <v/>
      </c>
      <c r="K13">
        <f>SUMIFS('EIA Imports Jet Fuel'!$D:$D,'EIA Imports Jet Fuel'!$A:$A,K$3,'EIA Imports Jet Fuel'!$C:$C,$A13)</f>
        <v/>
      </c>
      <c r="L13">
        <f>SUMIFS('EIA Imports Jet Fuel'!$D:$D,'EIA Imports Jet Fuel'!$A:$A,L$3,'EIA Imports Jet Fuel'!$C:$C,$A13)</f>
        <v/>
      </c>
      <c r="M13">
        <f>SUMIFS('EIA Imports Jet Fuel'!$D:$D,'EIA Imports Jet Fuel'!$A:$A,M$3,'EIA Imports Jet Fuel'!$C:$C,$A13)</f>
        <v/>
      </c>
      <c r="N13">
        <f>SUMIFS('EIA Imports Jet Fuel'!$D:$D,'EIA Imports Jet Fuel'!$A:$A,N$3,'EIA Imports Jet Fuel'!$C:$C,$A13)</f>
        <v/>
      </c>
      <c r="O13">
        <f>SUMIFS('EIA Imports Jet Fuel'!$D:$D,'EIA Imports Jet Fuel'!$A:$A,O$3,'EIA Imports Jet Fuel'!$C:$C,$A13)</f>
        <v/>
      </c>
      <c r="P13">
        <f>SUMIFS('EIA Imports Jet Fuel'!$D:$D,'EIA Imports Jet Fuel'!$A:$A,P$3,'EIA Imports Jet Fuel'!$C:$C,$A13)</f>
        <v/>
      </c>
      <c r="Q13">
        <f>SUMIFS('EIA Imports Jet Fuel'!$D:$D,'EIA Imports Jet Fuel'!$A:$A,Q$3,'EIA Imports Jet Fuel'!$C:$C,$A13)</f>
        <v/>
      </c>
      <c r="R13">
        <f>SUMIFS('EIA Imports Jet Fuel'!$D:$D,'EIA Imports Jet Fuel'!$A:$A,R$3,'EIA Imports Jet Fuel'!$C:$C,$A13)</f>
        <v/>
      </c>
      <c r="S13">
        <f>SUMIFS('EIA Imports Jet Fuel'!$D:$D,'EIA Imports Jet Fuel'!$A:$A,S$3,'EIA Imports Jet Fuel'!$C:$C,$A13)</f>
        <v/>
      </c>
      <c r="T13">
        <f>SUMIFS('EIA Imports Jet Fuel'!$D:$D,'EIA Imports Jet Fuel'!$A:$A,T$3,'EIA Imports Jet Fuel'!$C:$C,$A13)</f>
        <v/>
      </c>
      <c r="U13">
        <f>SUMIFS('EIA Imports Jet Fuel'!$D:$D,'EIA Imports Jet Fuel'!$A:$A,U$3,'EIA Imports Jet Fuel'!$C:$C,$A13)</f>
        <v/>
      </c>
      <c r="V13">
        <f>SUMIFS('EIA Imports Jet Fuel'!$D:$D,'EIA Imports Jet Fuel'!$A:$A,V$3,'EIA Imports Jet Fuel'!$C:$C,$A13)</f>
        <v/>
      </c>
      <c r="W13">
        <f>SUMIFS('EIA Imports Jet Fuel'!$D:$D,'EIA Imports Jet Fuel'!$A:$A,W$3,'EIA Imports Jet Fuel'!$C:$C,$A13)</f>
        <v/>
      </c>
      <c r="X13">
        <f>SUMIFS('EIA Imports Jet Fuel'!$D:$D,'EIA Imports Jet Fuel'!$A:$A,X$3,'EIA Imports Jet Fuel'!$C:$C,$A13)</f>
        <v/>
      </c>
      <c r="Y13">
        <f>SUMIFS('EIA Imports Jet Fuel'!$D:$D,'EIA Imports Jet Fuel'!$A:$A,Y$3,'EIA Imports Jet Fuel'!$C:$C,$A13)</f>
        <v/>
      </c>
      <c r="Z13">
        <f>SUMIFS('EIA Imports Jet Fuel'!$D:$D,'EIA Imports Jet Fuel'!$A:$A,Z$3,'EIA Imports Jet Fuel'!$C:$C,$A13)</f>
        <v/>
      </c>
      <c r="AA13">
        <f>SUMIFS('EIA Imports Jet Fuel'!$D:$D,'EIA Imports Jet Fuel'!$A:$A,AA$3,'EIA Imports Jet Fuel'!$C:$C,$A13)</f>
        <v/>
      </c>
      <c r="AB13">
        <f>SUMIFS('EIA Imports Jet Fuel'!$D:$D,'EIA Imports Jet Fuel'!$A:$A,AB$3,'EIA Imports Jet Fuel'!$C:$C,$A13)</f>
        <v/>
      </c>
      <c r="AC13">
        <f>SUMIFS('EIA Imports Jet Fuel'!$D:$D,'EIA Imports Jet Fuel'!$A:$A,AC$3,'EIA Imports Jet Fuel'!$C:$C,$A13)</f>
        <v/>
      </c>
      <c r="AD13">
        <f>SUMIFS('EIA Imports Jet Fuel'!$D:$D,'EIA Imports Jet Fuel'!$A:$A,AD$3,'EIA Imports Jet Fuel'!$C:$C,$A13)</f>
        <v/>
      </c>
      <c r="AE13">
        <f>SUMIFS('EIA Imports Jet Fuel'!$D:$D,'EIA Imports Jet Fuel'!$A:$A,AE$3,'EIA Imports Jet Fuel'!$C:$C,$A13)</f>
        <v/>
      </c>
      <c r="AF13">
        <f>SUMIFS('EIA Imports Jet Fuel'!$D:$D,'EIA Imports Jet Fuel'!$A:$A,AF$3,'EIA Imports Jet Fuel'!$C:$C,$A13)</f>
        <v/>
      </c>
      <c r="AG13">
        <f>SUMIFS('EIA Imports Jet Fuel'!$D:$D,'EIA Imports Jet Fuel'!$A:$A,AG$3,'EIA Imports Jet Fuel'!$C:$C,$A13)</f>
        <v/>
      </c>
      <c r="AH13">
        <f>SUMIFS('EIA Imports Jet Fuel'!$D:$D,'EIA Imports Jet Fuel'!$A:$A,AH$3,'EIA Imports Jet Fuel'!$C:$C,$A13)</f>
        <v/>
      </c>
      <c r="AI13">
        <f>SUMIFS('EIA Imports Jet Fuel'!$D:$D,'EIA Imports Jet Fuel'!$A:$A,AI$3,'EIA Imports Jet Fuel'!$C:$C,$A13)</f>
        <v/>
      </c>
      <c r="AJ13">
        <f>SUMIFS('EIA Imports Jet Fuel'!$D:$D,'EIA Imports Jet Fuel'!$A:$A,AJ$3,'EIA Imports Jet Fuel'!$C:$C,$A13)</f>
        <v/>
      </c>
      <c r="AK13">
        <f>SUMIFS('EIA Imports Jet Fuel'!$D:$D,'EIA Imports Jet Fuel'!$A:$A,AK$3,'EIA Imports Jet Fuel'!$C:$C,$A13)</f>
        <v/>
      </c>
      <c r="AL13">
        <f>SUMIFS('EIA Imports Jet Fuel'!$D:$D,'EIA Imports Jet Fuel'!$A:$A,AL$3,'EIA Imports Jet Fuel'!$C:$C,$A13)</f>
        <v/>
      </c>
      <c r="AM13">
        <f>SUMIFS('EIA Imports Jet Fuel'!$D:$D,'EIA Imports Jet Fuel'!$A:$A,AM$3,'EIA Imports Jet Fuel'!$C:$C,$A13)</f>
        <v/>
      </c>
      <c r="AN13">
        <f>SUMIFS('EIA Imports Jet Fuel'!$D:$D,'EIA Imports Jet Fuel'!$A:$A,AN$3,'EIA Imports Jet Fuel'!$C:$C,$A13)</f>
        <v/>
      </c>
      <c r="AO13">
        <f>SUMIFS('EIA Imports Jet Fuel'!$D:$D,'EIA Imports Jet Fuel'!$A:$A,AO$3,'EIA Imports Jet Fuel'!$C:$C,$A13)</f>
        <v/>
      </c>
      <c r="AP13">
        <f>SUMIFS('EIA Imports Jet Fuel'!$D:$D,'EIA Imports Jet Fuel'!$A:$A,AP$3,'EIA Imports Jet Fuel'!$C:$C,$A13)</f>
        <v/>
      </c>
      <c r="AQ13">
        <f>SUMIFS('EIA Imports Jet Fuel'!$D:$D,'EIA Imports Jet Fuel'!$A:$A,AQ$3,'EIA Imports Jet Fuel'!$C:$C,$A13)</f>
        <v/>
      </c>
      <c r="AR13">
        <f>SUMIFS('EIA Imports Jet Fuel'!$D:$D,'EIA Imports Jet Fuel'!$A:$A,AR$3,'EIA Imports Jet Fuel'!$C:$C,$A13)</f>
        <v/>
      </c>
      <c r="AS13">
        <f>SUMIFS('EIA Imports Jet Fuel'!$D:$D,'EIA Imports Jet Fuel'!$A:$A,AS$3,'EIA Imports Jet Fuel'!$C:$C,$A13)</f>
        <v/>
      </c>
      <c r="AT13">
        <f>SUMIFS('EIA Imports Jet Fuel'!$D:$D,'EIA Imports Jet Fuel'!$A:$A,AT$3,'EIA Imports Jet Fuel'!$C:$C,$A13)</f>
        <v/>
      </c>
      <c r="AU13">
        <f>SUMIFS('EIA Imports Jet Fuel'!$D:$D,'EIA Imports Jet Fuel'!$A:$A,AU$3,'EIA Imports Jet Fuel'!$C:$C,$A13)</f>
        <v/>
      </c>
    </row>
    <row r="14" spans="1:47">
      <c r="A14" t="s">
        <v>415</v>
      </c>
      <c r="B14" t="s">
        <v>1648</v>
      </c>
      <c r="C14" t="s">
        <v>1742</v>
      </c>
      <c r="D14">
        <f>SUMIFS('EIA Imports Jet Fuel'!$D:$D,'EIA Imports Jet Fuel'!$A:$A,D$3,'EIA Imports Jet Fuel'!$C:$C,$A14)</f>
        <v/>
      </c>
      <c r="E14">
        <f>SUMIFS('EIA Imports Jet Fuel'!$D:$D,'EIA Imports Jet Fuel'!$A:$A,E$3,'EIA Imports Jet Fuel'!$C:$C,$A14)</f>
        <v/>
      </c>
      <c r="F14">
        <f>SUMIFS('EIA Imports Jet Fuel'!$D:$D,'EIA Imports Jet Fuel'!$A:$A,F$3,'EIA Imports Jet Fuel'!$C:$C,$A14)</f>
        <v/>
      </c>
      <c r="G14">
        <f>SUMIFS('EIA Imports Jet Fuel'!$D:$D,'EIA Imports Jet Fuel'!$A:$A,G$3,'EIA Imports Jet Fuel'!$C:$C,$A14)</f>
        <v/>
      </c>
      <c r="H14">
        <f>SUMIFS('EIA Imports Jet Fuel'!$D:$D,'EIA Imports Jet Fuel'!$A:$A,H$3,'EIA Imports Jet Fuel'!$C:$C,$A14)</f>
        <v/>
      </c>
      <c r="I14">
        <f>SUMIFS('EIA Imports Jet Fuel'!$D:$D,'EIA Imports Jet Fuel'!$A:$A,I$3,'EIA Imports Jet Fuel'!$C:$C,$A14)</f>
        <v/>
      </c>
      <c r="J14">
        <f>SUMIFS('EIA Imports Jet Fuel'!$D:$D,'EIA Imports Jet Fuel'!$A:$A,J$3,'EIA Imports Jet Fuel'!$C:$C,$A14)</f>
        <v/>
      </c>
      <c r="K14">
        <f>SUMIFS('EIA Imports Jet Fuel'!$D:$D,'EIA Imports Jet Fuel'!$A:$A,K$3,'EIA Imports Jet Fuel'!$C:$C,$A14)</f>
        <v/>
      </c>
      <c r="L14">
        <f>SUMIFS('EIA Imports Jet Fuel'!$D:$D,'EIA Imports Jet Fuel'!$A:$A,L$3,'EIA Imports Jet Fuel'!$C:$C,$A14)</f>
        <v/>
      </c>
      <c r="M14">
        <f>SUMIFS('EIA Imports Jet Fuel'!$D:$D,'EIA Imports Jet Fuel'!$A:$A,M$3,'EIA Imports Jet Fuel'!$C:$C,$A14)</f>
        <v/>
      </c>
      <c r="N14">
        <f>SUMIFS('EIA Imports Jet Fuel'!$D:$D,'EIA Imports Jet Fuel'!$A:$A,N$3,'EIA Imports Jet Fuel'!$C:$C,$A14)</f>
        <v/>
      </c>
      <c r="O14">
        <f>SUMIFS('EIA Imports Jet Fuel'!$D:$D,'EIA Imports Jet Fuel'!$A:$A,O$3,'EIA Imports Jet Fuel'!$C:$C,$A14)</f>
        <v/>
      </c>
      <c r="P14">
        <f>SUMIFS('EIA Imports Jet Fuel'!$D:$D,'EIA Imports Jet Fuel'!$A:$A,P$3,'EIA Imports Jet Fuel'!$C:$C,$A14)</f>
        <v/>
      </c>
      <c r="Q14">
        <f>SUMIFS('EIA Imports Jet Fuel'!$D:$D,'EIA Imports Jet Fuel'!$A:$A,Q$3,'EIA Imports Jet Fuel'!$C:$C,$A14)</f>
        <v/>
      </c>
      <c r="R14">
        <f>SUMIFS('EIA Imports Jet Fuel'!$D:$D,'EIA Imports Jet Fuel'!$A:$A,R$3,'EIA Imports Jet Fuel'!$C:$C,$A14)</f>
        <v/>
      </c>
      <c r="S14">
        <f>SUMIFS('EIA Imports Jet Fuel'!$D:$D,'EIA Imports Jet Fuel'!$A:$A,S$3,'EIA Imports Jet Fuel'!$C:$C,$A14)</f>
        <v/>
      </c>
      <c r="T14">
        <f>SUMIFS('EIA Imports Jet Fuel'!$D:$D,'EIA Imports Jet Fuel'!$A:$A,T$3,'EIA Imports Jet Fuel'!$C:$C,$A14)</f>
        <v/>
      </c>
      <c r="U14">
        <f>SUMIFS('EIA Imports Jet Fuel'!$D:$D,'EIA Imports Jet Fuel'!$A:$A,U$3,'EIA Imports Jet Fuel'!$C:$C,$A14)</f>
        <v/>
      </c>
      <c r="V14">
        <f>SUMIFS('EIA Imports Jet Fuel'!$D:$D,'EIA Imports Jet Fuel'!$A:$A,V$3,'EIA Imports Jet Fuel'!$C:$C,$A14)</f>
        <v/>
      </c>
      <c r="W14">
        <f>SUMIFS('EIA Imports Jet Fuel'!$D:$D,'EIA Imports Jet Fuel'!$A:$A,W$3,'EIA Imports Jet Fuel'!$C:$C,$A14)</f>
        <v/>
      </c>
      <c r="X14">
        <f>SUMIFS('EIA Imports Jet Fuel'!$D:$D,'EIA Imports Jet Fuel'!$A:$A,X$3,'EIA Imports Jet Fuel'!$C:$C,$A14)</f>
        <v/>
      </c>
      <c r="Y14">
        <f>SUMIFS('EIA Imports Jet Fuel'!$D:$D,'EIA Imports Jet Fuel'!$A:$A,Y$3,'EIA Imports Jet Fuel'!$C:$C,$A14)</f>
        <v/>
      </c>
      <c r="Z14">
        <f>SUMIFS('EIA Imports Jet Fuel'!$D:$D,'EIA Imports Jet Fuel'!$A:$A,Z$3,'EIA Imports Jet Fuel'!$C:$C,$A14)</f>
        <v/>
      </c>
      <c r="AA14">
        <f>SUMIFS('EIA Imports Jet Fuel'!$D:$D,'EIA Imports Jet Fuel'!$A:$A,AA$3,'EIA Imports Jet Fuel'!$C:$C,$A14)</f>
        <v/>
      </c>
      <c r="AB14">
        <f>SUMIFS('EIA Imports Jet Fuel'!$D:$D,'EIA Imports Jet Fuel'!$A:$A,AB$3,'EIA Imports Jet Fuel'!$C:$C,$A14)</f>
        <v/>
      </c>
      <c r="AC14">
        <f>SUMIFS('EIA Imports Jet Fuel'!$D:$D,'EIA Imports Jet Fuel'!$A:$A,AC$3,'EIA Imports Jet Fuel'!$C:$C,$A14)</f>
        <v/>
      </c>
      <c r="AD14">
        <f>SUMIFS('EIA Imports Jet Fuel'!$D:$D,'EIA Imports Jet Fuel'!$A:$A,AD$3,'EIA Imports Jet Fuel'!$C:$C,$A14)</f>
        <v/>
      </c>
      <c r="AE14">
        <f>SUMIFS('EIA Imports Jet Fuel'!$D:$D,'EIA Imports Jet Fuel'!$A:$A,AE$3,'EIA Imports Jet Fuel'!$C:$C,$A14)</f>
        <v/>
      </c>
      <c r="AF14">
        <f>SUMIFS('EIA Imports Jet Fuel'!$D:$D,'EIA Imports Jet Fuel'!$A:$A,AF$3,'EIA Imports Jet Fuel'!$C:$C,$A14)</f>
        <v/>
      </c>
      <c r="AG14">
        <f>SUMIFS('EIA Imports Jet Fuel'!$D:$D,'EIA Imports Jet Fuel'!$A:$A,AG$3,'EIA Imports Jet Fuel'!$C:$C,$A14)</f>
        <v/>
      </c>
      <c r="AH14">
        <f>SUMIFS('EIA Imports Jet Fuel'!$D:$D,'EIA Imports Jet Fuel'!$A:$A,AH$3,'EIA Imports Jet Fuel'!$C:$C,$A14)</f>
        <v/>
      </c>
      <c r="AI14">
        <f>SUMIFS('EIA Imports Jet Fuel'!$D:$D,'EIA Imports Jet Fuel'!$A:$A,AI$3,'EIA Imports Jet Fuel'!$C:$C,$A14)</f>
        <v/>
      </c>
      <c r="AJ14">
        <f>SUMIFS('EIA Imports Jet Fuel'!$D:$D,'EIA Imports Jet Fuel'!$A:$A,AJ$3,'EIA Imports Jet Fuel'!$C:$C,$A14)</f>
        <v/>
      </c>
      <c r="AK14">
        <f>SUMIFS('EIA Imports Jet Fuel'!$D:$D,'EIA Imports Jet Fuel'!$A:$A,AK$3,'EIA Imports Jet Fuel'!$C:$C,$A14)</f>
        <v/>
      </c>
      <c r="AL14">
        <f>SUMIFS('EIA Imports Jet Fuel'!$D:$D,'EIA Imports Jet Fuel'!$A:$A,AL$3,'EIA Imports Jet Fuel'!$C:$C,$A14)</f>
        <v/>
      </c>
      <c r="AM14">
        <f>SUMIFS('EIA Imports Jet Fuel'!$D:$D,'EIA Imports Jet Fuel'!$A:$A,AM$3,'EIA Imports Jet Fuel'!$C:$C,$A14)</f>
        <v/>
      </c>
      <c r="AN14">
        <f>SUMIFS('EIA Imports Jet Fuel'!$D:$D,'EIA Imports Jet Fuel'!$A:$A,AN$3,'EIA Imports Jet Fuel'!$C:$C,$A14)</f>
        <v/>
      </c>
      <c r="AO14">
        <f>SUMIFS('EIA Imports Jet Fuel'!$D:$D,'EIA Imports Jet Fuel'!$A:$A,AO$3,'EIA Imports Jet Fuel'!$C:$C,$A14)</f>
        <v/>
      </c>
      <c r="AP14">
        <f>SUMIFS('EIA Imports Jet Fuel'!$D:$D,'EIA Imports Jet Fuel'!$A:$A,AP$3,'EIA Imports Jet Fuel'!$C:$C,$A14)</f>
        <v/>
      </c>
      <c r="AQ14">
        <f>SUMIFS('EIA Imports Jet Fuel'!$D:$D,'EIA Imports Jet Fuel'!$A:$A,AQ$3,'EIA Imports Jet Fuel'!$C:$C,$A14)</f>
        <v/>
      </c>
      <c r="AR14">
        <f>SUMIFS('EIA Imports Jet Fuel'!$D:$D,'EIA Imports Jet Fuel'!$A:$A,AR$3,'EIA Imports Jet Fuel'!$C:$C,$A14)</f>
        <v/>
      </c>
      <c r="AS14">
        <f>SUMIFS('EIA Imports Jet Fuel'!$D:$D,'EIA Imports Jet Fuel'!$A:$A,AS$3,'EIA Imports Jet Fuel'!$C:$C,$A14)</f>
        <v/>
      </c>
      <c r="AT14">
        <f>SUMIFS('EIA Imports Jet Fuel'!$D:$D,'EIA Imports Jet Fuel'!$A:$A,AT$3,'EIA Imports Jet Fuel'!$C:$C,$A14)</f>
        <v/>
      </c>
      <c r="AU14">
        <f>SUMIFS('EIA Imports Jet Fuel'!$D:$D,'EIA Imports Jet Fuel'!$A:$A,AU$3,'EIA Imports Jet Fuel'!$C:$C,$A14)</f>
        <v/>
      </c>
    </row>
    <row r="15" spans="1:47">
      <c r="A15" t="s">
        <v>273</v>
      </c>
      <c r="B15" t="s">
        <v>1648</v>
      </c>
      <c r="C15" t="s">
        <v>1742</v>
      </c>
      <c r="D15">
        <f>SUMIFS('EIA Imports Jet Fuel'!$D:$D,'EIA Imports Jet Fuel'!$A:$A,D$3,'EIA Imports Jet Fuel'!$C:$C,$A15)</f>
        <v/>
      </c>
      <c r="E15">
        <f>SUMIFS('EIA Imports Jet Fuel'!$D:$D,'EIA Imports Jet Fuel'!$A:$A,E$3,'EIA Imports Jet Fuel'!$C:$C,$A15)</f>
        <v/>
      </c>
      <c r="F15">
        <f>SUMIFS('EIA Imports Jet Fuel'!$D:$D,'EIA Imports Jet Fuel'!$A:$A,F$3,'EIA Imports Jet Fuel'!$C:$C,$A15)</f>
        <v/>
      </c>
      <c r="G15">
        <f>SUMIFS('EIA Imports Jet Fuel'!$D:$D,'EIA Imports Jet Fuel'!$A:$A,G$3,'EIA Imports Jet Fuel'!$C:$C,$A15)</f>
        <v/>
      </c>
      <c r="H15">
        <f>SUMIFS('EIA Imports Jet Fuel'!$D:$D,'EIA Imports Jet Fuel'!$A:$A,H$3,'EIA Imports Jet Fuel'!$C:$C,$A15)</f>
        <v/>
      </c>
      <c r="I15">
        <f>SUMIFS('EIA Imports Jet Fuel'!$D:$D,'EIA Imports Jet Fuel'!$A:$A,I$3,'EIA Imports Jet Fuel'!$C:$C,$A15)</f>
        <v/>
      </c>
      <c r="J15">
        <f>SUMIFS('EIA Imports Jet Fuel'!$D:$D,'EIA Imports Jet Fuel'!$A:$A,J$3,'EIA Imports Jet Fuel'!$C:$C,$A15)</f>
        <v/>
      </c>
      <c r="K15">
        <f>SUMIFS('EIA Imports Jet Fuel'!$D:$D,'EIA Imports Jet Fuel'!$A:$A,K$3,'EIA Imports Jet Fuel'!$C:$C,$A15)</f>
        <v/>
      </c>
      <c r="L15">
        <f>SUMIFS('EIA Imports Jet Fuel'!$D:$D,'EIA Imports Jet Fuel'!$A:$A,L$3,'EIA Imports Jet Fuel'!$C:$C,$A15)</f>
        <v/>
      </c>
      <c r="M15">
        <f>SUMIFS('EIA Imports Jet Fuel'!$D:$D,'EIA Imports Jet Fuel'!$A:$A,M$3,'EIA Imports Jet Fuel'!$C:$C,$A15)</f>
        <v/>
      </c>
      <c r="N15">
        <f>SUMIFS('EIA Imports Jet Fuel'!$D:$D,'EIA Imports Jet Fuel'!$A:$A,N$3,'EIA Imports Jet Fuel'!$C:$C,$A15)</f>
        <v/>
      </c>
      <c r="O15">
        <f>SUMIFS('EIA Imports Jet Fuel'!$D:$D,'EIA Imports Jet Fuel'!$A:$A,O$3,'EIA Imports Jet Fuel'!$C:$C,$A15)</f>
        <v/>
      </c>
      <c r="P15">
        <f>SUMIFS('EIA Imports Jet Fuel'!$D:$D,'EIA Imports Jet Fuel'!$A:$A,P$3,'EIA Imports Jet Fuel'!$C:$C,$A15)</f>
        <v/>
      </c>
      <c r="Q15">
        <f>SUMIFS('EIA Imports Jet Fuel'!$D:$D,'EIA Imports Jet Fuel'!$A:$A,Q$3,'EIA Imports Jet Fuel'!$C:$C,$A15)</f>
        <v/>
      </c>
      <c r="R15">
        <f>SUMIFS('EIA Imports Jet Fuel'!$D:$D,'EIA Imports Jet Fuel'!$A:$A,R$3,'EIA Imports Jet Fuel'!$C:$C,$A15)</f>
        <v/>
      </c>
      <c r="S15">
        <f>SUMIFS('EIA Imports Jet Fuel'!$D:$D,'EIA Imports Jet Fuel'!$A:$A,S$3,'EIA Imports Jet Fuel'!$C:$C,$A15)</f>
        <v/>
      </c>
      <c r="T15">
        <f>SUMIFS('EIA Imports Jet Fuel'!$D:$D,'EIA Imports Jet Fuel'!$A:$A,T$3,'EIA Imports Jet Fuel'!$C:$C,$A15)</f>
        <v/>
      </c>
      <c r="U15">
        <f>SUMIFS('EIA Imports Jet Fuel'!$D:$D,'EIA Imports Jet Fuel'!$A:$A,U$3,'EIA Imports Jet Fuel'!$C:$C,$A15)</f>
        <v/>
      </c>
      <c r="V15">
        <f>SUMIFS('EIA Imports Jet Fuel'!$D:$D,'EIA Imports Jet Fuel'!$A:$A,V$3,'EIA Imports Jet Fuel'!$C:$C,$A15)</f>
        <v/>
      </c>
      <c r="W15">
        <f>SUMIFS('EIA Imports Jet Fuel'!$D:$D,'EIA Imports Jet Fuel'!$A:$A,W$3,'EIA Imports Jet Fuel'!$C:$C,$A15)</f>
        <v/>
      </c>
      <c r="X15">
        <f>SUMIFS('EIA Imports Jet Fuel'!$D:$D,'EIA Imports Jet Fuel'!$A:$A,X$3,'EIA Imports Jet Fuel'!$C:$C,$A15)</f>
        <v/>
      </c>
      <c r="Y15">
        <f>SUMIFS('EIA Imports Jet Fuel'!$D:$D,'EIA Imports Jet Fuel'!$A:$A,Y$3,'EIA Imports Jet Fuel'!$C:$C,$A15)</f>
        <v/>
      </c>
      <c r="Z15">
        <f>SUMIFS('EIA Imports Jet Fuel'!$D:$D,'EIA Imports Jet Fuel'!$A:$A,Z$3,'EIA Imports Jet Fuel'!$C:$C,$A15)</f>
        <v/>
      </c>
      <c r="AA15">
        <f>SUMIFS('EIA Imports Jet Fuel'!$D:$D,'EIA Imports Jet Fuel'!$A:$A,AA$3,'EIA Imports Jet Fuel'!$C:$C,$A15)</f>
        <v/>
      </c>
      <c r="AB15">
        <f>SUMIFS('EIA Imports Jet Fuel'!$D:$D,'EIA Imports Jet Fuel'!$A:$A,AB$3,'EIA Imports Jet Fuel'!$C:$C,$A15)</f>
        <v/>
      </c>
      <c r="AC15">
        <f>SUMIFS('EIA Imports Jet Fuel'!$D:$D,'EIA Imports Jet Fuel'!$A:$A,AC$3,'EIA Imports Jet Fuel'!$C:$C,$A15)</f>
        <v/>
      </c>
      <c r="AD15">
        <f>SUMIFS('EIA Imports Jet Fuel'!$D:$D,'EIA Imports Jet Fuel'!$A:$A,AD$3,'EIA Imports Jet Fuel'!$C:$C,$A15)</f>
        <v/>
      </c>
      <c r="AE15">
        <f>SUMIFS('EIA Imports Jet Fuel'!$D:$D,'EIA Imports Jet Fuel'!$A:$A,AE$3,'EIA Imports Jet Fuel'!$C:$C,$A15)</f>
        <v/>
      </c>
      <c r="AF15">
        <f>SUMIFS('EIA Imports Jet Fuel'!$D:$D,'EIA Imports Jet Fuel'!$A:$A,AF$3,'EIA Imports Jet Fuel'!$C:$C,$A15)</f>
        <v/>
      </c>
      <c r="AG15">
        <f>SUMIFS('EIA Imports Jet Fuel'!$D:$D,'EIA Imports Jet Fuel'!$A:$A,AG$3,'EIA Imports Jet Fuel'!$C:$C,$A15)</f>
        <v/>
      </c>
      <c r="AH15">
        <f>SUMIFS('EIA Imports Jet Fuel'!$D:$D,'EIA Imports Jet Fuel'!$A:$A,AH$3,'EIA Imports Jet Fuel'!$C:$C,$A15)</f>
        <v/>
      </c>
      <c r="AI15">
        <f>SUMIFS('EIA Imports Jet Fuel'!$D:$D,'EIA Imports Jet Fuel'!$A:$A,AI$3,'EIA Imports Jet Fuel'!$C:$C,$A15)</f>
        <v/>
      </c>
      <c r="AJ15">
        <f>SUMIFS('EIA Imports Jet Fuel'!$D:$D,'EIA Imports Jet Fuel'!$A:$A,AJ$3,'EIA Imports Jet Fuel'!$C:$C,$A15)</f>
        <v/>
      </c>
      <c r="AK15">
        <f>SUMIFS('EIA Imports Jet Fuel'!$D:$D,'EIA Imports Jet Fuel'!$A:$A,AK$3,'EIA Imports Jet Fuel'!$C:$C,$A15)</f>
        <v/>
      </c>
      <c r="AL15">
        <f>SUMIFS('EIA Imports Jet Fuel'!$D:$D,'EIA Imports Jet Fuel'!$A:$A,AL$3,'EIA Imports Jet Fuel'!$C:$C,$A15)</f>
        <v/>
      </c>
      <c r="AM15">
        <f>SUMIFS('EIA Imports Jet Fuel'!$D:$D,'EIA Imports Jet Fuel'!$A:$A,AM$3,'EIA Imports Jet Fuel'!$C:$C,$A15)</f>
        <v/>
      </c>
      <c r="AN15">
        <f>SUMIFS('EIA Imports Jet Fuel'!$D:$D,'EIA Imports Jet Fuel'!$A:$A,AN$3,'EIA Imports Jet Fuel'!$C:$C,$A15)</f>
        <v/>
      </c>
      <c r="AO15">
        <f>SUMIFS('EIA Imports Jet Fuel'!$D:$D,'EIA Imports Jet Fuel'!$A:$A,AO$3,'EIA Imports Jet Fuel'!$C:$C,$A15)</f>
        <v/>
      </c>
      <c r="AP15">
        <f>SUMIFS('EIA Imports Jet Fuel'!$D:$D,'EIA Imports Jet Fuel'!$A:$A,AP$3,'EIA Imports Jet Fuel'!$C:$C,$A15)</f>
        <v/>
      </c>
      <c r="AQ15">
        <f>SUMIFS('EIA Imports Jet Fuel'!$D:$D,'EIA Imports Jet Fuel'!$A:$A,AQ$3,'EIA Imports Jet Fuel'!$C:$C,$A15)</f>
        <v/>
      </c>
      <c r="AR15">
        <f>SUMIFS('EIA Imports Jet Fuel'!$D:$D,'EIA Imports Jet Fuel'!$A:$A,AR$3,'EIA Imports Jet Fuel'!$C:$C,$A15)</f>
        <v/>
      </c>
      <c r="AS15">
        <f>SUMIFS('EIA Imports Jet Fuel'!$D:$D,'EIA Imports Jet Fuel'!$A:$A,AS$3,'EIA Imports Jet Fuel'!$C:$C,$A15)</f>
        <v/>
      </c>
      <c r="AT15">
        <f>SUMIFS('EIA Imports Jet Fuel'!$D:$D,'EIA Imports Jet Fuel'!$A:$A,AT$3,'EIA Imports Jet Fuel'!$C:$C,$A15)</f>
        <v/>
      </c>
      <c r="AU15">
        <f>SUMIFS('EIA Imports Jet Fuel'!$D:$D,'EIA Imports Jet Fuel'!$A:$A,AU$3,'EIA Imports Jet Fuel'!$C:$C,$A15)</f>
        <v/>
      </c>
    </row>
    <row r="16" spans="1:47">
      <c r="A16" t="s">
        <v>332</v>
      </c>
      <c r="B16" t="s">
        <v>1648</v>
      </c>
      <c r="C16" t="s">
        <v>1742</v>
      </c>
      <c r="D16">
        <f>SUMIFS('EIA Imports Jet Fuel'!$D:$D,'EIA Imports Jet Fuel'!$A:$A,D$3,'EIA Imports Jet Fuel'!$C:$C,$A16)</f>
        <v/>
      </c>
      <c r="E16">
        <f>SUMIFS('EIA Imports Jet Fuel'!$D:$D,'EIA Imports Jet Fuel'!$A:$A,E$3,'EIA Imports Jet Fuel'!$C:$C,$A16)</f>
        <v/>
      </c>
      <c r="F16">
        <f>SUMIFS('EIA Imports Jet Fuel'!$D:$D,'EIA Imports Jet Fuel'!$A:$A,F$3,'EIA Imports Jet Fuel'!$C:$C,$A16)</f>
        <v/>
      </c>
      <c r="G16">
        <f>SUMIFS('EIA Imports Jet Fuel'!$D:$D,'EIA Imports Jet Fuel'!$A:$A,G$3,'EIA Imports Jet Fuel'!$C:$C,$A16)</f>
        <v/>
      </c>
      <c r="H16">
        <f>SUMIFS('EIA Imports Jet Fuel'!$D:$D,'EIA Imports Jet Fuel'!$A:$A,H$3,'EIA Imports Jet Fuel'!$C:$C,$A16)</f>
        <v/>
      </c>
      <c r="I16">
        <f>SUMIFS('EIA Imports Jet Fuel'!$D:$D,'EIA Imports Jet Fuel'!$A:$A,I$3,'EIA Imports Jet Fuel'!$C:$C,$A16)</f>
        <v/>
      </c>
      <c r="J16">
        <f>SUMIFS('EIA Imports Jet Fuel'!$D:$D,'EIA Imports Jet Fuel'!$A:$A,J$3,'EIA Imports Jet Fuel'!$C:$C,$A16)</f>
        <v/>
      </c>
      <c r="K16">
        <f>SUMIFS('EIA Imports Jet Fuel'!$D:$D,'EIA Imports Jet Fuel'!$A:$A,K$3,'EIA Imports Jet Fuel'!$C:$C,$A16)</f>
        <v/>
      </c>
      <c r="L16">
        <f>SUMIFS('EIA Imports Jet Fuel'!$D:$D,'EIA Imports Jet Fuel'!$A:$A,L$3,'EIA Imports Jet Fuel'!$C:$C,$A16)</f>
        <v/>
      </c>
      <c r="M16">
        <f>SUMIFS('EIA Imports Jet Fuel'!$D:$D,'EIA Imports Jet Fuel'!$A:$A,M$3,'EIA Imports Jet Fuel'!$C:$C,$A16)</f>
        <v/>
      </c>
      <c r="N16">
        <f>SUMIFS('EIA Imports Jet Fuel'!$D:$D,'EIA Imports Jet Fuel'!$A:$A,N$3,'EIA Imports Jet Fuel'!$C:$C,$A16)</f>
        <v/>
      </c>
      <c r="O16">
        <f>SUMIFS('EIA Imports Jet Fuel'!$D:$D,'EIA Imports Jet Fuel'!$A:$A,O$3,'EIA Imports Jet Fuel'!$C:$C,$A16)</f>
        <v/>
      </c>
      <c r="P16">
        <f>SUMIFS('EIA Imports Jet Fuel'!$D:$D,'EIA Imports Jet Fuel'!$A:$A,P$3,'EIA Imports Jet Fuel'!$C:$C,$A16)</f>
        <v/>
      </c>
      <c r="Q16">
        <f>SUMIFS('EIA Imports Jet Fuel'!$D:$D,'EIA Imports Jet Fuel'!$A:$A,Q$3,'EIA Imports Jet Fuel'!$C:$C,$A16)</f>
        <v/>
      </c>
      <c r="R16">
        <f>SUMIFS('EIA Imports Jet Fuel'!$D:$D,'EIA Imports Jet Fuel'!$A:$A,R$3,'EIA Imports Jet Fuel'!$C:$C,$A16)</f>
        <v/>
      </c>
      <c r="S16">
        <f>SUMIFS('EIA Imports Jet Fuel'!$D:$D,'EIA Imports Jet Fuel'!$A:$A,S$3,'EIA Imports Jet Fuel'!$C:$C,$A16)</f>
        <v/>
      </c>
      <c r="T16">
        <f>SUMIFS('EIA Imports Jet Fuel'!$D:$D,'EIA Imports Jet Fuel'!$A:$A,T$3,'EIA Imports Jet Fuel'!$C:$C,$A16)</f>
        <v/>
      </c>
      <c r="U16">
        <f>SUMIFS('EIA Imports Jet Fuel'!$D:$D,'EIA Imports Jet Fuel'!$A:$A,U$3,'EIA Imports Jet Fuel'!$C:$C,$A16)</f>
        <v/>
      </c>
      <c r="V16">
        <f>SUMIFS('EIA Imports Jet Fuel'!$D:$D,'EIA Imports Jet Fuel'!$A:$A,V$3,'EIA Imports Jet Fuel'!$C:$C,$A16)</f>
        <v/>
      </c>
      <c r="W16">
        <f>SUMIFS('EIA Imports Jet Fuel'!$D:$D,'EIA Imports Jet Fuel'!$A:$A,W$3,'EIA Imports Jet Fuel'!$C:$C,$A16)</f>
        <v/>
      </c>
      <c r="X16">
        <f>SUMIFS('EIA Imports Jet Fuel'!$D:$D,'EIA Imports Jet Fuel'!$A:$A,X$3,'EIA Imports Jet Fuel'!$C:$C,$A16)</f>
        <v/>
      </c>
      <c r="Y16">
        <f>SUMIFS('EIA Imports Jet Fuel'!$D:$D,'EIA Imports Jet Fuel'!$A:$A,Y$3,'EIA Imports Jet Fuel'!$C:$C,$A16)</f>
        <v/>
      </c>
      <c r="Z16">
        <f>SUMIFS('EIA Imports Jet Fuel'!$D:$D,'EIA Imports Jet Fuel'!$A:$A,Z$3,'EIA Imports Jet Fuel'!$C:$C,$A16)</f>
        <v/>
      </c>
      <c r="AA16">
        <f>SUMIFS('EIA Imports Jet Fuel'!$D:$D,'EIA Imports Jet Fuel'!$A:$A,AA$3,'EIA Imports Jet Fuel'!$C:$C,$A16)</f>
        <v/>
      </c>
      <c r="AB16">
        <f>SUMIFS('EIA Imports Jet Fuel'!$D:$D,'EIA Imports Jet Fuel'!$A:$A,AB$3,'EIA Imports Jet Fuel'!$C:$C,$A16)</f>
        <v/>
      </c>
      <c r="AC16">
        <f>SUMIFS('EIA Imports Jet Fuel'!$D:$D,'EIA Imports Jet Fuel'!$A:$A,AC$3,'EIA Imports Jet Fuel'!$C:$C,$A16)</f>
        <v/>
      </c>
      <c r="AD16">
        <f>SUMIFS('EIA Imports Jet Fuel'!$D:$D,'EIA Imports Jet Fuel'!$A:$A,AD$3,'EIA Imports Jet Fuel'!$C:$C,$A16)</f>
        <v/>
      </c>
      <c r="AE16">
        <f>SUMIFS('EIA Imports Jet Fuel'!$D:$D,'EIA Imports Jet Fuel'!$A:$A,AE$3,'EIA Imports Jet Fuel'!$C:$C,$A16)</f>
        <v/>
      </c>
      <c r="AF16">
        <f>SUMIFS('EIA Imports Jet Fuel'!$D:$D,'EIA Imports Jet Fuel'!$A:$A,AF$3,'EIA Imports Jet Fuel'!$C:$C,$A16)</f>
        <v/>
      </c>
      <c r="AG16">
        <f>SUMIFS('EIA Imports Jet Fuel'!$D:$D,'EIA Imports Jet Fuel'!$A:$A,AG$3,'EIA Imports Jet Fuel'!$C:$C,$A16)</f>
        <v/>
      </c>
      <c r="AH16">
        <f>SUMIFS('EIA Imports Jet Fuel'!$D:$D,'EIA Imports Jet Fuel'!$A:$A,AH$3,'EIA Imports Jet Fuel'!$C:$C,$A16)</f>
        <v/>
      </c>
      <c r="AI16">
        <f>SUMIFS('EIA Imports Jet Fuel'!$D:$D,'EIA Imports Jet Fuel'!$A:$A,AI$3,'EIA Imports Jet Fuel'!$C:$C,$A16)</f>
        <v/>
      </c>
      <c r="AJ16">
        <f>SUMIFS('EIA Imports Jet Fuel'!$D:$D,'EIA Imports Jet Fuel'!$A:$A,AJ$3,'EIA Imports Jet Fuel'!$C:$C,$A16)</f>
        <v/>
      </c>
      <c r="AK16">
        <f>SUMIFS('EIA Imports Jet Fuel'!$D:$D,'EIA Imports Jet Fuel'!$A:$A,AK$3,'EIA Imports Jet Fuel'!$C:$C,$A16)</f>
        <v/>
      </c>
      <c r="AL16">
        <f>SUMIFS('EIA Imports Jet Fuel'!$D:$D,'EIA Imports Jet Fuel'!$A:$A,AL$3,'EIA Imports Jet Fuel'!$C:$C,$A16)</f>
        <v/>
      </c>
      <c r="AM16">
        <f>SUMIFS('EIA Imports Jet Fuel'!$D:$D,'EIA Imports Jet Fuel'!$A:$A,AM$3,'EIA Imports Jet Fuel'!$C:$C,$A16)</f>
        <v/>
      </c>
      <c r="AN16">
        <f>SUMIFS('EIA Imports Jet Fuel'!$D:$D,'EIA Imports Jet Fuel'!$A:$A,AN$3,'EIA Imports Jet Fuel'!$C:$C,$A16)</f>
        <v/>
      </c>
      <c r="AO16">
        <f>SUMIFS('EIA Imports Jet Fuel'!$D:$D,'EIA Imports Jet Fuel'!$A:$A,AO$3,'EIA Imports Jet Fuel'!$C:$C,$A16)</f>
        <v/>
      </c>
      <c r="AP16">
        <f>SUMIFS('EIA Imports Jet Fuel'!$D:$D,'EIA Imports Jet Fuel'!$A:$A,AP$3,'EIA Imports Jet Fuel'!$C:$C,$A16)</f>
        <v/>
      </c>
      <c r="AQ16">
        <f>SUMIFS('EIA Imports Jet Fuel'!$D:$D,'EIA Imports Jet Fuel'!$A:$A,AQ$3,'EIA Imports Jet Fuel'!$C:$C,$A16)</f>
        <v/>
      </c>
      <c r="AR16">
        <f>SUMIFS('EIA Imports Jet Fuel'!$D:$D,'EIA Imports Jet Fuel'!$A:$A,AR$3,'EIA Imports Jet Fuel'!$C:$C,$A16)</f>
        <v/>
      </c>
      <c r="AS16">
        <f>SUMIFS('EIA Imports Jet Fuel'!$D:$D,'EIA Imports Jet Fuel'!$A:$A,AS$3,'EIA Imports Jet Fuel'!$C:$C,$A16)</f>
        <v/>
      </c>
      <c r="AT16">
        <f>SUMIFS('EIA Imports Jet Fuel'!$D:$D,'EIA Imports Jet Fuel'!$A:$A,AT$3,'EIA Imports Jet Fuel'!$C:$C,$A16)</f>
        <v/>
      </c>
      <c r="AU16">
        <f>SUMIFS('EIA Imports Jet Fuel'!$D:$D,'EIA Imports Jet Fuel'!$A:$A,AU$3,'EIA Imports Jet Fuel'!$C:$C,$A16)</f>
        <v/>
      </c>
    </row>
    <row r="17" spans="1:47">
      <c r="A17" t="s">
        <v>306</v>
      </c>
      <c r="B17" t="s">
        <v>1648</v>
      </c>
      <c r="C17" t="s">
        <v>1742</v>
      </c>
      <c r="D17">
        <f>SUMIFS('EIA Imports Jet Fuel'!$D:$D,'EIA Imports Jet Fuel'!$A:$A,D$3,'EIA Imports Jet Fuel'!$C:$C,$A17)</f>
        <v/>
      </c>
      <c r="E17">
        <f>SUMIFS('EIA Imports Jet Fuel'!$D:$D,'EIA Imports Jet Fuel'!$A:$A,E$3,'EIA Imports Jet Fuel'!$C:$C,$A17)</f>
        <v/>
      </c>
      <c r="F17">
        <f>SUMIFS('EIA Imports Jet Fuel'!$D:$D,'EIA Imports Jet Fuel'!$A:$A,F$3,'EIA Imports Jet Fuel'!$C:$C,$A17)</f>
        <v/>
      </c>
      <c r="G17">
        <f>SUMIFS('EIA Imports Jet Fuel'!$D:$D,'EIA Imports Jet Fuel'!$A:$A,G$3,'EIA Imports Jet Fuel'!$C:$C,$A17)</f>
        <v/>
      </c>
      <c r="H17">
        <f>SUMIFS('EIA Imports Jet Fuel'!$D:$D,'EIA Imports Jet Fuel'!$A:$A,H$3,'EIA Imports Jet Fuel'!$C:$C,$A17)</f>
        <v/>
      </c>
      <c r="I17">
        <f>SUMIFS('EIA Imports Jet Fuel'!$D:$D,'EIA Imports Jet Fuel'!$A:$A,I$3,'EIA Imports Jet Fuel'!$C:$C,$A17)</f>
        <v/>
      </c>
      <c r="J17">
        <f>SUMIFS('EIA Imports Jet Fuel'!$D:$D,'EIA Imports Jet Fuel'!$A:$A,J$3,'EIA Imports Jet Fuel'!$C:$C,$A17)</f>
        <v/>
      </c>
      <c r="K17">
        <f>SUMIFS('EIA Imports Jet Fuel'!$D:$D,'EIA Imports Jet Fuel'!$A:$A,K$3,'EIA Imports Jet Fuel'!$C:$C,$A17)</f>
        <v/>
      </c>
      <c r="L17">
        <f>SUMIFS('EIA Imports Jet Fuel'!$D:$D,'EIA Imports Jet Fuel'!$A:$A,L$3,'EIA Imports Jet Fuel'!$C:$C,$A17)</f>
        <v/>
      </c>
      <c r="M17">
        <f>SUMIFS('EIA Imports Jet Fuel'!$D:$D,'EIA Imports Jet Fuel'!$A:$A,M$3,'EIA Imports Jet Fuel'!$C:$C,$A17)</f>
        <v/>
      </c>
      <c r="N17">
        <f>SUMIFS('EIA Imports Jet Fuel'!$D:$D,'EIA Imports Jet Fuel'!$A:$A,N$3,'EIA Imports Jet Fuel'!$C:$C,$A17)</f>
        <v/>
      </c>
      <c r="O17">
        <f>SUMIFS('EIA Imports Jet Fuel'!$D:$D,'EIA Imports Jet Fuel'!$A:$A,O$3,'EIA Imports Jet Fuel'!$C:$C,$A17)</f>
        <v/>
      </c>
      <c r="P17">
        <f>SUMIFS('EIA Imports Jet Fuel'!$D:$D,'EIA Imports Jet Fuel'!$A:$A,P$3,'EIA Imports Jet Fuel'!$C:$C,$A17)</f>
        <v/>
      </c>
      <c r="Q17">
        <f>SUMIFS('EIA Imports Jet Fuel'!$D:$D,'EIA Imports Jet Fuel'!$A:$A,Q$3,'EIA Imports Jet Fuel'!$C:$C,$A17)</f>
        <v/>
      </c>
      <c r="R17">
        <f>SUMIFS('EIA Imports Jet Fuel'!$D:$D,'EIA Imports Jet Fuel'!$A:$A,R$3,'EIA Imports Jet Fuel'!$C:$C,$A17)</f>
        <v/>
      </c>
      <c r="S17">
        <f>SUMIFS('EIA Imports Jet Fuel'!$D:$D,'EIA Imports Jet Fuel'!$A:$A,S$3,'EIA Imports Jet Fuel'!$C:$C,$A17)</f>
        <v/>
      </c>
      <c r="T17">
        <f>SUMIFS('EIA Imports Jet Fuel'!$D:$D,'EIA Imports Jet Fuel'!$A:$A,T$3,'EIA Imports Jet Fuel'!$C:$C,$A17)</f>
        <v/>
      </c>
      <c r="U17">
        <f>SUMIFS('EIA Imports Jet Fuel'!$D:$D,'EIA Imports Jet Fuel'!$A:$A,U$3,'EIA Imports Jet Fuel'!$C:$C,$A17)</f>
        <v/>
      </c>
      <c r="V17">
        <f>SUMIFS('EIA Imports Jet Fuel'!$D:$D,'EIA Imports Jet Fuel'!$A:$A,V$3,'EIA Imports Jet Fuel'!$C:$C,$A17)</f>
        <v/>
      </c>
      <c r="W17">
        <f>SUMIFS('EIA Imports Jet Fuel'!$D:$D,'EIA Imports Jet Fuel'!$A:$A,W$3,'EIA Imports Jet Fuel'!$C:$C,$A17)</f>
        <v/>
      </c>
      <c r="X17">
        <f>SUMIFS('EIA Imports Jet Fuel'!$D:$D,'EIA Imports Jet Fuel'!$A:$A,X$3,'EIA Imports Jet Fuel'!$C:$C,$A17)</f>
        <v/>
      </c>
      <c r="Y17">
        <f>SUMIFS('EIA Imports Jet Fuel'!$D:$D,'EIA Imports Jet Fuel'!$A:$A,Y$3,'EIA Imports Jet Fuel'!$C:$C,$A17)</f>
        <v/>
      </c>
      <c r="Z17">
        <f>SUMIFS('EIA Imports Jet Fuel'!$D:$D,'EIA Imports Jet Fuel'!$A:$A,Z$3,'EIA Imports Jet Fuel'!$C:$C,$A17)</f>
        <v/>
      </c>
      <c r="AA17">
        <f>SUMIFS('EIA Imports Jet Fuel'!$D:$D,'EIA Imports Jet Fuel'!$A:$A,AA$3,'EIA Imports Jet Fuel'!$C:$C,$A17)</f>
        <v/>
      </c>
      <c r="AB17">
        <f>SUMIFS('EIA Imports Jet Fuel'!$D:$D,'EIA Imports Jet Fuel'!$A:$A,AB$3,'EIA Imports Jet Fuel'!$C:$C,$A17)</f>
        <v/>
      </c>
      <c r="AC17">
        <f>SUMIFS('EIA Imports Jet Fuel'!$D:$D,'EIA Imports Jet Fuel'!$A:$A,AC$3,'EIA Imports Jet Fuel'!$C:$C,$A17)</f>
        <v/>
      </c>
      <c r="AD17">
        <f>SUMIFS('EIA Imports Jet Fuel'!$D:$D,'EIA Imports Jet Fuel'!$A:$A,AD$3,'EIA Imports Jet Fuel'!$C:$C,$A17)</f>
        <v/>
      </c>
      <c r="AE17">
        <f>SUMIFS('EIA Imports Jet Fuel'!$D:$D,'EIA Imports Jet Fuel'!$A:$A,AE$3,'EIA Imports Jet Fuel'!$C:$C,$A17)</f>
        <v/>
      </c>
      <c r="AF17">
        <f>SUMIFS('EIA Imports Jet Fuel'!$D:$D,'EIA Imports Jet Fuel'!$A:$A,AF$3,'EIA Imports Jet Fuel'!$C:$C,$A17)</f>
        <v/>
      </c>
      <c r="AG17">
        <f>SUMIFS('EIA Imports Jet Fuel'!$D:$D,'EIA Imports Jet Fuel'!$A:$A,AG$3,'EIA Imports Jet Fuel'!$C:$C,$A17)</f>
        <v/>
      </c>
      <c r="AH17">
        <f>SUMIFS('EIA Imports Jet Fuel'!$D:$D,'EIA Imports Jet Fuel'!$A:$A,AH$3,'EIA Imports Jet Fuel'!$C:$C,$A17)</f>
        <v/>
      </c>
      <c r="AI17">
        <f>SUMIFS('EIA Imports Jet Fuel'!$D:$D,'EIA Imports Jet Fuel'!$A:$A,AI$3,'EIA Imports Jet Fuel'!$C:$C,$A17)</f>
        <v/>
      </c>
      <c r="AJ17">
        <f>SUMIFS('EIA Imports Jet Fuel'!$D:$D,'EIA Imports Jet Fuel'!$A:$A,AJ$3,'EIA Imports Jet Fuel'!$C:$C,$A17)</f>
        <v/>
      </c>
      <c r="AK17">
        <f>SUMIFS('EIA Imports Jet Fuel'!$D:$D,'EIA Imports Jet Fuel'!$A:$A,AK$3,'EIA Imports Jet Fuel'!$C:$C,$A17)</f>
        <v/>
      </c>
      <c r="AL17">
        <f>SUMIFS('EIA Imports Jet Fuel'!$D:$D,'EIA Imports Jet Fuel'!$A:$A,AL$3,'EIA Imports Jet Fuel'!$C:$C,$A17)</f>
        <v/>
      </c>
      <c r="AM17">
        <f>SUMIFS('EIA Imports Jet Fuel'!$D:$D,'EIA Imports Jet Fuel'!$A:$A,AM$3,'EIA Imports Jet Fuel'!$C:$C,$A17)</f>
        <v/>
      </c>
      <c r="AN17">
        <f>SUMIFS('EIA Imports Jet Fuel'!$D:$D,'EIA Imports Jet Fuel'!$A:$A,AN$3,'EIA Imports Jet Fuel'!$C:$C,$A17)</f>
        <v/>
      </c>
      <c r="AO17">
        <f>SUMIFS('EIA Imports Jet Fuel'!$D:$D,'EIA Imports Jet Fuel'!$A:$A,AO$3,'EIA Imports Jet Fuel'!$C:$C,$A17)</f>
        <v/>
      </c>
      <c r="AP17">
        <f>SUMIFS('EIA Imports Jet Fuel'!$D:$D,'EIA Imports Jet Fuel'!$A:$A,AP$3,'EIA Imports Jet Fuel'!$C:$C,$A17)</f>
        <v/>
      </c>
      <c r="AQ17">
        <f>SUMIFS('EIA Imports Jet Fuel'!$D:$D,'EIA Imports Jet Fuel'!$A:$A,AQ$3,'EIA Imports Jet Fuel'!$C:$C,$A17)</f>
        <v/>
      </c>
      <c r="AR17">
        <f>SUMIFS('EIA Imports Jet Fuel'!$D:$D,'EIA Imports Jet Fuel'!$A:$A,AR$3,'EIA Imports Jet Fuel'!$C:$C,$A17)</f>
        <v/>
      </c>
      <c r="AS17">
        <f>SUMIFS('EIA Imports Jet Fuel'!$D:$D,'EIA Imports Jet Fuel'!$A:$A,AS$3,'EIA Imports Jet Fuel'!$C:$C,$A17)</f>
        <v/>
      </c>
      <c r="AT17">
        <f>SUMIFS('EIA Imports Jet Fuel'!$D:$D,'EIA Imports Jet Fuel'!$A:$A,AT$3,'EIA Imports Jet Fuel'!$C:$C,$A17)</f>
        <v/>
      </c>
      <c r="AU17">
        <f>SUMIFS('EIA Imports Jet Fuel'!$D:$D,'EIA Imports Jet Fuel'!$A:$A,AU$3,'EIA Imports Jet Fuel'!$C:$C,$A17)</f>
        <v/>
      </c>
    </row>
    <row r="18" spans="1:47">
      <c r="A18" t="s">
        <v>418</v>
      </c>
      <c r="B18" t="s">
        <v>1648</v>
      </c>
      <c r="C18" t="s">
        <v>1742</v>
      </c>
      <c r="D18">
        <f>SUMIFS('EIA Imports Jet Fuel'!$D:$D,'EIA Imports Jet Fuel'!$A:$A,D$3,'EIA Imports Jet Fuel'!$C:$C,$A18)</f>
        <v/>
      </c>
      <c r="E18">
        <f>SUMIFS('EIA Imports Jet Fuel'!$D:$D,'EIA Imports Jet Fuel'!$A:$A,E$3,'EIA Imports Jet Fuel'!$C:$C,$A18)</f>
        <v/>
      </c>
      <c r="F18">
        <f>SUMIFS('EIA Imports Jet Fuel'!$D:$D,'EIA Imports Jet Fuel'!$A:$A,F$3,'EIA Imports Jet Fuel'!$C:$C,$A18)</f>
        <v/>
      </c>
      <c r="G18">
        <f>SUMIFS('EIA Imports Jet Fuel'!$D:$D,'EIA Imports Jet Fuel'!$A:$A,G$3,'EIA Imports Jet Fuel'!$C:$C,$A18)</f>
        <v/>
      </c>
      <c r="H18">
        <f>SUMIFS('EIA Imports Jet Fuel'!$D:$D,'EIA Imports Jet Fuel'!$A:$A,H$3,'EIA Imports Jet Fuel'!$C:$C,$A18)</f>
        <v/>
      </c>
      <c r="I18">
        <f>SUMIFS('EIA Imports Jet Fuel'!$D:$D,'EIA Imports Jet Fuel'!$A:$A,I$3,'EIA Imports Jet Fuel'!$C:$C,$A18)</f>
        <v/>
      </c>
      <c r="J18">
        <f>SUMIFS('EIA Imports Jet Fuel'!$D:$D,'EIA Imports Jet Fuel'!$A:$A,J$3,'EIA Imports Jet Fuel'!$C:$C,$A18)</f>
        <v/>
      </c>
      <c r="K18">
        <f>SUMIFS('EIA Imports Jet Fuel'!$D:$D,'EIA Imports Jet Fuel'!$A:$A,K$3,'EIA Imports Jet Fuel'!$C:$C,$A18)</f>
        <v/>
      </c>
      <c r="L18">
        <f>SUMIFS('EIA Imports Jet Fuel'!$D:$D,'EIA Imports Jet Fuel'!$A:$A,L$3,'EIA Imports Jet Fuel'!$C:$C,$A18)</f>
        <v/>
      </c>
      <c r="M18">
        <f>SUMIFS('EIA Imports Jet Fuel'!$D:$D,'EIA Imports Jet Fuel'!$A:$A,M$3,'EIA Imports Jet Fuel'!$C:$C,$A18)</f>
        <v/>
      </c>
      <c r="N18">
        <f>SUMIFS('EIA Imports Jet Fuel'!$D:$D,'EIA Imports Jet Fuel'!$A:$A,N$3,'EIA Imports Jet Fuel'!$C:$C,$A18)</f>
        <v/>
      </c>
      <c r="O18">
        <f>SUMIFS('EIA Imports Jet Fuel'!$D:$D,'EIA Imports Jet Fuel'!$A:$A,O$3,'EIA Imports Jet Fuel'!$C:$C,$A18)</f>
        <v/>
      </c>
      <c r="P18">
        <f>SUMIFS('EIA Imports Jet Fuel'!$D:$D,'EIA Imports Jet Fuel'!$A:$A,P$3,'EIA Imports Jet Fuel'!$C:$C,$A18)</f>
        <v/>
      </c>
      <c r="Q18">
        <f>SUMIFS('EIA Imports Jet Fuel'!$D:$D,'EIA Imports Jet Fuel'!$A:$A,Q$3,'EIA Imports Jet Fuel'!$C:$C,$A18)</f>
        <v/>
      </c>
      <c r="R18">
        <f>SUMIFS('EIA Imports Jet Fuel'!$D:$D,'EIA Imports Jet Fuel'!$A:$A,R$3,'EIA Imports Jet Fuel'!$C:$C,$A18)</f>
        <v/>
      </c>
      <c r="S18">
        <f>SUMIFS('EIA Imports Jet Fuel'!$D:$D,'EIA Imports Jet Fuel'!$A:$A,S$3,'EIA Imports Jet Fuel'!$C:$C,$A18)</f>
        <v/>
      </c>
      <c r="T18">
        <f>SUMIFS('EIA Imports Jet Fuel'!$D:$D,'EIA Imports Jet Fuel'!$A:$A,T$3,'EIA Imports Jet Fuel'!$C:$C,$A18)</f>
        <v/>
      </c>
      <c r="U18">
        <f>SUMIFS('EIA Imports Jet Fuel'!$D:$D,'EIA Imports Jet Fuel'!$A:$A,U$3,'EIA Imports Jet Fuel'!$C:$C,$A18)</f>
        <v/>
      </c>
      <c r="V18">
        <f>SUMIFS('EIA Imports Jet Fuel'!$D:$D,'EIA Imports Jet Fuel'!$A:$A,V$3,'EIA Imports Jet Fuel'!$C:$C,$A18)</f>
        <v/>
      </c>
      <c r="W18">
        <f>SUMIFS('EIA Imports Jet Fuel'!$D:$D,'EIA Imports Jet Fuel'!$A:$A,W$3,'EIA Imports Jet Fuel'!$C:$C,$A18)</f>
        <v/>
      </c>
      <c r="X18">
        <f>SUMIFS('EIA Imports Jet Fuel'!$D:$D,'EIA Imports Jet Fuel'!$A:$A,X$3,'EIA Imports Jet Fuel'!$C:$C,$A18)</f>
        <v/>
      </c>
      <c r="Y18">
        <f>SUMIFS('EIA Imports Jet Fuel'!$D:$D,'EIA Imports Jet Fuel'!$A:$A,Y$3,'EIA Imports Jet Fuel'!$C:$C,$A18)</f>
        <v/>
      </c>
      <c r="Z18">
        <f>SUMIFS('EIA Imports Jet Fuel'!$D:$D,'EIA Imports Jet Fuel'!$A:$A,Z$3,'EIA Imports Jet Fuel'!$C:$C,$A18)</f>
        <v/>
      </c>
      <c r="AA18">
        <f>SUMIFS('EIA Imports Jet Fuel'!$D:$D,'EIA Imports Jet Fuel'!$A:$A,AA$3,'EIA Imports Jet Fuel'!$C:$C,$A18)</f>
        <v/>
      </c>
      <c r="AB18">
        <f>SUMIFS('EIA Imports Jet Fuel'!$D:$D,'EIA Imports Jet Fuel'!$A:$A,AB$3,'EIA Imports Jet Fuel'!$C:$C,$A18)</f>
        <v/>
      </c>
      <c r="AC18">
        <f>SUMIFS('EIA Imports Jet Fuel'!$D:$D,'EIA Imports Jet Fuel'!$A:$A,AC$3,'EIA Imports Jet Fuel'!$C:$C,$A18)</f>
        <v/>
      </c>
      <c r="AD18">
        <f>SUMIFS('EIA Imports Jet Fuel'!$D:$D,'EIA Imports Jet Fuel'!$A:$A,AD$3,'EIA Imports Jet Fuel'!$C:$C,$A18)</f>
        <v/>
      </c>
      <c r="AE18">
        <f>SUMIFS('EIA Imports Jet Fuel'!$D:$D,'EIA Imports Jet Fuel'!$A:$A,AE$3,'EIA Imports Jet Fuel'!$C:$C,$A18)</f>
        <v/>
      </c>
      <c r="AF18">
        <f>SUMIFS('EIA Imports Jet Fuel'!$D:$D,'EIA Imports Jet Fuel'!$A:$A,AF$3,'EIA Imports Jet Fuel'!$C:$C,$A18)</f>
        <v/>
      </c>
      <c r="AG18">
        <f>SUMIFS('EIA Imports Jet Fuel'!$D:$D,'EIA Imports Jet Fuel'!$A:$A,AG$3,'EIA Imports Jet Fuel'!$C:$C,$A18)</f>
        <v/>
      </c>
      <c r="AH18">
        <f>SUMIFS('EIA Imports Jet Fuel'!$D:$D,'EIA Imports Jet Fuel'!$A:$A,AH$3,'EIA Imports Jet Fuel'!$C:$C,$A18)</f>
        <v/>
      </c>
      <c r="AI18">
        <f>SUMIFS('EIA Imports Jet Fuel'!$D:$D,'EIA Imports Jet Fuel'!$A:$A,AI$3,'EIA Imports Jet Fuel'!$C:$C,$A18)</f>
        <v/>
      </c>
      <c r="AJ18">
        <f>SUMIFS('EIA Imports Jet Fuel'!$D:$D,'EIA Imports Jet Fuel'!$A:$A,AJ$3,'EIA Imports Jet Fuel'!$C:$C,$A18)</f>
        <v/>
      </c>
      <c r="AK18">
        <f>SUMIFS('EIA Imports Jet Fuel'!$D:$D,'EIA Imports Jet Fuel'!$A:$A,AK$3,'EIA Imports Jet Fuel'!$C:$C,$A18)</f>
        <v/>
      </c>
      <c r="AL18">
        <f>SUMIFS('EIA Imports Jet Fuel'!$D:$D,'EIA Imports Jet Fuel'!$A:$A,AL$3,'EIA Imports Jet Fuel'!$C:$C,$A18)</f>
        <v/>
      </c>
      <c r="AM18">
        <f>SUMIFS('EIA Imports Jet Fuel'!$D:$D,'EIA Imports Jet Fuel'!$A:$A,AM$3,'EIA Imports Jet Fuel'!$C:$C,$A18)</f>
        <v/>
      </c>
      <c r="AN18">
        <f>SUMIFS('EIA Imports Jet Fuel'!$D:$D,'EIA Imports Jet Fuel'!$A:$A,AN$3,'EIA Imports Jet Fuel'!$C:$C,$A18)</f>
        <v/>
      </c>
      <c r="AO18">
        <f>SUMIFS('EIA Imports Jet Fuel'!$D:$D,'EIA Imports Jet Fuel'!$A:$A,AO$3,'EIA Imports Jet Fuel'!$C:$C,$A18)</f>
        <v/>
      </c>
      <c r="AP18">
        <f>SUMIFS('EIA Imports Jet Fuel'!$D:$D,'EIA Imports Jet Fuel'!$A:$A,AP$3,'EIA Imports Jet Fuel'!$C:$C,$A18)</f>
        <v/>
      </c>
      <c r="AQ18">
        <f>SUMIFS('EIA Imports Jet Fuel'!$D:$D,'EIA Imports Jet Fuel'!$A:$A,AQ$3,'EIA Imports Jet Fuel'!$C:$C,$A18)</f>
        <v/>
      </c>
      <c r="AR18">
        <f>SUMIFS('EIA Imports Jet Fuel'!$D:$D,'EIA Imports Jet Fuel'!$A:$A,AR$3,'EIA Imports Jet Fuel'!$C:$C,$A18)</f>
        <v/>
      </c>
      <c r="AS18">
        <f>SUMIFS('EIA Imports Jet Fuel'!$D:$D,'EIA Imports Jet Fuel'!$A:$A,AS$3,'EIA Imports Jet Fuel'!$C:$C,$A18)</f>
        <v/>
      </c>
      <c r="AT18">
        <f>SUMIFS('EIA Imports Jet Fuel'!$D:$D,'EIA Imports Jet Fuel'!$A:$A,AT$3,'EIA Imports Jet Fuel'!$C:$C,$A18)</f>
        <v/>
      </c>
      <c r="AU18">
        <f>SUMIFS('EIA Imports Jet Fuel'!$D:$D,'EIA Imports Jet Fuel'!$A:$A,AU$3,'EIA Imports Jet Fuel'!$C:$C,$A18)</f>
        <v/>
      </c>
    </row>
    <row r="19" spans="1:47">
      <c r="A19" t="s">
        <v>412</v>
      </c>
      <c r="B19" t="s">
        <v>1648</v>
      </c>
      <c r="C19" t="s">
        <v>1742</v>
      </c>
      <c r="D19">
        <f>SUMIFS('EIA Imports Jet Fuel'!$D:$D,'EIA Imports Jet Fuel'!$A:$A,D$3,'EIA Imports Jet Fuel'!$C:$C,$A19)</f>
        <v/>
      </c>
      <c r="E19">
        <f>SUMIFS('EIA Imports Jet Fuel'!$D:$D,'EIA Imports Jet Fuel'!$A:$A,E$3,'EIA Imports Jet Fuel'!$C:$C,$A19)</f>
        <v/>
      </c>
      <c r="F19">
        <f>SUMIFS('EIA Imports Jet Fuel'!$D:$D,'EIA Imports Jet Fuel'!$A:$A,F$3,'EIA Imports Jet Fuel'!$C:$C,$A19)</f>
        <v/>
      </c>
      <c r="G19">
        <f>SUMIFS('EIA Imports Jet Fuel'!$D:$D,'EIA Imports Jet Fuel'!$A:$A,G$3,'EIA Imports Jet Fuel'!$C:$C,$A19)</f>
        <v/>
      </c>
      <c r="H19">
        <f>SUMIFS('EIA Imports Jet Fuel'!$D:$D,'EIA Imports Jet Fuel'!$A:$A,H$3,'EIA Imports Jet Fuel'!$C:$C,$A19)</f>
        <v/>
      </c>
      <c r="I19">
        <f>SUMIFS('EIA Imports Jet Fuel'!$D:$D,'EIA Imports Jet Fuel'!$A:$A,I$3,'EIA Imports Jet Fuel'!$C:$C,$A19)</f>
        <v/>
      </c>
      <c r="J19">
        <f>SUMIFS('EIA Imports Jet Fuel'!$D:$D,'EIA Imports Jet Fuel'!$A:$A,J$3,'EIA Imports Jet Fuel'!$C:$C,$A19)</f>
        <v/>
      </c>
      <c r="K19">
        <f>SUMIFS('EIA Imports Jet Fuel'!$D:$D,'EIA Imports Jet Fuel'!$A:$A,K$3,'EIA Imports Jet Fuel'!$C:$C,$A19)</f>
        <v/>
      </c>
      <c r="L19">
        <f>SUMIFS('EIA Imports Jet Fuel'!$D:$D,'EIA Imports Jet Fuel'!$A:$A,L$3,'EIA Imports Jet Fuel'!$C:$C,$A19)</f>
        <v/>
      </c>
      <c r="M19">
        <f>SUMIFS('EIA Imports Jet Fuel'!$D:$D,'EIA Imports Jet Fuel'!$A:$A,M$3,'EIA Imports Jet Fuel'!$C:$C,$A19)</f>
        <v/>
      </c>
      <c r="N19">
        <f>SUMIFS('EIA Imports Jet Fuel'!$D:$D,'EIA Imports Jet Fuel'!$A:$A,N$3,'EIA Imports Jet Fuel'!$C:$C,$A19)</f>
        <v/>
      </c>
      <c r="O19">
        <f>SUMIFS('EIA Imports Jet Fuel'!$D:$D,'EIA Imports Jet Fuel'!$A:$A,O$3,'EIA Imports Jet Fuel'!$C:$C,$A19)</f>
        <v/>
      </c>
      <c r="P19">
        <f>SUMIFS('EIA Imports Jet Fuel'!$D:$D,'EIA Imports Jet Fuel'!$A:$A,P$3,'EIA Imports Jet Fuel'!$C:$C,$A19)</f>
        <v/>
      </c>
      <c r="Q19">
        <f>SUMIFS('EIA Imports Jet Fuel'!$D:$D,'EIA Imports Jet Fuel'!$A:$A,Q$3,'EIA Imports Jet Fuel'!$C:$C,$A19)</f>
        <v/>
      </c>
      <c r="R19">
        <f>SUMIFS('EIA Imports Jet Fuel'!$D:$D,'EIA Imports Jet Fuel'!$A:$A,R$3,'EIA Imports Jet Fuel'!$C:$C,$A19)</f>
        <v/>
      </c>
      <c r="S19">
        <f>SUMIFS('EIA Imports Jet Fuel'!$D:$D,'EIA Imports Jet Fuel'!$A:$A,S$3,'EIA Imports Jet Fuel'!$C:$C,$A19)</f>
        <v/>
      </c>
      <c r="T19">
        <f>SUMIFS('EIA Imports Jet Fuel'!$D:$D,'EIA Imports Jet Fuel'!$A:$A,T$3,'EIA Imports Jet Fuel'!$C:$C,$A19)</f>
        <v/>
      </c>
      <c r="U19">
        <f>SUMIFS('EIA Imports Jet Fuel'!$D:$D,'EIA Imports Jet Fuel'!$A:$A,U$3,'EIA Imports Jet Fuel'!$C:$C,$A19)</f>
        <v/>
      </c>
      <c r="V19">
        <f>SUMIFS('EIA Imports Jet Fuel'!$D:$D,'EIA Imports Jet Fuel'!$A:$A,V$3,'EIA Imports Jet Fuel'!$C:$C,$A19)</f>
        <v/>
      </c>
      <c r="W19">
        <f>SUMIFS('EIA Imports Jet Fuel'!$D:$D,'EIA Imports Jet Fuel'!$A:$A,W$3,'EIA Imports Jet Fuel'!$C:$C,$A19)</f>
        <v/>
      </c>
      <c r="X19">
        <f>SUMIFS('EIA Imports Jet Fuel'!$D:$D,'EIA Imports Jet Fuel'!$A:$A,X$3,'EIA Imports Jet Fuel'!$C:$C,$A19)</f>
        <v/>
      </c>
      <c r="Y19">
        <f>SUMIFS('EIA Imports Jet Fuel'!$D:$D,'EIA Imports Jet Fuel'!$A:$A,Y$3,'EIA Imports Jet Fuel'!$C:$C,$A19)</f>
        <v/>
      </c>
      <c r="Z19">
        <f>SUMIFS('EIA Imports Jet Fuel'!$D:$D,'EIA Imports Jet Fuel'!$A:$A,Z$3,'EIA Imports Jet Fuel'!$C:$C,$A19)</f>
        <v/>
      </c>
      <c r="AA19">
        <f>SUMIFS('EIA Imports Jet Fuel'!$D:$D,'EIA Imports Jet Fuel'!$A:$A,AA$3,'EIA Imports Jet Fuel'!$C:$C,$A19)</f>
        <v/>
      </c>
      <c r="AB19">
        <f>SUMIFS('EIA Imports Jet Fuel'!$D:$D,'EIA Imports Jet Fuel'!$A:$A,AB$3,'EIA Imports Jet Fuel'!$C:$C,$A19)</f>
        <v/>
      </c>
      <c r="AC19">
        <f>SUMIFS('EIA Imports Jet Fuel'!$D:$D,'EIA Imports Jet Fuel'!$A:$A,AC$3,'EIA Imports Jet Fuel'!$C:$C,$A19)</f>
        <v/>
      </c>
      <c r="AD19">
        <f>SUMIFS('EIA Imports Jet Fuel'!$D:$D,'EIA Imports Jet Fuel'!$A:$A,AD$3,'EIA Imports Jet Fuel'!$C:$C,$A19)</f>
        <v/>
      </c>
      <c r="AE19">
        <f>SUMIFS('EIA Imports Jet Fuel'!$D:$D,'EIA Imports Jet Fuel'!$A:$A,AE$3,'EIA Imports Jet Fuel'!$C:$C,$A19)</f>
        <v/>
      </c>
      <c r="AF19">
        <f>SUMIFS('EIA Imports Jet Fuel'!$D:$D,'EIA Imports Jet Fuel'!$A:$A,AF$3,'EIA Imports Jet Fuel'!$C:$C,$A19)</f>
        <v/>
      </c>
      <c r="AG19">
        <f>SUMIFS('EIA Imports Jet Fuel'!$D:$D,'EIA Imports Jet Fuel'!$A:$A,AG$3,'EIA Imports Jet Fuel'!$C:$C,$A19)</f>
        <v/>
      </c>
      <c r="AH19">
        <f>SUMIFS('EIA Imports Jet Fuel'!$D:$D,'EIA Imports Jet Fuel'!$A:$A,AH$3,'EIA Imports Jet Fuel'!$C:$C,$A19)</f>
        <v/>
      </c>
      <c r="AI19">
        <f>SUMIFS('EIA Imports Jet Fuel'!$D:$D,'EIA Imports Jet Fuel'!$A:$A,AI$3,'EIA Imports Jet Fuel'!$C:$C,$A19)</f>
        <v/>
      </c>
      <c r="AJ19">
        <f>SUMIFS('EIA Imports Jet Fuel'!$D:$D,'EIA Imports Jet Fuel'!$A:$A,AJ$3,'EIA Imports Jet Fuel'!$C:$C,$A19)</f>
        <v/>
      </c>
      <c r="AK19">
        <f>SUMIFS('EIA Imports Jet Fuel'!$D:$D,'EIA Imports Jet Fuel'!$A:$A,AK$3,'EIA Imports Jet Fuel'!$C:$C,$A19)</f>
        <v/>
      </c>
      <c r="AL19">
        <f>SUMIFS('EIA Imports Jet Fuel'!$D:$D,'EIA Imports Jet Fuel'!$A:$A,AL$3,'EIA Imports Jet Fuel'!$C:$C,$A19)</f>
        <v/>
      </c>
      <c r="AM19">
        <f>SUMIFS('EIA Imports Jet Fuel'!$D:$D,'EIA Imports Jet Fuel'!$A:$A,AM$3,'EIA Imports Jet Fuel'!$C:$C,$A19)</f>
        <v/>
      </c>
      <c r="AN19">
        <f>SUMIFS('EIA Imports Jet Fuel'!$D:$D,'EIA Imports Jet Fuel'!$A:$A,AN$3,'EIA Imports Jet Fuel'!$C:$C,$A19)</f>
        <v/>
      </c>
      <c r="AO19">
        <f>SUMIFS('EIA Imports Jet Fuel'!$D:$D,'EIA Imports Jet Fuel'!$A:$A,AO$3,'EIA Imports Jet Fuel'!$C:$C,$A19)</f>
        <v/>
      </c>
      <c r="AP19">
        <f>SUMIFS('EIA Imports Jet Fuel'!$D:$D,'EIA Imports Jet Fuel'!$A:$A,AP$3,'EIA Imports Jet Fuel'!$C:$C,$A19)</f>
        <v/>
      </c>
      <c r="AQ19">
        <f>SUMIFS('EIA Imports Jet Fuel'!$D:$D,'EIA Imports Jet Fuel'!$A:$A,AQ$3,'EIA Imports Jet Fuel'!$C:$C,$A19)</f>
        <v/>
      </c>
      <c r="AR19">
        <f>SUMIFS('EIA Imports Jet Fuel'!$D:$D,'EIA Imports Jet Fuel'!$A:$A,AR$3,'EIA Imports Jet Fuel'!$C:$C,$A19)</f>
        <v/>
      </c>
      <c r="AS19">
        <f>SUMIFS('EIA Imports Jet Fuel'!$D:$D,'EIA Imports Jet Fuel'!$A:$A,AS$3,'EIA Imports Jet Fuel'!$C:$C,$A19)</f>
        <v/>
      </c>
      <c r="AT19">
        <f>SUMIFS('EIA Imports Jet Fuel'!$D:$D,'EIA Imports Jet Fuel'!$A:$A,AT$3,'EIA Imports Jet Fuel'!$C:$C,$A19)</f>
        <v/>
      </c>
      <c r="AU19">
        <f>SUMIFS('EIA Imports Jet Fuel'!$D:$D,'EIA Imports Jet Fuel'!$A:$A,AU$3,'EIA Imports Jet Fuel'!$C:$C,$A19)</f>
        <v/>
      </c>
    </row>
    <row r="20" spans="1:47">
      <c r="A20" t="s">
        <v>287</v>
      </c>
      <c r="B20" t="s">
        <v>1648</v>
      </c>
      <c r="C20" t="s">
        <v>1742</v>
      </c>
      <c r="D20">
        <f>SUMIFS('EIA Imports Jet Fuel'!$D:$D,'EIA Imports Jet Fuel'!$A:$A,D$3,'EIA Imports Jet Fuel'!$C:$C,$A20)</f>
        <v/>
      </c>
      <c r="E20">
        <f>SUMIFS('EIA Imports Jet Fuel'!$D:$D,'EIA Imports Jet Fuel'!$A:$A,E$3,'EIA Imports Jet Fuel'!$C:$C,$A20)</f>
        <v/>
      </c>
      <c r="F20">
        <f>SUMIFS('EIA Imports Jet Fuel'!$D:$D,'EIA Imports Jet Fuel'!$A:$A,F$3,'EIA Imports Jet Fuel'!$C:$C,$A20)</f>
        <v/>
      </c>
      <c r="G20">
        <f>SUMIFS('EIA Imports Jet Fuel'!$D:$D,'EIA Imports Jet Fuel'!$A:$A,G$3,'EIA Imports Jet Fuel'!$C:$C,$A20)</f>
        <v/>
      </c>
      <c r="H20">
        <f>SUMIFS('EIA Imports Jet Fuel'!$D:$D,'EIA Imports Jet Fuel'!$A:$A,H$3,'EIA Imports Jet Fuel'!$C:$C,$A20)</f>
        <v/>
      </c>
      <c r="I20">
        <f>SUMIFS('EIA Imports Jet Fuel'!$D:$D,'EIA Imports Jet Fuel'!$A:$A,I$3,'EIA Imports Jet Fuel'!$C:$C,$A20)</f>
        <v/>
      </c>
      <c r="J20">
        <f>SUMIFS('EIA Imports Jet Fuel'!$D:$D,'EIA Imports Jet Fuel'!$A:$A,J$3,'EIA Imports Jet Fuel'!$C:$C,$A20)</f>
        <v/>
      </c>
      <c r="K20">
        <f>SUMIFS('EIA Imports Jet Fuel'!$D:$D,'EIA Imports Jet Fuel'!$A:$A,K$3,'EIA Imports Jet Fuel'!$C:$C,$A20)</f>
        <v/>
      </c>
      <c r="L20">
        <f>SUMIFS('EIA Imports Jet Fuel'!$D:$D,'EIA Imports Jet Fuel'!$A:$A,L$3,'EIA Imports Jet Fuel'!$C:$C,$A20)</f>
        <v/>
      </c>
      <c r="M20">
        <f>SUMIFS('EIA Imports Jet Fuel'!$D:$D,'EIA Imports Jet Fuel'!$A:$A,M$3,'EIA Imports Jet Fuel'!$C:$C,$A20)</f>
        <v/>
      </c>
      <c r="N20">
        <f>SUMIFS('EIA Imports Jet Fuel'!$D:$D,'EIA Imports Jet Fuel'!$A:$A,N$3,'EIA Imports Jet Fuel'!$C:$C,$A20)</f>
        <v/>
      </c>
      <c r="O20">
        <f>SUMIFS('EIA Imports Jet Fuel'!$D:$D,'EIA Imports Jet Fuel'!$A:$A,O$3,'EIA Imports Jet Fuel'!$C:$C,$A20)</f>
        <v/>
      </c>
      <c r="P20">
        <f>SUMIFS('EIA Imports Jet Fuel'!$D:$D,'EIA Imports Jet Fuel'!$A:$A,P$3,'EIA Imports Jet Fuel'!$C:$C,$A20)</f>
        <v/>
      </c>
      <c r="Q20">
        <f>SUMIFS('EIA Imports Jet Fuel'!$D:$D,'EIA Imports Jet Fuel'!$A:$A,Q$3,'EIA Imports Jet Fuel'!$C:$C,$A20)</f>
        <v/>
      </c>
      <c r="R20">
        <f>SUMIFS('EIA Imports Jet Fuel'!$D:$D,'EIA Imports Jet Fuel'!$A:$A,R$3,'EIA Imports Jet Fuel'!$C:$C,$A20)</f>
        <v/>
      </c>
      <c r="S20">
        <f>SUMIFS('EIA Imports Jet Fuel'!$D:$D,'EIA Imports Jet Fuel'!$A:$A,S$3,'EIA Imports Jet Fuel'!$C:$C,$A20)</f>
        <v/>
      </c>
      <c r="T20">
        <f>SUMIFS('EIA Imports Jet Fuel'!$D:$D,'EIA Imports Jet Fuel'!$A:$A,T$3,'EIA Imports Jet Fuel'!$C:$C,$A20)</f>
        <v/>
      </c>
      <c r="U20">
        <f>SUMIFS('EIA Imports Jet Fuel'!$D:$D,'EIA Imports Jet Fuel'!$A:$A,U$3,'EIA Imports Jet Fuel'!$C:$C,$A20)</f>
        <v/>
      </c>
      <c r="V20">
        <f>SUMIFS('EIA Imports Jet Fuel'!$D:$D,'EIA Imports Jet Fuel'!$A:$A,V$3,'EIA Imports Jet Fuel'!$C:$C,$A20)</f>
        <v/>
      </c>
      <c r="W20">
        <f>SUMIFS('EIA Imports Jet Fuel'!$D:$D,'EIA Imports Jet Fuel'!$A:$A,W$3,'EIA Imports Jet Fuel'!$C:$C,$A20)</f>
        <v/>
      </c>
      <c r="X20">
        <f>SUMIFS('EIA Imports Jet Fuel'!$D:$D,'EIA Imports Jet Fuel'!$A:$A,X$3,'EIA Imports Jet Fuel'!$C:$C,$A20)</f>
        <v/>
      </c>
      <c r="Y20">
        <f>SUMIFS('EIA Imports Jet Fuel'!$D:$D,'EIA Imports Jet Fuel'!$A:$A,Y$3,'EIA Imports Jet Fuel'!$C:$C,$A20)</f>
        <v/>
      </c>
      <c r="Z20">
        <f>SUMIFS('EIA Imports Jet Fuel'!$D:$D,'EIA Imports Jet Fuel'!$A:$A,Z$3,'EIA Imports Jet Fuel'!$C:$C,$A20)</f>
        <v/>
      </c>
      <c r="AA20">
        <f>SUMIFS('EIA Imports Jet Fuel'!$D:$D,'EIA Imports Jet Fuel'!$A:$A,AA$3,'EIA Imports Jet Fuel'!$C:$C,$A20)</f>
        <v/>
      </c>
      <c r="AB20">
        <f>SUMIFS('EIA Imports Jet Fuel'!$D:$D,'EIA Imports Jet Fuel'!$A:$A,AB$3,'EIA Imports Jet Fuel'!$C:$C,$A20)</f>
        <v/>
      </c>
      <c r="AC20">
        <f>SUMIFS('EIA Imports Jet Fuel'!$D:$D,'EIA Imports Jet Fuel'!$A:$A,AC$3,'EIA Imports Jet Fuel'!$C:$C,$A20)</f>
        <v/>
      </c>
      <c r="AD20">
        <f>SUMIFS('EIA Imports Jet Fuel'!$D:$D,'EIA Imports Jet Fuel'!$A:$A,AD$3,'EIA Imports Jet Fuel'!$C:$C,$A20)</f>
        <v/>
      </c>
      <c r="AE20">
        <f>SUMIFS('EIA Imports Jet Fuel'!$D:$D,'EIA Imports Jet Fuel'!$A:$A,AE$3,'EIA Imports Jet Fuel'!$C:$C,$A20)</f>
        <v/>
      </c>
      <c r="AF20">
        <f>SUMIFS('EIA Imports Jet Fuel'!$D:$D,'EIA Imports Jet Fuel'!$A:$A,AF$3,'EIA Imports Jet Fuel'!$C:$C,$A20)</f>
        <v/>
      </c>
      <c r="AG20">
        <f>SUMIFS('EIA Imports Jet Fuel'!$D:$D,'EIA Imports Jet Fuel'!$A:$A,AG$3,'EIA Imports Jet Fuel'!$C:$C,$A20)</f>
        <v/>
      </c>
      <c r="AH20">
        <f>SUMIFS('EIA Imports Jet Fuel'!$D:$D,'EIA Imports Jet Fuel'!$A:$A,AH$3,'EIA Imports Jet Fuel'!$C:$C,$A20)</f>
        <v/>
      </c>
      <c r="AI20">
        <f>SUMIFS('EIA Imports Jet Fuel'!$D:$D,'EIA Imports Jet Fuel'!$A:$A,AI$3,'EIA Imports Jet Fuel'!$C:$C,$A20)</f>
        <v/>
      </c>
      <c r="AJ20">
        <f>SUMIFS('EIA Imports Jet Fuel'!$D:$D,'EIA Imports Jet Fuel'!$A:$A,AJ$3,'EIA Imports Jet Fuel'!$C:$C,$A20)</f>
        <v/>
      </c>
      <c r="AK20">
        <f>SUMIFS('EIA Imports Jet Fuel'!$D:$D,'EIA Imports Jet Fuel'!$A:$A,AK$3,'EIA Imports Jet Fuel'!$C:$C,$A20)</f>
        <v/>
      </c>
      <c r="AL20">
        <f>SUMIFS('EIA Imports Jet Fuel'!$D:$D,'EIA Imports Jet Fuel'!$A:$A,AL$3,'EIA Imports Jet Fuel'!$C:$C,$A20)</f>
        <v/>
      </c>
      <c r="AM20">
        <f>SUMIFS('EIA Imports Jet Fuel'!$D:$D,'EIA Imports Jet Fuel'!$A:$A,AM$3,'EIA Imports Jet Fuel'!$C:$C,$A20)</f>
        <v/>
      </c>
      <c r="AN20">
        <f>SUMIFS('EIA Imports Jet Fuel'!$D:$D,'EIA Imports Jet Fuel'!$A:$A,AN$3,'EIA Imports Jet Fuel'!$C:$C,$A20)</f>
        <v/>
      </c>
      <c r="AO20">
        <f>SUMIFS('EIA Imports Jet Fuel'!$D:$D,'EIA Imports Jet Fuel'!$A:$A,AO$3,'EIA Imports Jet Fuel'!$C:$C,$A20)</f>
        <v/>
      </c>
      <c r="AP20">
        <f>SUMIFS('EIA Imports Jet Fuel'!$D:$D,'EIA Imports Jet Fuel'!$A:$A,AP$3,'EIA Imports Jet Fuel'!$C:$C,$A20)</f>
        <v/>
      </c>
      <c r="AQ20">
        <f>SUMIFS('EIA Imports Jet Fuel'!$D:$D,'EIA Imports Jet Fuel'!$A:$A,AQ$3,'EIA Imports Jet Fuel'!$C:$C,$A20)</f>
        <v/>
      </c>
      <c r="AR20">
        <f>SUMIFS('EIA Imports Jet Fuel'!$D:$D,'EIA Imports Jet Fuel'!$A:$A,AR$3,'EIA Imports Jet Fuel'!$C:$C,$A20)</f>
        <v/>
      </c>
      <c r="AS20">
        <f>SUMIFS('EIA Imports Jet Fuel'!$D:$D,'EIA Imports Jet Fuel'!$A:$A,AS$3,'EIA Imports Jet Fuel'!$C:$C,$A20)</f>
        <v/>
      </c>
      <c r="AT20">
        <f>SUMIFS('EIA Imports Jet Fuel'!$D:$D,'EIA Imports Jet Fuel'!$A:$A,AT$3,'EIA Imports Jet Fuel'!$C:$C,$A20)</f>
        <v/>
      </c>
      <c r="AU20">
        <f>SUMIFS('EIA Imports Jet Fuel'!$D:$D,'EIA Imports Jet Fuel'!$A:$A,AU$3,'EIA Imports Jet Fuel'!$C:$C,$A20)</f>
        <v/>
      </c>
    </row>
    <row r="21" spans="1:47">
      <c r="A21" t="s">
        <v>374</v>
      </c>
      <c r="B21" t="s">
        <v>1648</v>
      </c>
      <c r="C21" t="s">
        <v>1742</v>
      </c>
      <c r="D21">
        <f>SUMIFS('EIA Imports Jet Fuel'!$D:$D,'EIA Imports Jet Fuel'!$A:$A,D$3,'EIA Imports Jet Fuel'!$C:$C,$A21)</f>
        <v/>
      </c>
      <c r="E21">
        <f>SUMIFS('EIA Imports Jet Fuel'!$D:$D,'EIA Imports Jet Fuel'!$A:$A,E$3,'EIA Imports Jet Fuel'!$C:$C,$A21)</f>
        <v/>
      </c>
      <c r="F21">
        <f>SUMIFS('EIA Imports Jet Fuel'!$D:$D,'EIA Imports Jet Fuel'!$A:$A,F$3,'EIA Imports Jet Fuel'!$C:$C,$A21)</f>
        <v/>
      </c>
      <c r="G21">
        <f>SUMIFS('EIA Imports Jet Fuel'!$D:$D,'EIA Imports Jet Fuel'!$A:$A,G$3,'EIA Imports Jet Fuel'!$C:$C,$A21)</f>
        <v/>
      </c>
      <c r="H21">
        <f>SUMIFS('EIA Imports Jet Fuel'!$D:$D,'EIA Imports Jet Fuel'!$A:$A,H$3,'EIA Imports Jet Fuel'!$C:$C,$A21)</f>
        <v/>
      </c>
      <c r="I21">
        <f>SUMIFS('EIA Imports Jet Fuel'!$D:$D,'EIA Imports Jet Fuel'!$A:$A,I$3,'EIA Imports Jet Fuel'!$C:$C,$A21)</f>
        <v/>
      </c>
      <c r="J21">
        <f>SUMIFS('EIA Imports Jet Fuel'!$D:$D,'EIA Imports Jet Fuel'!$A:$A,J$3,'EIA Imports Jet Fuel'!$C:$C,$A21)</f>
        <v/>
      </c>
      <c r="K21">
        <f>SUMIFS('EIA Imports Jet Fuel'!$D:$D,'EIA Imports Jet Fuel'!$A:$A,K$3,'EIA Imports Jet Fuel'!$C:$C,$A21)</f>
        <v/>
      </c>
      <c r="L21">
        <f>SUMIFS('EIA Imports Jet Fuel'!$D:$D,'EIA Imports Jet Fuel'!$A:$A,L$3,'EIA Imports Jet Fuel'!$C:$C,$A21)</f>
        <v/>
      </c>
      <c r="M21">
        <f>SUMIFS('EIA Imports Jet Fuel'!$D:$D,'EIA Imports Jet Fuel'!$A:$A,M$3,'EIA Imports Jet Fuel'!$C:$C,$A21)</f>
        <v/>
      </c>
      <c r="N21">
        <f>SUMIFS('EIA Imports Jet Fuel'!$D:$D,'EIA Imports Jet Fuel'!$A:$A,N$3,'EIA Imports Jet Fuel'!$C:$C,$A21)</f>
        <v/>
      </c>
      <c r="O21">
        <f>SUMIFS('EIA Imports Jet Fuel'!$D:$D,'EIA Imports Jet Fuel'!$A:$A,O$3,'EIA Imports Jet Fuel'!$C:$C,$A21)</f>
        <v/>
      </c>
      <c r="P21">
        <f>SUMIFS('EIA Imports Jet Fuel'!$D:$D,'EIA Imports Jet Fuel'!$A:$A,P$3,'EIA Imports Jet Fuel'!$C:$C,$A21)</f>
        <v/>
      </c>
      <c r="Q21">
        <f>SUMIFS('EIA Imports Jet Fuel'!$D:$D,'EIA Imports Jet Fuel'!$A:$A,Q$3,'EIA Imports Jet Fuel'!$C:$C,$A21)</f>
        <v/>
      </c>
      <c r="R21">
        <f>SUMIFS('EIA Imports Jet Fuel'!$D:$D,'EIA Imports Jet Fuel'!$A:$A,R$3,'EIA Imports Jet Fuel'!$C:$C,$A21)</f>
        <v/>
      </c>
      <c r="S21">
        <f>SUMIFS('EIA Imports Jet Fuel'!$D:$D,'EIA Imports Jet Fuel'!$A:$A,S$3,'EIA Imports Jet Fuel'!$C:$C,$A21)</f>
        <v/>
      </c>
      <c r="T21">
        <f>SUMIFS('EIA Imports Jet Fuel'!$D:$D,'EIA Imports Jet Fuel'!$A:$A,T$3,'EIA Imports Jet Fuel'!$C:$C,$A21)</f>
        <v/>
      </c>
      <c r="U21">
        <f>SUMIFS('EIA Imports Jet Fuel'!$D:$D,'EIA Imports Jet Fuel'!$A:$A,U$3,'EIA Imports Jet Fuel'!$C:$C,$A21)</f>
        <v/>
      </c>
      <c r="V21">
        <f>SUMIFS('EIA Imports Jet Fuel'!$D:$D,'EIA Imports Jet Fuel'!$A:$A,V$3,'EIA Imports Jet Fuel'!$C:$C,$A21)</f>
        <v/>
      </c>
      <c r="W21">
        <f>SUMIFS('EIA Imports Jet Fuel'!$D:$D,'EIA Imports Jet Fuel'!$A:$A,W$3,'EIA Imports Jet Fuel'!$C:$C,$A21)</f>
        <v/>
      </c>
      <c r="X21">
        <f>SUMIFS('EIA Imports Jet Fuel'!$D:$D,'EIA Imports Jet Fuel'!$A:$A,X$3,'EIA Imports Jet Fuel'!$C:$C,$A21)</f>
        <v/>
      </c>
      <c r="Y21">
        <f>SUMIFS('EIA Imports Jet Fuel'!$D:$D,'EIA Imports Jet Fuel'!$A:$A,Y$3,'EIA Imports Jet Fuel'!$C:$C,$A21)</f>
        <v/>
      </c>
      <c r="Z21">
        <f>SUMIFS('EIA Imports Jet Fuel'!$D:$D,'EIA Imports Jet Fuel'!$A:$A,Z$3,'EIA Imports Jet Fuel'!$C:$C,$A21)</f>
        <v/>
      </c>
      <c r="AA21">
        <f>SUMIFS('EIA Imports Jet Fuel'!$D:$D,'EIA Imports Jet Fuel'!$A:$A,AA$3,'EIA Imports Jet Fuel'!$C:$C,$A21)</f>
        <v/>
      </c>
      <c r="AB21">
        <f>SUMIFS('EIA Imports Jet Fuel'!$D:$D,'EIA Imports Jet Fuel'!$A:$A,AB$3,'EIA Imports Jet Fuel'!$C:$C,$A21)</f>
        <v/>
      </c>
      <c r="AC21">
        <f>SUMIFS('EIA Imports Jet Fuel'!$D:$D,'EIA Imports Jet Fuel'!$A:$A,AC$3,'EIA Imports Jet Fuel'!$C:$C,$A21)</f>
        <v/>
      </c>
      <c r="AD21">
        <f>SUMIFS('EIA Imports Jet Fuel'!$D:$D,'EIA Imports Jet Fuel'!$A:$A,AD$3,'EIA Imports Jet Fuel'!$C:$C,$A21)</f>
        <v/>
      </c>
      <c r="AE21">
        <f>SUMIFS('EIA Imports Jet Fuel'!$D:$D,'EIA Imports Jet Fuel'!$A:$A,AE$3,'EIA Imports Jet Fuel'!$C:$C,$A21)</f>
        <v/>
      </c>
      <c r="AF21">
        <f>SUMIFS('EIA Imports Jet Fuel'!$D:$D,'EIA Imports Jet Fuel'!$A:$A,AF$3,'EIA Imports Jet Fuel'!$C:$C,$A21)</f>
        <v/>
      </c>
      <c r="AG21">
        <f>SUMIFS('EIA Imports Jet Fuel'!$D:$D,'EIA Imports Jet Fuel'!$A:$A,AG$3,'EIA Imports Jet Fuel'!$C:$C,$A21)</f>
        <v/>
      </c>
      <c r="AH21">
        <f>SUMIFS('EIA Imports Jet Fuel'!$D:$D,'EIA Imports Jet Fuel'!$A:$A,AH$3,'EIA Imports Jet Fuel'!$C:$C,$A21)</f>
        <v/>
      </c>
      <c r="AI21">
        <f>SUMIFS('EIA Imports Jet Fuel'!$D:$D,'EIA Imports Jet Fuel'!$A:$A,AI$3,'EIA Imports Jet Fuel'!$C:$C,$A21)</f>
        <v/>
      </c>
      <c r="AJ21">
        <f>SUMIFS('EIA Imports Jet Fuel'!$D:$D,'EIA Imports Jet Fuel'!$A:$A,AJ$3,'EIA Imports Jet Fuel'!$C:$C,$A21)</f>
        <v/>
      </c>
      <c r="AK21">
        <f>SUMIFS('EIA Imports Jet Fuel'!$D:$D,'EIA Imports Jet Fuel'!$A:$A,AK$3,'EIA Imports Jet Fuel'!$C:$C,$A21)</f>
        <v/>
      </c>
      <c r="AL21">
        <f>SUMIFS('EIA Imports Jet Fuel'!$D:$D,'EIA Imports Jet Fuel'!$A:$A,AL$3,'EIA Imports Jet Fuel'!$C:$C,$A21)</f>
        <v/>
      </c>
      <c r="AM21">
        <f>SUMIFS('EIA Imports Jet Fuel'!$D:$D,'EIA Imports Jet Fuel'!$A:$A,AM$3,'EIA Imports Jet Fuel'!$C:$C,$A21)</f>
        <v/>
      </c>
      <c r="AN21">
        <f>SUMIFS('EIA Imports Jet Fuel'!$D:$D,'EIA Imports Jet Fuel'!$A:$A,AN$3,'EIA Imports Jet Fuel'!$C:$C,$A21)</f>
        <v/>
      </c>
      <c r="AO21">
        <f>SUMIFS('EIA Imports Jet Fuel'!$D:$D,'EIA Imports Jet Fuel'!$A:$A,AO$3,'EIA Imports Jet Fuel'!$C:$C,$A21)</f>
        <v/>
      </c>
      <c r="AP21">
        <f>SUMIFS('EIA Imports Jet Fuel'!$D:$D,'EIA Imports Jet Fuel'!$A:$A,AP$3,'EIA Imports Jet Fuel'!$C:$C,$A21)</f>
        <v/>
      </c>
      <c r="AQ21">
        <f>SUMIFS('EIA Imports Jet Fuel'!$D:$D,'EIA Imports Jet Fuel'!$A:$A,AQ$3,'EIA Imports Jet Fuel'!$C:$C,$A21)</f>
        <v/>
      </c>
      <c r="AR21">
        <f>SUMIFS('EIA Imports Jet Fuel'!$D:$D,'EIA Imports Jet Fuel'!$A:$A,AR$3,'EIA Imports Jet Fuel'!$C:$C,$A21)</f>
        <v/>
      </c>
      <c r="AS21">
        <f>SUMIFS('EIA Imports Jet Fuel'!$D:$D,'EIA Imports Jet Fuel'!$A:$A,AS$3,'EIA Imports Jet Fuel'!$C:$C,$A21)</f>
        <v/>
      </c>
      <c r="AT21">
        <f>SUMIFS('EIA Imports Jet Fuel'!$D:$D,'EIA Imports Jet Fuel'!$A:$A,AT$3,'EIA Imports Jet Fuel'!$C:$C,$A21)</f>
        <v/>
      </c>
      <c r="AU21">
        <f>SUMIFS('EIA Imports Jet Fuel'!$D:$D,'EIA Imports Jet Fuel'!$A:$A,AU$3,'EIA Imports Jet Fuel'!$C:$C,$A21)</f>
        <v/>
      </c>
    </row>
    <row r="22" spans="1:47">
      <c r="A22" t="s">
        <v>371</v>
      </c>
      <c r="B22" t="s">
        <v>1648</v>
      </c>
      <c r="C22" t="s">
        <v>1742</v>
      </c>
      <c r="D22">
        <f>SUMIFS('EIA Imports Jet Fuel'!$D:$D,'EIA Imports Jet Fuel'!$A:$A,D$3,'EIA Imports Jet Fuel'!$C:$C,$A22)</f>
        <v/>
      </c>
      <c r="E22">
        <f>SUMIFS('EIA Imports Jet Fuel'!$D:$D,'EIA Imports Jet Fuel'!$A:$A,E$3,'EIA Imports Jet Fuel'!$C:$C,$A22)</f>
        <v/>
      </c>
      <c r="F22">
        <f>SUMIFS('EIA Imports Jet Fuel'!$D:$D,'EIA Imports Jet Fuel'!$A:$A,F$3,'EIA Imports Jet Fuel'!$C:$C,$A22)</f>
        <v/>
      </c>
      <c r="G22">
        <f>SUMIFS('EIA Imports Jet Fuel'!$D:$D,'EIA Imports Jet Fuel'!$A:$A,G$3,'EIA Imports Jet Fuel'!$C:$C,$A22)</f>
        <v/>
      </c>
      <c r="H22">
        <f>SUMIFS('EIA Imports Jet Fuel'!$D:$D,'EIA Imports Jet Fuel'!$A:$A,H$3,'EIA Imports Jet Fuel'!$C:$C,$A22)</f>
        <v/>
      </c>
      <c r="I22">
        <f>SUMIFS('EIA Imports Jet Fuel'!$D:$D,'EIA Imports Jet Fuel'!$A:$A,I$3,'EIA Imports Jet Fuel'!$C:$C,$A22)</f>
        <v/>
      </c>
      <c r="J22">
        <f>SUMIFS('EIA Imports Jet Fuel'!$D:$D,'EIA Imports Jet Fuel'!$A:$A,J$3,'EIA Imports Jet Fuel'!$C:$C,$A22)</f>
        <v/>
      </c>
      <c r="K22">
        <f>SUMIFS('EIA Imports Jet Fuel'!$D:$D,'EIA Imports Jet Fuel'!$A:$A,K$3,'EIA Imports Jet Fuel'!$C:$C,$A22)</f>
        <v/>
      </c>
      <c r="L22">
        <f>SUMIFS('EIA Imports Jet Fuel'!$D:$D,'EIA Imports Jet Fuel'!$A:$A,L$3,'EIA Imports Jet Fuel'!$C:$C,$A22)</f>
        <v/>
      </c>
      <c r="M22">
        <f>SUMIFS('EIA Imports Jet Fuel'!$D:$D,'EIA Imports Jet Fuel'!$A:$A,M$3,'EIA Imports Jet Fuel'!$C:$C,$A22)</f>
        <v/>
      </c>
      <c r="N22">
        <f>SUMIFS('EIA Imports Jet Fuel'!$D:$D,'EIA Imports Jet Fuel'!$A:$A,N$3,'EIA Imports Jet Fuel'!$C:$C,$A22)</f>
        <v/>
      </c>
      <c r="O22">
        <f>SUMIFS('EIA Imports Jet Fuel'!$D:$D,'EIA Imports Jet Fuel'!$A:$A,O$3,'EIA Imports Jet Fuel'!$C:$C,$A22)</f>
        <v/>
      </c>
      <c r="P22">
        <f>SUMIFS('EIA Imports Jet Fuel'!$D:$D,'EIA Imports Jet Fuel'!$A:$A,P$3,'EIA Imports Jet Fuel'!$C:$C,$A22)</f>
        <v/>
      </c>
      <c r="Q22">
        <f>SUMIFS('EIA Imports Jet Fuel'!$D:$D,'EIA Imports Jet Fuel'!$A:$A,Q$3,'EIA Imports Jet Fuel'!$C:$C,$A22)</f>
        <v/>
      </c>
      <c r="R22">
        <f>SUMIFS('EIA Imports Jet Fuel'!$D:$D,'EIA Imports Jet Fuel'!$A:$A,R$3,'EIA Imports Jet Fuel'!$C:$C,$A22)</f>
        <v/>
      </c>
      <c r="S22">
        <f>SUMIFS('EIA Imports Jet Fuel'!$D:$D,'EIA Imports Jet Fuel'!$A:$A,S$3,'EIA Imports Jet Fuel'!$C:$C,$A22)</f>
        <v/>
      </c>
      <c r="T22">
        <f>SUMIFS('EIA Imports Jet Fuel'!$D:$D,'EIA Imports Jet Fuel'!$A:$A,T$3,'EIA Imports Jet Fuel'!$C:$C,$A22)</f>
        <v/>
      </c>
      <c r="U22">
        <f>SUMIFS('EIA Imports Jet Fuel'!$D:$D,'EIA Imports Jet Fuel'!$A:$A,U$3,'EIA Imports Jet Fuel'!$C:$C,$A22)</f>
        <v/>
      </c>
      <c r="V22">
        <f>SUMIFS('EIA Imports Jet Fuel'!$D:$D,'EIA Imports Jet Fuel'!$A:$A,V$3,'EIA Imports Jet Fuel'!$C:$C,$A22)</f>
        <v/>
      </c>
      <c r="W22">
        <f>SUMIFS('EIA Imports Jet Fuel'!$D:$D,'EIA Imports Jet Fuel'!$A:$A,W$3,'EIA Imports Jet Fuel'!$C:$C,$A22)</f>
        <v/>
      </c>
      <c r="X22">
        <f>SUMIFS('EIA Imports Jet Fuel'!$D:$D,'EIA Imports Jet Fuel'!$A:$A,X$3,'EIA Imports Jet Fuel'!$C:$C,$A22)</f>
        <v/>
      </c>
      <c r="Y22">
        <f>SUMIFS('EIA Imports Jet Fuel'!$D:$D,'EIA Imports Jet Fuel'!$A:$A,Y$3,'EIA Imports Jet Fuel'!$C:$C,$A22)</f>
        <v/>
      </c>
      <c r="Z22">
        <f>SUMIFS('EIA Imports Jet Fuel'!$D:$D,'EIA Imports Jet Fuel'!$A:$A,Z$3,'EIA Imports Jet Fuel'!$C:$C,$A22)</f>
        <v/>
      </c>
      <c r="AA22">
        <f>SUMIFS('EIA Imports Jet Fuel'!$D:$D,'EIA Imports Jet Fuel'!$A:$A,AA$3,'EIA Imports Jet Fuel'!$C:$C,$A22)</f>
        <v/>
      </c>
      <c r="AB22">
        <f>SUMIFS('EIA Imports Jet Fuel'!$D:$D,'EIA Imports Jet Fuel'!$A:$A,AB$3,'EIA Imports Jet Fuel'!$C:$C,$A22)</f>
        <v/>
      </c>
      <c r="AC22">
        <f>SUMIFS('EIA Imports Jet Fuel'!$D:$D,'EIA Imports Jet Fuel'!$A:$A,AC$3,'EIA Imports Jet Fuel'!$C:$C,$A22)</f>
        <v/>
      </c>
      <c r="AD22">
        <f>SUMIFS('EIA Imports Jet Fuel'!$D:$D,'EIA Imports Jet Fuel'!$A:$A,AD$3,'EIA Imports Jet Fuel'!$C:$C,$A22)</f>
        <v/>
      </c>
      <c r="AE22">
        <f>SUMIFS('EIA Imports Jet Fuel'!$D:$D,'EIA Imports Jet Fuel'!$A:$A,AE$3,'EIA Imports Jet Fuel'!$C:$C,$A22)</f>
        <v/>
      </c>
      <c r="AF22">
        <f>SUMIFS('EIA Imports Jet Fuel'!$D:$D,'EIA Imports Jet Fuel'!$A:$A,AF$3,'EIA Imports Jet Fuel'!$C:$C,$A22)</f>
        <v/>
      </c>
      <c r="AG22">
        <f>SUMIFS('EIA Imports Jet Fuel'!$D:$D,'EIA Imports Jet Fuel'!$A:$A,AG$3,'EIA Imports Jet Fuel'!$C:$C,$A22)</f>
        <v/>
      </c>
      <c r="AH22">
        <f>SUMIFS('EIA Imports Jet Fuel'!$D:$D,'EIA Imports Jet Fuel'!$A:$A,AH$3,'EIA Imports Jet Fuel'!$C:$C,$A22)</f>
        <v/>
      </c>
      <c r="AI22">
        <f>SUMIFS('EIA Imports Jet Fuel'!$D:$D,'EIA Imports Jet Fuel'!$A:$A,AI$3,'EIA Imports Jet Fuel'!$C:$C,$A22)</f>
        <v/>
      </c>
      <c r="AJ22">
        <f>SUMIFS('EIA Imports Jet Fuel'!$D:$D,'EIA Imports Jet Fuel'!$A:$A,AJ$3,'EIA Imports Jet Fuel'!$C:$C,$A22)</f>
        <v/>
      </c>
      <c r="AK22">
        <f>SUMIFS('EIA Imports Jet Fuel'!$D:$D,'EIA Imports Jet Fuel'!$A:$A,AK$3,'EIA Imports Jet Fuel'!$C:$C,$A22)</f>
        <v/>
      </c>
      <c r="AL22">
        <f>SUMIFS('EIA Imports Jet Fuel'!$D:$D,'EIA Imports Jet Fuel'!$A:$A,AL$3,'EIA Imports Jet Fuel'!$C:$C,$A22)</f>
        <v/>
      </c>
      <c r="AM22">
        <f>SUMIFS('EIA Imports Jet Fuel'!$D:$D,'EIA Imports Jet Fuel'!$A:$A,AM$3,'EIA Imports Jet Fuel'!$C:$C,$A22)</f>
        <v/>
      </c>
      <c r="AN22">
        <f>SUMIFS('EIA Imports Jet Fuel'!$D:$D,'EIA Imports Jet Fuel'!$A:$A,AN$3,'EIA Imports Jet Fuel'!$C:$C,$A22)</f>
        <v/>
      </c>
      <c r="AO22">
        <f>SUMIFS('EIA Imports Jet Fuel'!$D:$D,'EIA Imports Jet Fuel'!$A:$A,AO$3,'EIA Imports Jet Fuel'!$C:$C,$A22)</f>
        <v/>
      </c>
      <c r="AP22">
        <f>SUMIFS('EIA Imports Jet Fuel'!$D:$D,'EIA Imports Jet Fuel'!$A:$A,AP$3,'EIA Imports Jet Fuel'!$C:$C,$A22)</f>
        <v/>
      </c>
      <c r="AQ22">
        <f>SUMIFS('EIA Imports Jet Fuel'!$D:$D,'EIA Imports Jet Fuel'!$A:$A,AQ$3,'EIA Imports Jet Fuel'!$C:$C,$A22)</f>
        <v/>
      </c>
      <c r="AR22">
        <f>SUMIFS('EIA Imports Jet Fuel'!$D:$D,'EIA Imports Jet Fuel'!$A:$A,AR$3,'EIA Imports Jet Fuel'!$C:$C,$A22)</f>
        <v/>
      </c>
      <c r="AS22">
        <f>SUMIFS('EIA Imports Jet Fuel'!$D:$D,'EIA Imports Jet Fuel'!$A:$A,AS$3,'EIA Imports Jet Fuel'!$C:$C,$A22)</f>
        <v/>
      </c>
      <c r="AT22">
        <f>SUMIFS('EIA Imports Jet Fuel'!$D:$D,'EIA Imports Jet Fuel'!$A:$A,AT$3,'EIA Imports Jet Fuel'!$C:$C,$A22)</f>
        <v/>
      </c>
      <c r="AU22">
        <f>SUMIFS('EIA Imports Jet Fuel'!$D:$D,'EIA Imports Jet Fuel'!$A:$A,AU$3,'EIA Imports Jet Fuel'!$C:$C,$A22)</f>
        <v/>
      </c>
    </row>
    <row r="23" spans="1:47">
      <c r="A23" t="s">
        <v>346</v>
      </c>
      <c r="B23" t="s">
        <v>1648</v>
      </c>
      <c r="C23" t="s">
        <v>1742</v>
      </c>
      <c r="D23">
        <f>SUMIFS('EIA Imports Jet Fuel'!$D:$D,'EIA Imports Jet Fuel'!$A:$A,D$3,'EIA Imports Jet Fuel'!$C:$C,$A23)</f>
        <v/>
      </c>
      <c r="E23">
        <f>SUMIFS('EIA Imports Jet Fuel'!$D:$D,'EIA Imports Jet Fuel'!$A:$A,E$3,'EIA Imports Jet Fuel'!$C:$C,$A23)</f>
        <v/>
      </c>
      <c r="F23">
        <f>SUMIFS('EIA Imports Jet Fuel'!$D:$D,'EIA Imports Jet Fuel'!$A:$A,F$3,'EIA Imports Jet Fuel'!$C:$C,$A23)</f>
        <v/>
      </c>
      <c r="G23">
        <f>SUMIFS('EIA Imports Jet Fuel'!$D:$D,'EIA Imports Jet Fuel'!$A:$A,G$3,'EIA Imports Jet Fuel'!$C:$C,$A23)</f>
        <v/>
      </c>
      <c r="H23">
        <f>SUMIFS('EIA Imports Jet Fuel'!$D:$D,'EIA Imports Jet Fuel'!$A:$A,H$3,'EIA Imports Jet Fuel'!$C:$C,$A23)</f>
        <v/>
      </c>
      <c r="I23">
        <f>SUMIFS('EIA Imports Jet Fuel'!$D:$D,'EIA Imports Jet Fuel'!$A:$A,I$3,'EIA Imports Jet Fuel'!$C:$C,$A23)</f>
        <v/>
      </c>
      <c r="J23">
        <f>SUMIFS('EIA Imports Jet Fuel'!$D:$D,'EIA Imports Jet Fuel'!$A:$A,J$3,'EIA Imports Jet Fuel'!$C:$C,$A23)</f>
        <v/>
      </c>
      <c r="K23">
        <f>SUMIFS('EIA Imports Jet Fuel'!$D:$D,'EIA Imports Jet Fuel'!$A:$A,K$3,'EIA Imports Jet Fuel'!$C:$C,$A23)</f>
        <v/>
      </c>
      <c r="L23">
        <f>SUMIFS('EIA Imports Jet Fuel'!$D:$D,'EIA Imports Jet Fuel'!$A:$A,L$3,'EIA Imports Jet Fuel'!$C:$C,$A23)</f>
        <v/>
      </c>
      <c r="M23">
        <f>SUMIFS('EIA Imports Jet Fuel'!$D:$D,'EIA Imports Jet Fuel'!$A:$A,M$3,'EIA Imports Jet Fuel'!$C:$C,$A23)</f>
        <v/>
      </c>
      <c r="N23">
        <f>SUMIFS('EIA Imports Jet Fuel'!$D:$D,'EIA Imports Jet Fuel'!$A:$A,N$3,'EIA Imports Jet Fuel'!$C:$C,$A23)</f>
        <v/>
      </c>
      <c r="O23">
        <f>SUMIFS('EIA Imports Jet Fuel'!$D:$D,'EIA Imports Jet Fuel'!$A:$A,O$3,'EIA Imports Jet Fuel'!$C:$C,$A23)</f>
        <v/>
      </c>
      <c r="P23">
        <f>SUMIFS('EIA Imports Jet Fuel'!$D:$D,'EIA Imports Jet Fuel'!$A:$A,P$3,'EIA Imports Jet Fuel'!$C:$C,$A23)</f>
        <v/>
      </c>
      <c r="Q23">
        <f>SUMIFS('EIA Imports Jet Fuel'!$D:$D,'EIA Imports Jet Fuel'!$A:$A,Q$3,'EIA Imports Jet Fuel'!$C:$C,$A23)</f>
        <v/>
      </c>
      <c r="R23">
        <f>SUMIFS('EIA Imports Jet Fuel'!$D:$D,'EIA Imports Jet Fuel'!$A:$A,R$3,'EIA Imports Jet Fuel'!$C:$C,$A23)</f>
        <v/>
      </c>
      <c r="S23">
        <f>SUMIFS('EIA Imports Jet Fuel'!$D:$D,'EIA Imports Jet Fuel'!$A:$A,S$3,'EIA Imports Jet Fuel'!$C:$C,$A23)</f>
        <v/>
      </c>
      <c r="T23">
        <f>SUMIFS('EIA Imports Jet Fuel'!$D:$D,'EIA Imports Jet Fuel'!$A:$A,T$3,'EIA Imports Jet Fuel'!$C:$C,$A23)</f>
        <v/>
      </c>
      <c r="U23">
        <f>SUMIFS('EIA Imports Jet Fuel'!$D:$D,'EIA Imports Jet Fuel'!$A:$A,U$3,'EIA Imports Jet Fuel'!$C:$C,$A23)</f>
        <v/>
      </c>
      <c r="V23">
        <f>SUMIFS('EIA Imports Jet Fuel'!$D:$D,'EIA Imports Jet Fuel'!$A:$A,V$3,'EIA Imports Jet Fuel'!$C:$C,$A23)</f>
        <v/>
      </c>
      <c r="W23">
        <f>SUMIFS('EIA Imports Jet Fuel'!$D:$D,'EIA Imports Jet Fuel'!$A:$A,W$3,'EIA Imports Jet Fuel'!$C:$C,$A23)</f>
        <v/>
      </c>
      <c r="X23">
        <f>SUMIFS('EIA Imports Jet Fuel'!$D:$D,'EIA Imports Jet Fuel'!$A:$A,X$3,'EIA Imports Jet Fuel'!$C:$C,$A23)</f>
        <v/>
      </c>
      <c r="Y23">
        <f>SUMIFS('EIA Imports Jet Fuel'!$D:$D,'EIA Imports Jet Fuel'!$A:$A,Y$3,'EIA Imports Jet Fuel'!$C:$C,$A23)</f>
        <v/>
      </c>
      <c r="Z23">
        <f>SUMIFS('EIA Imports Jet Fuel'!$D:$D,'EIA Imports Jet Fuel'!$A:$A,Z$3,'EIA Imports Jet Fuel'!$C:$C,$A23)</f>
        <v/>
      </c>
      <c r="AA23">
        <f>SUMIFS('EIA Imports Jet Fuel'!$D:$D,'EIA Imports Jet Fuel'!$A:$A,AA$3,'EIA Imports Jet Fuel'!$C:$C,$A23)</f>
        <v/>
      </c>
      <c r="AB23">
        <f>SUMIFS('EIA Imports Jet Fuel'!$D:$D,'EIA Imports Jet Fuel'!$A:$A,AB$3,'EIA Imports Jet Fuel'!$C:$C,$A23)</f>
        <v/>
      </c>
      <c r="AC23">
        <f>SUMIFS('EIA Imports Jet Fuel'!$D:$D,'EIA Imports Jet Fuel'!$A:$A,AC$3,'EIA Imports Jet Fuel'!$C:$C,$A23)</f>
        <v/>
      </c>
      <c r="AD23">
        <f>SUMIFS('EIA Imports Jet Fuel'!$D:$D,'EIA Imports Jet Fuel'!$A:$A,AD$3,'EIA Imports Jet Fuel'!$C:$C,$A23)</f>
        <v/>
      </c>
      <c r="AE23">
        <f>SUMIFS('EIA Imports Jet Fuel'!$D:$D,'EIA Imports Jet Fuel'!$A:$A,AE$3,'EIA Imports Jet Fuel'!$C:$C,$A23)</f>
        <v/>
      </c>
      <c r="AF23">
        <f>SUMIFS('EIA Imports Jet Fuel'!$D:$D,'EIA Imports Jet Fuel'!$A:$A,AF$3,'EIA Imports Jet Fuel'!$C:$C,$A23)</f>
        <v/>
      </c>
      <c r="AG23">
        <f>SUMIFS('EIA Imports Jet Fuel'!$D:$D,'EIA Imports Jet Fuel'!$A:$A,AG$3,'EIA Imports Jet Fuel'!$C:$C,$A23)</f>
        <v/>
      </c>
      <c r="AH23">
        <f>SUMIFS('EIA Imports Jet Fuel'!$D:$D,'EIA Imports Jet Fuel'!$A:$A,AH$3,'EIA Imports Jet Fuel'!$C:$C,$A23)</f>
        <v/>
      </c>
      <c r="AI23">
        <f>SUMIFS('EIA Imports Jet Fuel'!$D:$D,'EIA Imports Jet Fuel'!$A:$A,AI$3,'EIA Imports Jet Fuel'!$C:$C,$A23)</f>
        <v/>
      </c>
      <c r="AJ23">
        <f>SUMIFS('EIA Imports Jet Fuel'!$D:$D,'EIA Imports Jet Fuel'!$A:$A,AJ$3,'EIA Imports Jet Fuel'!$C:$C,$A23)</f>
        <v/>
      </c>
      <c r="AK23">
        <f>SUMIFS('EIA Imports Jet Fuel'!$D:$D,'EIA Imports Jet Fuel'!$A:$A,AK$3,'EIA Imports Jet Fuel'!$C:$C,$A23)</f>
        <v/>
      </c>
      <c r="AL23">
        <f>SUMIFS('EIA Imports Jet Fuel'!$D:$D,'EIA Imports Jet Fuel'!$A:$A,AL$3,'EIA Imports Jet Fuel'!$C:$C,$A23)</f>
        <v/>
      </c>
      <c r="AM23">
        <f>SUMIFS('EIA Imports Jet Fuel'!$D:$D,'EIA Imports Jet Fuel'!$A:$A,AM$3,'EIA Imports Jet Fuel'!$C:$C,$A23)</f>
        <v/>
      </c>
      <c r="AN23">
        <f>SUMIFS('EIA Imports Jet Fuel'!$D:$D,'EIA Imports Jet Fuel'!$A:$A,AN$3,'EIA Imports Jet Fuel'!$C:$C,$A23)</f>
        <v/>
      </c>
      <c r="AO23">
        <f>SUMIFS('EIA Imports Jet Fuel'!$D:$D,'EIA Imports Jet Fuel'!$A:$A,AO$3,'EIA Imports Jet Fuel'!$C:$C,$A23)</f>
        <v/>
      </c>
      <c r="AP23">
        <f>SUMIFS('EIA Imports Jet Fuel'!$D:$D,'EIA Imports Jet Fuel'!$A:$A,AP$3,'EIA Imports Jet Fuel'!$C:$C,$A23)</f>
        <v/>
      </c>
      <c r="AQ23">
        <f>SUMIFS('EIA Imports Jet Fuel'!$D:$D,'EIA Imports Jet Fuel'!$A:$A,AQ$3,'EIA Imports Jet Fuel'!$C:$C,$A23)</f>
        <v/>
      </c>
      <c r="AR23">
        <f>SUMIFS('EIA Imports Jet Fuel'!$D:$D,'EIA Imports Jet Fuel'!$A:$A,AR$3,'EIA Imports Jet Fuel'!$C:$C,$A23)</f>
        <v/>
      </c>
      <c r="AS23">
        <f>SUMIFS('EIA Imports Jet Fuel'!$D:$D,'EIA Imports Jet Fuel'!$A:$A,AS$3,'EIA Imports Jet Fuel'!$C:$C,$A23)</f>
        <v/>
      </c>
      <c r="AT23">
        <f>SUMIFS('EIA Imports Jet Fuel'!$D:$D,'EIA Imports Jet Fuel'!$A:$A,AT$3,'EIA Imports Jet Fuel'!$C:$C,$A23)</f>
        <v/>
      </c>
      <c r="AU23">
        <f>SUMIFS('EIA Imports Jet Fuel'!$D:$D,'EIA Imports Jet Fuel'!$A:$A,AU$3,'EIA Imports Jet Fuel'!$C:$C,$A23)</f>
        <v/>
      </c>
    </row>
    <row r="24" spans="1:47">
      <c r="A24" t="s">
        <v>279</v>
      </c>
      <c r="B24" t="s">
        <v>1648</v>
      </c>
      <c r="C24" t="s">
        <v>1742</v>
      </c>
      <c r="D24">
        <f>SUMIFS('EIA Imports Jet Fuel'!$D:$D,'EIA Imports Jet Fuel'!$A:$A,D$3,'EIA Imports Jet Fuel'!$C:$C,$A24)</f>
        <v/>
      </c>
      <c r="E24">
        <f>SUMIFS('EIA Imports Jet Fuel'!$D:$D,'EIA Imports Jet Fuel'!$A:$A,E$3,'EIA Imports Jet Fuel'!$C:$C,$A24)</f>
        <v/>
      </c>
      <c r="F24">
        <f>SUMIFS('EIA Imports Jet Fuel'!$D:$D,'EIA Imports Jet Fuel'!$A:$A,F$3,'EIA Imports Jet Fuel'!$C:$C,$A24)</f>
        <v/>
      </c>
      <c r="G24">
        <f>SUMIFS('EIA Imports Jet Fuel'!$D:$D,'EIA Imports Jet Fuel'!$A:$A,G$3,'EIA Imports Jet Fuel'!$C:$C,$A24)</f>
        <v/>
      </c>
      <c r="H24">
        <f>SUMIFS('EIA Imports Jet Fuel'!$D:$D,'EIA Imports Jet Fuel'!$A:$A,H$3,'EIA Imports Jet Fuel'!$C:$C,$A24)</f>
        <v/>
      </c>
      <c r="I24">
        <f>SUMIFS('EIA Imports Jet Fuel'!$D:$D,'EIA Imports Jet Fuel'!$A:$A,I$3,'EIA Imports Jet Fuel'!$C:$C,$A24)</f>
        <v/>
      </c>
      <c r="J24">
        <f>SUMIFS('EIA Imports Jet Fuel'!$D:$D,'EIA Imports Jet Fuel'!$A:$A,J$3,'EIA Imports Jet Fuel'!$C:$C,$A24)</f>
        <v/>
      </c>
      <c r="K24">
        <f>SUMIFS('EIA Imports Jet Fuel'!$D:$D,'EIA Imports Jet Fuel'!$A:$A,K$3,'EIA Imports Jet Fuel'!$C:$C,$A24)</f>
        <v/>
      </c>
      <c r="L24">
        <f>SUMIFS('EIA Imports Jet Fuel'!$D:$D,'EIA Imports Jet Fuel'!$A:$A,L$3,'EIA Imports Jet Fuel'!$C:$C,$A24)</f>
        <v/>
      </c>
      <c r="M24">
        <f>SUMIFS('EIA Imports Jet Fuel'!$D:$D,'EIA Imports Jet Fuel'!$A:$A,M$3,'EIA Imports Jet Fuel'!$C:$C,$A24)</f>
        <v/>
      </c>
      <c r="N24">
        <f>SUMIFS('EIA Imports Jet Fuel'!$D:$D,'EIA Imports Jet Fuel'!$A:$A,N$3,'EIA Imports Jet Fuel'!$C:$C,$A24)</f>
        <v/>
      </c>
      <c r="O24">
        <f>SUMIFS('EIA Imports Jet Fuel'!$D:$D,'EIA Imports Jet Fuel'!$A:$A,O$3,'EIA Imports Jet Fuel'!$C:$C,$A24)</f>
        <v/>
      </c>
      <c r="P24">
        <f>SUMIFS('EIA Imports Jet Fuel'!$D:$D,'EIA Imports Jet Fuel'!$A:$A,P$3,'EIA Imports Jet Fuel'!$C:$C,$A24)</f>
        <v/>
      </c>
      <c r="Q24">
        <f>SUMIFS('EIA Imports Jet Fuel'!$D:$D,'EIA Imports Jet Fuel'!$A:$A,Q$3,'EIA Imports Jet Fuel'!$C:$C,$A24)</f>
        <v/>
      </c>
      <c r="R24">
        <f>SUMIFS('EIA Imports Jet Fuel'!$D:$D,'EIA Imports Jet Fuel'!$A:$A,R$3,'EIA Imports Jet Fuel'!$C:$C,$A24)</f>
        <v/>
      </c>
      <c r="S24">
        <f>SUMIFS('EIA Imports Jet Fuel'!$D:$D,'EIA Imports Jet Fuel'!$A:$A,S$3,'EIA Imports Jet Fuel'!$C:$C,$A24)</f>
        <v/>
      </c>
      <c r="T24">
        <f>SUMIFS('EIA Imports Jet Fuel'!$D:$D,'EIA Imports Jet Fuel'!$A:$A,T$3,'EIA Imports Jet Fuel'!$C:$C,$A24)</f>
        <v/>
      </c>
      <c r="U24">
        <f>SUMIFS('EIA Imports Jet Fuel'!$D:$D,'EIA Imports Jet Fuel'!$A:$A,U$3,'EIA Imports Jet Fuel'!$C:$C,$A24)</f>
        <v/>
      </c>
      <c r="V24">
        <f>SUMIFS('EIA Imports Jet Fuel'!$D:$D,'EIA Imports Jet Fuel'!$A:$A,V$3,'EIA Imports Jet Fuel'!$C:$C,$A24)</f>
        <v/>
      </c>
      <c r="W24">
        <f>SUMIFS('EIA Imports Jet Fuel'!$D:$D,'EIA Imports Jet Fuel'!$A:$A,W$3,'EIA Imports Jet Fuel'!$C:$C,$A24)</f>
        <v/>
      </c>
      <c r="X24">
        <f>SUMIFS('EIA Imports Jet Fuel'!$D:$D,'EIA Imports Jet Fuel'!$A:$A,X$3,'EIA Imports Jet Fuel'!$C:$C,$A24)</f>
        <v/>
      </c>
      <c r="Y24">
        <f>SUMIFS('EIA Imports Jet Fuel'!$D:$D,'EIA Imports Jet Fuel'!$A:$A,Y$3,'EIA Imports Jet Fuel'!$C:$C,$A24)</f>
        <v/>
      </c>
      <c r="Z24">
        <f>SUMIFS('EIA Imports Jet Fuel'!$D:$D,'EIA Imports Jet Fuel'!$A:$A,Z$3,'EIA Imports Jet Fuel'!$C:$C,$A24)</f>
        <v/>
      </c>
      <c r="AA24">
        <f>SUMIFS('EIA Imports Jet Fuel'!$D:$D,'EIA Imports Jet Fuel'!$A:$A,AA$3,'EIA Imports Jet Fuel'!$C:$C,$A24)</f>
        <v/>
      </c>
      <c r="AB24">
        <f>SUMIFS('EIA Imports Jet Fuel'!$D:$D,'EIA Imports Jet Fuel'!$A:$A,AB$3,'EIA Imports Jet Fuel'!$C:$C,$A24)</f>
        <v/>
      </c>
      <c r="AC24">
        <f>SUMIFS('EIA Imports Jet Fuel'!$D:$D,'EIA Imports Jet Fuel'!$A:$A,AC$3,'EIA Imports Jet Fuel'!$C:$C,$A24)</f>
        <v/>
      </c>
      <c r="AD24">
        <f>SUMIFS('EIA Imports Jet Fuel'!$D:$D,'EIA Imports Jet Fuel'!$A:$A,AD$3,'EIA Imports Jet Fuel'!$C:$C,$A24)</f>
        <v/>
      </c>
      <c r="AE24">
        <f>SUMIFS('EIA Imports Jet Fuel'!$D:$D,'EIA Imports Jet Fuel'!$A:$A,AE$3,'EIA Imports Jet Fuel'!$C:$C,$A24)</f>
        <v/>
      </c>
      <c r="AF24">
        <f>SUMIFS('EIA Imports Jet Fuel'!$D:$D,'EIA Imports Jet Fuel'!$A:$A,AF$3,'EIA Imports Jet Fuel'!$C:$C,$A24)</f>
        <v/>
      </c>
      <c r="AG24">
        <f>SUMIFS('EIA Imports Jet Fuel'!$D:$D,'EIA Imports Jet Fuel'!$A:$A,AG$3,'EIA Imports Jet Fuel'!$C:$C,$A24)</f>
        <v/>
      </c>
      <c r="AH24">
        <f>SUMIFS('EIA Imports Jet Fuel'!$D:$D,'EIA Imports Jet Fuel'!$A:$A,AH$3,'EIA Imports Jet Fuel'!$C:$C,$A24)</f>
        <v/>
      </c>
      <c r="AI24">
        <f>SUMIFS('EIA Imports Jet Fuel'!$D:$D,'EIA Imports Jet Fuel'!$A:$A,AI$3,'EIA Imports Jet Fuel'!$C:$C,$A24)</f>
        <v/>
      </c>
      <c r="AJ24">
        <f>SUMIFS('EIA Imports Jet Fuel'!$D:$D,'EIA Imports Jet Fuel'!$A:$A,AJ$3,'EIA Imports Jet Fuel'!$C:$C,$A24)</f>
        <v/>
      </c>
      <c r="AK24">
        <f>SUMIFS('EIA Imports Jet Fuel'!$D:$D,'EIA Imports Jet Fuel'!$A:$A,AK$3,'EIA Imports Jet Fuel'!$C:$C,$A24)</f>
        <v/>
      </c>
      <c r="AL24">
        <f>SUMIFS('EIA Imports Jet Fuel'!$D:$D,'EIA Imports Jet Fuel'!$A:$A,AL$3,'EIA Imports Jet Fuel'!$C:$C,$A24)</f>
        <v/>
      </c>
      <c r="AM24">
        <f>SUMIFS('EIA Imports Jet Fuel'!$D:$D,'EIA Imports Jet Fuel'!$A:$A,AM$3,'EIA Imports Jet Fuel'!$C:$C,$A24)</f>
        <v/>
      </c>
      <c r="AN24">
        <f>SUMIFS('EIA Imports Jet Fuel'!$D:$D,'EIA Imports Jet Fuel'!$A:$A,AN$3,'EIA Imports Jet Fuel'!$C:$C,$A24)</f>
        <v/>
      </c>
      <c r="AO24">
        <f>SUMIFS('EIA Imports Jet Fuel'!$D:$D,'EIA Imports Jet Fuel'!$A:$A,AO$3,'EIA Imports Jet Fuel'!$C:$C,$A24)</f>
        <v/>
      </c>
      <c r="AP24">
        <f>SUMIFS('EIA Imports Jet Fuel'!$D:$D,'EIA Imports Jet Fuel'!$A:$A,AP$3,'EIA Imports Jet Fuel'!$C:$C,$A24)</f>
        <v/>
      </c>
      <c r="AQ24">
        <f>SUMIFS('EIA Imports Jet Fuel'!$D:$D,'EIA Imports Jet Fuel'!$A:$A,AQ$3,'EIA Imports Jet Fuel'!$C:$C,$A24)</f>
        <v/>
      </c>
      <c r="AR24">
        <f>SUMIFS('EIA Imports Jet Fuel'!$D:$D,'EIA Imports Jet Fuel'!$A:$A,AR$3,'EIA Imports Jet Fuel'!$C:$C,$A24)</f>
        <v/>
      </c>
      <c r="AS24">
        <f>SUMIFS('EIA Imports Jet Fuel'!$D:$D,'EIA Imports Jet Fuel'!$A:$A,AS$3,'EIA Imports Jet Fuel'!$C:$C,$A24)</f>
        <v/>
      </c>
      <c r="AT24">
        <f>SUMIFS('EIA Imports Jet Fuel'!$D:$D,'EIA Imports Jet Fuel'!$A:$A,AT$3,'EIA Imports Jet Fuel'!$C:$C,$A24)</f>
        <v/>
      </c>
      <c r="AU24">
        <f>SUMIFS('EIA Imports Jet Fuel'!$D:$D,'EIA Imports Jet Fuel'!$A:$A,AU$3,'EIA Imports Jet Fuel'!$C:$C,$A24)</f>
        <v/>
      </c>
    </row>
    <row r="25" spans="1:47">
      <c r="A25" t="s">
        <v>296</v>
      </c>
      <c r="B25" t="s">
        <v>1648</v>
      </c>
      <c r="C25" t="s">
        <v>1742</v>
      </c>
      <c r="D25">
        <f>SUMIFS('EIA Imports Jet Fuel'!$D:$D,'EIA Imports Jet Fuel'!$A:$A,D$3,'EIA Imports Jet Fuel'!$C:$C,$A25)</f>
        <v/>
      </c>
      <c r="E25">
        <f>SUMIFS('EIA Imports Jet Fuel'!$D:$D,'EIA Imports Jet Fuel'!$A:$A,E$3,'EIA Imports Jet Fuel'!$C:$C,$A25)</f>
        <v/>
      </c>
      <c r="F25">
        <f>SUMIFS('EIA Imports Jet Fuel'!$D:$D,'EIA Imports Jet Fuel'!$A:$A,F$3,'EIA Imports Jet Fuel'!$C:$C,$A25)</f>
        <v/>
      </c>
      <c r="G25">
        <f>SUMIFS('EIA Imports Jet Fuel'!$D:$D,'EIA Imports Jet Fuel'!$A:$A,G$3,'EIA Imports Jet Fuel'!$C:$C,$A25)</f>
        <v/>
      </c>
      <c r="H25">
        <f>SUMIFS('EIA Imports Jet Fuel'!$D:$D,'EIA Imports Jet Fuel'!$A:$A,H$3,'EIA Imports Jet Fuel'!$C:$C,$A25)</f>
        <v/>
      </c>
      <c r="I25">
        <f>SUMIFS('EIA Imports Jet Fuel'!$D:$D,'EIA Imports Jet Fuel'!$A:$A,I$3,'EIA Imports Jet Fuel'!$C:$C,$A25)</f>
        <v/>
      </c>
      <c r="J25">
        <f>SUMIFS('EIA Imports Jet Fuel'!$D:$D,'EIA Imports Jet Fuel'!$A:$A,J$3,'EIA Imports Jet Fuel'!$C:$C,$A25)</f>
        <v/>
      </c>
      <c r="K25">
        <f>SUMIFS('EIA Imports Jet Fuel'!$D:$D,'EIA Imports Jet Fuel'!$A:$A,K$3,'EIA Imports Jet Fuel'!$C:$C,$A25)</f>
        <v/>
      </c>
      <c r="L25">
        <f>SUMIFS('EIA Imports Jet Fuel'!$D:$D,'EIA Imports Jet Fuel'!$A:$A,L$3,'EIA Imports Jet Fuel'!$C:$C,$A25)</f>
        <v/>
      </c>
      <c r="M25">
        <f>SUMIFS('EIA Imports Jet Fuel'!$D:$D,'EIA Imports Jet Fuel'!$A:$A,M$3,'EIA Imports Jet Fuel'!$C:$C,$A25)</f>
        <v/>
      </c>
      <c r="N25">
        <f>SUMIFS('EIA Imports Jet Fuel'!$D:$D,'EIA Imports Jet Fuel'!$A:$A,N$3,'EIA Imports Jet Fuel'!$C:$C,$A25)</f>
        <v/>
      </c>
      <c r="O25">
        <f>SUMIFS('EIA Imports Jet Fuel'!$D:$D,'EIA Imports Jet Fuel'!$A:$A,O$3,'EIA Imports Jet Fuel'!$C:$C,$A25)</f>
        <v/>
      </c>
      <c r="P25">
        <f>SUMIFS('EIA Imports Jet Fuel'!$D:$D,'EIA Imports Jet Fuel'!$A:$A,P$3,'EIA Imports Jet Fuel'!$C:$C,$A25)</f>
        <v/>
      </c>
      <c r="Q25">
        <f>SUMIFS('EIA Imports Jet Fuel'!$D:$D,'EIA Imports Jet Fuel'!$A:$A,Q$3,'EIA Imports Jet Fuel'!$C:$C,$A25)</f>
        <v/>
      </c>
      <c r="R25">
        <f>SUMIFS('EIA Imports Jet Fuel'!$D:$D,'EIA Imports Jet Fuel'!$A:$A,R$3,'EIA Imports Jet Fuel'!$C:$C,$A25)</f>
        <v/>
      </c>
      <c r="S25">
        <f>SUMIFS('EIA Imports Jet Fuel'!$D:$D,'EIA Imports Jet Fuel'!$A:$A,S$3,'EIA Imports Jet Fuel'!$C:$C,$A25)</f>
        <v/>
      </c>
      <c r="T25">
        <f>SUMIFS('EIA Imports Jet Fuel'!$D:$D,'EIA Imports Jet Fuel'!$A:$A,T$3,'EIA Imports Jet Fuel'!$C:$C,$A25)</f>
        <v/>
      </c>
      <c r="U25">
        <f>SUMIFS('EIA Imports Jet Fuel'!$D:$D,'EIA Imports Jet Fuel'!$A:$A,U$3,'EIA Imports Jet Fuel'!$C:$C,$A25)</f>
        <v/>
      </c>
      <c r="V25">
        <f>SUMIFS('EIA Imports Jet Fuel'!$D:$D,'EIA Imports Jet Fuel'!$A:$A,V$3,'EIA Imports Jet Fuel'!$C:$C,$A25)</f>
        <v/>
      </c>
      <c r="W25">
        <f>SUMIFS('EIA Imports Jet Fuel'!$D:$D,'EIA Imports Jet Fuel'!$A:$A,W$3,'EIA Imports Jet Fuel'!$C:$C,$A25)</f>
        <v/>
      </c>
      <c r="X25">
        <f>SUMIFS('EIA Imports Jet Fuel'!$D:$D,'EIA Imports Jet Fuel'!$A:$A,X$3,'EIA Imports Jet Fuel'!$C:$C,$A25)</f>
        <v/>
      </c>
      <c r="Y25">
        <f>SUMIFS('EIA Imports Jet Fuel'!$D:$D,'EIA Imports Jet Fuel'!$A:$A,Y$3,'EIA Imports Jet Fuel'!$C:$C,$A25)</f>
        <v/>
      </c>
      <c r="Z25">
        <f>SUMIFS('EIA Imports Jet Fuel'!$D:$D,'EIA Imports Jet Fuel'!$A:$A,Z$3,'EIA Imports Jet Fuel'!$C:$C,$A25)</f>
        <v/>
      </c>
      <c r="AA25">
        <f>SUMIFS('EIA Imports Jet Fuel'!$D:$D,'EIA Imports Jet Fuel'!$A:$A,AA$3,'EIA Imports Jet Fuel'!$C:$C,$A25)</f>
        <v/>
      </c>
      <c r="AB25">
        <f>SUMIFS('EIA Imports Jet Fuel'!$D:$D,'EIA Imports Jet Fuel'!$A:$A,AB$3,'EIA Imports Jet Fuel'!$C:$C,$A25)</f>
        <v/>
      </c>
      <c r="AC25">
        <f>SUMIFS('EIA Imports Jet Fuel'!$D:$D,'EIA Imports Jet Fuel'!$A:$A,AC$3,'EIA Imports Jet Fuel'!$C:$C,$A25)</f>
        <v/>
      </c>
      <c r="AD25">
        <f>SUMIFS('EIA Imports Jet Fuel'!$D:$D,'EIA Imports Jet Fuel'!$A:$A,AD$3,'EIA Imports Jet Fuel'!$C:$C,$A25)</f>
        <v/>
      </c>
      <c r="AE25">
        <f>SUMIFS('EIA Imports Jet Fuel'!$D:$D,'EIA Imports Jet Fuel'!$A:$A,AE$3,'EIA Imports Jet Fuel'!$C:$C,$A25)</f>
        <v/>
      </c>
      <c r="AF25">
        <f>SUMIFS('EIA Imports Jet Fuel'!$D:$D,'EIA Imports Jet Fuel'!$A:$A,AF$3,'EIA Imports Jet Fuel'!$C:$C,$A25)</f>
        <v/>
      </c>
      <c r="AG25">
        <f>SUMIFS('EIA Imports Jet Fuel'!$D:$D,'EIA Imports Jet Fuel'!$A:$A,AG$3,'EIA Imports Jet Fuel'!$C:$C,$A25)</f>
        <v/>
      </c>
      <c r="AH25">
        <f>SUMIFS('EIA Imports Jet Fuel'!$D:$D,'EIA Imports Jet Fuel'!$A:$A,AH$3,'EIA Imports Jet Fuel'!$C:$C,$A25)</f>
        <v/>
      </c>
      <c r="AI25">
        <f>SUMIFS('EIA Imports Jet Fuel'!$D:$D,'EIA Imports Jet Fuel'!$A:$A,AI$3,'EIA Imports Jet Fuel'!$C:$C,$A25)</f>
        <v/>
      </c>
      <c r="AJ25">
        <f>SUMIFS('EIA Imports Jet Fuel'!$D:$D,'EIA Imports Jet Fuel'!$A:$A,AJ$3,'EIA Imports Jet Fuel'!$C:$C,$A25)</f>
        <v/>
      </c>
      <c r="AK25">
        <f>SUMIFS('EIA Imports Jet Fuel'!$D:$D,'EIA Imports Jet Fuel'!$A:$A,AK$3,'EIA Imports Jet Fuel'!$C:$C,$A25)</f>
        <v/>
      </c>
      <c r="AL25">
        <f>SUMIFS('EIA Imports Jet Fuel'!$D:$D,'EIA Imports Jet Fuel'!$A:$A,AL$3,'EIA Imports Jet Fuel'!$C:$C,$A25)</f>
        <v/>
      </c>
      <c r="AM25">
        <f>SUMIFS('EIA Imports Jet Fuel'!$D:$D,'EIA Imports Jet Fuel'!$A:$A,AM$3,'EIA Imports Jet Fuel'!$C:$C,$A25)</f>
        <v/>
      </c>
      <c r="AN25">
        <f>SUMIFS('EIA Imports Jet Fuel'!$D:$D,'EIA Imports Jet Fuel'!$A:$A,AN$3,'EIA Imports Jet Fuel'!$C:$C,$A25)</f>
        <v/>
      </c>
      <c r="AO25">
        <f>SUMIFS('EIA Imports Jet Fuel'!$D:$D,'EIA Imports Jet Fuel'!$A:$A,AO$3,'EIA Imports Jet Fuel'!$C:$C,$A25)</f>
        <v/>
      </c>
      <c r="AP25">
        <f>SUMIFS('EIA Imports Jet Fuel'!$D:$D,'EIA Imports Jet Fuel'!$A:$A,AP$3,'EIA Imports Jet Fuel'!$C:$C,$A25)</f>
        <v/>
      </c>
      <c r="AQ25">
        <f>SUMIFS('EIA Imports Jet Fuel'!$D:$D,'EIA Imports Jet Fuel'!$A:$A,AQ$3,'EIA Imports Jet Fuel'!$C:$C,$A25)</f>
        <v/>
      </c>
      <c r="AR25">
        <f>SUMIFS('EIA Imports Jet Fuel'!$D:$D,'EIA Imports Jet Fuel'!$A:$A,AR$3,'EIA Imports Jet Fuel'!$C:$C,$A25)</f>
        <v/>
      </c>
      <c r="AS25">
        <f>SUMIFS('EIA Imports Jet Fuel'!$D:$D,'EIA Imports Jet Fuel'!$A:$A,AS$3,'EIA Imports Jet Fuel'!$C:$C,$A25)</f>
        <v/>
      </c>
      <c r="AT25">
        <f>SUMIFS('EIA Imports Jet Fuel'!$D:$D,'EIA Imports Jet Fuel'!$A:$A,AT$3,'EIA Imports Jet Fuel'!$C:$C,$A25)</f>
        <v/>
      </c>
      <c r="AU25">
        <f>SUMIFS('EIA Imports Jet Fuel'!$D:$D,'EIA Imports Jet Fuel'!$A:$A,AU$3,'EIA Imports Jet Fuel'!$C:$C,$A25)</f>
        <v/>
      </c>
    </row>
    <row r="26" spans="1:47">
      <c r="A26" t="s">
        <v>334</v>
      </c>
      <c r="B26" t="s">
        <v>1648</v>
      </c>
      <c r="C26" t="s">
        <v>1742</v>
      </c>
      <c r="D26">
        <f>SUMIFS('EIA Imports Jet Fuel'!$D:$D,'EIA Imports Jet Fuel'!$A:$A,D$3,'EIA Imports Jet Fuel'!$C:$C,$A26)</f>
        <v/>
      </c>
      <c r="E26">
        <f>SUMIFS('EIA Imports Jet Fuel'!$D:$D,'EIA Imports Jet Fuel'!$A:$A,E$3,'EIA Imports Jet Fuel'!$C:$C,$A26)</f>
        <v/>
      </c>
      <c r="F26">
        <f>SUMIFS('EIA Imports Jet Fuel'!$D:$D,'EIA Imports Jet Fuel'!$A:$A,F$3,'EIA Imports Jet Fuel'!$C:$C,$A26)</f>
        <v/>
      </c>
      <c r="G26">
        <f>SUMIFS('EIA Imports Jet Fuel'!$D:$D,'EIA Imports Jet Fuel'!$A:$A,G$3,'EIA Imports Jet Fuel'!$C:$C,$A26)</f>
        <v/>
      </c>
      <c r="H26">
        <f>SUMIFS('EIA Imports Jet Fuel'!$D:$D,'EIA Imports Jet Fuel'!$A:$A,H$3,'EIA Imports Jet Fuel'!$C:$C,$A26)</f>
        <v/>
      </c>
      <c r="I26">
        <f>SUMIFS('EIA Imports Jet Fuel'!$D:$D,'EIA Imports Jet Fuel'!$A:$A,I$3,'EIA Imports Jet Fuel'!$C:$C,$A26)</f>
        <v/>
      </c>
      <c r="J26">
        <f>SUMIFS('EIA Imports Jet Fuel'!$D:$D,'EIA Imports Jet Fuel'!$A:$A,J$3,'EIA Imports Jet Fuel'!$C:$C,$A26)</f>
        <v/>
      </c>
      <c r="K26">
        <f>SUMIFS('EIA Imports Jet Fuel'!$D:$D,'EIA Imports Jet Fuel'!$A:$A,K$3,'EIA Imports Jet Fuel'!$C:$C,$A26)</f>
        <v/>
      </c>
      <c r="L26">
        <f>SUMIFS('EIA Imports Jet Fuel'!$D:$D,'EIA Imports Jet Fuel'!$A:$A,L$3,'EIA Imports Jet Fuel'!$C:$C,$A26)</f>
        <v/>
      </c>
      <c r="M26">
        <f>SUMIFS('EIA Imports Jet Fuel'!$D:$D,'EIA Imports Jet Fuel'!$A:$A,M$3,'EIA Imports Jet Fuel'!$C:$C,$A26)</f>
        <v/>
      </c>
      <c r="N26">
        <f>SUMIFS('EIA Imports Jet Fuel'!$D:$D,'EIA Imports Jet Fuel'!$A:$A,N$3,'EIA Imports Jet Fuel'!$C:$C,$A26)</f>
        <v/>
      </c>
      <c r="O26">
        <f>SUMIFS('EIA Imports Jet Fuel'!$D:$D,'EIA Imports Jet Fuel'!$A:$A,O$3,'EIA Imports Jet Fuel'!$C:$C,$A26)</f>
        <v/>
      </c>
      <c r="P26">
        <f>SUMIFS('EIA Imports Jet Fuel'!$D:$D,'EIA Imports Jet Fuel'!$A:$A,P$3,'EIA Imports Jet Fuel'!$C:$C,$A26)</f>
        <v/>
      </c>
      <c r="Q26">
        <f>SUMIFS('EIA Imports Jet Fuel'!$D:$D,'EIA Imports Jet Fuel'!$A:$A,Q$3,'EIA Imports Jet Fuel'!$C:$C,$A26)</f>
        <v/>
      </c>
      <c r="R26">
        <f>SUMIFS('EIA Imports Jet Fuel'!$D:$D,'EIA Imports Jet Fuel'!$A:$A,R$3,'EIA Imports Jet Fuel'!$C:$C,$A26)</f>
        <v/>
      </c>
      <c r="S26">
        <f>SUMIFS('EIA Imports Jet Fuel'!$D:$D,'EIA Imports Jet Fuel'!$A:$A,S$3,'EIA Imports Jet Fuel'!$C:$C,$A26)</f>
        <v/>
      </c>
      <c r="T26">
        <f>SUMIFS('EIA Imports Jet Fuel'!$D:$D,'EIA Imports Jet Fuel'!$A:$A,T$3,'EIA Imports Jet Fuel'!$C:$C,$A26)</f>
        <v/>
      </c>
      <c r="U26">
        <f>SUMIFS('EIA Imports Jet Fuel'!$D:$D,'EIA Imports Jet Fuel'!$A:$A,U$3,'EIA Imports Jet Fuel'!$C:$C,$A26)</f>
        <v/>
      </c>
      <c r="V26">
        <f>SUMIFS('EIA Imports Jet Fuel'!$D:$D,'EIA Imports Jet Fuel'!$A:$A,V$3,'EIA Imports Jet Fuel'!$C:$C,$A26)</f>
        <v/>
      </c>
      <c r="W26">
        <f>SUMIFS('EIA Imports Jet Fuel'!$D:$D,'EIA Imports Jet Fuel'!$A:$A,W$3,'EIA Imports Jet Fuel'!$C:$C,$A26)</f>
        <v/>
      </c>
      <c r="X26">
        <f>SUMIFS('EIA Imports Jet Fuel'!$D:$D,'EIA Imports Jet Fuel'!$A:$A,X$3,'EIA Imports Jet Fuel'!$C:$C,$A26)</f>
        <v/>
      </c>
      <c r="Y26">
        <f>SUMIFS('EIA Imports Jet Fuel'!$D:$D,'EIA Imports Jet Fuel'!$A:$A,Y$3,'EIA Imports Jet Fuel'!$C:$C,$A26)</f>
        <v/>
      </c>
      <c r="Z26">
        <f>SUMIFS('EIA Imports Jet Fuel'!$D:$D,'EIA Imports Jet Fuel'!$A:$A,Z$3,'EIA Imports Jet Fuel'!$C:$C,$A26)</f>
        <v/>
      </c>
      <c r="AA26">
        <f>SUMIFS('EIA Imports Jet Fuel'!$D:$D,'EIA Imports Jet Fuel'!$A:$A,AA$3,'EIA Imports Jet Fuel'!$C:$C,$A26)</f>
        <v/>
      </c>
      <c r="AB26">
        <f>SUMIFS('EIA Imports Jet Fuel'!$D:$D,'EIA Imports Jet Fuel'!$A:$A,AB$3,'EIA Imports Jet Fuel'!$C:$C,$A26)</f>
        <v/>
      </c>
      <c r="AC26">
        <f>SUMIFS('EIA Imports Jet Fuel'!$D:$D,'EIA Imports Jet Fuel'!$A:$A,AC$3,'EIA Imports Jet Fuel'!$C:$C,$A26)</f>
        <v/>
      </c>
      <c r="AD26">
        <f>SUMIFS('EIA Imports Jet Fuel'!$D:$D,'EIA Imports Jet Fuel'!$A:$A,AD$3,'EIA Imports Jet Fuel'!$C:$C,$A26)</f>
        <v/>
      </c>
      <c r="AE26">
        <f>SUMIFS('EIA Imports Jet Fuel'!$D:$D,'EIA Imports Jet Fuel'!$A:$A,AE$3,'EIA Imports Jet Fuel'!$C:$C,$A26)</f>
        <v/>
      </c>
      <c r="AF26">
        <f>SUMIFS('EIA Imports Jet Fuel'!$D:$D,'EIA Imports Jet Fuel'!$A:$A,AF$3,'EIA Imports Jet Fuel'!$C:$C,$A26)</f>
        <v/>
      </c>
      <c r="AG26">
        <f>SUMIFS('EIA Imports Jet Fuel'!$D:$D,'EIA Imports Jet Fuel'!$A:$A,AG$3,'EIA Imports Jet Fuel'!$C:$C,$A26)</f>
        <v/>
      </c>
      <c r="AH26">
        <f>SUMIFS('EIA Imports Jet Fuel'!$D:$D,'EIA Imports Jet Fuel'!$A:$A,AH$3,'EIA Imports Jet Fuel'!$C:$C,$A26)</f>
        <v/>
      </c>
      <c r="AI26">
        <f>SUMIFS('EIA Imports Jet Fuel'!$D:$D,'EIA Imports Jet Fuel'!$A:$A,AI$3,'EIA Imports Jet Fuel'!$C:$C,$A26)</f>
        <v/>
      </c>
      <c r="AJ26">
        <f>SUMIFS('EIA Imports Jet Fuel'!$D:$D,'EIA Imports Jet Fuel'!$A:$A,AJ$3,'EIA Imports Jet Fuel'!$C:$C,$A26)</f>
        <v/>
      </c>
      <c r="AK26">
        <f>SUMIFS('EIA Imports Jet Fuel'!$D:$D,'EIA Imports Jet Fuel'!$A:$A,AK$3,'EIA Imports Jet Fuel'!$C:$C,$A26)</f>
        <v/>
      </c>
      <c r="AL26">
        <f>SUMIFS('EIA Imports Jet Fuel'!$D:$D,'EIA Imports Jet Fuel'!$A:$A,AL$3,'EIA Imports Jet Fuel'!$C:$C,$A26)</f>
        <v/>
      </c>
      <c r="AM26">
        <f>SUMIFS('EIA Imports Jet Fuel'!$D:$D,'EIA Imports Jet Fuel'!$A:$A,AM$3,'EIA Imports Jet Fuel'!$C:$C,$A26)</f>
        <v/>
      </c>
      <c r="AN26">
        <f>SUMIFS('EIA Imports Jet Fuel'!$D:$D,'EIA Imports Jet Fuel'!$A:$A,AN$3,'EIA Imports Jet Fuel'!$C:$C,$A26)</f>
        <v/>
      </c>
      <c r="AO26">
        <f>SUMIFS('EIA Imports Jet Fuel'!$D:$D,'EIA Imports Jet Fuel'!$A:$A,AO$3,'EIA Imports Jet Fuel'!$C:$C,$A26)</f>
        <v/>
      </c>
      <c r="AP26">
        <f>SUMIFS('EIA Imports Jet Fuel'!$D:$D,'EIA Imports Jet Fuel'!$A:$A,AP$3,'EIA Imports Jet Fuel'!$C:$C,$A26)</f>
        <v/>
      </c>
      <c r="AQ26">
        <f>SUMIFS('EIA Imports Jet Fuel'!$D:$D,'EIA Imports Jet Fuel'!$A:$A,AQ$3,'EIA Imports Jet Fuel'!$C:$C,$A26)</f>
        <v/>
      </c>
      <c r="AR26">
        <f>SUMIFS('EIA Imports Jet Fuel'!$D:$D,'EIA Imports Jet Fuel'!$A:$A,AR$3,'EIA Imports Jet Fuel'!$C:$C,$A26)</f>
        <v/>
      </c>
      <c r="AS26">
        <f>SUMIFS('EIA Imports Jet Fuel'!$D:$D,'EIA Imports Jet Fuel'!$A:$A,AS$3,'EIA Imports Jet Fuel'!$C:$C,$A26)</f>
        <v/>
      </c>
      <c r="AT26">
        <f>SUMIFS('EIA Imports Jet Fuel'!$D:$D,'EIA Imports Jet Fuel'!$A:$A,AT$3,'EIA Imports Jet Fuel'!$C:$C,$A26)</f>
        <v/>
      </c>
      <c r="AU26">
        <f>SUMIFS('EIA Imports Jet Fuel'!$D:$D,'EIA Imports Jet Fuel'!$A:$A,AU$3,'EIA Imports Jet Fuel'!$C:$C,$A26)</f>
        <v/>
      </c>
    </row>
    <row r="27" spans="1:47">
      <c r="A27" t="s">
        <v>252</v>
      </c>
      <c r="B27" t="s">
        <v>1648</v>
      </c>
      <c r="C27" t="s">
        <v>1742</v>
      </c>
      <c r="D27">
        <f>SUMIFS('EIA Imports Jet Fuel'!$D:$D,'EIA Imports Jet Fuel'!$A:$A,D$3,'EIA Imports Jet Fuel'!$C:$C,$A27)</f>
        <v/>
      </c>
      <c r="E27">
        <f>SUMIFS('EIA Imports Jet Fuel'!$D:$D,'EIA Imports Jet Fuel'!$A:$A,E$3,'EIA Imports Jet Fuel'!$C:$C,$A27)</f>
        <v/>
      </c>
      <c r="F27">
        <f>SUMIFS('EIA Imports Jet Fuel'!$D:$D,'EIA Imports Jet Fuel'!$A:$A,F$3,'EIA Imports Jet Fuel'!$C:$C,$A27)</f>
        <v/>
      </c>
      <c r="G27">
        <f>SUMIFS('EIA Imports Jet Fuel'!$D:$D,'EIA Imports Jet Fuel'!$A:$A,G$3,'EIA Imports Jet Fuel'!$C:$C,$A27)</f>
        <v/>
      </c>
      <c r="H27">
        <f>SUMIFS('EIA Imports Jet Fuel'!$D:$D,'EIA Imports Jet Fuel'!$A:$A,H$3,'EIA Imports Jet Fuel'!$C:$C,$A27)</f>
        <v/>
      </c>
      <c r="I27">
        <f>SUMIFS('EIA Imports Jet Fuel'!$D:$D,'EIA Imports Jet Fuel'!$A:$A,I$3,'EIA Imports Jet Fuel'!$C:$C,$A27)</f>
        <v/>
      </c>
      <c r="J27">
        <f>SUMIFS('EIA Imports Jet Fuel'!$D:$D,'EIA Imports Jet Fuel'!$A:$A,J$3,'EIA Imports Jet Fuel'!$C:$C,$A27)</f>
        <v/>
      </c>
      <c r="K27">
        <f>SUMIFS('EIA Imports Jet Fuel'!$D:$D,'EIA Imports Jet Fuel'!$A:$A,K$3,'EIA Imports Jet Fuel'!$C:$C,$A27)</f>
        <v/>
      </c>
      <c r="L27">
        <f>SUMIFS('EIA Imports Jet Fuel'!$D:$D,'EIA Imports Jet Fuel'!$A:$A,L$3,'EIA Imports Jet Fuel'!$C:$C,$A27)</f>
        <v/>
      </c>
      <c r="M27">
        <f>SUMIFS('EIA Imports Jet Fuel'!$D:$D,'EIA Imports Jet Fuel'!$A:$A,M$3,'EIA Imports Jet Fuel'!$C:$C,$A27)</f>
        <v/>
      </c>
      <c r="N27">
        <f>SUMIFS('EIA Imports Jet Fuel'!$D:$D,'EIA Imports Jet Fuel'!$A:$A,N$3,'EIA Imports Jet Fuel'!$C:$C,$A27)</f>
        <v/>
      </c>
      <c r="O27">
        <f>SUMIFS('EIA Imports Jet Fuel'!$D:$D,'EIA Imports Jet Fuel'!$A:$A,O$3,'EIA Imports Jet Fuel'!$C:$C,$A27)</f>
        <v/>
      </c>
      <c r="P27">
        <f>SUMIFS('EIA Imports Jet Fuel'!$D:$D,'EIA Imports Jet Fuel'!$A:$A,P$3,'EIA Imports Jet Fuel'!$C:$C,$A27)</f>
        <v/>
      </c>
      <c r="Q27">
        <f>SUMIFS('EIA Imports Jet Fuel'!$D:$D,'EIA Imports Jet Fuel'!$A:$A,Q$3,'EIA Imports Jet Fuel'!$C:$C,$A27)</f>
        <v/>
      </c>
      <c r="R27">
        <f>SUMIFS('EIA Imports Jet Fuel'!$D:$D,'EIA Imports Jet Fuel'!$A:$A,R$3,'EIA Imports Jet Fuel'!$C:$C,$A27)</f>
        <v/>
      </c>
      <c r="S27">
        <f>SUMIFS('EIA Imports Jet Fuel'!$D:$D,'EIA Imports Jet Fuel'!$A:$A,S$3,'EIA Imports Jet Fuel'!$C:$C,$A27)</f>
        <v/>
      </c>
      <c r="T27">
        <f>SUMIFS('EIA Imports Jet Fuel'!$D:$D,'EIA Imports Jet Fuel'!$A:$A,T$3,'EIA Imports Jet Fuel'!$C:$C,$A27)</f>
        <v/>
      </c>
      <c r="U27">
        <f>SUMIFS('EIA Imports Jet Fuel'!$D:$D,'EIA Imports Jet Fuel'!$A:$A,U$3,'EIA Imports Jet Fuel'!$C:$C,$A27)</f>
        <v/>
      </c>
      <c r="V27">
        <f>SUMIFS('EIA Imports Jet Fuel'!$D:$D,'EIA Imports Jet Fuel'!$A:$A,V$3,'EIA Imports Jet Fuel'!$C:$C,$A27)</f>
        <v/>
      </c>
      <c r="W27">
        <f>SUMIFS('EIA Imports Jet Fuel'!$D:$D,'EIA Imports Jet Fuel'!$A:$A,W$3,'EIA Imports Jet Fuel'!$C:$C,$A27)</f>
        <v/>
      </c>
      <c r="X27">
        <f>SUMIFS('EIA Imports Jet Fuel'!$D:$D,'EIA Imports Jet Fuel'!$A:$A,X$3,'EIA Imports Jet Fuel'!$C:$C,$A27)</f>
        <v/>
      </c>
      <c r="Y27">
        <f>SUMIFS('EIA Imports Jet Fuel'!$D:$D,'EIA Imports Jet Fuel'!$A:$A,Y$3,'EIA Imports Jet Fuel'!$C:$C,$A27)</f>
        <v/>
      </c>
      <c r="Z27">
        <f>SUMIFS('EIA Imports Jet Fuel'!$D:$D,'EIA Imports Jet Fuel'!$A:$A,Z$3,'EIA Imports Jet Fuel'!$C:$C,$A27)</f>
        <v/>
      </c>
      <c r="AA27">
        <f>SUMIFS('EIA Imports Jet Fuel'!$D:$D,'EIA Imports Jet Fuel'!$A:$A,AA$3,'EIA Imports Jet Fuel'!$C:$C,$A27)</f>
        <v/>
      </c>
      <c r="AB27">
        <f>SUMIFS('EIA Imports Jet Fuel'!$D:$D,'EIA Imports Jet Fuel'!$A:$A,AB$3,'EIA Imports Jet Fuel'!$C:$C,$A27)</f>
        <v/>
      </c>
      <c r="AC27">
        <f>SUMIFS('EIA Imports Jet Fuel'!$D:$D,'EIA Imports Jet Fuel'!$A:$A,AC$3,'EIA Imports Jet Fuel'!$C:$C,$A27)</f>
        <v/>
      </c>
      <c r="AD27">
        <f>SUMIFS('EIA Imports Jet Fuel'!$D:$D,'EIA Imports Jet Fuel'!$A:$A,AD$3,'EIA Imports Jet Fuel'!$C:$C,$A27)</f>
        <v/>
      </c>
      <c r="AE27">
        <f>SUMIFS('EIA Imports Jet Fuel'!$D:$D,'EIA Imports Jet Fuel'!$A:$A,AE$3,'EIA Imports Jet Fuel'!$C:$C,$A27)</f>
        <v/>
      </c>
      <c r="AF27">
        <f>SUMIFS('EIA Imports Jet Fuel'!$D:$D,'EIA Imports Jet Fuel'!$A:$A,AF$3,'EIA Imports Jet Fuel'!$C:$C,$A27)</f>
        <v/>
      </c>
      <c r="AG27">
        <f>SUMIFS('EIA Imports Jet Fuel'!$D:$D,'EIA Imports Jet Fuel'!$A:$A,AG$3,'EIA Imports Jet Fuel'!$C:$C,$A27)</f>
        <v/>
      </c>
      <c r="AH27">
        <f>SUMIFS('EIA Imports Jet Fuel'!$D:$D,'EIA Imports Jet Fuel'!$A:$A,AH$3,'EIA Imports Jet Fuel'!$C:$C,$A27)</f>
        <v/>
      </c>
      <c r="AI27">
        <f>SUMIFS('EIA Imports Jet Fuel'!$D:$D,'EIA Imports Jet Fuel'!$A:$A,AI$3,'EIA Imports Jet Fuel'!$C:$C,$A27)</f>
        <v/>
      </c>
      <c r="AJ27">
        <f>SUMIFS('EIA Imports Jet Fuel'!$D:$D,'EIA Imports Jet Fuel'!$A:$A,AJ$3,'EIA Imports Jet Fuel'!$C:$C,$A27)</f>
        <v/>
      </c>
      <c r="AK27">
        <f>SUMIFS('EIA Imports Jet Fuel'!$D:$D,'EIA Imports Jet Fuel'!$A:$A,AK$3,'EIA Imports Jet Fuel'!$C:$C,$A27)</f>
        <v/>
      </c>
      <c r="AL27">
        <f>SUMIFS('EIA Imports Jet Fuel'!$D:$D,'EIA Imports Jet Fuel'!$A:$A,AL$3,'EIA Imports Jet Fuel'!$C:$C,$A27)</f>
        <v/>
      </c>
      <c r="AM27">
        <f>SUMIFS('EIA Imports Jet Fuel'!$D:$D,'EIA Imports Jet Fuel'!$A:$A,AM$3,'EIA Imports Jet Fuel'!$C:$C,$A27)</f>
        <v/>
      </c>
      <c r="AN27">
        <f>SUMIFS('EIA Imports Jet Fuel'!$D:$D,'EIA Imports Jet Fuel'!$A:$A,AN$3,'EIA Imports Jet Fuel'!$C:$C,$A27)</f>
        <v/>
      </c>
      <c r="AO27">
        <f>SUMIFS('EIA Imports Jet Fuel'!$D:$D,'EIA Imports Jet Fuel'!$A:$A,AO$3,'EIA Imports Jet Fuel'!$C:$C,$A27)</f>
        <v/>
      </c>
      <c r="AP27">
        <f>SUMIFS('EIA Imports Jet Fuel'!$D:$D,'EIA Imports Jet Fuel'!$A:$A,AP$3,'EIA Imports Jet Fuel'!$C:$C,$A27)</f>
        <v/>
      </c>
      <c r="AQ27">
        <f>SUMIFS('EIA Imports Jet Fuel'!$D:$D,'EIA Imports Jet Fuel'!$A:$A,AQ$3,'EIA Imports Jet Fuel'!$C:$C,$A27)</f>
        <v/>
      </c>
      <c r="AR27">
        <f>SUMIFS('EIA Imports Jet Fuel'!$D:$D,'EIA Imports Jet Fuel'!$A:$A,AR$3,'EIA Imports Jet Fuel'!$C:$C,$A27)</f>
        <v/>
      </c>
      <c r="AS27">
        <f>SUMIFS('EIA Imports Jet Fuel'!$D:$D,'EIA Imports Jet Fuel'!$A:$A,AS$3,'EIA Imports Jet Fuel'!$C:$C,$A27)</f>
        <v/>
      </c>
      <c r="AT27">
        <f>SUMIFS('EIA Imports Jet Fuel'!$D:$D,'EIA Imports Jet Fuel'!$A:$A,AT$3,'EIA Imports Jet Fuel'!$C:$C,$A27)</f>
        <v/>
      </c>
      <c r="AU27">
        <f>SUMIFS('EIA Imports Jet Fuel'!$D:$D,'EIA Imports Jet Fuel'!$A:$A,AU$3,'EIA Imports Jet Fuel'!$C:$C,$A27)</f>
        <v/>
      </c>
    </row>
    <row r="28" spans="1:47">
      <c r="A28" t="s">
        <v>420</v>
      </c>
      <c r="B28" t="s">
        <v>1648</v>
      </c>
      <c r="C28" t="s">
        <v>1742</v>
      </c>
      <c r="D28">
        <f>SUMIFS('EIA Imports Jet Fuel'!$D:$D,'EIA Imports Jet Fuel'!$A:$A,D$3,'EIA Imports Jet Fuel'!$C:$C,$A28)</f>
        <v/>
      </c>
      <c r="E28">
        <f>SUMIFS('EIA Imports Jet Fuel'!$D:$D,'EIA Imports Jet Fuel'!$A:$A,E$3,'EIA Imports Jet Fuel'!$C:$C,$A28)</f>
        <v/>
      </c>
      <c r="F28">
        <f>SUMIFS('EIA Imports Jet Fuel'!$D:$D,'EIA Imports Jet Fuel'!$A:$A,F$3,'EIA Imports Jet Fuel'!$C:$C,$A28)</f>
        <v/>
      </c>
      <c r="G28">
        <f>SUMIFS('EIA Imports Jet Fuel'!$D:$D,'EIA Imports Jet Fuel'!$A:$A,G$3,'EIA Imports Jet Fuel'!$C:$C,$A28)</f>
        <v/>
      </c>
      <c r="H28">
        <f>SUMIFS('EIA Imports Jet Fuel'!$D:$D,'EIA Imports Jet Fuel'!$A:$A,H$3,'EIA Imports Jet Fuel'!$C:$C,$A28)</f>
        <v/>
      </c>
      <c r="I28">
        <f>SUMIFS('EIA Imports Jet Fuel'!$D:$D,'EIA Imports Jet Fuel'!$A:$A,I$3,'EIA Imports Jet Fuel'!$C:$C,$A28)</f>
        <v/>
      </c>
      <c r="J28">
        <f>SUMIFS('EIA Imports Jet Fuel'!$D:$D,'EIA Imports Jet Fuel'!$A:$A,J$3,'EIA Imports Jet Fuel'!$C:$C,$A28)</f>
        <v/>
      </c>
      <c r="K28">
        <f>SUMIFS('EIA Imports Jet Fuel'!$D:$D,'EIA Imports Jet Fuel'!$A:$A,K$3,'EIA Imports Jet Fuel'!$C:$C,$A28)</f>
        <v/>
      </c>
      <c r="L28">
        <f>SUMIFS('EIA Imports Jet Fuel'!$D:$D,'EIA Imports Jet Fuel'!$A:$A,L$3,'EIA Imports Jet Fuel'!$C:$C,$A28)</f>
        <v/>
      </c>
      <c r="M28">
        <f>SUMIFS('EIA Imports Jet Fuel'!$D:$D,'EIA Imports Jet Fuel'!$A:$A,M$3,'EIA Imports Jet Fuel'!$C:$C,$A28)</f>
        <v/>
      </c>
      <c r="N28">
        <f>SUMIFS('EIA Imports Jet Fuel'!$D:$D,'EIA Imports Jet Fuel'!$A:$A,N$3,'EIA Imports Jet Fuel'!$C:$C,$A28)</f>
        <v/>
      </c>
      <c r="O28">
        <f>SUMIFS('EIA Imports Jet Fuel'!$D:$D,'EIA Imports Jet Fuel'!$A:$A,O$3,'EIA Imports Jet Fuel'!$C:$C,$A28)</f>
        <v/>
      </c>
      <c r="P28">
        <f>SUMIFS('EIA Imports Jet Fuel'!$D:$D,'EIA Imports Jet Fuel'!$A:$A,P$3,'EIA Imports Jet Fuel'!$C:$C,$A28)</f>
        <v/>
      </c>
      <c r="Q28">
        <f>SUMIFS('EIA Imports Jet Fuel'!$D:$D,'EIA Imports Jet Fuel'!$A:$A,Q$3,'EIA Imports Jet Fuel'!$C:$C,$A28)</f>
        <v/>
      </c>
      <c r="R28">
        <f>SUMIFS('EIA Imports Jet Fuel'!$D:$D,'EIA Imports Jet Fuel'!$A:$A,R$3,'EIA Imports Jet Fuel'!$C:$C,$A28)</f>
        <v/>
      </c>
      <c r="S28">
        <f>SUMIFS('EIA Imports Jet Fuel'!$D:$D,'EIA Imports Jet Fuel'!$A:$A,S$3,'EIA Imports Jet Fuel'!$C:$C,$A28)</f>
        <v/>
      </c>
      <c r="T28">
        <f>SUMIFS('EIA Imports Jet Fuel'!$D:$D,'EIA Imports Jet Fuel'!$A:$A,T$3,'EIA Imports Jet Fuel'!$C:$C,$A28)</f>
        <v/>
      </c>
      <c r="U28">
        <f>SUMIFS('EIA Imports Jet Fuel'!$D:$D,'EIA Imports Jet Fuel'!$A:$A,U$3,'EIA Imports Jet Fuel'!$C:$C,$A28)</f>
        <v/>
      </c>
      <c r="V28">
        <f>SUMIFS('EIA Imports Jet Fuel'!$D:$D,'EIA Imports Jet Fuel'!$A:$A,V$3,'EIA Imports Jet Fuel'!$C:$C,$A28)</f>
        <v/>
      </c>
      <c r="W28">
        <f>SUMIFS('EIA Imports Jet Fuel'!$D:$D,'EIA Imports Jet Fuel'!$A:$A,W$3,'EIA Imports Jet Fuel'!$C:$C,$A28)</f>
        <v/>
      </c>
      <c r="X28">
        <f>SUMIFS('EIA Imports Jet Fuel'!$D:$D,'EIA Imports Jet Fuel'!$A:$A,X$3,'EIA Imports Jet Fuel'!$C:$C,$A28)</f>
        <v/>
      </c>
      <c r="Y28">
        <f>SUMIFS('EIA Imports Jet Fuel'!$D:$D,'EIA Imports Jet Fuel'!$A:$A,Y$3,'EIA Imports Jet Fuel'!$C:$C,$A28)</f>
        <v/>
      </c>
      <c r="Z28">
        <f>SUMIFS('EIA Imports Jet Fuel'!$D:$D,'EIA Imports Jet Fuel'!$A:$A,Z$3,'EIA Imports Jet Fuel'!$C:$C,$A28)</f>
        <v/>
      </c>
      <c r="AA28">
        <f>SUMIFS('EIA Imports Jet Fuel'!$D:$D,'EIA Imports Jet Fuel'!$A:$A,AA$3,'EIA Imports Jet Fuel'!$C:$C,$A28)</f>
        <v/>
      </c>
      <c r="AB28">
        <f>SUMIFS('EIA Imports Jet Fuel'!$D:$D,'EIA Imports Jet Fuel'!$A:$A,AB$3,'EIA Imports Jet Fuel'!$C:$C,$A28)</f>
        <v/>
      </c>
      <c r="AC28">
        <f>SUMIFS('EIA Imports Jet Fuel'!$D:$D,'EIA Imports Jet Fuel'!$A:$A,AC$3,'EIA Imports Jet Fuel'!$C:$C,$A28)</f>
        <v/>
      </c>
      <c r="AD28">
        <f>SUMIFS('EIA Imports Jet Fuel'!$D:$D,'EIA Imports Jet Fuel'!$A:$A,AD$3,'EIA Imports Jet Fuel'!$C:$C,$A28)</f>
        <v/>
      </c>
      <c r="AE28">
        <f>SUMIFS('EIA Imports Jet Fuel'!$D:$D,'EIA Imports Jet Fuel'!$A:$A,AE$3,'EIA Imports Jet Fuel'!$C:$C,$A28)</f>
        <v/>
      </c>
      <c r="AF28">
        <f>SUMIFS('EIA Imports Jet Fuel'!$D:$D,'EIA Imports Jet Fuel'!$A:$A,AF$3,'EIA Imports Jet Fuel'!$C:$C,$A28)</f>
        <v/>
      </c>
      <c r="AG28">
        <f>SUMIFS('EIA Imports Jet Fuel'!$D:$D,'EIA Imports Jet Fuel'!$A:$A,AG$3,'EIA Imports Jet Fuel'!$C:$C,$A28)</f>
        <v/>
      </c>
      <c r="AH28">
        <f>SUMIFS('EIA Imports Jet Fuel'!$D:$D,'EIA Imports Jet Fuel'!$A:$A,AH$3,'EIA Imports Jet Fuel'!$C:$C,$A28)</f>
        <v/>
      </c>
      <c r="AI28">
        <f>SUMIFS('EIA Imports Jet Fuel'!$D:$D,'EIA Imports Jet Fuel'!$A:$A,AI$3,'EIA Imports Jet Fuel'!$C:$C,$A28)</f>
        <v/>
      </c>
      <c r="AJ28">
        <f>SUMIFS('EIA Imports Jet Fuel'!$D:$D,'EIA Imports Jet Fuel'!$A:$A,AJ$3,'EIA Imports Jet Fuel'!$C:$C,$A28)</f>
        <v/>
      </c>
      <c r="AK28">
        <f>SUMIFS('EIA Imports Jet Fuel'!$D:$D,'EIA Imports Jet Fuel'!$A:$A,AK$3,'EIA Imports Jet Fuel'!$C:$C,$A28)</f>
        <v/>
      </c>
      <c r="AL28">
        <f>SUMIFS('EIA Imports Jet Fuel'!$D:$D,'EIA Imports Jet Fuel'!$A:$A,AL$3,'EIA Imports Jet Fuel'!$C:$C,$A28)</f>
        <v/>
      </c>
      <c r="AM28">
        <f>SUMIFS('EIA Imports Jet Fuel'!$D:$D,'EIA Imports Jet Fuel'!$A:$A,AM$3,'EIA Imports Jet Fuel'!$C:$C,$A28)</f>
        <v/>
      </c>
      <c r="AN28">
        <f>SUMIFS('EIA Imports Jet Fuel'!$D:$D,'EIA Imports Jet Fuel'!$A:$A,AN$3,'EIA Imports Jet Fuel'!$C:$C,$A28)</f>
        <v/>
      </c>
      <c r="AO28">
        <f>SUMIFS('EIA Imports Jet Fuel'!$D:$D,'EIA Imports Jet Fuel'!$A:$A,AO$3,'EIA Imports Jet Fuel'!$C:$C,$A28)</f>
        <v/>
      </c>
      <c r="AP28">
        <f>SUMIFS('EIA Imports Jet Fuel'!$D:$D,'EIA Imports Jet Fuel'!$A:$A,AP$3,'EIA Imports Jet Fuel'!$C:$C,$A28)</f>
        <v/>
      </c>
      <c r="AQ28">
        <f>SUMIFS('EIA Imports Jet Fuel'!$D:$D,'EIA Imports Jet Fuel'!$A:$A,AQ$3,'EIA Imports Jet Fuel'!$C:$C,$A28)</f>
        <v/>
      </c>
      <c r="AR28">
        <f>SUMIFS('EIA Imports Jet Fuel'!$D:$D,'EIA Imports Jet Fuel'!$A:$A,AR$3,'EIA Imports Jet Fuel'!$C:$C,$A28)</f>
        <v/>
      </c>
      <c r="AS28">
        <f>SUMIFS('EIA Imports Jet Fuel'!$D:$D,'EIA Imports Jet Fuel'!$A:$A,AS$3,'EIA Imports Jet Fuel'!$C:$C,$A28)</f>
        <v/>
      </c>
      <c r="AT28">
        <f>SUMIFS('EIA Imports Jet Fuel'!$D:$D,'EIA Imports Jet Fuel'!$A:$A,AT$3,'EIA Imports Jet Fuel'!$C:$C,$A28)</f>
        <v/>
      </c>
      <c r="AU28">
        <f>SUMIFS('EIA Imports Jet Fuel'!$D:$D,'EIA Imports Jet Fuel'!$A:$A,AU$3,'EIA Imports Jet Fuel'!$C:$C,$A28)</f>
        <v/>
      </c>
    </row>
    <row r="29" spans="1:47">
      <c r="A29" t="s">
        <v>386</v>
      </c>
      <c r="B29" t="s">
        <v>1648</v>
      </c>
      <c r="C29" t="s">
        <v>1742</v>
      </c>
      <c r="D29">
        <f>SUMIFS('EIA Imports Jet Fuel'!$D:$D,'EIA Imports Jet Fuel'!$A:$A,D$3,'EIA Imports Jet Fuel'!$C:$C,$A29)</f>
        <v/>
      </c>
      <c r="E29">
        <f>SUMIFS('EIA Imports Jet Fuel'!$D:$D,'EIA Imports Jet Fuel'!$A:$A,E$3,'EIA Imports Jet Fuel'!$C:$C,$A29)</f>
        <v/>
      </c>
      <c r="F29">
        <f>SUMIFS('EIA Imports Jet Fuel'!$D:$D,'EIA Imports Jet Fuel'!$A:$A,F$3,'EIA Imports Jet Fuel'!$C:$C,$A29)</f>
        <v/>
      </c>
      <c r="G29">
        <f>SUMIFS('EIA Imports Jet Fuel'!$D:$D,'EIA Imports Jet Fuel'!$A:$A,G$3,'EIA Imports Jet Fuel'!$C:$C,$A29)</f>
        <v/>
      </c>
      <c r="H29">
        <f>SUMIFS('EIA Imports Jet Fuel'!$D:$D,'EIA Imports Jet Fuel'!$A:$A,H$3,'EIA Imports Jet Fuel'!$C:$C,$A29)</f>
        <v/>
      </c>
      <c r="I29">
        <f>SUMIFS('EIA Imports Jet Fuel'!$D:$D,'EIA Imports Jet Fuel'!$A:$A,I$3,'EIA Imports Jet Fuel'!$C:$C,$A29)</f>
        <v/>
      </c>
      <c r="J29">
        <f>SUMIFS('EIA Imports Jet Fuel'!$D:$D,'EIA Imports Jet Fuel'!$A:$A,J$3,'EIA Imports Jet Fuel'!$C:$C,$A29)</f>
        <v/>
      </c>
      <c r="K29">
        <f>SUMIFS('EIA Imports Jet Fuel'!$D:$D,'EIA Imports Jet Fuel'!$A:$A,K$3,'EIA Imports Jet Fuel'!$C:$C,$A29)</f>
        <v/>
      </c>
      <c r="L29">
        <f>SUMIFS('EIA Imports Jet Fuel'!$D:$D,'EIA Imports Jet Fuel'!$A:$A,L$3,'EIA Imports Jet Fuel'!$C:$C,$A29)</f>
        <v/>
      </c>
      <c r="M29">
        <f>SUMIFS('EIA Imports Jet Fuel'!$D:$D,'EIA Imports Jet Fuel'!$A:$A,M$3,'EIA Imports Jet Fuel'!$C:$C,$A29)</f>
        <v/>
      </c>
      <c r="N29">
        <f>SUMIFS('EIA Imports Jet Fuel'!$D:$D,'EIA Imports Jet Fuel'!$A:$A,N$3,'EIA Imports Jet Fuel'!$C:$C,$A29)</f>
        <v/>
      </c>
      <c r="O29">
        <f>SUMIFS('EIA Imports Jet Fuel'!$D:$D,'EIA Imports Jet Fuel'!$A:$A,O$3,'EIA Imports Jet Fuel'!$C:$C,$A29)</f>
        <v/>
      </c>
      <c r="P29">
        <f>SUMIFS('EIA Imports Jet Fuel'!$D:$D,'EIA Imports Jet Fuel'!$A:$A,P$3,'EIA Imports Jet Fuel'!$C:$C,$A29)</f>
        <v/>
      </c>
      <c r="Q29">
        <f>SUMIFS('EIA Imports Jet Fuel'!$D:$D,'EIA Imports Jet Fuel'!$A:$A,Q$3,'EIA Imports Jet Fuel'!$C:$C,$A29)</f>
        <v/>
      </c>
      <c r="R29">
        <f>SUMIFS('EIA Imports Jet Fuel'!$D:$D,'EIA Imports Jet Fuel'!$A:$A,R$3,'EIA Imports Jet Fuel'!$C:$C,$A29)</f>
        <v/>
      </c>
      <c r="S29">
        <f>SUMIFS('EIA Imports Jet Fuel'!$D:$D,'EIA Imports Jet Fuel'!$A:$A,S$3,'EIA Imports Jet Fuel'!$C:$C,$A29)</f>
        <v/>
      </c>
      <c r="T29">
        <f>SUMIFS('EIA Imports Jet Fuel'!$D:$D,'EIA Imports Jet Fuel'!$A:$A,T$3,'EIA Imports Jet Fuel'!$C:$C,$A29)</f>
        <v/>
      </c>
      <c r="U29">
        <f>SUMIFS('EIA Imports Jet Fuel'!$D:$D,'EIA Imports Jet Fuel'!$A:$A,U$3,'EIA Imports Jet Fuel'!$C:$C,$A29)</f>
        <v/>
      </c>
      <c r="V29">
        <f>SUMIFS('EIA Imports Jet Fuel'!$D:$D,'EIA Imports Jet Fuel'!$A:$A,V$3,'EIA Imports Jet Fuel'!$C:$C,$A29)</f>
        <v/>
      </c>
      <c r="W29">
        <f>SUMIFS('EIA Imports Jet Fuel'!$D:$D,'EIA Imports Jet Fuel'!$A:$A,W$3,'EIA Imports Jet Fuel'!$C:$C,$A29)</f>
        <v/>
      </c>
      <c r="X29">
        <f>SUMIFS('EIA Imports Jet Fuel'!$D:$D,'EIA Imports Jet Fuel'!$A:$A,X$3,'EIA Imports Jet Fuel'!$C:$C,$A29)</f>
        <v/>
      </c>
      <c r="Y29">
        <f>SUMIFS('EIA Imports Jet Fuel'!$D:$D,'EIA Imports Jet Fuel'!$A:$A,Y$3,'EIA Imports Jet Fuel'!$C:$C,$A29)</f>
        <v/>
      </c>
      <c r="Z29">
        <f>SUMIFS('EIA Imports Jet Fuel'!$D:$D,'EIA Imports Jet Fuel'!$A:$A,Z$3,'EIA Imports Jet Fuel'!$C:$C,$A29)</f>
        <v/>
      </c>
      <c r="AA29">
        <f>SUMIFS('EIA Imports Jet Fuel'!$D:$D,'EIA Imports Jet Fuel'!$A:$A,AA$3,'EIA Imports Jet Fuel'!$C:$C,$A29)</f>
        <v/>
      </c>
      <c r="AB29">
        <f>SUMIFS('EIA Imports Jet Fuel'!$D:$D,'EIA Imports Jet Fuel'!$A:$A,AB$3,'EIA Imports Jet Fuel'!$C:$C,$A29)</f>
        <v/>
      </c>
      <c r="AC29">
        <f>SUMIFS('EIA Imports Jet Fuel'!$D:$D,'EIA Imports Jet Fuel'!$A:$A,AC$3,'EIA Imports Jet Fuel'!$C:$C,$A29)</f>
        <v/>
      </c>
      <c r="AD29">
        <f>SUMIFS('EIA Imports Jet Fuel'!$D:$D,'EIA Imports Jet Fuel'!$A:$A,AD$3,'EIA Imports Jet Fuel'!$C:$C,$A29)</f>
        <v/>
      </c>
      <c r="AE29">
        <f>SUMIFS('EIA Imports Jet Fuel'!$D:$D,'EIA Imports Jet Fuel'!$A:$A,AE$3,'EIA Imports Jet Fuel'!$C:$C,$A29)</f>
        <v/>
      </c>
      <c r="AF29">
        <f>SUMIFS('EIA Imports Jet Fuel'!$D:$D,'EIA Imports Jet Fuel'!$A:$A,AF$3,'EIA Imports Jet Fuel'!$C:$C,$A29)</f>
        <v/>
      </c>
      <c r="AG29">
        <f>SUMIFS('EIA Imports Jet Fuel'!$D:$D,'EIA Imports Jet Fuel'!$A:$A,AG$3,'EIA Imports Jet Fuel'!$C:$C,$A29)</f>
        <v/>
      </c>
      <c r="AH29">
        <f>SUMIFS('EIA Imports Jet Fuel'!$D:$D,'EIA Imports Jet Fuel'!$A:$A,AH$3,'EIA Imports Jet Fuel'!$C:$C,$A29)</f>
        <v/>
      </c>
      <c r="AI29">
        <f>SUMIFS('EIA Imports Jet Fuel'!$D:$D,'EIA Imports Jet Fuel'!$A:$A,AI$3,'EIA Imports Jet Fuel'!$C:$C,$A29)</f>
        <v/>
      </c>
      <c r="AJ29">
        <f>SUMIFS('EIA Imports Jet Fuel'!$D:$D,'EIA Imports Jet Fuel'!$A:$A,AJ$3,'EIA Imports Jet Fuel'!$C:$C,$A29)</f>
        <v/>
      </c>
      <c r="AK29">
        <f>SUMIFS('EIA Imports Jet Fuel'!$D:$D,'EIA Imports Jet Fuel'!$A:$A,AK$3,'EIA Imports Jet Fuel'!$C:$C,$A29)</f>
        <v/>
      </c>
      <c r="AL29">
        <f>SUMIFS('EIA Imports Jet Fuel'!$D:$D,'EIA Imports Jet Fuel'!$A:$A,AL$3,'EIA Imports Jet Fuel'!$C:$C,$A29)</f>
        <v/>
      </c>
      <c r="AM29">
        <f>SUMIFS('EIA Imports Jet Fuel'!$D:$D,'EIA Imports Jet Fuel'!$A:$A,AM$3,'EIA Imports Jet Fuel'!$C:$C,$A29)</f>
        <v/>
      </c>
      <c r="AN29">
        <f>SUMIFS('EIA Imports Jet Fuel'!$D:$D,'EIA Imports Jet Fuel'!$A:$A,AN$3,'EIA Imports Jet Fuel'!$C:$C,$A29)</f>
        <v/>
      </c>
      <c r="AO29">
        <f>SUMIFS('EIA Imports Jet Fuel'!$D:$D,'EIA Imports Jet Fuel'!$A:$A,AO$3,'EIA Imports Jet Fuel'!$C:$C,$A29)</f>
        <v/>
      </c>
      <c r="AP29">
        <f>SUMIFS('EIA Imports Jet Fuel'!$D:$D,'EIA Imports Jet Fuel'!$A:$A,AP$3,'EIA Imports Jet Fuel'!$C:$C,$A29)</f>
        <v/>
      </c>
      <c r="AQ29">
        <f>SUMIFS('EIA Imports Jet Fuel'!$D:$D,'EIA Imports Jet Fuel'!$A:$A,AQ$3,'EIA Imports Jet Fuel'!$C:$C,$A29)</f>
        <v/>
      </c>
      <c r="AR29">
        <f>SUMIFS('EIA Imports Jet Fuel'!$D:$D,'EIA Imports Jet Fuel'!$A:$A,AR$3,'EIA Imports Jet Fuel'!$C:$C,$A29)</f>
        <v/>
      </c>
      <c r="AS29">
        <f>SUMIFS('EIA Imports Jet Fuel'!$D:$D,'EIA Imports Jet Fuel'!$A:$A,AS$3,'EIA Imports Jet Fuel'!$C:$C,$A29)</f>
        <v/>
      </c>
      <c r="AT29">
        <f>SUMIFS('EIA Imports Jet Fuel'!$D:$D,'EIA Imports Jet Fuel'!$A:$A,AT$3,'EIA Imports Jet Fuel'!$C:$C,$A29)</f>
        <v/>
      </c>
      <c r="AU29">
        <f>SUMIFS('EIA Imports Jet Fuel'!$D:$D,'EIA Imports Jet Fuel'!$A:$A,AU$3,'EIA Imports Jet Fuel'!$C:$C,$A29)</f>
        <v/>
      </c>
    </row>
    <row r="30" spans="1:47">
      <c r="A30" t="s">
        <v>266</v>
      </c>
      <c r="B30" t="s">
        <v>1648</v>
      </c>
      <c r="C30" t="s">
        <v>1742</v>
      </c>
      <c r="D30">
        <f>SUMIFS('EIA Imports Jet Fuel'!$D:$D,'EIA Imports Jet Fuel'!$A:$A,D$3,'EIA Imports Jet Fuel'!$C:$C,$A30)</f>
        <v/>
      </c>
      <c r="E30">
        <f>SUMIFS('EIA Imports Jet Fuel'!$D:$D,'EIA Imports Jet Fuel'!$A:$A,E$3,'EIA Imports Jet Fuel'!$C:$C,$A30)</f>
        <v/>
      </c>
      <c r="F30">
        <f>SUMIFS('EIA Imports Jet Fuel'!$D:$D,'EIA Imports Jet Fuel'!$A:$A,F$3,'EIA Imports Jet Fuel'!$C:$C,$A30)</f>
        <v/>
      </c>
      <c r="G30">
        <f>SUMIFS('EIA Imports Jet Fuel'!$D:$D,'EIA Imports Jet Fuel'!$A:$A,G$3,'EIA Imports Jet Fuel'!$C:$C,$A30)</f>
        <v/>
      </c>
      <c r="H30">
        <f>SUMIFS('EIA Imports Jet Fuel'!$D:$D,'EIA Imports Jet Fuel'!$A:$A,H$3,'EIA Imports Jet Fuel'!$C:$C,$A30)</f>
        <v/>
      </c>
      <c r="I30">
        <f>SUMIFS('EIA Imports Jet Fuel'!$D:$D,'EIA Imports Jet Fuel'!$A:$A,I$3,'EIA Imports Jet Fuel'!$C:$C,$A30)</f>
        <v/>
      </c>
      <c r="J30">
        <f>SUMIFS('EIA Imports Jet Fuel'!$D:$D,'EIA Imports Jet Fuel'!$A:$A,J$3,'EIA Imports Jet Fuel'!$C:$C,$A30)</f>
        <v/>
      </c>
      <c r="K30">
        <f>SUMIFS('EIA Imports Jet Fuel'!$D:$D,'EIA Imports Jet Fuel'!$A:$A,K$3,'EIA Imports Jet Fuel'!$C:$C,$A30)</f>
        <v/>
      </c>
      <c r="L30">
        <f>SUMIFS('EIA Imports Jet Fuel'!$D:$D,'EIA Imports Jet Fuel'!$A:$A,L$3,'EIA Imports Jet Fuel'!$C:$C,$A30)</f>
        <v/>
      </c>
      <c r="M30">
        <f>SUMIFS('EIA Imports Jet Fuel'!$D:$D,'EIA Imports Jet Fuel'!$A:$A,M$3,'EIA Imports Jet Fuel'!$C:$C,$A30)</f>
        <v/>
      </c>
      <c r="N30">
        <f>SUMIFS('EIA Imports Jet Fuel'!$D:$D,'EIA Imports Jet Fuel'!$A:$A,N$3,'EIA Imports Jet Fuel'!$C:$C,$A30)</f>
        <v/>
      </c>
      <c r="O30">
        <f>SUMIFS('EIA Imports Jet Fuel'!$D:$D,'EIA Imports Jet Fuel'!$A:$A,O$3,'EIA Imports Jet Fuel'!$C:$C,$A30)</f>
        <v/>
      </c>
      <c r="P30">
        <f>SUMIFS('EIA Imports Jet Fuel'!$D:$D,'EIA Imports Jet Fuel'!$A:$A,P$3,'EIA Imports Jet Fuel'!$C:$C,$A30)</f>
        <v/>
      </c>
      <c r="Q30">
        <f>SUMIFS('EIA Imports Jet Fuel'!$D:$D,'EIA Imports Jet Fuel'!$A:$A,Q$3,'EIA Imports Jet Fuel'!$C:$C,$A30)</f>
        <v/>
      </c>
      <c r="R30">
        <f>SUMIFS('EIA Imports Jet Fuel'!$D:$D,'EIA Imports Jet Fuel'!$A:$A,R$3,'EIA Imports Jet Fuel'!$C:$C,$A30)</f>
        <v/>
      </c>
      <c r="S30">
        <f>SUMIFS('EIA Imports Jet Fuel'!$D:$D,'EIA Imports Jet Fuel'!$A:$A,S$3,'EIA Imports Jet Fuel'!$C:$C,$A30)</f>
        <v/>
      </c>
      <c r="T30">
        <f>SUMIFS('EIA Imports Jet Fuel'!$D:$D,'EIA Imports Jet Fuel'!$A:$A,T$3,'EIA Imports Jet Fuel'!$C:$C,$A30)</f>
        <v/>
      </c>
      <c r="U30">
        <f>SUMIFS('EIA Imports Jet Fuel'!$D:$D,'EIA Imports Jet Fuel'!$A:$A,U$3,'EIA Imports Jet Fuel'!$C:$C,$A30)</f>
        <v/>
      </c>
      <c r="V30">
        <f>SUMIFS('EIA Imports Jet Fuel'!$D:$D,'EIA Imports Jet Fuel'!$A:$A,V$3,'EIA Imports Jet Fuel'!$C:$C,$A30)</f>
        <v/>
      </c>
      <c r="W30">
        <f>SUMIFS('EIA Imports Jet Fuel'!$D:$D,'EIA Imports Jet Fuel'!$A:$A,W$3,'EIA Imports Jet Fuel'!$C:$C,$A30)</f>
        <v/>
      </c>
      <c r="X30">
        <f>SUMIFS('EIA Imports Jet Fuel'!$D:$D,'EIA Imports Jet Fuel'!$A:$A,X$3,'EIA Imports Jet Fuel'!$C:$C,$A30)</f>
        <v/>
      </c>
      <c r="Y30">
        <f>SUMIFS('EIA Imports Jet Fuel'!$D:$D,'EIA Imports Jet Fuel'!$A:$A,Y$3,'EIA Imports Jet Fuel'!$C:$C,$A30)</f>
        <v/>
      </c>
      <c r="Z30">
        <f>SUMIFS('EIA Imports Jet Fuel'!$D:$D,'EIA Imports Jet Fuel'!$A:$A,Z$3,'EIA Imports Jet Fuel'!$C:$C,$A30)</f>
        <v/>
      </c>
      <c r="AA30">
        <f>SUMIFS('EIA Imports Jet Fuel'!$D:$D,'EIA Imports Jet Fuel'!$A:$A,AA$3,'EIA Imports Jet Fuel'!$C:$C,$A30)</f>
        <v/>
      </c>
      <c r="AB30">
        <f>SUMIFS('EIA Imports Jet Fuel'!$D:$D,'EIA Imports Jet Fuel'!$A:$A,AB$3,'EIA Imports Jet Fuel'!$C:$C,$A30)</f>
        <v/>
      </c>
      <c r="AC30">
        <f>SUMIFS('EIA Imports Jet Fuel'!$D:$D,'EIA Imports Jet Fuel'!$A:$A,AC$3,'EIA Imports Jet Fuel'!$C:$C,$A30)</f>
        <v/>
      </c>
      <c r="AD30">
        <f>SUMIFS('EIA Imports Jet Fuel'!$D:$D,'EIA Imports Jet Fuel'!$A:$A,AD$3,'EIA Imports Jet Fuel'!$C:$C,$A30)</f>
        <v/>
      </c>
      <c r="AE30">
        <f>SUMIFS('EIA Imports Jet Fuel'!$D:$D,'EIA Imports Jet Fuel'!$A:$A,AE$3,'EIA Imports Jet Fuel'!$C:$C,$A30)</f>
        <v/>
      </c>
      <c r="AF30">
        <f>SUMIFS('EIA Imports Jet Fuel'!$D:$D,'EIA Imports Jet Fuel'!$A:$A,AF$3,'EIA Imports Jet Fuel'!$C:$C,$A30)</f>
        <v/>
      </c>
      <c r="AG30">
        <f>SUMIFS('EIA Imports Jet Fuel'!$D:$D,'EIA Imports Jet Fuel'!$A:$A,AG$3,'EIA Imports Jet Fuel'!$C:$C,$A30)</f>
        <v/>
      </c>
      <c r="AH30">
        <f>SUMIFS('EIA Imports Jet Fuel'!$D:$D,'EIA Imports Jet Fuel'!$A:$A,AH$3,'EIA Imports Jet Fuel'!$C:$C,$A30)</f>
        <v/>
      </c>
      <c r="AI30">
        <f>SUMIFS('EIA Imports Jet Fuel'!$D:$D,'EIA Imports Jet Fuel'!$A:$A,AI$3,'EIA Imports Jet Fuel'!$C:$C,$A30)</f>
        <v/>
      </c>
      <c r="AJ30">
        <f>SUMIFS('EIA Imports Jet Fuel'!$D:$D,'EIA Imports Jet Fuel'!$A:$A,AJ$3,'EIA Imports Jet Fuel'!$C:$C,$A30)</f>
        <v/>
      </c>
      <c r="AK30">
        <f>SUMIFS('EIA Imports Jet Fuel'!$D:$D,'EIA Imports Jet Fuel'!$A:$A,AK$3,'EIA Imports Jet Fuel'!$C:$C,$A30)</f>
        <v/>
      </c>
      <c r="AL30">
        <f>SUMIFS('EIA Imports Jet Fuel'!$D:$D,'EIA Imports Jet Fuel'!$A:$A,AL$3,'EIA Imports Jet Fuel'!$C:$C,$A30)</f>
        <v/>
      </c>
      <c r="AM30">
        <f>SUMIFS('EIA Imports Jet Fuel'!$D:$D,'EIA Imports Jet Fuel'!$A:$A,AM$3,'EIA Imports Jet Fuel'!$C:$C,$A30)</f>
        <v/>
      </c>
      <c r="AN30">
        <f>SUMIFS('EIA Imports Jet Fuel'!$D:$D,'EIA Imports Jet Fuel'!$A:$A,AN$3,'EIA Imports Jet Fuel'!$C:$C,$A30)</f>
        <v/>
      </c>
      <c r="AO30">
        <f>SUMIFS('EIA Imports Jet Fuel'!$D:$D,'EIA Imports Jet Fuel'!$A:$A,AO$3,'EIA Imports Jet Fuel'!$C:$C,$A30)</f>
        <v/>
      </c>
      <c r="AP30">
        <f>SUMIFS('EIA Imports Jet Fuel'!$D:$D,'EIA Imports Jet Fuel'!$A:$A,AP$3,'EIA Imports Jet Fuel'!$C:$C,$A30)</f>
        <v/>
      </c>
      <c r="AQ30">
        <f>SUMIFS('EIA Imports Jet Fuel'!$D:$D,'EIA Imports Jet Fuel'!$A:$A,AQ$3,'EIA Imports Jet Fuel'!$C:$C,$A30)</f>
        <v/>
      </c>
      <c r="AR30">
        <f>SUMIFS('EIA Imports Jet Fuel'!$D:$D,'EIA Imports Jet Fuel'!$A:$A,AR$3,'EIA Imports Jet Fuel'!$C:$C,$A30)</f>
        <v/>
      </c>
      <c r="AS30">
        <f>SUMIFS('EIA Imports Jet Fuel'!$D:$D,'EIA Imports Jet Fuel'!$A:$A,AS$3,'EIA Imports Jet Fuel'!$C:$C,$A30)</f>
        <v/>
      </c>
      <c r="AT30">
        <f>SUMIFS('EIA Imports Jet Fuel'!$D:$D,'EIA Imports Jet Fuel'!$A:$A,AT$3,'EIA Imports Jet Fuel'!$C:$C,$A30)</f>
        <v/>
      </c>
      <c r="AU30">
        <f>SUMIFS('EIA Imports Jet Fuel'!$D:$D,'EIA Imports Jet Fuel'!$A:$A,AU$3,'EIA Imports Jet Fuel'!$C:$C,$A30)</f>
        <v/>
      </c>
    </row>
    <row r="31" spans="1:47">
      <c r="A31" t="s">
        <v>261</v>
      </c>
      <c r="B31" t="s">
        <v>1648</v>
      </c>
      <c r="C31" t="s">
        <v>1742</v>
      </c>
      <c r="D31">
        <f>SUMIFS('EIA Imports Jet Fuel'!$D:$D,'EIA Imports Jet Fuel'!$A:$A,D$3,'EIA Imports Jet Fuel'!$C:$C,$A31)</f>
        <v/>
      </c>
      <c r="E31">
        <f>SUMIFS('EIA Imports Jet Fuel'!$D:$D,'EIA Imports Jet Fuel'!$A:$A,E$3,'EIA Imports Jet Fuel'!$C:$C,$A31)</f>
        <v/>
      </c>
      <c r="F31">
        <f>SUMIFS('EIA Imports Jet Fuel'!$D:$D,'EIA Imports Jet Fuel'!$A:$A,F$3,'EIA Imports Jet Fuel'!$C:$C,$A31)</f>
        <v/>
      </c>
      <c r="G31">
        <f>SUMIFS('EIA Imports Jet Fuel'!$D:$D,'EIA Imports Jet Fuel'!$A:$A,G$3,'EIA Imports Jet Fuel'!$C:$C,$A31)</f>
        <v/>
      </c>
      <c r="H31">
        <f>SUMIFS('EIA Imports Jet Fuel'!$D:$D,'EIA Imports Jet Fuel'!$A:$A,H$3,'EIA Imports Jet Fuel'!$C:$C,$A31)</f>
        <v/>
      </c>
      <c r="I31">
        <f>SUMIFS('EIA Imports Jet Fuel'!$D:$D,'EIA Imports Jet Fuel'!$A:$A,I$3,'EIA Imports Jet Fuel'!$C:$C,$A31)</f>
        <v/>
      </c>
      <c r="J31">
        <f>SUMIFS('EIA Imports Jet Fuel'!$D:$D,'EIA Imports Jet Fuel'!$A:$A,J$3,'EIA Imports Jet Fuel'!$C:$C,$A31)</f>
        <v/>
      </c>
      <c r="K31">
        <f>SUMIFS('EIA Imports Jet Fuel'!$D:$D,'EIA Imports Jet Fuel'!$A:$A,K$3,'EIA Imports Jet Fuel'!$C:$C,$A31)</f>
        <v/>
      </c>
      <c r="L31">
        <f>SUMIFS('EIA Imports Jet Fuel'!$D:$D,'EIA Imports Jet Fuel'!$A:$A,L$3,'EIA Imports Jet Fuel'!$C:$C,$A31)</f>
        <v/>
      </c>
      <c r="M31">
        <f>SUMIFS('EIA Imports Jet Fuel'!$D:$D,'EIA Imports Jet Fuel'!$A:$A,M$3,'EIA Imports Jet Fuel'!$C:$C,$A31)</f>
        <v/>
      </c>
      <c r="N31">
        <f>SUMIFS('EIA Imports Jet Fuel'!$D:$D,'EIA Imports Jet Fuel'!$A:$A,N$3,'EIA Imports Jet Fuel'!$C:$C,$A31)</f>
        <v/>
      </c>
      <c r="O31">
        <f>SUMIFS('EIA Imports Jet Fuel'!$D:$D,'EIA Imports Jet Fuel'!$A:$A,O$3,'EIA Imports Jet Fuel'!$C:$C,$A31)</f>
        <v/>
      </c>
      <c r="P31">
        <f>SUMIFS('EIA Imports Jet Fuel'!$D:$D,'EIA Imports Jet Fuel'!$A:$A,P$3,'EIA Imports Jet Fuel'!$C:$C,$A31)</f>
        <v/>
      </c>
      <c r="Q31">
        <f>SUMIFS('EIA Imports Jet Fuel'!$D:$D,'EIA Imports Jet Fuel'!$A:$A,Q$3,'EIA Imports Jet Fuel'!$C:$C,$A31)</f>
        <v/>
      </c>
      <c r="R31">
        <f>SUMIFS('EIA Imports Jet Fuel'!$D:$D,'EIA Imports Jet Fuel'!$A:$A,R$3,'EIA Imports Jet Fuel'!$C:$C,$A31)</f>
        <v/>
      </c>
      <c r="S31">
        <f>SUMIFS('EIA Imports Jet Fuel'!$D:$D,'EIA Imports Jet Fuel'!$A:$A,S$3,'EIA Imports Jet Fuel'!$C:$C,$A31)</f>
        <v/>
      </c>
      <c r="T31">
        <f>SUMIFS('EIA Imports Jet Fuel'!$D:$D,'EIA Imports Jet Fuel'!$A:$A,T$3,'EIA Imports Jet Fuel'!$C:$C,$A31)</f>
        <v/>
      </c>
      <c r="U31">
        <f>SUMIFS('EIA Imports Jet Fuel'!$D:$D,'EIA Imports Jet Fuel'!$A:$A,U$3,'EIA Imports Jet Fuel'!$C:$C,$A31)</f>
        <v/>
      </c>
      <c r="V31">
        <f>SUMIFS('EIA Imports Jet Fuel'!$D:$D,'EIA Imports Jet Fuel'!$A:$A,V$3,'EIA Imports Jet Fuel'!$C:$C,$A31)</f>
        <v/>
      </c>
      <c r="W31">
        <f>SUMIFS('EIA Imports Jet Fuel'!$D:$D,'EIA Imports Jet Fuel'!$A:$A,W$3,'EIA Imports Jet Fuel'!$C:$C,$A31)</f>
        <v/>
      </c>
      <c r="X31">
        <f>SUMIFS('EIA Imports Jet Fuel'!$D:$D,'EIA Imports Jet Fuel'!$A:$A,X$3,'EIA Imports Jet Fuel'!$C:$C,$A31)</f>
        <v/>
      </c>
      <c r="Y31">
        <f>SUMIFS('EIA Imports Jet Fuel'!$D:$D,'EIA Imports Jet Fuel'!$A:$A,Y$3,'EIA Imports Jet Fuel'!$C:$C,$A31)</f>
        <v/>
      </c>
      <c r="Z31">
        <f>SUMIFS('EIA Imports Jet Fuel'!$D:$D,'EIA Imports Jet Fuel'!$A:$A,Z$3,'EIA Imports Jet Fuel'!$C:$C,$A31)</f>
        <v/>
      </c>
      <c r="AA31">
        <f>SUMIFS('EIA Imports Jet Fuel'!$D:$D,'EIA Imports Jet Fuel'!$A:$A,AA$3,'EIA Imports Jet Fuel'!$C:$C,$A31)</f>
        <v/>
      </c>
      <c r="AB31">
        <f>SUMIFS('EIA Imports Jet Fuel'!$D:$D,'EIA Imports Jet Fuel'!$A:$A,AB$3,'EIA Imports Jet Fuel'!$C:$C,$A31)</f>
        <v/>
      </c>
      <c r="AC31">
        <f>SUMIFS('EIA Imports Jet Fuel'!$D:$D,'EIA Imports Jet Fuel'!$A:$A,AC$3,'EIA Imports Jet Fuel'!$C:$C,$A31)</f>
        <v/>
      </c>
      <c r="AD31">
        <f>SUMIFS('EIA Imports Jet Fuel'!$D:$D,'EIA Imports Jet Fuel'!$A:$A,AD$3,'EIA Imports Jet Fuel'!$C:$C,$A31)</f>
        <v/>
      </c>
      <c r="AE31">
        <f>SUMIFS('EIA Imports Jet Fuel'!$D:$D,'EIA Imports Jet Fuel'!$A:$A,AE$3,'EIA Imports Jet Fuel'!$C:$C,$A31)</f>
        <v/>
      </c>
      <c r="AF31">
        <f>SUMIFS('EIA Imports Jet Fuel'!$D:$D,'EIA Imports Jet Fuel'!$A:$A,AF$3,'EIA Imports Jet Fuel'!$C:$C,$A31)</f>
        <v/>
      </c>
      <c r="AG31">
        <f>SUMIFS('EIA Imports Jet Fuel'!$D:$D,'EIA Imports Jet Fuel'!$A:$A,AG$3,'EIA Imports Jet Fuel'!$C:$C,$A31)</f>
        <v/>
      </c>
      <c r="AH31">
        <f>SUMIFS('EIA Imports Jet Fuel'!$D:$D,'EIA Imports Jet Fuel'!$A:$A,AH$3,'EIA Imports Jet Fuel'!$C:$C,$A31)</f>
        <v/>
      </c>
      <c r="AI31">
        <f>SUMIFS('EIA Imports Jet Fuel'!$D:$D,'EIA Imports Jet Fuel'!$A:$A,AI$3,'EIA Imports Jet Fuel'!$C:$C,$A31)</f>
        <v/>
      </c>
      <c r="AJ31">
        <f>SUMIFS('EIA Imports Jet Fuel'!$D:$D,'EIA Imports Jet Fuel'!$A:$A,AJ$3,'EIA Imports Jet Fuel'!$C:$C,$A31)</f>
        <v/>
      </c>
      <c r="AK31">
        <f>SUMIFS('EIA Imports Jet Fuel'!$D:$D,'EIA Imports Jet Fuel'!$A:$A,AK$3,'EIA Imports Jet Fuel'!$C:$C,$A31)</f>
        <v/>
      </c>
      <c r="AL31">
        <f>SUMIFS('EIA Imports Jet Fuel'!$D:$D,'EIA Imports Jet Fuel'!$A:$A,AL$3,'EIA Imports Jet Fuel'!$C:$C,$A31)</f>
        <v/>
      </c>
      <c r="AM31">
        <f>SUMIFS('EIA Imports Jet Fuel'!$D:$D,'EIA Imports Jet Fuel'!$A:$A,AM$3,'EIA Imports Jet Fuel'!$C:$C,$A31)</f>
        <v/>
      </c>
      <c r="AN31">
        <f>SUMIFS('EIA Imports Jet Fuel'!$D:$D,'EIA Imports Jet Fuel'!$A:$A,AN$3,'EIA Imports Jet Fuel'!$C:$C,$A31)</f>
        <v/>
      </c>
      <c r="AO31">
        <f>SUMIFS('EIA Imports Jet Fuel'!$D:$D,'EIA Imports Jet Fuel'!$A:$A,AO$3,'EIA Imports Jet Fuel'!$C:$C,$A31)</f>
        <v/>
      </c>
      <c r="AP31">
        <f>SUMIFS('EIA Imports Jet Fuel'!$D:$D,'EIA Imports Jet Fuel'!$A:$A,AP$3,'EIA Imports Jet Fuel'!$C:$C,$A31)</f>
        <v/>
      </c>
      <c r="AQ31">
        <f>SUMIFS('EIA Imports Jet Fuel'!$D:$D,'EIA Imports Jet Fuel'!$A:$A,AQ$3,'EIA Imports Jet Fuel'!$C:$C,$A31)</f>
        <v/>
      </c>
      <c r="AR31">
        <f>SUMIFS('EIA Imports Jet Fuel'!$D:$D,'EIA Imports Jet Fuel'!$A:$A,AR$3,'EIA Imports Jet Fuel'!$C:$C,$A31)</f>
        <v/>
      </c>
      <c r="AS31">
        <f>SUMIFS('EIA Imports Jet Fuel'!$D:$D,'EIA Imports Jet Fuel'!$A:$A,AS$3,'EIA Imports Jet Fuel'!$C:$C,$A31)</f>
        <v/>
      </c>
      <c r="AT31">
        <f>SUMIFS('EIA Imports Jet Fuel'!$D:$D,'EIA Imports Jet Fuel'!$A:$A,AT$3,'EIA Imports Jet Fuel'!$C:$C,$A31)</f>
        <v/>
      </c>
      <c r="AU31">
        <f>SUMIFS('EIA Imports Jet Fuel'!$D:$D,'EIA Imports Jet Fuel'!$A:$A,AU$3,'EIA Imports Jet Fuel'!$C:$C,$A31)</f>
        <v/>
      </c>
    </row>
    <row r="32" spans="1:47">
      <c r="A32" t="s">
        <v>361</v>
      </c>
      <c r="B32" t="s">
        <v>1648</v>
      </c>
      <c r="C32" t="s">
        <v>1742</v>
      </c>
      <c r="D32">
        <f>SUMIFS('EIA Imports Jet Fuel'!$D:$D,'EIA Imports Jet Fuel'!$A:$A,D$3,'EIA Imports Jet Fuel'!$C:$C,$A32)</f>
        <v/>
      </c>
      <c r="E32">
        <f>SUMIFS('EIA Imports Jet Fuel'!$D:$D,'EIA Imports Jet Fuel'!$A:$A,E$3,'EIA Imports Jet Fuel'!$C:$C,$A32)</f>
        <v/>
      </c>
      <c r="F32">
        <f>SUMIFS('EIA Imports Jet Fuel'!$D:$D,'EIA Imports Jet Fuel'!$A:$A,F$3,'EIA Imports Jet Fuel'!$C:$C,$A32)</f>
        <v/>
      </c>
      <c r="G32">
        <f>SUMIFS('EIA Imports Jet Fuel'!$D:$D,'EIA Imports Jet Fuel'!$A:$A,G$3,'EIA Imports Jet Fuel'!$C:$C,$A32)</f>
        <v/>
      </c>
      <c r="H32">
        <f>SUMIFS('EIA Imports Jet Fuel'!$D:$D,'EIA Imports Jet Fuel'!$A:$A,H$3,'EIA Imports Jet Fuel'!$C:$C,$A32)</f>
        <v/>
      </c>
      <c r="I32">
        <f>SUMIFS('EIA Imports Jet Fuel'!$D:$D,'EIA Imports Jet Fuel'!$A:$A,I$3,'EIA Imports Jet Fuel'!$C:$C,$A32)</f>
        <v/>
      </c>
      <c r="J32">
        <f>SUMIFS('EIA Imports Jet Fuel'!$D:$D,'EIA Imports Jet Fuel'!$A:$A,J$3,'EIA Imports Jet Fuel'!$C:$C,$A32)</f>
        <v/>
      </c>
      <c r="K32">
        <f>SUMIFS('EIA Imports Jet Fuel'!$D:$D,'EIA Imports Jet Fuel'!$A:$A,K$3,'EIA Imports Jet Fuel'!$C:$C,$A32)</f>
        <v/>
      </c>
      <c r="L32">
        <f>SUMIFS('EIA Imports Jet Fuel'!$D:$D,'EIA Imports Jet Fuel'!$A:$A,L$3,'EIA Imports Jet Fuel'!$C:$C,$A32)</f>
        <v/>
      </c>
      <c r="M32">
        <f>SUMIFS('EIA Imports Jet Fuel'!$D:$D,'EIA Imports Jet Fuel'!$A:$A,M$3,'EIA Imports Jet Fuel'!$C:$C,$A32)</f>
        <v/>
      </c>
      <c r="N32">
        <f>SUMIFS('EIA Imports Jet Fuel'!$D:$D,'EIA Imports Jet Fuel'!$A:$A,N$3,'EIA Imports Jet Fuel'!$C:$C,$A32)</f>
        <v/>
      </c>
      <c r="O32">
        <f>SUMIFS('EIA Imports Jet Fuel'!$D:$D,'EIA Imports Jet Fuel'!$A:$A,O$3,'EIA Imports Jet Fuel'!$C:$C,$A32)</f>
        <v/>
      </c>
      <c r="P32">
        <f>SUMIFS('EIA Imports Jet Fuel'!$D:$D,'EIA Imports Jet Fuel'!$A:$A,P$3,'EIA Imports Jet Fuel'!$C:$C,$A32)</f>
        <v/>
      </c>
      <c r="Q32">
        <f>SUMIFS('EIA Imports Jet Fuel'!$D:$D,'EIA Imports Jet Fuel'!$A:$A,Q$3,'EIA Imports Jet Fuel'!$C:$C,$A32)</f>
        <v/>
      </c>
      <c r="R32">
        <f>SUMIFS('EIA Imports Jet Fuel'!$D:$D,'EIA Imports Jet Fuel'!$A:$A,R$3,'EIA Imports Jet Fuel'!$C:$C,$A32)</f>
        <v/>
      </c>
      <c r="S32">
        <f>SUMIFS('EIA Imports Jet Fuel'!$D:$D,'EIA Imports Jet Fuel'!$A:$A,S$3,'EIA Imports Jet Fuel'!$C:$C,$A32)</f>
        <v/>
      </c>
      <c r="T32">
        <f>SUMIFS('EIA Imports Jet Fuel'!$D:$D,'EIA Imports Jet Fuel'!$A:$A,T$3,'EIA Imports Jet Fuel'!$C:$C,$A32)</f>
        <v/>
      </c>
      <c r="U32">
        <f>SUMIFS('EIA Imports Jet Fuel'!$D:$D,'EIA Imports Jet Fuel'!$A:$A,U$3,'EIA Imports Jet Fuel'!$C:$C,$A32)</f>
        <v/>
      </c>
      <c r="V32">
        <f>SUMIFS('EIA Imports Jet Fuel'!$D:$D,'EIA Imports Jet Fuel'!$A:$A,V$3,'EIA Imports Jet Fuel'!$C:$C,$A32)</f>
        <v/>
      </c>
      <c r="W32">
        <f>SUMIFS('EIA Imports Jet Fuel'!$D:$D,'EIA Imports Jet Fuel'!$A:$A,W$3,'EIA Imports Jet Fuel'!$C:$C,$A32)</f>
        <v/>
      </c>
      <c r="X32">
        <f>SUMIFS('EIA Imports Jet Fuel'!$D:$D,'EIA Imports Jet Fuel'!$A:$A,X$3,'EIA Imports Jet Fuel'!$C:$C,$A32)</f>
        <v/>
      </c>
      <c r="Y32">
        <f>SUMIFS('EIA Imports Jet Fuel'!$D:$D,'EIA Imports Jet Fuel'!$A:$A,Y$3,'EIA Imports Jet Fuel'!$C:$C,$A32)</f>
        <v/>
      </c>
      <c r="Z32">
        <f>SUMIFS('EIA Imports Jet Fuel'!$D:$D,'EIA Imports Jet Fuel'!$A:$A,Z$3,'EIA Imports Jet Fuel'!$C:$C,$A32)</f>
        <v/>
      </c>
      <c r="AA32">
        <f>SUMIFS('EIA Imports Jet Fuel'!$D:$D,'EIA Imports Jet Fuel'!$A:$A,AA$3,'EIA Imports Jet Fuel'!$C:$C,$A32)</f>
        <v/>
      </c>
      <c r="AB32">
        <f>SUMIFS('EIA Imports Jet Fuel'!$D:$D,'EIA Imports Jet Fuel'!$A:$A,AB$3,'EIA Imports Jet Fuel'!$C:$C,$A32)</f>
        <v/>
      </c>
      <c r="AC32">
        <f>SUMIFS('EIA Imports Jet Fuel'!$D:$D,'EIA Imports Jet Fuel'!$A:$A,AC$3,'EIA Imports Jet Fuel'!$C:$C,$A32)</f>
        <v/>
      </c>
      <c r="AD32">
        <f>SUMIFS('EIA Imports Jet Fuel'!$D:$D,'EIA Imports Jet Fuel'!$A:$A,AD$3,'EIA Imports Jet Fuel'!$C:$C,$A32)</f>
        <v/>
      </c>
      <c r="AE32">
        <f>SUMIFS('EIA Imports Jet Fuel'!$D:$D,'EIA Imports Jet Fuel'!$A:$A,AE$3,'EIA Imports Jet Fuel'!$C:$C,$A32)</f>
        <v/>
      </c>
      <c r="AF32">
        <f>SUMIFS('EIA Imports Jet Fuel'!$D:$D,'EIA Imports Jet Fuel'!$A:$A,AF$3,'EIA Imports Jet Fuel'!$C:$C,$A32)</f>
        <v/>
      </c>
      <c r="AG32">
        <f>SUMIFS('EIA Imports Jet Fuel'!$D:$D,'EIA Imports Jet Fuel'!$A:$A,AG$3,'EIA Imports Jet Fuel'!$C:$C,$A32)</f>
        <v/>
      </c>
      <c r="AH32">
        <f>SUMIFS('EIA Imports Jet Fuel'!$D:$D,'EIA Imports Jet Fuel'!$A:$A,AH$3,'EIA Imports Jet Fuel'!$C:$C,$A32)</f>
        <v/>
      </c>
      <c r="AI32">
        <f>SUMIFS('EIA Imports Jet Fuel'!$D:$D,'EIA Imports Jet Fuel'!$A:$A,AI$3,'EIA Imports Jet Fuel'!$C:$C,$A32)</f>
        <v/>
      </c>
      <c r="AJ32">
        <f>SUMIFS('EIA Imports Jet Fuel'!$D:$D,'EIA Imports Jet Fuel'!$A:$A,AJ$3,'EIA Imports Jet Fuel'!$C:$C,$A32)</f>
        <v/>
      </c>
      <c r="AK32">
        <f>SUMIFS('EIA Imports Jet Fuel'!$D:$D,'EIA Imports Jet Fuel'!$A:$A,AK$3,'EIA Imports Jet Fuel'!$C:$C,$A32)</f>
        <v/>
      </c>
      <c r="AL32">
        <f>SUMIFS('EIA Imports Jet Fuel'!$D:$D,'EIA Imports Jet Fuel'!$A:$A,AL$3,'EIA Imports Jet Fuel'!$C:$C,$A32)</f>
        <v/>
      </c>
      <c r="AM32">
        <f>SUMIFS('EIA Imports Jet Fuel'!$D:$D,'EIA Imports Jet Fuel'!$A:$A,AM$3,'EIA Imports Jet Fuel'!$C:$C,$A32)</f>
        <v/>
      </c>
      <c r="AN32">
        <f>SUMIFS('EIA Imports Jet Fuel'!$D:$D,'EIA Imports Jet Fuel'!$A:$A,AN$3,'EIA Imports Jet Fuel'!$C:$C,$A32)</f>
        <v/>
      </c>
      <c r="AO32">
        <f>SUMIFS('EIA Imports Jet Fuel'!$D:$D,'EIA Imports Jet Fuel'!$A:$A,AO$3,'EIA Imports Jet Fuel'!$C:$C,$A32)</f>
        <v/>
      </c>
      <c r="AP32">
        <f>SUMIFS('EIA Imports Jet Fuel'!$D:$D,'EIA Imports Jet Fuel'!$A:$A,AP$3,'EIA Imports Jet Fuel'!$C:$C,$A32)</f>
        <v/>
      </c>
      <c r="AQ32">
        <f>SUMIFS('EIA Imports Jet Fuel'!$D:$D,'EIA Imports Jet Fuel'!$A:$A,AQ$3,'EIA Imports Jet Fuel'!$C:$C,$A32)</f>
        <v/>
      </c>
      <c r="AR32">
        <f>SUMIFS('EIA Imports Jet Fuel'!$D:$D,'EIA Imports Jet Fuel'!$A:$A,AR$3,'EIA Imports Jet Fuel'!$C:$C,$A32)</f>
        <v/>
      </c>
      <c r="AS32">
        <f>SUMIFS('EIA Imports Jet Fuel'!$D:$D,'EIA Imports Jet Fuel'!$A:$A,AS$3,'EIA Imports Jet Fuel'!$C:$C,$A32)</f>
        <v/>
      </c>
      <c r="AT32">
        <f>SUMIFS('EIA Imports Jet Fuel'!$D:$D,'EIA Imports Jet Fuel'!$A:$A,AT$3,'EIA Imports Jet Fuel'!$C:$C,$A32)</f>
        <v/>
      </c>
      <c r="AU32">
        <f>SUMIFS('EIA Imports Jet Fuel'!$D:$D,'EIA Imports Jet Fuel'!$A:$A,AU$3,'EIA Imports Jet Fuel'!$C:$C,$A32)</f>
        <v/>
      </c>
    </row>
    <row r="33" spans="1:47">
      <c r="A33" t="s">
        <v>283</v>
      </c>
      <c r="B33" t="s">
        <v>1648</v>
      </c>
      <c r="C33" t="s">
        <v>1742</v>
      </c>
      <c r="D33">
        <f>SUMIFS('EIA Imports Jet Fuel'!$D:$D,'EIA Imports Jet Fuel'!$A:$A,D$3,'EIA Imports Jet Fuel'!$C:$C,$A33)</f>
        <v/>
      </c>
      <c r="E33">
        <f>SUMIFS('EIA Imports Jet Fuel'!$D:$D,'EIA Imports Jet Fuel'!$A:$A,E$3,'EIA Imports Jet Fuel'!$C:$C,$A33)</f>
        <v/>
      </c>
      <c r="F33">
        <f>SUMIFS('EIA Imports Jet Fuel'!$D:$D,'EIA Imports Jet Fuel'!$A:$A,F$3,'EIA Imports Jet Fuel'!$C:$C,$A33)</f>
        <v/>
      </c>
      <c r="G33">
        <f>SUMIFS('EIA Imports Jet Fuel'!$D:$D,'EIA Imports Jet Fuel'!$A:$A,G$3,'EIA Imports Jet Fuel'!$C:$C,$A33)</f>
        <v/>
      </c>
      <c r="H33">
        <f>SUMIFS('EIA Imports Jet Fuel'!$D:$D,'EIA Imports Jet Fuel'!$A:$A,H$3,'EIA Imports Jet Fuel'!$C:$C,$A33)</f>
        <v/>
      </c>
      <c r="I33">
        <f>SUMIFS('EIA Imports Jet Fuel'!$D:$D,'EIA Imports Jet Fuel'!$A:$A,I$3,'EIA Imports Jet Fuel'!$C:$C,$A33)</f>
        <v/>
      </c>
      <c r="J33">
        <f>SUMIFS('EIA Imports Jet Fuel'!$D:$D,'EIA Imports Jet Fuel'!$A:$A,J$3,'EIA Imports Jet Fuel'!$C:$C,$A33)</f>
        <v/>
      </c>
      <c r="K33">
        <f>SUMIFS('EIA Imports Jet Fuel'!$D:$D,'EIA Imports Jet Fuel'!$A:$A,K$3,'EIA Imports Jet Fuel'!$C:$C,$A33)</f>
        <v/>
      </c>
      <c r="L33">
        <f>SUMIFS('EIA Imports Jet Fuel'!$D:$D,'EIA Imports Jet Fuel'!$A:$A,L$3,'EIA Imports Jet Fuel'!$C:$C,$A33)</f>
        <v/>
      </c>
      <c r="M33">
        <f>SUMIFS('EIA Imports Jet Fuel'!$D:$D,'EIA Imports Jet Fuel'!$A:$A,M$3,'EIA Imports Jet Fuel'!$C:$C,$A33)</f>
        <v/>
      </c>
      <c r="N33">
        <f>SUMIFS('EIA Imports Jet Fuel'!$D:$D,'EIA Imports Jet Fuel'!$A:$A,N$3,'EIA Imports Jet Fuel'!$C:$C,$A33)</f>
        <v/>
      </c>
      <c r="O33">
        <f>SUMIFS('EIA Imports Jet Fuel'!$D:$D,'EIA Imports Jet Fuel'!$A:$A,O$3,'EIA Imports Jet Fuel'!$C:$C,$A33)</f>
        <v/>
      </c>
      <c r="P33">
        <f>SUMIFS('EIA Imports Jet Fuel'!$D:$D,'EIA Imports Jet Fuel'!$A:$A,P$3,'EIA Imports Jet Fuel'!$C:$C,$A33)</f>
        <v/>
      </c>
      <c r="Q33">
        <f>SUMIFS('EIA Imports Jet Fuel'!$D:$D,'EIA Imports Jet Fuel'!$A:$A,Q$3,'EIA Imports Jet Fuel'!$C:$C,$A33)</f>
        <v/>
      </c>
      <c r="R33">
        <f>SUMIFS('EIA Imports Jet Fuel'!$D:$D,'EIA Imports Jet Fuel'!$A:$A,R$3,'EIA Imports Jet Fuel'!$C:$C,$A33)</f>
        <v/>
      </c>
      <c r="S33">
        <f>SUMIFS('EIA Imports Jet Fuel'!$D:$D,'EIA Imports Jet Fuel'!$A:$A,S$3,'EIA Imports Jet Fuel'!$C:$C,$A33)</f>
        <v/>
      </c>
      <c r="T33">
        <f>SUMIFS('EIA Imports Jet Fuel'!$D:$D,'EIA Imports Jet Fuel'!$A:$A,T$3,'EIA Imports Jet Fuel'!$C:$C,$A33)</f>
        <v/>
      </c>
      <c r="U33">
        <f>SUMIFS('EIA Imports Jet Fuel'!$D:$D,'EIA Imports Jet Fuel'!$A:$A,U$3,'EIA Imports Jet Fuel'!$C:$C,$A33)</f>
        <v/>
      </c>
      <c r="V33">
        <f>SUMIFS('EIA Imports Jet Fuel'!$D:$D,'EIA Imports Jet Fuel'!$A:$A,V$3,'EIA Imports Jet Fuel'!$C:$C,$A33)</f>
        <v/>
      </c>
      <c r="W33">
        <f>SUMIFS('EIA Imports Jet Fuel'!$D:$D,'EIA Imports Jet Fuel'!$A:$A,W$3,'EIA Imports Jet Fuel'!$C:$C,$A33)</f>
        <v/>
      </c>
      <c r="X33">
        <f>SUMIFS('EIA Imports Jet Fuel'!$D:$D,'EIA Imports Jet Fuel'!$A:$A,X$3,'EIA Imports Jet Fuel'!$C:$C,$A33)</f>
        <v/>
      </c>
      <c r="Y33">
        <f>SUMIFS('EIA Imports Jet Fuel'!$D:$D,'EIA Imports Jet Fuel'!$A:$A,Y$3,'EIA Imports Jet Fuel'!$C:$C,$A33)</f>
        <v/>
      </c>
      <c r="Z33">
        <f>SUMIFS('EIA Imports Jet Fuel'!$D:$D,'EIA Imports Jet Fuel'!$A:$A,Z$3,'EIA Imports Jet Fuel'!$C:$C,$A33)</f>
        <v/>
      </c>
      <c r="AA33">
        <f>SUMIFS('EIA Imports Jet Fuel'!$D:$D,'EIA Imports Jet Fuel'!$A:$A,AA$3,'EIA Imports Jet Fuel'!$C:$C,$A33)</f>
        <v/>
      </c>
      <c r="AB33">
        <f>SUMIFS('EIA Imports Jet Fuel'!$D:$D,'EIA Imports Jet Fuel'!$A:$A,AB$3,'EIA Imports Jet Fuel'!$C:$C,$A33)</f>
        <v/>
      </c>
      <c r="AC33">
        <f>SUMIFS('EIA Imports Jet Fuel'!$D:$D,'EIA Imports Jet Fuel'!$A:$A,AC$3,'EIA Imports Jet Fuel'!$C:$C,$A33)</f>
        <v/>
      </c>
      <c r="AD33">
        <f>SUMIFS('EIA Imports Jet Fuel'!$D:$D,'EIA Imports Jet Fuel'!$A:$A,AD$3,'EIA Imports Jet Fuel'!$C:$C,$A33)</f>
        <v/>
      </c>
      <c r="AE33">
        <f>SUMIFS('EIA Imports Jet Fuel'!$D:$D,'EIA Imports Jet Fuel'!$A:$A,AE$3,'EIA Imports Jet Fuel'!$C:$C,$A33)</f>
        <v/>
      </c>
      <c r="AF33">
        <f>SUMIFS('EIA Imports Jet Fuel'!$D:$D,'EIA Imports Jet Fuel'!$A:$A,AF$3,'EIA Imports Jet Fuel'!$C:$C,$A33)</f>
        <v/>
      </c>
      <c r="AG33">
        <f>SUMIFS('EIA Imports Jet Fuel'!$D:$D,'EIA Imports Jet Fuel'!$A:$A,AG$3,'EIA Imports Jet Fuel'!$C:$C,$A33)</f>
        <v/>
      </c>
      <c r="AH33">
        <f>SUMIFS('EIA Imports Jet Fuel'!$D:$D,'EIA Imports Jet Fuel'!$A:$A,AH$3,'EIA Imports Jet Fuel'!$C:$C,$A33)</f>
        <v/>
      </c>
      <c r="AI33">
        <f>SUMIFS('EIA Imports Jet Fuel'!$D:$D,'EIA Imports Jet Fuel'!$A:$A,AI$3,'EIA Imports Jet Fuel'!$C:$C,$A33)</f>
        <v/>
      </c>
      <c r="AJ33">
        <f>SUMIFS('EIA Imports Jet Fuel'!$D:$D,'EIA Imports Jet Fuel'!$A:$A,AJ$3,'EIA Imports Jet Fuel'!$C:$C,$A33)</f>
        <v/>
      </c>
      <c r="AK33">
        <f>SUMIFS('EIA Imports Jet Fuel'!$D:$D,'EIA Imports Jet Fuel'!$A:$A,AK$3,'EIA Imports Jet Fuel'!$C:$C,$A33)</f>
        <v/>
      </c>
      <c r="AL33">
        <f>SUMIFS('EIA Imports Jet Fuel'!$D:$D,'EIA Imports Jet Fuel'!$A:$A,AL$3,'EIA Imports Jet Fuel'!$C:$C,$A33)</f>
        <v/>
      </c>
      <c r="AM33">
        <f>SUMIFS('EIA Imports Jet Fuel'!$D:$D,'EIA Imports Jet Fuel'!$A:$A,AM$3,'EIA Imports Jet Fuel'!$C:$C,$A33)</f>
        <v/>
      </c>
      <c r="AN33">
        <f>SUMIFS('EIA Imports Jet Fuel'!$D:$D,'EIA Imports Jet Fuel'!$A:$A,AN$3,'EIA Imports Jet Fuel'!$C:$C,$A33)</f>
        <v/>
      </c>
      <c r="AO33">
        <f>SUMIFS('EIA Imports Jet Fuel'!$D:$D,'EIA Imports Jet Fuel'!$A:$A,AO$3,'EIA Imports Jet Fuel'!$C:$C,$A33)</f>
        <v/>
      </c>
      <c r="AP33">
        <f>SUMIFS('EIA Imports Jet Fuel'!$D:$D,'EIA Imports Jet Fuel'!$A:$A,AP$3,'EIA Imports Jet Fuel'!$C:$C,$A33)</f>
        <v/>
      </c>
      <c r="AQ33">
        <f>SUMIFS('EIA Imports Jet Fuel'!$D:$D,'EIA Imports Jet Fuel'!$A:$A,AQ$3,'EIA Imports Jet Fuel'!$C:$C,$A33)</f>
        <v/>
      </c>
      <c r="AR33">
        <f>SUMIFS('EIA Imports Jet Fuel'!$D:$D,'EIA Imports Jet Fuel'!$A:$A,AR$3,'EIA Imports Jet Fuel'!$C:$C,$A33)</f>
        <v/>
      </c>
      <c r="AS33">
        <f>SUMIFS('EIA Imports Jet Fuel'!$D:$D,'EIA Imports Jet Fuel'!$A:$A,AS$3,'EIA Imports Jet Fuel'!$C:$C,$A33)</f>
        <v/>
      </c>
      <c r="AT33">
        <f>SUMIFS('EIA Imports Jet Fuel'!$D:$D,'EIA Imports Jet Fuel'!$A:$A,AT$3,'EIA Imports Jet Fuel'!$C:$C,$A33)</f>
        <v/>
      </c>
      <c r="AU33">
        <f>SUMIFS('EIA Imports Jet Fuel'!$D:$D,'EIA Imports Jet Fuel'!$A:$A,AU$3,'EIA Imports Jet Fuel'!$C:$C,$A33)</f>
        <v/>
      </c>
    </row>
    <row r="34" spans="1:47">
      <c r="A34" t="s">
        <v>369</v>
      </c>
      <c r="B34" t="s">
        <v>1648</v>
      </c>
      <c r="C34" t="s">
        <v>1742</v>
      </c>
      <c r="D34">
        <f>SUMIFS('EIA Imports Jet Fuel'!$D:$D,'EIA Imports Jet Fuel'!$A:$A,D$3,'EIA Imports Jet Fuel'!$C:$C,$A34)</f>
        <v/>
      </c>
      <c r="E34">
        <f>SUMIFS('EIA Imports Jet Fuel'!$D:$D,'EIA Imports Jet Fuel'!$A:$A,E$3,'EIA Imports Jet Fuel'!$C:$C,$A34)</f>
        <v/>
      </c>
      <c r="F34">
        <f>SUMIFS('EIA Imports Jet Fuel'!$D:$D,'EIA Imports Jet Fuel'!$A:$A,F$3,'EIA Imports Jet Fuel'!$C:$C,$A34)</f>
        <v/>
      </c>
      <c r="G34">
        <f>SUMIFS('EIA Imports Jet Fuel'!$D:$D,'EIA Imports Jet Fuel'!$A:$A,G$3,'EIA Imports Jet Fuel'!$C:$C,$A34)</f>
        <v/>
      </c>
      <c r="H34">
        <f>SUMIFS('EIA Imports Jet Fuel'!$D:$D,'EIA Imports Jet Fuel'!$A:$A,H$3,'EIA Imports Jet Fuel'!$C:$C,$A34)</f>
        <v/>
      </c>
      <c r="I34">
        <f>SUMIFS('EIA Imports Jet Fuel'!$D:$D,'EIA Imports Jet Fuel'!$A:$A,I$3,'EIA Imports Jet Fuel'!$C:$C,$A34)</f>
        <v/>
      </c>
      <c r="J34">
        <f>SUMIFS('EIA Imports Jet Fuel'!$D:$D,'EIA Imports Jet Fuel'!$A:$A,J$3,'EIA Imports Jet Fuel'!$C:$C,$A34)</f>
        <v/>
      </c>
      <c r="K34">
        <f>SUMIFS('EIA Imports Jet Fuel'!$D:$D,'EIA Imports Jet Fuel'!$A:$A,K$3,'EIA Imports Jet Fuel'!$C:$C,$A34)</f>
        <v/>
      </c>
      <c r="L34">
        <f>SUMIFS('EIA Imports Jet Fuel'!$D:$D,'EIA Imports Jet Fuel'!$A:$A,L$3,'EIA Imports Jet Fuel'!$C:$C,$A34)</f>
        <v/>
      </c>
      <c r="M34">
        <f>SUMIFS('EIA Imports Jet Fuel'!$D:$D,'EIA Imports Jet Fuel'!$A:$A,M$3,'EIA Imports Jet Fuel'!$C:$C,$A34)</f>
        <v/>
      </c>
      <c r="N34">
        <f>SUMIFS('EIA Imports Jet Fuel'!$D:$D,'EIA Imports Jet Fuel'!$A:$A,N$3,'EIA Imports Jet Fuel'!$C:$C,$A34)</f>
        <v/>
      </c>
      <c r="O34">
        <f>SUMIFS('EIA Imports Jet Fuel'!$D:$D,'EIA Imports Jet Fuel'!$A:$A,O$3,'EIA Imports Jet Fuel'!$C:$C,$A34)</f>
        <v/>
      </c>
      <c r="P34">
        <f>SUMIFS('EIA Imports Jet Fuel'!$D:$D,'EIA Imports Jet Fuel'!$A:$A,P$3,'EIA Imports Jet Fuel'!$C:$C,$A34)</f>
        <v/>
      </c>
      <c r="Q34">
        <f>SUMIFS('EIA Imports Jet Fuel'!$D:$D,'EIA Imports Jet Fuel'!$A:$A,Q$3,'EIA Imports Jet Fuel'!$C:$C,$A34)</f>
        <v/>
      </c>
      <c r="R34">
        <f>SUMIFS('EIA Imports Jet Fuel'!$D:$D,'EIA Imports Jet Fuel'!$A:$A,R$3,'EIA Imports Jet Fuel'!$C:$C,$A34)</f>
        <v/>
      </c>
      <c r="S34">
        <f>SUMIFS('EIA Imports Jet Fuel'!$D:$D,'EIA Imports Jet Fuel'!$A:$A,S$3,'EIA Imports Jet Fuel'!$C:$C,$A34)</f>
        <v/>
      </c>
      <c r="T34">
        <f>SUMIFS('EIA Imports Jet Fuel'!$D:$D,'EIA Imports Jet Fuel'!$A:$A,T$3,'EIA Imports Jet Fuel'!$C:$C,$A34)</f>
        <v/>
      </c>
      <c r="U34">
        <f>SUMIFS('EIA Imports Jet Fuel'!$D:$D,'EIA Imports Jet Fuel'!$A:$A,U$3,'EIA Imports Jet Fuel'!$C:$C,$A34)</f>
        <v/>
      </c>
      <c r="V34">
        <f>SUMIFS('EIA Imports Jet Fuel'!$D:$D,'EIA Imports Jet Fuel'!$A:$A,V$3,'EIA Imports Jet Fuel'!$C:$C,$A34)</f>
        <v/>
      </c>
      <c r="W34">
        <f>SUMIFS('EIA Imports Jet Fuel'!$D:$D,'EIA Imports Jet Fuel'!$A:$A,W$3,'EIA Imports Jet Fuel'!$C:$C,$A34)</f>
        <v/>
      </c>
      <c r="X34">
        <f>SUMIFS('EIA Imports Jet Fuel'!$D:$D,'EIA Imports Jet Fuel'!$A:$A,X$3,'EIA Imports Jet Fuel'!$C:$C,$A34)</f>
        <v/>
      </c>
      <c r="Y34">
        <f>SUMIFS('EIA Imports Jet Fuel'!$D:$D,'EIA Imports Jet Fuel'!$A:$A,Y$3,'EIA Imports Jet Fuel'!$C:$C,$A34)</f>
        <v/>
      </c>
      <c r="Z34">
        <f>SUMIFS('EIA Imports Jet Fuel'!$D:$D,'EIA Imports Jet Fuel'!$A:$A,Z$3,'EIA Imports Jet Fuel'!$C:$C,$A34)</f>
        <v/>
      </c>
      <c r="AA34">
        <f>SUMIFS('EIA Imports Jet Fuel'!$D:$D,'EIA Imports Jet Fuel'!$A:$A,AA$3,'EIA Imports Jet Fuel'!$C:$C,$A34)</f>
        <v/>
      </c>
      <c r="AB34">
        <f>SUMIFS('EIA Imports Jet Fuel'!$D:$D,'EIA Imports Jet Fuel'!$A:$A,AB$3,'EIA Imports Jet Fuel'!$C:$C,$A34)</f>
        <v/>
      </c>
      <c r="AC34">
        <f>SUMIFS('EIA Imports Jet Fuel'!$D:$D,'EIA Imports Jet Fuel'!$A:$A,AC$3,'EIA Imports Jet Fuel'!$C:$C,$A34)</f>
        <v/>
      </c>
      <c r="AD34">
        <f>SUMIFS('EIA Imports Jet Fuel'!$D:$D,'EIA Imports Jet Fuel'!$A:$A,AD$3,'EIA Imports Jet Fuel'!$C:$C,$A34)</f>
        <v/>
      </c>
      <c r="AE34">
        <f>SUMIFS('EIA Imports Jet Fuel'!$D:$D,'EIA Imports Jet Fuel'!$A:$A,AE$3,'EIA Imports Jet Fuel'!$C:$C,$A34)</f>
        <v/>
      </c>
      <c r="AF34">
        <f>SUMIFS('EIA Imports Jet Fuel'!$D:$D,'EIA Imports Jet Fuel'!$A:$A,AF$3,'EIA Imports Jet Fuel'!$C:$C,$A34)</f>
        <v/>
      </c>
      <c r="AG34">
        <f>SUMIFS('EIA Imports Jet Fuel'!$D:$D,'EIA Imports Jet Fuel'!$A:$A,AG$3,'EIA Imports Jet Fuel'!$C:$C,$A34)</f>
        <v/>
      </c>
      <c r="AH34">
        <f>SUMIFS('EIA Imports Jet Fuel'!$D:$D,'EIA Imports Jet Fuel'!$A:$A,AH$3,'EIA Imports Jet Fuel'!$C:$C,$A34)</f>
        <v/>
      </c>
      <c r="AI34">
        <f>SUMIFS('EIA Imports Jet Fuel'!$D:$D,'EIA Imports Jet Fuel'!$A:$A,AI$3,'EIA Imports Jet Fuel'!$C:$C,$A34)</f>
        <v/>
      </c>
      <c r="AJ34">
        <f>SUMIFS('EIA Imports Jet Fuel'!$D:$D,'EIA Imports Jet Fuel'!$A:$A,AJ$3,'EIA Imports Jet Fuel'!$C:$C,$A34)</f>
        <v/>
      </c>
      <c r="AK34">
        <f>SUMIFS('EIA Imports Jet Fuel'!$D:$D,'EIA Imports Jet Fuel'!$A:$A,AK$3,'EIA Imports Jet Fuel'!$C:$C,$A34)</f>
        <v/>
      </c>
      <c r="AL34">
        <f>SUMIFS('EIA Imports Jet Fuel'!$D:$D,'EIA Imports Jet Fuel'!$A:$A,AL$3,'EIA Imports Jet Fuel'!$C:$C,$A34)</f>
        <v/>
      </c>
      <c r="AM34">
        <f>SUMIFS('EIA Imports Jet Fuel'!$D:$D,'EIA Imports Jet Fuel'!$A:$A,AM$3,'EIA Imports Jet Fuel'!$C:$C,$A34)</f>
        <v/>
      </c>
      <c r="AN34">
        <f>SUMIFS('EIA Imports Jet Fuel'!$D:$D,'EIA Imports Jet Fuel'!$A:$A,AN$3,'EIA Imports Jet Fuel'!$C:$C,$A34)</f>
        <v/>
      </c>
      <c r="AO34">
        <f>SUMIFS('EIA Imports Jet Fuel'!$D:$D,'EIA Imports Jet Fuel'!$A:$A,AO$3,'EIA Imports Jet Fuel'!$C:$C,$A34)</f>
        <v/>
      </c>
      <c r="AP34">
        <f>SUMIFS('EIA Imports Jet Fuel'!$D:$D,'EIA Imports Jet Fuel'!$A:$A,AP$3,'EIA Imports Jet Fuel'!$C:$C,$A34)</f>
        <v/>
      </c>
      <c r="AQ34">
        <f>SUMIFS('EIA Imports Jet Fuel'!$D:$D,'EIA Imports Jet Fuel'!$A:$A,AQ$3,'EIA Imports Jet Fuel'!$C:$C,$A34)</f>
        <v/>
      </c>
      <c r="AR34">
        <f>SUMIFS('EIA Imports Jet Fuel'!$D:$D,'EIA Imports Jet Fuel'!$A:$A,AR$3,'EIA Imports Jet Fuel'!$C:$C,$A34)</f>
        <v/>
      </c>
      <c r="AS34">
        <f>SUMIFS('EIA Imports Jet Fuel'!$D:$D,'EIA Imports Jet Fuel'!$A:$A,AS$3,'EIA Imports Jet Fuel'!$C:$C,$A34)</f>
        <v/>
      </c>
      <c r="AT34">
        <f>SUMIFS('EIA Imports Jet Fuel'!$D:$D,'EIA Imports Jet Fuel'!$A:$A,AT$3,'EIA Imports Jet Fuel'!$C:$C,$A34)</f>
        <v/>
      </c>
      <c r="AU34">
        <f>SUMIFS('EIA Imports Jet Fuel'!$D:$D,'EIA Imports Jet Fuel'!$A:$A,AU$3,'EIA Imports Jet Fuel'!$C:$C,$A34)</f>
        <v/>
      </c>
    </row>
    <row r="35" spans="1:47">
      <c r="A35" t="s">
        <v>270</v>
      </c>
      <c r="B35" t="s">
        <v>1648</v>
      </c>
      <c r="C35" t="s">
        <v>1742</v>
      </c>
      <c r="D35">
        <f>SUMIFS('EIA Imports Jet Fuel'!$D:$D,'EIA Imports Jet Fuel'!$A:$A,D$3,'EIA Imports Jet Fuel'!$C:$C,$A35)</f>
        <v/>
      </c>
      <c r="E35">
        <f>SUMIFS('EIA Imports Jet Fuel'!$D:$D,'EIA Imports Jet Fuel'!$A:$A,E$3,'EIA Imports Jet Fuel'!$C:$C,$A35)</f>
        <v/>
      </c>
      <c r="F35">
        <f>SUMIFS('EIA Imports Jet Fuel'!$D:$D,'EIA Imports Jet Fuel'!$A:$A,F$3,'EIA Imports Jet Fuel'!$C:$C,$A35)</f>
        <v/>
      </c>
      <c r="G35">
        <f>SUMIFS('EIA Imports Jet Fuel'!$D:$D,'EIA Imports Jet Fuel'!$A:$A,G$3,'EIA Imports Jet Fuel'!$C:$C,$A35)</f>
        <v/>
      </c>
      <c r="H35">
        <f>SUMIFS('EIA Imports Jet Fuel'!$D:$D,'EIA Imports Jet Fuel'!$A:$A,H$3,'EIA Imports Jet Fuel'!$C:$C,$A35)</f>
        <v/>
      </c>
      <c r="I35">
        <f>SUMIFS('EIA Imports Jet Fuel'!$D:$D,'EIA Imports Jet Fuel'!$A:$A,I$3,'EIA Imports Jet Fuel'!$C:$C,$A35)</f>
        <v/>
      </c>
      <c r="J35">
        <f>SUMIFS('EIA Imports Jet Fuel'!$D:$D,'EIA Imports Jet Fuel'!$A:$A,J$3,'EIA Imports Jet Fuel'!$C:$C,$A35)</f>
        <v/>
      </c>
      <c r="K35">
        <f>SUMIFS('EIA Imports Jet Fuel'!$D:$D,'EIA Imports Jet Fuel'!$A:$A,K$3,'EIA Imports Jet Fuel'!$C:$C,$A35)</f>
        <v/>
      </c>
      <c r="L35">
        <f>SUMIFS('EIA Imports Jet Fuel'!$D:$D,'EIA Imports Jet Fuel'!$A:$A,L$3,'EIA Imports Jet Fuel'!$C:$C,$A35)</f>
        <v/>
      </c>
      <c r="M35">
        <f>SUMIFS('EIA Imports Jet Fuel'!$D:$D,'EIA Imports Jet Fuel'!$A:$A,M$3,'EIA Imports Jet Fuel'!$C:$C,$A35)</f>
        <v/>
      </c>
      <c r="N35">
        <f>SUMIFS('EIA Imports Jet Fuel'!$D:$D,'EIA Imports Jet Fuel'!$A:$A,N$3,'EIA Imports Jet Fuel'!$C:$C,$A35)</f>
        <v/>
      </c>
      <c r="O35">
        <f>SUMIFS('EIA Imports Jet Fuel'!$D:$D,'EIA Imports Jet Fuel'!$A:$A,O$3,'EIA Imports Jet Fuel'!$C:$C,$A35)</f>
        <v/>
      </c>
      <c r="P35">
        <f>SUMIFS('EIA Imports Jet Fuel'!$D:$D,'EIA Imports Jet Fuel'!$A:$A,P$3,'EIA Imports Jet Fuel'!$C:$C,$A35)</f>
        <v/>
      </c>
      <c r="Q35">
        <f>SUMIFS('EIA Imports Jet Fuel'!$D:$D,'EIA Imports Jet Fuel'!$A:$A,Q$3,'EIA Imports Jet Fuel'!$C:$C,$A35)</f>
        <v/>
      </c>
      <c r="R35">
        <f>SUMIFS('EIA Imports Jet Fuel'!$D:$D,'EIA Imports Jet Fuel'!$A:$A,R$3,'EIA Imports Jet Fuel'!$C:$C,$A35)</f>
        <v/>
      </c>
      <c r="S35">
        <f>SUMIFS('EIA Imports Jet Fuel'!$D:$D,'EIA Imports Jet Fuel'!$A:$A,S$3,'EIA Imports Jet Fuel'!$C:$C,$A35)</f>
        <v/>
      </c>
      <c r="T35">
        <f>SUMIFS('EIA Imports Jet Fuel'!$D:$D,'EIA Imports Jet Fuel'!$A:$A,T$3,'EIA Imports Jet Fuel'!$C:$C,$A35)</f>
        <v/>
      </c>
      <c r="U35">
        <f>SUMIFS('EIA Imports Jet Fuel'!$D:$D,'EIA Imports Jet Fuel'!$A:$A,U$3,'EIA Imports Jet Fuel'!$C:$C,$A35)</f>
        <v/>
      </c>
      <c r="V35">
        <f>SUMIFS('EIA Imports Jet Fuel'!$D:$D,'EIA Imports Jet Fuel'!$A:$A,V$3,'EIA Imports Jet Fuel'!$C:$C,$A35)</f>
        <v/>
      </c>
      <c r="W35">
        <f>SUMIFS('EIA Imports Jet Fuel'!$D:$D,'EIA Imports Jet Fuel'!$A:$A,W$3,'EIA Imports Jet Fuel'!$C:$C,$A35)</f>
        <v/>
      </c>
      <c r="X35">
        <f>SUMIFS('EIA Imports Jet Fuel'!$D:$D,'EIA Imports Jet Fuel'!$A:$A,X$3,'EIA Imports Jet Fuel'!$C:$C,$A35)</f>
        <v/>
      </c>
      <c r="Y35">
        <f>SUMIFS('EIA Imports Jet Fuel'!$D:$D,'EIA Imports Jet Fuel'!$A:$A,Y$3,'EIA Imports Jet Fuel'!$C:$C,$A35)</f>
        <v/>
      </c>
      <c r="Z35">
        <f>SUMIFS('EIA Imports Jet Fuel'!$D:$D,'EIA Imports Jet Fuel'!$A:$A,Z$3,'EIA Imports Jet Fuel'!$C:$C,$A35)</f>
        <v/>
      </c>
      <c r="AA35">
        <f>SUMIFS('EIA Imports Jet Fuel'!$D:$D,'EIA Imports Jet Fuel'!$A:$A,AA$3,'EIA Imports Jet Fuel'!$C:$C,$A35)</f>
        <v/>
      </c>
      <c r="AB35">
        <f>SUMIFS('EIA Imports Jet Fuel'!$D:$D,'EIA Imports Jet Fuel'!$A:$A,AB$3,'EIA Imports Jet Fuel'!$C:$C,$A35)</f>
        <v/>
      </c>
      <c r="AC35">
        <f>SUMIFS('EIA Imports Jet Fuel'!$D:$D,'EIA Imports Jet Fuel'!$A:$A,AC$3,'EIA Imports Jet Fuel'!$C:$C,$A35)</f>
        <v/>
      </c>
      <c r="AD35">
        <f>SUMIFS('EIA Imports Jet Fuel'!$D:$D,'EIA Imports Jet Fuel'!$A:$A,AD$3,'EIA Imports Jet Fuel'!$C:$C,$A35)</f>
        <v/>
      </c>
      <c r="AE35">
        <f>SUMIFS('EIA Imports Jet Fuel'!$D:$D,'EIA Imports Jet Fuel'!$A:$A,AE$3,'EIA Imports Jet Fuel'!$C:$C,$A35)</f>
        <v/>
      </c>
      <c r="AF35">
        <f>SUMIFS('EIA Imports Jet Fuel'!$D:$D,'EIA Imports Jet Fuel'!$A:$A,AF$3,'EIA Imports Jet Fuel'!$C:$C,$A35)</f>
        <v/>
      </c>
      <c r="AG35">
        <f>SUMIFS('EIA Imports Jet Fuel'!$D:$D,'EIA Imports Jet Fuel'!$A:$A,AG$3,'EIA Imports Jet Fuel'!$C:$C,$A35)</f>
        <v/>
      </c>
      <c r="AH35">
        <f>SUMIFS('EIA Imports Jet Fuel'!$D:$D,'EIA Imports Jet Fuel'!$A:$A,AH$3,'EIA Imports Jet Fuel'!$C:$C,$A35)</f>
        <v/>
      </c>
      <c r="AI35">
        <f>SUMIFS('EIA Imports Jet Fuel'!$D:$D,'EIA Imports Jet Fuel'!$A:$A,AI$3,'EIA Imports Jet Fuel'!$C:$C,$A35)</f>
        <v/>
      </c>
      <c r="AJ35">
        <f>SUMIFS('EIA Imports Jet Fuel'!$D:$D,'EIA Imports Jet Fuel'!$A:$A,AJ$3,'EIA Imports Jet Fuel'!$C:$C,$A35)</f>
        <v/>
      </c>
      <c r="AK35">
        <f>SUMIFS('EIA Imports Jet Fuel'!$D:$D,'EIA Imports Jet Fuel'!$A:$A,AK$3,'EIA Imports Jet Fuel'!$C:$C,$A35)</f>
        <v/>
      </c>
      <c r="AL35">
        <f>SUMIFS('EIA Imports Jet Fuel'!$D:$D,'EIA Imports Jet Fuel'!$A:$A,AL$3,'EIA Imports Jet Fuel'!$C:$C,$A35)</f>
        <v/>
      </c>
      <c r="AM35">
        <f>SUMIFS('EIA Imports Jet Fuel'!$D:$D,'EIA Imports Jet Fuel'!$A:$A,AM$3,'EIA Imports Jet Fuel'!$C:$C,$A35)</f>
        <v/>
      </c>
      <c r="AN35">
        <f>SUMIFS('EIA Imports Jet Fuel'!$D:$D,'EIA Imports Jet Fuel'!$A:$A,AN$3,'EIA Imports Jet Fuel'!$C:$C,$A35)</f>
        <v/>
      </c>
      <c r="AO35">
        <f>SUMIFS('EIA Imports Jet Fuel'!$D:$D,'EIA Imports Jet Fuel'!$A:$A,AO$3,'EIA Imports Jet Fuel'!$C:$C,$A35)</f>
        <v/>
      </c>
      <c r="AP35">
        <f>SUMIFS('EIA Imports Jet Fuel'!$D:$D,'EIA Imports Jet Fuel'!$A:$A,AP$3,'EIA Imports Jet Fuel'!$C:$C,$A35)</f>
        <v/>
      </c>
      <c r="AQ35">
        <f>SUMIFS('EIA Imports Jet Fuel'!$D:$D,'EIA Imports Jet Fuel'!$A:$A,AQ$3,'EIA Imports Jet Fuel'!$C:$C,$A35)</f>
        <v/>
      </c>
      <c r="AR35">
        <f>SUMIFS('EIA Imports Jet Fuel'!$D:$D,'EIA Imports Jet Fuel'!$A:$A,AR$3,'EIA Imports Jet Fuel'!$C:$C,$A35)</f>
        <v/>
      </c>
      <c r="AS35">
        <f>SUMIFS('EIA Imports Jet Fuel'!$D:$D,'EIA Imports Jet Fuel'!$A:$A,AS$3,'EIA Imports Jet Fuel'!$C:$C,$A35)</f>
        <v/>
      </c>
      <c r="AT35">
        <f>SUMIFS('EIA Imports Jet Fuel'!$D:$D,'EIA Imports Jet Fuel'!$A:$A,AT$3,'EIA Imports Jet Fuel'!$C:$C,$A35)</f>
        <v/>
      </c>
      <c r="AU35">
        <f>SUMIFS('EIA Imports Jet Fuel'!$D:$D,'EIA Imports Jet Fuel'!$A:$A,AU$3,'EIA Imports Jet Fuel'!$C:$C,$A35)</f>
        <v/>
      </c>
    </row>
    <row r="36" spans="1:47">
      <c r="A36" t="s">
        <v>328</v>
      </c>
      <c r="B36" t="s">
        <v>1648</v>
      </c>
      <c r="C36" t="s">
        <v>1742</v>
      </c>
      <c r="D36">
        <f>SUMIFS('EIA Imports Jet Fuel'!$D:$D,'EIA Imports Jet Fuel'!$A:$A,D$3,'EIA Imports Jet Fuel'!$C:$C,$A36)</f>
        <v/>
      </c>
      <c r="E36">
        <f>SUMIFS('EIA Imports Jet Fuel'!$D:$D,'EIA Imports Jet Fuel'!$A:$A,E$3,'EIA Imports Jet Fuel'!$C:$C,$A36)</f>
        <v/>
      </c>
      <c r="F36">
        <f>SUMIFS('EIA Imports Jet Fuel'!$D:$D,'EIA Imports Jet Fuel'!$A:$A,F$3,'EIA Imports Jet Fuel'!$C:$C,$A36)</f>
        <v/>
      </c>
      <c r="G36">
        <f>SUMIFS('EIA Imports Jet Fuel'!$D:$D,'EIA Imports Jet Fuel'!$A:$A,G$3,'EIA Imports Jet Fuel'!$C:$C,$A36)</f>
        <v/>
      </c>
      <c r="H36">
        <f>SUMIFS('EIA Imports Jet Fuel'!$D:$D,'EIA Imports Jet Fuel'!$A:$A,H$3,'EIA Imports Jet Fuel'!$C:$C,$A36)</f>
        <v/>
      </c>
      <c r="I36">
        <f>SUMIFS('EIA Imports Jet Fuel'!$D:$D,'EIA Imports Jet Fuel'!$A:$A,I$3,'EIA Imports Jet Fuel'!$C:$C,$A36)</f>
        <v/>
      </c>
      <c r="J36">
        <f>SUMIFS('EIA Imports Jet Fuel'!$D:$D,'EIA Imports Jet Fuel'!$A:$A,J$3,'EIA Imports Jet Fuel'!$C:$C,$A36)</f>
        <v/>
      </c>
      <c r="K36">
        <f>SUMIFS('EIA Imports Jet Fuel'!$D:$D,'EIA Imports Jet Fuel'!$A:$A,K$3,'EIA Imports Jet Fuel'!$C:$C,$A36)</f>
        <v/>
      </c>
      <c r="L36">
        <f>SUMIFS('EIA Imports Jet Fuel'!$D:$D,'EIA Imports Jet Fuel'!$A:$A,L$3,'EIA Imports Jet Fuel'!$C:$C,$A36)</f>
        <v/>
      </c>
      <c r="M36">
        <f>SUMIFS('EIA Imports Jet Fuel'!$D:$D,'EIA Imports Jet Fuel'!$A:$A,M$3,'EIA Imports Jet Fuel'!$C:$C,$A36)</f>
        <v/>
      </c>
      <c r="N36">
        <f>SUMIFS('EIA Imports Jet Fuel'!$D:$D,'EIA Imports Jet Fuel'!$A:$A,N$3,'EIA Imports Jet Fuel'!$C:$C,$A36)</f>
        <v/>
      </c>
      <c r="O36">
        <f>SUMIFS('EIA Imports Jet Fuel'!$D:$D,'EIA Imports Jet Fuel'!$A:$A,O$3,'EIA Imports Jet Fuel'!$C:$C,$A36)</f>
        <v/>
      </c>
      <c r="P36">
        <f>SUMIFS('EIA Imports Jet Fuel'!$D:$D,'EIA Imports Jet Fuel'!$A:$A,P$3,'EIA Imports Jet Fuel'!$C:$C,$A36)</f>
        <v/>
      </c>
      <c r="Q36">
        <f>SUMIFS('EIA Imports Jet Fuel'!$D:$D,'EIA Imports Jet Fuel'!$A:$A,Q$3,'EIA Imports Jet Fuel'!$C:$C,$A36)</f>
        <v/>
      </c>
      <c r="R36">
        <f>SUMIFS('EIA Imports Jet Fuel'!$D:$D,'EIA Imports Jet Fuel'!$A:$A,R$3,'EIA Imports Jet Fuel'!$C:$C,$A36)</f>
        <v/>
      </c>
      <c r="S36">
        <f>SUMIFS('EIA Imports Jet Fuel'!$D:$D,'EIA Imports Jet Fuel'!$A:$A,S$3,'EIA Imports Jet Fuel'!$C:$C,$A36)</f>
        <v/>
      </c>
      <c r="T36">
        <f>SUMIFS('EIA Imports Jet Fuel'!$D:$D,'EIA Imports Jet Fuel'!$A:$A,T$3,'EIA Imports Jet Fuel'!$C:$C,$A36)</f>
        <v/>
      </c>
      <c r="U36">
        <f>SUMIFS('EIA Imports Jet Fuel'!$D:$D,'EIA Imports Jet Fuel'!$A:$A,U$3,'EIA Imports Jet Fuel'!$C:$C,$A36)</f>
        <v/>
      </c>
      <c r="V36">
        <f>SUMIFS('EIA Imports Jet Fuel'!$D:$D,'EIA Imports Jet Fuel'!$A:$A,V$3,'EIA Imports Jet Fuel'!$C:$C,$A36)</f>
        <v/>
      </c>
      <c r="W36">
        <f>SUMIFS('EIA Imports Jet Fuel'!$D:$D,'EIA Imports Jet Fuel'!$A:$A,W$3,'EIA Imports Jet Fuel'!$C:$C,$A36)</f>
        <v/>
      </c>
      <c r="X36">
        <f>SUMIFS('EIA Imports Jet Fuel'!$D:$D,'EIA Imports Jet Fuel'!$A:$A,X$3,'EIA Imports Jet Fuel'!$C:$C,$A36)</f>
        <v/>
      </c>
      <c r="Y36">
        <f>SUMIFS('EIA Imports Jet Fuel'!$D:$D,'EIA Imports Jet Fuel'!$A:$A,Y$3,'EIA Imports Jet Fuel'!$C:$C,$A36)</f>
        <v/>
      </c>
      <c r="Z36">
        <f>SUMIFS('EIA Imports Jet Fuel'!$D:$D,'EIA Imports Jet Fuel'!$A:$A,Z$3,'EIA Imports Jet Fuel'!$C:$C,$A36)</f>
        <v/>
      </c>
      <c r="AA36">
        <f>SUMIFS('EIA Imports Jet Fuel'!$D:$D,'EIA Imports Jet Fuel'!$A:$A,AA$3,'EIA Imports Jet Fuel'!$C:$C,$A36)</f>
        <v/>
      </c>
      <c r="AB36">
        <f>SUMIFS('EIA Imports Jet Fuel'!$D:$D,'EIA Imports Jet Fuel'!$A:$A,AB$3,'EIA Imports Jet Fuel'!$C:$C,$A36)</f>
        <v/>
      </c>
      <c r="AC36">
        <f>SUMIFS('EIA Imports Jet Fuel'!$D:$D,'EIA Imports Jet Fuel'!$A:$A,AC$3,'EIA Imports Jet Fuel'!$C:$C,$A36)</f>
        <v/>
      </c>
      <c r="AD36">
        <f>SUMIFS('EIA Imports Jet Fuel'!$D:$D,'EIA Imports Jet Fuel'!$A:$A,AD$3,'EIA Imports Jet Fuel'!$C:$C,$A36)</f>
        <v/>
      </c>
      <c r="AE36">
        <f>SUMIFS('EIA Imports Jet Fuel'!$D:$D,'EIA Imports Jet Fuel'!$A:$A,AE$3,'EIA Imports Jet Fuel'!$C:$C,$A36)</f>
        <v/>
      </c>
      <c r="AF36">
        <f>SUMIFS('EIA Imports Jet Fuel'!$D:$D,'EIA Imports Jet Fuel'!$A:$A,AF$3,'EIA Imports Jet Fuel'!$C:$C,$A36)</f>
        <v/>
      </c>
      <c r="AG36">
        <f>SUMIFS('EIA Imports Jet Fuel'!$D:$D,'EIA Imports Jet Fuel'!$A:$A,AG$3,'EIA Imports Jet Fuel'!$C:$C,$A36)</f>
        <v/>
      </c>
      <c r="AH36">
        <f>SUMIFS('EIA Imports Jet Fuel'!$D:$D,'EIA Imports Jet Fuel'!$A:$A,AH$3,'EIA Imports Jet Fuel'!$C:$C,$A36)</f>
        <v/>
      </c>
      <c r="AI36">
        <f>SUMIFS('EIA Imports Jet Fuel'!$D:$D,'EIA Imports Jet Fuel'!$A:$A,AI$3,'EIA Imports Jet Fuel'!$C:$C,$A36)</f>
        <v/>
      </c>
      <c r="AJ36">
        <f>SUMIFS('EIA Imports Jet Fuel'!$D:$D,'EIA Imports Jet Fuel'!$A:$A,AJ$3,'EIA Imports Jet Fuel'!$C:$C,$A36)</f>
        <v/>
      </c>
      <c r="AK36">
        <f>SUMIFS('EIA Imports Jet Fuel'!$D:$D,'EIA Imports Jet Fuel'!$A:$A,AK$3,'EIA Imports Jet Fuel'!$C:$C,$A36)</f>
        <v/>
      </c>
      <c r="AL36">
        <f>SUMIFS('EIA Imports Jet Fuel'!$D:$D,'EIA Imports Jet Fuel'!$A:$A,AL$3,'EIA Imports Jet Fuel'!$C:$C,$A36)</f>
        <v/>
      </c>
      <c r="AM36">
        <f>SUMIFS('EIA Imports Jet Fuel'!$D:$D,'EIA Imports Jet Fuel'!$A:$A,AM$3,'EIA Imports Jet Fuel'!$C:$C,$A36)</f>
        <v/>
      </c>
      <c r="AN36">
        <f>SUMIFS('EIA Imports Jet Fuel'!$D:$D,'EIA Imports Jet Fuel'!$A:$A,AN$3,'EIA Imports Jet Fuel'!$C:$C,$A36)</f>
        <v/>
      </c>
      <c r="AO36">
        <f>SUMIFS('EIA Imports Jet Fuel'!$D:$D,'EIA Imports Jet Fuel'!$A:$A,AO$3,'EIA Imports Jet Fuel'!$C:$C,$A36)</f>
        <v/>
      </c>
      <c r="AP36">
        <f>SUMIFS('EIA Imports Jet Fuel'!$D:$D,'EIA Imports Jet Fuel'!$A:$A,AP$3,'EIA Imports Jet Fuel'!$C:$C,$A36)</f>
        <v/>
      </c>
      <c r="AQ36">
        <f>SUMIFS('EIA Imports Jet Fuel'!$D:$D,'EIA Imports Jet Fuel'!$A:$A,AQ$3,'EIA Imports Jet Fuel'!$C:$C,$A36)</f>
        <v/>
      </c>
      <c r="AR36">
        <f>SUMIFS('EIA Imports Jet Fuel'!$D:$D,'EIA Imports Jet Fuel'!$A:$A,AR$3,'EIA Imports Jet Fuel'!$C:$C,$A36)</f>
        <v/>
      </c>
      <c r="AS36">
        <f>SUMIFS('EIA Imports Jet Fuel'!$D:$D,'EIA Imports Jet Fuel'!$A:$A,AS$3,'EIA Imports Jet Fuel'!$C:$C,$A36)</f>
        <v/>
      </c>
      <c r="AT36">
        <f>SUMIFS('EIA Imports Jet Fuel'!$D:$D,'EIA Imports Jet Fuel'!$A:$A,AT$3,'EIA Imports Jet Fuel'!$C:$C,$A36)</f>
        <v/>
      </c>
      <c r="AU36">
        <f>SUMIFS('EIA Imports Jet Fuel'!$D:$D,'EIA Imports Jet Fuel'!$A:$A,AU$3,'EIA Imports Jet Fuel'!$C:$C,$A36)</f>
        <v/>
      </c>
    </row>
    <row r="37" spans="1:47">
      <c r="A37" t="s">
        <v>290</v>
      </c>
      <c r="B37" t="s">
        <v>1648</v>
      </c>
      <c r="C37" t="s">
        <v>1742</v>
      </c>
      <c r="D37">
        <f>SUMIFS('EIA Imports Jet Fuel'!$D:$D,'EIA Imports Jet Fuel'!$A:$A,D$3,'EIA Imports Jet Fuel'!$C:$C,$A37)</f>
        <v/>
      </c>
      <c r="E37">
        <f>SUMIFS('EIA Imports Jet Fuel'!$D:$D,'EIA Imports Jet Fuel'!$A:$A,E$3,'EIA Imports Jet Fuel'!$C:$C,$A37)</f>
        <v/>
      </c>
      <c r="F37">
        <f>SUMIFS('EIA Imports Jet Fuel'!$D:$D,'EIA Imports Jet Fuel'!$A:$A,F$3,'EIA Imports Jet Fuel'!$C:$C,$A37)</f>
        <v/>
      </c>
      <c r="G37">
        <f>SUMIFS('EIA Imports Jet Fuel'!$D:$D,'EIA Imports Jet Fuel'!$A:$A,G$3,'EIA Imports Jet Fuel'!$C:$C,$A37)</f>
        <v/>
      </c>
      <c r="H37">
        <f>SUMIFS('EIA Imports Jet Fuel'!$D:$D,'EIA Imports Jet Fuel'!$A:$A,H$3,'EIA Imports Jet Fuel'!$C:$C,$A37)</f>
        <v/>
      </c>
      <c r="I37">
        <f>SUMIFS('EIA Imports Jet Fuel'!$D:$D,'EIA Imports Jet Fuel'!$A:$A,I$3,'EIA Imports Jet Fuel'!$C:$C,$A37)</f>
        <v/>
      </c>
      <c r="J37">
        <f>SUMIFS('EIA Imports Jet Fuel'!$D:$D,'EIA Imports Jet Fuel'!$A:$A,J$3,'EIA Imports Jet Fuel'!$C:$C,$A37)</f>
        <v/>
      </c>
      <c r="K37">
        <f>SUMIFS('EIA Imports Jet Fuel'!$D:$D,'EIA Imports Jet Fuel'!$A:$A,K$3,'EIA Imports Jet Fuel'!$C:$C,$A37)</f>
        <v/>
      </c>
      <c r="L37">
        <f>SUMIFS('EIA Imports Jet Fuel'!$D:$D,'EIA Imports Jet Fuel'!$A:$A,L$3,'EIA Imports Jet Fuel'!$C:$C,$A37)</f>
        <v/>
      </c>
      <c r="M37">
        <f>SUMIFS('EIA Imports Jet Fuel'!$D:$D,'EIA Imports Jet Fuel'!$A:$A,M$3,'EIA Imports Jet Fuel'!$C:$C,$A37)</f>
        <v/>
      </c>
      <c r="N37">
        <f>SUMIFS('EIA Imports Jet Fuel'!$D:$D,'EIA Imports Jet Fuel'!$A:$A,N$3,'EIA Imports Jet Fuel'!$C:$C,$A37)</f>
        <v/>
      </c>
      <c r="O37">
        <f>SUMIFS('EIA Imports Jet Fuel'!$D:$D,'EIA Imports Jet Fuel'!$A:$A,O$3,'EIA Imports Jet Fuel'!$C:$C,$A37)</f>
        <v/>
      </c>
      <c r="P37">
        <f>SUMIFS('EIA Imports Jet Fuel'!$D:$D,'EIA Imports Jet Fuel'!$A:$A,P$3,'EIA Imports Jet Fuel'!$C:$C,$A37)</f>
        <v/>
      </c>
      <c r="Q37">
        <f>SUMIFS('EIA Imports Jet Fuel'!$D:$D,'EIA Imports Jet Fuel'!$A:$A,Q$3,'EIA Imports Jet Fuel'!$C:$C,$A37)</f>
        <v/>
      </c>
      <c r="R37">
        <f>SUMIFS('EIA Imports Jet Fuel'!$D:$D,'EIA Imports Jet Fuel'!$A:$A,R$3,'EIA Imports Jet Fuel'!$C:$C,$A37)</f>
        <v/>
      </c>
      <c r="S37">
        <f>SUMIFS('EIA Imports Jet Fuel'!$D:$D,'EIA Imports Jet Fuel'!$A:$A,S$3,'EIA Imports Jet Fuel'!$C:$C,$A37)</f>
        <v/>
      </c>
      <c r="T37">
        <f>SUMIFS('EIA Imports Jet Fuel'!$D:$D,'EIA Imports Jet Fuel'!$A:$A,T$3,'EIA Imports Jet Fuel'!$C:$C,$A37)</f>
        <v/>
      </c>
      <c r="U37">
        <f>SUMIFS('EIA Imports Jet Fuel'!$D:$D,'EIA Imports Jet Fuel'!$A:$A,U$3,'EIA Imports Jet Fuel'!$C:$C,$A37)</f>
        <v/>
      </c>
      <c r="V37">
        <f>SUMIFS('EIA Imports Jet Fuel'!$D:$D,'EIA Imports Jet Fuel'!$A:$A,V$3,'EIA Imports Jet Fuel'!$C:$C,$A37)</f>
        <v/>
      </c>
      <c r="W37">
        <f>SUMIFS('EIA Imports Jet Fuel'!$D:$D,'EIA Imports Jet Fuel'!$A:$A,W$3,'EIA Imports Jet Fuel'!$C:$C,$A37)</f>
        <v/>
      </c>
      <c r="X37">
        <f>SUMIFS('EIA Imports Jet Fuel'!$D:$D,'EIA Imports Jet Fuel'!$A:$A,X$3,'EIA Imports Jet Fuel'!$C:$C,$A37)</f>
        <v/>
      </c>
      <c r="Y37">
        <f>SUMIFS('EIA Imports Jet Fuel'!$D:$D,'EIA Imports Jet Fuel'!$A:$A,Y$3,'EIA Imports Jet Fuel'!$C:$C,$A37)</f>
        <v/>
      </c>
      <c r="Z37">
        <f>SUMIFS('EIA Imports Jet Fuel'!$D:$D,'EIA Imports Jet Fuel'!$A:$A,Z$3,'EIA Imports Jet Fuel'!$C:$C,$A37)</f>
        <v/>
      </c>
      <c r="AA37">
        <f>SUMIFS('EIA Imports Jet Fuel'!$D:$D,'EIA Imports Jet Fuel'!$A:$A,AA$3,'EIA Imports Jet Fuel'!$C:$C,$A37)</f>
        <v/>
      </c>
      <c r="AB37">
        <f>SUMIFS('EIA Imports Jet Fuel'!$D:$D,'EIA Imports Jet Fuel'!$A:$A,AB$3,'EIA Imports Jet Fuel'!$C:$C,$A37)</f>
        <v/>
      </c>
      <c r="AC37">
        <f>SUMIFS('EIA Imports Jet Fuel'!$D:$D,'EIA Imports Jet Fuel'!$A:$A,AC$3,'EIA Imports Jet Fuel'!$C:$C,$A37)</f>
        <v/>
      </c>
      <c r="AD37">
        <f>SUMIFS('EIA Imports Jet Fuel'!$D:$D,'EIA Imports Jet Fuel'!$A:$A,AD$3,'EIA Imports Jet Fuel'!$C:$C,$A37)</f>
        <v/>
      </c>
      <c r="AE37">
        <f>SUMIFS('EIA Imports Jet Fuel'!$D:$D,'EIA Imports Jet Fuel'!$A:$A,AE$3,'EIA Imports Jet Fuel'!$C:$C,$A37)</f>
        <v/>
      </c>
      <c r="AF37">
        <f>SUMIFS('EIA Imports Jet Fuel'!$D:$D,'EIA Imports Jet Fuel'!$A:$A,AF$3,'EIA Imports Jet Fuel'!$C:$C,$A37)</f>
        <v/>
      </c>
      <c r="AG37">
        <f>SUMIFS('EIA Imports Jet Fuel'!$D:$D,'EIA Imports Jet Fuel'!$A:$A,AG$3,'EIA Imports Jet Fuel'!$C:$C,$A37)</f>
        <v/>
      </c>
      <c r="AH37">
        <f>SUMIFS('EIA Imports Jet Fuel'!$D:$D,'EIA Imports Jet Fuel'!$A:$A,AH$3,'EIA Imports Jet Fuel'!$C:$C,$A37)</f>
        <v/>
      </c>
      <c r="AI37">
        <f>SUMIFS('EIA Imports Jet Fuel'!$D:$D,'EIA Imports Jet Fuel'!$A:$A,AI$3,'EIA Imports Jet Fuel'!$C:$C,$A37)</f>
        <v/>
      </c>
      <c r="AJ37">
        <f>SUMIFS('EIA Imports Jet Fuel'!$D:$D,'EIA Imports Jet Fuel'!$A:$A,AJ$3,'EIA Imports Jet Fuel'!$C:$C,$A37)</f>
        <v/>
      </c>
      <c r="AK37">
        <f>SUMIFS('EIA Imports Jet Fuel'!$D:$D,'EIA Imports Jet Fuel'!$A:$A,AK$3,'EIA Imports Jet Fuel'!$C:$C,$A37)</f>
        <v/>
      </c>
      <c r="AL37">
        <f>SUMIFS('EIA Imports Jet Fuel'!$D:$D,'EIA Imports Jet Fuel'!$A:$A,AL$3,'EIA Imports Jet Fuel'!$C:$C,$A37)</f>
        <v/>
      </c>
      <c r="AM37">
        <f>SUMIFS('EIA Imports Jet Fuel'!$D:$D,'EIA Imports Jet Fuel'!$A:$A,AM$3,'EIA Imports Jet Fuel'!$C:$C,$A37)</f>
        <v/>
      </c>
      <c r="AN37">
        <f>SUMIFS('EIA Imports Jet Fuel'!$D:$D,'EIA Imports Jet Fuel'!$A:$A,AN$3,'EIA Imports Jet Fuel'!$C:$C,$A37)</f>
        <v/>
      </c>
      <c r="AO37">
        <f>SUMIFS('EIA Imports Jet Fuel'!$D:$D,'EIA Imports Jet Fuel'!$A:$A,AO$3,'EIA Imports Jet Fuel'!$C:$C,$A37)</f>
        <v/>
      </c>
      <c r="AP37">
        <f>SUMIFS('EIA Imports Jet Fuel'!$D:$D,'EIA Imports Jet Fuel'!$A:$A,AP$3,'EIA Imports Jet Fuel'!$C:$C,$A37)</f>
        <v/>
      </c>
      <c r="AQ37">
        <f>SUMIFS('EIA Imports Jet Fuel'!$D:$D,'EIA Imports Jet Fuel'!$A:$A,AQ$3,'EIA Imports Jet Fuel'!$C:$C,$A37)</f>
        <v/>
      </c>
      <c r="AR37">
        <f>SUMIFS('EIA Imports Jet Fuel'!$D:$D,'EIA Imports Jet Fuel'!$A:$A,AR$3,'EIA Imports Jet Fuel'!$C:$C,$A37)</f>
        <v/>
      </c>
      <c r="AS37">
        <f>SUMIFS('EIA Imports Jet Fuel'!$D:$D,'EIA Imports Jet Fuel'!$A:$A,AS$3,'EIA Imports Jet Fuel'!$C:$C,$A37)</f>
        <v/>
      </c>
      <c r="AT37">
        <f>SUMIFS('EIA Imports Jet Fuel'!$D:$D,'EIA Imports Jet Fuel'!$A:$A,AT$3,'EIA Imports Jet Fuel'!$C:$C,$A37)</f>
        <v/>
      </c>
      <c r="AU37">
        <f>SUMIFS('EIA Imports Jet Fuel'!$D:$D,'EIA Imports Jet Fuel'!$A:$A,AU$3,'EIA Imports Jet Fuel'!$C:$C,$A37)</f>
        <v/>
      </c>
    </row>
    <row r="38" spans="1:47">
      <c r="A38" t="s">
        <v>298</v>
      </c>
      <c r="B38" t="s">
        <v>1648</v>
      </c>
      <c r="C38" t="s">
        <v>1742</v>
      </c>
      <c r="D38">
        <f>SUMIFS('EIA Imports Jet Fuel'!$D:$D,'EIA Imports Jet Fuel'!$A:$A,D$3,'EIA Imports Jet Fuel'!$C:$C,$A38)</f>
        <v/>
      </c>
      <c r="E38">
        <f>SUMIFS('EIA Imports Jet Fuel'!$D:$D,'EIA Imports Jet Fuel'!$A:$A,E$3,'EIA Imports Jet Fuel'!$C:$C,$A38)</f>
        <v/>
      </c>
      <c r="F38">
        <f>SUMIFS('EIA Imports Jet Fuel'!$D:$D,'EIA Imports Jet Fuel'!$A:$A,F$3,'EIA Imports Jet Fuel'!$C:$C,$A38)</f>
        <v/>
      </c>
      <c r="G38">
        <f>SUMIFS('EIA Imports Jet Fuel'!$D:$D,'EIA Imports Jet Fuel'!$A:$A,G$3,'EIA Imports Jet Fuel'!$C:$C,$A38)</f>
        <v/>
      </c>
      <c r="H38">
        <f>SUMIFS('EIA Imports Jet Fuel'!$D:$D,'EIA Imports Jet Fuel'!$A:$A,H$3,'EIA Imports Jet Fuel'!$C:$C,$A38)</f>
        <v/>
      </c>
      <c r="I38">
        <f>SUMIFS('EIA Imports Jet Fuel'!$D:$D,'EIA Imports Jet Fuel'!$A:$A,I$3,'EIA Imports Jet Fuel'!$C:$C,$A38)</f>
        <v/>
      </c>
      <c r="J38">
        <f>SUMIFS('EIA Imports Jet Fuel'!$D:$D,'EIA Imports Jet Fuel'!$A:$A,J$3,'EIA Imports Jet Fuel'!$C:$C,$A38)</f>
        <v/>
      </c>
      <c r="K38">
        <f>SUMIFS('EIA Imports Jet Fuel'!$D:$D,'EIA Imports Jet Fuel'!$A:$A,K$3,'EIA Imports Jet Fuel'!$C:$C,$A38)</f>
        <v/>
      </c>
      <c r="L38">
        <f>SUMIFS('EIA Imports Jet Fuel'!$D:$D,'EIA Imports Jet Fuel'!$A:$A,L$3,'EIA Imports Jet Fuel'!$C:$C,$A38)</f>
        <v/>
      </c>
      <c r="M38">
        <f>SUMIFS('EIA Imports Jet Fuel'!$D:$D,'EIA Imports Jet Fuel'!$A:$A,M$3,'EIA Imports Jet Fuel'!$C:$C,$A38)</f>
        <v/>
      </c>
      <c r="N38">
        <f>SUMIFS('EIA Imports Jet Fuel'!$D:$D,'EIA Imports Jet Fuel'!$A:$A,N$3,'EIA Imports Jet Fuel'!$C:$C,$A38)</f>
        <v/>
      </c>
      <c r="O38">
        <f>SUMIFS('EIA Imports Jet Fuel'!$D:$D,'EIA Imports Jet Fuel'!$A:$A,O$3,'EIA Imports Jet Fuel'!$C:$C,$A38)</f>
        <v/>
      </c>
      <c r="P38">
        <f>SUMIFS('EIA Imports Jet Fuel'!$D:$D,'EIA Imports Jet Fuel'!$A:$A,P$3,'EIA Imports Jet Fuel'!$C:$C,$A38)</f>
        <v/>
      </c>
      <c r="Q38">
        <f>SUMIFS('EIA Imports Jet Fuel'!$D:$D,'EIA Imports Jet Fuel'!$A:$A,Q$3,'EIA Imports Jet Fuel'!$C:$C,$A38)</f>
        <v/>
      </c>
      <c r="R38">
        <f>SUMIFS('EIA Imports Jet Fuel'!$D:$D,'EIA Imports Jet Fuel'!$A:$A,R$3,'EIA Imports Jet Fuel'!$C:$C,$A38)</f>
        <v/>
      </c>
      <c r="S38">
        <f>SUMIFS('EIA Imports Jet Fuel'!$D:$D,'EIA Imports Jet Fuel'!$A:$A,S$3,'EIA Imports Jet Fuel'!$C:$C,$A38)</f>
        <v/>
      </c>
      <c r="T38">
        <f>SUMIFS('EIA Imports Jet Fuel'!$D:$D,'EIA Imports Jet Fuel'!$A:$A,T$3,'EIA Imports Jet Fuel'!$C:$C,$A38)</f>
        <v/>
      </c>
      <c r="U38">
        <f>SUMIFS('EIA Imports Jet Fuel'!$D:$D,'EIA Imports Jet Fuel'!$A:$A,U$3,'EIA Imports Jet Fuel'!$C:$C,$A38)</f>
        <v/>
      </c>
      <c r="V38">
        <f>SUMIFS('EIA Imports Jet Fuel'!$D:$D,'EIA Imports Jet Fuel'!$A:$A,V$3,'EIA Imports Jet Fuel'!$C:$C,$A38)</f>
        <v/>
      </c>
      <c r="W38">
        <f>SUMIFS('EIA Imports Jet Fuel'!$D:$D,'EIA Imports Jet Fuel'!$A:$A,W$3,'EIA Imports Jet Fuel'!$C:$C,$A38)</f>
        <v/>
      </c>
      <c r="X38">
        <f>SUMIFS('EIA Imports Jet Fuel'!$D:$D,'EIA Imports Jet Fuel'!$A:$A,X$3,'EIA Imports Jet Fuel'!$C:$C,$A38)</f>
        <v/>
      </c>
      <c r="Y38">
        <f>SUMIFS('EIA Imports Jet Fuel'!$D:$D,'EIA Imports Jet Fuel'!$A:$A,Y$3,'EIA Imports Jet Fuel'!$C:$C,$A38)</f>
        <v/>
      </c>
      <c r="Z38">
        <f>SUMIFS('EIA Imports Jet Fuel'!$D:$D,'EIA Imports Jet Fuel'!$A:$A,Z$3,'EIA Imports Jet Fuel'!$C:$C,$A38)</f>
        <v/>
      </c>
      <c r="AA38">
        <f>SUMIFS('EIA Imports Jet Fuel'!$D:$D,'EIA Imports Jet Fuel'!$A:$A,AA$3,'EIA Imports Jet Fuel'!$C:$C,$A38)</f>
        <v/>
      </c>
      <c r="AB38">
        <f>SUMIFS('EIA Imports Jet Fuel'!$D:$D,'EIA Imports Jet Fuel'!$A:$A,AB$3,'EIA Imports Jet Fuel'!$C:$C,$A38)</f>
        <v/>
      </c>
      <c r="AC38">
        <f>SUMIFS('EIA Imports Jet Fuel'!$D:$D,'EIA Imports Jet Fuel'!$A:$A,AC$3,'EIA Imports Jet Fuel'!$C:$C,$A38)</f>
        <v/>
      </c>
      <c r="AD38">
        <f>SUMIFS('EIA Imports Jet Fuel'!$D:$D,'EIA Imports Jet Fuel'!$A:$A,AD$3,'EIA Imports Jet Fuel'!$C:$C,$A38)</f>
        <v/>
      </c>
      <c r="AE38">
        <f>SUMIFS('EIA Imports Jet Fuel'!$D:$D,'EIA Imports Jet Fuel'!$A:$A,AE$3,'EIA Imports Jet Fuel'!$C:$C,$A38)</f>
        <v/>
      </c>
      <c r="AF38">
        <f>SUMIFS('EIA Imports Jet Fuel'!$D:$D,'EIA Imports Jet Fuel'!$A:$A,AF$3,'EIA Imports Jet Fuel'!$C:$C,$A38)</f>
        <v/>
      </c>
      <c r="AG38">
        <f>SUMIFS('EIA Imports Jet Fuel'!$D:$D,'EIA Imports Jet Fuel'!$A:$A,AG$3,'EIA Imports Jet Fuel'!$C:$C,$A38)</f>
        <v/>
      </c>
      <c r="AH38">
        <f>SUMIFS('EIA Imports Jet Fuel'!$D:$D,'EIA Imports Jet Fuel'!$A:$A,AH$3,'EIA Imports Jet Fuel'!$C:$C,$A38)</f>
        <v/>
      </c>
      <c r="AI38">
        <f>SUMIFS('EIA Imports Jet Fuel'!$D:$D,'EIA Imports Jet Fuel'!$A:$A,AI$3,'EIA Imports Jet Fuel'!$C:$C,$A38)</f>
        <v/>
      </c>
      <c r="AJ38">
        <f>SUMIFS('EIA Imports Jet Fuel'!$D:$D,'EIA Imports Jet Fuel'!$A:$A,AJ$3,'EIA Imports Jet Fuel'!$C:$C,$A38)</f>
        <v/>
      </c>
      <c r="AK38">
        <f>SUMIFS('EIA Imports Jet Fuel'!$D:$D,'EIA Imports Jet Fuel'!$A:$A,AK$3,'EIA Imports Jet Fuel'!$C:$C,$A38)</f>
        <v/>
      </c>
      <c r="AL38">
        <f>SUMIFS('EIA Imports Jet Fuel'!$D:$D,'EIA Imports Jet Fuel'!$A:$A,AL$3,'EIA Imports Jet Fuel'!$C:$C,$A38)</f>
        <v/>
      </c>
      <c r="AM38">
        <f>SUMIFS('EIA Imports Jet Fuel'!$D:$D,'EIA Imports Jet Fuel'!$A:$A,AM$3,'EIA Imports Jet Fuel'!$C:$C,$A38)</f>
        <v/>
      </c>
      <c r="AN38">
        <f>SUMIFS('EIA Imports Jet Fuel'!$D:$D,'EIA Imports Jet Fuel'!$A:$A,AN$3,'EIA Imports Jet Fuel'!$C:$C,$A38)</f>
        <v/>
      </c>
      <c r="AO38">
        <f>SUMIFS('EIA Imports Jet Fuel'!$D:$D,'EIA Imports Jet Fuel'!$A:$A,AO$3,'EIA Imports Jet Fuel'!$C:$C,$A38)</f>
        <v/>
      </c>
      <c r="AP38">
        <f>SUMIFS('EIA Imports Jet Fuel'!$D:$D,'EIA Imports Jet Fuel'!$A:$A,AP$3,'EIA Imports Jet Fuel'!$C:$C,$A38)</f>
        <v/>
      </c>
      <c r="AQ38">
        <f>SUMIFS('EIA Imports Jet Fuel'!$D:$D,'EIA Imports Jet Fuel'!$A:$A,AQ$3,'EIA Imports Jet Fuel'!$C:$C,$A38)</f>
        <v/>
      </c>
      <c r="AR38">
        <f>SUMIFS('EIA Imports Jet Fuel'!$D:$D,'EIA Imports Jet Fuel'!$A:$A,AR$3,'EIA Imports Jet Fuel'!$C:$C,$A38)</f>
        <v/>
      </c>
      <c r="AS38">
        <f>SUMIFS('EIA Imports Jet Fuel'!$D:$D,'EIA Imports Jet Fuel'!$A:$A,AS$3,'EIA Imports Jet Fuel'!$C:$C,$A38)</f>
        <v/>
      </c>
      <c r="AT38">
        <f>SUMIFS('EIA Imports Jet Fuel'!$D:$D,'EIA Imports Jet Fuel'!$A:$A,AT$3,'EIA Imports Jet Fuel'!$C:$C,$A38)</f>
        <v/>
      </c>
      <c r="AU38">
        <f>SUMIFS('EIA Imports Jet Fuel'!$D:$D,'EIA Imports Jet Fuel'!$A:$A,AU$3,'EIA Imports Jet Fuel'!$C:$C,$A38)</f>
        <v/>
      </c>
    </row>
    <row r="39" spans="1:47">
      <c r="A39" t="s">
        <v>307</v>
      </c>
      <c r="B39" t="s">
        <v>1648</v>
      </c>
      <c r="C39" t="s">
        <v>1742</v>
      </c>
      <c r="D39">
        <f>SUMIFS('EIA Imports Jet Fuel'!$D:$D,'EIA Imports Jet Fuel'!$A:$A,D$3,'EIA Imports Jet Fuel'!$C:$C,$A39)</f>
        <v/>
      </c>
      <c r="E39">
        <f>SUMIFS('EIA Imports Jet Fuel'!$D:$D,'EIA Imports Jet Fuel'!$A:$A,E$3,'EIA Imports Jet Fuel'!$C:$C,$A39)</f>
        <v/>
      </c>
      <c r="F39">
        <f>SUMIFS('EIA Imports Jet Fuel'!$D:$D,'EIA Imports Jet Fuel'!$A:$A,F$3,'EIA Imports Jet Fuel'!$C:$C,$A39)</f>
        <v/>
      </c>
      <c r="G39">
        <f>SUMIFS('EIA Imports Jet Fuel'!$D:$D,'EIA Imports Jet Fuel'!$A:$A,G$3,'EIA Imports Jet Fuel'!$C:$C,$A39)</f>
        <v/>
      </c>
      <c r="H39">
        <f>SUMIFS('EIA Imports Jet Fuel'!$D:$D,'EIA Imports Jet Fuel'!$A:$A,H$3,'EIA Imports Jet Fuel'!$C:$C,$A39)</f>
        <v/>
      </c>
      <c r="I39">
        <f>SUMIFS('EIA Imports Jet Fuel'!$D:$D,'EIA Imports Jet Fuel'!$A:$A,I$3,'EIA Imports Jet Fuel'!$C:$C,$A39)</f>
        <v/>
      </c>
      <c r="J39">
        <f>SUMIFS('EIA Imports Jet Fuel'!$D:$D,'EIA Imports Jet Fuel'!$A:$A,J$3,'EIA Imports Jet Fuel'!$C:$C,$A39)</f>
        <v/>
      </c>
      <c r="K39">
        <f>SUMIFS('EIA Imports Jet Fuel'!$D:$D,'EIA Imports Jet Fuel'!$A:$A,K$3,'EIA Imports Jet Fuel'!$C:$C,$A39)</f>
        <v/>
      </c>
      <c r="L39">
        <f>SUMIFS('EIA Imports Jet Fuel'!$D:$D,'EIA Imports Jet Fuel'!$A:$A,L$3,'EIA Imports Jet Fuel'!$C:$C,$A39)</f>
        <v/>
      </c>
      <c r="M39">
        <f>SUMIFS('EIA Imports Jet Fuel'!$D:$D,'EIA Imports Jet Fuel'!$A:$A,M$3,'EIA Imports Jet Fuel'!$C:$C,$A39)</f>
        <v/>
      </c>
      <c r="N39">
        <f>SUMIFS('EIA Imports Jet Fuel'!$D:$D,'EIA Imports Jet Fuel'!$A:$A,N$3,'EIA Imports Jet Fuel'!$C:$C,$A39)</f>
        <v/>
      </c>
      <c r="O39">
        <f>SUMIFS('EIA Imports Jet Fuel'!$D:$D,'EIA Imports Jet Fuel'!$A:$A,O$3,'EIA Imports Jet Fuel'!$C:$C,$A39)</f>
        <v/>
      </c>
      <c r="P39">
        <f>SUMIFS('EIA Imports Jet Fuel'!$D:$D,'EIA Imports Jet Fuel'!$A:$A,P$3,'EIA Imports Jet Fuel'!$C:$C,$A39)</f>
        <v/>
      </c>
      <c r="Q39">
        <f>SUMIFS('EIA Imports Jet Fuel'!$D:$D,'EIA Imports Jet Fuel'!$A:$A,Q$3,'EIA Imports Jet Fuel'!$C:$C,$A39)</f>
        <v/>
      </c>
      <c r="R39">
        <f>SUMIFS('EIA Imports Jet Fuel'!$D:$D,'EIA Imports Jet Fuel'!$A:$A,R$3,'EIA Imports Jet Fuel'!$C:$C,$A39)</f>
        <v/>
      </c>
      <c r="S39">
        <f>SUMIFS('EIA Imports Jet Fuel'!$D:$D,'EIA Imports Jet Fuel'!$A:$A,S$3,'EIA Imports Jet Fuel'!$C:$C,$A39)</f>
        <v/>
      </c>
      <c r="T39">
        <f>SUMIFS('EIA Imports Jet Fuel'!$D:$D,'EIA Imports Jet Fuel'!$A:$A,T$3,'EIA Imports Jet Fuel'!$C:$C,$A39)</f>
        <v/>
      </c>
      <c r="U39">
        <f>SUMIFS('EIA Imports Jet Fuel'!$D:$D,'EIA Imports Jet Fuel'!$A:$A,U$3,'EIA Imports Jet Fuel'!$C:$C,$A39)</f>
        <v/>
      </c>
      <c r="V39">
        <f>SUMIFS('EIA Imports Jet Fuel'!$D:$D,'EIA Imports Jet Fuel'!$A:$A,V$3,'EIA Imports Jet Fuel'!$C:$C,$A39)</f>
        <v/>
      </c>
      <c r="W39">
        <f>SUMIFS('EIA Imports Jet Fuel'!$D:$D,'EIA Imports Jet Fuel'!$A:$A,W$3,'EIA Imports Jet Fuel'!$C:$C,$A39)</f>
        <v/>
      </c>
      <c r="X39">
        <f>SUMIFS('EIA Imports Jet Fuel'!$D:$D,'EIA Imports Jet Fuel'!$A:$A,X$3,'EIA Imports Jet Fuel'!$C:$C,$A39)</f>
        <v/>
      </c>
      <c r="Y39">
        <f>SUMIFS('EIA Imports Jet Fuel'!$D:$D,'EIA Imports Jet Fuel'!$A:$A,Y$3,'EIA Imports Jet Fuel'!$C:$C,$A39)</f>
        <v/>
      </c>
      <c r="Z39">
        <f>SUMIFS('EIA Imports Jet Fuel'!$D:$D,'EIA Imports Jet Fuel'!$A:$A,Z$3,'EIA Imports Jet Fuel'!$C:$C,$A39)</f>
        <v/>
      </c>
      <c r="AA39">
        <f>SUMIFS('EIA Imports Jet Fuel'!$D:$D,'EIA Imports Jet Fuel'!$A:$A,AA$3,'EIA Imports Jet Fuel'!$C:$C,$A39)</f>
        <v/>
      </c>
      <c r="AB39">
        <f>SUMIFS('EIA Imports Jet Fuel'!$D:$D,'EIA Imports Jet Fuel'!$A:$A,AB$3,'EIA Imports Jet Fuel'!$C:$C,$A39)</f>
        <v/>
      </c>
      <c r="AC39">
        <f>SUMIFS('EIA Imports Jet Fuel'!$D:$D,'EIA Imports Jet Fuel'!$A:$A,AC$3,'EIA Imports Jet Fuel'!$C:$C,$A39)</f>
        <v/>
      </c>
      <c r="AD39">
        <f>SUMIFS('EIA Imports Jet Fuel'!$D:$D,'EIA Imports Jet Fuel'!$A:$A,AD$3,'EIA Imports Jet Fuel'!$C:$C,$A39)</f>
        <v/>
      </c>
      <c r="AE39">
        <f>SUMIFS('EIA Imports Jet Fuel'!$D:$D,'EIA Imports Jet Fuel'!$A:$A,AE$3,'EIA Imports Jet Fuel'!$C:$C,$A39)</f>
        <v/>
      </c>
      <c r="AF39">
        <f>SUMIFS('EIA Imports Jet Fuel'!$D:$D,'EIA Imports Jet Fuel'!$A:$A,AF$3,'EIA Imports Jet Fuel'!$C:$C,$A39)</f>
        <v/>
      </c>
      <c r="AG39">
        <f>SUMIFS('EIA Imports Jet Fuel'!$D:$D,'EIA Imports Jet Fuel'!$A:$A,AG$3,'EIA Imports Jet Fuel'!$C:$C,$A39)</f>
        <v/>
      </c>
      <c r="AH39">
        <f>SUMIFS('EIA Imports Jet Fuel'!$D:$D,'EIA Imports Jet Fuel'!$A:$A,AH$3,'EIA Imports Jet Fuel'!$C:$C,$A39)</f>
        <v/>
      </c>
      <c r="AI39">
        <f>SUMIFS('EIA Imports Jet Fuel'!$D:$D,'EIA Imports Jet Fuel'!$A:$A,AI$3,'EIA Imports Jet Fuel'!$C:$C,$A39)</f>
        <v/>
      </c>
      <c r="AJ39">
        <f>SUMIFS('EIA Imports Jet Fuel'!$D:$D,'EIA Imports Jet Fuel'!$A:$A,AJ$3,'EIA Imports Jet Fuel'!$C:$C,$A39)</f>
        <v/>
      </c>
      <c r="AK39">
        <f>SUMIFS('EIA Imports Jet Fuel'!$D:$D,'EIA Imports Jet Fuel'!$A:$A,AK$3,'EIA Imports Jet Fuel'!$C:$C,$A39)</f>
        <v/>
      </c>
      <c r="AL39">
        <f>SUMIFS('EIA Imports Jet Fuel'!$D:$D,'EIA Imports Jet Fuel'!$A:$A,AL$3,'EIA Imports Jet Fuel'!$C:$C,$A39)</f>
        <v/>
      </c>
      <c r="AM39">
        <f>SUMIFS('EIA Imports Jet Fuel'!$D:$D,'EIA Imports Jet Fuel'!$A:$A,AM$3,'EIA Imports Jet Fuel'!$C:$C,$A39)</f>
        <v/>
      </c>
      <c r="AN39">
        <f>SUMIFS('EIA Imports Jet Fuel'!$D:$D,'EIA Imports Jet Fuel'!$A:$A,AN$3,'EIA Imports Jet Fuel'!$C:$C,$A39)</f>
        <v/>
      </c>
      <c r="AO39">
        <f>SUMIFS('EIA Imports Jet Fuel'!$D:$D,'EIA Imports Jet Fuel'!$A:$A,AO$3,'EIA Imports Jet Fuel'!$C:$C,$A39)</f>
        <v/>
      </c>
      <c r="AP39">
        <f>SUMIFS('EIA Imports Jet Fuel'!$D:$D,'EIA Imports Jet Fuel'!$A:$A,AP$3,'EIA Imports Jet Fuel'!$C:$C,$A39)</f>
        <v/>
      </c>
      <c r="AQ39">
        <f>SUMIFS('EIA Imports Jet Fuel'!$D:$D,'EIA Imports Jet Fuel'!$A:$A,AQ$3,'EIA Imports Jet Fuel'!$C:$C,$A39)</f>
        <v/>
      </c>
      <c r="AR39">
        <f>SUMIFS('EIA Imports Jet Fuel'!$D:$D,'EIA Imports Jet Fuel'!$A:$A,AR$3,'EIA Imports Jet Fuel'!$C:$C,$A39)</f>
        <v/>
      </c>
      <c r="AS39">
        <f>SUMIFS('EIA Imports Jet Fuel'!$D:$D,'EIA Imports Jet Fuel'!$A:$A,AS$3,'EIA Imports Jet Fuel'!$C:$C,$A39)</f>
        <v/>
      </c>
      <c r="AT39">
        <f>SUMIFS('EIA Imports Jet Fuel'!$D:$D,'EIA Imports Jet Fuel'!$A:$A,AT$3,'EIA Imports Jet Fuel'!$C:$C,$A39)</f>
        <v/>
      </c>
      <c r="AU39">
        <f>SUMIFS('EIA Imports Jet Fuel'!$D:$D,'EIA Imports Jet Fuel'!$A:$A,AU$3,'EIA Imports Jet Fuel'!$C:$C,$A39)</f>
        <v/>
      </c>
    </row>
    <row r="40" spans="1:47">
      <c r="A40" t="s">
        <v>359</v>
      </c>
      <c r="B40" t="s">
        <v>1648</v>
      </c>
      <c r="C40" t="s">
        <v>1742</v>
      </c>
      <c r="D40">
        <f>SUMIFS('EIA Imports Jet Fuel'!$D:$D,'EIA Imports Jet Fuel'!$A:$A,D$3,'EIA Imports Jet Fuel'!$C:$C,$A40)</f>
        <v/>
      </c>
      <c r="E40">
        <f>SUMIFS('EIA Imports Jet Fuel'!$D:$D,'EIA Imports Jet Fuel'!$A:$A,E$3,'EIA Imports Jet Fuel'!$C:$C,$A40)</f>
        <v/>
      </c>
      <c r="F40">
        <f>SUMIFS('EIA Imports Jet Fuel'!$D:$D,'EIA Imports Jet Fuel'!$A:$A,F$3,'EIA Imports Jet Fuel'!$C:$C,$A40)</f>
        <v/>
      </c>
      <c r="G40">
        <f>SUMIFS('EIA Imports Jet Fuel'!$D:$D,'EIA Imports Jet Fuel'!$A:$A,G$3,'EIA Imports Jet Fuel'!$C:$C,$A40)</f>
        <v/>
      </c>
      <c r="H40">
        <f>SUMIFS('EIA Imports Jet Fuel'!$D:$D,'EIA Imports Jet Fuel'!$A:$A,H$3,'EIA Imports Jet Fuel'!$C:$C,$A40)</f>
        <v/>
      </c>
      <c r="I40">
        <f>SUMIFS('EIA Imports Jet Fuel'!$D:$D,'EIA Imports Jet Fuel'!$A:$A,I$3,'EIA Imports Jet Fuel'!$C:$C,$A40)</f>
        <v/>
      </c>
      <c r="J40">
        <f>SUMIFS('EIA Imports Jet Fuel'!$D:$D,'EIA Imports Jet Fuel'!$A:$A,J$3,'EIA Imports Jet Fuel'!$C:$C,$A40)</f>
        <v/>
      </c>
      <c r="K40">
        <f>SUMIFS('EIA Imports Jet Fuel'!$D:$D,'EIA Imports Jet Fuel'!$A:$A,K$3,'EIA Imports Jet Fuel'!$C:$C,$A40)</f>
        <v/>
      </c>
      <c r="L40">
        <f>SUMIFS('EIA Imports Jet Fuel'!$D:$D,'EIA Imports Jet Fuel'!$A:$A,L$3,'EIA Imports Jet Fuel'!$C:$C,$A40)</f>
        <v/>
      </c>
      <c r="M40">
        <f>SUMIFS('EIA Imports Jet Fuel'!$D:$D,'EIA Imports Jet Fuel'!$A:$A,M$3,'EIA Imports Jet Fuel'!$C:$C,$A40)</f>
        <v/>
      </c>
      <c r="N40">
        <f>SUMIFS('EIA Imports Jet Fuel'!$D:$D,'EIA Imports Jet Fuel'!$A:$A,N$3,'EIA Imports Jet Fuel'!$C:$C,$A40)</f>
        <v/>
      </c>
      <c r="O40">
        <f>SUMIFS('EIA Imports Jet Fuel'!$D:$D,'EIA Imports Jet Fuel'!$A:$A,O$3,'EIA Imports Jet Fuel'!$C:$C,$A40)</f>
        <v/>
      </c>
      <c r="P40">
        <f>SUMIFS('EIA Imports Jet Fuel'!$D:$D,'EIA Imports Jet Fuel'!$A:$A,P$3,'EIA Imports Jet Fuel'!$C:$C,$A40)</f>
        <v/>
      </c>
      <c r="Q40">
        <f>SUMIFS('EIA Imports Jet Fuel'!$D:$D,'EIA Imports Jet Fuel'!$A:$A,Q$3,'EIA Imports Jet Fuel'!$C:$C,$A40)</f>
        <v/>
      </c>
      <c r="R40">
        <f>SUMIFS('EIA Imports Jet Fuel'!$D:$D,'EIA Imports Jet Fuel'!$A:$A,R$3,'EIA Imports Jet Fuel'!$C:$C,$A40)</f>
        <v/>
      </c>
      <c r="S40">
        <f>SUMIFS('EIA Imports Jet Fuel'!$D:$D,'EIA Imports Jet Fuel'!$A:$A,S$3,'EIA Imports Jet Fuel'!$C:$C,$A40)</f>
        <v/>
      </c>
      <c r="T40">
        <f>SUMIFS('EIA Imports Jet Fuel'!$D:$D,'EIA Imports Jet Fuel'!$A:$A,T$3,'EIA Imports Jet Fuel'!$C:$C,$A40)</f>
        <v/>
      </c>
      <c r="U40">
        <f>SUMIFS('EIA Imports Jet Fuel'!$D:$D,'EIA Imports Jet Fuel'!$A:$A,U$3,'EIA Imports Jet Fuel'!$C:$C,$A40)</f>
        <v/>
      </c>
      <c r="V40">
        <f>SUMIFS('EIA Imports Jet Fuel'!$D:$D,'EIA Imports Jet Fuel'!$A:$A,V$3,'EIA Imports Jet Fuel'!$C:$C,$A40)</f>
        <v/>
      </c>
      <c r="W40">
        <f>SUMIFS('EIA Imports Jet Fuel'!$D:$D,'EIA Imports Jet Fuel'!$A:$A,W$3,'EIA Imports Jet Fuel'!$C:$C,$A40)</f>
        <v/>
      </c>
      <c r="X40">
        <f>SUMIFS('EIA Imports Jet Fuel'!$D:$D,'EIA Imports Jet Fuel'!$A:$A,X$3,'EIA Imports Jet Fuel'!$C:$C,$A40)</f>
        <v/>
      </c>
      <c r="Y40">
        <f>SUMIFS('EIA Imports Jet Fuel'!$D:$D,'EIA Imports Jet Fuel'!$A:$A,Y$3,'EIA Imports Jet Fuel'!$C:$C,$A40)</f>
        <v/>
      </c>
      <c r="Z40">
        <f>SUMIFS('EIA Imports Jet Fuel'!$D:$D,'EIA Imports Jet Fuel'!$A:$A,Z$3,'EIA Imports Jet Fuel'!$C:$C,$A40)</f>
        <v/>
      </c>
      <c r="AA40">
        <f>SUMIFS('EIA Imports Jet Fuel'!$D:$D,'EIA Imports Jet Fuel'!$A:$A,AA$3,'EIA Imports Jet Fuel'!$C:$C,$A40)</f>
        <v/>
      </c>
      <c r="AB40">
        <f>SUMIFS('EIA Imports Jet Fuel'!$D:$D,'EIA Imports Jet Fuel'!$A:$A,AB$3,'EIA Imports Jet Fuel'!$C:$C,$A40)</f>
        <v/>
      </c>
      <c r="AC40">
        <f>SUMIFS('EIA Imports Jet Fuel'!$D:$D,'EIA Imports Jet Fuel'!$A:$A,AC$3,'EIA Imports Jet Fuel'!$C:$C,$A40)</f>
        <v/>
      </c>
      <c r="AD40">
        <f>SUMIFS('EIA Imports Jet Fuel'!$D:$D,'EIA Imports Jet Fuel'!$A:$A,AD$3,'EIA Imports Jet Fuel'!$C:$C,$A40)</f>
        <v/>
      </c>
      <c r="AE40">
        <f>SUMIFS('EIA Imports Jet Fuel'!$D:$D,'EIA Imports Jet Fuel'!$A:$A,AE$3,'EIA Imports Jet Fuel'!$C:$C,$A40)</f>
        <v/>
      </c>
      <c r="AF40">
        <f>SUMIFS('EIA Imports Jet Fuel'!$D:$D,'EIA Imports Jet Fuel'!$A:$A,AF$3,'EIA Imports Jet Fuel'!$C:$C,$A40)</f>
        <v/>
      </c>
      <c r="AG40">
        <f>SUMIFS('EIA Imports Jet Fuel'!$D:$D,'EIA Imports Jet Fuel'!$A:$A,AG$3,'EIA Imports Jet Fuel'!$C:$C,$A40)</f>
        <v/>
      </c>
      <c r="AH40">
        <f>SUMIFS('EIA Imports Jet Fuel'!$D:$D,'EIA Imports Jet Fuel'!$A:$A,AH$3,'EIA Imports Jet Fuel'!$C:$C,$A40)</f>
        <v/>
      </c>
      <c r="AI40">
        <f>SUMIFS('EIA Imports Jet Fuel'!$D:$D,'EIA Imports Jet Fuel'!$A:$A,AI$3,'EIA Imports Jet Fuel'!$C:$C,$A40)</f>
        <v/>
      </c>
      <c r="AJ40">
        <f>SUMIFS('EIA Imports Jet Fuel'!$D:$D,'EIA Imports Jet Fuel'!$A:$A,AJ$3,'EIA Imports Jet Fuel'!$C:$C,$A40)</f>
        <v/>
      </c>
      <c r="AK40">
        <f>SUMIFS('EIA Imports Jet Fuel'!$D:$D,'EIA Imports Jet Fuel'!$A:$A,AK$3,'EIA Imports Jet Fuel'!$C:$C,$A40)</f>
        <v/>
      </c>
      <c r="AL40">
        <f>SUMIFS('EIA Imports Jet Fuel'!$D:$D,'EIA Imports Jet Fuel'!$A:$A,AL$3,'EIA Imports Jet Fuel'!$C:$C,$A40)</f>
        <v/>
      </c>
      <c r="AM40">
        <f>SUMIFS('EIA Imports Jet Fuel'!$D:$D,'EIA Imports Jet Fuel'!$A:$A,AM$3,'EIA Imports Jet Fuel'!$C:$C,$A40)</f>
        <v/>
      </c>
      <c r="AN40">
        <f>SUMIFS('EIA Imports Jet Fuel'!$D:$D,'EIA Imports Jet Fuel'!$A:$A,AN$3,'EIA Imports Jet Fuel'!$C:$C,$A40)</f>
        <v/>
      </c>
      <c r="AO40">
        <f>SUMIFS('EIA Imports Jet Fuel'!$D:$D,'EIA Imports Jet Fuel'!$A:$A,AO$3,'EIA Imports Jet Fuel'!$C:$C,$A40)</f>
        <v/>
      </c>
      <c r="AP40">
        <f>SUMIFS('EIA Imports Jet Fuel'!$D:$D,'EIA Imports Jet Fuel'!$A:$A,AP$3,'EIA Imports Jet Fuel'!$C:$C,$A40)</f>
        <v/>
      </c>
      <c r="AQ40">
        <f>SUMIFS('EIA Imports Jet Fuel'!$D:$D,'EIA Imports Jet Fuel'!$A:$A,AQ$3,'EIA Imports Jet Fuel'!$C:$C,$A40)</f>
        <v/>
      </c>
      <c r="AR40">
        <f>SUMIFS('EIA Imports Jet Fuel'!$D:$D,'EIA Imports Jet Fuel'!$A:$A,AR$3,'EIA Imports Jet Fuel'!$C:$C,$A40)</f>
        <v/>
      </c>
      <c r="AS40">
        <f>SUMIFS('EIA Imports Jet Fuel'!$D:$D,'EIA Imports Jet Fuel'!$A:$A,AS$3,'EIA Imports Jet Fuel'!$C:$C,$A40)</f>
        <v/>
      </c>
      <c r="AT40">
        <f>SUMIFS('EIA Imports Jet Fuel'!$D:$D,'EIA Imports Jet Fuel'!$A:$A,AT$3,'EIA Imports Jet Fuel'!$C:$C,$A40)</f>
        <v/>
      </c>
      <c r="AU40">
        <f>SUMIFS('EIA Imports Jet Fuel'!$D:$D,'EIA Imports Jet Fuel'!$A:$A,AU$3,'EIA Imports Jet Fuel'!$C:$C,$A40)</f>
        <v/>
      </c>
    </row>
    <row r="41" spans="1:47">
      <c r="A41" t="s">
        <v>343</v>
      </c>
      <c r="B41" t="s">
        <v>1648</v>
      </c>
      <c r="C41" t="s">
        <v>1742</v>
      </c>
      <c r="D41">
        <f>SUMIFS('EIA Imports Jet Fuel'!$D:$D,'EIA Imports Jet Fuel'!$A:$A,D$3,'EIA Imports Jet Fuel'!$C:$C,$A41)</f>
        <v/>
      </c>
      <c r="E41">
        <f>SUMIFS('EIA Imports Jet Fuel'!$D:$D,'EIA Imports Jet Fuel'!$A:$A,E$3,'EIA Imports Jet Fuel'!$C:$C,$A41)</f>
        <v/>
      </c>
      <c r="F41">
        <f>SUMIFS('EIA Imports Jet Fuel'!$D:$D,'EIA Imports Jet Fuel'!$A:$A,F$3,'EIA Imports Jet Fuel'!$C:$C,$A41)</f>
        <v/>
      </c>
      <c r="G41">
        <f>SUMIFS('EIA Imports Jet Fuel'!$D:$D,'EIA Imports Jet Fuel'!$A:$A,G$3,'EIA Imports Jet Fuel'!$C:$C,$A41)</f>
        <v/>
      </c>
      <c r="H41">
        <f>SUMIFS('EIA Imports Jet Fuel'!$D:$D,'EIA Imports Jet Fuel'!$A:$A,H$3,'EIA Imports Jet Fuel'!$C:$C,$A41)</f>
        <v/>
      </c>
      <c r="I41">
        <f>SUMIFS('EIA Imports Jet Fuel'!$D:$D,'EIA Imports Jet Fuel'!$A:$A,I$3,'EIA Imports Jet Fuel'!$C:$C,$A41)</f>
        <v/>
      </c>
      <c r="J41">
        <f>SUMIFS('EIA Imports Jet Fuel'!$D:$D,'EIA Imports Jet Fuel'!$A:$A,J$3,'EIA Imports Jet Fuel'!$C:$C,$A41)</f>
        <v/>
      </c>
      <c r="K41">
        <f>SUMIFS('EIA Imports Jet Fuel'!$D:$D,'EIA Imports Jet Fuel'!$A:$A,K$3,'EIA Imports Jet Fuel'!$C:$C,$A41)</f>
        <v/>
      </c>
      <c r="L41">
        <f>SUMIFS('EIA Imports Jet Fuel'!$D:$D,'EIA Imports Jet Fuel'!$A:$A,L$3,'EIA Imports Jet Fuel'!$C:$C,$A41)</f>
        <v/>
      </c>
      <c r="M41">
        <f>SUMIFS('EIA Imports Jet Fuel'!$D:$D,'EIA Imports Jet Fuel'!$A:$A,M$3,'EIA Imports Jet Fuel'!$C:$C,$A41)</f>
        <v/>
      </c>
      <c r="N41">
        <f>SUMIFS('EIA Imports Jet Fuel'!$D:$D,'EIA Imports Jet Fuel'!$A:$A,N$3,'EIA Imports Jet Fuel'!$C:$C,$A41)</f>
        <v/>
      </c>
      <c r="O41">
        <f>SUMIFS('EIA Imports Jet Fuel'!$D:$D,'EIA Imports Jet Fuel'!$A:$A,O$3,'EIA Imports Jet Fuel'!$C:$C,$A41)</f>
        <v/>
      </c>
      <c r="P41">
        <f>SUMIFS('EIA Imports Jet Fuel'!$D:$D,'EIA Imports Jet Fuel'!$A:$A,P$3,'EIA Imports Jet Fuel'!$C:$C,$A41)</f>
        <v/>
      </c>
      <c r="Q41">
        <f>SUMIFS('EIA Imports Jet Fuel'!$D:$D,'EIA Imports Jet Fuel'!$A:$A,Q$3,'EIA Imports Jet Fuel'!$C:$C,$A41)</f>
        <v/>
      </c>
      <c r="R41">
        <f>SUMIFS('EIA Imports Jet Fuel'!$D:$D,'EIA Imports Jet Fuel'!$A:$A,R$3,'EIA Imports Jet Fuel'!$C:$C,$A41)</f>
        <v/>
      </c>
      <c r="S41">
        <f>SUMIFS('EIA Imports Jet Fuel'!$D:$D,'EIA Imports Jet Fuel'!$A:$A,S$3,'EIA Imports Jet Fuel'!$C:$C,$A41)</f>
        <v/>
      </c>
      <c r="T41">
        <f>SUMIFS('EIA Imports Jet Fuel'!$D:$D,'EIA Imports Jet Fuel'!$A:$A,T$3,'EIA Imports Jet Fuel'!$C:$C,$A41)</f>
        <v/>
      </c>
      <c r="U41">
        <f>SUMIFS('EIA Imports Jet Fuel'!$D:$D,'EIA Imports Jet Fuel'!$A:$A,U$3,'EIA Imports Jet Fuel'!$C:$C,$A41)</f>
        <v/>
      </c>
      <c r="V41">
        <f>SUMIFS('EIA Imports Jet Fuel'!$D:$D,'EIA Imports Jet Fuel'!$A:$A,V$3,'EIA Imports Jet Fuel'!$C:$C,$A41)</f>
        <v/>
      </c>
      <c r="W41">
        <f>SUMIFS('EIA Imports Jet Fuel'!$D:$D,'EIA Imports Jet Fuel'!$A:$A,W$3,'EIA Imports Jet Fuel'!$C:$C,$A41)</f>
        <v/>
      </c>
      <c r="X41">
        <f>SUMIFS('EIA Imports Jet Fuel'!$D:$D,'EIA Imports Jet Fuel'!$A:$A,X$3,'EIA Imports Jet Fuel'!$C:$C,$A41)</f>
        <v/>
      </c>
      <c r="Y41">
        <f>SUMIFS('EIA Imports Jet Fuel'!$D:$D,'EIA Imports Jet Fuel'!$A:$A,Y$3,'EIA Imports Jet Fuel'!$C:$C,$A41)</f>
        <v/>
      </c>
      <c r="Z41">
        <f>SUMIFS('EIA Imports Jet Fuel'!$D:$D,'EIA Imports Jet Fuel'!$A:$A,Z$3,'EIA Imports Jet Fuel'!$C:$C,$A41)</f>
        <v/>
      </c>
      <c r="AA41">
        <f>SUMIFS('EIA Imports Jet Fuel'!$D:$D,'EIA Imports Jet Fuel'!$A:$A,AA$3,'EIA Imports Jet Fuel'!$C:$C,$A41)</f>
        <v/>
      </c>
      <c r="AB41">
        <f>SUMIFS('EIA Imports Jet Fuel'!$D:$D,'EIA Imports Jet Fuel'!$A:$A,AB$3,'EIA Imports Jet Fuel'!$C:$C,$A41)</f>
        <v/>
      </c>
      <c r="AC41">
        <f>SUMIFS('EIA Imports Jet Fuel'!$D:$D,'EIA Imports Jet Fuel'!$A:$A,AC$3,'EIA Imports Jet Fuel'!$C:$C,$A41)</f>
        <v/>
      </c>
      <c r="AD41">
        <f>SUMIFS('EIA Imports Jet Fuel'!$D:$D,'EIA Imports Jet Fuel'!$A:$A,AD$3,'EIA Imports Jet Fuel'!$C:$C,$A41)</f>
        <v/>
      </c>
      <c r="AE41">
        <f>SUMIFS('EIA Imports Jet Fuel'!$D:$D,'EIA Imports Jet Fuel'!$A:$A,AE$3,'EIA Imports Jet Fuel'!$C:$C,$A41)</f>
        <v/>
      </c>
      <c r="AF41">
        <f>SUMIFS('EIA Imports Jet Fuel'!$D:$D,'EIA Imports Jet Fuel'!$A:$A,AF$3,'EIA Imports Jet Fuel'!$C:$C,$A41)</f>
        <v/>
      </c>
      <c r="AG41">
        <f>SUMIFS('EIA Imports Jet Fuel'!$D:$D,'EIA Imports Jet Fuel'!$A:$A,AG$3,'EIA Imports Jet Fuel'!$C:$C,$A41)</f>
        <v/>
      </c>
      <c r="AH41">
        <f>SUMIFS('EIA Imports Jet Fuel'!$D:$D,'EIA Imports Jet Fuel'!$A:$A,AH$3,'EIA Imports Jet Fuel'!$C:$C,$A41)</f>
        <v/>
      </c>
      <c r="AI41">
        <f>SUMIFS('EIA Imports Jet Fuel'!$D:$D,'EIA Imports Jet Fuel'!$A:$A,AI$3,'EIA Imports Jet Fuel'!$C:$C,$A41)</f>
        <v/>
      </c>
      <c r="AJ41">
        <f>SUMIFS('EIA Imports Jet Fuel'!$D:$D,'EIA Imports Jet Fuel'!$A:$A,AJ$3,'EIA Imports Jet Fuel'!$C:$C,$A41)</f>
        <v/>
      </c>
      <c r="AK41">
        <f>SUMIFS('EIA Imports Jet Fuel'!$D:$D,'EIA Imports Jet Fuel'!$A:$A,AK$3,'EIA Imports Jet Fuel'!$C:$C,$A41)</f>
        <v/>
      </c>
      <c r="AL41">
        <f>SUMIFS('EIA Imports Jet Fuel'!$D:$D,'EIA Imports Jet Fuel'!$A:$A,AL$3,'EIA Imports Jet Fuel'!$C:$C,$A41)</f>
        <v/>
      </c>
      <c r="AM41">
        <f>SUMIFS('EIA Imports Jet Fuel'!$D:$D,'EIA Imports Jet Fuel'!$A:$A,AM$3,'EIA Imports Jet Fuel'!$C:$C,$A41)</f>
        <v/>
      </c>
      <c r="AN41">
        <f>SUMIFS('EIA Imports Jet Fuel'!$D:$D,'EIA Imports Jet Fuel'!$A:$A,AN$3,'EIA Imports Jet Fuel'!$C:$C,$A41)</f>
        <v/>
      </c>
      <c r="AO41">
        <f>SUMIFS('EIA Imports Jet Fuel'!$D:$D,'EIA Imports Jet Fuel'!$A:$A,AO$3,'EIA Imports Jet Fuel'!$C:$C,$A41)</f>
        <v/>
      </c>
      <c r="AP41">
        <f>SUMIFS('EIA Imports Jet Fuel'!$D:$D,'EIA Imports Jet Fuel'!$A:$A,AP$3,'EIA Imports Jet Fuel'!$C:$C,$A41)</f>
        <v/>
      </c>
      <c r="AQ41">
        <f>SUMIFS('EIA Imports Jet Fuel'!$D:$D,'EIA Imports Jet Fuel'!$A:$A,AQ$3,'EIA Imports Jet Fuel'!$C:$C,$A41)</f>
        <v/>
      </c>
      <c r="AR41">
        <f>SUMIFS('EIA Imports Jet Fuel'!$D:$D,'EIA Imports Jet Fuel'!$A:$A,AR$3,'EIA Imports Jet Fuel'!$C:$C,$A41)</f>
        <v/>
      </c>
      <c r="AS41">
        <f>SUMIFS('EIA Imports Jet Fuel'!$D:$D,'EIA Imports Jet Fuel'!$A:$A,AS$3,'EIA Imports Jet Fuel'!$C:$C,$A41)</f>
        <v/>
      </c>
      <c r="AT41">
        <f>SUMIFS('EIA Imports Jet Fuel'!$D:$D,'EIA Imports Jet Fuel'!$A:$A,AT$3,'EIA Imports Jet Fuel'!$C:$C,$A41)</f>
        <v/>
      </c>
      <c r="AU41">
        <f>SUMIFS('EIA Imports Jet Fuel'!$D:$D,'EIA Imports Jet Fuel'!$A:$A,AU$3,'EIA Imports Jet Fuel'!$C:$C,$A41)</f>
        <v/>
      </c>
    </row>
    <row r="42" spans="1:47">
      <c r="A42" t="s">
        <v>295</v>
      </c>
      <c r="B42" t="s">
        <v>1648</v>
      </c>
      <c r="C42" t="s">
        <v>1742</v>
      </c>
      <c r="D42">
        <f>SUMIFS('EIA Imports Jet Fuel'!$D:$D,'EIA Imports Jet Fuel'!$A:$A,D$3,'EIA Imports Jet Fuel'!$C:$C,$A42)</f>
        <v/>
      </c>
      <c r="E42">
        <f>SUMIFS('EIA Imports Jet Fuel'!$D:$D,'EIA Imports Jet Fuel'!$A:$A,E$3,'EIA Imports Jet Fuel'!$C:$C,$A42)</f>
        <v/>
      </c>
      <c r="F42">
        <f>SUMIFS('EIA Imports Jet Fuel'!$D:$D,'EIA Imports Jet Fuel'!$A:$A,F$3,'EIA Imports Jet Fuel'!$C:$C,$A42)</f>
        <v/>
      </c>
      <c r="G42">
        <f>SUMIFS('EIA Imports Jet Fuel'!$D:$D,'EIA Imports Jet Fuel'!$A:$A,G$3,'EIA Imports Jet Fuel'!$C:$C,$A42)</f>
        <v/>
      </c>
      <c r="H42">
        <f>SUMIFS('EIA Imports Jet Fuel'!$D:$D,'EIA Imports Jet Fuel'!$A:$A,H$3,'EIA Imports Jet Fuel'!$C:$C,$A42)</f>
        <v/>
      </c>
      <c r="I42">
        <f>SUMIFS('EIA Imports Jet Fuel'!$D:$D,'EIA Imports Jet Fuel'!$A:$A,I$3,'EIA Imports Jet Fuel'!$C:$C,$A42)</f>
        <v/>
      </c>
      <c r="J42">
        <f>SUMIFS('EIA Imports Jet Fuel'!$D:$D,'EIA Imports Jet Fuel'!$A:$A,J$3,'EIA Imports Jet Fuel'!$C:$C,$A42)</f>
        <v/>
      </c>
      <c r="K42">
        <f>SUMIFS('EIA Imports Jet Fuel'!$D:$D,'EIA Imports Jet Fuel'!$A:$A,K$3,'EIA Imports Jet Fuel'!$C:$C,$A42)</f>
        <v/>
      </c>
      <c r="L42">
        <f>SUMIFS('EIA Imports Jet Fuel'!$D:$D,'EIA Imports Jet Fuel'!$A:$A,L$3,'EIA Imports Jet Fuel'!$C:$C,$A42)</f>
        <v/>
      </c>
      <c r="M42">
        <f>SUMIFS('EIA Imports Jet Fuel'!$D:$D,'EIA Imports Jet Fuel'!$A:$A,M$3,'EIA Imports Jet Fuel'!$C:$C,$A42)</f>
        <v/>
      </c>
      <c r="N42">
        <f>SUMIFS('EIA Imports Jet Fuel'!$D:$D,'EIA Imports Jet Fuel'!$A:$A,N$3,'EIA Imports Jet Fuel'!$C:$C,$A42)</f>
        <v/>
      </c>
      <c r="O42">
        <f>SUMIFS('EIA Imports Jet Fuel'!$D:$D,'EIA Imports Jet Fuel'!$A:$A,O$3,'EIA Imports Jet Fuel'!$C:$C,$A42)</f>
        <v/>
      </c>
      <c r="P42">
        <f>SUMIFS('EIA Imports Jet Fuel'!$D:$D,'EIA Imports Jet Fuel'!$A:$A,P$3,'EIA Imports Jet Fuel'!$C:$C,$A42)</f>
        <v/>
      </c>
      <c r="Q42">
        <f>SUMIFS('EIA Imports Jet Fuel'!$D:$D,'EIA Imports Jet Fuel'!$A:$A,Q$3,'EIA Imports Jet Fuel'!$C:$C,$A42)</f>
        <v/>
      </c>
      <c r="R42">
        <f>SUMIFS('EIA Imports Jet Fuel'!$D:$D,'EIA Imports Jet Fuel'!$A:$A,R$3,'EIA Imports Jet Fuel'!$C:$C,$A42)</f>
        <v/>
      </c>
      <c r="S42">
        <f>SUMIFS('EIA Imports Jet Fuel'!$D:$D,'EIA Imports Jet Fuel'!$A:$A,S$3,'EIA Imports Jet Fuel'!$C:$C,$A42)</f>
        <v/>
      </c>
      <c r="T42">
        <f>SUMIFS('EIA Imports Jet Fuel'!$D:$D,'EIA Imports Jet Fuel'!$A:$A,T$3,'EIA Imports Jet Fuel'!$C:$C,$A42)</f>
        <v/>
      </c>
      <c r="U42">
        <f>SUMIFS('EIA Imports Jet Fuel'!$D:$D,'EIA Imports Jet Fuel'!$A:$A,U$3,'EIA Imports Jet Fuel'!$C:$C,$A42)</f>
        <v/>
      </c>
      <c r="V42">
        <f>SUMIFS('EIA Imports Jet Fuel'!$D:$D,'EIA Imports Jet Fuel'!$A:$A,V$3,'EIA Imports Jet Fuel'!$C:$C,$A42)</f>
        <v/>
      </c>
      <c r="W42">
        <f>SUMIFS('EIA Imports Jet Fuel'!$D:$D,'EIA Imports Jet Fuel'!$A:$A,W$3,'EIA Imports Jet Fuel'!$C:$C,$A42)</f>
        <v/>
      </c>
      <c r="X42">
        <f>SUMIFS('EIA Imports Jet Fuel'!$D:$D,'EIA Imports Jet Fuel'!$A:$A,X$3,'EIA Imports Jet Fuel'!$C:$C,$A42)</f>
        <v/>
      </c>
      <c r="Y42">
        <f>SUMIFS('EIA Imports Jet Fuel'!$D:$D,'EIA Imports Jet Fuel'!$A:$A,Y$3,'EIA Imports Jet Fuel'!$C:$C,$A42)</f>
        <v/>
      </c>
      <c r="Z42">
        <f>SUMIFS('EIA Imports Jet Fuel'!$D:$D,'EIA Imports Jet Fuel'!$A:$A,Z$3,'EIA Imports Jet Fuel'!$C:$C,$A42)</f>
        <v/>
      </c>
      <c r="AA42">
        <f>SUMIFS('EIA Imports Jet Fuel'!$D:$D,'EIA Imports Jet Fuel'!$A:$A,AA$3,'EIA Imports Jet Fuel'!$C:$C,$A42)</f>
        <v/>
      </c>
      <c r="AB42">
        <f>SUMIFS('EIA Imports Jet Fuel'!$D:$D,'EIA Imports Jet Fuel'!$A:$A,AB$3,'EIA Imports Jet Fuel'!$C:$C,$A42)</f>
        <v/>
      </c>
      <c r="AC42">
        <f>SUMIFS('EIA Imports Jet Fuel'!$D:$D,'EIA Imports Jet Fuel'!$A:$A,AC$3,'EIA Imports Jet Fuel'!$C:$C,$A42)</f>
        <v/>
      </c>
      <c r="AD42">
        <f>SUMIFS('EIA Imports Jet Fuel'!$D:$D,'EIA Imports Jet Fuel'!$A:$A,AD$3,'EIA Imports Jet Fuel'!$C:$C,$A42)</f>
        <v/>
      </c>
      <c r="AE42">
        <f>SUMIFS('EIA Imports Jet Fuel'!$D:$D,'EIA Imports Jet Fuel'!$A:$A,AE$3,'EIA Imports Jet Fuel'!$C:$C,$A42)</f>
        <v/>
      </c>
      <c r="AF42">
        <f>SUMIFS('EIA Imports Jet Fuel'!$D:$D,'EIA Imports Jet Fuel'!$A:$A,AF$3,'EIA Imports Jet Fuel'!$C:$C,$A42)</f>
        <v/>
      </c>
      <c r="AG42">
        <f>SUMIFS('EIA Imports Jet Fuel'!$D:$D,'EIA Imports Jet Fuel'!$A:$A,AG$3,'EIA Imports Jet Fuel'!$C:$C,$A42)</f>
        <v/>
      </c>
      <c r="AH42">
        <f>SUMIFS('EIA Imports Jet Fuel'!$D:$D,'EIA Imports Jet Fuel'!$A:$A,AH$3,'EIA Imports Jet Fuel'!$C:$C,$A42)</f>
        <v/>
      </c>
      <c r="AI42">
        <f>SUMIFS('EIA Imports Jet Fuel'!$D:$D,'EIA Imports Jet Fuel'!$A:$A,AI$3,'EIA Imports Jet Fuel'!$C:$C,$A42)</f>
        <v/>
      </c>
      <c r="AJ42">
        <f>SUMIFS('EIA Imports Jet Fuel'!$D:$D,'EIA Imports Jet Fuel'!$A:$A,AJ$3,'EIA Imports Jet Fuel'!$C:$C,$A42)</f>
        <v/>
      </c>
      <c r="AK42">
        <f>SUMIFS('EIA Imports Jet Fuel'!$D:$D,'EIA Imports Jet Fuel'!$A:$A,AK$3,'EIA Imports Jet Fuel'!$C:$C,$A42)</f>
        <v/>
      </c>
      <c r="AL42">
        <f>SUMIFS('EIA Imports Jet Fuel'!$D:$D,'EIA Imports Jet Fuel'!$A:$A,AL$3,'EIA Imports Jet Fuel'!$C:$C,$A42)</f>
        <v/>
      </c>
      <c r="AM42">
        <f>SUMIFS('EIA Imports Jet Fuel'!$D:$D,'EIA Imports Jet Fuel'!$A:$A,AM$3,'EIA Imports Jet Fuel'!$C:$C,$A42)</f>
        <v/>
      </c>
      <c r="AN42">
        <f>SUMIFS('EIA Imports Jet Fuel'!$D:$D,'EIA Imports Jet Fuel'!$A:$A,AN$3,'EIA Imports Jet Fuel'!$C:$C,$A42)</f>
        <v/>
      </c>
      <c r="AO42">
        <f>SUMIFS('EIA Imports Jet Fuel'!$D:$D,'EIA Imports Jet Fuel'!$A:$A,AO$3,'EIA Imports Jet Fuel'!$C:$C,$A42)</f>
        <v/>
      </c>
      <c r="AP42">
        <f>SUMIFS('EIA Imports Jet Fuel'!$D:$D,'EIA Imports Jet Fuel'!$A:$A,AP$3,'EIA Imports Jet Fuel'!$C:$C,$A42)</f>
        <v/>
      </c>
      <c r="AQ42">
        <f>SUMIFS('EIA Imports Jet Fuel'!$D:$D,'EIA Imports Jet Fuel'!$A:$A,AQ$3,'EIA Imports Jet Fuel'!$C:$C,$A42)</f>
        <v/>
      </c>
      <c r="AR42">
        <f>SUMIFS('EIA Imports Jet Fuel'!$D:$D,'EIA Imports Jet Fuel'!$A:$A,AR$3,'EIA Imports Jet Fuel'!$C:$C,$A42)</f>
        <v/>
      </c>
      <c r="AS42">
        <f>SUMIFS('EIA Imports Jet Fuel'!$D:$D,'EIA Imports Jet Fuel'!$A:$A,AS$3,'EIA Imports Jet Fuel'!$C:$C,$A42)</f>
        <v/>
      </c>
      <c r="AT42">
        <f>SUMIFS('EIA Imports Jet Fuel'!$D:$D,'EIA Imports Jet Fuel'!$A:$A,AT$3,'EIA Imports Jet Fuel'!$C:$C,$A42)</f>
        <v/>
      </c>
      <c r="AU42">
        <f>SUMIFS('EIA Imports Jet Fuel'!$D:$D,'EIA Imports Jet Fuel'!$A:$A,AU$3,'EIA Imports Jet Fuel'!$C:$C,$A42)</f>
        <v/>
      </c>
    </row>
    <row r="43" spans="1:47">
      <c r="A43" t="s">
        <v>300</v>
      </c>
      <c r="B43" t="s">
        <v>1648</v>
      </c>
      <c r="C43" t="s">
        <v>1742</v>
      </c>
      <c r="D43">
        <f>SUMIFS('EIA Imports Jet Fuel'!$D:$D,'EIA Imports Jet Fuel'!$A:$A,D$3,'EIA Imports Jet Fuel'!$C:$C,$A43)</f>
        <v/>
      </c>
      <c r="E43">
        <f>SUMIFS('EIA Imports Jet Fuel'!$D:$D,'EIA Imports Jet Fuel'!$A:$A,E$3,'EIA Imports Jet Fuel'!$C:$C,$A43)</f>
        <v/>
      </c>
      <c r="F43">
        <f>SUMIFS('EIA Imports Jet Fuel'!$D:$D,'EIA Imports Jet Fuel'!$A:$A,F$3,'EIA Imports Jet Fuel'!$C:$C,$A43)</f>
        <v/>
      </c>
      <c r="G43">
        <f>SUMIFS('EIA Imports Jet Fuel'!$D:$D,'EIA Imports Jet Fuel'!$A:$A,G$3,'EIA Imports Jet Fuel'!$C:$C,$A43)</f>
        <v/>
      </c>
      <c r="H43">
        <f>SUMIFS('EIA Imports Jet Fuel'!$D:$D,'EIA Imports Jet Fuel'!$A:$A,H$3,'EIA Imports Jet Fuel'!$C:$C,$A43)</f>
        <v/>
      </c>
      <c r="I43">
        <f>SUMIFS('EIA Imports Jet Fuel'!$D:$D,'EIA Imports Jet Fuel'!$A:$A,I$3,'EIA Imports Jet Fuel'!$C:$C,$A43)</f>
        <v/>
      </c>
      <c r="J43">
        <f>SUMIFS('EIA Imports Jet Fuel'!$D:$D,'EIA Imports Jet Fuel'!$A:$A,J$3,'EIA Imports Jet Fuel'!$C:$C,$A43)</f>
        <v/>
      </c>
      <c r="K43">
        <f>SUMIFS('EIA Imports Jet Fuel'!$D:$D,'EIA Imports Jet Fuel'!$A:$A,K$3,'EIA Imports Jet Fuel'!$C:$C,$A43)</f>
        <v/>
      </c>
      <c r="L43">
        <f>SUMIFS('EIA Imports Jet Fuel'!$D:$D,'EIA Imports Jet Fuel'!$A:$A,L$3,'EIA Imports Jet Fuel'!$C:$C,$A43)</f>
        <v/>
      </c>
      <c r="M43">
        <f>SUMIFS('EIA Imports Jet Fuel'!$D:$D,'EIA Imports Jet Fuel'!$A:$A,M$3,'EIA Imports Jet Fuel'!$C:$C,$A43)</f>
        <v/>
      </c>
      <c r="N43">
        <f>SUMIFS('EIA Imports Jet Fuel'!$D:$D,'EIA Imports Jet Fuel'!$A:$A,N$3,'EIA Imports Jet Fuel'!$C:$C,$A43)</f>
        <v/>
      </c>
      <c r="O43">
        <f>SUMIFS('EIA Imports Jet Fuel'!$D:$D,'EIA Imports Jet Fuel'!$A:$A,O$3,'EIA Imports Jet Fuel'!$C:$C,$A43)</f>
        <v/>
      </c>
      <c r="P43">
        <f>SUMIFS('EIA Imports Jet Fuel'!$D:$D,'EIA Imports Jet Fuel'!$A:$A,P$3,'EIA Imports Jet Fuel'!$C:$C,$A43)</f>
        <v/>
      </c>
      <c r="Q43">
        <f>SUMIFS('EIA Imports Jet Fuel'!$D:$D,'EIA Imports Jet Fuel'!$A:$A,Q$3,'EIA Imports Jet Fuel'!$C:$C,$A43)</f>
        <v/>
      </c>
      <c r="R43">
        <f>SUMIFS('EIA Imports Jet Fuel'!$D:$D,'EIA Imports Jet Fuel'!$A:$A,R$3,'EIA Imports Jet Fuel'!$C:$C,$A43)</f>
        <v/>
      </c>
      <c r="S43">
        <f>SUMIFS('EIA Imports Jet Fuel'!$D:$D,'EIA Imports Jet Fuel'!$A:$A,S$3,'EIA Imports Jet Fuel'!$C:$C,$A43)</f>
        <v/>
      </c>
      <c r="T43">
        <f>SUMIFS('EIA Imports Jet Fuel'!$D:$D,'EIA Imports Jet Fuel'!$A:$A,T$3,'EIA Imports Jet Fuel'!$C:$C,$A43)</f>
        <v/>
      </c>
      <c r="U43">
        <f>SUMIFS('EIA Imports Jet Fuel'!$D:$D,'EIA Imports Jet Fuel'!$A:$A,U$3,'EIA Imports Jet Fuel'!$C:$C,$A43)</f>
        <v/>
      </c>
      <c r="V43">
        <f>SUMIFS('EIA Imports Jet Fuel'!$D:$D,'EIA Imports Jet Fuel'!$A:$A,V$3,'EIA Imports Jet Fuel'!$C:$C,$A43)</f>
        <v/>
      </c>
      <c r="W43">
        <f>SUMIFS('EIA Imports Jet Fuel'!$D:$D,'EIA Imports Jet Fuel'!$A:$A,W$3,'EIA Imports Jet Fuel'!$C:$C,$A43)</f>
        <v/>
      </c>
      <c r="X43">
        <f>SUMIFS('EIA Imports Jet Fuel'!$D:$D,'EIA Imports Jet Fuel'!$A:$A,X$3,'EIA Imports Jet Fuel'!$C:$C,$A43)</f>
        <v/>
      </c>
      <c r="Y43">
        <f>SUMIFS('EIA Imports Jet Fuel'!$D:$D,'EIA Imports Jet Fuel'!$A:$A,Y$3,'EIA Imports Jet Fuel'!$C:$C,$A43)</f>
        <v/>
      </c>
      <c r="Z43">
        <f>SUMIFS('EIA Imports Jet Fuel'!$D:$D,'EIA Imports Jet Fuel'!$A:$A,Z$3,'EIA Imports Jet Fuel'!$C:$C,$A43)</f>
        <v/>
      </c>
      <c r="AA43">
        <f>SUMIFS('EIA Imports Jet Fuel'!$D:$D,'EIA Imports Jet Fuel'!$A:$A,AA$3,'EIA Imports Jet Fuel'!$C:$C,$A43)</f>
        <v/>
      </c>
      <c r="AB43">
        <f>SUMIFS('EIA Imports Jet Fuel'!$D:$D,'EIA Imports Jet Fuel'!$A:$A,AB$3,'EIA Imports Jet Fuel'!$C:$C,$A43)</f>
        <v/>
      </c>
      <c r="AC43">
        <f>SUMIFS('EIA Imports Jet Fuel'!$D:$D,'EIA Imports Jet Fuel'!$A:$A,AC$3,'EIA Imports Jet Fuel'!$C:$C,$A43)</f>
        <v/>
      </c>
      <c r="AD43">
        <f>SUMIFS('EIA Imports Jet Fuel'!$D:$D,'EIA Imports Jet Fuel'!$A:$A,AD$3,'EIA Imports Jet Fuel'!$C:$C,$A43)</f>
        <v/>
      </c>
      <c r="AE43">
        <f>SUMIFS('EIA Imports Jet Fuel'!$D:$D,'EIA Imports Jet Fuel'!$A:$A,AE$3,'EIA Imports Jet Fuel'!$C:$C,$A43)</f>
        <v/>
      </c>
      <c r="AF43">
        <f>SUMIFS('EIA Imports Jet Fuel'!$D:$D,'EIA Imports Jet Fuel'!$A:$A,AF$3,'EIA Imports Jet Fuel'!$C:$C,$A43)</f>
        <v/>
      </c>
      <c r="AG43">
        <f>SUMIFS('EIA Imports Jet Fuel'!$D:$D,'EIA Imports Jet Fuel'!$A:$A,AG$3,'EIA Imports Jet Fuel'!$C:$C,$A43)</f>
        <v/>
      </c>
      <c r="AH43">
        <f>SUMIFS('EIA Imports Jet Fuel'!$D:$D,'EIA Imports Jet Fuel'!$A:$A,AH$3,'EIA Imports Jet Fuel'!$C:$C,$A43)</f>
        <v/>
      </c>
      <c r="AI43">
        <f>SUMIFS('EIA Imports Jet Fuel'!$D:$D,'EIA Imports Jet Fuel'!$A:$A,AI$3,'EIA Imports Jet Fuel'!$C:$C,$A43)</f>
        <v/>
      </c>
      <c r="AJ43">
        <f>SUMIFS('EIA Imports Jet Fuel'!$D:$D,'EIA Imports Jet Fuel'!$A:$A,AJ$3,'EIA Imports Jet Fuel'!$C:$C,$A43)</f>
        <v/>
      </c>
      <c r="AK43">
        <f>SUMIFS('EIA Imports Jet Fuel'!$D:$D,'EIA Imports Jet Fuel'!$A:$A,AK$3,'EIA Imports Jet Fuel'!$C:$C,$A43)</f>
        <v/>
      </c>
      <c r="AL43">
        <f>SUMIFS('EIA Imports Jet Fuel'!$D:$D,'EIA Imports Jet Fuel'!$A:$A,AL$3,'EIA Imports Jet Fuel'!$C:$C,$A43)</f>
        <v/>
      </c>
      <c r="AM43">
        <f>SUMIFS('EIA Imports Jet Fuel'!$D:$D,'EIA Imports Jet Fuel'!$A:$A,AM$3,'EIA Imports Jet Fuel'!$C:$C,$A43)</f>
        <v/>
      </c>
      <c r="AN43">
        <f>SUMIFS('EIA Imports Jet Fuel'!$D:$D,'EIA Imports Jet Fuel'!$A:$A,AN$3,'EIA Imports Jet Fuel'!$C:$C,$A43)</f>
        <v/>
      </c>
      <c r="AO43">
        <f>SUMIFS('EIA Imports Jet Fuel'!$D:$D,'EIA Imports Jet Fuel'!$A:$A,AO$3,'EIA Imports Jet Fuel'!$C:$C,$A43)</f>
        <v/>
      </c>
      <c r="AP43">
        <f>SUMIFS('EIA Imports Jet Fuel'!$D:$D,'EIA Imports Jet Fuel'!$A:$A,AP$3,'EIA Imports Jet Fuel'!$C:$C,$A43)</f>
        <v/>
      </c>
      <c r="AQ43">
        <f>SUMIFS('EIA Imports Jet Fuel'!$D:$D,'EIA Imports Jet Fuel'!$A:$A,AQ$3,'EIA Imports Jet Fuel'!$C:$C,$A43)</f>
        <v/>
      </c>
      <c r="AR43">
        <f>SUMIFS('EIA Imports Jet Fuel'!$D:$D,'EIA Imports Jet Fuel'!$A:$A,AR$3,'EIA Imports Jet Fuel'!$C:$C,$A43)</f>
        <v/>
      </c>
      <c r="AS43">
        <f>SUMIFS('EIA Imports Jet Fuel'!$D:$D,'EIA Imports Jet Fuel'!$A:$A,AS$3,'EIA Imports Jet Fuel'!$C:$C,$A43)</f>
        <v/>
      </c>
      <c r="AT43">
        <f>SUMIFS('EIA Imports Jet Fuel'!$D:$D,'EIA Imports Jet Fuel'!$A:$A,AT$3,'EIA Imports Jet Fuel'!$C:$C,$A43)</f>
        <v/>
      </c>
      <c r="AU43">
        <f>SUMIFS('EIA Imports Jet Fuel'!$D:$D,'EIA Imports Jet Fuel'!$A:$A,AU$3,'EIA Imports Jet Fuel'!$C:$C,$A43)</f>
        <v/>
      </c>
    </row>
    <row r="44" spans="1:47">
      <c r="A44" t="s">
        <v>377</v>
      </c>
      <c r="B44" t="s">
        <v>1648</v>
      </c>
      <c r="C44" t="s">
        <v>1742</v>
      </c>
      <c r="D44">
        <f>SUMIFS('EIA Imports Jet Fuel'!$D:$D,'EIA Imports Jet Fuel'!$A:$A,D$3,'EIA Imports Jet Fuel'!$C:$C,$A44)</f>
        <v/>
      </c>
      <c r="E44">
        <f>SUMIFS('EIA Imports Jet Fuel'!$D:$D,'EIA Imports Jet Fuel'!$A:$A,E$3,'EIA Imports Jet Fuel'!$C:$C,$A44)</f>
        <v/>
      </c>
      <c r="F44">
        <f>SUMIFS('EIA Imports Jet Fuel'!$D:$D,'EIA Imports Jet Fuel'!$A:$A,F$3,'EIA Imports Jet Fuel'!$C:$C,$A44)</f>
        <v/>
      </c>
      <c r="G44">
        <f>SUMIFS('EIA Imports Jet Fuel'!$D:$D,'EIA Imports Jet Fuel'!$A:$A,G$3,'EIA Imports Jet Fuel'!$C:$C,$A44)</f>
        <v/>
      </c>
      <c r="H44">
        <f>SUMIFS('EIA Imports Jet Fuel'!$D:$D,'EIA Imports Jet Fuel'!$A:$A,H$3,'EIA Imports Jet Fuel'!$C:$C,$A44)</f>
        <v/>
      </c>
      <c r="I44">
        <f>SUMIFS('EIA Imports Jet Fuel'!$D:$D,'EIA Imports Jet Fuel'!$A:$A,I$3,'EIA Imports Jet Fuel'!$C:$C,$A44)</f>
        <v/>
      </c>
      <c r="J44">
        <f>SUMIFS('EIA Imports Jet Fuel'!$D:$D,'EIA Imports Jet Fuel'!$A:$A,J$3,'EIA Imports Jet Fuel'!$C:$C,$A44)</f>
        <v/>
      </c>
      <c r="K44">
        <f>SUMIFS('EIA Imports Jet Fuel'!$D:$D,'EIA Imports Jet Fuel'!$A:$A,K$3,'EIA Imports Jet Fuel'!$C:$C,$A44)</f>
        <v/>
      </c>
      <c r="L44">
        <f>SUMIFS('EIA Imports Jet Fuel'!$D:$D,'EIA Imports Jet Fuel'!$A:$A,L$3,'EIA Imports Jet Fuel'!$C:$C,$A44)</f>
        <v/>
      </c>
      <c r="M44">
        <f>SUMIFS('EIA Imports Jet Fuel'!$D:$D,'EIA Imports Jet Fuel'!$A:$A,M$3,'EIA Imports Jet Fuel'!$C:$C,$A44)</f>
        <v/>
      </c>
      <c r="N44">
        <f>SUMIFS('EIA Imports Jet Fuel'!$D:$D,'EIA Imports Jet Fuel'!$A:$A,N$3,'EIA Imports Jet Fuel'!$C:$C,$A44)</f>
        <v/>
      </c>
      <c r="O44">
        <f>SUMIFS('EIA Imports Jet Fuel'!$D:$D,'EIA Imports Jet Fuel'!$A:$A,O$3,'EIA Imports Jet Fuel'!$C:$C,$A44)</f>
        <v/>
      </c>
      <c r="P44">
        <f>SUMIFS('EIA Imports Jet Fuel'!$D:$D,'EIA Imports Jet Fuel'!$A:$A,P$3,'EIA Imports Jet Fuel'!$C:$C,$A44)</f>
        <v/>
      </c>
      <c r="Q44">
        <f>SUMIFS('EIA Imports Jet Fuel'!$D:$D,'EIA Imports Jet Fuel'!$A:$A,Q$3,'EIA Imports Jet Fuel'!$C:$C,$A44)</f>
        <v/>
      </c>
      <c r="R44">
        <f>SUMIFS('EIA Imports Jet Fuel'!$D:$D,'EIA Imports Jet Fuel'!$A:$A,R$3,'EIA Imports Jet Fuel'!$C:$C,$A44)</f>
        <v/>
      </c>
      <c r="S44">
        <f>SUMIFS('EIA Imports Jet Fuel'!$D:$D,'EIA Imports Jet Fuel'!$A:$A,S$3,'EIA Imports Jet Fuel'!$C:$C,$A44)</f>
        <v/>
      </c>
      <c r="T44">
        <f>SUMIFS('EIA Imports Jet Fuel'!$D:$D,'EIA Imports Jet Fuel'!$A:$A,T$3,'EIA Imports Jet Fuel'!$C:$C,$A44)</f>
        <v/>
      </c>
      <c r="U44">
        <f>SUMIFS('EIA Imports Jet Fuel'!$D:$D,'EIA Imports Jet Fuel'!$A:$A,U$3,'EIA Imports Jet Fuel'!$C:$C,$A44)</f>
        <v/>
      </c>
      <c r="V44">
        <f>SUMIFS('EIA Imports Jet Fuel'!$D:$D,'EIA Imports Jet Fuel'!$A:$A,V$3,'EIA Imports Jet Fuel'!$C:$C,$A44)</f>
        <v/>
      </c>
      <c r="W44">
        <f>SUMIFS('EIA Imports Jet Fuel'!$D:$D,'EIA Imports Jet Fuel'!$A:$A,W$3,'EIA Imports Jet Fuel'!$C:$C,$A44)</f>
        <v/>
      </c>
      <c r="X44">
        <f>SUMIFS('EIA Imports Jet Fuel'!$D:$D,'EIA Imports Jet Fuel'!$A:$A,X$3,'EIA Imports Jet Fuel'!$C:$C,$A44)</f>
        <v/>
      </c>
      <c r="Y44">
        <f>SUMIFS('EIA Imports Jet Fuel'!$D:$D,'EIA Imports Jet Fuel'!$A:$A,Y$3,'EIA Imports Jet Fuel'!$C:$C,$A44)</f>
        <v/>
      </c>
      <c r="Z44">
        <f>SUMIFS('EIA Imports Jet Fuel'!$D:$D,'EIA Imports Jet Fuel'!$A:$A,Z$3,'EIA Imports Jet Fuel'!$C:$C,$A44)</f>
        <v/>
      </c>
      <c r="AA44">
        <f>SUMIFS('EIA Imports Jet Fuel'!$D:$D,'EIA Imports Jet Fuel'!$A:$A,AA$3,'EIA Imports Jet Fuel'!$C:$C,$A44)</f>
        <v/>
      </c>
      <c r="AB44">
        <f>SUMIFS('EIA Imports Jet Fuel'!$D:$D,'EIA Imports Jet Fuel'!$A:$A,AB$3,'EIA Imports Jet Fuel'!$C:$C,$A44)</f>
        <v/>
      </c>
      <c r="AC44">
        <f>SUMIFS('EIA Imports Jet Fuel'!$D:$D,'EIA Imports Jet Fuel'!$A:$A,AC$3,'EIA Imports Jet Fuel'!$C:$C,$A44)</f>
        <v/>
      </c>
      <c r="AD44">
        <f>SUMIFS('EIA Imports Jet Fuel'!$D:$D,'EIA Imports Jet Fuel'!$A:$A,AD$3,'EIA Imports Jet Fuel'!$C:$C,$A44)</f>
        <v/>
      </c>
      <c r="AE44">
        <f>SUMIFS('EIA Imports Jet Fuel'!$D:$D,'EIA Imports Jet Fuel'!$A:$A,AE$3,'EIA Imports Jet Fuel'!$C:$C,$A44)</f>
        <v/>
      </c>
      <c r="AF44">
        <f>SUMIFS('EIA Imports Jet Fuel'!$D:$D,'EIA Imports Jet Fuel'!$A:$A,AF$3,'EIA Imports Jet Fuel'!$C:$C,$A44)</f>
        <v/>
      </c>
      <c r="AG44">
        <f>SUMIFS('EIA Imports Jet Fuel'!$D:$D,'EIA Imports Jet Fuel'!$A:$A,AG$3,'EIA Imports Jet Fuel'!$C:$C,$A44)</f>
        <v/>
      </c>
      <c r="AH44">
        <f>SUMIFS('EIA Imports Jet Fuel'!$D:$D,'EIA Imports Jet Fuel'!$A:$A,AH$3,'EIA Imports Jet Fuel'!$C:$C,$A44)</f>
        <v/>
      </c>
      <c r="AI44">
        <f>SUMIFS('EIA Imports Jet Fuel'!$D:$D,'EIA Imports Jet Fuel'!$A:$A,AI$3,'EIA Imports Jet Fuel'!$C:$C,$A44)</f>
        <v/>
      </c>
      <c r="AJ44">
        <f>SUMIFS('EIA Imports Jet Fuel'!$D:$D,'EIA Imports Jet Fuel'!$A:$A,AJ$3,'EIA Imports Jet Fuel'!$C:$C,$A44)</f>
        <v/>
      </c>
      <c r="AK44">
        <f>SUMIFS('EIA Imports Jet Fuel'!$D:$D,'EIA Imports Jet Fuel'!$A:$A,AK$3,'EIA Imports Jet Fuel'!$C:$C,$A44)</f>
        <v/>
      </c>
      <c r="AL44">
        <f>SUMIFS('EIA Imports Jet Fuel'!$D:$D,'EIA Imports Jet Fuel'!$A:$A,AL$3,'EIA Imports Jet Fuel'!$C:$C,$A44)</f>
        <v/>
      </c>
      <c r="AM44">
        <f>SUMIFS('EIA Imports Jet Fuel'!$D:$D,'EIA Imports Jet Fuel'!$A:$A,AM$3,'EIA Imports Jet Fuel'!$C:$C,$A44)</f>
        <v/>
      </c>
      <c r="AN44">
        <f>SUMIFS('EIA Imports Jet Fuel'!$D:$D,'EIA Imports Jet Fuel'!$A:$A,AN$3,'EIA Imports Jet Fuel'!$C:$C,$A44)</f>
        <v/>
      </c>
      <c r="AO44">
        <f>SUMIFS('EIA Imports Jet Fuel'!$D:$D,'EIA Imports Jet Fuel'!$A:$A,AO$3,'EIA Imports Jet Fuel'!$C:$C,$A44)</f>
        <v/>
      </c>
      <c r="AP44">
        <f>SUMIFS('EIA Imports Jet Fuel'!$D:$D,'EIA Imports Jet Fuel'!$A:$A,AP$3,'EIA Imports Jet Fuel'!$C:$C,$A44)</f>
        <v/>
      </c>
      <c r="AQ44">
        <f>SUMIFS('EIA Imports Jet Fuel'!$D:$D,'EIA Imports Jet Fuel'!$A:$A,AQ$3,'EIA Imports Jet Fuel'!$C:$C,$A44)</f>
        <v/>
      </c>
      <c r="AR44">
        <f>SUMIFS('EIA Imports Jet Fuel'!$D:$D,'EIA Imports Jet Fuel'!$A:$A,AR$3,'EIA Imports Jet Fuel'!$C:$C,$A44)</f>
        <v/>
      </c>
      <c r="AS44">
        <f>SUMIFS('EIA Imports Jet Fuel'!$D:$D,'EIA Imports Jet Fuel'!$A:$A,AS$3,'EIA Imports Jet Fuel'!$C:$C,$A44)</f>
        <v/>
      </c>
      <c r="AT44">
        <f>SUMIFS('EIA Imports Jet Fuel'!$D:$D,'EIA Imports Jet Fuel'!$A:$A,AT$3,'EIA Imports Jet Fuel'!$C:$C,$A44)</f>
        <v/>
      </c>
      <c r="AU44">
        <f>SUMIFS('EIA Imports Jet Fuel'!$D:$D,'EIA Imports Jet Fuel'!$A:$A,AU$3,'EIA Imports Jet Fuel'!$C:$C,$A44)</f>
        <v/>
      </c>
    </row>
    <row r="45" spans="1:47">
      <c r="A45" t="s">
        <v>325</v>
      </c>
      <c r="B45" t="s">
        <v>1648</v>
      </c>
      <c r="C45" t="s">
        <v>1742</v>
      </c>
      <c r="D45">
        <f>SUMIFS('EIA Imports Jet Fuel'!$D:$D,'EIA Imports Jet Fuel'!$A:$A,D$3,'EIA Imports Jet Fuel'!$C:$C,$A45)</f>
        <v/>
      </c>
      <c r="E45">
        <f>SUMIFS('EIA Imports Jet Fuel'!$D:$D,'EIA Imports Jet Fuel'!$A:$A,E$3,'EIA Imports Jet Fuel'!$C:$C,$A45)</f>
        <v/>
      </c>
      <c r="F45">
        <f>SUMIFS('EIA Imports Jet Fuel'!$D:$D,'EIA Imports Jet Fuel'!$A:$A,F$3,'EIA Imports Jet Fuel'!$C:$C,$A45)</f>
        <v/>
      </c>
      <c r="G45">
        <f>SUMIFS('EIA Imports Jet Fuel'!$D:$D,'EIA Imports Jet Fuel'!$A:$A,G$3,'EIA Imports Jet Fuel'!$C:$C,$A45)</f>
        <v/>
      </c>
      <c r="H45">
        <f>SUMIFS('EIA Imports Jet Fuel'!$D:$D,'EIA Imports Jet Fuel'!$A:$A,H$3,'EIA Imports Jet Fuel'!$C:$C,$A45)</f>
        <v/>
      </c>
      <c r="I45">
        <f>SUMIFS('EIA Imports Jet Fuel'!$D:$D,'EIA Imports Jet Fuel'!$A:$A,I$3,'EIA Imports Jet Fuel'!$C:$C,$A45)</f>
        <v/>
      </c>
      <c r="J45">
        <f>SUMIFS('EIA Imports Jet Fuel'!$D:$D,'EIA Imports Jet Fuel'!$A:$A,J$3,'EIA Imports Jet Fuel'!$C:$C,$A45)</f>
        <v/>
      </c>
      <c r="K45">
        <f>SUMIFS('EIA Imports Jet Fuel'!$D:$D,'EIA Imports Jet Fuel'!$A:$A,K$3,'EIA Imports Jet Fuel'!$C:$C,$A45)</f>
        <v/>
      </c>
      <c r="L45">
        <f>SUMIFS('EIA Imports Jet Fuel'!$D:$D,'EIA Imports Jet Fuel'!$A:$A,L$3,'EIA Imports Jet Fuel'!$C:$C,$A45)</f>
        <v/>
      </c>
      <c r="M45">
        <f>SUMIFS('EIA Imports Jet Fuel'!$D:$D,'EIA Imports Jet Fuel'!$A:$A,M$3,'EIA Imports Jet Fuel'!$C:$C,$A45)</f>
        <v/>
      </c>
      <c r="N45">
        <f>SUMIFS('EIA Imports Jet Fuel'!$D:$D,'EIA Imports Jet Fuel'!$A:$A,N$3,'EIA Imports Jet Fuel'!$C:$C,$A45)</f>
        <v/>
      </c>
      <c r="O45">
        <f>SUMIFS('EIA Imports Jet Fuel'!$D:$D,'EIA Imports Jet Fuel'!$A:$A,O$3,'EIA Imports Jet Fuel'!$C:$C,$A45)</f>
        <v/>
      </c>
      <c r="P45">
        <f>SUMIFS('EIA Imports Jet Fuel'!$D:$D,'EIA Imports Jet Fuel'!$A:$A,P$3,'EIA Imports Jet Fuel'!$C:$C,$A45)</f>
        <v/>
      </c>
      <c r="Q45">
        <f>SUMIFS('EIA Imports Jet Fuel'!$D:$D,'EIA Imports Jet Fuel'!$A:$A,Q$3,'EIA Imports Jet Fuel'!$C:$C,$A45)</f>
        <v/>
      </c>
      <c r="R45">
        <f>SUMIFS('EIA Imports Jet Fuel'!$D:$D,'EIA Imports Jet Fuel'!$A:$A,R$3,'EIA Imports Jet Fuel'!$C:$C,$A45)</f>
        <v/>
      </c>
      <c r="S45">
        <f>SUMIFS('EIA Imports Jet Fuel'!$D:$D,'EIA Imports Jet Fuel'!$A:$A,S$3,'EIA Imports Jet Fuel'!$C:$C,$A45)</f>
        <v/>
      </c>
      <c r="T45">
        <f>SUMIFS('EIA Imports Jet Fuel'!$D:$D,'EIA Imports Jet Fuel'!$A:$A,T$3,'EIA Imports Jet Fuel'!$C:$C,$A45)</f>
        <v/>
      </c>
      <c r="U45">
        <f>SUMIFS('EIA Imports Jet Fuel'!$D:$D,'EIA Imports Jet Fuel'!$A:$A,U$3,'EIA Imports Jet Fuel'!$C:$C,$A45)</f>
        <v/>
      </c>
      <c r="V45">
        <f>SUMIFS('EIA Imports Jet Fuel'!$D:$D,'EIA Imports Jet Fuel'!$A:$A,V$3,'EIA Imports Jet Fuel'!$C:$C,$A45)</f>
        <v/>
      </c>
      <c r="W45">
        <f>SUMIFS('EIA Imports Jet Fuel'!$D:$D,'EIA Imports Jet Fuel'!$A:$A,W$3,'EIA Imports Jet Fuel'!$C:$C,$A45)</f>
        <v/>
      </c>
      <c r="X45">
        <f>SUMIFS('EIA Imports Jet Fuel'!$D:$D,'EIA Imports Jet Fuel'!$A:$A,X$3,'EIA Imports Jet Fuel'!$C:$C,$A45)</f>
        <v/>
      </c>
      <c r="Y45">
        <f>SUMIFS('EIA Imports Jet Fuel'!$D:$D,'EIA Imports Jet Fuel'!$A:$A,Y$3,'EIA Imports Jet Fuel'!$C:$C,$A45)</f>
        <v/>
      </c>
      <c r="Z45">
        <f>SUMIFS('EIA Imports Jet Fuel'!$D:$D,'EIA Imports Jet Fuel'!$A:$A,Z$3,'EIA Imports Jet Fuel'!$C:$C,$A45)</f>
        <v/>
      </c>
      <c r="AA45">
        <f>SUMIFS('EIA Imports Jet Fuel'!$D:$D,'EIA Imports Jet Fuel'!$A:$A,AA$3,'EIA Imports Jet Fuel'!$C:$C,$A45)</f>
        <v/>
      </c>
      <c r="AB45">
        <f>SUMIFS('EIA Imports Jet Fuel'!$D:$D,'EIA Imports Jet Fuel'!$A:$A,AB$3,'EIA Imports Jet Fuel'!$C:$C,$A45)</f>
        <v/>
      </c>
      <c r="AC45">
        <f>SUMIFS('EIA Imports Jet Fuel'!$D:$D,'EIA Imports Jet Fuel'!$A:$A,AC$3,'EIA Imports Jet Fuel'!$C:$C,$A45)</f>
        <v/>
      </c>
      <c r="AD45">
        <f>SUMIFS('EIA Imports Jet Fuel'!$D:$D,'EIA Imports Jet Fuel'!$A:$A,AD$3,'EIA Imports Jet Fuel'!$C:$C,$A45)</f>
        <v/>
      </c>
      <c r="AE45">
        <f>SUMIFS('EIA Imports Jet Fuel'!$D:$D,'EIA Imports Jet Fuel'!$A:$A,AE$3,'EIA Imports Jet Fuel'!$C:$C,$A45)</f>
        <v/>
      </c>
      <c r="AF45">
        <f>SUMIFS('EIA Imports Jet Fuel'!$D:$D,'EIA Imports Jet Fuel'!$A:$A,AF$3,'EIA Imports Jet Fuel'!$C:$C,$A45)</f>
        <v/>
      </c>
      <c r="AG45">
        <f>SUMIFS('EIA Imports Jet Fuel'!$D:$D,'EIA Imports Jet Fuel'!$A:$A,AG$3,'EIA Imports Jet Fuel'!$C:$C,$A45)</f>
        <v/>
      </c>
      <c r="AH45">
        <f>SUMIFS('EIA Imports Jet Fuel'!$D:$D,'EIA Imports Jet Fuel'!$A:$A,AH$3,'EIA Imports Jet Fuel'!$C:$C,$A45)</f>
        <v/>
      </c>
      <c r="AI45">
        <f>SUMIFS('EIA Imports Jet Fuel'!$D:$D,'EIA Imports Jet Fuel'!$A:$A,AI$3,'EIA Imports Jet Fuel'!$C:$C,$A45)</f>
        <v/>
      </c>
      <c r="AJ45">
        <f>SUMIFS('EIA Imports Jet Fuel'!$D:$D,'EIA Imports Jet Fuel'!$A:$A,AJ$3,'EIA Imports Jet Fuel'!$C:$C,$A45)</f>
        <v/>
      </c>
      <c r="AK45">
        <f>SUMIFS('EIA Imports Jet Fuel'!$D:$D,'EIA Imports Jet Fuel'!$A:$A,AK$3,'EIA Imports Jet Fuel'!$C:$C,$A45)</f>
        <v/>
      </c>
      <c r="AL45">
        <f>SUMIFS('EIA Imports Jet Fuel'!$D:$D,'EIA Imports Jet Fuel'!$A:$A,AL$3,'EIA Imports Jet Fuel'!$C:$C,$A45)</f>
        <v/>
      </c>
      <c r="AM45">
        <f>SUMIFS('EIA Imports Jet Fuel'!$D:$D,'EIA Imports Jet Fuel'!$A:$A,AM$3,'EIA Imports Jet Fuel'!$C:$C,$A45)</f>
        <v/>
      </c>
      <c r="AN45">
        <f>SUMIFS('EIA Imports Jet Fuel'!$D:$D,'EIA Imports Jet Fuel'!$A:$A,AN$3,'EIA Imports Jet Fuel'!$C:$C,$A45)</f>
        <v/>
      </c>
      <c r="AO45">
        <f>SUMIFS('EIA Imports Jet Fuel'!$D:$D,'EIA Imports Jet Fuel'!$A:$A,AO$3,'EIA Imports Jet Fuel'!$C:$C,$A45)</f>
        <v/>
      </c>
      <c r="AP45">
        <f>SUMIFS('EIA Imports Jet Fuel'!$D:$D,'EIA Imports Jet Fuel'!$A:$A,AP$3,'EIA Imports Jet Fuel'!$C:$C,$A45)</f>
        <v/>
      </c>
      <c r="AQ45">
        <f>SUMIFS('EIA Imports Jet Fuel'!$D:$D,'EIA Imports Jet Fuel'!$A:$A,AQ$3,'EIA Imports Jet Fuel'!$C:$C,$A45)</f>
        <v/>
      </c>
      <c r="AR45">
        <f>SUMIFS('EIA Imports Jet Fuel'!$D:$D,'EIA Imports Jet Fuel'!$A:$A,AR$3,'EIA Imports Jet Fuel'!$C:$C,$A45)</f>
        <v/>
      </c>
      <c r="AS45">
        <f>SUMIFS('EIA Imports Jet Fuel'!$D:$D,'EIA Imports Jet Fuel'!$A:$A,AS$3,'EIA Imports Jet Fuel'!$C:$C,$A45)</f>
        <v/>
      </c>
      <c r="AT45">
        <f>SUMIFS('EIA Imports Jet Fuel'!$D:$D,'EIA Imports Jet Fuel'!$A:$A,AT$3,'EIA Imports Jet Fuel'!$C:$C,$A45)</f>
        <v/>
      </c>
      <c r="AU45">
        <f>SUMIFS('EIA Imports Jet Fuel'!$D:$D,'EIA Imports Jet Fuel'!$A:$A,AU$3,'EIA Imports Jet Fuel'!$C:$C,$A45)</f>
        <v/>
      </c>
    </row>
    <row r="46" spans="1:47">
      <c r="A46" t="s">
        <v>317</v>
      </c>
      <c r="B46" t="s">
        <v>1648</v>
      </c>
      <c r="C46" t="s">
        <v>1742</v>
      </c>
      <c r="D46">
        <f>SUMIFS('EIA Imports Jet Fuel'!$D:$D,'EIA Imports Jet Fuel'!$A:$A,D$3,'EIA Imports Jet Fuel'!$C:$C,$A46)</f>
        <v/>
      </c>
      <c r="E46">
        <f>SUMIFS('EIA Imports Jet Fuel'!$D:$D,'EIA Imports Jet Fuel'!$A:$A,E$3,'EIA Imports Jet Fuel'!$C:$C,$A46)</f>
        <v/>
      </c>
      <c r="F46">
        <f>SUMIFS('EIA Imports Jet Fuel'!$D:$D,'EIA Imports Jet Fuel'!$A:$A,F$3,'EIA Imports Jet Fuel'!$C:$C,$A46)</f>
        <v/>
      </c>
      <c r="G46">
        <f>SUMIFS('EIA Imports Jet Fuel'!$D:$D,'EIA Imports Jet Fuel'!$A:$A,G$3,'EIA Imports Jet Fuel'!$C:$C,$A46)</f>
        <v/>
      </c>
      <c r="H46">
        <f>SUMIFS('EIA Imports Jet Fuel'!$D:$D,'EIA Imports Jet Fuel'!$A:$A,H$3,'EIA Imports Jet Fuel'!$C:$C,$A46)</f>
        <v/>
      </c>
      <c r="I46">
        <f>SUMIFS('EIA Imports Jet Fuel'!$D:$D,'EIA Imports Jet Fuel'!$A:$A,I$3,'EIA Imports Jet Fuel'!$C:$C,$A46)</f>
        <v/>
      </c>
      <c r="J46">
        <f>SUMIFS('EIA Imports Jet Fuel'!$D:$D,'EIA Imports Jet Fuel'!$A:$A,J$3,'EIA Imports Jet Fuel'!$C:$C,$A46)</f>
        <v/>
      </c>
      <c r="K46">
        <f>SUMIFS('EIA Imports Jet Fuel'!$D:$D,'EIA Imports Jet Fuel'!$A:$A,K$3,'EIA Imports Jet Fuel'!$C:$C,$A46)</f>
        <v/>
      </c>
      <c r="L46">
        <f>SUMIFS('EIA Imports Jet Fuel'!$D:$D,'EIA Imports Jet Fuel'!$A:$A,L$3,'EIA Imports Jet Fuel'!$C:$C,$A46)</f>
        <v/>
      </c>
      <c r="M46">
        <f>SUMIFS('EIA Imports Jet Fuel'!$D:$D,'EIA Imports Jet Fuel'!$A:$A,M$3,'EIA Imports Jet Fuel'!$C:$C,$A46)</f>
        <v/>
      </c>
      <c r="N46">
        <f>SUMIFS('EIA Imports Jet Fuel'!$D:$D,'EIA Imports Jet Fuel'!$A:$A,N$3,'EIA Imports Jet Fuel'!$C:$C,$A46)</f>
        <v/>
      </c>
      <c r="O46">
        <f>SUMIFS('EIA Imports Jet Fuel'!$D:$D,'EIA Imports Jet Fuel'!$A:$A,O$3,'EIA Imports Jet Fuel'!$C:$C,$A46)</f>
        <v/>
      </c>
      <c r="P46">
        <f>SUMIFS('EIA Imports Jet Fuel'!$D:$D,'EIA Imports Jet Fuel'!$A:$A,P$3,'EIA Imports Jet Fuel'!$C:$C,$A46)</f>
        <v/>
      </c>
      <c r="Q46">
        <f>SUMIFS('EIA Imports Jet Fuel'!$D:$D,'EIA Imports Jet Fuel'!$A:$A,Q$3,'EIA Imports Jet Fuel'!$C:$C,$A46)</f>
        <v/>
      </c>
      <c r="R46">
        <f>SUMIFS('EIA Imports Jet Fuel'!$D:$D,'EIA Imports Jet Fuel'!$A:$A,R$3,'EIA Imports Jet Fuel'!$C:$C,$A46)</f>
        <v/>
      </c>
      <c r="S46">
        <f>SUMIFS('EIA Imports Jet Fuel'!$D:$D,'EIA Imports Jet Fuel'!$A:$A,S$3,'EIA Imports Jet Fuel'!$C:$C,$A46)</f>
        <v/>
      </c>
      <c r="T46">
        <f>SUMIFS('EIA Imports Jet Fuel'!$D:$D,'EIA Imports Jet Fuel'!$A:$A,T$3,'EIA Imports Jet Fuel'!$C:$C,$A46)</f>
        <v/>
      </c>
      <c r="U46">
        <f>SUMIFS('EIA Imports Jet Fuel'!$D:$D,'EIA Imports Jet Fuel'!$A:$A,U$3,'EIA Imports Jet Fuel'!$C:$C,$A46)</f>
        <v/>
      </c>
      <c r="V46">
        <f>SUMIFS('EIA Imports Jet Fuel'!$D:$D,'EIA Imports Jet Fuel'!$A:$A,V$3,'EIA Imports Jet Fuel'!$C:$C,$A46)</f>
        <v/>
      </c>
      <c r="W46">
        <f>SUMIFS('EIA Imports Jet Fuel'!$D:$D,'EIA Imports Jet Fuel'!$A:$A,W$3,'EIA Imports Jet Fuel'!$C:$C,$A46)</f>
        <v/>
      </c>
      <c r="X46">
        <f>SUMIFS('EIA Imports Jet Fuel'!$D:$D,'EIA Imports Jet Fuel'!$A:$A,X$3,'EIA Imports Jet Fuel'!$C:$C,$A46)</f>
        <v/>
      </c>
      <c r="Y46">
        <f>SUMIFS('EIA Imports Jet Fuel'!$D:$D,'EIA Imports Jet Fuel'!$A:$A,Y$3,'EIA Imports Jet Fuel'!$C:$C,$A46)</f>
        <v/>
      </c>
      <c r="Z46">
        <f>SUMIFS('EIA Imports Jet Fuel'!$D:$D,'EIA Imports Jet Fuel'!$A:$A,Z$3,'EIA Imports Jet Fuel'!$C:$C,$A46)</f>
        <v/>
      </c>
      <c r="AA46">
        <f>SUMIFS('EIA Imports Jet Fuel'!$D:$D,'EIA Imports Jet Fuel'!$A:$A,AA$3,'EIA Imports Jet Fuel'!$C:$C,$A46)</f>
        <v/>
      </c>
      <c r="AB46">
        <f>SUMIFS('EIA Imports Jet Fuel'!$D:$D,'EIA Imports Jet Fuel'!$A:$A,AB$3,'EIA Imports Jet Fuel'!$C:$C,$A46)</f>
        <v/>
      </c>
      <c r="AC46">
        <f>SUMIFS('EIA Imports Jet Fuel'!$D:$D,'EIA Imports Jet Fuel'!$A:$A,AC$3,'EIA Imports Jet Fuel'!$C:$C,$A46)</f>
        <v/>
      </c>
      <c r="AD46">
        <f>SUMIFS('EIA Imports Jet Fuel'!$D:$D,'EIA Imports Jet Fuel'!$A:$A,AD$3,'EIA Imports Jet Fuel'!$C:$C,$A46)</f>
        <v/>
      </c>
      <c r="AE46">
        <f>SUMIFS('EIA Imports Jet Fuel'!$D:$D,'EIA Imports Jet Fuel'!$A:$A,AE$3,'EIA Imports Jet Fuel'!$C:$C,$A46)</f>
        <v/>
      </c>
      <c r="AF46">
        <f>SUMIFS('EIA Imports Jet Fuel'!$D:$D,'EIA Imports Jet Fuel'!$A:$A,AF$3,'EIA Imports Jet Fuel'!$C:$C,$A46)</f>
        <v/>
      </c>
      <c r="AG46">
        <f>SUMIFS('EIA Imports Jet Fuel'!$D:$D,'EIA Imports Jet Fuel'!$A:$A,AG$3,'EIA Imports Jet Fuel'!$C:$C,$A46)</f>
        <v/>
      </c>
      <c r="AH46">
        <f>SUMIFS('EIA Imports Jet Fuel'!$D:$D,'EIA Imports Jet Fuel'!$A:$A,AH$3,'EIA Imports Jet Fuel'!$C:$C,$A46)</f>
        <v/>
      </c>
      <c r="AI46">
        <f>SUMIFS('EIA Imports Jet Fuel'!$D:$D,'EIA Imports Jet Fuel'!$A:$A,AI$3,'EIA Imports Jet Fuel'!$C:$C,$A46)</f>
        <v/>
      </c>
      <c r="AJ46">
        <f>SUMIFS('EIA Imports Jet Fuel'!$D:$D,'EIA Imports Jet Fuel'!$A:$A,AJ$3,'EIA Imports Jet Fuel'!$C:$C,$A46)</f>
        <v/>
      </c>
      <c r="AK46">
        <f>SUMIFS('EIA Imports Jet Fuel'!$D:$D,'EIA Imports Jet Fuel'!$A:$A,AK$3,'EIA Imports Jet Fuel'!$C:$C,$A46)</f>
        <v/>
      </c>
      <c r="AL46">
        <f>SUMIFS('EIA Imports Jet Fuel'!$D:$D,'EIA Imports Jet Fuel'!$A:$A,AL$3,'EIA Imports Jet Fuel'!$C:$C,$A46)</f>
        <v/>
      </c>
      <c r="AM46">
        <f>SUMIFS('EIA Imports Jet Fuel'!$D:$D,'EIA Imports Jet Fuel'!$A:$A,AM$3,'EIA Imports Jet Fuel'!$C:$C,$A46)</f>
        <v/>
      </c>
      <c r="AN46">
        <f>SUMIFS('EIA Imports Jet Fuel'!$D:$D,'EIA Imports Jet Fuel'!$A:$A,AN$3,'EIA Imports Jet Fuel'!$C:$C,$A46)</f>
        <v/>
      </c>
      <c r="AO46">
        <f>SUMIFS('EIA Imports Jet Fuel'!$D:$D,'EIA Imports Jet Fuel'!$A:$A,AO$3,'EIA Imports Jet Fuel'!$C:$C,$A46)</f>
        <v/>
      </c>
      <c r="AP46">
        <f>SUMIFS('EIA Imports Jet Fuel'!$D:$D,'EIA Imports Jet Fuel'!$A:$A,AP$3,'EIA Imports Jet Fuel'!$C:$C,$A46)</f>
        <v/>
      </c>
      <c r="AQ46">
        <f>SUMIFS('EIA Imports Jet Fuel'!$D:$D,'EIA Imports Jet Fuel'!$A:$A,AQ$3,'EIA Imports Jet Fuel'!$C:$C,$A46)</f>
        <v/>
      </c>
      <c r="AR46">
        <f>SUMIFS('EIA Imports Jet Fuel'!$D:$D,'EIA Imports Jet Fuel'!$A:$A,AR$3,'EIA Imports Jet Fuel'!$C:$C,$A46)</f>
        <v/>
      </c>
      <c r="AS46">
        <f>SUMIFS('EIA Imports Jet Fuel'!$D:$D,'EIA Imports Jet Fuel'!$A:$A,AS$3,'EIA Imports Jet Fuel'!$C:$C,$A46)</f>
        <v/>
      </c>
      <c r="AT46">
        <f>SUMIFS('EIA Imports Jet Fuel'!$D:$D,'EIA Imports Jet Fuel'!$A:$A,AT$3,'EIA Imports Jet Fuel'!$C:$C,$A46)</f>
        <v/>
      </c>
      <c r="AU46">
        <f>SUMIFS('EIA Imports Jet Fuel'!$D:$D,'EIA Imports Jet Fuel'!$A:$A,AU$3,'EIA Imports Jet Fuel'!$C:$C,$A46)</f>
        <v/>
      </c>
    </row>
    <row r="47" spans="1:47">
      <c r="A47" t="s">
        <v>281</v>
      </c>
      <c r="B47" t="s">
        <v>1648</v>
      </c>
      <c r="C47" t="s">
        <v>1742</v>
      </c>
      <c r="D47">
        <f>SUMIFS('EIA Imports Jet Fuel'!$D:$D,'EIA Imports Jet Fuel'!$A:$A,D$3,'EIA Imports Jet Fuel'!$C:$C,$A47)</f>
        <v/>
      </c>
      <c r="E47">
        <f>SUMIFS('EIA Imports Jet Fuel'!$D:$D,'EIA Imports Jet Fuel'!$A:$A,E$3,'EIA Imports Jet Fuel'!$C:$C,$A47)</f>
        <v/>
      </c>
      <c r="F47">
        <f>SUMIFS('EIA Imports Jet Fuel'!$D:$D,'EIA Imports Jet Fuel'!$A:$A,F$3,'EIA Imports Jet Fuel'!$C:$C,$A47)</f>
        <v/>
      </c>
      <c r="G47">
        <f>SUMIFS('EIA Imports Jet Fuel'!$D:$D,'EIA Imports Jet Fuel'!$A:$A,G$3,'EIA Imports Jet Fuel'!$C:$C,$A47)</f>
        <v/>
      </c>
      <c r="H47">
        <f>SUMIFS('EIA Imports Jet Fuel'!$D:$D,'EIA Imports Jet Fuel'!$A:$A,H$3,'EIA Imports Jet Fuel'!$C:$C,$A47)</f>
        <v/>
      </c>
      <c r="I47">
        <f>SUMIFS('EIA Imports Jet Fuel'!$D:$D,'EIA Imports Jet Fuel'!$A:$A,I$3,'EIA Imports Jet Fuel'!$C:$C,$A47)</f>
        <v/>
      </c>
      <c r="J47">
        <f>SUMIFS('EIA Imports Jet Fuel'!$D:$D,'EIA Imports Jet Fuel'!$A:$A,J$3,'EIA Imports Jet Fuel'!$C:$C,$A47)</f>
        <v/>
      </c>
      <c r="K47">
        <f>SUMIFS('EIA Imports Jet Fuel'!$D:$D,'EIA Imports Jet Fuel'!$A:$A,K$3,'EIA Imports Jet Fuel'!$C:$C,$A47)</f>
        <v/>
      </c>
      <c r="L47">
        <f>SUMIFS('EIA Imports Jet Fuel'!$D:$D,'EIA Imports Jet Fuel'!$A:$A,L$3,'EIA Imports Jet Fuel'!$C:$C,$A47)</f>
        <v/>
      </c>
      <c r="M47">
        <f>SUMIFS('EIA Imports Jet Fuel'!$D:$D,'EIA Imports Jet Fuel'!$A:$A,M$3,'EIA Imports Jet Fuel'!$C:$C,$A47)</f>
        <v/>
      </c>
      <c r="N47">
        <f>SUMIFS('EIA Imports Jet Fuel'!$D:$D,'EIA Imports Jet Fuel'!$A:$A,N$3,'EIA Imports Jet Fuel'!$C:$C,$A47)</f>
        <v/>
      </c>
      <c r="O47">
        <f>SUMIFS('EIA Imports Jet Fuel'!$D:$D,'EIA Imports Jet Fuel'!$A:$A,O$3,'EIA Imports Jet Fuel'!$C:$C,$A47)</f>
        <v/>
      </c>
      <c r="P47">
        <f>SUMIFS('EIA Imports Jet Fuel'!$D:$D,'EIA Imports Jet Fuel'!$A:$A,P$3,'EIA Imports Jet Fuel'!$C:$C,$A47)</f>
        <v/>
      </c>
      <c r="Q47">
        <f>SUMIFS('EIA Imports Jet Fuel'!$D:$D,'EIA Imports Jet Fuel'!$A:$A,Q$3,'EIA Imports Jet Fuel'!$C:$C,$A47)</f>
        <v/>
      </c>
      <c r="R47">
        <f>SUMIFS('EIA Imports Jet Fuel'!$D:$D,'EIA Imports Jet Fuel'!$A:$A,R$3,'EIA Imports Jet Fuel'!$C:$C,$A47)</f>
        <v/>
      </c>
      <c r="S47">
        <f>SUMIFS('EIA Imports Jet Fuel'!$D:$D,'EIA Imports Jet Fuel'!$A:$A,S$3,'EIA Imports Jet Fuel'!$C:$C,$A47)</f>
        <v/>
      </c>
      <c r="T47">
        <f>SUMIFS('EIA Imports Jet Fuel'!$D:$D,'EIA Imports Jet Fuel'!$A:$A,T$3,'EIA Imports Jet Fuel'!$C:$C,$A47)</f>
        <v/>
      </c>
      <c r="U47">
        <f>SUMIFS('EIA Imports Jet Fuel'!$D:$D,'EIA Imports Jet Fuel'!$A:$A,U$3,'EIA Imports Jet Fuel'!$C:$C,$A47)</f>
        <v/>
      </c>
      <c r="V47">
        <f>SUMIFS('EIA Imports Jet Fuel'!$D:$D,'EIA Imports Jet Fuel'!$A:$A,V$3,'EIA Imports Jet Fuel'!$C:$C,$A47)</f>
        <v/>
      </c>
      <c r="W47">
        <f>SUMIFS('EIA Imports Jet Fuel'!$D:$D,'EIA Imports Jet Fuel'!$A:$A,W$3,'EIA Imports Jet Fuel'!$C:$C,$A47)</f>
        <v/>
      </c>
      <c r="X47">
        <f>SUMIFS('EIA Imports Jet Fuel'!$D:$D,'EIA Imports Jet Fuel'!$A:$A,X$3,'EIA Imports Jet Fuel'!$C:$C,$A47)</f>
        <v/>
      </c>
      <c r="Y47">
        <f>SUMIFS('EIA Imports Jet Fuel'!$D:$D,'EIA Imports Jet Fuel'!$A:$A,Y$3,'EIA Imports Jet Fuel'!$C:$C,$A47)</f>
        <v/>
      </c>
      <c r="Z47">
        <f>SUMIFS('EIA Imports Jet Fuel'!$D:$D,'EIA Imports Jet Fuel'!$A:$A,Z$3,'EIA Imports Jet Fuel'!$C:$C,$A47)</f>
        <v/>
      </c>
      <c r="AA47">
        <f>SUMIFS('EIA Imports Jet Fuel'!$D:$D,'EIA Imports Jet Fuel'!$A:$A,AA$3,'EIA Imports Jet Fuel'!$C:$C,$A47)</f>
        <v/>
      </c>
      <c r="AB47">
        <f>SUMIFS('EIA Imports Jet Fuel'!$D:$D,'EIA Imports Jet Fuel'!$A:$A,AB$3,'EIA Imports Jet Fuel'!$C:$C,$A47)</f>
        <v/>
      </c>
      <c r="AC47">
        <f>SUMIFS('EIA Imports Jet Fuel'!$D:$D,'EIA Imports Jet Fuel'!$A:$A,AC$3,'EIA Imports Jet Fuel'!$C:$C,$A47)</f>
        <v/>
      </c>
      <c r="AD47">
        <f>SUMIFS('EIA Imports Jet Fuel'!$D:$D,'EIA Imports Jet Fuel'!$A:$A,AD$3,'EIA Imports Jet Fuel'!$C:$C,$A47)</f>
        <v/>
      </c>
      <c r="AE47">
        <f>SUMIFS('EIA Imports Jet Fuel'!$D:$D,'EIA Imports Jet Fuel'!$A:$A,AE$3,'EIA Imports Jet Fuel'!$C:$C,$A47)</f>
        <v/>
      </c>
      <c r="AF47">
        <f>SUMIFS('EIA Imports Jet Fuel'!$D:$D,'EIA Imports Jet Fuel'!$A:$A,AF$3,'EIA Imports Jet Fuel'!$C:$C,$A47)</f>
        <v/>
      </c>
      <c r="AG47">
        <f>SUMIFS('EIA Imports Jet Fuel'!$D:$D,'EIA Imports Jet Fuel'!$A:$A,AG$3,'EIA Imports Jet Fuel'!$C:$C,$A47)</f>
        <v/>
      </c>
      <c r="AH47">
        <f>SUMIFS('EIA Imports Jet Fuel'!$D:$D,'EIA Imports Jet Fuel'!$A:$A,AH$3,'EIA Imports Jet Fuel'!$C:$C,$A47)</f>
        <v/>
      </c>
      <c r="AI47">
        <f>SUMIFS('EIA Imports Jet Fuel'!$D:$D,'EIA Imports Jet Fuel'!$A:$A,AI$3,'EIA Imports Jet Fuel'!$C:$C,$A47)</f>
        <v/>
      </c>
      <c r="AJ47">
        <f>SUMIFS('EIA Imports Jet Fuel'!$D:$D,'EIA Imports Jet Fuel'!$A:$A,AJ$3,'EIA Imports Jet Fuel'!$C:$C,$A47)</f>
        <v/>
      </c>
      <c r="AK47">
        <f>SUMIFS('EIA Imports Jet Fuel'!$D:$D,'EIA Imports Jet Fuel'!$A:$A,AK$3,'EIA Imports Jet Fuel'!$C:$C,$A47)</f>
        <v/>
      </c>
      <c r="AL47">
        <f>SUMIFS('EIA Imports Jet Fuel'!$D:$D,'EIA Imports Jet Fuel'!$A:$A,AL$3,'EIA Imports Jet Fuel'!$C:$C,$A47)</f>
        <v/>
      </c>
      <c r="AM47">
        <f>SUMIFS('EIA Imports Jet Fuel'!$D:$D,'EIA Imports Jet Fuel'!$A:$A,AM$3,'EIA Imports Jet Fuel'!$C:$C,$A47)</f>
        <v/>
      </c>
      <c r="AN47">
        <f>SUMIFS('EIA Imports Jet Fuel'!$D:$D,'EIA Imports Jet Fuel'!$A:$A,AN$3,'EIA Imports Jet Fuel'!$C:$C,$A47)</f>
        <v/>
      </c>
      <c r="AO47">
        <f>SUMIFS('EIA Imports Jet Fuel'!$D:$D,'EIA Imports Jet Fuel'!$A:$A,AO$3,'EIA Imports Jet Fuel'!$C:$C,$A47)</f>
        <v/>
      </c>
      <c r="AP47">
        <f>SUMIFS('EIA Imports Jet Fuel'!$D:$D,'EIA Imports Jet Fuel'!$A:$A,AP$3,'EIA Imports Jet Fuel'!$C:$C,$A47)</f>
        <v/>
      </c>
      <c r="AQ47">
        <f>SUMIFS('EIA Imports Jet Fuel'!$D:$D,'EIA Imports Jet Fuel'!$A:$A,AQ$3,'EIA Imports Jet Fuel'!$C:$C,$A47)</f>
        <v/>
      </c>
      <c r="AR47">
        <f>SUMIFS('EIA Imports Jet Fuel'!$D:$D,'EIA Imports Jet Fuel'!$A:$A,AR$3,'EIA Imports Jet Fuel'!$C:$C,$A47)</f>
        <v/>
      </c>
      <c r="AS47">
        <f>SUMIFS('EIA Imports Jet Fuel'!$D:$D,'EIA Imports Jet Fuel'!$A:$A,AS$3,'EIA Imports Jet Fuel'!$C:$C,$A47)</f>
        <v/>
      </c>
      <c r="AT47">
        <f>SUMIFS('EIA Imports Jet Fuel'!$D:$D,'EIA Imports Jet Fuel'!$A:$A,AT$3,'EIA Imports Jet Fuel'!$C:$C,$A47)</f>
        <v/>
      </c>
      <c r="AU47">
        <f>SUMIFS('EIA Imports Jet Fuel'!$D:$D,'EIA Imports Jet Fuel'!$A:$A,AU$3,'EIA Imports Jet Fuel'!$C:$C,$A47)</f>
        <v/>
      </c>
    </row>
    <row r="48" spans="1:47">
      <c r="A48" t="s">
        <v>262</v>
      </c>
      <c r="B48" t="s">
        <v>1648</v>
      </c>
      <c r="C48" t="s">
        <v>1742</v>
      </c>
      <c r="D48">
        <f>SUMIFS('EIA Imports Jet Fuel'!$D:$D,'EIA Imports Jet Fuel'!$A:$A,D$3,'EIA Imports Jet Fuel'!$C:$C,$A48)</f>
        <v/>
      </c>
      <c r="E48">
        <f>SUMIFS('EIA Imports Jet Fuel'!$D:$D,'EIA Imports Jet Fuel'!$A:$A,E$3,'EIA Imports Jet Fuel'!$C:$C,$A48)</f>
        <v/>
      </c>
      <c r="F48">
        <f>SUMIFS('EIA Imports Jet Fuel'!$D:$D,'EIA Imports Jet Fuel'!$A:$A,F$3,'EIA Imports Jet Fuel'!$C:$C,$A48)</f>
        <v/>
      </c>
      <c r="G48">
        <f>SUMIFS('EIA Imports Jet Fuel'!$D:$D,'EIA Imports Jet Fuel'!$A:$A,G$3,'EIA Imports Jet Fuel'!$C:$C,$A48)</f>
        <v/>
      </c>
      <c r="H48">
        <f>SUMIFS('EIA Imports Jet Fuel'!$D:$D,'EIA Imports Jet Fuel'!$A:$A,H$3,'EIA Imports Jet Fuel'!$C:$C,$A48)</f>
        <v/>
      </c>
      <c r="I48">
        <f>SUMIFS('EIA Imports Jet Fuel'!$D:$D,'EIA Imports Jet Fuel'!$A:$A,I$3,'EIA Imports Jet Fuel'!$C:$C,$A48)</f>
        <v/>
      </c>
      <c r="J48">
        <f>SUMIFS('EIA Imports Jet Fuel'!$D:$D,'EIA Imports Jet Fuel'!$A:$A,J$3,'EIA Imports Jet Fuel'!$C:$C,$A48)</f>
        <v/>
      </c>
      <c r="K48">
        <f>SUMIFS('EIA Imports Jet Fuel'!$D:$D,'EIA Imports Jet Fuel'!$A:$A,K$3,'EIA Imports Jet Fuel'!$C:$C,$A48)</f>
        <v/>
      </c>
      <c r="L48">
        <f>SUMIFS('EIA Imports Jet Fuel'!$D:$D,'EIA Imports Jet Fuel'!$A:$A,L$3,'EIA Imports Jet Fuel'!$C:$C,$A48)</f>
        <v/>
      </c>
      <c r="M48">
        <f>SUMIFS('EIA Imports Jet Fuel'!$D:$D,'EIA Imports Jet Fuel'!$A:$A,M$3,'EIA Imports Jet Fuel'!$C:$C,$A48)</f>
        <v/>
      </c>
      <c r="N48">
        <f>SUMIFS('EIA Imports Jet Fuel'!$D:$D,'EIA Imports Jet Fuel'!$A:$A,N$3,'EIA Imports Jet Fuel'!$C:$C,$A48)</f>
        <v/>
      </c>
      <c r="O48">
        <f>SUMIFS('EIA Imports Jet Fuel'!$D:$D,'EIA Imports Jet Fuel'!$A:$A,O$3,'EIA Imports Jet Fuel'!$C:$C,$A48)</f>
        <v/>
      </c>
      <c r="P48">
        <f>SUMIFS('EIA Imports Jet Fuel'!$D:$D,'EIA Imports Jet Fuel'!$A:$A,P$3,'EIA Imports Jet Fuel'!$C:$C,$A48)</f>
        <v/>
      </c>
      <c r="Q48">
        <f>SUMIFS('EIA Imports Jet Fuel'!$D:$D,'EIA Imports Jet Fuel'!$A:$A,Q$3,'EIA Imports Jet Fuel'!$C:$C,$A48)</f>
        <v/>
      </c>
      <c r="R48">
        <f>SUMIFS('EIA Imports Jet Fuel'!$D:$D,'EIA Imports Jet Fuel'!$A:$A,R$3,'EIA Imports Jet Fuel'!$C:$C,$A48)</f>
        <v/>
      </c>
      <c r="S48">
        <f>SUMIFS('EIA Imports Jet Fuel'!$D:$D,'EIA Imports Jet Fuel'!$A:$A,S$3,'EIA Imports Jet Fuel'!$C:$C,$A48)</f>
        <v/>
      </c>
      <c r="T48">
        <f>SUMIFS('EIA Imports Jet Fuel'!$D:$D,'EIA Imports Jet Fuel'!$A:$A,T$3,'EIA Imports Jet Fuel'!$C:$C,$A48)</f>
        <v/>
      </c>
      <c r="U48">
        <f>SUMIFS('EIA Imports Jet Fuel'!$D:$D,'EIA Imports Jet Fuel'!$A:$A,U$3,'EIA Imports Jet Fuel'!$C:$C,$A48)</f>
        <v/>
      </c>
      <c r="V48">
        <f>SUMIFS('EIA Imports Jet Fuel'!$D:$D,'EIA Imports Jet Fuel'!$A:$A,V$3,'EIA Imports Jet Fuel'!$C:$C,$A48)</f>
        <v/>
      </c>
      <c r="W48">
        <f>SUMIFS('EIA Imports Jet Fuel'!$D:$D,'EIA Imports Jet Fuel'!$A:$A,W$3,'EIA Imports Jet Fuel'!$C:$C,$A48)</f>
        <v/>
      </c>
      <c r="X48">
        <f>SUMIFS('EIA Imports Jet Fuel'!$D:$D,'EIA Imports Jet Fuel'!$A:$A,X$3,'EIA Imports Jet Fuel'!$C:$C,$A48)</f>
        <v/>
      </c>
      <c r="Y48">
        <f>SUMIFS('EIA Imports Jet Fuel'!$D:$D,'EIA Imports Jet Fuel'!$A:$A,Y$3,'EIA Imports Jet Fuel'!$C:$C,$A48)</f>
        <v/>
      </c>
      <c r="Z48">
        <f>SUMIFS('EIA Imports Jet Fuel'!$D:$D,'EIA Imports Jet Fuel'!$A:$A,Z$3,'EIA Imports Jet Fuel'!$C:$C,$A48)</f>
        <v/>
      </c>
      <c r="AA48">
        <f>SUMIFS('EIA Imports Jet Fuel'!$D:$D,'EIA Imports Jet Fuel'!$A:$A,AA$3,'EIA Imports Jet Fuel'!$C:$C,$A48)</f>
        <v/>
      </c>
      <c r="AB48">
        <f>SUMIFS('EIA Imports Jet Fuel'!$D:$D,'EIA Imports Jet Fuel'!$A:$A,AB$3,'EIA Imports Jet Fuel'!$C:$C,$A48)</f>
        <v/>
      </c>
      <c r="AC48">
        <f>SUMIFS('EIA Imports Jet Fuel'!$D:$D,'EIA Imports Jet Fuel'!$A:$A,AC$3,'EIA Imports Jet Fuel'!$C:$C,$A48)</f>
        <v/>
      </c>
      <c r="AD48">
        <f>SUMIFS('EIA Imports Jet Fuel'!$D:$D,'EIA Imports Jet Fuel'!$A:$A,AD$3,'EIA Imports Jet Fuel'!$C:$C,$A48)</f>
        <v/>
      </c>
      <c r="AE48">
        <f>SUMIFS('EIA Imports Jet Fuel'!$D:$D,'EIA Imports Jet Fuel'!$A:$A,AE$3,'EIA Imports Jet Fuel'!$C:$C,$A48)</f>
        <v/>
      </c>
      <c r="AF48">
        <f>SUMIFS('EIA Imports Jet Fuel'!$D:$D,'EIA Imports Jet Fuel'!$A:$A,AF$3,'EIA Imports Jet Fuel'!$C:$C,$A48)</f>
        <v/>
      </c>
      <c r="AG48">
        <f>SUMIFS('EIA Imports Jet Fuel'!$D:$D,'EIA Imports Jet Fuel'!$A:$A,AG$3,'EIA Imports Jet Fuel'!$C:$C,$A48)</f>
        <v/>
      </c>
      <c r="AH48">
        <f>SUMIFS('EIA Imports Jet Fuel'!$D:$D,'EIA Imports Jet Fuel'!$A:$A,AH$3,'EIA Imports Jet Fuel'!$C:$C,$A48)</f>
        <v/>
      </c>
      <c r="AI48">
        <f>SUMIFS('EIA Imports Jet Fuel'!$D:$D,'EIA Imports Jet Fuel'!$A:$A,AI$3,'EIA Imports Jet Fuel'!$C:$C,$A48)</f>
        <v/>
      </c>
      <c r="AJ48">
        <f>SUMIFS('EIA Imports Jet Fuel'!$D:$D,'EIA Imports Jet Fuel'!$A:$A,AJ$3,'EIA Imports Jet Fuel'!$C:$C,$A48)</f>
        <v/>
      </c>
      <c r="AK48">
        <f>SUMIFS('EIA Imports Jet Fuel'!$D:$D,'EIA Imports Jet Fuel'!$A:$A,AK$3,'EIA Imports Jet Fuel'!$C:$C,$A48)</f>
        <v/>
      </c>
      <c r="AL48">
        <f>SUMIFS('EIA Imports Jet Fuel'!$D:$D,'EIA Imports Jet Fuel'!$A:$A,AL$3,'EIA Imports Jet Fuel'!$C:$C,$A48)</f>
        <v/>
      </c>
      <c r="AM48">
        <f>SUMIFS('EIA Imports Jet Fuel'!$D:$D,'EIA Imports Jet Fuel'!$A:$A,AM$3,'EIA Imports Jet Fuel'!$C:$C,$A48)</f>
        <v/>
      </c>
      <c r="AN48">
        <f>SUMIFS('EIA Imports Jet Fuel'!$D:$D,'EIA Imports Jet Fuel'!$A:$A,AN$3,'EIA Imports Jet Fuel'!$C:$C,$A48)</f>
        <v/>
      </c>
      <c r="AO48">
        <f>SUMIFS('EIA Imports Jet Fuel'!$D:$D,'EIA Imports Jet Fuel'!$A:$A,AO$3,'EIA Imports Jet Fuel'!$C:$C,$A48)</f>
        <v/>
      </c>
      <c r="AP48">
        <f>SUMIFS('EIA Imports Jet Fuel'!$D:$D,'EIA Imports Jet Fuel'!$A:$A,AP$3,'EIA Imports Jet Fuel'!$C:$C,$A48)</f>
        <v/>
      </c>
      <c r="AQ48">
        <f>SUMIFS('EIA Imports Jet Fuel'!$D:$D,'EIA Imports Jet Fuel'!$A:$A,AQ$3,'EIA Imports Jet Fuel'!$C:$C,$A48)</f>
        <v/>
      </c>
      <c r="AR48">
        <f>SUMIFS('EIA Imports Jet Fuel'!$D:$D,'EIA Imports Jet Fuel'!$A:$A,AR$3,'EIA Imports Jet Fuel'!$C:$C,$A48)</f>
        <v/>
      </c>
      <c r="AS48">
        <f>SUMIFS('EIA Imports Jet Fuel'!$D:$D,'EIA Imports Jet Fuel'!$A:$A,AS$3,'EIA Imports Jet Fuel'!$C:$C,$A48)</f>
        <v/>
      </c>
      <c r="AT48">
        <f>SUMIFS('EIA Imports Jet Fuel'!$D:$D,'EIA Imports Jet Fuel'!$A:$A,AT$3,'EIA Imports Jet Fuel'!$C:$C,$A48)</f>
        <v/>
      </c>
      <c r="AU48">
        <f>SUMIFS('EIA Imports Jet Fuel'!$D:$D,'EIA Imports Jet Fuel'!$A:$A,AU$3,'EIA Imports Jet Fuel'!$C:$C,$A48)</f>
        <v/>
      </c>
    </row>
    <row r="49" spans="1:47">
      <c r="A49" t="s">
        <v>337</v>
      </c>
      <c r="B49" t="s">
        <v>1648</v>
      </c>
      <c r="C49" t="s">
        <v>1742</v>
      </c>
      <c r="D49">
        <f>SUMIFS('EIA Imports Jet Fuel'!$D:$D,'EIA Imports Jet Fuel'!$A:$A,D$3,'EIA Imports Jet Fuel'!$C:$C,$A49)</f>
        <v/>
      </c>
      <c r="E49">
        <f>SUMIFS('EIA Imports Jet Fuel'!$D:$D,'EIA Imports Jet Fuel'!$A:$A,E$3,'EIA Imports Jet Fuel'!$C:$C,$A49)</f>
        <v/>
      </c>
      <c r="F49">
        <f>SUMIFS('EIA Imports Jet Fuel'!$D:$D,'EIA Imports Jet Fuel'!$A:$A,F$3,'EIA Imports Jet Fuel'!$C:$C,$A49)</f>
        <v/>
      </c>
      <c r="G49">
        <f>SUMIFS('EIA Imports Jet Fuel'!$D:$D,'EIA Imports Jet Fuel'!$A:$A,G$3,'EIA Imports Jet Fuel'!$C:$C,$A49)</f>
        <v/>
      </c>
      <c r="H49">
        <f>SUMIFS('EIA Imports Jet Fuel'!$D:$D,'EIA Imports Jet Fuel'!$A:$A,H$3,'EIA Imports Jet Fuel'!$C:$C,$A49)</f>
        <v/>
      </c>
      <c r="I49">
        <f>SUMIFS('EIA Imports Jet Fuel'!$D:$D,'EIA Imports Jet Fuel'!$A:$A,I$3,'EIA Imports Jet Fuel'!$C:$C,$A49)</f>
        <v/>
      </c>
      <c r="J49">
        <f>SUMIFS('EIA Imports Jet Fuel'!$D:$D,'EIA Imports Jet Fuel'!$A:$A,J$3,'EIA Imports Jet Fuel'!$C:$C,$A49)</f>
        <v/>
      </c>
      <c r="K49">
        <f>SUMIFS('EIA Imports Jet Fuel'!$D:$D,'EIA Imports Jet Fuel'!$A:$A,K$3,'EIA Imports Jet Fuel'!$C:$C,$A49)</f>
        <v/>
      </c>
      <c r="L49">
        <f>SUMIFS('EIA Imports Jet Fuel'!$D:$D,'EIA Imports Jet Fuel'!$A:$A,L$3,'EIA Imports Jet Fuel'!$C:$C,$A49)</f>
        <v/>
      </c>
      <c r="M49">
        <f>SUMIFS('EIA Imports Jet Fuel'!$D:$D,'EIA Imports Jet Fuel'!$A:$A,M$3,'EIA Imports Jet Fuel'!$C:$C,$A49)</f>
        <v/>
      </c>
      <c r="N49">
        <f>SUMIFS('EIA Imports Jet Fuel'!$D:$D,'EIA Imports Jet Fuel'!$A:$A,N$3,'EIA Imports Jet Fuel'!$C:$C,$A49)</f>
        <v/>
      </c>
      <c r="O49">
        <f>SUMIFS('EIA Imports Jet Fuel'!$D:$D,'EIA Imports Jet Fuel'!$A:$A,O$3,'EIA Imports Jet Fuel'!$C:$C,$A49)</f>
        <v/>
      </c>
      <c r="P49">
        <f>SUMIFS('EIA Imports Jet Fuel'!$D:$D,'EIA Imports Jet Fuel'!$A:$A,P$3,'EIA Imports Jet Fuel'!$C:$C,$A49)</f>
        <v/>
      </c>
      <c r="Q49">
        <f>SUMIFS('EIA Imports Jet Fuel'!$D:$D,'EIA Imports Jet Fuel'!$A:$A,Q$3,'EIA Imports Jet Fuel'!$C:$C,$A49)</f>
        <v/>
      </c>
      <c r="R49">
        <f>SUMIFS('EIA Imports Jet Fuel'!$D:$D,'EIA Imports Jet Fuel'!$A:$A,R$3,'EIA Imports Jet Fuel'!$C:$C,$A49)</f>
        <v/>
      </c>
      <c r="S49">
        <f>SUMIFS('EIA Imports Jet Fuel'!$D:$D,'EIA Imports Jet Fuel'!$A:$A,S$3,'EIA Imports Jet Fuel'!$C:$C,$A49)</f>
        <v/>
      </c>
      <c r="T49">
        <f>SUMIFS('EIA Imports Jet Fuel'!$D:$D,'EIA Imports Jet Fuel'!$A:$A,T$3,'EIA Imports Jet Fuel'!$C:$C,$A49)</f>
        <v/>
      </c>
      <c r="U49">
        <f>SUMIFS('EIA Imports Jet Fuel'!$D:$D,'EIA Imports Jet Fuel'!$A:$A,U$3,'EIA Imports Jet Fuel'!$C:$C,$A49)</f>
        <v/>
      </c>
      <c r="V49">
        <f>SUMIFS('EIA Imports Jet Fuel'!$D:$D,'EIA Imports Jet Fuel'!$A:$A,V$3,'EIA Imports Jet Fuel'!$C:$C,$A49)</f>
        <v/>
      </c>
      <c r="W49">
        <f>SUMIFS('EIA Imports Jet Fuel'!$D:$D,'EIA Imports Jet Fuel'!$A:$A,W$3,'EIA Imports Jet Fuel'!$C:$C,$A49)</f>
        <v/>
      </c>
      <c r="X49">
        <f>SUMIFS('EIA Imports Jet Fuel'!$D:$D,'EIA Imports Jet Fuel'!$A:$A,X$3,'EIA Imports Jet Fuel'!$C:$C,$A49)</f>
        <v/>
      </c>
      <c r="Y49">
        <f>SUMIFS('EIA Imports Jet Fuel'!$D:$D,'EIA Imports Jet Fuel'!$A:$A,Y$3,'EIA Imports Jet Fuel'!$C:$C,$A49)</f>
        <v/>
      </c>
      <c r="Z49">
        <f>SUMIFS('EIA Imports Jet Fuel'!$D:$D,'EIA Imports Jet Fuel'!$A:$A,Z$3,'EIA Imports Jet Fuel'!$C:$C,$A49)</f>
        <v/>
      </c>
      <c r="AA49">
        <f>SUMIFS('EIA Imports Jet Fuel'!$D:$D,'EIA Imports Jet Fuel'!$A:$A,AA$3,'EIA Imports Jet Fuel'!$C:$C,$A49)</f>
        <v/>
      </c>
      <c r="AB49">
        <f>SUMIFS('EIA Imports Jet Fuel'!$D:$D,'EIA Imports Jet Fuel'!$A:$A,AB$3,'EIA Imports Jet Fuel'!$C:$C,$A49)</f>
        <v/>
      </c>
      <c r="AC49">
        <f>SUMIFS('EIA Imports Jet Fuel'!$D:$D,'EIA Imports Jet Fuel'!$A:$A,AC$3,'EIA Imports Jet Fuel'!$C:$C,$A49)</f>
        <v/>
      </c>
      <c r="AD49">
        <f>SUMIFS('EIA Imports Jet Fuel'!$D:$D,'EIA Imports Jet Fuel'!$A:$A,AD$3,'EIA Imports Jet Fuel'!$C:$C,$A49)</f>
        <v/>
      </c>
      <c r="AE49">
        <f>SUMIFS('EIA Imports Jet Fuel'!$D:$D,'EIA Imports Jet Fuel'!$A:$A,AE$3,'EIA Imports Jet Fuel'!$C:$C,$A49)</f>
        <v/>
      </c>
      <c r="AF49">
        <f>SUMIFS('EIA Imports Jet Fuel'!$D:$D,'EIA Imports Jet Fuel'!$A:$A,AF$3,'EIA Imports Jet Fuel'!$C:$C,$A49)</f>
        <v/>
      </c>
      <c r="AG49">
        <f>SUMIFS('EIA Imports Jet Fuel'!$D:$D,'EIA Imports Jet Fuel'!$A:$A,AG$3,'EIA Imports Jet Fuel'!$C:$C,$A49)</f>
        <v/>
      </c>
      <c r="AH49">
        <f>SUMIFS('EIA Imports Jet Fuel'!$D:$D,'EIA Imports Jet Fuel'!$A:$A,AH$3,'EIA Imports Jet Fuel'!$C:$C,$A49)</f>
        <v/>
      </c>
      <c r="AI49">
        <f>SUMIFS('EIA Imports Jet Fuel'!$D:$D,'EIA Imports Jet Fuel'!$A:$A,AI$3,'EIA Imports Jet Fuel'!$C:$C,$A49)</f>
        <v/>
      </c>
      <c r="AJ49">
        <f>SUMIFS('EIA Imports Jet Fuel'!$D:$D,'EIA Imports Jet Fuel'!$A:$A,AJ$3,'EIA Imports Jet Fuel'!$C:$C,$A49)</f>
        <v/>
      </c>
      <c r="AK49">
        <f>SUMIFS('EIA Imports Jet Fuel'!$D:$D,'EIA Imports Jet Fuel'!$A:$A,AK$3,'EIA Imports Jet Fuel'!$C:$C,$A49)</f>
        <v/>
      </c>
      <c r="AL49">
        <f>SUMIFS('EIA Imports Jet Fuel'!$D:$D,'EIA Imports Jet Fuel'!$A:$A,AL$3,'EIA Imports Jet Fuel'!$C:$C,$A49)</f>
        <v/>
      </c>
      <c r="AM49">
        <f>SUMIFS('EIA Imports Jet Fuel'!$D:$D,'EIA Imports Jet Fuel'!$A:$A,AM$3,'EIA Imports Jet Fuel'!$C:$C,$A49)</f>
        <v/>
      </c>
      <c r="AN49">
        <f>SUMIFS('EIA Imports Jet Fuel'!$D:$D,'EIA Imports Jet Fuel'!$A:$A,AN$3,'EIA Imports Jet Fuel'!$C:$C,$A49)</f>
        <v/>
      </c>
      <c r="AO49">
        <f>SUMIFS('EIA Imports Jet Fuel'!$D:$D,'EIA Imports Jet Fuel'!$A:$A,AO$3,'EIA Imports Jet Fuel'!$C:$C,$A49)</f>
        <v/>
      </c>
      <c r="AP49">
        <f>SUMIFS('EIA Imports Jet Fuel'!$D:$D,'EIA Imports Jet Fuel'!$A:$A,AP$3,'EIA Imports Jet Fuel'!$C:$C,$A49)</f>
        <v/>
      </c>
      <c r="AQ49">
        <f>SUMIFS('EIA Imports Jet Fuel'!$D:$D,'EIA Imports Jet Fuel'!$A:$A,AQ$3,'EIA Imports Jet Fuel'!$C:$C,$A49)</f>
        <v/>
      </c>
      <c r="AR49">
        <f>SUMIFS('EIA Imports Jet Fuel'!$D:$D,'EIA Imports Jet Fuel'!$A:$A,AR$3,'EIA Imports Jet Fuel'!$C:$C,$A49)</f>
        <v/>
      </c>
      <c r="AS49">
        <f>SUMIFS('EIA Imports Jet Fuel'!$D:$D,'EIA Imports Jet Fuel'!$A:$A,AS$3,'EIA Imports Jet Fuel'!$C:$C,$A49)</f>
        <v/>
      </c>
      <c r="AT49">
        <f>SUMIFS('EIA Imports Jet Fuel'!$D:$D,'EIA Imports Jet Fuel'!$A:$A,AT$3,'EIA Imports Jet Fuel'!$C:$C,$A49)</f>
        <v/>
      </c>
      <c r="AU49">
        <f>SUMIFS('EIA Imports Jet Fuel'!$D:$D,'EIA Imports Jet Fuel'!$A:$A,AU$3,'EIA Imports Jet Fuel'!$C:$C,$A49)</f>
        <v/>
      </c>
    </row>
    <row r="50" spans="1:47">
      <c r="A50" t="s">
        <v>342</v>
      </c>
      <c r="B50" t="s">
        <v>1648</v>
      </c>
      <c r="C50" t="s">
        <v>1742</v>
      </c>
      <c r="D50">
        <f>SUMIFS('EIA Imports Jet Fuel'!$D:$D,'EIA Imports Jet Fuel'!$A:$A,D$3,'EIA Imports Jet Fuel'!$C:$C,$A50)</f>
        <v/>
      </c>
      <c r="E50">
        <f>SUMIFS('EIA Imports Jet Fuel'!$D:$D,'EIA Imports Jet Fuel'!$A:$A,E$3,'EIA Imports Jet Fuel'!$C:$C,$A50)</f>
        <v/>
      </c>
      <c r="F50">
        <f>SUMIFS('EIA Imports Jet Fuel'!$D:$D,'EIA Imports Jet Fuel'!$A:$A,F$3,'EIA Imports Jet Fuel'!$C:$C,$A50)</f>
        <v/>
      </c>
      <c r="G50">
        <f>SUMIFS('EIA Imports Jet Fuel'!$D:$D,'EIA Imports Jet Fuel'!$A:$A,G$3,'EIA Imports Jet Fuel'!$C:$C,$A50)</f>
        <v/>
      </c>
      <c r="H50">
        <f>SUMIFS('EIA Imports Jet Fuel'!$D:$D,'EIA Imports Jet Fuel'!$A:$A,H$3,'EIA Imports Jet Fuel'!$C:$C,$A50)</f>
        <v/>
      </c>
      <c r="I50">
        <f>SUMIFS('EIA Imports Jet Fuel'!$D:$D,'EIA Imports Jet Fuel'!$A:$A,I$3,'EIA Imports Jet Fuel'!$C:$C,$A50)</f>
        <v/>
      </c>
      <c r="J50">
        <f>SUMIFS('EIA Imports Jet Fuel'!$D:$D,'EIA Imports Jet Fuel'!$A:$A,J$3,'EIA Imports Jet Fuel'!$C:$C,$A50)</f>
        <v/>
      </c>
      <c r="K50">
        <f>SUMIFS('EIA Imports Jet Fuel'!$D:$D,'EIA Imports Jet Fuel'!$A:$A,K$3,'EIA Imports Jet Fuel'!$C:$C,$A50)</f>
        <v/>
      </c>
      <c r="L50">
        <f>SUMIFS('EIA Imports Jet Fuel'!$D:$D,'EIA Imports Jet Fuel'!$A:$A,L$3,'EIA Imports Jet Fuel'!$C:$C,$A50)</f>
        <v/>
      </c>
      <c r="M50">
        <f>SUMIFS('EIA Imports Jet Fuel'!$D:$D,'EIA Imports Jet Fuel'!$A:$A,M$3,'EIA Imports Jet Fuel'!$C:$C,$A50)</f>
        <v/>
      </c>
      <c r="N50">
        <f>SUMIFS('EIA Imports Jet Fuel'!$D:$D,'EIA Imports Jet Fuel'!$A:$A,N$3,'EIA Imports Jet Fuel'!$C:$C,$A50)</f>
        <v/>
      </c>
      <c r="O50">
        <f>SUMIFS('EIA Imports Jet Fuel'!$D:$D,'EIA Imports Jet Fuel'!$A:$A,O$3,'EIA Imports Jet Fuel'!$C:$C,$A50)</f>
        <v/>
      </c>
      <c r="P50">
        <f>SUMIFS('EIA Imports Jet Fuel'!$D:$D,'EIA Imports Jet Fuel'!$A:$A,P$3,'EIA Imports Jet Fuel'!$C:$C,$A50)</f>
        <v/>
      </c>
      <c r="Q50">
        <f>SUMIFS('EIA Imports Jet Fuel'!$D:$D,'EIA Imports Jet Fuel'!$A:$A,Q$3,'EIA Imports Jet Fuel'!$C:$C,$A50)</f>
        <v/>
      </c>
      <c r="R50">
        <f>SUMIFS('EIA Imports Jet Fuel'!$D:$D,'EIA Imports Jet Fuel'!$A:$A,R$3,'EIA Imports Jet Fuel'!$C:$C,$A50)</f>
        <v/>
      </c>
      <c r="S50">
        <f>SUMIFS('EIA Imports Jet Fuel'!$D:$D,'EIA Imports Jet Fuel'!$A:$A,S$3,'EIA Imports Jet Fuel'!$C:$C,$A50)</f>
        <v/>
      </c>
      <c r="T50">
        <f>SUMIFS('EIA Imports Jet Fuel'!$D:$D,'EIA Imports Jet Fuel'!$A:$A,T$3,'EIA Imports Jet Fuel'!$C:$C,$A50)</f>
        <v/>
      </c>
      <c r="U50">
        <f>SUMIFS('EIA Imports Jet Fuel'!$D:$D,'EIA Imports Jet Fuel'!$A:$A,U$3,'EIA Imports Jet Fuel'!$C:$C,$A50)</f>
        <v/>
      </c>
      <c r="V50">
        <f>SUMIFS('EIA Imports Jet Fuel'!$D:$D,'EIA Imports Jet Fuel'!$A:$A,V$3,'EIA Imports Jet Fuel'!$C:$C,$A50)</f>
        <v/>
      </c>
      <c r="W50">
        <f>SUMIFS('EIA Imports Jet Fuel'!$D:$D,'EIA Imports Jet Fuel'!$A:$A,W$3,'EIA Imports Jet Fuel'!$C:$C,$A50)</f>
        <v/>
      </c>
      <c r="X50">
        <f>SUMIFS('EIA Imports Jet Fuel'!$D:$D,'EIA Imports Jet Fuel'!$A:$A,X$3,'EIA Imports Jet Fuel'!$C:$C,$A50)</f>
        <v/>
      </c>
      <c r="Y50">
        <f>SUMIFS('EIA Imports Jet Fuel'!$D:$D,'EIA Imports Jet Fuel'!$A:$A,Y$3,'EIA Imports Jet Fuel'!$C:$C,$A50)</f>
        <v/>
      </c>
      <c r="Z50">
        <f>SUMIFS('EIA Imports Jet Fuel'!$D:$D,'EIA Imports Jet Fuel'!$A:$A,Z$3,'EIA Imports Jet Fuel'!$C:$C,$A50)</f>
        <v/>
      </c>
      <c r="AA50">
        <f>SUMIFS('EIA Imports Jet Fuel'!$D:$D,'EIA Imports Jet Fuel'!$A:$A,AA$3,'EIA Imports Jet Fuel'!$C:$C,$A50)</f>
        <v/>
      </c>
      <c r="AB50">
        <f>SUMIFS('EIA Imports Jet Fuel'!$D:$D,'EIA Imports Jet Fuel'!$A:$A,AB$3,'EIA Imports Jet Fuel'!$C:$C,$A50)</f>
        <v/>
      </c>
      <c r="AC50">
        <f>SUMIFS('EIA Imports Jet Fuel'!$D:$D,'EIA Imports Jet Fuel'!$A:$A,AC$3,'EIA Imports Jet Fuel'!$C:$C,$A50)</f>
        <v/>
      </c>
      <c r="AD50">
        <f>SUMIFS('EIA Imports Jet Fuel'!$D:$D,'EIA Imports Jet Fuel'!$A:$A,AD$3,'EIA Imports Jet Fuel'!$C:$C,$A50)</f>
        <v/>
      </c>
      <c r="AE50">
        <f>SUMIFS('EIA Imports Jet Fuel'!$D:$D,'EIA Imports Jet Fuel'!$A:$A,AE$3,'EIA Imports Jet Fuel'!$C:$C,$A50)</f>
        <v/>
      </c>
      <c r="AF50">
        <f>SUMIFS('EIA Imports Jet Fuel'!$D:$D,'EIA Imports Jet Fuel'!$A:$A,AF$3,'EIA Imports Jet Fuel'!$C:$C,$A50)</f>
        <v/>
      </c>
      <c r="AG50">
        <f>SUMIFS('EIA Imports Jet Fuel'!$D:$D,'EIA Imports Jet Fuel'!$A:$A,AG$3,'EIA Imports Jet Fuel'!$C:$C,$A50)</f>
        <v/>
      </c>
      <c r="AH50">
        <f>SUMIFS('EIA Imports Jet Fuel'!$D:$D,'EIA Imports Jet Fuel'!$A:$A,AH$3,'EIA Imports Jet Fuel'!$C:$C,$A50)</f>
        <v/>
      </c>
      <c r="AI50">
        <f>SUMIFS('EIA Imports Jet Fuel'!$D:$D,'EIA Imports Jet Fuel'!$A:$A,AI$3,'EIA Imports Jet Fuel'!$C:$C,$A50)</f>
        <v/>
      </c>
      <c r="AJ50">
        <f>SUMIFS('EIA Imports Jet Fuel'!$D:$D,'EIA Imports Jet Fuel'!$A:$A,AJ$3,'EIA Imports Jet Fuel'!$C:$C,$A50)</f>
        <v/>
      </c>
      <c r="AK50">
        <f>SUMIFS('EIA Imports Jet Fuel'!$D:$D,'EIA Imports Jet Fuel'!$A:$A,AK$3,'EIA Imports Jet Fuel'!$C:$C,$A50)</f>
        <v/>
      </c>
      <c r="AL50">
        <f>SUMIFS('EIA Imports Jet Fuel'!$D:$D,'EIA Imports Jet Fuel'!$A:$A,AL$3,'EIA Imports Jet Fuel'!$C:$C,$A50)</f>
        <v/>
      </c>
      <c r="AM50">
        <f>SUMIFS('EIA Imports Jet Fuel'!$D:$D,'EIA Imports Jet Fuel'!$A:$A,AM$3,'EIA Imports Jet Fuel'!$C:$C,$A50)</f>
        <v/>
      </c>
      <c r="AN50">
        <f>SUMIFS('EIA Imports Jet Fuel'!$D:$D,'EIA Imports Jet Fuel'!$A:$A,AN$3,'EIA Imports Jet Fuel'!$C:$C,$A50)</f>
        <v/>
      </c>
      <c r="AO50">
        <f>SUMIFS('EIA Imports Jet Fuel'!$D:$D,'EIA Imports Jet Fuel'!$A:$A,AO$3,'EIA Imports Jet Fuel'!$C:$C,$A50)</f>
        <v/>
      </c>
      <c r="AP50">
        <f>SUMIFS('EIA Imports Jet Fuel'!$D:$D,'EIA Imports Jet Fuel'!$A:$A,AP$3,'EIA Imports Jet Fuel'!$C:$C,$A50)</f>
        <v/>
      </c>
      <c r="AQ50">
        <f>SUMIFS('EIA Imports Jet Fuel'!$D:$D,'EIA Imports Jet Fuel'!$A:$A,AQ$3,'EIA Imports Jet Fuel'!$C:$C,$A50)</f>
        <v/>
      </c>
      <c r="AR50">
        <f>SUMIFS('EIA Imports Jet Fuel'!$D:$D,'EIA Imports Jet Fuel'!$A:$A,AR$3,'EIA Imports Jet Fuel'!$C:$C,$A50)</f>
        <v/>
      </c>
      <c r="AS50">
        <f>SUMIFS('EIA Imports Jet Fuel'!$D:$D,'EIA Imports Jet Fuel'!$A:$A,AS$3,'EIA Imports Jet Fuel'!$C:$C,$A50)</f>
        <v/>
      </c>
      <c r="AT50">
        <f>SUMIFS('EIA Imports Jet Fuel'!$D:$D,'EIA Imports Jet Fuel'!$A:$A,AT$3,'EIA Imports Jet Fuel'!$C:$C,$A50)</f>
        <v/>
      </c>
      <c r="AU50">
        <f>SUMIFS('EIA Imports Jet Fuel'!$D:$D,'EIA Imports Jet Fuel'!$A:$A,AU$3,'EIA Imports Jet Fuel'!$C:$C,$A50)</f>
        <v/>
      </c>
    </row>
    <row r="51" spans="1:47">
      <c r="A51" t="s">
        <v>327</v>
      </c>
      <c r="B51" t="s">
        <v>1648</v>
      </c>
      <c r="C51" t="s">
        <v>1742</v>
      </c>
      <c r="D51">
        <f>SUMIFS('EIA Imports Jet Fuel'!$D:$D,'EIA Imports Jet Fuel'!$A:$A,D$3,'EIA Imports Jet Fuel'!$C:$C,$A51)</f>
        <v/>
      </c>
      <c r="E51">
        <f>SUMIFS('EIA Imports Jet Fuel'!$D:$D,'EIA Imports Jet Fuel'!$A:$A,E$3,'EIA Imports Jet Fuel'!$C:$C,$A51)</f>
        <v/>
      </c>
      <c r="F51">
        <f>SUMIFS('EIA Imports Jet Fuel'!$D:$D,'EIA Imports Jet Fuel'!$A:$A,F$3,'EIA Imports Jet Fuel'!$C:$C,$A51)</f>
        <v/>
      </c>
      <c r="G51">
        <f>SUMIFS('EIA Imports Jet Fuel'!$D:$D,'EIA Imports Jet Fuel'!$A:$A,G$3,'EIA Imports Jet Fuel'!$C:$C,$A51)</f>
        <v/>
      </c>
      <c r="H51">
        <f>SUMIFS('EIA Imports Jet Fuel'!$D:$D,'EIA Imports Jet Fuel'!$A:$A,H$3,'EIA Imports Jet Fuel'!$C:$C,$A51)</f>
        <v/>
      </c>
      <c r="I51">
        <f>SUMIFS('EIA Imports Jet Fuel'!$D:$D,'EIA Imports Jet Fuel'!$A:$A,I$3,'EIA Imports Jet Fuel'!$C:$C,$A51)</f>
        <v/>
      </c>
      <c r="J51">
        <f>SUMIFS('EIA Imports Jet Fuel'!$D:$D,'EIA Imports Jet Fuel'!$A:$A,J$3,'EIA Imports Jet Fuel'!$C:$C,$A51)</f>
        <v/>
      </c>
      <c r="K51">
        <f>SUMIFS('EIA Imports Jet Fuel'!$D:$D,'EIA Imports Jet Fuel'!$A:$A,K$3,'EIA Imports Jet Fuel'!$C:$C,$A51)</f>
        <v/>
      </c>
      <c r="L51">
        <f>SUMIFS('EIA Imports Jet Fuel'!$D:$D,'EIA Imports Jet Fuel'!$A:$A,L$3,'EIA Imports Jet Fuel'!$C:$C,$A51)</f>
        <v/>
      </c>
      <c r="M51">
        <f>SUMIFS('EIA Imports Jet Fuel'!$D:$D,'EIA Imports Jet Fuel'!$A:$A,M$3,'EIA Imports Jet Fuel'!$C:$C,$A51)</f>
        <v/>
      </c>
      <c r="N51">
        <f>SUMIFS('EIA Imports Jet Fuel'!$D:$D,'EIA Imports Jet Fuel'!$A:$A,N$3,'EIA Imports Jet Fuel'!$C:$C,$A51)</f>
        <v/>
      </c>
      <c r="O51">
        <f>SUMIFS('EIA Imports Jet Fuel'!$D:$D,'EIA Imports Jet Fuel'!$A:$A,O$3,'EIA Imports Jet Fuel'!$C:$C,$A51)</f>
        <v/>
      </c>
      <c r="P51">
        <f>SUMIFS('EIA Imports Jet Fuel'!$D:$D,'EIA Imports Jet Fuel'!$A:$A,P$3,'EIA Imports Jet Fuel'!$C:$C,$A51)</f>
        <v/>
      </c>
      <c r="Q51">
        <f>SUMIFS('EIA Imports Jet Fuel'!$D:$D,'EIA Imports Jet Fuel'!$A:$A,Q$3,'EIA Imports Jet Fuel'!$C:$C,$A51)</f>
        <v/>
      </c>
      <c r="R51">
        <f>SUMIFS('EIA Imports Jet Fuel'!$D:$D,'EIA Imports Jet Fuel'!$A:$A,R$3,'EIA Imports Jet Fuel'!$C:$C,$A51)</f>
        <v/>
      </c>
      <c r="S51">
        <f>SUMIFS('EIA Imports Jet Fuel'!$D:$D,'EIA Imports Jet Fuel'!$A:$A,S$3,'EIA Imports Jet Fuel'!$C:$C,$A51)</f>
        <v/>
      </c>
      <c r="T51">
        <f>SUMIFS('EIA Imports Jet Fuel'!$D:$D,'EIA Imports Jet Fuel'!$A:$A,T$3,'EIA Imports Jet Fuel'!$C:$C,$A51)</f>
        <v/>
      </c>
      <c r="U51">
        <f>SUMIFS('EIA Imports Jet Fuel'!$D:$D,'EIA Imports Jet Fuel'!$A:$A,U$3,'EIA Imports Jet Fuel'!$C:$C,$A51)</f>
        <v/>
      </c>
      <c r="V51">
        <f>SUMIFS('EIA Imports Jet Fuel'!$D:$D,'EIA Imports Jet Fuel'!$A:$A,V$3,'EIA Imports Jet Fuel'!$C:$C,$A51)</f>
        <v/>
      </c>
      <c r="W51">
        <f>SUMIFS('EIA Imports Jet Fuel'!$D:$D,'EIA Imports Jet Fuel'!$A:$A,W$3,'EIA Imports Jet Fuel'!$C:$C,$A51)</f>
        <v/>
      </c>
      <c r="X51">
        <f>SUMIFS('EIA Imports Jet Fuel'!$D:$D,'EIA Imports Jet Fuel'!$A:$A,X$3,'EIA Imports Jet Fuel'!$C:$C,$A51)</f>
        <v/>
      </c>
      <c r="Y51">
        <f>SUMIFS('EIA Imports Jet Fuel'!$D:$D,'EIA Imports Jet Fuel'!$A:$A,Y$3,'EIA Imports Jet Fuel'!$C:$C,$A51)</f>
        <v/>
      </c>
      <c r="Z51">
        <f>SUMIFS('EIA Imports Jet Fuel'!$D:$D,'EIA Imports Jet Fuel'!$A:$A,Z$3,'EIA Imports Jet Fuel'!$C:$C,$A51)</f>
        <v/>
      </c>
      <c r="AA51">
        <f>SUMIFS('EIA Imports Jet Fuel'!$D:$D,'EIA Imports Jet Fuel'!$A:$A,AA$3,'EIA Imports Jet Fuel'!$C:$C,$A51)</f>
        <v/>
      </c>
      <c r="AB51">
        <f>SUMIFS('EIA Imports Jet Fuel'!$D:$D,'EIA Imports Jet Fuel'!$A:$A,AB$3,'EIA Imports Jet Fuel'!$C:$C,$A51)</f>
        <v/>
      </c>
      <c r="AC51">
        <f>SUMIFS('EIA Imports Jet Fuel'!$D:$D,'EIA Imports Jet Fuel'!$A:$A,AC$3,'EIA Imports Jet Fuel'!$C:$C,$A51)</f>
        <v/>
      </c>
      <c r="AD51">
        <f>SUMIFS('EIA Imports Jet Fuel'!$D:$D,'EIA Imports Jet Fuel'!$A:$A,AD$3,'EIA Imports Jet Fuel'!$C:$C,$A51)</f>
        <v/>
      </c>
      <c r="AE51">
        <f>SUMIFS('EIA Imports Jet Fuel'!$D:$D,'EIA Imports Jet Fuel'!$A:$A,AE$3,'EIA Imports Jet Fuel'!$C:$C,$A51)</f>
        <v/>
      </c>
      <c r="AF51">
        <f>SUMIFS('EIA Imports Jet Fuel'!$D:$D,'EIA Imports Jet Fuel'!$A:$A,AF$3,'EIA Imports Jet Fuel'!$C:$C,$A51)</f>
        <v/>
      </c>
      <c r="AG51">
        <f>SUMIFS('EIA Imports Jet Fuel'!$D:$D,'EIA Imports Jet Fuel'!$A:$A,AG$3,'EIA Imports Jet Fuel'!$C:$C,$A51)</f>
        <v/>
      </c>
      <c r="AH51">
        <f>SUMIFS('EIA Imports Jet Fuel'!$D:$D,'EIA Imports Jet Fuel'!$A:$A,AH$3,'EIA Imports Jet Fuel'!$C:$C,$A51)</f>
        <v/>
      </c>
      <c r="AI51">
        <f>SUMIFS('EIA Imports Jet Fuel'!$D:$D,'EIA Imports Jet Fuel'!$A:$A,AI$3,'EIA Imports Jet Fuel'!$C:$C,$A51)</f>
        <v/>
      </c>
      <c r="AJ51">
        <f>SUMIFS('EIA Imports Jet Fuel'!$D:$D,'EIA Imports Jet Fuel'!$A:$A,AJ$3,'EIA Imports Jet Fuel'!$C:$C,$A51)</f>
        <v/>
      </c>
      <c r="AK51">
        <f>SUMIFS('EIA Imports Jet Fuel'!$D:$D,'EIA Imports Jet Fuel'!$A:$A,AK$3,'EIA Imports Jet Fuel'!$C:$C,$A51)</f>
        <v/>
      </c>
      <c r="AL51">
        <f>SUMIFS('EIA Imports Jet Fuel'!$D:$D,'EIA Imports Jet Fuel'!$A:$A,AL$3,'EIA Imports Jet Fuel'!$C:$C,$A51)</f>
        <v/>
      </c>
      <c r="AM51">
        <f>SUMIFS('EIA Imports Jet Fuel'!$D:$D,'EIA Imports Jet Fuel'!$A:$A,AM$3,'EIA Imports Jet Fuel'!$C:$C,$A51)</f>
        <v/>
      </c>
      <c r="AN51">
        <f>SUMIFS('EIA Imports Jet Fuel'!$D:$D,'EIA Imports Jet Fuel'!$A:$A,AN$3,'EIA Imports Jet Fuel'!$C:$C,$A51)</f>
        <v/>
      </c>
      <c r="AO51">
        <f>SUMIFS('EIA Imports Jet Fuel'!$D:$D,'EIA Imports Jet Fuel'!$A:$A,AO$3,'EIA Imports Jet Fuel'!$C:$C,$A51)</f>
        <v/>
      </c>
      <c r="AP51">
        <f>SUMIFS('EIA Imports Jet Fuel'!$D:$D,'EIA Imports Jet Fuel'!$A:$A,AP$3,'EIA Imports Jet Fuel'!$C:$C,$A51)</f>
        <v/>
      </c>
      <c r="AQ51">
        <f>SUMIFS('EIA Imports Jet Fuel'!$D:$D,'EIA Imports Jet Fuel'!$A:$A,AQ$3,'EIA Imports Jet Fuel'!$C:$C,$A51)</f>
        <v/>
      </c>
      <c r="AR51">
        <f>SUMIFS('EIA Imports Jet Fuel'!$D:$D,'EIA Imports Jet Fuel'!$A:$A,AR$3,'EIA Imports Jet Fuel'!$C:$C,$A51)</f>
        <v/>
      </c>
      <c r="AS51">
        <f>SUMIFS('EIA Imports Jet Fuel'!$D:$D,'EIA Imports Jet Fuel'!$A:$A,AS$3,'EIA Imports Jet Fuel'!$C:$C,$A51)</f>
        <v/>
      </c>
      <c r="AT51">
        <f>SUMIFS('EIA Imports Jet Fuel'!$D:$D,'EIA Imports Jet Fuel'!$A:$A,AT$3,'EIA Imports Jet Fuel'!$C:$C,$A51)</f>
        <v/>
      </c>
      <c r="AU51">
        <f>SUMIFS('EIA Imports Jet Fuel'!$D:$D,'EIA Imports Jet Fuel'!$A:$A,AU$3,'EIA Imports Jet Fuel'!$C:$C,$A51)</f>
        <v/>
      </c>
    </row>
    <row r="52" spans="1:47">
      <c r="A52" t="s">
        <v>294</v>
      </c>
      <c r="B52" t="s">
        <v>1648</v>
      </c>
      <c r="C52" t="s">
        <v>1742</v>
      </c>
      <c r="D52">
        <f>SUMIFS('EIA Imports Jet Fuel'!$D:$D,'EIA Imports Jet Fuel'!$A:$A,D$3,'EIA Imports Jet Fuel'!$C:$C,$A52)</f>
        <v/>
      </c>
      <c r="E52">
        <f>SUMIFS('EIA Imports Jet Fuel'!$D:$D,'EIA Imports Jet Fuel'!$A:$A,E$3,'EIA Imports Jet Fuel'!$C:$C,$A52)</f>
        <v/>
      </c>
      <c r="F52">
        <f>SUMIFS('EIA Imports Jet Fuel'!$D:$D,'EIA Imports Jet Fuel'!$A:$A,F$3,'EIA Imports Jet Fuel'!$C:$C,$A52)</f>
        <v/>
      </c>
      <c r="G52">
        <f>SUMIFS('EIA Imports Jet Fuel'!$D:$D,'EIA Imports Jet Fuel'!$A:$A,G$3,'EIA Imports Jet Fuel'!$C:$C,$A52)</f>
        <v/>
      </c>
      <c r="H52">
        <f>SUMIFS('EIA Imports Jet Fuel'!$D:$D,'EIA Imports Jet Fuel'!$A:$A,H$3,'EIA Imports Jet Fuel'!$C:$C,$A52)</f>
        <v/>
      </c>
      <c r="I52">
        <f>SUMIFS('EIA Imports Jet Fuel'!$D:$D,'EIA Imports Jet Fuel'!$A:$A,I$3,'EIA Imports Jet Fuel'!$C:$C,$A52)</f>
        <v/>
      </c>
      <c r="J52">
        <f>SUMIFS('EIA Imports Jet Fuel'!$D:$D,'EIA Imports Jet Fuel'!$A:$A,J$3,'EIA Imports Jet Fuel'!$C:$C,$A52)</f>
        <v/>
      </c>
      <c r="K52">
        <f>SUMIFS('EIA Imports Jet Fuel'!$D:$D,'EIA Imports Jet Fuel'!$A:$A,K$3,'EIA Imports Jet Fuel'!$C:$C,$A52)</f>
        <v/>
      </c>
      <c r="L52">
        <f>SUMIFS('EIA Imports Jet Fuel'!$D:$D,'EIA Imports Jet Fuel'!$A:$A,L$3,'EIA Imports Jet Fuel'!$C:$C,$A52)</f>
        <v/>
      </c>
      <c r="M52">
        <f>SUMIFS('EIA Imports Jet Fuel'!$D:$D,'EIA Imports Jet Fuel'!$A:$A,M$3,'EIA Imports Jet Fuel'!$C:$C,$A52)</f>
        <v/>
      </c>
      <c r="N52">
        <f>SUMIFS('EIA Imports Jet Fuel'!$D:$D,'EIA Imports Jet Fuel'!$A:$A,N$3,'EIA Imports Jet Fuel'!$C:$C,$A52)</f>
        <v/>
      </c>
      <c r="O52">
        <f>SUMIFS('EIA Imports Jet Fuel'!$D:$D,'EIA Imports Jet Fuel'!$A:$A,O$3,'EIA Imports Jet Fuel'!$C:$C,$A52)</f>
        <v/>
      </c>
      <c r="P52">
        <f>SUMIFS('EIA Imports Jet Fuel'!$D:$D,'EIA Imports Jet Fuel'!$A:$A,P$3,'EIA Imports Jet Fuel'!$C:$C,$A52)</f>
        <v/>
      </c>
      <c r="Q52">
        <f>SUMIFS('EIA Imports Jet Fuel'!$D:$D,'EIA Imports Jet Fuel'!$A:$A,Q$3,'EIA Imports Jet Fuel'!$C:$C,$A52)</f>
        <v/>
      </c>
      <c r="R52">
        <f>SUMIFS('EIA Imports Jet Fuel'!$D:$D,'EIA Imports Jet Fuel'!$A:$A,R$3,'EIA Imports Jet Fuel'!$C:$C,$A52)</f>
        <v/>
      </c>
      <c r="S52">
        <f>SUMIFS('EIA Imports Jet Fuel'!$D:$D,'EIA Imports Jet Fuel'!$A:$A,S$3,'EIA Imports Jet Fuel'!$C:$C,$A52)</f>
        <v/>
      </c>
      <c r="T52">
        <f>SUMIFS('EIA Imports Jet Fuel'!$D:$D,'EIA Imports Jet Fuel'!$A:$A,T$3,'EIA Imports Jet Fuel'!$C:$C,$A52)</f>
        <v/>
      </c>
      <c r="U52">
        <f>SUMIFS('EIA Imports Jet Fuel'!$D:$D,'EIA Imports Jet Fuel'!$A:$A,U$3,'EIA Imports Jet Fuel'!$C:$C,$A52)</f>
        <v/>
      </c>
      <c r="V52">
        <f>SUMIFS('EIA Imports Jet Fuel'!$D:$D,'EIA Imports Jet Fuel'!$A:$A,V$3,'EIA Imports Jet Fuel'!$C:$C,$A52)</f>
        <v/>
      </c>
      <c r="W52">
        <f>SUMIFS('EIA Imports Jet Fuel'!$D:$D,'EIA Imports Jet Fuel'!$A:$A,W$3,'EIA Imports Jet Fuel'!$C:$C,$A52)</f>
        <v/>
      </c>
      <c r="X52">
        <f>SUMIFS('EIA Imports Jet Fuel'!$D:$D,'EIA Imports Jet Fuel'!$A:$A,X$3,'EIA Imports Jet Fuel'!$C:$C,$A52)</f>
        <v/>
      </c>
      <c r="Y52">
        <f>SUMIFS('EIA Imports Jet Fuel'!$D:$D,'EIA Imports Jet Fuel'!$A:$A,Y$3,'EIA Imports Jet Fuel'!$C:$C,$A52)</f>
        <v/>
      </c>
      <c r="Z52">
        <f>SUMIFS('EIA Imports Jet Fuel'!$D:$D,'EIA Imports Jet Fuel'!$A:$A,Z$3,'EIA Imports Jet Fuel'!$C:$C,$A52)</f>
        <v/>
      </c>
      <c r="AA52">
        <f>SUMIFS('EIA Imports Jet Fuel'!$D:$D,'EIA Imports Jet Fuel'!$A:$A,AA$3,'EIA Imports Jet Fuel'!$C:$C,$A52)</f>
        <v/>
      </c>
      <c r="AB52">
        <f>SUMIFS('EIA Imports Jet Fuel'!$D:$D,'EIA Imports Jet Fuel'!$A:$A,AB$3,'EIA Imports Jet Fuel'!$C:$C,$A52)</f>
        <v/>
      </c>
      <c r="AC52">
        <f>SUMIFS('EIA Imports Jet Fuel'!$D:$D,'EIA Imports Jet Fuel'!$A:$A,AC$3,'EIA Imports Jet Fuel'!$C:$C,$A52)</f>
        <v/>
      </c>
      <c r="AD52">
        <f>SUMIFS('EIA Imports Jet Fuel'!$D:$D,'EIA Imports Jet Fuel'!$A:$A,AD$3,'EIA Imports Jet Fuel'!$C:$C,$A52)</f>
        <v/>
      </c>
      <c r="AE52">
        <f>SUMIFS('EIA Imports Jet Fuel'!$D:$D,'EIA Imports Jet Fuel'!$A:$A,AE$3,'EIA Imports Jet Fuel'!$C:$C,$A52)</f>
        <v/>
      </c>
      <c r="AF52">
        <f>SUMIFS('EIA Imports Jet Fuel'!$D:$D,'EIA Imports Jet Fuel'!$A:$A,AF$3,'EIA Imports Jet Fuel'!$C:$C,$A52)</f>
        <v/>
      </c>
      <c r="AG52">
        <f>SUMIFS('EIA Imports Jet Fuel'!$D:$D,'EIA Imports Jet Fuel'!$A:$A,AG$3,'EIA Imports Jet Fuel'!$C:$C,$A52)</f>
        <v/>
      </c>
      <c r="AH52">
        <f>SUMIFS('EIA Imports Jet Fuel'!$D:$D,'EIA Imports Jet Fuel'!$A:$A,AH$3,'EIA Imports Jet Fuel'!$C:$C,$A52)</f>
        <v/>
      </c>
      <c r="AI52">
        <f>SUMIFS('EIA Imports Jet Fuel'!$D:$D,'EIA Imports Jet Fuel'!$A:$A,AI$3,'EIA Imports Jet Fuel'!$C:$C,$A52)</f>
        <v/>
      </c>
      <c r="AJ52">
        <f>SUMIFS('EIA Imports Jet Fuel'!$D:$D,'EIA Imports Jet Fuel'!$A:$A,AJ$3,'EIA Imports Jet Fuel'!$C:$C,$A52)</f>
        <v/>
      </c>
      <c r="AK52">
        <f>SUMIFS('EIA Imports Jet Fuel'!$D:$D,'EIA Imports Jet Fuel'!$A:$A,AK$3,'EIA Imports Jet Fuel'!$C:$C,$A52)</f>
        <v/>
      </c>
      <c r="AL52">
        <f>SUMIFS('EIA Imports Jet Fuel'!$D:$D,'EIA Imports Jet Fuel'!$A:$A,AL$3,'EIA Imports Jet Fuel'!$C:$C,$A52)</f>
        <v/>
      </c>
      <c r="AM52">
        <f>SUMIFS('EIA Imports Jet Fuel'!$D:$D,'EIA Imports Jet Fuel'!$A:$A,AM$3,'EIA Imports Jet Fuel'!$C:$C,$A52)</f>
        <v/>
      </c>
      <c r="AN52">
        <f>SUMIFS('EIA Imports Jet Fuel'!$D:$D,'EIA Imports Jet Fuel'!$A:$A,AN$3,'EIA Imports Jet Fuel'!$C:$C,$A52)</f>
        <v/>
      </c>
      <c r="AO52">
        <f>SUMIFS('EIA Imports Jet Fuel'!$D:$D,'EIA Imports Jet Fuel'!$A:$A,AO$3,'EIA Imports Jet Fuel'!$C:$C,$A52)</f>
        <v/>
      </c>
      <c r="AP52">
        <f>SUMIFS('EIA Imports Jet Fuel'!$D:$D,'EIA Imports Jet Fuel'!$A:$A,AP$3,'EIA Imports Jet Fuel'!$C:$C,$A52)</f>
        <v/>
      </c>
      <c r="AQ52">
        <f>SUMIFS('EIA Imports Jet Fuel'!$D:$D,'EIA Imports Jet Fuel'!$A:$A,AQ$3,'EIA Imports Jet Fuel'!$C:$C,$A52)</f>
        <v/>
      </c>
      <c r="AR52">
        <f>SUMIFS('EIA Imports Jet Fuel'!$D:$D,'EIA Imports Jet Fuel'!$A:$A,AR$3,'EIA Imports Jet Fuel'!$C:$C,$A52)</f>
        <v/>
      </c>
      <c r="AS52">
        <f>SUMIFS('EIA Imports Jet Fuel'!$D:$D,'EIA Imports Jet Fuel'!$A:$A,AS$3,'EIA Imports Jet Fuel'!$C:$C,$A52)</f>
        <v/>
      </c>
      <c r="AT52">
        <f>SUMIFS('EIA Imports Jet Fuel'!$D:$D,'EIA Imports Jet Fuel'!$A:$A,AT$3,'EIA Imports Jet Fuel'!$C:$C,$A52)</f>
        <v/>
      </c>
      <c r="AU52">
        <f>SUMIFS('EIA Imports Jet Fuel'!$D:$D,'EIA Imports Jet Fuel'!$A:$A,AU$3,'EIA Imports Jet Fuel'!$C:$C,$A52)</f>
        <v/>
      </c>
    </row>
    <row r="53" spans="1:47">
      <c r="A53" t="s">
        <v>340</v>
      </c>
      <c r="B53" t="s">
        <v>1648</v>
      </c>
      <c r="C53" t="s">
        <v>1742</v>
      </c>
      <c r="D53">
        <f>SUMIFS('EIA Imports Jet Fuel'!$D:$D,'EIA Imports Jet Fuel'!$A:$A,D$3,'EIA Imports Jet Fuel'!$C:$C,$A53)</f>
        <v/>
      </c>
      <c r="E53">
        <f>SUMIFS('EIA Imports Jet Fuel'!$D:$D,'EIA Imports Jet Fuel'!$A:$A,E$3,'EIA Imports Jet Fuel'!$C:$C,$A53)</f>
        <v/>
      </c>
      <c r="F53">
        <f>SUMIFS('EIA Imports Jet Fuel'!$D:$D,'EIA Imports Jet Fuel'!$A:$A,F$3,'EIA Imports Jet Fuel'!$C:$C,$A53)</f>
        <v/>
      </c>
      <c r="G53">
        <f>SUMIFS('EIA Imports Jet Fuel'!$D:$D,'EIA Imports Jet Fuel'!$A:$A,G$3,'EIA Imports Jet Fuel'!$C:$C,$A53)</f>
        <v/>
      </c>
      <c r="H53">
        <f>SUMIFS('EIA Imports Jet Fuel'!$D:$D,'EIA Imports Jet Fuel'!$A:$A,H$3,'EIA Imports Jet Fuel'!$C:$C,$A53)</f>
        <v/>
      </c>
      <c r="I53">
        <f>SUMIFS('EIA Imports Jet Fuel'!$D:$D,'EIA Imports Jet Fuel'!$A:$A,I$3,'EIA Imports Jet Fuel'!$C:$C,$A53)</f>
        <v/>
      </c>
      <c r="J53">
        <f>SUMIFS('EIA Imports Jet Fuel'!$D:$D,'EIA Imports Jet Fuel'!$A:$A,J$3,'EIA Imports Jet Fuel'!$C:$C,$A53)</f>
        <v/>
      </c>
      <c r="K53">
        <f>SUMIFS('EIA Imports Jet Fuel'!$D:$D,'EIA Imports Jet Fuel'!$A:$A,K$3,'EIA Imports Jet Fuel'!$C:$C,$A53)</f>
        <v/>
      </c>
      <c r="L53">
        <f>SUMIFS('EIA Imports Jet Fuel'!$D:$D,'EIA Imports Jet Fuel'!$A:$A,L$3,'EIA Imports Jet Fuel'!$C:$C,$A53)</f>
        <v/>
      </c>
      <c r="M53">
        <f>SUMIFS('EIA Imports Jet Fuel'!$D:$D,'EIA Imports Jet Fuel'!$A:$A,M$3,'EIA Imports Jet Fuel'!$C:$C,$A53)</f>
        <v/>
      </c>
      <c r="N53">
        <f>SUMIFS('EIA Imports Jet Fuel'!$D:$D,'EIA Imports Jet Fuel'!$A:$A,N$3,'EIA Imports Jet Fuel'!$C:$C,$A53)</f>
        <v/>
      </c>
      <c r="O53">
        <f>SUMIFS('EIA Imports Jet Fuel'!$D:$D,'EIA Imports Jet Fuel'!$A:$A,O$3,'EIA Imports Jet Fuel'!$C:$C,$A53)</f>
        <v/>
      </c>
      <c r="P53">
        <f>SUMIFS('EIA Imports Jet Fuel'!$D:$D,'EIA Imports Jet Fuel'!$A:$A,P$3,'EIA Imports Jet Fuel'!$C:$C,$A53)</f>
        <v/>
      </c>
      <c r="Q53">
        <f>SUMIFS('EIA Imports Jet Fuel'!$D:$D,'EIA Imports Jet Fuel'!$A:$A,Q$3,'EIA Imports Jet Fuel'!$C:$C,$A53)</f>
        <v/>
      </c>
      <c r="R53">
        <f>SUMIFS('EIA Imports Jet Fuel'!$D:$D,'EIA Imports Jet Fuel'!$A:$A,R$3,'EIA Imports Jet Fuel'!$C:$C,$A53)</f>
        <v/>
      </c>
      <c r="S53">
        <f>SUMIFS('EIA Imports Jet Fuel'!$D:$D,'EIA Imports Jet Fuel'!$A:$A,S$3,'EIA Imports Jet Fuel'!$C:$C,$A53)</f>
        <v/>
      </c>
      <c r="T53">
        <f>SUMIFS('EIA Imports Jet Fuel'!$D:$D,'EIA Imports Jet Fuel'!$A:$A,T$3,'EIA Imports Jet Fuel'!$C:$C,$A53)</f>
        <v/>
      </c>
      <c r="U53">
        <f>SUMIFS('EIA Imports Jet Fuel'!$D:$D,'EIA Imports Jet Fuel'!$A:$A,U$3,'EIA Imports Jet Fuel'!$C:$C,$A53)</f>
        <v/>
      </c>
      <c r="V53">
        <f>SUMIFS('EIA Imports Jet Fuel'!$D:$D,'EIA Imports Jet Fuel'!$A:$A,V$3,'EIA Imports Jet Fuel'!$C:$C,$A53)</f>
        <v/>
      </c>
      <c r="W53">
        <f>SUMIFS('EIA Imports Jet Fuel'!$D:$D,'EIA Imports Jet Fuel'!$A:$A,W$3,'EIA Imports Jet Fuel'!$C:$C,$A53)</f>
        <v/>
      </c>
      <c r="X53">
        <f>SUMIFS('EIA Imports Jet Fuel'!$D:$D,'EIA Imports Jet Fuel'!$A:$A,X$3,'EIA Imports Jet Fuel'!$C:$C,$A53)</f>
        <v/>
      </c>
      <c r="Y53">
        <f>SUMIFS('EIA Imports Jet Fuel'!$D:$D,'EIA Imports Jet Fuel'!$A:$A,Y$3,'EIA Imports Jet Fuel'!$C:$C,$A53)</f>
        <v/>
      </c>
      <c r="Z53">
        <f>SUMIFS('EIA Imports Jet Fuel'!$D:$D,'EIA Imports Jet Fuel'!$A:$A,Z$3,'EIA Imports Jet Fuel'!$C:$C,$A53)</f>
        <v/>
      </c>
      <c r="AA53">
        <f>SUMIFS('EIA Imports Jet Fuel'!$D:$D,'EIA Imports Jet Fuel'!$A:$A,AA$3,'EIA Imports Jet Fuel'!$C:$C,$A53)</f>
        <v/>
      </c>
      <c r="AB53">
        <f>SUMIFS('EIA Imports Jet Fuel'!$D:$D,'EIA Imports Jet Fuel'!$A:$A,AB$3,'EIA Imports Jet Fuel'!$C:$C,$A53)</f>
        <v/>
      </c>
      <c r="AC53">
        <f>SUMIFS('EIA Imports Jet Fuel'!$D:$D,'EIA Imports Jet Fuel'!$A:$A,AC$3,'EIA Imports Jet Fuel'!$C:$C,$A53)</f>
        <v/>
      </c>
      <c r="AD53">
        <f>SUMIFS('EIA Imports Jet Fuel'!$D:$D,'EIA Imports Jet Fuel'!$A:$A,AD$3,'EIA Imports Jet Fuel'!$C:$C,$A53)</f>
        <v/>
      </c>
      <c r="AE53">
        <f>SUMIFS('EIA Imports Jet Fuel'!$D:$D,'EIA Imports Jet Fuel'!$A:$A,AE$3,'EIA Imports Jet Fuel'!$C:$C,$A53)</f>
        <v/>
      </c>
      <c r="AF53">
        <f>SUMIFS('EIA Imports Jet Fuel'!$D:$D,'EIA Imports Jet Fuel'!$A:$A,AF$3,'EIA Imports Jet Fuel'!$C:$C,$A53)</f>
        <v/>
      </c>
      <c r="AG53">
        <f>SUMIFS('EIA Imports Jet Fuel'!$D:$D,'EIA Imports Jet Fuel'!$A:$A,AG$3,'EIA Imports Jet Fuel'!$C:$C,$A53)</f>
        <v/>
      </c>
      <c r="AH53">
        <f>SUMIFS('EIA Imports Jet Fuel'!$D:$D,'EIA Imports Jet Fuel'!$A:$A,AH$3,'EIA Imports Jet Fuel'!$C:$C,$A53)</f>
        <v/>
      </c>
      <c r="AI53">
        <f>SUMIFS('EIA Imports Jet Fuel'!$D:$D,'EIA Imports Jet Fuel'!$A:$A,AI$3,'EIA Imports Jet Fuel'!$C:$C,$A53)</f>
        <v/>
      </c>
      <c r="AJ53">
        <f>SUMIFS('EIA Imports Jet Fuel'!$D:$D,'EIA Imports Jet Fuel'!$A:$A,AJ$3,'EIA Imports Jet Fuel'!$C:$C,$A53)</f>
        <v/>
      </c>
      <c r="AK53">
        <f>SUMIFS('EIA Imports Jet Fuel'!$D:$D,'EIA Imports Jet Fuel'!$A:$A,AK$3,'EIA Imports Jet Fuel'!$C:$C,$A53)</f>
        <v/>
      </c>
      <c r="AL53">
        <f>SUMIFS('EIA Imports Jet Fuel'!$D:$D,'EIA Imports Jet Fuel'!$A:$A,AL$3,'EIA Imports Jet Fuel'!$C:$C,$A53)</f>
        <v/>
      </c>
      <c r="AM53">
        <f>SUMIFS('EIA Imports Jet Fuel'!$D:$D,'EIA Imports Jet Fuel'!$A:$A,AM$3,'EIA Imports Jet Fuel'!$C:$C,$A53)</f>
        <v/>
      </c>
      <c r="AN53">
        <f>SUMIFS('EIA Imports Jet Fuel'!$D:$D,'EIA Imports Jet Fuel'!$A:$A,AN$3,'EIA Imports Jet Fuel'!$C:$C,$A53)</f>
        <v/>
      </c>
      <c r="AO53">
        <f>SUMIFS('EIA Imports Jet Fuel'!$D:$D,'EIA Imports Jet Fuel'!$A:$A,AO$3,'EIA Imports Jet Fuel'!$C:$C,$A53)</f>
        <v/>
      </c>
      <c r="AP53">
        <f>SUMIFS('EIA Imports Jet Fuel'!$D:$D,'EIA Imports Jet Fuel'!$A:$A,AP$3,'EIA Imports Jet Fuel'!$C:$C,$A53)</f>
        <v/>
      </c>
      <c r="AQ53">
        <f>SUMIFS('EIA Imports Jet Fuel'!$D:$D,'EIA Imports Jet Fuel'!$A:$A,AQ$3,'EIA Imports Jet Fuel'!$C:$C,$A53)</f>
        <v/>
      </c>
      <c r="AR53">
        <f>SUMIFS('EIA Imports Jet Fuel'!$D:$D,'EIA Imports Jet Fuel'!$A:$A,AR$3,'EIA Imports Jet Fuel'!$C:$C,$A53)</f>
        <v/>
      </c>
      <c r="AS53">
        <f>SUMIFS('EIA Imports Jet Fuel'!$D:$D,'EIA Imports Jet Fuel'!$A:$A,AS$3,'EIA Imports Jet Fuel'!$C:$C,$A53)</f>
        <v/>
      </c>
      <c r="AT53">
        <f>SUMIFS('EIA Imports Jet Fuel'!$D:$D,'EIA Imports Jet Fuel'!$A:$A,AT$3,'EIA Imports Jet Fuel'!$C:$C,$A53)</f>
        <v/>
      </c>
      <c r="AU53">
        <f>SUMIFS('EIA Imports Jet Fuel'!$D:$D,'EIA Imports Jet Fuel'!$A:$A,AU$3,'EIA Imports Jet Fuel'!$C:$C,$A53)</f>
        <v/>
      </c>
    </row>
    <row r="54" spans="1:47">
      <c r="A54" t="s">
        <v>350</v>
      </c>
      <c r="B54" t="s">
        <v>1648</v>
      </c>
      <c r="C54" t="s">
        <v>1742</v>
      </c>
      <c r="D54">
        <f>SUMIFS('EIA Imports Jet Fuel'!$D:$D,'EIA Imports Jet Fuel'!$A:$A,D$3,'EIA Imports Jet Fuel'!$C:$C,$A54)</f>
        <v/>
      </c>
      <c r="E54">
        <f>SUMIFS('EIA Imports Jet Fuel'!$D:$D,'EIA Imports Jet Fuel'!$A:$A,E$3,'EIA Imports Jet Fuel'!$C:$C,$A54)</f>
        <v/>
      </c>
      <c r="F54">
        <f>SUMIFS('EIA Imports Jet Fuel'!$D:$D,'EIA Imports Jet Fuel'!$A:$A,F$3,'EIA Imports Jet Fuel'!$C:$C,$A54)</f>
        <v/>
      </c>
      <c r="G54">
        <f>SUMIFS('EIA Imports Jet Fuel'!$D:$D,'EIA Imports Jet Fuel'!$A:$A,G$3,'EIA Imports Jet Fuel'!$C:$C,$A54)</f>
        <v/>
      </c>
      <c r="H54">
        <f>SUMIFS('EIA Imports Jet Fuel'!$D:$D,'EIA Imports Jet Fuel'!$A:$A,H$3,'EIA Imports Jet Fuel'!$C:$C,$A54)</f>
        <v/>
      </c>
      <c r="I54">
        <f>SUMIFS('EIA Imports Jet Fuel'!$D:$D,'EIA Imports Jet Fuel'!$A:$A,I$3,'EIA Imports Jet Fuel'!$C:$C,$A54)</f>
        <v/>
      </c>
      <c r="J54">
        <f>SUMIFS('EIA Imports Jet Fuel'!$D:$D,'EIA Imports Jet Fuel'!$A:$A,J$3,'EIA Imports Jet Fuel'!$C:$C,$A54)</f>
        <v/>
      </c>
      <c r="K54">
        <f>SUMIFS('EIA Imports Jet Fuel'!$D:$D,'EIA Imports Jet Fuel'!$A:$A,K$3,'EIA Imports Jet Fuel'!$C:$C,$A54)</f>
        <v/>
      </c>
      <c r="L54">
        <f>SUMIFS('EIA Imports Jet Fuel'!$D:$D,'EIA Imports Jet Fuel'!$A:$A,L$3,'EIA Imports Jet Fuel'!$C:$C,$A54)</f>
        <v/>
      </c>
      <c r="M54">
        <f>SUMIFS('EIA Imports Jet Fuel'!$D:$D,'EIA Imports Jet Fuel'!$A:$A,M$3,'EIA Imports Jet Fuel'!$C:$C,$A54)</f>
        <v/>
      </c>
      <c r="N54">
        <f>SUMIFS('EIA Imports Jet Fuel'!$D:$D,'EIA Imports Jet Fuel'!$A:$A,N$3,'EIA Imports Jet Fuel'!$C:$C,$A54)</f>
        <v/>
      </c>
      <c r="O54">
        <f>SUMIFS('EIA Imports Jet Fuel'!$D:$D,'EIA Imports Jet Fuel'!$A:$A,O$3,'EIA Imports Jet Fuel'!$C:$C,$A54)</f>
        <v/>
      </c>
      <c r="P54">
        <f>SUMIFS('EIA Imports Jet Fuel'!$D:$D,'EIA Imports Jet Fuel'!$A:$A,P$3,'EIA Imports Jet Fuel'!$C:$C,$A54)</f>
        <v/>
      </c>
      <c r="Q54">
        <f>SUMIFS('EIA Imports Jet Fuel'!$D:$D,'EIA Imports Jet Fuel'!$A:$A,Q$3,'EIA Imports Jet Fuel'!$C:$C,$A54)</f>
        <v/>
      </c>
      <c r="R54">
        <f>SUMIFS('EIA Imports Jet Fuel'!$D:$D,'EIA Imports Jet Fuel'!$A:$A,R$3,'EIA Imports Jet Fuel'!$C:$C,$A54)</f>
        <v/>
      </c>
      <c r="S54">
        <f>SUMIFS('EIA Imports Jet Fuel'!$D:$D,'EIA Imports Jet Fuel'!$A:$A,S$3,'EIA Imports Jet Fuel'!$C:$C,$A54)</f>
        <v/>
      </c>
      <c r="T54">
        <f>SUMIFS('EIA Imports Jet Fuel'!$D:$D,'EIA Imports Jet Fuel'!$A:$A,T$3,'EIA Imports Jet Fuel'!$C:$C,$A54)</f>
        <v/>
      </c>
      <c r="U54">
        <f>SUMIFS('EIA Imports Jet Fuel'!$D:$D,'EIA Imports Jet Fuel'!$A:$A,U$3,'EIA Imports Jet Fuel'!$C:$C,$A54)</f>
        <v/>
      </c>
      <c r="V54">
        <f>SUMIFS('EIA Imports Jet Fuel'!$D:$D,'EIA Imports Jet Fuel'!$A:$A,V$3,'EIA Imports Jet Fuel'!$C:$C,$A54)</f>
        <v/>
      </c>
      <c r="W54">
        <f>SUMIFS('EIA Imports Jet Fuel'!$D:$D,'EIA Imports Jet Fuel'!$A:$A,W$3,'EIA Imports Jet Fuel'!$C:$C,$A54)</f>
        <v/>
      </c>
      <c r="X54">
        <f>SUMIFS('EIA Imports Jet Fuel'!$D:$D,'EIA Imports Jet Fuel'!$A:$A,X$3,'EIA Imports Jet Fuel'!$C:$C,$A54)</f>
        <v/>
      </c>
      <c r="Y54">
        <f>SUMIFS('EIA Imports Jet Fuel'!$D:$D,'EIA Imports Jet Fuel'!$A:$A,Y$3,'EIA Imports Jet Fuel'!$C:$C,$A54)</f>
        <v/>
      </c>
      <c r="Z54">
        <f>SUMIFS('EIA Imports Jet Fuel'!$D:$D,'EIA Imports Jet Fuel'!$A:$A,Z$3,'EIA Imports Jet Fuel'!$C:$C,$A54)</f>
        <v/>
      </c>
      <c r="AA54">
        <f>SUMIFS('EIA Imports Jet Fuel'!$D:$D,'EIA Imports Jet Fuel'!$A:$A,AA$3,'EIA Imports Jet Fuel'!$C:$C,$A54)</f>
        <v/>
      </c>
      <c r="AB54">
        <f>SUMIFS('EIA Imports Jet Fuel'!$D:$D,'EIA Imports Jet Fuel'!$A:$A,AB$3,'EIA Imports Jet Fuel'!$C:$C,$A54)</f>
        <v/>
      </c>
      <c r="AC54">
        <f>SUMIFS('EIA Imports Jet Fuel'!$D:$D,'EIA Imports Jet Fuel'!$A:$A,AC$3,'EIA Imports Jet Fuel'!$C:$C,$A54)</f>
        <v/>
      </c>
      <c r="AD54">
        <f>SUMIFS('EIA Imports Jet Fuel'!$D:$D,'EIA Imports Jet Fuel'!$A:$A,AD$3,'EIA Imports Jet Fuel'!$C:$C,$A54)</f>
        <v/>
      </c>
      <c r="AE54">
        <f>SUMIFS('EIA Imports Jet Fuel'!$D:$D,'EIA Imports Jet Fuel'!$A:$A,AE$3,'EIA Imports Jet Fuel'!$C:$C,$A54)</f>
        <v/>
      </c>
      <c r="AF54">
        <f>SUMIFS('EIA Imports Jet Fuel'!$D:$D,'EIA Imports Jet Fuel'!$A:$A,AF$3,'EIA Imports Jet Fuel'!$C:$C,$A54)</f>
        <v/>
      </c>
      <c r="AG54">
        <f>SUMIFS('EIA Imports Jet Fuel'!$D:$D,'EIA Imports Jet Fuel'!$A:$A,AG$3,'EIA Imports Jet Fuel'!$C:$C,$A54)</f>
        <v/>
      </c>
      <c r="AH54">
        <f>SUMIFS('EIA Imports Jet Fuel'!$D:$D,'EIA Imports Jet Fuel'!$A:$A,AH$3,'EIA Imports Jet Fuel'!$C:$C,$A54)</f>
        <v/>
      </c>
      <c r="AI54">
        <f>SUMIFS('EIA Imports Jet Fuel'!$D:$D,'EIA Imports Jet Fuel'!$A:$A,AI$3,'EIA Imports Jet Fuel'!$C:$C,$A54)</f>
        <v/>
      </c>
      <c r="AJ54">
        <f>SUMIFS('EIA Imports Jet Fuel'!$D:$D,'EIA Imports Jet Fuel'!$A:$A,AJ$3,'EIA Imports Jet Fuel'!$C:$C,$A54)</f>
        <v/>
      </c>
      <c r="AK54">
        <f>SUMIFS('EIA Imports Jet Fuel'!$D:$D,'EIA Imports Jet Fuel'!$A:$A,AK$3,'EIA Imports Jet Fuel'!$C:$C,$A54)</f>
        <v/>
      </c>
      <c r="AL54">
        <f>SUMIFS('EIA Imports Jet Fuel'!$D:$D,'EIA Imports Jet Fuel'!$A:$A,AL$3,'EIA Imports Jet Fuel'!$C:$C,$A54)</f>
        <v/>
      </c>
      <c r="AM54">
        <f>SUMIFS('EIA Imports Jet Fuel'!$D:$D,'EIA Imports Jet Fuel'!$A:$A,AM$3,'EIA Imports Jet Fuel'!$C:$C,$A54)</f>
        <v/>
      </c>
      <c r="AN54">
        <f>SUMIFS('EIA Imports Jet Fuel'!$D:$D,'EIA Imports Jet Fuel'!$A:$A,AN$3,'EIA Imports Jet Fuel'!$C:$C,$A54)</f>
        <v/>
      </c>
      <c r="AO54">
        <f>SUMIFS('EIA Imports Jet Fuel'!$D:$D,'EIA Imports Jet Fuel'!$A:$A,AO$3,'EIA Imports Jet Fuel'!$C:$C,$A54)</f>
        <v/>
      </c>
      <c r="AP54">
        <f>SUMIFS('EIA Imports Jet Fuel'!$D:$D,'EIA Imports Jet Fuel'!$A:$A,AP$3,'EIA Imports Jet Fuel'!$C:$C,$A54)</f>
        <v/>
      </c>
      <c r="AQ54">
        <f>SUMIFS('EIA Imports Jet Fuel'!$D:$D,'EIA Imports Jet Fuel'!$A:$A,AQ$3,'EIA Imports Jet Fuel'!$C:$C,$A54)</f>
        <v/>
      </c>
      <c r="AR54">
        <f>SUMIFS('EIA Imports Jet Fuel'!$D:$D,'EIA Imports Jet Fuel'!$A:$A,AR$3,'EIA Imports Jet Fuel'!$C:$C,$A54)</f>
        <v/>
      </c>
      <c r="AS54">
        <f>SUMIFS('EIA Imports Jet Fuel'!$D:$D,'EIA Imports Jet Fuel'!$A:$A,AS$3,'EIA Imports Jet Fuel'!$C:$C,$A54)</f>
        <v/>
      </c>
      <c r="AT54">
        <f>SUMIFS('EIA Imports Jet Fuel'!$D:$D,'EIA Imports Jet Fuel'!$A:$A,AT$3,'EIA Imports Jet Fuel'!$C:$C,$A54)</f>
        <v/>
      </c>
      <c r="AU54">
        <f>SUMIFS('EIA Imports Jet Fuel'!$D:$D,'EIA Imports Jet Fuel'!$A:$A,AU$3,'EIA Imports Jet Fuel'!$C:$C,$A54)</f>
        <v/>
      </c>
    </row>
    <row r="55" spans="1:47">
      <c r="A55" t="s">
        <v>257</v>
      </c>
      <c r="B55" t="s">
        <v>1648</v>
      </c>
      <c r="C55" t="s">
        <v>1742</v>
      </c>
      <c r="D55">
        <f>SUMIFS('EIA Imports Jet Fuel'!$D:$D,'EIA Imports Jet Fuel'!$A:$A,D$3,'EIA Imports Jet Fuel'!$C:$C,$A55)</f>
        <v/>
      </c>
      <c r="E55">
        <f>SUMIFS('EIA Imports Jet Fuel'!$D:$D,'EIA Imports Jet Fuel'!$A:$A,E$3,'EIA Imports Jet Fuel'!$C:$C,$A55)</f>
        <v/>
      </c>
      <c r="F55">
        <f>SUMIFS('EIA Imports Jet Fuel'!$D:$D,'EIA Imports Jet Fuel'!$A:$A,F$3,'EIA Imports Jet Fuel'!$C:$C,$A55)</f>
        <v/>
      </c>
      <c r="G55">
        <f>SUMIFS('EIA Imports Jet Fuel'!$D:$D,'EIA Imports Jet Fuel'!$A:$A,G$3,'EIA Imports Jet Fuel'!$C:$C,$A55)</f>
        <v/>
      </c>
      <c r="H55">
        <f>SUMIFS('EIA Imports Jet Fuel'!$D:$D,'EIA Imports Jet Fuel'!$A:$A,H$3,'EIA Imports Jet Fuel'!$C:$C,$A55)</f>
        <v/>
      </c>
      <c r="I55">
        <f>SUMIFS('EIA Imports Jet Fuel'!$D:$D,'EIA Imports Jet Fuel'!$A:$A,I$3,'EIA Imports Jet Fuel'!$C:$C,$A55)</f>
        <v/>
      </c>
      <c r="J55">
        <f>SUMIFS('EIA Imports Jet Fuel'!$D:$D,'EIA Imports Jet Fuel'!$A:$A,J$3,'EIA Imports Jet Fuel'!$C:$C,$A55)</f>
        <v/>
      </c>
      <c r="K55">
        <f>SUMIFS('EIA Imports Jet Fuel'!$D:$D,'EIA Imports Jet Fuel'!$A:$A,K$3,'EIA Imports Jet Fuel'!$C:$C,$A55)</f>
        <v/>
      </c>
      <c r="L55">
        <f>SUMIFS('EIA Imports Jet Fuel'!$D:$D,'EIA Imports Jet Fuel'!$A:$A,L$3,'EIA Imports Jet Fuel'!$C:$C,$A55)</f>
        <v/>
      </c>
      <c r="M55">
        <f>SUMIFS('EIA Imports Jet Fuel'!$D:$D,'EIA Imports Jet Fuel'!$A:$A,M$3,'EIA Imports Jet Fuel'!$C:$C,$A55)</f>
        <v/>
      </c>
      <c r="N55">
        <f>SUMIFS('EIA Imports Jet Fuel'!$D:$D,'EIA Imports Jet Fuel'!$A:$A,N$3,'EIA Imports Jet Fuel'!$C:$C,$A55)</f>
        <v/>
      </c>
      <c r="O55">
        <f>SUMIFS('EIA Imports Jet Fuel'!$D:$D,'EIA Imports Jet Fuel'!$A:$A,O$3,'EIA Imports Jet Fuel'!$C:$C,$A55)</f>
        <v/>
      </c>
      <c r="P55">
        <f>SUMIFS('EIA Imports Jet Fuel'!$D:$D,'EIA Imports Jet Fuel'!$A:$A,P$3,'EIA Imports Jet Fuel'!$C:$C,$A55)</f>
        <v/>
      </c>
      <c r="Q55">
        <f>SUMIFS('EIA Imports Jet Fuel'!$D:$D,'EIA Imports Jet Fuel'!$A:$A,Q$3,'EIA Imports Jet Fuel'!$C:$C,$A55)</f>
        <v/>
      </c>
      <c r="R55">
        <f>SUMIFS('EIA Imports Jet Fuel'!$D:$D,'EIA Imports Jet Fuel'!$A:$A,R$3,'EIA Imports Jet Fuel'!$C:$C,$A55)</f>
        <v/>
      </c>
      <c r="S55">
        <f>SUMIFS('EIA Imports Jet Fuel'!$D:$D,'EIA Imports Jet Fuel'!$A:$A,S$3,'EIA Imports Jet Fuel'!$C:$C,$A55)</f>
        <v/>
      </c>
      <c r="T55">
        <f>SUMIFS('EIA Imports Jet Fuel'!$D:$D,'EIA Imports Jet Fuel'!$A:$A,T$3,'EIA Imports Jet Fuel'!$C:$C,$A55)</f>
        <v/>
      </c>
      <c r="U55">
        <f>SUMIFS('EIA Imports Jet Fuel'!$D:$D,'EIA Imports Jet Fuel'!$A:$A,U$3,'EIA Imports Jet Fuel'!$C:$C,$A55)</f>
        <v/>
      </c>
      <c r="V55">
        <f>SUMIFS('EIA Imports Jet Fuel'!$D:$D,'EIA Imports Jet Fuel'!$A:$A,V$3,'EIA Imports Jet Fuel'!$C:$C,$A55)</f>
        <v/>
      </c>
      <c r="W55">
        <f>SUMIFS('EIA Imports Jet Fuel'!$D:$D,'EIA Imports Jet Fuel'!$A:$A,W$3,'EIA Imports Jet Fuel'!$C:$C,$A55)</f>
        <v/>
      </c>
      <c r="X55">
        <f>SUMIFS('EIA Imports Jet Fuel'!$D:$D,'EIA Imports Jet Fuel'!$A:$A,X$3,'EIA Imports Jet Fuel'!$C:$C,$A55)</f>
        <v/>
      </c>
      <c r="Y55">
        <f>SUMIFS('EIA Imports Jet Fuel'!$D:$D,'EIA Imports Jet Fuel'!$A:$A,Y$3,'EIA Imports Jet Fuel'!$C:$C,$A55)</f>
        <v/>
      </c>
      <c r="Z55">
        <f>SUMIFS('EIA Imports Jet Fuel'!$D:$D,'EIA Imports Jet Fuel'!$A:$A,Z$3,'EIA Imports Jet Fuel'!$C:$C,$A55)</f>
        <v/>
      </c>
      <c r="AA55">
        <f>SUMIFS('EIA Imports Jet Fuel'!$D:$D,'EIA Imports Jet Fuel'!$A:$A,AA$3,'EIA Imports Jet Fuel'!$C:$C,$A55)</f>
        <v/>
      </c>
      <c r="AB55">
        <f>SUMIFS('EIA Imports Jet Fuel'!$D:$D,'EIA Imports Jet Fuel'!$A:$A,AB$3,'EIA Imports Jet Fuel'!$C:$C,$A55)</f>
        <v/>
      </c>
      <c r="AC55">
        <f>SUMIFS('EIA Imports Jet Fuel'!$D:$D,'EIA Imports Jet Fuel'!$A:$A,AC$3,'EIA Imports Jet Fuel'!$C:$C,$A55)</f>
        <v/>
      </c>
      <c r="AD55">
        <f>SUMIFS('EIA Imports Jet Fuel'!$D:$D,'EIA Imports Jet Fuel'!$A:$A,AD$3,'EIA Imports Jet Fuel'!$C:$C,$A55)</f>
        <v/>
      </c>
      <c r="AE55">
        <f>SUMIFS('EIA Imports Jet Fuel'!$D:$D,'EIA Imports Jet Fuel'!$A:$A,AE$3,'EIA Imports Jet Fuel'!$C:$C,$A55)</f>
        <v/>
      </c>
      <c r="AF55">
        <f>SUMIFS('EIA Imports Jet Fuel'!$D:$D,'EIA Imports Jet Fuel'!$A:$A,AF$3,'EIA Imports Jet Fuel'!$C:$C,$A55)</f>
        <v/>
      </c>
      <c r="AG55">
        <f>SUMIFS('EIA Imports Jet Fuel'!$D:$D,'EIA Imports Jet Fuel'!$A:$A,AG$3,'EIA Imports Jet Fuel'!$C:$C,$A55)</f>
        <v/>
      </c>
      <c r="AH55">
        <f>SUMIFS('EIA Imports Jet Fuel'!$D:$D,'EIA Imports Jet Fuel'!$A:$A,AH$3,'EIA Imports Jet Fuel'!$C:$C,$A55)</f>
        <v/>
      </c>
      <c r="AI55">
        <f>SUMIFS('EIA Imports Jet Fuel'!$D:$D,'EIA Imports Jet Fuel'!$A:$A,AI$3,'EIA Imports Jet Fuel'!$C:$C,$A55)</f>
        <v/>
      </c>
      <c r="AJ55">
        <f>SUMIFS('EIA Imports Jet Fuel'!$D:$D,'EIA Imports Jet Fuel'!$A:$A,AJ$3,'EIA Imports Jet Fuel'!$C:$C,$A55)</f>
        <v/>
      </c>
      <c r="AK55">
        <f>SUMIFS('EIA Imports Jet Fuel'!$D:$D,'EIA Imports Jet Fuel'!$A:$A,AK$3,'EIA Imports Jet Fuel'!$C:$C,$A55)</f>
        <v/>
      </c>
      <c r="AL55">
        <f>SUMIFS('EIA Imports Jet Fuel'!$D:$D,'EIA Imports Jet Fuel'!$A:$A,AL$3,'EIA Imports Jet Fuel'!$C:$C,$A55)</f>
        <v/>
      </c>
      <c r="AM55">
        <f>SUMIFS('EIA Imports Jet Fuel'!$D:$D,'EIA Imports Jet Fuel'!$A:$A,AM$3,'EIA Imports Jet Fuel'!$C:$C,$A55)</f>
        <v/>
      </c>
      <c r="AN55">
        <f>SUMIFS('EIA Imports Jet Fuel'!$D:$D,'EIA Imports Jet Fuel'!$A:$A,AN$3,'EIA Imports Jet Fuel'!$C:$C,$A55)</f>
        <v/>
      </c>
      <c r="AO55">
        <f>SUMIFS('EIA Imports Jet Fuel'!$D:$D,'EIA Imports Jet Fuel'!$A:$A,AO$3,'EIA Imports Jet Fuel'!$C:$C,$A55)</f>
        <v/>
      </c>
      <c r="AP55">
        <f>SUMIFS('EIA Imports Jet Fuel'!$D:$D,'EIA Imports Jet Fuel'!$A:$A,AP$3,'EIA Imports Jet Fuel'!$C:$C,$A55)</f>
        <v/>
      </c>
      <c r="AQ55">
        <f>SUMIFS('EIA Imports Jet Fuel'!$D:$D,'EIA Imports Jet Fuel'!$A:$A,AQ$3,'EIA Imports Jet Fuel'!$C:$C,$A55)</f>
        <v/>
      </c>
      <c r="AR55">
        <f>SUMIFS('EIA Imports Jet Fuel'!$D:$D,'EIA Imports Jet Fuel'!$A:$A,AR$3,'EIA Imports Jet Fuel'!$C:$C,$A55)</f>
        <v/>
      </c>
      <c r="AS55">
        <f>SUMIFS('EIA Imports Jet Fuel'!$D:$D,'EIA Imports Jet Fuel'!$A:$A,AS$3,'EIA Imports Jet Fuel'!$C:$C,$A55)</f>
        <v/>
      </c>
      <c r="AT55">
        <f>SUMIFS('EIA Imports Jet Fuel'!$D:$D,'EIA Imports Jet Fuel'!$A:$A,AT$3,'EIA Imports Jet Fuel'!$C:$C,$A55)</f>
        <v/>
      </c>
      <c r="AU55">
        <f>SUMIFS('EIA Imports Jet Fuel'!$D:$D,'EIA Imports Jet Fuel'!$A:$A,AU$3,'EIA Imports Jet Fuel'!$C:$C,$A55)</f>
        <v/>
      </c>
    </row>
    <row r="56" spans="1:47">
      <c r="A56" t="s">
        <v>304</v>
      </c>
      <c r="B56" t="s">
        <v>1648</v>
      </c>
      <c r="C56" t="s">
        <v>1742</v>
      </c>
      <c r="D56">
        <f>SUMIFS('EIA Imports Jet Fuel'!$D:$D,'EIA Imports Jet Fuel'!$A:$A,D$3,'EIA Imports Jet Fuel'!$C:$C,$A56)</f>
        <v/>
      </c>
      <c r="E56">
        <f>SUMIFS('EIA Imports Jet Fuel'!$D:$D,'EIA Imports Jet Fuel'!$A:$A,E$3,'EIA Imports Jet Fuel'!$C:$C,$A56)</f>
        <v/>
      </c>
      <c r="F56">
        <f>SUMIFS('EIA Imports Jet Fuel'!$D:$D,'EIA Imports Jet Fuel'!$A:$A,F$3,'EIA Imports Jet Fuel'!$C:$C,$A56)</f>
        <v/>
      </c>
      <c r="G56">
        <f>SUMIFS('EIA Imports Jet Fuel'!$D:$D,'EIA Imports Jet Fuel'!$A:$A,G$3,'EIA Imports Jet Fuel'!$C:$C,$A56)</f>
        <v/>
      </c>
      <c r="H56">
        <f>SUMIFS('EIA Imports Jet Fuel'!$D:$D,'EIA Imports Jet Fuel'!$A:$A,H$3,'EIA Imports Jet Fuel'!$C:$C,$A56)</f>
        <v/>
      </c>
      <c r="I56">
        <f>SUMIFS('EIA Imports Jet Fuel'!$D:$D,'EIA Imports Jet Fuel'!$A:$A,I$3,'EIA Imports Jet Fuel'!$C:$C,$A56)</f>
        <v/>
      </c>
      <c r="J56">
        <f>SUMIFS('EIA Imports Jet Fuel'!$D:$D,'EIA Imports Jet Fuel'!$A:$A,J$3,'EIA Imports Jet Fuel'!$C:$C,$A56)</f>
        <v/>
      </c>
      <c r="K56">
        <f>SUMIFS('EIA Imports Jet Fuel'!$D:$D,'EIA Imports Jet Fuel'!$A:$A,K$3,'EIA Imports Jet Fuel'!$C:$C,$A56)</f>
        <v/>
      </c>
      <c r="L56">
        <f>SUMIFS('EIA Imports Jet Fuel'!$D:$D,'EIA Imports Jet Fuel'!$A:$A,L$3,'EIA Imports Jet Fuel'!$C:$C,$A56)</f>
        <v/>
      </c>
      <c r="M56">
        <f>SUMIFS('EIA Imports Jet Fuel'!$D:$D,'EIA Imports Jet Fuel'!$A:$A,M$3,'EIA Imports Jet Fuel'!$C:$C,$A56)</f>
        <v/>
      </c>
      <c r="N56">
        <f>SUMIFS('EIA Imports Jet Fuel'!$D:$D,'EIA Imports Jet Fuel'!$A:$A,N$3,'EIA Imports Jet Fuel'!$C:$C,$A56)</f>
        <v/>
      </c>
      <c r="O56">
        <f>SUMIFS('EIA Imports Jet Fuel'!$D:$D,'EIA Imports Jet Fuel'!$A:$A,O$3,'EIA Imports Jet Fuel'!$C:$C,$A56)</f>
        <v/>
      </c>
      <c r="P56">
        <f>SUMIFS('EIA Imports Jet Fuel'!$D:$D,'EIA Imports Jet Fuel'!$A:$A,P$3,'EIA Imports Jet Fuel'!$C:$C,$A56)</f>
        <v/>
      </c>
      <c r="Q56">
        <f>SUMIFS('EIA Imports Jet Fuel'!$D:$D,'EIA Imports Jet Fuel'!$A:$A,Q$3,'EIA Imports Jet Fuel'!$C:$C,$A56)</f>
        <v/>
      </c>
      <c r="R56">
        <f>SUMIFS('EIA Imports Jet Fuel'!$D:$D,'EIA Imports Jet Fuel'!$A:$A,R$3,'EIA Imports Jet Fuel'!$C:$C,$A56)</f>
        <v/>
      </c>
      <c r="S56">
        <f>SUMIFS('EIA Imports Jet Fuel'!$D:$D,'EIA Imports Jet Fuel'!$A:$A,S$3,'EIA Imports Jet Fuel'!$C:$C,$A56)</f>
        <v/>
      </c>
      <c r="T56">
        <f>SUMIFS('EIA Imports Jet Fuel'!$D:$D,'EIA Imports Jet Fuel'!$A:$A,T$3,'EIA Imports Jet Fuel'!$C:$C,$A56)</f>
        <v/>
      </c>
      <c r="U56">
        <f>SUMIFS('EIA Imports Jet Fuel'!$D:$D,'EIA Imports Jet Fuel'!$A:$A,U$3,'EIA Imports Jet Fuel'!$C:$C,$A56)</f>
        <v/>
      </c>
      <c r="V56">
        <f>SUMIFS('EIA Imports Jet Fuel'!$D:$D,'EIA Imports Jet Fuel'!$A:$A,V$3,'EIA Imports Jet Fuel'!$C:$C,$A56)</f>
        <v/>
      </c>
      <c r="W56">
        <f>SUMIFS('EIA Imports Jet Fuel'!$D:$D,'EIA Imports Jet Fuel'!$A:$A,W$3,'EIA Imports Jet Fuel'!$C:$C,$A56)</f>
        <v/>
      </c>
      <c r="X56">
        <f>SUMIFS('EIA Imports Jet Fuel'!$D:$D,'EIA Imports Jet Fuel'!$A:$A,X$3,'EIA Imports Jet Fuel'!$C:$C,$A56)</f>
        <v/>
      </c>
      <c r="Y56">
        <f>SUMIFS('EIA Imports Jet Fuel'!$D:$D,'EIA Imports Jet Fuel'!$A:$A,Y$3,'EIA Imports Jet Fuel'!$C:$C,$A56)</f>
        <v/>
      </c>
      <c r="Z56">
        <f>SUMIFS('EIA Imports Jet Fuel'!$D:$D,'EIA Imports Jet Fuel'!$A:$A,Z$3,'EIA Imports Jet Fuel'!$C:$C,$A56)</f>
        <v/>
      </c>
      <c r="AA56">
        <f>SUMIFS('EIA Imports Jet Fuel'!$D:$D,'EIA Imports Jet Fuel'!$A:$A,AA$3,'EIA Imports Jet Fuel'!$C:$C,$A56)</f>
        <v/>
      </c>
      <c r="AB56">
        <f>SUMIFS('EIA Imports Jet Fuel'!$D:$D,'EIA Imports Jet Fuel'!$A:$A,AB$3,'EIA Imports Jet Fuel'!$C:$C,$A56)</f>
        <v/>
      </c>
      <c r="AC56">
        <f>SUMIFS('EIA Imports Jet Fuel'!$D:$D,'EIA Imports Jet Fuel'!$A:$A,AC$3,'EIA Imports Jet Fuel'!$C:$C,$A56)</f>
        <v/>
      </c>
      <c r="AD56">
        <f>SUMIFS('EIA Imports Jet Fuel'!$D:$D,'EIA Imports Jet Fuel'!$A:$A,AD$3,'EIA Imports Jet Fuel'!$C:$C,$A56)</f>
        <v/>
      </c>
      <c r="AE56">
        <f>SUMIFS('EIA Imports Jet Fuel'!$D:$D,'EIA Imports Jet Fuel'!$A:$A,AE$3,'EIA Imports Jet Fuel'!$C:$C,$A56)</f>
        <v/>
      </c>
      <c r="AF56">
        <f>SUMIFS('EIA Imports Jet Fuel'!$D:$D,'EIA Imports Jet Fuel'!$A:$A,AF$3,'EIA Imports Jet Fuel'!$C:$C,$A56)</f>
        <v/>
      </c>
      <c r="AG56">
        <f>SUMIFS('EIA Imports Jet Fuel'!$D:$D,'EIA Imports Jet Fuel'!$A:$A,AG$3,'EIA Imports Jet Fuel'!$C:$C,$A56)</f>
        <v/>
      </c>
      <c r="AH56">
        <f>SUMIFS('EIA Imports Jet Fuel'!$D:$D,'EIA Imports Jet Fuel'!$A:$A,AH$3,'EIA Imports Jet Fuel'!$C:$C,$A56)</f>
        <v/>
      </c>
      <c r="AI56">
        <f>SUMIFS('EIA Imports Jet Fuel'!$D:$D,'EIA Imports Jet Fuel'!$A:$A,AI$3,'EIA Imports Jet Fuel'!$C:$C,$A56)</f>
        <v/>
      </c>
      <c r="AJ56">
        <f>SUMIFS('EIA Imports Jet Fuel'!$D:$D,'EIA Imports Jet Fuel'!$A:$A,AJ$3,'EIA Imports Jet Fuel'!$C:$C,$A56)</f>
        <v/>
      </c>
      <c r="AK56">
        <f>SUMIFS('EIA Imports Jet Fuel'!$D:$D,'EIA Imports Jet Fuel'!$A:$A,AK$3,'EIA Imports Jet Fuel'!$C:$C,$A56)</f>
        <v/>
      </c>
      <c r="AL56">
        <f>SUMIFS('EIA Imports Jet Fuel'!$D:$D,'EIA Imports Jet Fuel'!$A:$A,AL$3,'EIA Imports Jet Fuel'!$C:$C,$A56)</f>
        <v/>
      </c>
      <c r="AM56">
        <f>SUMIFS('EIA Imports Jet Fuel'!$D:$D,'EIA Imports Jet Fuel'!$A:$A,AM$3,'EIA Imports Jet Fuel'!$C:$C,$A56)</f>
        <v/>
      </c>
      <c r="AN56">
        <f>SUMIFS('EIA Imports Jet Fuel'!$D:$D,'EIA Imports Jet Fuel'!$A:$A,AN$3,'EIA Imports Jet Fuel'!$C:$C,$A56)</f>
        <v/>
      </c>
      <c r="AO56">
        <f>SUMIFS('EIA Imports Jet Fuel'!$D:$D,'EIA Imports Jet Fuel'!$A:$A,AO$3,'EIA Imports Jet Fuel'!$C:$C,$A56)</f>
        <v/>
      </c>
      <c r="AP56">
        <f>SUMIFS('EIA Imports Jet Fuel'!$D:$D,'EIA Imports Jet Fuel'!$A:$A,AP$3,'EIA Imports Jet Fuel'!$C:$C,$A56)</f>
        <v/>
      </c>
      <c r="AQ56">
        <f>SUMIFS('EIA Imports Jet Fuel'!$D:$D,'EIA Imports Jet Fuel'!$A:$A,AQ$3,'EIA Imports Jet Fuel'!$C:$C,$A56)</f>
        <v/>
      </c>
      <c r="AR56">
        <f>SUMIFS('EIA Imports Jet Fuel'!$D:$D,'EIA Imports Jet Fuel'!$A:$A,AR$3,'EIA Imports Jet Fuel'!$C:$C,$A56)</f>
        <v/>
      </c>
      <c r="AS56">
        <f>SUMIFS('EIA Imports Jet Fuel'!$D:$D,'EIA Imports Jet Fuel'!$A:$A,AS$3,'EIA Imports Jet Fuel'!$C:$C,$A56)</f>
        <v/>
      </c>
      <c r="AT56">
        <f>SUMIFS('EIA Imports Jet Fuel'!$D:$D,'EIA Imports Jet Fuel'!$A:$A,AT$3,'EIA Imports Jet Fuel'!$C:$C,$A56)</f>
        <v/>
      </c>
      <c r="AU56">
        <f>SUMIFS('EIA Imports Jet Fuel'!$D:$D,'EIA Imports Jet Fuel'!$A:$A,AU$3,'EIA Imports Jet Fuel'!$C:$C,$A56)</f>
        <v/>
      </c>
    </row>
    <row r="57" spans="1:47">
      <c r="A57" t="s">
        <v>271</v>
      </c>
      <c r="B57" t="s">
        <v>1648</v>
      </c>
      <c r="C57" t="s">
        <v>1742</v>
      </c>
      <c r="D57">
        <f>SUMIFS('EIA Imports Jet Fuel'!$D:$D,'EIA Imports Jet Fuel'!$A:$A,D$3,'EIA Imports Jet Fuel'!$C:$C,$A57)</f>
        <v/>
      </c>
      <c r="E57">
        <f>SUMIFS('EIA Imports Jet Fuel'!$D:$D,'EIA Imports Jet Fuel'!$A:$A,E$3,'EIA Imports Jet Fuel'!$C:$C,$A57)</f>
        <v/>
      </c>
      <c r="F57">
        <f>SUMIFS('EIA Imports Jet Fuel'!$D:$D,'EIA Imports Jet Fuel'!$A:$A,F$3,'EIA Imports Jet Fuel'!$C:$C,$A57)</f>
        <v/>
      </c>
      <c r="G57">
        <f>SUMIFS('EIA Imports Jet Fuel'!$D:$D,'EIA Imports Jet Fuel'!$A:$A,G$3,'EIA Imports Jet Fuel'!$C:$C,$A57)</f>
        <v/>
      </c>
      <c r="H57">
        <f>SUMIFS('EIA Imports Jet Fuel'!$D:$D,'EIA Imports Jet Fuel'!$A:$A,H$3,'EIA Imports Jet Fuel'!$C:$C,$A57)</f>
        <v/>
      </c>
      <c r="I57">
        <f>SUMIFS('EIA Imports Jet Fuel'!$D:$D,'EIA Imports Jet Fuel'!$A:$A,I$3,'EIA Imports Jet Fuel'!$C:$C,$A57)</f>
        <v/>
      </c>
      <c r="J57">
        <f>SUMIFS('EIA Imports Jet Fuel'!$D:$D,'EIA Imports Jet Fuel'!$A:$A,J$3,'EIA Imports Jet Fuel'!$C:$C,$A57)</f>
        <v/>
      </c>
      <c r="K57">
        <f>SUMIFS('EIA Imports Jet Fuel'!$D:$D,'EIA Imports Jet Fuel'!$A:$A,K$3,'EIA Imports Jet Fuel'!$C:$C,$A57)</f>
        <v/>
      </c>
      <c r="L57">
        <f>SUMIFS('EIA Imports Jet Fuel'!$D:$D,'EIA Imports Jet Fuel'!$A:$A,L$3,'EIA Imports Jet Fuel'!$C:$C,$A57)</f>
        <v/>
      </c>
      <c r="M57">
        <f>SUMIFS('EIA Imports Jet Fuel'!$D:$D,'EIA Imports Jet Fuel'!$A:$A,M$3,'EIA Imports Jet Fuel'!$C:$C,$A57)</f>
        <v/>
      </c>
      <c r="N57">
        <f>SUMIFS('EIA Imports Jet Fuel'!$D:$D,'EIA Imports Jet Fuel'!$A:$A,N$3,'EIA Imports Jet Fuel'!$C:$C,$A57)</f>
        <v/>
      </c>
      <c r="O57">
        <f>SUMIFS('EIA Imports Jet Fuel'!$D:$D,'EIA Imports Jet Fuel'!$A:$A,O$3,'EIA Imports Jet Fuel'!$C:$C,$A57)</f>
        <v/>
      </c>
      <c r="P57">
        <f>SUMIFS('EIA Imports Jet Fuel'!$D:$D,'EIA Imports Jet Fuel'!$A:$A,P$3,'EIA Imports Jet Fuel'!$C:$C,$A57)</f>
        <v/>
      </c>
      <c r="Q57">
        <f>SUMIFS('EIA Imports Jet Fuel'!$D:$D,'EIA Imports Jet Fuel'!$A:$A,Q$3,'EIA Imports Jet Fuel'!$C:$C,$A57)</f>
        <v/>
      </c>
      <c r="R57">
        <f>SUMIFS('EIA Imports Jet Fuel'!$D:$D,'EIA Imports Jet Fuel'!$A:$A,R$3,'EIA Imports Jet Fuel'!$C:$C,$A57)</f>
        <v/>
      </c>
      <c r="S57">
        <f>SUMIFS('EIA Imports Jet Fuel'!$D:$D,'EIA Imports Jet Fuel'!$A:$A,S$3,'EIA Imports Jet Fuel'!$C:$C,$A57)</f>
        <v/>
      </c>
      <c r="T57">
        <f>SUMIFS('EIA Imports Jet Fuel'!$D:$D,'EIA Imports Jet Fuel'!$A:$A,T$3,'EIA Imports Jet Fuel'!$C:$C,$A57)</f>
        <v/>
      </c>
      <c r="U57">
        <f>SUMIFS('EIA Imports Jet Fuel'!$D:$D,'EIA Imports Jet Fuel'!$A:$A,U$3,'EIA Imports Jet Fuel'!$C:$C,$A57)</f>
        <v/>
      </c>
      <c r="V57">
        <f>SUMIFS('EIA Imports Jet Fuel'!$D:$D,'EIA Imports Jet Fuel'!$A:$A,V$3,'EIA Imports Jet Fuel'!$C:$C,$A57)</f>
        <v/>
      </c>
      <c r="W57">
        <f>SUMIFS('EIA Imports Jet Fuel'!$D:$D,'EIA Imports Jet Fuel'!$A:$A,W$3,'EIA Imports Jet Fuel'!$C:$C,$A57)</f>
        <v/>
      </c>
      <c r="X57">
        <f>SUMIFS('EIA Imports Jet Fuel'!$D:$D,'EIA Imports Jet Fuel'!$A:$A,X$3,'EIA Imports Jet Fuel'!$C:$C,$A57)</f>
        <v/>
      </c>
      <c r="Y57">
        <f>SUMIFS('EIA Imports Jet Fuel'!$D:$D,'EIA Imports Jet Fuel'!$A:$A,Y$3,'EIA Imports Jet Fuel'!$C:$C,$A57)</f>
        <v/>
      </c>
      <c r="Z57">
        <f>SUMIFS('EIA Imports Jet Fuel'!$D:$D,'EIA Imports Jet Fuel'!$A:$A,Z$3,'EIA Imports Jet Fuel'!$C:$C,$A57)</f>
        <v/>
      </c>
      <c r="AA57">
        <f>SUMIFS('EIA Imports Jet Fuel'!$D:$D,'EIA Imports Jet Fuel'!$A:$A,AA$3,'EIA Imports Jet Fuel'!$C:$C,$A57)</f>
        <v/>
      </c>
      <c r="AB57">
        <f>SUMIFS('EIA Imports Jet Fuel'!$D:$D,'EIA Imports Jet Fuel'!$A:$A,AB$3,'EIA Imports Jet Fuel'!$C:$C,$A57)</f>
        <v/>
      </c>
      <c r="AC57">
        <f>SUMIFS('EIA Imports Jet Fuel'!$D:$D,'EIA Imports Jet Fuel'!$A:$A,AC$3,'EIA Imports Jet Fuel'!$C:$C,$A57)</f>
        <v/>
      </c>
      <c r="AD57">
        <f>SUMIFS('EIA Imports Jet Fuel'!$D:$D,'EIA Imports Jet Fuel'!$A:$A,AD$3,'EIA Imports Jet Fuel'!$C:$C,$A57)</f>
        <v/>
      </c>
      <c r="AE57">
        <f>SUMIFS('EIA Imports Jet Fuel'!$D:$D,'EIA Imports Jet Fuel'!$A:$A,AE$3,'EIA Imports Jet Fuel'!$C:$C,$A57)</f>
        <v/>
      </c>
      <c r="AF57">
        <f>SUMIFS('EIA Imports Jet Fuel'!$D:$D,'EIA Imports Jet Fuel'!$A:$A,AF$3,'EIA Imports Jet Fuel'!$C:$C,$A57)</f>
        <v/>
      </c>
      <c r="AG57">
        <f>SUMIFS('EIA Imports Jet Fuel'!$D:$D,'EIA Imports Jet Fuel'!$A:$A,AG$3,'EIA Imports Jet Fuel'!$C:$C,$A57)</f>
        <v/>
      </c>
      <c r="AH57">
        <f>SUMIFS('EIA Imports Jet Fuel'!$D:$D,'EIA Imports Jet Fuel'!$A:$A,AH$3,'EIA Imports Jet Fuel'!$C:$C,$A57)</f>
        <v/>
      </c>
      <c r="AI57">
        <f>SUMIFS('EIA Imports Jet Fuel'!$D:$D,'EIA Imports Jet Fuel'!$A:$A,AI$3,'EIA Imports Jet Fuel'!$C:$C,$A57)</f>
        <v/>
      </c>
      <c r="AJ57">
        <f>SUMIFS('EIA Imports Jet Fuel'!$D:$D,'EIA Imports Jet Fuel'!$A:$A,AJ$3,'EIA Imports Jet Fuel'!$C:$C,$A57)</f>
        <v/>
      </c>
      <c r="AK57">
        <f>SUMIFS('EIA Imports Jet Fuel'!$D:$D,'EIA Imports Jet Fuel'!$A:$A,AK$3,'EIA Imports Jet Fuel'!$C:$C,$A57)</f>
        <v/>
      </c>
      <c r="AL57">
        <f>SUMIFS('EIA Imports Jet Fuel'!$D:$D,'EIA Imports Jet Fuel'!$A:$A,AL$3,'EIA Imports Jet Fuel'!$C:$C,$A57)</f>
        <v/>
      </c>
      <c r="AM57">
        <f>SUMIFS('EIA Imports Jet Fuel'!$D:$D,'EIA Imports Jet Fuel'!$A:$A,AM$3,'EIA Imports Jet Fuel'!$C:$C,$A57)</f>
        <v/>
      </c>
      <c r="AN57">
        <f>SUMIFS('EIA Imports Jet Fuel'!$D:$D,'EIA Imports Jet Fuel'!$A:$A,AN$3,'EIA Imports Jet Fuel'!$C:$C,$A57)</f>
        <v/>
      </c>
      <c r="AO57">
        <f>SUMIFS('EIA Imports Jet Fuel'!$D:$D,'EIA Imports Jet Fuel'!$A:$A,AO$3,'EIA Imports Jet Fuel'!$C:$C,$A57)</f>
        <v/>
      </c>
      <c r="AP57">
        <f>SUMIFS('EIA Imports Jet Fuel'!$D:$D,'EIA Imports Jet Fuel'!$A:$A,AP$3,'EIA Imports Jet Fuel'!$C:$C,$A57)</f>
        <v/>
      </c>
      <c r="AQ57">
        <f>SUMIFS('EIA Imports Jet Fuel'!$D:$D,'EIA Imports Jet Fuel'!$A:$A,AQ$3,'EIA Imports Jet Fuel'!$C:$C,$A57)</f>
        <v/>
      </c>
      <c r="AR57">
        <f>SUMIFS('EIA Imports Jet Fuel'!$D:$D,'EIA Imports Jet Fuel'!$A:$A,AR$3,'EIA Imports Jet Fuel'!$C:$C,$A57)</f>
        <v/>
      </c>
      <c r="AS57">
        <f>SUMIFS('EIA Imports Jet Fuel'!$D:$D,'EIA Imports Jet Fuel'!$A:$A,AS$3,'EIA Imports Jet Fuel'!$C:$C,$A57)</f>
        <v/>
      </c>
      <c r="AT57">
        <f>SUMIFS('EIA Imports Jet Fuel'!$D:$D,'EIA Imports Jet Fuel'!$A:$A,AT$3,'EIA Imports Jet Fuel'!$C:$C,$A57)</f>
        <v/>
      </c>
      <c r="AU57">
        <f>SUMIFS('EIA Imports Jet Fuel'!$D:$D,'EIA Imports Jet Fuel'!$A:$A,AU$3,'EIA Imports Jet Fuel'!$C:$C,$A57)</f>
        <v/>
      </c>
    </row>
    <row r="58" spans="1:47">
      <c r="A58" t="s">
        <v>358</v>
      </c>
      <c r="B58" t="s">
        <v>1648</v>
      </c>
      <c r="C58" t="s">
        <v>1742</v>
      </c>
      <c r="D58">
        <f>SUMIFS('EIA Imports Jet Fuel'!$D:$D,'EIA Imports Jet Fuel'!$A:$A,D$3,'EIA Imports Jet Fuel'!$C:$C,$A58)</f>
        <v/>
      </c>
      <c r="E58">
        <f>SUMIFS('EIA Imports Jet Fuel'!$D:$D,'EIA Imports Jet Fuel'!$A:$A,E$3,'EIA Imports Jet Fuel'!$C:$C,$A58)</f>
        <v/>
      </c>
      <c r="F58">
        <f>SUMIFS('EIA Imports Jet Fuel'!$D:$D,'EIA Imports Jet Fuel'!$A:$A,F$3,'EIA Imports Jet Fuel'!$C:$C,$A58)</f>
        <v/>
      </c>
      <c r="G58">
        <f>SUMIFS('EIA Imports Jet Fuel'!$D:$D,'EIA Imports Jet Fuel'!$A:$A,G$3,'EIA Imports Jet Fuel'!$C:$C,$A58)</f>
        <v/>
      </c>
      <c r="H58">
        <f>SUMIFS('EIA Imports Jet Fuel'!$D:$D,'EIA Imports Jet Fuel'!$A:$A,H$3,'EIA Imports Jet Fuel'!$C:$C,$A58)</f>
        <v/>
      </c>
      <c r="I58">
        <f>SUMIFS('EIA Imports Jet Fuel'!$D:$D,'EIA Imports Jet Fuel'!$A:$A,I$3,'EIA Imports Jet Fuel'!$C:$C,$A58)</f>
        <v/>
      </c>
      <c r="J58">
        <f>SUMIFS('EIA Imports Jet Fuel'!$D:$D,'EIA Imports Jet Fuel'!$A:$A,J$3,'EIA Imports Jet Fuel'!$C:$C,$A58)</f>
        <v/>
      </c>
      <c r="K58">
        <f>SUMIFS('EIA Imports Jet Fuel'!$D:$D,'EIA Imports Jet Fuel'!$A:$A,K$3,'EIA Imports Jet Fuel'!$C:$C,$A58)</f>
        <v/>
      </c>
      <c r="L58">
        <f>SUMIFS('EIA Imports Jet Fuel'!$D:$D,'EIA Imports Jet Fuel'!$A:$A,L$3,'EIA Imports Jet Fuel'!$C:$C,$A58)</f>
        <v/>
      </c>
      <c r="M58">
        <f>SUMIFS('EIA Imports Jet Fuel'!$D:$D,'EIA Imports Jet Fuel'!$A:$A,M$3,'EIA Imports Jet Fuel'!$C:$C,$A58)</f>
        <v/>
      </c>
      <c r="N58">
        <f>SUMIFS('EIA Imports Jet Fuel'!$D:$D,'EIA Imports Jet Fuel'!$A:$A,N$3,'EIA Imports Jet Fuel'!$C:$C,$A58)</f>
        <v/>
      </c>
      <c r="O58">
        <f>SUMIFS('EIA Imports Jet Fuel'!$D:$D,'EIA Imports Jet Fuel'!$A:$A,O$3,'EIA Imports Jet Fuel'!$C:$C,$A58)</f>
        <v/>
      </c>
      <c r="P58">
        <f>SUMIFS('EIA Imports Jet Fuel'!$D:$D,'EIA Imports Jet Fuel'!$A:$A,P$3,'EIA Imports Jet Fuel'!$C:$C,$A58)</f>
        <v/>
      </c>
      <c r="Q58">
        <f>SUMIFS('EIA Imports Jet Fuel'!$D:$D,'EIA Imports Jet Fuel'!$A:$A,Q$3,'EIA Imports Jet Fuel'!$C:$C,$A58)</f>
        <v/>
      </c>
      <c r="R58">
        <f>SUMIFS('EIA Imports Jet Fuel'!$D:$D,'EIA Imports Jet Fuel'!$A:$A,R$3,'EIA Imports Jet Fuel'!$C:$C,$A58)</f>
        <v/>
      </c>
      <c r="S58">
        <f>SUMIFS('EIA Imports Jet Fuel'!$D:$D,'EIA Imports Jet Fuel'!$A:$A,S$3,'EIA Imports Jet Fuel'!$C:$C,$A58)</f>
        <v/>
      </c>
      <c r="T58">
        <f>SUMIFS('EIA Imports Jet Fuel'!$D:$D,'EIA Imports Jet Fuel'!$A:$A,T$3,'EIA Imports Jet Fuel'!$C:$C,$A58)</f>
        <v/>
      </c>
      <c r="U58">
        <f>SUMIFS('EIA Imports Jet Fuel'!$D:$D,'EIA Imports Jet Fuel'!$A:$A,U$3,'EIA Imports Jet Fuel'!$C:$C,$A58)</f>
        <v/>
      </c>
      <c r="V58">
        <f>SUMIFS('EIA Imports Jet Fuel'!$D:$D,'EIA Imports Jet Fuel'!$A:$A,V$3,'EIA Imports Jet Fuel'!$C:$C,$A58)</f>
        <v/>
      </c>
      <c r="W58">
        <f>SUMIFS('EIA Imports Jet Fuel'!$D:$D,'EIA Imports Jet Fuel'!$A:$A,W$3,'EIA Imports Jet Fuel'!$C:$C,$A58)</f>
        <v/>
      </c>
      <c r="X58">
        <f>SUMIFS('EIA Imports Jet Fuel'!$D:$D,'EIA Imports Jet Fuel'!$A:$A,X$3,'EIA Imports Jet Fuel'!$C:$C,$A58)</f>
        <v/>
      </c>
      <c r="Y58">
        <f>SUMIFS('EIA Imports Jet Fuel'!$D:$D,'EIA Imports Jet Fuel'!$A:$A,Y$3,'EIA Imports Jet Fuel'!$C:$C,$A58)</f>
        <v/>
      </c>
      <c r="Z58">
        <f>SUMIFS('EIA Imports Jet Fuel'!$D:$D,'EIA Imports Jet Fuel'!$A:$A,Z$3,'EIA Imports Jet Fuel'!$C:$C,$A58)</f>
        <v/>
      </c>
      <c r="AA58">
        <f>SUMIFS('EIA Imports Jet Fuel'!$D:$D,'EIA Imports Jet Fuel'!$A:$A,AA$3,'EIA Imports Jet Fuel'!$C:$C,$A58)</f>
        <v/>
      </c>
      <c r="AB58">
        <f>SUMIFS('EIA Imports Jet Fuel'!$D:$D,'EIA Imports Jet Fuel'!$A:$A,AB$3,'EIA Imports Jet Fuel'!$C:$C,$A58)</f>
        <v/>
      </c>
      <c r="AC58">
        <f>SUMIFS('EIA Imports Jet Fuel'!$D:$D,'EIA Imports Jet Fuel'!$A:$A,AC$3,'EIA Imports Jet Fuel'!$C:$C,$A58)</f>
        <v/>
      </c>
      <c r="AD58">
        <f>SUMIFS('EIA Imports Jet Fuel'!$D:$D,'EIA Imports Jet Fuel'!$A:$A,AD$3,'EIA Imports Jet Fuel'!$C:$C,$A58)</f>
        <v/>
      </c>
      <c r="AE58">
        <f>SUMIFS('EIA Imports Jet Fuel'!$D:$D,'EIA Imports Jet Fuel'!$A:$A,AE$3,'EIA Imports Jet Fuel'!$C:$C,$A58)</f>
        <v/>
      </c>
      <c r="AF58">
        <f>SUMIFS('EIA Imports Jet Fuel'!$D:$D,'EIA Imports Jet Fuel'!$A:$A,AF$3,'EIA Imports Jet Fuel'!$C:$C,$A58)</f>
        <v/>
      </c>
      <c r="AG58">
        <f>SUMIFS('EIA Imports Jet Fuel'!$D:$D,'EIA Imports Jet Fuel'!$A:$A,AG$3,'EIA Imports Jet Fuel'!$C:$C,$A58)</f>
        <v/>
      </c>
      <c r="AH58">
        <f>SUMIFS('EIA Imports Jet Fuel'!$D:$D,'EIA Imports Jet Fuel'!$A:$A,AH$3,'EIA Imports Jet Fuel'!$C:$C,$A58)</f>
        <v/>
      </c>
      <c r="AI58">
        <f>SUMIFS('EIA Imports Jet Fuel'!$D:$D,'EIA Imports Jet Fuel'!$A:$A,AI$3,'EIA Imports Jet Fuel'!$C:$C,$A58)</f>
        <v/>
      </c>
      <c r="AJ58">
        <f>SUMIFS('EIA Imports Jet Fuel'!$D:$D,'EIA Imports Jet Fuel'!$A:$A,AJ$3,'EIA Imports Jet Fuel'!$C:$C,$A58)</f>
        <v/>
      </c>
      <c r="AK58">
        <f>SUMIFS('EIA Imports Jet Fuel'!$D:$D,'EIA Imports Jet Fuel'!$A:$A,AK$3,'EIA Imports Jet Fuel'!$C:$C,$A58)</f>
        <v/>
      </c>
      <c r="AL58">
        <f>SUMIFS('EIA Imports Jet Fuel'!$D:$D,'EIA Imports Jet Fuel'!$A:$A,AL$3,'EIA Imports Jet Fuel'!$C:$C,$A58)</f>
        <v/>
      </c>
      <c r="AM58">
        <f>SUMIFS('EIA Imports Jet Fuel'!$D:$D,'EIA Imports Jet Fuel'!$A:$A,AM$3,'EIA Imports Jet Fuel'!$C:$C,$A58)</f>
        <v/>
      </c>
      <c r="AN58">
        <f>SUMIFS('EIA Imports Jet Fuel'!$D:$D,'EIA Imports Jet Fuel'!$A:$A,AN$3,'EIA Imports Jet Fuel'!$C:$C,$A58)</f>
        <v/>
      </c>
      <c r="AO58">
        <f>SUMIFS('EIA Imports Jet Fuel'!$D:$D,'EIA Imports Jet Fuel'!$A:$A,AO$3,'EIA Imports Jet Fuel'!$C:$C,$A58)</f>
        <v/>
      </c>
      <c r="AP58">
        <f>SUMIFS('EIA Imports Jet Fuel'!$D:$D,'EIA Imports Jet Fuel'!$A:$A,AP$3,'EIA Imports Jet Fuel'!$C:$C,$A58)</f>
        <v/>
      </c>
      <c r="AQ58">
        <f>SUMIFS('EIA Imports Jet Fuel'!$D:$D,'EIA Imports Jet Fuel'!$A:$A,AQ$3,'EIA Imports Jet Fuel'!$C:$C,$A58)</f>
        <v/>
      </c>
      <c r="AR58">
        <f>SUMIFS('EIA Imports Jet Fuel'!$D:$D,'EIA Imports Jet Fuel'!$A:$A,AR$3,'EIA Imports Jet Fuel'!$C:$C,$A58)</f>
        <v/>
      </c>
      <c r="AS58">
        <f>SUMIFS('EIA Imports Jet Fuel'!$D:$D,'EIA Imports Jet Fuel'!$A:$A,AS$3,'EIA Imports Jet Fuel'!$C:$C,$A58)</f>
        <v/>
      </c>
      <c r="AT58">
        <f>SUMIFS('EIA Imports Jet Fuel'!$D:$D,'EIA Imports Jet Fuel'!$A:$A,AT$3,'EIA Imports Jet Fuel'!$C:$C,$A58)</f>
        <v/>
      </c>
      <c r="AU58">
        <f>SUMIFS('EIA Imports Jet Fuel'!$D:$D,'EIA Imports Jet Fuel'!$A:$A,AU$3,'EIA Imports Jet Fuel'!$C:$C,$A58)</f>
        <v/>
      </c>
    </row>
    <row r="59" spans="1:47">
      <c r="A59" t="s">
        <v>326</v>
      </c>
      <c r="B59" t="s">
        <v>1648</v>
      </c>
      <c r="C59" t="s">
        <v>1742</v>
      </c>
      <c r="D59">
        <f>SUMIFS('EIA Imports Jet Fuel'!$D:$D,'EIA Imports Jet Fuel'!$A:$A,D$3,'EIA Imports Jet Fuel'!$C:$C,$A59)</f>
        <v/>
      </c>
      <c r="E59">
        <f>SUMIFS('EIA Imports Jet Fuel'!$D:$D,'EIA Imports Jet Fuel'!$A:$A,E$3,'EIA Imports Jet Fuel'!$C:$C,$A59)</f>
        <v/>
      </c>
      <c r="F59">
        <f>SUMIFS('EIA Imports Jet Fuel'!$D:$D,'EIA Imports Jet Fuel'!$A:$A,F$3,'EIA Imports Jet Fuel'!$C:$C,$A59)</f>
        <v/>
      </c>
      <c r="G59">
        <f>SUMIFS('EIA Imports Jet Fuel'!$D:$D,'EIA Imports Jet Fuel'!$A:$A,G$3,'EIA Imports Jet Fuel'!$C:$C,$A59)</f>
        <v/>
      </c>
      <c r="H59">
        <f>SUMIFS('EIA Imports Jet Fuel'!$D:$D,'EIA Imports Jet Fuel'!$A:$A,H$3,'EIA Imports Jet Fuel'!$C:$C,$A59)</f>
        <v/>
      </c>
      <c r="I59">
        <f>SUMIFS('EIA Imports Jet Fuel'!$D:$D,'EIA Imports Jet Fuel'!$A:$A,I$3,'EIA Imports Jet Fuel'!$C:$C,$A59)</f>
        <v/>
      </c>
      <c r="J59">
        <f>SUMIFS('EIA Imports Jet Fuel'!$D:$D,'EIA Imports Jet Fuel'!$A:$A,J$3,'EIA Imports Jet Fuel'!$C:$C,$A59)</f>
        <v/>
      </c>
      <c r="K59">
        <f>SUMIFS('EIA Imports Jet Fuel'!$D:$D,'EIA Imports Jet Fuel'!$A:$A,K$3,'EIA Imports Jet Fuel'!$C:$C,$A59)</f>
        <v/>
      </c>
      <c r="L59">
        <f>SUMIFS('EIA Imports Jet Fuel'!$D:$D,'EIA Imports Jet Fuel'!$A:$A,L$3,'EIA Imports Jet Fuel'!$C:$C,$A59)</f>
        <v/>
      </c>
      <c r="M59">
        <f>SUMIFS('EIA Imports Jet Fuel'!$D:$D,'EIA Imports Jet Fuel'!$A:$A,M$3,'EIA Imports Jet Fuel'!$C:$C,$A59)</f>
        <v/>
      </c>
      <c r="N59">
        <f>SUMIFS('EIA Imports Jet Fuel'!$D:$D,'EIA Imports Jet Fuel'!$A:$A,N$3,'EIA Imports Jet Fuel'!$C:$C,$A59)</f>
        <v/>
      </c>
      <c r="O59">
        <f>SUMIFS('EIA Imports Jet Fuel'!$D:$D,'EIA Imports Jet Fuel'!$A:$A,O$3,'EIA Imports Jet Fuel'!$C:$C,$A59)</f>
        <v/>
      </c>
      <c r="P59">
        <f>SUMIFS('EIA Imports Jet Fuel'!$D:$D,'EIA Imports Jet Fuel'!$A:$A,P$3,'EIA Imports Jet Fuel'!$C:$C,$A59)</f>
        <v/>
      </c>
      <c r="Q59">
        <f>SUMIFS('EIA Imports Jet Fuel'!$D:$D,'EIA Imports Jet Fuel'!$A:$A,Q$3,'EIA Imports Jet Fuel'!$C:$C,$A59)</f>
        <v/>
      </c>
      <c r="R59">
        <f>SUMIFS('EIA Imports Jet Fuel'!$D:$D,'EIA Imports Jet Fuel'!$A:$A,R$3,'EIA Imports Jet Fuel'!$C:$C,$A59)</f>
        <v/>
      </c>
      <c r="S59">
        <f>SUMIFS('EIA Imports Jet Fuel'!$D:$D,'EIA Imports Jet Fuel'!$A:$A,S$3,'EIA Imports Jet Fuel'!$C:$C,$A59)</f>
        <v/>
      </c>
      <c r="T59">
        <f>SUMIFS('EIA Imports Jet Fuel'!$D:$D,'EIA Imports Jet Fuel'!$A:$A,T$3,'EIA Imports Jet Fuel'!$C:$C,$A59)</f>
        <v/>
      </c>
      <c r="U59">
        <f>SUMIFS('EIA Imports Jet Fuel'!$D:$D,'EIA Imports Jet Fuel'!$A:$A,U$3,'EIA Imports Jet Fuel'!$C:$C,$A59)</f>
        <v/>
      </c>
      <c r="V59">
        <f>SUMIFS('EIA Imports Jet Fuel'!$D:$D,'EIA Imports Jet Fuel'!$A:$A,V$3,'EIA Imports Jet Fuel'!$C:$C,$A59)</f>
        <v/>
      </c>
      <c r="W59">
        <f>SUMIFS('EIA Imports Jet Fuel'!$D:$D,'EIA Imports Jet Fuel'!$A:$A,W$3,'EIA Imports Jet Fuel'!$C:$C,$A59)</f>
        <v/>
      </c>
      <c r="X59">
        <f>SUMIFS('EIA Imports Jet Fuel'!$D:$D,'EIA Imports Jet Fuel'!$A:$A,X$3,'EIA Imports Jet Fuel'!$C:$C,$A59)</f>
        <v/>
      </c>
      <c r="Y59">
        <f>SUMIFS('EIA Imports Jet Fuel'!$D:$D,'EIA Imports Jet Fuel'!$A:$A,Y$3,'EIA Imports Jet Fuel'!$C:$C,$A59)</f>
        <v/>
      </c>
      <c r="Z59">
        <f>SUMIFS('EIA Imports Jet Fuel'!$D:$D,'EIA Imports Jet Fuel'!$A:$A,Z$3,'EIA Imports Jet Fuel'!$C:$C,$A59)</f>
        <v/>
      </c>
      <c r="AA59">
        <f>SUMIFS('EIA Imports Jet Fuel'!$D:$D,'EIA Imports Jet Fuel'!$A:$A,AA$3,'EIA Imports Jet Fuel'!$C:$C,$A59)</f>
        <v/>
      </c>
      <c r="AB59">
        <f>SUMIFS('EIA Imports Jet Fuel'!$D:$D,'EIA Imports Jet Fuel'!$A:$A,AB$3,'EIA Imports Jet Fuel'!$C:$C,$A59)</f>
        <v/>
      </c>
      <c r="AC59">
        <f>SUMIFS('EIA Imports Jet Fuel'!$D:$D,'EIA Imports Jet Fuel'!$A:$A,AC$3,'EIA Imports Jet Fuel'!$C:$C,$A59)</f>
        <v/>
      </c>
      <c r="AD59">
        <f>SUMIFS('EIA Imports Jet Fuel'!$D:$D,'EIA Imports Jet Fuel'!$A:$A,AD$3,'EIA Imports Jet Fuel'!$C:$C,$A59)</f>
        <v/>
      </c>
      <c r="AE59">
        <f>SUMIFS('EIA Imports Jet Fuel'!$D:$D,'EIA Imports Jet Fuel'!$A:$A,AE$3,'EIA Imports Jet Fuel'!$C:$C,$A59)</f>
        <v/>
      </c>
      <c r="AF59">
        <f>SUMIFS('EIA Imports Jet Fuel'!$D:$D,'EIA Imports Jet Fuel'!$A:$A,AF$3,'EIA Imports Jet Fuel'!$C:$C,$A59)</f>
        <v/>
      </c>
      <c r="AG59">
        <f>SUMIFS('EIA Imports Jet Fuel'!$D:$D,'EIA Imports Jet Fuel'!$A:$A,AG$3,'EIA Imports Jet Fuel'!$C:$C,$A59)</f>
        <v/>
      </c>
      <c r="AH59">
        <f>SUMIFS('EIA Imports Jet Fuel'!$D:$D,'EIA Imports Jet Fuel'!$A:$A,AH$3,'EIA Imports Jet Fuel'!$C:$C,$A59)</f>
        <v/>
      </c>
      <c r="AI59">
        <f>SUMIFS('EIA Imports Jet Fuel'!$D:$D,'EIA Imports Jet Fuel'!$A:$A,AI$3,'EIA Imports Jet Fuel'!$C:$C,$A59)</f>
        <v/>
      </c>
      <c r="AJ59">
        <f>SUMIFS('EIA Imports Jet Fuel'!$D:$D,'EIA Imports Jet Fuel'!$A:$A,AJ$3,'EIA Imports Jet Fuel'!$C:$C,$A59)</f>
        <v/>
      </c>
      <c r="AK59">
        <f>SUMIFS('EIA Imports Jet Fuel'!$D:$D,'EIA Imports Jet Fuel'!$A:$A,AK$3,'EIA Imports Jet Fuel'!$C:$C,$A59)</f>
        <v/>
      </c>
      <c r="AL59">
        <f>SUMIFS('EIA Imports Jet Fuel'!$D:$D,'EIA Imports Jet Fuel'!$A:$A,AL$3,'EIA Imports Jet Fuel'!$C:$C,$A59)</f>
        <v/>
      </c>
      <c r="AM59">
        <f>SUMIFS('EIA Imports Jet Fuel'!$D:$D,'EIA Imports Jet Fuel'!$A:$A,AM$3,'EIA Imports Jet Fuel'!$C:$C,$A59)</f>
        <v/>
      </c>
      <c r="AN59">
        <f>SUMIFS('EIA Imports Jet Fuel'!$D:$D,'EIA Imports Jet Fuel'!$A:$A,AN$3,'EIA Imports Jet Fuel'!$C:$C,$A59)</f>
        <v/>
      </c>
      <c r="AO59">
        <f>SUMIFS('EIA Imports Jet Fuel'!$D:$D,'EIA Imports Jet Fuel'!$A:$A,AO$3,'EIA Imports Jet Fuel'!$C:$C,$A59)</f>
        <v/>
      </c>
      <c r="AP59">
        <f>SUMIFS('EIA Imports Jet Fuel'!$D:$D,'EIA Imports Jet Fuel'!$A:$A,AP$3,'EIA Imports Jet Fuel'!$C:$C,$A59)</f>
        <v/>
      </c>
      <c r="AQ59">
        <f>SUMIFS('EIA Imports Jet Fuel'!$D:$D,'EIA Imports Jet Fuel'!$A:$A,AQ$3,'EIA Imports Jet Fuel'!$C:$C,$A59)</f>
        <v/>
      </c>
      <c r="AR59">
        <f>SUMIFS('EIA Imports Jet Fuel'!$D:$D,'EIA Imports Jet Fuel'!$A:$A,AR$3,'EIA Imports Jet Fuel'!$C:$C,$A59)</f>
        <v/>
      </c>
      <c r="AS59">
        <f>SUMIFS('EIA Imports Jet Fuel'!$D:$D,'EIA Imports Jet Fuel'!$A:$A,AS$3,'EIA Imports Jet Fuel'!$C:$C,$A59)</f>
        <v/>
      </c>
      <c r="AT59">
        <f>SUMIFS('EIA Imports Jet Fuel'!$D:$D,'EIA Imports Jet Fuel'!$A:$A,AT$3,'EIA Imports Jet Fuel'!$C:$C,$A59)</f>
        <v/>
      </c>
      <c r="AU59">
        <f>SUMIFS('EIA Imports Jet Fuel'!$D:$D,'EIA Imports Jet Fuel'!$A:$A,AU$3,'EIA Imports Jet Fuel'!$C:$C,$A59)</f>
        <v/>
      </c>
    </row>
    <row r="60" spans="1:47">
      <c r="A60" t="s">
        <v>1767</v>
      </c>
      <c r="B60" t="s">
        <v>1648</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1768</v>
      </c>
      <c r="B61" t="s">
        <v>1648</v>
      </c>
      <c r="C61" t="s">
        <v>1030</v>
      </c>
      <c r="D61">
        <f>'EIA Consumption'!AF108</f>
        <v/>
      </c>
      <c r="E61">
        <f>'EIA Consumption'!AG108</f>
        <v/>
      </c>
      <c r="F61">
        <f>'EIA Consumption'!AH108</f>
        <v/>
      </c>
      <c r="G61">
        <f>'EIA Consumption'!AI108</f>
        <v/>
      </c>
      <c r="H61">
        <f>'EIA Consumption'!AJ108</f>
        <v/>
      </c>
      <c r="I61">
        <f>'EIA Consumption'!AK108</f>
        <v/>
      </c>
      <c r="J61">
        <f>'EIA Consumption'!AL108</f>
        <v/>
      </c>
      <c r="K61">
        <f>'EIA Consumption'!AM108</f>
        <v/>
      </c>
      <c r="L61">
        <f>'EIA Consumption'!AN108</f>
        <v/>
      </c>
      <c r="M61">
        <f>'EIA Consumption'!AO108</f>
        <v/>
      </c>
      <c r="N61">
        <f>'EIA Consumption'!AP108</f>
        <v/>
      </c>
      <c r="O61">
        <f>'EIA Consumption'!AQ108</f>
        <v/>
      </c>
      <c r="P61">
        <f>'EIA Consumption'!AR108</f>
        <v/>
      </c>
      <c r="Q61">
        <f>'EIA Consumption'!AS108</f>
        <v/>
      </c>
      <c r="R61">
        <f>'EIA Consumption'!AT108</f>
        <v/>
      </c>
      <c r="S61">
        <f>'EIA Consumption'!AU108</f>
        <v/>
      </c>
      <c r="T61">
        <f>'EIA Consumption'!AV108</f>
        <v/>
      </c>
      <c r="U61">
        <f>'EIA Consumption'!AW108</f>
        <v/>
      </c>
      <c r="V61">
        <f>'EIA Consumption'!AX108</f>
        <v/>
      </c>
      <c r="W61">
        <f>'EIA Consumption'!AY108</f>
        <v/>
      </c>
      <c r="X61">
        <f>'EIA Consumption'!AZ108</f>
        <v/>
      </c>
      <c r="Y61">
        <f>'EIA Consumption'!BA108</f>
        <v/>
      </c>
      <c r="Z61">
        <f>'EIA Consumption'!BB108</f>
        <v/>
      </c>
      <c r="AA61">
        <f>'EIA Consumption'!BC108</f>
        <v/>
      </c>
      <c r="AB61">
        <f>'EIA Consumption'!BD108</f>
        <v/>
      </c>
      <c r="AC61">
        <f>'EIA Consumption'!BE108</f>
        <v/>
      </c>
      <c r="AD61">
        <f>'EIA Consumption'!BF108</f>
        <v/>
      </c>
      <c r="AE61">
        <f>'EIA Consumption'!BG108</f>
        <v/>
      </c>
      <c r="AF61">
        <f>'EIA Consumption'!BH108</f>
        <v/>
      </c>
      <c r="AG61">
        <f>'EIA Consumption'!BI108</f>
        <v/>
      </c>
      <c r="AH61">
        <f>'EIA Consumption'!BJ108</f>
        <v/>
      </c>
      <c r="AI61">
        <f>'EIA Consumption'!BK108</f>
        <v/>
      </c>
      <c r="AJ61">
        <f>'EIA Consumption'!BL108</f>
        <v/>
      </c>
      <c r="AK61">
        <f>'EIA Consumption'!BM108</f>
        <v/>
      </c>
      <c r="AL61">
        <f>'EIA Consumption'!BN108</f>
        <v/>
      </c>
      <c r="AM61">
        <f>'EIA Consumption'!BO108</f>
        <v/>
      </c>
      <c r="AN61">
        <f>'EIA Consumption'!BP108</f>
        <v/>
      </c>
      <c r="AO61">
        <f>'EIA Consumption'!BQ108</f>
        <v/>
      </c>
      <c r="AP61">
        <f>'EIA Consumption'!BR108</f>
        <v/>
      </c>
      <c r="AQ61">
        <f>'EIA Consumption'!BS108</f>
        <v/>
      </c>
      <c r="AR61">
        <f>'EIA Consumption'!BT108</f>
        <v/>
      </c>
      <c r="AS61">
        <f>'EIA Consumption'!BU108</f>
        <v/>
      </c>
      <c r="AT61">
        <f>'EIA Consumption'!BV108</f>
        <v/>
      </c>
      <c r="AU61">
        <f>'EIA Consumption'!BW108</f>
        <v/>
      </c>
    </row>
    <row r="62" spans="1:47">
      <c r="A62" t="s">
        <v>1769</v>
      </c>
      <c r="B62" t="s">
        <v>1648</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1768</v>
      </c>
      <c r="B63" t="s">
        <v>1648</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1770</v>
      </c>
    </row>
    <row r="67" spans="1:47">
      <c r="A67" t="s">
        <v>303</v>
      </c>
      <c r="B67" t="s">
        <v>1655</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414</v>
      </c>
      <c r="B68" t="s">
        <v>1655</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323</v>
      </c>
      <c r="B69" t="s">
        <v>1655</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291</v>
      </c>
      <c r="B70" t="s">
        <v>1655</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280</v>
      </c>
      <c r="B71" t="s">
        <v>1655</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311</v>
      </c>
      <c r="B72" t="s">
        <v>1655</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349</v>
      </c>
      <c r="B73" t="s">
        <v>1655</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399</v>
      </c>
      <c r="B74" t="s">
        <v>1655</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288</v>
      </c>
      <c r="B75" t="s">
        <v>1655</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272</v>
      </c>
      <c r="B76" t="s">
        <v>1655</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415</v>
      </c>
      <c r="B77" t="s">
        <v>1655</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273</v>
      </c>
      <c r="B78" t="s">
        <v>1655</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332</v>
      </c>
      <c r="B79" t="s">
        <v>1655</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306</v>
      </c>
      <c r="B80" t="s">
        <v>1655</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418</v>
      </c>
      <c r="B81" t="s">
        <v>1655</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412</v>
      </c>
      <c r="B82" t="s">
        <v>1655</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287</v>
      </c>
      <c r="B83" t="s">
        <v>1655</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374</v>
      </c>
      <c r="B84" t="s">
        <v>1655</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371</v>
      </c>
      <c r="B85" t="s">
        <v>1655</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346</v>
      </c>
      <c r="B86" t="s">
        <v>1655</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279</v>
      </c>
      <c r="B87" t="s">
        <v>1655</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296</v>
      </c>
      <c r="B88" t="s">
        <v>1655</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334</v>
      </c>
      <c r="B89" t="s">
        <v>1655</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252</v>
      </c>
      <c r="B90" t="s">
        <v>1655</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420</v>
      </c>
      <c r="B91" t="s">
        <v>1655</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386</v>
      </c>
      <c r="B92" t="s">
        <v>1655</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266</v>
      </c>
      <c r="B93" t="s">
        <v>1655</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261</v>
      </c>
      <c r="B94" t="s">
        <v>1655</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361</v>
      </c>
      <c r="B95" t="s">
        <v>1655</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283</v>
      </c>
      <c r="B96" t="s">
        <v>1655</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369</v>
      </c>
      <c r="B97" t="s">
        <v>1655</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270</v>
      </c>
      <c r="B98" t="s">
        <v>1655</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328</v>
      </c>
      <c r="B99" t="s">
        <v>1655</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290</v>
      </c>
      <c r="B100" t="s">
        <v>1655</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298</v>
      </c>
      <c r="B101" t="s">
        <v>1655</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307</v>
      </c>
      <c r="B102" t="s">
        <v>1655</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359</v>
      </c>
      <c r="B103" t="s">
        <v>1655</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343</v>
      </c>
      <c r="B104" t="s">
        <v>1655</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295</v>
      </c>
      <c r="B105" t="s">
        <v>1655</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300</v>
      </c>
      <c r="B106" t="s">
        <v>1655</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377</v>
      </c>
      <c r="B107" t="s">
        <v>1655</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325</v>
      </c>
      <c r="B108" t="s">
        <v>1655</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317</v>
      </c>
      <c r="B109" t="s">
        <v>1655</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281</v>
      </c>
      <c r="B110" t="s">
        <v>1655</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262</v>
      </c>
      <c r="B111" t="s">
        <v>1655</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337</v>
      </c>
      <c r="B112" t="s">
        <v>1655</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342</v>
      </c>
      <c r="B113" t="s">
        <v>1655</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327</v>
      </c>
      <c r="B114" t="s">
        <v>1655</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294</v>
      </c>
      <c r="B115" t="s">
        <v>1655</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340</v>
      </c>
      <c r="B116" t="s">
        <v>1655</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350</v>
      </c>
      <c r="B117" t="s">
        <v>1655</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257</v>
      </c>
      <c r="B118" t="s">
        <v>1655</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304</v>
      </c>
      <c r="B119" t="s">
        <v>1655</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271</v>
      </c>
      <c r="B120" t="s">
        <v>1655</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358</v>
      </c>
      <c r="B121" t="s">
        <v>1655</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326</v>
      </c>
      <c r="B122" t="s">
        <v>1655</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1767</v>
      </c>
      <c r="B123" t="s">
        <v>1655</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1768</v>
      </c>
      <c r="B124" t="s">
        <v>1655</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1769</v>
      </c>
      <c r="B125" t="s">
        <v>1655</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1768</v>
      </c>
      <c r="B126" t="s">
        <v>1658</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1747</v>
      </c>
      <c r="B128" t="s">
        <v>1658</v>
      </c>
      <c r="D128">
        <f>'EIA Consumption'!AF107</f>
        <v/>
      </c>
      <c r="E128">
        <f>'EIA Consumption'!AG107</f>
        <v/>
      </c>
      <c r="F128">
        <f>'EIA Consumption'!AH107</f>
        <v/>
      </c>
      <c r="G128">
        <f>'EIA Consumption'!AI107</f>
        <v/>
      </c>
      <c r="H128">
        <f>'EIA Consumption'!AJ107</f>
        <v/>
      </c>
      <c r="I128">
        <f>'EIA Consumption'!AK107</f>
        <v/>
      </c>
      <c r="J128">
        <f>'EIA Consumption'!AL107</f>
        <v/>
      </c>
      <c r="K128">
        <f>'EIA Consumption'!AM107</f>
        <v/>
      </c>
      <c r="L128">
        <f>'EIA Consumption'!AN107</f>
        <v/>
      </c>
      <c r="M128">
        <f>'EIA Consumption'!AO107</f>
        <v/>
      </c>
      <c r="N128">
        <f>'EIA Consumption'!AP107</f>
        <v/>
      </c>
      <c r="O128">
        <f>'EIA Consumption'!AQ107</f>
        <v/>
      </c>
      <c r="P128">
        <f>'EIA Consumption'!AR107</f>
        <v/>
      </c>
      <c r="Q128">
        <f>'EIA Consumption'!AS107</f>
        <v/>
      </c>
      <c r="R128">
        <f>'EIA Consumption'!AT107</f>
        <v/>
      </c>
      <c r="S128">
        <f>'EIA Consumption'!AU107</f>
        <v/>
      </c>
      <c r="T128">
        <f>'EIA Consumption'!AV107</f>
        <v/>
      </c>
      <c r="U128">
        <f>'EIA Consumption'!AW107</f>
        <v/>
      </c>
      <c r="V128">
        <f>'EIA Consumption'!AX107</f>
        <v/>
      </c>
      <c r="W128">
        <f>'EIA Consumption'!AY107</f>
        <v/>
      </c>
      <c r="X128">
        <f>'EIA Consumption'!AZ107</f>
        <v/>
      </c>
      <c r="Y128">
        <f>'EIA Consumption'!BA107</f>
        <v/>
      </c>
      <c r="Z128">
        <f>'EIA Consumption'!BB107</f>
        <v/>
      </c>
      <c r="AA128">
        <f>'EIA Consumption'!BC107</f>
        <v/>
      </c>
    </row>
    <row r="129" spans="1:47">
      <c r="A129" t="s">
        <v>1748</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row>
    <row r="131" spans="1:47">
      <c r="A131" t="s">
        <v>1659</v>
      </c>
      <c r="C131" t="s">
        <v>1660</v>
      </c>
    </row>
    <row r="133" spans="1:47">
      <c r="A133" t="s">
        <v>303</v>
      </c>
      <c r="B133" t="s">
        <v>1661</v>
      </c>
      <c r="C133">
        <f>'LCEF by Country'!G4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414</v>
      </c>
      <c r="B134" t="s">
        <v>1661</v>
      </c>
      <c r="C134">
        <f>'LCEF by Country'!G5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323</v>
      </c>
      <c r="B135" t="s">
        <v>1661</v>
      </c>
      <c r="C135">
        <f>'LCEF by Country'!G6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291</v>
      </c>
      <c r="B136" t="s">
        <v>1661</v>
      </c>
      <c r="C136">
        <f>'LCEF by Country'!G7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280</v>
      </c>
      <c r="B137" t="s">
        <v>1661</v>
      </c>
      <c r="C137">
        <f>'LCEF by Country'!G8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311</v>
      </c>
      <c r="B138" t="s">
        <v>1661</v>
      </c>
      <c r="C138">
        <f>'LCEF by Country'!G9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349</v>
      </c>
      <c r="B139" t="s">
        <v>1661</v>
      </c>
      <c r="C139">
        <f>'LCEF by Country'!G10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399</v>
      </c>
      <c r="B140" t="s">
        <v>1661</v>
      </c>
      <c r="C140">
        <f>'LCEF by Country'!G11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288</v>
      </c>
      <c r="B141" t="s">
        <v>1661</v>
      </c>
      <c r="C141">
        <f>'LCEF by Country'!G12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272</v>
      </c>
      <c r="B142" t="s">
        <v>1661</v>
      </c>
      <c r="C142">
        <f>'LCEF by Country'!G13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415</v>
      </c>
      <c r="B143" t="s">
        <v>1661</v>
      </c>
      <c r="C143">
        <f>'LCEF by Country'!G14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273</v>
      </c>
      <c r="B144" t="s">
        <v>1661</v>
      </c>
      <c r="C144">
        <f>'LCEF by Country'!G15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332</v>
      </c>
      <c r="B145" t="s">
        <v>1661</v>
      </c>
      <c r="C145">
        <f>'LCEF by Country'!G16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306</v>
      </c>
      <c r="B146" t="s">
        <v>1661</v>
      </c>
      <c r="C146">
        <f>'LCEF by Country'!G17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418</v>
      </c>
      <c r="B147" t="s">
        <v>1661</v>
      </c>
      <c r="C147">
        <f>'LCEF by Country'!G18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412</v>
      </c>
      <c r="B148" t="s">
        <v>1661</v>
      </c>
      <c r="C148">
        <f>'LCEF by Country'!G19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287</v>
      </c>
      <c r="B149" t="s">
        <v>1661</v>
      </c>
      <c r="C149">
        <f>'LCEF by Country'!G20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374</v>
      </c>
      <c r="B150" t="s">
        <v>1661</v>
      </c>
      <c r="C150">
        <f>'LCEF by Country'!G21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371</v>
      </c>
      <c r="B151" t="s">
        <v>1661</v>
      </c>
      <c r="C151">
        <f>'LCEF by Country'!G22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346</v>
      </c>
      <c r="B152" t="s">
        <v>1661</v>
      </c>
      <c r="C152">
        <f>'LCEF by Country'!G23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279</v>
      </c>
      <c r="B153" t="s">
        <v>1661</v>
      </c>
      <c r="C153">
        <f>'LCEF by Country'!G24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296</v>
      </c>
      <c r="B154" t="s">
        <v>1661</v>
      </c>
      <c r="C154">
        <f>'LCEF by Country'!G25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334</v>
      </c>
      <c r="B155" t="s">
        <v>1661</v>
      </c>
      <c r="C155">
        <f>'LCEF by Country'!G26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252</v>
      </c>
      <c r="B156" t="s">
        <v>1661</v>
      </c>
      <c r="C156">
        <f>'LCEF by Country'!G27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420</v>
      </c>
      <c r="B157" t="s">
        <v>1661</v>
      </c>
      <c r="C157">
        <f>'LCEF by Country'!G28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386</v>
      </c>
      <c r="B158" t="s">
        <v>1661</v>
      </c>
      <c r="C158">
        <f>'LCEF by Country'!G29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266</v>
      </c>
      <c r="B159" t="s">
        <v>1661</v>
      </c>
      <c r="C159">
        <f>'LCEF by Country'!G30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261</v>
      </c>
      <c r="B160" t="s">
        <v>1661</v>
      </c>
      <c r="C160">
        <f>'LCEF by Country'!G31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361</v>
      </c>
      <c r="B161" t="s">
        <v>1661</v>
      </c>
      <c r="C161">
        <f>'LCEF by Country'!G32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283</v>
      </c>
      <c r="B162" t="s">
        <v>1661</v>
      </c>
      <c r="C162">
        <f>'LCEF by Country'!G33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369</v>
      </c>
      <c r="B163" t="s">
        <v>1661</v>
      </c>
      <c r="C163">
        <f>'LCEF by Country'!G34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270</v>
      </c>
      <c r="B164" t="s">
        <v>1661</v>
      </c>
      <c r="C164">
        <f>'LCEF by Country'!G35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328</v>
      </c>
      <c r="B165" t="s">
        <v>1661</v>
      </c>
      <c r="C165">
        <f>'LCEF by Country'!G36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290</v>
      </c>
      <c r="B166" t="s">
        <v>1661</v>
      </c>
      <c r="C166">
        <f>'LCEF by Country'!G37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298</v>
      </c>
      <c r="B167" t="s">
        <v>1661</v>
      </c>
      <c r="C167">
        <f>'LCEF by Country'!G38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307</v>
      </c>
      <c r="B168" t="s">
        <v>1661</v>
      </c>
      <c r="C168">
        <f>'LCEF by Country'!G39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359</v>
      </c>
      <c r="B169" t="s">
        <v>1661</v>
      </c>
      <c r="C169">
        <f>'LCEF by Country'!G40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343</v>
      </c>
      <c r="B170" t="s">
        <v>1661</v>
      </c>
      <c r="C170">
        <f>'LCEF by Country'!G41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295</v>
      </c>
      <c r="B171" t="s">
        <v>1661</v>
      </c>
      <c r="C171">
        <f>'LCEF by Country'!G42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300</v>
      </c>
      <c r="B172" t="s">
        <v>1661</v>
      </c>
      <c r="C172">
        <f>'LCEF by Country'!G43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377</v>
      </c>
      <c r="B173" t="s">
        <v>1661</v>
      </c>
      <c r="C173">
        <f>'LCEF by Country'!G44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325</v>
      </c>
      <c r="B174" t="s">
        <v>1661</v>
      </c>
      <c r="C174">
        <f>'LCEF by Country'!G45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317</v>
      </c>
      <c r="B175" t="s">
        <v>1661</v>
      </c>
      <c r="C175">
        <f>'LCEF by Country'!G46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281</v>
      </c>
      <c r="B176" t="s">
        <v>1661</v>
      </c>
      <c r="C176">
        <f>'LCEF by Country'!G47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262</v>
      </c>
      <c r="B177" t="s">
        <v>1661</v>
      </c>
      <c r="C177">
        <f>'LCEF by Country'!G48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337</v>
      </c>
      <c r="B178" t="s">
        <v>1661</v>
      </c>
      <c r="C178">
        <f>'LCEF by Country'!G49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342</v>
      </c>
      <c r="B179" t="s">
        <v>1661</v>
      </c>
      <c r="C179">
        <f>'LCEF by Country'!G50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327</v>
      </c>
      <c r="B180" t="s">
        <v>1661</v>
      </c>
      <c r="C180">
        <f>'LCEF by Country'!G51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294</v>
      </c>
      <c r="B181" t="s">
        <v>1661</v>
      </c>
      <c r="C181">
        <f>'LCEF by Country'!G52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340</v>
      </c>
      <c r="B182" t="s">
        <v>1661</v>
      </c>
      <c r="C182">
        <f>'LCEF by Country'!G53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350</v>
      </c>
      <c r="B183" t="s">
        <v>1661</v>
      </c>
      <c r="C183">
        <f>'LCEF by Country'!G54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257</v>
      </c>
      <c r="B184" t="s">
        <v>1661</v>
      </c>
      <c r="C184">
        <f>'LCEF by Country'!G55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304</v>
      </c>
      <c r="B185" t="s">
        <v>1661</v>
      </c>
      <c r="C185">
        <f>'LCEF by Country'!G56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271</v>
      </c>
      <c r="B186" t="s">
        <v>1661</v>
      </c>
      <c r="C186">
        <f>'LCEF by Country'!G57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358</v>
      </c>
      <c r="B187" t="s">
        <v>1661</v>
      </c>
      <c r="C187">
        <f>'LCEF by Country'!G58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326</v>
      </c>
      <c r="B188" t="s">
        <v>1661</v>
      </c>
      <c r="C188">
        <f>'LCEF by Country'!G59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1749</v>
      </c>
      <c r="B189" t="s">
        <v>1661</v>
      </c>
      <c r="C189">
        <f>'LCEF by Country'!G60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1662</v>
      </c>
      <c r="B191" t="s">
        <v>1771</v>
      </c>
      <c r="C191" t="s">
        <v>1663</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1664</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1665</v>
      </c>
      <c r="D193">
        <f>'Carbon Coefficients'!$D$51</f>
        <v/>
      </c>
      <c r="E193">
        <f>'Carbon Coefficients'!$D$51</f>
        <v/>
      </c>
      <c r="F193">
        <f>'Carbon Coefficients'!$D$51</f>
        <v/>
      </c>
      <c r="G193">
        <f>'Carbon Coefficients'!$D$51</f>
        <v/>
      </c>
      <c r="H193">
        <f>'Carbon Coefficients'!$D$51</f>
        <v/>
      </c>
      <c r="I193">
        <f>'Carbon Coefficients'!$D$51</f>
        <v/>
      </c>
      <c r="J193">
        <f>'Carbon Coefficients'!$D$51</f>
        <v/>
      </c>
      <c r="K193">
        <f>'Carbon Coefficients'!$D$51</f>
        <v/>
      </c>
      <c r="L193">
        <f>'Carbon Coefficients'!$D$51</f>
        <v/>
      </c>
      <c r="M193">
        <f>'Carbon Coefficients'!$D$51</f>
        <v/>
      </c>
      <c r="N193">
        <f>'Carbon Coefficients'!$D$51</f>
        <v/>
      </c>
      <c r="O193">
        <f>'Carbon Coefficients'!$D$51</f>
        <v/>
      </c>
      <c r="P193">
        <f>'Carbon Coefficients'!$D$51</f>
        <v/>
      </c>
      <c r="Q193">
        <f>'Carbon Coefficients'!$D$51</f>
        <v/>
      </c>
      <c r="R193">
        <f>'Carbon Coefficients'!$D$51</f>
        <v/>
      </c>
      <c r="S193">
        <f>'Carbon Coefficients'!$D$51</f>
        <v/>
      </c>
      <c r="T193">
        <f>'Carbon Coefficients'!$D$51</f>
        <v/>
      </c>
      <c r="U193">
        <f>'Carbon Coefficients'!$D$51</f>
        <v/>
      </c>
      <c r="V193">
        <f>'Carbon Coefficients'!$D$51</f>
        <v/>
      </c>
      <c r="W193">
        <f>'Carbon Coefficients'!$D$51</f>
        <v/>
      </c>
      <c r="X193">
        <f>'Carbon Coefficients'!$D$51</f>
        <v/>
      </c>
      <c r="Y193">
        <f>'Carbon Coefficients'!$D$51</f>
        <v/>
      </c>
      <c r="Z193">
        <f>'Carbon Coefficients'!$D$51</f>
        <v/>
      </c>
      <c r="AA193">
        <f>'Carbon Coefficients'!$D$51</f>
        <v/>
      </c>
      <c r="AB193">
        <f>'Carbon Coefficients'!$D$51</f>
        <v/>
      </c>
      <c r="AC193">
        <f>'Carbon Coefficients'!$D$51</f>
        <v/>
      </c>
      <c r="AD193">
        <f>'Carbon Coefficients'!$D$51</f>
        <v/>
      </c>
      <c r="AE193">
        <f>'Carbon Coefficients'!$D$51</f>
        <v/>
      </c>
      <c r="AF193">
        <f>'Carbon Coefficients'!$D$51</f>
        <v/>
      </c>
      <c r="AG193">
        <f>'Carbon Coefficients'!$D$51</f>
        <v/>
      </c>
      <c r="AH193">
        <f>'Carbon Coefficients'!$D$51</f>
        <v/>
      </c>
      <c r="AI193">
        <f>'Carbon Coefficients'!$D$51</f>
        <v/>
      </c>
      <c r="AJ193">
        <f>'Carbon Coefficients'!$D$51</f>
        <v/>
      </c>
      <c r="AK193">
        <f>'Carbon Coefficients'!$D$51</f>
        <v/>
      </c>
      <c r="AL193">
        <f>'Carbon Coefficients'!$D$51</f>
        <v/>
      </c>
      <c r="AM193">
        <f>'Carbon Coefficients'!$D$51</f>
        <v/>
      </c>
      <c r="AN193">
        <f>'Carbon Coefficients'!$D$51</f>
        <v/>
      </c>
      <c r="AO193">
        <f>'Carbon Coefficients'!$D$51</f>
        <v/>
      </c>
      <c r="AP193">
        <f>'Carbon Coefficients'!$D$51</f>
        <v/>
      </c>
      <c r="AQ193">
        <f>'Carbon Coefficients'!$D$51</f>
        <v/>
      </c>
      <c r="AR193">
        <f>'Carbon Coefficients'!$D$51</f>
        <v/>
      </c>
      <c r="AS193">
        <f>'Carbon Coefficients'!$D$51</f>
        <v/>
      </c>
      <c r="AT193">
        <f>'Carbon Coefficients'!$D$51</f>
        <v/>
      </c>
      <c r="AU193">
        <f>'Carbon Coefficients'!$D$51</f>
        <v/>
      </c>
    </row>
    <row r="194" spans="1:47">
      <c r="A194" t="s">
        <v>1666</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1667</v>
      </c>
      <c r="C196" t="s">
        <v>1668</v>
      </c>
    </row>
    <row r="197" spans="1:47">
      <c r="A197" t="s">
        <v>1750</v>
      </c>
    </row>
    <row r="199" spans="1:47">
      <c r="A199" t="s">
        <v>303</v>
      </c>
      <c r="B199" t="s">
        <v>1669</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414</v>
      </c>
      <c r="B200" t="s">
        <v>1669</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323</v>
      </c>
      <c r="B201" t="s">
        <v>1669</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291</v>
      </c>
      <c r="B202" t="s">
        <v>1669</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280</v>
      </c>
      <c r="B203" t="s">
        <v>1669</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311</v>
      </c>
      <c r="B204" t="s">
        <v>1669</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349</v>
      </c>
      <c r="B205" t="s">
        <v>1669</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399</v>
      </c>
      <c r="B206" t="s">
        <v>1669</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288</v>
      </c>
      <c r="B207" t="s">
        <v>1669</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272</v>
      </c>
      <c r="B208" t="s">
        <v>1669</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415</v>
      </c>
      <c r="B209" t="s">
        <v>1669</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273</v>
      </c>
      <c r="B210" t="s">
        <v>1669</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332</v>
      </c>
      <c r="B211" t="s">
        <v>1669</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306</v>
      </c>
      <c r="B212" t="s">
        <v>1669</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418</v>
      </c>
      <c r="B213" t="s">
        <v>1669</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412</v>
      </c>
      <c r="B214" t="s">
        <v>1669</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287</v>
      </c>
      <c r="B215" t="s">
        <v>1669</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374</v>
      </c>
      <c r="B216" t="s">
        <v>1669</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371</v>
      </c>
      <c r="B217" t="s">
        <v>1669</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346</v>
      </c>
      <c r="B218" t="s">
        <v>1669</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279</v>
      </c>
      <c r="B219" t="s">
        <v>1669</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296</v>
      </c>
      <c r="B220" t="s">
        <v>1669</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334</v>
      </c>
      <c r="B221" t="s">
        <v>1669</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252</v>
      </c>
      <c r="B222" t="s">
        <v>1669</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420</v>
      </c>
      <c r="B223" t="s">
        <v>1669</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386</v>
      </c>
      <c r="B224" t="s">
        <v>1669</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266</v>
      </c>
      <c r="B225" t="s">
        <v>1669</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261</v>
      </c>
      <c r="B226" t="s">
        <v>1669</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361</v>
      </c>
      <c r="B227" t="s">
        <v>1669</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283</v>
      </c>
      <c r="B228" t="s">
        <v>1669</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369</v>
      </c>
      <c r="B229" t="s">
        <v>1669</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270</v>
      </c>
      <c r="B230" t="s">
        <v>1669</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328</v>
      </c>
      <c r="B231" t="s">
        <v>1669</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290</v>
      </c>
      <c r="B232" t="s">
        <v>1669</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298</v>
      </c>
      <c r="B233" t="s">
        <v>1669</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307</v>
      </c>
      <c r="B234" t="s">
        <v>1669</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359</v>
      </c>
      <c r="B235" t="s">
        <v>1669</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343</v>
      </c>
      <c r="B236" t="s">
        <v>1669</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295</v>
      </c>
      <c r="B237" t="s">
        <v>1669</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300</v>
      </c>
      <c r="B238" t="s">
        <v>1669</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377</v>
      </c>
      <c r="B239" t="s">
        <v>1669</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325</v>
      </c>
      <c r="B240" t="s">
        <v>1669</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317</v>
      </c>
      <c r="B241" t="s">
        <v>1669</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281</v>
      </c>
      <c r="B242" t="s">
        <v>1669</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262</v>
      </c>
      <c r="B243" t="s">
        <v>1669</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337</v>
      </c>
      <c r="B244" t="s">
        <v>1669</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342</v>
      </c>
      <c r="B245" t="s">
        <v>1669</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327</v>
      </c>
      <c r="B246" t="s">
        <v>1669</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294</v>
      </c>
      <c r="B247" t="s">
        <v>1669</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340</v>
      </c>
      <c r="B248" t="s">
        <v>1669</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350</v>
      </c>
      <c r="B249" t="s">
        <v>1669</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257</v>
      </c>
      <c r="B250" t="s">
        <v>1669</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304</v>
      </c>
      <c r="B251" t="s">
        <v>1669</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271</v>
      </c>
      <c r="B252" t="s">
        <v>1669</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358</v>
      </c>
      <c r="B253" t="s">
        <v>1669</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326</v>
      </c>
      <c r="B254" t="s">
        <v>1669</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1749</v>
      </c>
      <c r="B255" t="s">
        <v>1669</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1751</v>
      </c>
      <c r="B257" t="s">
        <v>1655</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1752</v>
      </c>
      <c r="B258" t="s">
        <v>1655</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1662</v>
      </c>
      <c r="B259" t="s">
        <v>1658</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1670</v>
      </c>
    </row>
    <row r="262" spans="1:47">
      <c r="A262" t="s">
        <v>1671</v>
      </c>
      <c r="B262" t="s">
        <v>1672</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0</v>
      </c>
    </row>
    <row r="265" spans="1:47">
      <c r="A265" t="s">
        <v>1753</v>
      </c>
    </row>
    <row r="266" spans="1:47">
      <c r="A266" t="s">
        <v>1754</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BU5"/>
  <sheetViews>
    <sheetView workbookViewId="0">
      <selection activeCell="A1" sqref="A1"/>
    </sheetView>
  </sheetViews>
  <sheetFormatPr baseColWidth="10" defaultRowHeight="15"/>
  <sheetData>
    <row r="1" spans="1:73">
      <c r="A1" t="s">
        <v>15</v>
      </c>
      <c r="B1" t="s">
        <v>1772</v>
      </c>
      <c r="C1" t="n">
        <v>1960</v>
      </c>
      <c r="D1" t="n">
        <v>1961</v>
      </c>
      <c r="E1" t="n">
        <v>1962</v>
      </c>
      <c r="F1" t="n">
        <v>1963</v>
      </c>
      <c r="G1" t="n">
        <v>1964</v>
      </c>
      <c r="H1" t="n">
        <v>1965</v>
      </c>
      <c r="I1" t="n">
        <v>1966</v>
      </c>
      <c r="J1" t="n">
        <v>1967</v>
      </c>
      <c r="K1" t="n">
        <v>1968</v>
      </c>
      <c r="L1" t="n">
        <v>1969</v>
      </c>
      <c r="M1" t="n">
        <v>1970</v>
      </c>
      <c r="N1" t="n">
        <v>1971</v>
      </c>
      <c r="O1" t="n">
        <v>1972</v>
      </c>
      <c r="P1" t="n">
        <v>1973</v>
      </c>
      <c r="Q1" t="n">
        <v>1974</v>
      </c>
      <c r="R1" t="n">
        <v>1975</v>
      </c>
      <c r="S1" t="n">
        <v>1976</v>
      </c>
      <c r="T1" t="n">
        <v>1977</v>
      </c>
      <c r="U1" t="n">
        <v>1978</v>
      </c>
      <c r="V1" t="n">
        <v>1979</v>
      </c>
      <c r="W1" t="n">
        <v>1980</v>
      </c>
      <c r="X1" t="n">
        <v>1981</v>
      </c>
      <c r="Y1" t="n">
        <v>1982</v>
      </c>
      <c r="Z1" t="n">
        <v>1983</v>
      </c>
      <c r="AA1" t="n">
        <v>1984</v>
      </c>
      <c r="AB1" t="n">
        <v>1985</v>
      </c>
      <c r="AC1" t="n">
        <v>1986</v>
      </c>
      <c r="AD1" t="n">
        <v>1987</v>
      </c>
      <c r="AE1" t="n">
        <v>1988</v>
      </c>
      <c r="AF1" t="n">
        <v>1989</v>
      </c>
      <c r="AG1" t="n">
        <v>1990</v>
      </c>
      <c r="AH1" t="n">
        <v>1991</v>
      </c>
      <c r="AI1" t="n">
        <v>1992</v>
      </c>
      <c r="AJ1" t="n">
        <v>1993</v>
      </c>
      <c r="AK1" t="n">
        <v>1994</v>
      </c>
      <c r="AL1" t="n">
        <v>1995</v>
      </c>
      <c r="AM1" t="n">
        <v>1996</v>
      </c>
      <c r="AN1" t="n">
        <v>1997</v>
      </c>
      <c r="AO1" t="n">
        <v>1998</v>
      </c>
      <c r="AP1" t="n">
        <v>1999</v>
      </c>
      <c r="AQ1" t="n">
        <v>2000</v>
      </c>
      <c r="AR1" t="n">
        <v>2001</v>
      </c>
      <c r="AS1" t="n">
        <v>2002</v>
      </c>
      <c r="AT1" t="n">
        <v>2003</v>
      </c>
      <c r="AU1" t="n">
        <v>2004</v>
      </c>
      <c r="AV1" t="n">
        <v>2005</v>
      </c>
      <c r="AW1" t="n">
        <v>2006</v>
      </c>
      <c r="AX1" t="n">
        <v>2007</v>
      </c>
      <c r="AY1" t="n">
        <v>2008</v>
      </c>
      <c r="AZ1" t="n">
        <v>2009</v>
      </c>
      <c r="BA1" t="n">
        <v>2010</v>
      </c>
      <c r="BB1" t="n">
        <v>2011</v>
      </c>
      <c r="BC1" t="n">
        <v>2012</v>
      </c>
      <c r="BD1" t="n">
        <v>2013</v>
      </c>
      <c r="BE1" t="n">
        <v>2014</v>
      </c>
      <c r="BF1" t="n">
        <v>2015</v>
      </c>
      <c r="BG1" t="n">
        <v>2016</v>
      </c>
      <c r="BH1" t="n">
        <v>2017</v>
      </c>
      <c r="BI1" t="n">
        <v>2018</v>
      </c>
      <c r="BJ1" t="n">
        <v>2019</v>
      </c>
      <c r="BK1" t="n">
        <v>2020</v>
      </c>
      <c r="BL1" t="n">
        <v>2021</v>
      </c>
      <c r="BM1" t="n">
        <v>2022</v>
      </c>
      <c r="BN1" t="n">
        <v>2023</v>
      </c>
      <c r="BO1" t="n">
        <v>2024</v>
      </c>
      <c r="BP1" t="n">
        <v>2025</v>
      </c>
      <c r="BQ1" t="n">
        <v>2026</v>
      </c>
      <c r="BR1" t="n">
        <v>2027</v>
      </c>
      <c r="BS1" t="n">
        <v>2028</v>
      </c>
      <c r="BT1" t="n">
        <v>2029</v>
      </c>
      <c r="BU1" t="n">
        <v>2030</v>
      </c>
    </row>
    <row r="2" spans="1:73">
      <c r="A2" t="s">
        <v>1773</v>
      </c>
      <c r="C2">
        <f>SUMIF('Input DBEDT Monthly Energy'!$3:$3,C1,'Input DBEDT Monthly Energy'!$112:$112)</f>
        <v/>
      </c>
      <c r="D2">
        <f>SUMIF('Input DBEDT Monthly Energy'!$3:$3,D1,'Input DBEDT Monthly Energy'!$112:$112)</f>
        <v/>
      </c>
      <c r="E2">
        <f>SUMIF('Input DBEDT Monthly Energy'!$3:$3,E1,'Input DBEDT Monthly Energy'!$112:$112)</f>
        <v/>
      </c>
      <c r="F2">
        <f>SUMIF('Input DBEDT Monthly Energy'!$3:$3,F1,'Input DBEDT Monthly Energy'!$112:$112)</f>
        <v/>
      </c>
      <c r="G2">
        <f>SUMIF('Input DBEDT Monthly Energy'!$3:$3,G1,'Input DBEDT Monthly Energy'!$112:$112)</f>
        <v/>
      </c>
      <c r="H2">
        <f>SUMIF('Input DBEDT Monthly Energy'!$3:$3,H1,'Input DBEDT Monthly Energy'!$112:$112)</f>
        <v/>
      </c>
      <c r="I2">
        <f>SUMIF('Input DBEDT Monthly Energy'!$3:$3,I1,'Input DBEDT Monthly Energy'!$112:$112)</f>
        <v/>
      </c>
      <c r="J2">
        <f>SUMIF('Input DBEDT Monthly Energy'!$3:$3,J1,'Input DBEDT Monthly Energy'!$112:$112)</f>
        <v/>
      </c>
      <c r="K2">
        <f>SUMIF('Input DBEDT Monthly Energy'!$3:$3,K1,'Input DBEDT Monthly Energy'!$112:$112)</f>
        <v/>
      </c>
      <c r="L2">
        <f>SUMIF('Input DBEDT Monthly Energy'!$3:$3,L1,'Input DBEDT Monthly Energy'!$112:$112)</f>
        <v/>
      </c>
      <c r="M2">
        <f>SUMIF('Input DBEDT Monthly Energy'!$3:$3,M1,'Input DBEDT Monthly Energy'!$112:$112)</f>
        <v/>
      </c>
      <c r="N2">
        <f>SUMIF('Input DBEDT Monthly Energy'!$3:$3,N1,'Input DBEDT Monthly Energy'!$112:$112)</f>
        <v/>
      </c>
      <c r="O2">
        <f>SUMIF('Input DBEDT Monthly Energy'!$3:$3,O1,'Input DBEDT Monthly Energy'!$112:$112)</f>
        <v/>
      </c>
      <c r="P2">
        <f>SUMIF('Input DBEDT Monthly Energy'!$3:$3,P1,'Input DBEDT Monthly Energy'!$112:$112)</f>
        <v/>
      </c>
      <c r="Q2">
        <f>SUMIF('Input DBEDT Monthly Energy'!$3:$3,Q1,'Input DBEDT Monthly Energy'!$112:$112)</f>
        <v/>
      </c>
      <c r="R2">
        <f>SUMIF('Input DBEDT Monthly Energy'!$3:$3,R1,'Input DBEDT Monthly Energy'!$112:$112)</f>
        <v/>
      </c>
      <c r="S2">
        <f>SUMIF('Input DBEDT Monthly Energy'!$3:$3,S1,'Input DBEDT Monthly Energy'!$112:$112)</f>
        <v/>
      </c>
      <c r="T2">
        <f>SUMIF('Input DBEDT Monthly Energy'!$3:$3,T1,'Input DBEDT Monthly Energy'!$112:$112)</f>
        <v/>
      </c>
      <c r="U2">
        <f>SUMIF('Input DBEDT Monthly Energy'!$3:$3,U1,'Input DBEDT Monthly Energy'!$112:$112)</f>
        <v/>
      </c>
      <c r="V2">
        <f>SUMIF('Input DBEDT Monthly Energy'!$3:$3,V1,'Input DBEDT Monthly Energy'!$112:$112)</f>
        <v/>
      </c>
      <c r="W2">
        <f>SUMIF('Input DBEDT Monthly Energy'!$3:$3,W1,'Input DBEDT Monthly Energy'!$112:$112)</f>
        <v/>
      </c>
      <c r="X2">
        <f>SUMIF('Input DBEDT Monthly Energy'!$3:$3,X1,'Input DBEDT Monthly Energy'!$112:$112)</f>
        <v/>
      </c>
      <c r="Y2">
        <f>SUMIF('Input DBEDT Monthly Energy'!$3:$3,Y1,'Input DBEDT Monthly Energy'!$112:$112)</f>
        <v/>
      </c>
      <c r="Z2">
        <f>SUMIF('Input DBEDT Monthly Energy'!$3:$3,Z1,'Input DBEDT Monthly Energy'!$112:$112)</f>
        <v/>
      </c>
      <c r="AA2">
        <f>SUMIF('Input DBEDT Monthly Energy'!$3:$3,AA1,'Input DBEDT Monthly Energy'!$112:$112)</f>
        <v/>
      </c>
      <c r="AB2">
        <f>SUMIF('Input DBEDT Monthly Energy'!$3:$3,AB1,'Input DBEDT Monthly Energy'!$112:$112)</f>
        <v/>
      </c>
      <c r="AC2">
        <f>SUMIF('Input DBEDT Monthly Energy'!$3:$3,AC1,'Input DBEDT Monthly Energy'!$112:$112)</f>
        <v/>
      </c>
      <c r="AD2">
        <f>SUMIF('Input DBEDT Monthly Energy'!$3:$3,AD1,'Input DBEDT Monthly Energy'!$112:$112)</f>
        <v/>
      </c>
      <c r="AE2">
        <f>SUMIF('Input DBEDT Monthly Energy'!$3:$3,AE1,'Input DBEDT Monthly Energy'!$112:$112)</f>
        <v/>
      </c>
      <c r="AF2">
        <f>SUMIF('Input DBEDT Monthly Energy'!$3:$3,AF1,'Input DBEDT Monthly Energy'!$112:$112)</f>
        <v/>
      </c>
      <c r="AG2">
        <f>SUMIF('Input DBEDT Monthly Energy'!$3:$3,AG1,'Input DBEDT Monthly Energy'!$112:$112)</f>
        <v/>
      </c>
      <c r="AH2">
        <f>SUMIF('Input DBEDT Monthly Energy'!$3:$3,AH1,'Input DBEDT Monthly Energy'!$112:$112)</f>
        <v/>
      </c>
      <c r="AI2">
        <f>SUMIF('Input DBEDT Monthly Energy'!$3:$3,AI1,'Input DBEDT Monthly Energy'!$112:$112)</f>
        <v/>
      </c>
      <c r="AJ2">
        <f>SUMIF('Input DBEDT Monthly Energy'!$3:$3,AJ1,'Input DBEDT Monthly Energy'!$112:$112)</f>
        <v/>
      </c>
      <c r="AK2">
        <f>SUMIF('Input DBEDT Monthly Energy'!$3:$3,AK1,'Input DBEDT Monthly Energy'!$112:$112)</f>
        <v/>
      </c>
      <c r="AL2">
        <f>SUMIF('Input DBEDT Monthly Energy'!$3:$3,AL1,'Input DBEDT Monthly Energy'!$112:$112)</f>
        <v/>
      </c>
      <c r="AM2">
        <f>SUMIF('Input DBEDT Monthly Energy'!$3:$3,AM1,'Input DBEDT Monthly Energy'!$112:$112)</f>
        <v/>
      </c>
      <c r="AN2">
        <f>SUMIF('Input DBEDT Monthly Energy'!$3:$3,AN1,'Input DBEDT Monthly Energy'!$112:$112)</f>
        <v/>
      </c>
      <c r="AO2">
        <f>SUMIF('Input DBEDT Monthly Energy'!$3:$3,AO1,'Input DBEDT Monthly Energy'!$112:$112)</f>
        <v/>
      </c>
      <c r="AP2">
        <f>SUMIF('Input DBEDT Monthly Energy'!$3:$3,AP1,'Input DBEDT Monthly Energy'!$112:$112)</f>
        <v/>
      </c>
      <c r="AQ2">
        <f>SUMIF('Input DBEDT Monthly Energy'!$3:$3,AQ1,'Input DBEDT Monthly Energy'!$112:$112)</f>
        <v/>
      </c>
      <c r="AR2">
        <f>SUMIF('Input DBEDT Monthly Energy'!$3:$3,AR1,'Input DBEDT Monthly Energy'!$112:$112)</f>
        <v/>
      </c>
      <c r="AS2">
        <f>SUMIF('Input DBEDT Monthly Energy'!$3:$3,AS1,'Input DBEDT Monthly Energy'!$112:$112)</f>
        <v/>
      </c>
      <c r="AT2">
        <f>SUMIF('Input DBEDT Monthly Energy'!$3:$3,AT1,'Input DBEDT Monthly Energy'!$112:$112)</f>
        <v/>
      </c>
      <c r="AU2">
        <f>SUMIF('Input DBEDT Monthly Energy'!$3:$3,AU1,'Input DBEDT Monthly Energy'!$112:$112)</f>
        <v/>
      </c>
      <c r="AV2">
        <f>SUMIF('Input DBEDT Monthly Energy'!$3:$3,AV1,'Input DBEDT Monthly Energy'!$112:$112)</f>
        <v/>
      </c>
      <c r="AW2">
        <f>SUMIF('Input DBEDT Monthly Energy'!$3:$3,AW1,'Input DBEDT Monthly Energy'!$112:$112)</f>
        <v/>
      </c>
      <c r="AX2">
        <f>SUMIF('Input DBEDT Monthly Energy'!$3:$3,AX1,'Input DBEDT Monthly Energy'!$112:$112)</f>
        <v/>
      </c>
      <c r="AY2">
        <f>SUMIF('Input DBEDT Monthly Energy'!$3:$3,AY1,'Input DBEDT Monthly Energy'!$112:$112)</f>
        <v/>
      </c>
      <c r="AZ2">
        <f>SUMIF('Input DBEDT Monthly Energy'!$3:$3,AZ1,'Input DBEDT Monthly Energy'!$112:$112)</f>
        <v/>
      </c>
      <c r="BA2">
        <f>SUMIF('Input DBEDT Monthly Energy'!$3:$3,BA1,'Input DBEDT Monthly Energy'!$112:$112)</f>
        <v/>
      </c>
      <c r="BB2">
        <f>SUMIF('Input DBEDT Monthly Energy'!$3:$3,BB1,'Input DBEDT Monthly Energy'!$112:$112)</f>
        <v/>
      </c>
      <c r="BC2">
        <f>SUMIF('Input DBEDT Monthly Energy'!$3:$3,BC1,'Input DBEDT Monthly Energy'!$112:$112)</f>
        <v/>
      </c>
      <c r="BD2">
        <f>SUMIF('Input DBEDT Monthly Energy'!$3:$3,BD1,'Input DBEDT Monthly Energy'!$112:$112)</f>
        <v/>
      </c>
      <c r="BE2">
        <f>SUMIF('Input DBEDT Monthly Energy'!$3:$3,BE1,'Input DBEDT Monthly Energy'!$112:$112)</f>
        <v/>
      </c>
      <c r="BF2">
        <f>SUMIF('Input DBEDT Monthly Energy'!$3:$3,BF1,'Input DBEDT Monthly Energy'!$112:$112)</f>
        <v/>
      </c>
      <c r="BG2">
        <f>SUMIF('Input DBEDT Monthly Energy'!$3:$3,BG1,'Input DBEDT Monthly Energy'!$112:$112)</f>
        <v/>
      </c>
      <c r="BH2">
        <f>SUMIF('Input DBEDT Monthly Energy'!$3:$3,BH1,'Input DBEDT Monthly Energy'!$112:$112)</f>
        <v/>
      </c>
      <c r="BI2">
        <f>SUMIF('Input DBEDT Monthly Energy'!$3:$3,BI1,'Input DBEDT Monthly Energy'!$112:$112)</f>
        <v/>
      </c>
      <c r="BJ2">
        <f>SUMIF('Input DBEDT Monthly Energy'!$3:$3,BJ1,'Input DBEDT Monthly Energy'!$112:$112)</f>
        <v/>
      </c>
      <c r="BK2">
        <f>SUMIF('Input DBEDT Monthly Energy'!$3:$3,BK1,'Input DBEDT Monthly Energy'!$112:$112)</f>
        <v/>
      </c>
      <c r="BL2">
        <f>SUMIF('Input DBEDT Monthly Energy'!$3:$3,BL1,'Input DBEDT Monthly Energy'!$112:$112)</f>
        <v/>
      </c>
      <c r="BM2">
        <f>SUMIF('Input DBEDT Monthly Energy'!$3:$3,BM1,'Input DBEDT Monthly Energy'!$112:$112)</f>
        <v/>
      </c>
      <c r="BN2">
        <f>SUMIF('Input DBEDT Monthly Energy'!$3:$3,BN1,'Input DBEDT Monthly Energy'!$112:$112)</f>
        <v/>
      </c>
      <c r="BO2">
        <f>SUMIF('Input DBEDT Monthly Energy'!$3:$3,BO1,'Input DBEDT Monthly Energy'!$112:$112)</f>
        <v/>
      </c>
      <c r="BP2">
        <f>SUMIF('Input DBEDT Monthly Energy'!$3:$3,BP1,'Input DBEDT Monthly Energy'!$112:$112)</f>
        <v/>
      </c>
      <c r="BQ2">
        <f>SUMIF('Input DBEDT Monthly Energy'!$3:$3,BQ1,'Input DBEDT Monthly Energy'!$112:$112)</f>
        <v/>
      </c>
      <c r="BR2">
        <f>SUMIF('Input DBEDT Monthly Energy'!$3:$3,BR1,'Input DBEDT Monthly Energy'!$112:$112)</f>
        <v/>
      </c>
      <c r="BS2">
        <f>SUMIF('Input DBEDT Monthly Energy'!$3:$3,BS1,'Input DBEDT Monthly Energy'!$112:$112)</f>
        <v/>
      </c>
      <c r="BT2">
        <f>SUMIF('Input DBEDT Monthly Energy'!$3:$3,BT1,'Input DBEDT Monthly Energy'!$112:$112)</f>
        <v/>
      </c>
      <c r="BU2">
        <f>SUMIF('Input DBEDT Monthly Energy'!$3:$3,BU1,'Input DBEDT Monthly Energy'!$112:$112)</f>
        <v/>
      </c>
    </row>
    <row r="3" spans="1:73">
      <c r="A3" t="s">
        <v>1774</v>
      </c>
      <c r="B3" t="n">
        <v>5.359</v>
      </c>
      <c r="C3">
        <f>C2*$B$3</f>
        <v/>
      </c>
      <c r="D3">
        <f>D2*$B$3</f>
        <v/>
      </c>
      <c r="E3">
        <f>E2*$B$3</f>
        <v/>
      </c>
      <c r="F3">
        <f>F2*$B$3</f>
        <v/>
      </c>
      <c r="G3">
        <f>G2*$B$3</f>
        <v/>
      </c>
      <c r="H3">
        <f>H2*$B$3</f>
        <v/>
      </c>
      <c r="I3">
        <f>I2*$B$3</f>
        <v/>
      </c>
      <c r="J3">
        <f>J2*$B$3</f>
        <v/>
      </c>
      <c r="K3">
        <f>K2*$B$3</f>
        <v/>
      </c>
      <c r="L3">
        <f>L2*$B$3</f>
        <v/>
      </c>
      <c r="M3">
        <f>M2*$B$3</f>
        <v/>
      </c>
      <c r="N3">
        <f>N2*$B$3</f>
        <v/>
      </c>
      <c r="O3">
        <f>O2*$B$3</f>
        <v/>
      </c>
      <c r="P3">
        <f>P2*$B$3</f>
        <v/>
      </c>
      <c r="Q3">
        <f>Q2*$B$3</f>
        <v/>
      </c>
      <c r="R3">
        <f>R2*$B$3</f>
        <v/>
      </c>
      <c r="S3">
        <f>S2*$B$3</f>
        <v/>
      </c>
      <c r="T3">
        <f>T2*$B$3</f>
        <v/>
      </c>
      <c r="U3">
        <f>U2*$B$3</f>
        <v/>
      </c>
      <c r="V3">
        <f>V2*$B$3</f>
        <v/>
      </c>
      <c r="W3">
        <f>W2*$B$3</f>
        <v/>
      </c>
      <c r="X3">
        <f>X2*$B$3</f>
        <v/>
      </c>
      <c r="Y3">
        <f>Y2*$B$3</f>
        <v/>
      </c>
      <c r="Z3">
        <f>Z2*$B$3</f>
        <v/>
      </c>
      <c r="AA3">
        <f>AA2*$B$3</f>
        <v/>
      </c>
      <c r="AB3">
        <f>AB2*$B$3</f>
        <v/>
      </c>
      <c r="AC3">
        <f>AC2*$B$3</f>
        <v/>
      </c>
      <c r="AD3">
        <f>AD2*$B$3</f>
        <v/>
      </c>
      <c r="AE3">
        <f>AE2*$B$3</f>
        <v/>
      </c>
      <c r="AF3">
        <f>AF2*$B$3</f>
        <v/>
      </c>
      <c r="AG3">
        <f>AG2*$B$3</f>
        <v/>
      </c>
      <c r="AH3">
        <f>AH2*$B$3</f>
        <v/>
      </c>
      <c r="AI3">
        <f>AI2*$B$3</f>
        <v/>
      </c>
      <c r="AJ3">
        <f>AJ2*$B$3</f>
        <v/>
      </c>
      <c r="AK3">
        <f>AK2*$B$3</f>
        <v/>
      </c>
      <c r="AL3">
        <f>AL2*$B$3</f>
        <v/>
      </c>
      <c r="AM3">
        <f>AM2*$B$3</f>
        <v/>
      </c>
      <c r="AN3">
        <f>AN2*$B$3</f>
        <v/>
      </c>
      <c r="AO3">
        <f>AO2*$B$3</f>
        <v/>
      </c>
      <c r="AP3">
        <f>AP2*$B$3</f>
        <v/>
      </c>
      <c r="AQ3">
        <f>AQ2*$B$3</f>
        <v/>
      </c>
      <c r="AR3">
        <f>AR2*$B$3</f>
        <v/>
      </c>
      <c r="AS3">
        <f>AS2*$B$3</f>
        <v/>
      </c>
      <c r="AT3">
        <f>AT2*$B$3</f>
        <v/>
      </c>
      <c r="AU3">
        <f>AU2*$B$3</f>
        <v/>
      </c>
      <c r="AV3">
        <f>AV2*$B$3</f>
        <v/>
      </c>
      <c r="AW3">
        <f>AW2*$B$3</f>
        <v/>
      </c>
      <c r="AX3">
        <f>AX2*$B$3</f>
        <v/>
      </c>
      <c r="AY3">
        <f>AY2*$B$3</f>
        <v/>
      </c>
      <c r="AZ3">
        <f>AZ2*$B$3</f>
        <v/>
      </c>
      <c r="BA3">
        <f>BA2*$B$3</f>
        <v/>
      </c>
      <c r="BB3">
        <f>BB2*$B$3</f>
        <v/>
      </c>
      <c r="BC3">
        <f>BC2*$B$3</f>
        <v/>
      </c>
      <c r="BD3">
        <f>BD2*$B$3</f>
        <v/>
      </c>
      <c r="BE3">
        <f>BE2*$B$3</f>
        <v/>
      </c>
      <c r="BF3">
        <f>BF2*$B$3</f>
        <v/>
      </c>
      <c r="BG3">
        <f>BG2*$B$3</f>
        <v/>
      </c>
      <c r="BH3">
        <f>BH2*$B$3</f>
        <v/>
      </c>
      <c r="BI3">
        <f>BI2*$B$3</f>
        <v/>
      </c>
      <c r="BJ3">
        <f>BJ2*$B$3</f>
        <v/>
      </c>
      <c r="BK3">
        <f>BK2*$B$3</f>
        <v/>
      </c>
      <c r="BL3">
        <f>BL2*$B$3</f>
        <v/>
      </c>
      <c r="BM3">
        <f>BM2*$B$3</f>
        <v/>
      </c>
      <c r="BN3">
        <f>BN2*$B$3</f>
        <v/>
      </c>
      <c r="BO3">
        <f>BO2*$B$3</f>
        <v/>
      </c>
      <c r="BP3">
        <f>BP2*$B$3</f>
        <v/>
      </c>
      <c r="BQ3">
        <f>BQ2*$B$3</f>
        <v/>
      </c>
      <c r="BR3">
        <f>BR2*$B$3</f>
        <v/>
      </c>
      <c r="BS3">
        <f>BS2*$B$3</f>
        <v/>
      </c>
      <c r="BT3">
        <f>BT2*$B$3</f>
        <v/>
      </c>
      <c r="BU3">
        <f>BU2*$B$3</f>
        <v/>
      </c>
    </row>
    <row r="4" spans="1:73">
      <c r="A4" t="s">
        <v>1775</v>
      </c>
      <c r="B4" t="n">
        <v>0.45</v>
      </c>
      <c r="C4">
        <f>C3*$B$4</f>
        <v/>
      </c>
      <c r="D4">
        <f>D3*$B$4</f>
        <v/>
      </c>
      <c r="E4">
        <f>E3*$B$4</f>
        <v/>
      </c>
      <c r="F4">
        <f>F3*$B$4</f>
        <v/>
      </c>
      <c r="G4">
        <f>G3*$B$4</f>
        <v/>
      </c>
      <c r="H4">
        <f>H3*$B$4</f>
        <v/>
      </c>
      <c r="I4">
        <f>I3*$B$4</f>
        <v/>
      </c>
      <c r="J4">
        <f>J3*$B$4</f>
        <v/>
      </c>
      <c r="K4">
        <f>K3*$B$4</f>
        <v/>
      </c>
      <c r="L4">
        <f>L3*$B$4</f>
        <v/>
      </c>
      <c r="M4">
        <f>M3*$B$4</f>
        <v/>
      </c>
      <c r="N4">
        <f>N3*$B$4</f>
        <v/>
      </c>
      <c r="O4">
        <f>O3*$B$4</f>
        <v/>
      </c>
      <c r="P4">
        <f>P3*$B$4</f>
        <v/>
      </c>
      <c r="Q4">
        <f>Q3*$B$4</f>
        <v/>
      </c>
      <c r="R4">
        <f>R3*$B$4</f>
        <v/>
      </c>
      <c r="S4">
        <f>S3*$B$4</f>
        <v/>
      </c>
      <c r="T4">
        <f>T3*$B$4</f>
        <v/>
      </c>
      <c r="U4">
        <f>U3*$B$4</f>
        <v/>
      </c>
      <c r="V4">
        <f>V3*$B$4</f>
        <v/>
      </c>
      <c r="W4">
        <f>W3*$B$4</f>
        <v/>
      </c>
      <c r="X4">
        <f>X3*$B$4</f>
        <v/>
      </c>
      <c r="Y4">
        <f>Y3*$B$4</f>
        <v/>
      </c>
      <c r="Z4">
        <f>Z3*$B$4</f>
        <v/>
      </c>
      <c r="AA4">
        <f>AA3*$B$4</f>
        <v/>
      </c>
      <c r="AB4">
        <f>AB3*$B$4</f>
        <v/>
      </c>
      <c r="AC4">
        <f>AC3*$B$4</f>
        <v/>
      </c>
      <c r="AD4">
        <f>AD3*$B$4</f>
        <v/>
      </c>
      <c r="AE4">
        <f>AE3*$B$4</f>
        <v/>
      </c>
      <c r="AF4">
        <f>AF3*$B$4</f>
        <v/>
      </c>
      <c r="AG4">
        <f>AG3*$B$4</f>
        <v/>
      </c>
      <c r="AH4">
        <f>AH3*$B$4</f>
        <v/>
      </c>
      <c r="AI4">
        <f>AI3*$B$4</f>
        <v/>
      </c>
      <c r="AJ4">
        <f>AJ3*$B$4</f>
        <v/>
      </c>
      <c r="AK4">
        <f>AK3*$B$4</f>
        <v/>
      </c>
      <c r="AL4">
        <f>AL3*$B$4</f>
        <v/>
      </c>
      <c r="AM4">
        <f>AM3*$B$4</f>
        <v/>
      </c>
      <c r="AN4">
        <f>AN3*$B$4</f>
        <v/>
      </c>
      <c r="AO4">
        <f>AO3*$B$4</f>
        <v/>
      </c>
      <c r="AP4">
        <f>AP3*$B$4</f>
        <v/>
      </c>
      <c r="AQ4">
        <f>AQ3*$B$4</f>
        <v/>
      </c>
      <c r="AR4">
        <f>AR3*$B$4</f>
        <v/>
      </c>
      <c r="AS4">
        <f>AS3*$B$4</f>
        <v/>
      </c>
      <c r="AT4">
        <f>AT3*$B$4</f>
        <v/>
      </c>
      <c r="AU4">
        <f>AU3*$B$4</f>
        <v/>
      </c>
      <c r="AV4">
        <f>AV3*$B$4</f>
        <v/>
      </c>
      <c r="AW4">
        <f>AW3*$B$4</f>
        <v/>
      </c>
      <c r="AX4">
        <f>AX3*$B$4</f>
        <v/>
      </c>
      <c r="AY4">
        <f>AY3*$B$4</f>
        <v/>
      </c>
      <c r="AZ4">
        <f>AZ3*$B$4</f>
        <v/>
      </c>
      <c r="BA4">
        <f>BA3*$B$4</f>
        <v/>
      </c>
      <c r="BB4">
        <f>BB3*$B$4</f>
        <v/>
      </c>
      <c r="BC4">
        <f>BC3*$B$4</f>
        <v/>
      </c>
      <c r="BD4">
        <f>BD3*$B$4</f>
        <v/>
      </c>
      <c r="BE4">
        <f>BE3*$B$4</f>
        <v/>
      </c>
      <c r="BF4">
        <f>BF3*$B$4</f>
        <v/>
      </c>
      <c r="BG4">
        <f>BG3*$B$4</f>
        <v/>
      </c>
      <c r="BH4">
        <f>BH3*$B$4</f>
        <v/>
      </c>
      <c r="BI4">
        <f>BI3*$B$4</f>
        <v/>
      </c>
      <c r="BJ4">
        <f>BJ3*$B$4</f>
        <v/>
      </c>
      <c r="BK4">
        <f>BK3*$B$4</f>
        <v/>
      </c>
      <c r="BL4">
        <f>BL3*$B$4</f>
        <v/>
      </c>
      <c r="BM4">
        <f>BM3*$B$4</f>
        <v/>
      </c>
      <c r="BN4">
        <f>BN3*$B$4</f>
        <v/>
      </c>
      <c r="BO4">
        <f>BO3*$B$4</f>
        <v/>
      </c>
      <c r="BP4">
        <f>BP3*$B$4</f>
        <v/>
      </c>
      <c r="BQ4">
        <f>BQ3*$B$4</f>
        <v/>
      </c>
      <c r="BR4">
        <f>BR3*$B$4</f>
        <v/>
      </c>
      <c r="BS4">
        <f>BS3*$B$4</f>
        <v/>
      </c>
      <c r="BT4">
        <f>BT3*$B$4</f>
        <v/>
      </c>
      <c r="BU4">
        <f>BU3*$B$4</f>
        <v/>
      </c>
    </row>
    <row r="5" spans="1:73">
      <c r="A5" t="s">
        <v>1776</v>
      </c>
      <c r="B5" t="n">
        <v>0.55</v>
      </c>
      <c r="C5">
        <f>C3*$B$5</f>
        <v/>
      </c>
      <c r="D5">
        <f>D3*$B$5</f>
        <v/>
      </c>
      <c r="E5">
        <f>E3*$B$5</f>
        <v/>
      </c>
      <c r="F5">
        <f>F3*$B$5</f>
        <v/>
      </c>
      <c r="G5">
        <f>G3*$B$5</f>
        <v/>
      </c>
      <c r="H5">
        <f>H3*$B$5</f>
        <v/>
      </c>
      <c r="I5">
        <f>I3*$B$5</f>
        <v/>
      </c>
      <c r="J5">
        <f>J3*$B$5</f>
        <v/>
      </c>
      <c r="K5">
        <f>K3*$B$5</f>
        <v/>
      </c>
      <c r="L5">
        <f>L3*$B$5</f>
        <v/>
      </c>
      <c r="M5">
        <f>M3*$B$5</f>
        <v/>
      </c>
      <c r="N5">
        <f>N3*$B$5</f>
        <v/>
      </c>
      <c r="O5">
        <f>O3*$B$5</f>
        <v/>
      </c>
      <c r="P5">
        <f>P3*$B$5</f>
        <v/>
      </c>
      <c r="Q5">
        <f>Q3*$B$5</f>
        <v/>
      </c>
      <c r="R5">
        <f>R3*$B$5</f>
        <v/>
      </c>
      <c r="S5">
        <f>S3*$B$5</f>
        <v/>
      </c>
      <c r="T5">
        <f>T3*$B$5</f>
        <v/>
      </c>
      <c r="U5">
        <f>U3*$B$5</f>
        <v/>
      </c>
      <c r="V5">
        <f>V3*$B$5</f>
        <v/>
      </c>
      <c r="W5">
        <f>W3*$B$5</f>
        <v/>
      </c>
      <c r="X5">
        <f>X3*$B$5</f>
        <v/>
      </c>
      <c r="Y5">
        <f>Y3*$B$5</f>
        <v/>
      </c>
      <c r="Z5">
        <f>Z3*$B$5</f>
        <v/>
      </c>
      <c r="AA5">
        <f>AA3*$B$5</f>
        <v/>
      </c>
      <c r="AB5">
        <f>AB3*$B$5</f>
        <v/>
      </c>
      <c r="AC5">
        <f>AC3*$B$5</f>
        <v/>
      </c>
      <c r="AD5">
        <f>AD3*$B$5</f>
        <v/>
      </c>
      <c r="AE5">
        <f>AE3*$B$5</f>
        <v/>
      </c>
      <c r="AF5">
        <f>AF3*$B$5</f>
        <v/>
      </c>
      <c r="AG5">
        <f>AG3*$B$5</f>
        <v/>
      </c>
      <c r="AH5">
        <f>AH3*$B$5</f>
        <v/>
      </c>
      <c r="AI5">
        <f>AI3*$B$5</f>
        <v/>
      </c>
      <c r="AJ5">
        <f>AJ3*$B$5</f>
        <v/>
      </c>
      <c r="AK5">
        <f>AK3*$B$5</f>
        <v/>
      </c>
      <c r="AL5">
        <f>AL3*$B$5</f>
        <v/>
      </c>
      <c r="AM5">
        <f>AM3*$B$5</f>
        <v/>
      </c>
      <c r="AN5">
        <f>AN3*$B$5</f>
        <v/>
      </c>
      <c r="AO5">
        <f>AO3*$B$5</f>
        <v/>
      </c>
      <c r="AP5">
        <f>AP3*$B$5</f>
        <v/>
      </c>
      <c r="AQ5">
        <f>AQ3*$B$5</f>
        <v/>
      </c>
      <c r="AR5">
        <f>AR3*$B$5</f>
        <v/>
      </c>
      <c r="AS5">
        <f>AS3*$B$5</f>
        <v/>
      </c>
      <c r="AT5">
        <f>AT3*$B$5</f>
        <v/>
      </c>
      <c r="AU5">
        <f>AU3*$B$5</f>
        <v/>
      </c>
      <c r="AV5">
        <f>AV3*$B$5</f>
        <v/>
      </c>
      <c r="AW5">
        <f>AW3*$B$5</f>
        <v/>
      </c>
      <c r="AX5">
        <f>AX3*$B$5</f>
        <v/>
      </c>
      <c r="AY5">
        <f>AY3*$B$5</f>
        <v/>
      </c>
      <c r="AZ5">
        <f>AZ3*$B$5</f>
        <v/>
      </c>
      <c r="BA5">
        <f>BA3*$B$5</f>
        <v/>
      </c>
      <c r="BB5">
        <f>BB3*$B$5</f>
        <v/>
      </c>
      <c r="BC5">
        <f>BC3*$B$5</f>
        <v/>
      </c>
      <c r="BD5">
        <f>BD3*$B$5</f>
        <v/>
      </c>
      <c r="BE5">
        <f>BE3*$B$5</f>
        <v/>
      </c>
      <c r="BF5">
        <f>BF3*$B$5</f>
        <v/>
      </c>
      <c r="BG5">
        <f>BG3*$B$5</f>
        <v/>
      </c>
      <c r="BH5">
        <f>BH3*$B$5</f>
        <v/>
      </c>
      <c r="BI5">
        <f>BI3*$B$5</f>
        <v/>
      </c>
      <c r="BJ5">
        <f>BJ3*$B$5</f>
        <v/>
      </c>
      <c r="BK5">
        <f>BK3*$B$5</f>
        <v/>
      </c>
      <c r="BL5">
        <f>BL3*$B$5</f>
        <v/>
      </c>
      <c r="BM5">
        <f>BM3*$B$5</f>
        <v/>
      </c>
      <c r="BN5">
        <f>BN3*$B$5</f>
        <v/>
      </c>
      <c r="BO5">
        <f>BO3*$B$5</f>
        <v/>
      </c>
      <c r="BP5">
        <f>BP3*$B$5</f>
        <v/>
      </c>
      <c r="BQ5">
        <f>BQ3*$B$5</f>
        <v/>
      </c>
      <c r="BR5">
        <f>BR3*$B$5</f>
        <v/>
      </c>
      <c r="BS5">
        <f>BS3*$B$5</f>
        <v/>
      </c>
      <c r="BT5">
        <f>BT3*$B$5</f>
        <v/>
      </c>
      <c r="BU5">
        <f>BU3*$B$5</f>
        <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1777</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1778</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468</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469</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62</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475</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480</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483</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487</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490</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88</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496</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500</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503</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507</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510</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514</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84</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533</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55</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540</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95</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548</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73</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556</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560</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565</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569</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574</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43</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587</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593</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596</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600</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603</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611</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612</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77</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619</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46</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625</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63</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638</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37</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646</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652</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655</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659</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662</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92</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668</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672</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675</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680</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683</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687</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691</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692</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85</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59</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74</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705</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707</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711</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713</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715</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719</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727</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730</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734</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737</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741</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744</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750</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753</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759</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762</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766</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769</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779</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781</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785</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789</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792</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796</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799</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805</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808</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810</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812</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814</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816</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818</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820</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872</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874</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876</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878</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880</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882</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884</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886</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888</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890</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90</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906</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910</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913</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917</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920</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924</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925</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927</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928</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930</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931</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933</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934</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48</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938</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64</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944</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948</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951</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955</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958</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962</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965</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78</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1779</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49</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1780</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65</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1781</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39</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1782</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1783</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1784</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1785</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1786</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969</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971</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973</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975</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977</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979</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79</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983</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67</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989</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993</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996</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999</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1002</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1006</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1007</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81</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1011</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51</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1017</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68</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1023</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1027</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1030</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1036</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1039</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1043</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1045</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1048</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1052</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1053</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83</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1058</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54</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1065</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94</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1074</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72</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1080</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1086</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1087</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1095</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1096</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41</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1100</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1106</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1111</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1115</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1120</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1124</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1125</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1787</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1788</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1789</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1790</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1791</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1127</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1129</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1133</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1137</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1141</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1174</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1177</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1181</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1184</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1188</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1191</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76</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1199</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45</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1205</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91</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1211</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60</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1217</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34</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1226</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1230</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1233</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1237</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1240</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1244</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1247</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1251</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1254</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1258</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1261</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1269</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1272</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1311</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1312</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1314</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70</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1792</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1793</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1794</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1795</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1796</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1316</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1317</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1373</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82</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1377</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53</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1383</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93</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1389</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71</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1395</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1403</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1406</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1410</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1413</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1419</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1421</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1423</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1425</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1427</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1429</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1430</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1432</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1435</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1443</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1445</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1797</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1455</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1459</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1461</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1470</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1478</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1483</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1495</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1505</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1511</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1514</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1518</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1524</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1526</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1528</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1530</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1534</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1536</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1539</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1540</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1542</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1543</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1545</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1547</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1551</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1555</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1558</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1569</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1571</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1573</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1577</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1587</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1593</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1603</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1609</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1615</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1618</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1626</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1628</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1634</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57</v>
      </c>
      <c r="D305" t="s">
        <v>57</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255</v>
      </c>
      <c r="B307" t="s">
        <v>1798</v>
      </c>
      <c r="C307" t="s">
        <v>1799</v>
      </c>
      <c r="D307" t="s">
        <v>35</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255</v>
      </c>
      <c r="B308" t="s">
        <v>1798</v>
      </c>
      <c r="C308" t="s">
        <v>1800</v>
      </c>
      <c r="D308" t="s">
        <v>470</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255</v>
      </c>
      <c r="B309" t="s">
        <v>1801</v>
      </c>
      <c r="C309" t="s">
        <v>1802</v>
      </c>
      <c r="D309" t="s">
        <v>35</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255</v>
      </c>
      <c r="B310" t="s">
        <v>1801</v>
      </c>
      <c r="C310" t="s">
        <v>1803</v>
      </c>
      <c r="D310" t="s">
        <v>470</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255</v>
      </c>
      <c r="B311" t="s">
        <v>1804</v>
      </c>
      <c r="C311" t="s">
        <v>1805</v>
      </c>
      <c r="D311" t="s">
        <v>35</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255</v>
      </c>
      <c r="B312" t="s">
        <v>1804</v>
      </c>
      <c r="C312" t="s">
        <v>1806</v>
      </c>
      <c r="D312" t="s">
        <v>470</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255</v>
      </c>
      <c r="B313" t="s">
        <v>1807</v>
      </c>
      <c r="C313" t="s">
        <v>1808</v>
      </c>
      <c r="D313" t="s">
        <v>35</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255</v>
      </c>
      <c r="B314" t="s">
        <v>1807</v>
      </c>
      <c r="C314" t="s">
        <v>1809</v>
      </c>
      <c r="D314" t="s">
        <v>470</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E5000"/>
  <sheetViews>
    <sheetView workbookViewId="0">
      <selection activeCell="A1" sqref="A1"/>
    </sheetView>
  </sheetViews>
  <sheetFormatPr baseColWidth="10" defaultRowHeight="15"/>
  <sheetData>
    <row r="1" spans="1:5">
      <c r="A1" t="s">
        <v>1810</v>
      </c>
    </row>
    <row r="2" spans="1:5">
      <c r="A2" t="s">
        <v>15</v>
      </c>
      <c r="B2" t="s">
        <v>1811</v>
      </c>
      <c r="C2" t="s">
        <v>1741</v>
      </c>
      <c r="D2" t="s">
        <v>1812</v>
      </c>
      <c r="E2" t="s">
        <v>1813</v>
      </c>
    </row>
    <row r="3" spans="1:5">
      <c r="A3">
        <f>YEAR(B3)</f>
        <v/>
      </c>
      <c r="B3">
        <f>'Input EIA Imports Petroleum'!A2</f>
        <v/>
      </c>
      <c r="C3">
        <f>'Input EIA Imports Petroleum'!K2</f>
        <v/>
      </c>
      <c r="D3">
        <f>'Input EIA Imports Petroleum'!L2</f>
        <v/>
      </c>
      <c r="E3">
        <f>VLOOKUP('Input EIA Imports Petroleum'!$E2,'EIA Petroleum Classification'!$A:$B,2,FALSE)</f>
        <v/>
      </c>
    </row>
    <row r="4" spans="1:5">
      <c r="A4">
        <f>YEAR(B4)</f>
        <v/>
      </c>
      <c r="B4">
        <f>'Input EIA Imports Petroleum'!A3</f>
        <v/>
      </c>
      <c r="C4">
        <f>'Input EIA Imports Petroleum'!K3</f>
        <v/>
      </c>
      <c r="D4">
        <f>'Input EIA Imports Petroleum'!L3</f>
        <v/>
      </c>
      <c r="E4">
        <f>VLOOKUP('Input EIA Imports Petroleum'!$E3,'EIA Petroleum Classification'!$A:$B,2,FALSE)</f>
        <v/>
      </c>
    </row>
    <row r="5" spans="1:5">
      <c r="A5">
        <f>YEAR(B5)</f>
        <v/>
      </c>
      <c r="B5">
        <f>'Input EIA Imports Petroleum'!A4</f>
        <v/>
      </c>
      <c r="C5">
        <f>'Input EIA Imports Petroleum'!K4</f>
        <v/>
      </c>
      <c r="D5">
        <f>'Input EIA Imports Petroleum'!L4</f>
        <v/>
      </c>
      <c r="E5">
        <f>VLOOKUP('Input EIA Imports Petroleum'!$E4,'EIA Petroleum Classification'!$A:$B,2,FALSE)</f>
        <v/>
      </c>
    </row>
    <row r="6" spans="1:5">
      <c r="A6">
        <f>YEAR(B6)</f>
        <v/>
      </c>
      <c r="B6">
        <f>'Input EIA Imports Petroleum'!A5</f>
        <v/>
      </c>
      <c r="C6">
        <f>'Input EIA Imports Petroleum'!K5</f>
        <v/>
      </c>
      <c r="D6">
        <f>'Input EIA Imports Petroleum'!L5</f>
        <v/>
      </c>
      <c r="E6">
        <f>VLOOKUP('Input EIA Imports Petroleum'!$E5,'EIA Petroleum Classification'!$A:$B,2,FALSE)</f>
        <v/>
      </c>
    </row>
    <row r="7" spans="1:5">
      <c r="A7">
        <f>YEAR(B7)</f>
        <v/>
      </c>
      <c r="B7">
        <f>'Input EIA Imports Petroleum'!A6</f>
        <v/>
      </c>
      <c r="C7">
        <f>'Input EIA Imports Petroleum'!K6</f>
        <v/>
      </c>
      <c r="D7">
        <f>'Input EIA Imports Petroleum'!L6</f>
        <v/>
      </c>
      <c r="E7">
        <f>VLOOKUP('Input EIA Imports Petroleum'!$E6,'EIA Petroleum Classification'!$A:$B,2,FALSE)</f>
        <v/>
      </c>
    </row>
    <row r="8" spans="1:5">
      <c r="A8">
        <f>YEAR(B8)</f>
        <v/>
      </c>
      <c r="B8">
        <f>'Input EIA Imports Petroleum'!A7</f>
        <v/>
      </c>
      <c r="C8">
        <f>'Input EIA Imports Petroleum'!K7</f>
        <v/>
      </c>
      <c r="D8">
        <f>'Input EIA Imports Petroleum'!L7</f>
        <v/>
      </c>
      <c r="E8">
        <f>VLOOKUP('Input EIA Imports Petroleum'!$E7,'EIA Petroleum Classification'!$A:$B,2,FALSE)</f>
        <v/>
      </c>
    </row>
    <row r="9" spans="1:5">
      <c r="A9">
        <f>YEAR(B9)</f>
        <v/>
      </c>
      <c r="B9">
        <f>'Input EIA Imports Petroleum'!A8</f>
        <v/>
      </c>
      <c r="C9">
        <f>'Input EIA Imports Petroleum'!K8</f>
        <v/>
      </c>
      <c r="D9">
        <f>'Input EIA Imports Petroleum'!L8</f>
        <v/>
      </c>
      <c r="E9">
        <f>VLOOKUP('Input EIA Imports Petroleum'!$E8,'EIA Petroleum Classification'!$A:$B,2,FALSE)</f>
        <v/>
      </c>
    </row>
    <row r="10" spans="1:5">
      <c r="A10">
        <f>YEAR(B10)</f>
        <v/>
      </c>
      <c r="B10">
        <f>'Input EIA Imports Petroleum'!A9</f>
        <v/>
      </c>
      <c r="C10">
        <f>'Input EIA Imports Petroleum'!K9</f>
        <v/>
      </c>
      <c r="D10">
        <f>'Input EIA Imports Petroleum'!L9</f>
        <v/>
      </c>
      <c r="E10">
        <f>VLOOKUP('Input EIA Imports Petroleum'!$E9,'EIA Petroleum Classification'!$A:$B,2,FALSE)</f>
        <v/>
      </c>
    </row>
    <row r="11" spans="1:5">
      <c r="A11">
        <f>YEAR(B11)</f>
        <v/>
      </c>
      <c r="B11">
        <f>'Input EIA Imports Petroleum'!A10</f>
        <v/>
      </c>
      <c r="C11">
        <f>'Input EIA Imports Petroleum'!K10</f>
        <v/>
      </c>
      <c r="D11">
        <f>'Input EIA Imports Petroleum'!L10</f>
        <v/>
      </c>
      <c r="E11">
        <f>VLOOKUP('Input EIA Imports Petroleum'!$E10,'EIA Petroleum Classification'!$A:$B,2,FALSE)</f>
        <v/>
      </c>
    </row>
    <row r="12" spans="1:5">
      <c r="A12">
        <f>YEAR(B12)</f>
        <v/>
      </c>
      <c r="B12">
        <f>'Input EIA Imports Petroleum'!A11</f>
        <v/>
      </c>
      <c r="C12">
        <f>'Input EIA Imports Petroleum'!K11</f>
        <v/>
      </c>
      <c r="D12">
        <f>'Input EIA Imports Petroleum'!L11</f>
        <v/>
      </c>
      <c r="E12">
        <f>VLOOKUP('Input EIA Imports Petroleum'!$E11,'EIA Petroleum Classification'!$A:$B,2,FALSE)</f>
        <v/>
      </c>
    </row>
    <row r="13" spans="1:5">
      <c r="A13">
        <f>YEAR(B13)</f>
        <v/>
      </c>
      <c r="B13">
        <f>'Input EIA Imports Petroleum'!A12</f>
        <v/>
      </c>
      <c r="C13">
        <f>'Input EIA Imports Petroleum'!K12</f>
        <v/>
      </c>
      <c r="D13">
        <f>'Input EIA Imports Petroleum'!L12</f>
        <v/>
      </c>
      <c r="E13">
        <f>VLOOKUP('Input EIA Imports Petroleum'!$E12,'EIA Petroleum Classification'!$A:$B,2,FALSE)</f>
        <v/>
      </c>
    </row>
    <row r="14" spans="1:5">
      <c r="A14">
        <f>YEAR(B14)</f>
        <v/>
      </c>
      <c r="B14">
        <f>'Input EIA Imports Petroleum'!A13</f>
        <v/>
      </c>
      <c r="C14">
        <f>'Input EIA Imports Petroleum'!K13</f>
        <v/>
      </c>
      <c r="D14">
        <f>'Input EIA Imports Petroleum'!L13</f>
        <v/>
      </c>
      <c r="E14">
        <f>VLOOKUP('Input EIA Imports Petroleum'!$E13,'EIA Petroleum Classification'!$A:$B,2,FALSE)</f>
        <v/>
      </c>
    </row>
    <row r="15" spans="1:5">
      <c r="A15">
        <f>YEAR(B15)</f>
        <v/>
      </c>
      <c r="B15">
        <f>'Input EIA Imports Petroleum'!A14</f>
        <v/>
      </c>
      <c r="C15">
        <f>'Input EIA Imports Petroleum'!K14</f>
        <v/>
      </c>
      <c r="D15">
        <f>'Input EIA Imports Petroleum'!L14</f>
        <v/>
      </c>
      <c r="E15">
        <f>VLOOKUP('Input EIA Imports Petroleum'!$E14,'EIA Petroleum Classification'!$A:$B,2,FALSE)</f>
        <v/>
      </c>
    </row>
    <row r="16" spans="1:5">
      <c r="A16">
        <f>YEAR(B16)</f>
        <v/>
      </c>
      <c r="B16">
        <f>'Input EIA Imports Petroleum'!A15</f>
        <v/>
      </c>
      <c r="C16">
        <f>'Input EIA Imports Petroleum'!K15</f>
        <v/>
      </c>
      <c r="D16">
        <f>'Input EIA Imports Petroleum'!L15</f>
        <v/>
      </c>
      <c r="E16">
        <f>VLOOKUP('Input EIA Imports Petroleum'!$E15,'EIA Petroleum Classification'!$A:$B,2,FALSE)</f>
        <v/>
      </c>
    </row>
    <row r="17" spans="1:5">
      <c r="A17">
        <f>YEAR(B17)</f>
        <v/>
      </c>
      <c r="B17">
        <f>'Input EIA Imports Petroleum'!A16</f>
        <v/>
      </c>
      <c r="C17">
        <f>'Input EIA Imports Petroleum'!K16</f>
        <v/>
      </c>
      <c r="D17">
        <f>'Input EIA Imports Petroleum'!L16</f>
        <v/>
      </c>
      <c r="E17">
        <f>VLOOKUP('Input EIA Imports Petroleum'!$E16,'EIA Petroleum Classification'!$A:$B,2,FALSE)</f>
        <v/>
      </c>
    </row>
    <row r="18" spans="1:5">
      <c r="A18">
        <f>YEAR(B18)</f>
        <v/>
      </c>
      <c r="B18">
        <f>'Input EIA Imports Petroleum'!A17</f>
        <v/>
      </c>
      <c r="C18">
        <f>'Input EIA Imports Petroleum'!K17</f>
        <v/>
      </c>
      <c r="D18">
        <f>'Input EIA Imports Petroleum'!L17</f>
        <v/>
      </c>
      <c r="E18">
        <f>VLOOKUP('Input EIA Imports Petroleum'!$E17,'EIA Petroleum Classification'!$A:$B,2,FALSE)</f>
        <v/>
      </c>
    </row>
    <row r="19" spans="1:5">
      <c r="A19">
        <f>YEAR(B19)</f>
        <v/>
      </c>
      <c r="B19">
        <f>'Input EIA Imports Petroleum'!A18</f>
        <v/>
      </c>
      <c r="C19">
        <f>'Input EIA Imports Petroleum'!K18</f>
        <v/>
      </c>
      <c r="D19">
        <f>'Input EIA Imports Petroleum'!L18</f>
        <v/>
      </c>
      <c r="E19">
        <f>VLOOKUP('Input EIA Imports Petroleum'!$E18,'EIA Petroleum Classification'!$A:$B,2,FALSE)</f>
        <v/>
      </c>
    </row>
    <row r="20" spans="1:5">
      <c r="A20">
        <f>YEAR(B20)</f>
        <v/>
      </c>
      <c r="B20">
        <f>'Input EIA Imports Petroleum'!A19</f>
        <v/>
      </c>
      <c r="C20">
        <f>'Input EIA Imports Petroleum'!K19</f>
        <v/>
      </c>
      <c r="D20">
        <f>'Input EIA Imports Petroleum'!L19</f>
        <v/>
      </c>
      <c r="E20">
        <f>VLOOKUP('Input EIA Imports Petroleum'!$E19,'EIA Petroleum Classification'!$A:$B,2,FALSE)</f>
        <v/>
      </c>
    </row>
    <row r="21" spans="1:5">
      <c r="A21">
        <f>YEAR(B21)</f>
        <v/>
      </c>
      <c r="B21">
        <f>'Input EIA Imports Petroleum'!A20</f>
        <v/>
      </c>
      <c r="C21">
        <f>'Input EIA Imports Petroleum'!K20</f>
        <v/>
      </c>
      <c r="D21">
        <f>'Input EIA Imports Petroleum'!L20</f>
        <v/>
      </c>
      <c r="E21">
        <f>VLOOKUP('Input EIA Imports Petroleum'!$E20,'EIA Petroleum Classification'!$A:$B,2,FALSE)</f>
        <v/>
      </c>
    </row>
    <row r="22" spans="1:5">
      <c r="A22">
        <f>YEAR(B22)</f>
        <v/>
      </c>
      <c r="B22">
        <f>'Input EIA Imports Petroleum'!A21</f>
        <v/>
      </c>
      <c r="C22">
        <f>'Input EIA Imports Petroleum'!K21</f>
        <v/>
      </c>
      <c r="D22">
        <f>'Input EIA Imports Petroleum'!L21</f>
        <v/>
      </c>
      <c r="E22">
        <f>VLOOKUP('Input EIA Imports Petroleum'!$E21,'EIA Petroleum Classification'!$A:$B,2,FALSE)</f>
        <v/>
      </c>
    </row>
    <row r="23" spans="1:5">
      <c r="A23">
        <f>YEAR(B23)</f>
        <v/>
      </c>
      <c r="B23">
        <f>'Input EIA Imports Petroleum'!A22</f>
        <v/>
      </c>
      <c r="C23">
        <f>'Input EIA Imports Petroleum'!K22</f>
        <v/>
      </c>
      <c r="D23">
        <f>'Input EIA Imports Petroleum'!L22</f>
        <v/>
      </c>
      <c r="E23">
        <f>VLOOKUP('Input EIA Imports Petroleum'!$E22,'EIA Petroleum Classification'!$A:$B,2,FALSE)</f>
        <v/>
      </c>
    </row>
    <row r="24" spans="1:5">
      <c r="A24">
        <f>YEAR(B24)</f>
        <v/>
      </c>
      <c r="B24">
        <f>'Input EIA Imports Petroleum'!A23</f>
        <v/>
      </c>
      <c r="C24">
        <f>'Input EIA Imports Petroleum'!K23</f>
        <v/>
      </c>
      <c r="D24">
        <f>'Input EIA Imports Petroleum'!L23</f>
        <v/>
      </c>
      <c r="E24">
        <f>VLOOKUP('Input EIA Imports Petroleum'!$E23,'EIA Petroleum Classification'!$A:$B,2,FALSE)</f>
        <v/>
      </c>
    </row>
    <row r="25" spans="1:5">
      <c r="A25">
        <f>YEAR(B25)</f>
        <v/>
      </c>
      <c r="B25">
        <f>'Input EIA Imports Petroleum'!A24</f>
        <v/>
      </c>
      <c r="C25">
        <f>'Input EIA Imports Petroleum'!K24</f>
        <v/>
      </c>
      <c r="D25">
        <f>'Input EIA Imports Petroleum'!L24</f>
        <v/>
      </c>
      <c r="E25">
        <f>VLOOKUP('Input EIA Imports Petroleum'!$E24,'EIA Petroleum Classification'!$A:$B,2,FALSE)</f>
        <v/>
      </c>
    </row>
    <row r="26" spans="1:5">
      <c r="A26">
        <f>YEAR(B26)</f>
        <v/>
      </c>
      <c r="B26">
        <f>'Input EIA Imports Petroleum'!A25</f>
        <v/>
      </c>
      <c r="C26">
        <f>'Input EIA Imports Petroleum'!K25</f>
        <v/>
      </c>
      <c r="D26">
        <f>'Input EIA Imports Petroleum'!L25</f>
        <v/>
      </c>
      <c r="E26">
        <f>VLOOKUP('Input EIA Imports Petroleum'!$E25,'EIA Petroleum Classification'!$A:$B,2,FALSE)</f>
        <v/>
      </c>
    </row>
    <row r="27" spans="1:5">
      <c r="A27">
        <f>YEAR(B27)</f>
        <v/>
      </c>
      <c r="B27">
        <f>'Input EIA Imports Petroleum'!A26</f>
        <v/>
      </c>
      <c r="C27">
        <f>'Input EIA Imports Petroleum'!K26</f>
        <v/>
      </c>
      <c r="D27">
        <f>'Input EIA Imports Petroleum'!L26</f>
        <v/>
      </c>
      <c r="E27">
        <f>VLOOKUP('Input EIA Imports Petroleum'!$E26,'EIA Petroleum Classification'!$A:$B,2,FALSE)</f>
        <v/>
      </c>
    </row>
    <row r="28" spans="1:5">
      <c r="A28">
        <f>YEAR(B28)</f>
        <v/>
      </c>
      <c r="B28">
        <f>'Input EIA Imports Petroleum'!A27</f>
        <v/>
      </c>
      <c r="C28">
        <f>'Input EIA Imports Petroleum'!K27</f>
        <v/>
      </c>
      <c r="D28">
        <f>'Input EIA Imports Petroleum'!L27</f>
        <v/>
      </c>
      <c r="E28">
        <f>VLOOKUP('Input EIA Imports Petroleum'!$E27,'EIA Petroleum Classification'!$A:$B,2,FALSE)</f>
        <v/>
      </c>
    </row>
    <row r="29" spans="1:5">
      <c r="A29">
        <f>YEAR(B29)</f>
        <v/>
      </c>
      <c r="B29">
        <f>'Input EIA Imports Petroleum'!A28</f>
        <v/>
      </c>
      <c r="C29">
        <f>'Input EIA Imports Petroleum'!K28</f>
        <v/>
      </c>
      <c r="D29">
        <f>'Input EIA Imports Petroleum'!L28</f>
        <v/>
      </c>
      <c r="E29">
        <f>VLOOKUP('Input EIA Imports Petroleum'!$E28,'EIA Petroleum Classification'!$A:$B,2,FALSE)</f>
        <v/>
      </c>
    </row>
    <row r="30" spans="1:5">
      <c r="A30">
        <f>YEAR(B30)</f>
        <v/>
      </c>
      <c r="B30">
        <f>'Input EIA Imports Petroleum'!A29</f>
        <v/>
      </c>
      <c r="C30">
        <f>'Input EIA Imports Petroleum'!K29</f>
        <v/>
      </c>
      <c r="D30">
        <f>'Input EIA Imports Petroleum'!L29</f>
        <v/>
      </c>
      <c r="E30">
        <f>VLOOKUP('Input EIA Imports Petroleum'!$E29,'EIA Petroleum Classification'!$A:$B,2,FALSE)</f>
        <v/>
      </c>
    </row>
    <row r="31" spans="1:5">
      <c r="A31">
        <f>YEAR(B31)</f>
        <v/>
      </c>
      <c r="B31">
        <f>'Input EIA Imports Petroleum'!A30</f>
        <v/>
      </c>
      <c r="C31">
        <f>'Input EIA Imports Petroleum'!K30</f>
        <v/>
      </c>
      <c r="D31">
        <f>'Input EIA Imports Petroleum'!L30</f>
        <v/>
      </c>
      <c r="E31">
        <f>VLOOKUP('Input EIA Imports Petroleum'!$E30,'EIA Petroleum Classification'!$A:$B,2,FALSE)</f>
        <v/>
      </c>
    </row>
    <row r="32" spans="1:5">
      <c r="A32">
        <f>YEAR(B32)</f>
        <v/>
      </c>
      <c r="B32">
        <f>'Input EIA Imports Petroleum'!A31</f>
        <v/>
      </c>
      <c r="C32">
        <f>'Input EIA Imports Petroleum'!K31</f>
        <v/>
      </c>
      <c r="D32">
        <f>'Input EIA Imports Petroleum'!L31</f>
        <v/>
      </c>
      <c r="E32">
        <f>VLOOKUP('Input EIA Imports Petroleum'!$E31,'EIA Petroleum Classification'!$A:$B,2,FALSE)</f>
        <v/>
      </c>
    </row>
    <row r="33" spans="1:5">
      <c r="A33">
        <f>YEAR(B33)</f>
        <v/>
      </c>
      <c r="B33">
        <f>'Input EIA Imports Petroleum'!A32</f>
        <v/>
      </c>
      <c r="C33">
        <f>'Input EIA Imports Petroleum'!K32</f>
        <v/>
      </c>
      <c r="D33">
        <f>'Input EIA Imports Petroleum'!L32</f>
        <v/>
      </c>
      <c r="E33">
        <f>VLOOKUP('Input EIA Imports Petroleum'!$E32,'EIA Petroleum Classification'!$A:$B,2,FALSE)</f>
        <v/>
      </c>
    </row>
    <row r="34" spans="1:5">
      <c r="A34">
        <f>YEAR(B34)</f>
        <v/>
      </c>
      <c r="B34">
        <f>'Input EIA Imports Petroleum'!A33</f>
        <v/>
      </c>
      <c r="C34">
        <f>'Input EIA Imports Petroleum'!K33</f>
        <v/>
      </c>
      <c r="D34">
        <f>'Input EIA Imports Petroleum'!L33</f>
        <v/>
      </c>
      <c r="E34">
        <f>VLOOKUP('Input EIA Imports Petroleum'!$E33,'EIA Petroleum Classification'!$A:$B,2,FALSE)</f>
        <v/>
      </c>
    </row>
    <row r="35" spans="1:5">
      <c r="A35">
        <f>YEAR(B35)</f>
        <v/>
      </c>
      <c r="B35">
        <f>'Input EIA Imports Petroleum'!A34</f>
        <v/>
      </c>
      <c r="C35">
        <f>'Input EIA Imports Petroleum'!K34</f>
        <v/>
      </c>
      <c r="D35">
        <f>'Input EIA Imports Petroleum'!L34</f>
        <v/>
      </c>
      <c r="E35">
        <f>VLOOKUP('Input EIA Imports Petroleum'!$E34,'EIA Petroleum Classification'!$A:$B,2,FALSE)</f>
        <v/>
      </c>
    </row>
    <row r="36" spans="1:5">
      <c r="A36">
        <f>YEAR(B36)</f>
        <v/>
      </c>
      <c r="B36">
        <f>'Input EIA Imports Petroleum'!A35</f>
        <v/>
      </c>
      <c r="C36">
        <f>'Input EIA Imports Petroleum'!K35</f>
        <v/>
      </c>
      <c r="D36">
        <f>'Input EIA Imports Petroleum'!L35</f>
        <v/>
      </c>
      <c r="E36">
        <f>VLOOKUP('Input EIA Imports Petroleum'!$E35,'EIA Petroleum Classification'!$A:$B,2,FALSE)</f>
        <v/>
      </c>
    </row>
    <row r="37" spans="1:5">
      <c r="A37">
        <f>YEAR(B37)</f>
        <v/>
      </c>
      <c r="B37">
        <f>'Input EIA Imports Petroleum'!A36</f>
        <v/>
      </c>
      <c r="C37">
        <f>'Input EIA Imports Petroleum'!K36</f>
        <v/>
      </c>
      <c r="D37">
        <f>'Input EIA Imports Petroleum'!L36</f>
        <v/>
      </c>
      <c r="E37">
        <f>VLOOKUP('Input EIA Imports Petroleum'!$E36,'EIA Petroleum Classification'!$A:$B,2,FALSE)</f>
        <v/>
      </c>
    </row>
    <row r="38" spans="1:5">
      <c r="A38">
        <f>YEAR(B38)</f>
        <v/>
      </c>
      <c r="B38">
        <f>'Input EIA Imports Petroleum'!A37</f>
        <v/>
      </c>
      <c r="C38">
        <f>'Input EIA Imports Petroleum'!K37</f>
        <v/>
      </c>
      <c r="D38">
        <f>'Input EIA Imports Petroleum'!L37</f>
        <v/>
      </c>
      <c r="E38">
        <f>VLOOKUP('Input EIA Imports Petroleum'!$E37,'EIA Petroleum Classification'!$A:$B,2,FALSE)</f>
        <v/>
      </c>
    </row>
    <row r="39" spans="1:5">
      <c r="A39">
        <f>YEAR(B39)</f>
        <v/>
      </c>
      <c r="B39">
        <f>'Input EIA Imports Petroleum'!A38</f>
        <v/>
      </c>
      <c r="C39">
        <f>'Input EIA Imports Petroleum'!K38</f>
        <v/>
      </c>
      <c r="D39">
        <f>'Input EIA Imports Petroleum'!L38</f>
        <v/>
      </c>
      <c r="E39">
        <f>VLOOKUP('Input EIA Imports Petroleum'!$E38,'EIA Petroleum Classification'!$A:$B,2,FALSE)</f>
        <v/>
      </c>
    </row>
    <row r="40" spans="1:5">
      <c r="A40">
        <f>YEAR(B40)</f>
        <v/>
      </c>
      <c r="B40">
        <f>'Input EIA Imports Petroleum'!A39</f>
        <v/>
      </c>
      <c r="C40">
        <f>'Input EIA Imports Petroleum'!K39</f>
        <v/>
      </c>
      <c r="D40">
        <f>'Input EIA Imports Petroleum'!L39</f>
        <v/>
      </c>
      <c r="E40">
        <f>VLOOKUP('Input EIA Imports Petroleum'!$E39,'EIA Petroleum Classification'!$A:$B,2,FALSE)</f>
        <v/>
      </c>
    </row>
    <row r="41" spans="1:5">
      <c r="A41">
        <f>YEAR(B41)</f>
        <v/>
      </c>
      <c r="B41">
        <f>'Input EIA Imports Petroleum'!A40</f>
        <v/>
      </c>
      <c r="C41">
        <f>'Input EIA Imports Petroleum'!K40</f>
        <v/>
      </c>
      <c r="D41">
        <f>'Input EIA Imports Petroleum'!L40</f>
        <v/>
      </c>
      <c r="E41">
        <f>VLOOKUP('Input EIA Imports Petroleum'!$E40,'EIA Petroleum Classification'!$A:$B,2,FALSE)</f>
        <v/>
      </c>
    </row>
    <row r="42" spans="1:5">
      <c r="A42">
        <f>YEAR(B42)</f>
        <v/>
      </c>
      <c r="B42">
        <f>'Input EIA Imports Petroleum'!A41</f>
        <v/>
      </c>
      <c r="C42">
        <f>'Input EIA Imports Petroleum'!K41</f>
        <v/>
      </c>
      <c r="D42">
        <f>'Input EIA Imports Petroleum'!L41</f>
        <v/>
      </c>
      <c r="E42">
        <f>VLOOKUP('Input EIA Imports Petroleum'!$E41,'EIA Petroleum Classification'!$A:$B,2,FALSE)</f>
        <v/>
      </c>
    </row>
    <row r="43" spans="1:5">
      <c r="A43">
        <f>YEAR(B43)</f>
        <v/>
      </c>
      <c r="B43">
        <f>'Input EIA Imports Petroleum'!A42</f>
        <v/>
      </c>
      <c r="C43">
        <f>'Input EIA Imports Petroleum'!K42</f>
        <v/>
      </c>
      <c r="D43">
        <f>'Input EIA Imports Petroleum'!L42</f>
        <v/>
      </c>
      <c r="E43">
        <f>VLOOKUP('Input EIA Imports Petroleum'!$E42,'EIA Petroleum Classification'!$A:$B,2,FALSE)</f>
        <v/>
      </c>
    </row>
    <row r="44" spans="1:5">
      <c r="A44">
        <f>YEAR(B44)</f>
        <v/>
      </c>
      <c r="B44">
        <f>'Input EIA Imports Petroleum'!A43</f>
        <v/>
      </c>
      <c r="C44">
        <f>'Input EIA Imports Petroleum'!K43</f>
        <v/>
      </c>
      <c r="D44">
        <f>'Input EIA Imports Petroleum'!L43</f>
        <v/>
      </c>
      <c r="E44">
        <f>VLOOKUP('Input EIA Imports Petroleum'!$E43,'EIA Petroleum Classification'!$A:$B,2,FALSE)</f>
        <v/>
      </c>
    </row>
    <row r="45" spans="1:5">
      <c r="A45">
        <f>YEAR(B45)</f>
        <v/>
      </c>
      <c r="B45">
        <f>'Input EIA Imports Petroleum'!A44</f>
        <v/>
      </c>
      <c r="C45">
        <f>'Input EIA Imports Petroleum'!K44</f>
        <v/>
      </c>
      <c r="D45">
        <f>'Input EIA Imports Petroleum'!L44</f>
        <v/>
      </c>
      <c r="E45">
        <f>VLOOKUP('Input EIA Imports Petroleum'!$E44,'EIA Petroleum Classification'!$A:$B,2,FALSE)</f>
        <v/>
      </c>
    </row>
    <row r="46" spans="1:5">
      <c r="A46">
        <f>YEAR(B46)</f>
        <v/>
      </c>
      <c r="B46">
        <f>'Input EIA Imports Petroleum'!A45</f>
        <v/>
      </c>
      <c r="C46">
        <f>'Input EIA Imports Petroleum'!K45</f>
        <v/>
      </c>
      <c r="D46">
        <f>'Input EIA Imports Petroleum'!L45</f>
        <v/>
      </c>
      <c r="E46">
        <f>VLOOKUP('Input EIA Imports Petroleum'!$E45,'EIA Petroleum Classification'!$A:$B,2,FALSE)</f>
        <v/>
      </c>
    </row>
    <row r="47" spans="1:5">
      <c r="A47">
        <f>YEAR(B47)</f>
        <v/>
      </c>
      <c r="B47">
        <f>'Input EIA Imports Petroleum'!A46</f>
        <v/>
      </c>
      <c r="C47">
        <f>'Input EIA Imports Petroleum'!K46</f>
        <v/>
      </c>
      <c r="D47">
        <f>'Input EIA Imports Petroleum'!L46</f>
        <v/>
      </c>
      <c r="E47">
        <f>VLOOKUP('Input EIA Imports Petroleum'!$E46,'EIA Petroleum Classification'!$A:$B,2,FALSE)</f>
        <v/>
      </c>
    </row>
    <row r="48" spans="1:5">
      <c r="A48">
        <f>YEAR(B48)</f>
        <v/>
      </c>
      <c r="B48">
        <f>'Input EIA Imports Petroleum'!A47</f>
        <v/>
      </c>
      <c r="C48">
        <f>'Input EIA Imports Petroleum'!K47</f>
        <v/>
      </c>
      <c r="D48">
        <f>'Input EIA Imports Petroleum'!L47</f>
        <v/>
      </c>
      <c r="E48">
        <f>VLOOKUP('Input EIA Imports Petroleum'!$E47,'EIA Petroleum Classification'!$A:$B,2,FALSE)</f>
        <v/>
      </c>
    </row>
    <row r="49" spans="1:5">
      <c r="A49">
        <f>YEAR(B49)</f>
        <v/>
      </c>
      <c r="B49">
        <f>'Input EIA Imports Petroleum'!A48</f>
        <v/>
      </c>
      <c r="C49">
        <f>'Input EIA Imports Petroleum'!K48</f>
        <v/>
      </c>
      <c r="D49">
        <f>'Input EIA Imports Petroleum'!L48</f>
        <v/>
      </c>
      <c r="E49">
        <f>VLOOKUP('Input EIA Imports Petroleum'!$E48,'EIA Petroleum Classification'!$A:$B,2,FALSE)</f>
        <v/>
      </c>
    </row>
    <row r="50" spans="1:5">
      <c r="A50">
        <f>YEAR(B50)</f>
        <v/>
      </c>
      <c r="B50">
        <f>'Input EIA Imports Petroleum'!A49</f>
        <v/>
      </c>
      <c r="C50">
        <f>'Input EIA Imports Petroleum'!K49</f>
        <v/>
      </c>
      <c r="D50">
        <f>'Input EIA Imports Petroleum'!L49</f>
        <v/>
      </c>
      <c r="E50">
        <f>VLOOKUP('Input EIA Imports Petroleum'!$E49,'EIA Petroleum Classification'!$A:$B,2,FALSE)</f>
        <v/>
      </c>
    </row>
    <row r="51" spans="1:5">
      <c r="A51">
        <f>YEAR(B51)</f>
        <v/>
      </c>
      <c r="B51">
        <f>'Input EIA Imports Petroleum'!A50</f>
        <v/>
      </c>
      <c r="C51">
        <f>'Input EIA Imports Petroleum'!K50</f>
        <v/>
      </c>
      <c r="D51">
        <f>'Input EIA Imports Petroleum'!L50</f>
        <v/>
      </c>
      <c r="E51">
        <f>VLOOKUP('Input EIA Imports Petroleum'!$E50,'EIA Petroleum Classification'!$A:$B,2,FALSE)</f>
        <v/>
      </c>
    </row>
    <row r="52" spans="1:5">
      <c r="A52">
        <f>YEAR(B52)</f>
        <v/>
      </c>
      <c r="B52">
        <f>'Input EIA Imports Petroleum'!A51</f>
        <v/>
      </c>
      <c r="C52">
        <f>'Input EIA Imports Petroleum'!K51</f>
        <v/>
      </c>
      <c r="D52">
        <f>'Input EIA Imports Petroleum'!L51</f>
        <v/>
      </c>
      <c r="E52">
        <f>VLOOKUP('Input EIA Imports Petroleum'!$E51,'EIA Petroleum Classification'!$A:$B,2,FALSE)</f>
        <v/>
      </c>
    </row>
    <row r="53" spans="1:5">
      <c r="A53">
        <f>YEAR(B53)</f>
        <v/>
      </c>
      <c r="B53">
        <f>'Input EIA Imports Petroleum'!A52</f>
        <v/>
      </c>
      <c r="C53">
        <f>'Input EIA Imports Petroleum'!K52</f>
        <v/>
      </c>
      <c r="D53">
        <f>'Input EIA Imports Petroleum'!L52</f>
        <v/>
      </c>
      <c r="E53">
        <f>VLOOKUP('Input EIA Imports Petroleum'!$E52,'EIA Petroleum Classification'!$A:$B,2,FALSE)</f>
        <v/>
      </c>
    </row>
    <row r="54" spans="1:5">
      <c r="A54">
        <f>YEAR(B54)</f>
        <v/>
      </c>
      <c r="B54">
        <f>'Input EIA Imports Petroleum'!A53</f>
        <v/>
      </c>
      <c r="C54">
        <f>'Input EIA Imports Petroleum'!K53</f>
        <v/>
      </c>
      <c r="D54">
        <f>'Input EIA Imports Petroleum'!L53</f>
        <v/>
      </c>
      <c r="E54">
        <f>VLOOKUP('Input EIA Imports Petroleum'!$E53,'EIA Petroleum Classification'!$A:$B,2,FALSE)</f>
        <v/>
      </c>
    </row>
    <row r="55" spans="1:5">
      <c r="A55">
        <f>YEAR(B55)</f>
        <v/>
      </c>
      <c r="B55">
        <f>'Input EIA Imports Petroleum'!A54</f>
        <v/>
      </c>
      <c r="C55">
        <f>'Input EIA Imports Petroleum'!K54</f>
        <v/>
      </c>
      <c r="D55">
        <f>'Input EIA Imports Petroleum'!L54</f>
        <v/>
      </c>
      <c r="E55">
        <f>VLOOKUP('Input EIA Imports Petroleum'!$E54,'EIA Petroleum Classification'!$A:$B,2,FALSE)</f>
        <v/>
      </c>
    </row>
    <row r="56" spans="1:5">
      <c r="A56">
        <f>YEAR(B56)</f>
        <v/>
      </c>
      <c r="B56">
        <f>'Input EIA Imports Petroleum'!A55</f>
        <v/>
      </c>
      <c r="C56">
        <f>'Input EIA Imports Petroleum'!K55</f>
        <v/>
      </c>
      <c r="D56">
        <f>'Input EIA Imports Petroleum'!L55</f>
        <v/>
      </c>
      <c r="E56">
        <f>VLOOKUP('Input EIA Imports Petroleum'!$E55,'EIA Petroleum Classification'!$A:$B,2,FALSE)</f>
        <v/>
      </c>
    </row>
    <row r="57" spans="1:5">
      <c r="A57">
        <f>YEAR(B57)</f>
        <v/>
      </c>
      <c r="B57">
        <f>'Input EIA Imports Petroleum'!A56</f>
        <v/>
      </c>
      <c r="C57">
        <f>'Input EIA Imports Petroleum'!K56</f>
        <v/>
      </c>
      <c r="D57">
        <f>'Input EIA Imports Petroleum'!L56</f>
        <v/>
      </c>
      <c r="E57">
        <f>VLOOKUP('Input EIA Imports Petroleum'!$E56,'EIA Petroleum Classification'!$A:$B,2,FALSE)</f>
        <v/>
      </c>
    </row>
    <row r="58" spans="1:5">
      <c r="A58">
        <f>YEAR(B58)</f>
        <v/>
      </c>
      <c r="B58">
        <f>'Input EIA Imports Petroleum'!A57</f>
        <v/>
      </c>
      <c r="C58">
        <f>'Input EIA Imports Petroleum'!K57</f>
        <v/>
      </c>
      <c r="D58">
        <f>'Input EIA Imports Petroleum'!L57</f>
        <v/>
      </c>
      <c r="E58">
        <f>VLOOKUP('Input EIA Imports Petroleum'!$E57,'EIA Petroleum Classification'!$A:$B,2,FALSE)</f>
        <v/>
      </c>
    </row>
    <row r="59" spans="1:5">
      <c r="A59">
        <f>YEAR(B59)</f>
        <v/>
      </c>
      <c r="B59">
        <f>'Input EIA Imports Petroleum'!A58</f>
        <v/>
      </c>
      <c r="C59">
        <f>'Input EIA Imports Petroleum'!K58</f>
        <v/>
      </c>
      <c r="D59">
        <f>'Input EIA Imports Petroleum'!L58</f>
        <v/>
      </c>
      <c r="E59">
        <f>VLOOKUP('Input EIA Imports Petroleum'!$E58,'EIA Petroleum Classification'!$A:$B,2,FALSE)</f>
        <v/>
      </c>
    </row>
    <row r="60" spans="1:5">
      <c r="A60">
        <f>YEAR(B60)</f>
        <v/>
      </c>
      <c r="B60">
        <f>'Input EIA Imports Petroleum'!A59</f>
        <v/>
      </c>
      <c r="C60">
        <f>'Input EIA Imports Petroleum'!K59</f>
        <v/>
      </c>
      <c r="D60">
        <f>'Input EIA Imports Petroleum'!L59</f>
        <v/>
      </c>
      <c r="E60">
        <f>VLOOKUP('Input EIA Imports Petroleum'!$E59,'EIA Petroleum Classification'!$A:$B,2,FALSE)</f>
        <v/>
      </c>
    </row>
    <row r="61" spans="1:5">
      <c r="A61">
        <f>YEAR(B61)</f>
        <v/>
      </c>
      <c r="B61">
        <f>'Input EIA Imports Petroleum'!A60</f>
        <v/>
      </c>
      <c r="C61">
        <f>'Input EIA Imports Petroleum'!K60</f>
        <v/>
      </c>
      <c r="D61">
        <f>'Input EIA Imports Petroleum'!L60</f>
        <v/>
      </c>
      <c r="E61">
        <f>VLOOKUP('Input EIA Imports Petroleum'!$E60,'EIA Petroleum Classification'!$A:$B,2,FALSE)</f>
        <v/>
      </c>
    </row>
    <row r="62" spans="1:5">
      <c r="A62">
        <f>YEAR(B62)</f>
        <v/>
      </c>
      <c r="B62">
        <f>'Input EIA Imports Petroleum'!A61</f>
        <v/>
      </c>
      <c r="C62">
        <f>'Input EIA Imports Petroleum'!K61</f>
        <v/>
      </c>
      <c r="D62">
        <f>'Input EIA Imports Petroleum'!L61</f>
        <v/>
      </c>
      <c r="E62">
        <f>VLOOKUP('Input EIA Imports Petroleum'!$E61,'EIA Petroleum Classification'!$A:$B,2,FALSE)</f>
        <v/>
      </c>
    </row>
    <row r="63" spans="1:5">
      <c r="A63">
        <f>YEAR(B63)</f>
        <v/>
      </c>
      <c r="B63">
        <f>'Input EIA Imports Petroleum'!A62</f>
        <v/>
      </c>
      <c r="C63">
        <f>'Input EIA Imports Petroleum'!K62</f>
        <v/>
      </c>
      <c r="D63">
        <f>'Input EIA Imports Petroleum'!L62</f>
        <v/>
      </c>
      <c r="E63">
        <f>VLOOKUP('Input EIA Imports Petroleum'!$E62,'EIA Petroleum Classification'!$A:$B,2,FALSE)</f>
        <v/>
      </c>
    </row>
    <row r="64" spans="1:5">
      <c r="A64">
        <f>YEAR(B64)</f>
        <v/>
      </c>
      <c r="B64">
        <f>'Input EIA Imports Petroleum'!A63</f>
        <v/>
      </c>
      <c r="C64">
        <f>'Input EIA Imports Petroleum'!K63</f>
        <v/>
      </c>
      <c r="D64">
        <f>'Input EIA Imports Petroleum'!L63</f>
        <v/>
      </c>
      <c r="E64">
        <f>VLOOKUP('Input EIA Imports Petroleum'!$E63,'EIA Petroleum Classification'!$A:$B,2,FALSE)</f>
        <v/>
      </c>
    </row>
    <row r="65" spans="1:5">
      <c r="A65">
        <f>YEAR(B65)</f>
        <v/>
      </c>
      <c r="B65">
        <f>'Input EIA Imports Petroleum'!A64</f>
        <v/>
      </c>
      <c r="C65">
        <f>'Input EIA Imports Petroleum'!K64</f>
        <v/>
      </c>
      <c r="D65">
        <f>'Input EIA Imports Petroleum'!L64</f>
        <v/>
      </c>
      <c r="E65">
        <f>VLOOKUP('Input EIA Imports Petroleum'!$E64,'EIA Petroleum Classification'!$A:$B,2,FALSE)</f>
        <v/>
      </c>
    </row>
    <row r="66" spans="1:5">
      <c r="A66">
        <f>YEAR(B66)</f>
        <v/>
      </c>
      <c r="B66">
        <f>'Input EIA Imports Petroleum'!A65</f>
        <v/>
      </c>
      <c r="C66">
        <f>'Input EIA Imports Petroleum'!K65</f>
        <v/>
      </c>
      <c r="D66">
        <f>'Input EIA Imports Petroleum'!L65</f>
        <v/>
      </c>
      <c r="E66">
        <f>VLOOKUP('Input EIA Imports Petroleum'!$E65,'EIA Petroleum Classification'!$A:$B,2,FALSE)</f>
        <v/>
      </c>
    </row>
    <row r="67" spans="1:5">
      <c r="A67">
        <f>YEAR(B67)</f>
        <v/>
      </c>
      <c r="B67">
        <f>'Input EIA Imports Petroleum'!A66</f>
        <v/>
      </c>
      <c r="C67">
        <f>'Input EIA Imports Petroleum'!K66</f>
        <v/>
      </c>
      <c r="D67">
        <f>'Input EIA Imports Petroleum'!L66</f>
        <v/>
      </c>
      <c r="E67">
        <f>VLOOKUP('Input EIA Imports Petroleum'!$E66,'EIA Petroleum Classification'!$A:$B,2,FALSE)</f>
        <v/>
      </c>
    </row>
    <row r="68" spans="1:5">
      <c r="A68">
        <f>YEAR(B68)</f>
        <v/>
      </c>
      <c r="B68">
        <f>'Input EIA Imports Petroleum'!A67</f>
        <v/>
      </c>
      <c r="C68">
        <f>'Input EIA Imports Petroleum'!K67</f>
        <v/>
      </c>
      <c r="D68">
        <f>'Input EIA Imports Petroleum'!L67</f>
        <v/>
      </c>
      <c r="E68">
        <f>VLOOKUP('Input EIA Imports Petroleum'!$E67,'EIA Petroleum Classification'!$A:$B,2,FALSE)</f>
        <v/>
      </c>
    </row>
    <row r="69" spans="1:5">
      <c r="A69">
        <f>YEAR(B69)</f>
        <v/>
      </c>
      <c r="B69">
        <f>'Input EIA Imports Petroleum'!A68</f>
        <v/>
      </c>
      <c r="C69">
        <f>'Input EIA Imports Petroleum'!K68</f>
        <v/>
      </c>
      <c r="D69">
        <f>'Input EIA Imports Petroleum'!L68</f>
        <v/>
      </c>
      <c r="E69">
        <f>VLOOKUP('Input EIA Imports Petroleum'!$E68,'EIA Petroleum Classification'!$A:$B,2,FALSE)</f>
        <v/>
      </c>
    </row>
    <row r="70" spans="1:5">
      <c r="A70">
        <f>YEAR(B70)</f>
        <v/>
      </c>
      <c r="B70">
        <f>'Input EIA Imports Petroleum'!A69</f>
        <v/>
      </c>
      <c r="C70">
        <f>'Input EIA Imports Petroleum'!K69</f>
        <v/>
      </c>
      <c r="D70">
        <f>'Input EIA Imports Petroleum'!L69</f>
        <v/>
      </c>
      <c r="E70">
        <f>VLOOKUP('Input EIA Imports Petroleum'!$E69,'EIA Petroleum Classification'!$A:$B,2,FALSE)</f>
        <v/>
      </c>
    </row>
    <row r="71" spans="1:5">
      <c r="A71">
        <f>YEAR(B71)</f>
        <v/>
      </c>
      <c r="B71">
        <f>'Input EIA Imports Petroleum'!A70</f>
        <v/>
      </c>
      <c r="C71">
        <f>'Input EIA Imports Petroleum'!K70</f>
        <v/>
      </c>
      <c r="D71">
        <f>'Input EIA Imports Petroleum'!L70</f>
        <v/>
      </c>
      <c r="E71">
        <f>VLOOKUP('Input EIA Imports Petroleum'!$E70,'EIA Petroleum Classification'!$A:$B,2,FALSE)</f>
        <v/>
      </c>
    </row>
    <row r="72" spans="1:5">
      <c r="A72">
        <f>YEAR(B72)</f>
        <v/>
      </c>
      <c r="B72">
        <f>'Input EIA Imports Petroleum'!A71</f>
        <v/>
      </c>
      <c r="C72">
        <f>'Input EIA Imports Petroleum'!K71</f>
        <v/>
      </c>
      <c r="D72">
        <f>'Input EIA Imports Petroleum'!L71</f>
        <v/>
      </c>
      <c r="E72">
        <f>VLOOKUP('Input EIA Imports Petroleum'!$E71,'EIA Petroleum Classification'!$A:$B,2,FALSE)</f>
        <v/>
      </c>
    </row>
    <row r="73" spans="1:5">
      <c r="A73">
        <f>YEAR(B73)</f>
        <v/>
      </c>
      <c r="B73">
        <f>'Input EIA Imports Petroleum'!A72</f>
        <v/>
      </c>
      <c r="C73">
        <f>'Input EIA Imports Petroleum'!K72</f>
        <v/>
      </c>
      <c r="D73">
        <f>'Input EIA Imports Petroleum'!L72</f>
        <v/>
      </c>
      <c r="E73">
        <f>VLOOKUP('Input EIA Imports Petroleum'!$E72,'EIA Petroleum Classification'!$A:$B,2,FALSE)</f>
        <v/>
      </c>
    </row>
    <row r="74" spans="1:5">
      <c r="A74">
        <f>YEAR(B74)</f>
        <v/>
      </c>
      <c r="B74">
        <f>'Input EIA Imports Petroleum'!A73</f>
        <v/>
      </c>
      <c r="C74">
        <f>'Input EIA Imports Petroleum'!K73</f>
        <v/>
      </c>
      <c r="D74">
        <f>'Input EIA Imports Petroleum'!L73</f>
        <v/>
      </c>
      <c r="E74">
        <f>VLOOKUP('Input EIA Imports Petroleum'!$E73,'EIA Petroleum Classification'!$A:$B,2,FALSE)</f>
        <v/>
      </c>
    </row>
    <row r="75" spans="1:5">
      <c r="A75">
        <f>YEAR(B75)</f>
        <v/>
      </c>
      <c r="B75">
        <f>'Input EIA Imports Petroleum'!A74</f>
        <v/>
      </c>
      <c r="C75">
        <f>'Input EIA Imports Petroleum'!K74</f>
        <v/>
      </c>
      <c r="D75">
        <f>'Input EIA Imports Petroleum'!L74</f>
        <v/>
      </c>
      <c r="E75">
        <f>VLOOKUP('Input EIA Imports Petroleum'!$E74,'EIA Petroleum Classification'!$A:$B,2,FALSE)</f>
        <v/>
      </c>
    </row>
    <row r="76" spans="1:5">
      <c r="A76">
        <f>YEAR(B76)</f>
        <v/>
      </c>
      <c r="B76">
        <f>'Input EIA Imports Petroleum'!A75</f>
        <v/>
      </c>
      <c r="C76">
        <f>'Input EIA Imports Petroleum'!K75</f>
        <v/>
      </c>
      <c r="D76">
        <f>'Input EIA Imports Petroleum'!L75</f>
        <v/>
      </c>
      <c r="E76">
        <f>VLOOKUP('Input EIA Imports Petroleum'!$E75,'EIA Petroleum Classification'!$A:$B,2,FALSE)</f>
        <v/>
      </c>
    </row>
    <row r="77" spans="1:5">
      <c r="A77">
        <f>YEAR(B77)</f>
        <v/>
      </c>
      <c r="B77">
        <f>'Input EIA Imports Petroleum'!A76</f>
        <v/>
      </c>
      <c r="C77">
        <f>'Input EIA Imports Petroleum'!K76</f>
        <v/>
      </c>
      <c r="D77">
        <f>'Input EIA Imports Petroleum'!L76</f>
        <v/>
      </c>
      <c r="E77">
        <f>VLOOKUP('Input EIA Imports Petroleum'!$E76,'EIA Petroleum Classification'!$A:$B,2,FALSE)</f>
        <v/>
      </c>
    </row>
    <row r="78" spans="1:5">
      <c r="A78">
        <f>YEAR(B78)</f>
        <v/>
      </c>
      <c r="B78">
        <f>'Input EIA Imports Petroleum'!A77</f>
        <v/>
      </c>
      <c r="C78">
        <f>'Input EIA Imports Petroleum'!K77</f>
        <v/>
      </c>
      <c r="D78">
        <f>'Input EIA Imports Petroleum'!L77</f>
        <v/>
      </c>
      <c r="E78">
        <f>VLOOKUP('Input EIA Imports Petroleum'!$E77,'EIA Petroleum Classification'!$A:$B,2,FALSE)</f>
        <v/>
      </c>
    </row>
    <row r="79" spans="1:5">
      <c r="A79">
        <f>YEAR(B79)</f>
        <v/>
      </c>
      <c r="B79">
        <f>'Input EIA Imports Petroleum'!A78</f>
        <v/>
      </c>
      <c r="C79">
        <f>'Input EIA Imports Petroleum'!K78</f>
        <v/>
      </c>
      <c r="D79">
        <f>'Input EIA Imports Petroleum'!L78</f>
        <v/>
      </c>
      <c r="E79">
        <f>VLOOKUP('Input EIA Imports Petroleum'!$E78,'EIA Petroleum Classification'!$A:$B,2,FALSE)</f>
        <v/>
      </c>
    </row>
    <row r="80" spans="1:5">
      <c r="A80">
        <f>YEAR(B80)</f>
        <v/>
      </c>
      <c r="B80">
        <f>'Input EIA Imports Petroleum'!A79</f>
        <v/>
      </c>
      <c r="C80">
        <f>'Input EIA Imports Petroleum'!K79</f>
        <v/>
      </c>
      <c r="D80">
        <f>'Input EIA Imports Petroleum'!L79</f>
        <v/>
      </c>
      <c r="E80">
        <f>VLOOKUP('Input EIA Imports Petroleum'!$E79,'EIA Petroleum Classification'!$A:$B,2,FALSE)</f>
        <v/>
      </c>
    </row>
    <row r="81" spans="1:5">
      <c r="A81">
        <f>YEAR(B81)</f>
        <v/>
      </c>
      <c r="B81">
        <f>'Input EIA Imports Petroleum'!A80</f>
        <v/>
      </c>
      <c r="C81">
        <f>'Input EIA Imports Petroleum'!K80</f>
        <v/>
      </c>
      <c r="D81">
        <f>'Input EIA Imports Petroleum'!L80</f>
        <v/>
      </c>
      <c r="E81">
        <f>VLOOKUP('Input EIA Imports Petroleum'!$E80,'EIA Petroleum Classification'!$A:$B,2,FALSE)</f>
        <v/>
      </c>
    </row>
    <row r="82" spans="1:5">
      <c r="A82">
        <f>YEAR(B82)</f>
        <v/>
      </c>
      <c r="B82">
        <f>'Input EIA Imports Petroleum'!A81</f>
        <v/>
      </c>
      <c r="C82">
        <f>'Input EIA Imports Petroleum'!K81</f>
        <v/>
      </c>
      <c r="D82">
        <f>'Input EIA Imports Petroleum'!L81</f>
        <v/>
      </c>
      <c r="E82">
        <f>VLOOKUP('Input EIA Imports Petroleum'!$E81,'EIA Petroleum Classification'!$A:$B,2,FALSE)</f>
        <v/>
      </c>
    </row>
    <row r="83" spans="1:5">
      <c r="A83">
        <f>YEAR(B83)</f>
        <v/>
      </c>
      <c r="B83">
        <f>'Input EIA Imports Petroleum'!A82</f>
        <v/>
      </c>
      <c r="C83">
        <f>'Input EIA Imports Petroleum'!K82</f>
        <v/>
      </c>
      <c r="D83">
        <f>'Input EIA Imports Petroleum'!L82</f>
        <v/>
      </c>
      <c r="E83">
        <f>VLOOKUP('Input EIA Imports Petroleum'!$E82,'EIA Petroleum Classification'!$A:$B,2,FALSE)</f>
        <v/>
      </c>
    </row>
    <row r="84" spans="1:5">
      <c r="A84">
        <f>YEAR(B84)</f>
        <v/>
      </c>
      <c r="B84">
        <f>'Input EIA Imports Petroleum'!A83</f>
        <v/>
      </c>
      <c r="C84">
        <f>'Input EIA Imports Petroleum'!K83</f>
        <v/>
      </c>
      <c r="D84">
        <f>'Input EIA Imports Petroleum'!L83</f>
        <v/>
      </c>
      <c r="E84">
        <f>VLOOKUP('Input EIA Imports Petroleum'!$E83,'EIA Petroleum Classification'!$A:$B,2,FALSE)</f>
        <v/>
      </c>
    </row>
    <row r="85" spans="1:5">
      <c r="A85">
        <f>YEAR(B85)</f>
        <v/>
      </c>
      <c r="B85">
        <f>'Input EIA Imports Petroleum'!A84</f>
        <v/>
      </c>
      <c r="C85">
        <f>'Input EIA Imports Petroleum'!K84</f>
        <v/>
      </c>
      <c r="D85">
        <f>'Input EIA Imports Petroleum'!L84</f>
        <v/>
      </c>
      <c r="E85">
        <f>VLOOKUP('Input EIA Imports Petroleum'!$E84,'EIA Petroleum Classification'!$A:$B,2,FALSE)</f>
        <v/>
      </c>
    </row>
    <row r="86" spans="1:5">
      <c r="A86">
        <f>YEAR(B86)</f>
        <v/>
      </c>
      <c r="B86">
        <f>'Input EIA Imports Petroleum'!A85</f>
        <v/>
      </c>
      <c r="C86">
        <f>'Input EIA Imports Petroleum'!K85</f>
        <v/>
      </c>
      <c r="D86">
        <f>'Input EIA Imports Petroleum'!L85</f>
        <v/>
      </c>
      <c r="E86">
        <f>VLOOKUP('Input EIA Imports Petroleum'!$E85,'EIA Petroleum Classification'!$A:$B,2,FALSE)</f>
        <v/>
      </c>
    </row>
    <row r="87" spans="1:5">
      <c r="A87">
        <f>YEAR(B87)</f>
        <v/>
      </c>
      <c r="B87">
        <f>'Input EIA Imports Petroleum'!A86</f>
        <v/>
      </c>
      <c r="C87">
        <f>'Input EIA Imports Petroleum'!K86</f>
        <v/>
      </c>
      <c r="D87">
        <f>'Input EIA Imports Petroleum'!L86</f>
        <v/>
      </c>
      <c r="E87">
        <f>VLOOKUP('Input EIA Imports Petroleum'!$E86,'EIA Petroleum Classification'!$A:$B,2,FALSE)</f>
        <v/>
      </c>
    </row>
    <row r="88" spans="1:5">
      <c r="A88">
        <f>YEAR(B88)</f>
        <v/>
      </c>
      <c r="B88">
        <f>'Input EIA Imports Petroleum'!A87</f>
        <v/>
      </c>
      <c r="C88">
        <f>'Input EIA Imports Petroleum'!K87</f>
        <v/>
      </c>
      <c r="D88">
        <f>'Input EIA Imports Petroleum'!L87</f>
        <v/>
      </c>
      <c r="E88">
        <f>VLOOKUP('Input EIA Imports Petroleum'!$E87,'EIA Petroleum Classification'!$A:$B,2,FALSE)</f>
        <v/>
      </c>
    </row>
    <row r="89" spans="1:5">
      <c r="A89">
        <f>YEAR(B89)</f>
        <v/>
      </c>
      <c r="B89">
        <f>'Input EIA Imports Petroleum'!A88</f>
        <v/>
      </c>
      <c r="C89">
        <f>'Input EIA Imports Petroleum'!K88</f>
        <v/>
      </c>
      <c r="D89">
        <f>'Input EIA Imports Petroleum'!L88</f>
        <v/>
      </c>
      <c r="E89">
        <f>VLOOKUP('Input EIA Imports Petroleum'!$E88,'EIA Petroleum Classification'!$A:$B,2,FALSE)</f>
        <v/>
      </c>
    </row>
    <row r="90" spans="1:5">
      <c r="A90">
        <f>YEAR(B90)</f>
        <v/>
      </c>
      <c r="B90">
        <f>'Input EIA Imports Petroleum'!A89</f>
        <v/>
      </c>
      <c r="C90">
        <f>'Input EIA Imports Petroleum'!K89</f>
        <v/>
      </c>
      <c r="D90">
        <f>'Input EIA Imports Petroleum'!L89</f>
        <v/>
      </c>
      <c r="E90">
        <f>VLOOKUP('Input EIA Imports Petroleum'!$E89,'EIA Petroleum Classification'!$A:$B,2,FALSE)</f>
        <v/>
      </c>
    </row>
    <row r="91" spans="1:5">
      <c r="A91">
        <f>YEAR(B91)</f>
        <v/>
      </c>
      <c r="B91">
        <f>'Input EIA Imports Petroleum'!A90</f>
        <v/>
      </c>
      <c r="C91">
        <f>'Input EIA Imports Petroleum'!K90</f>
        <v/>
      </c>
      <c r="D91">
        <f>'Input EIA Imports Petroleum'!L90</f>
        <v/>
      </c>
      <c r="E91">
        <f>VLOOKUP('Input EIA Imports Petroleum'!$E90,'EIA Petroleum Classification'!$A:$B,2,FALSE)</f>
        <v/>
      </c>
    </row>
    <row r="92" spans="1:5">
      <c r="A92">
        <f>YEAR(B92)</f>
        <v/>
      </c>
      <c r="B92">
        <f>'Input EIA Imports Petroleum'!A91</f>
        <v/>
      </c>
      <c r="C92">
        <f>'Input EIA Imports Petroleum'!K91</f>
        <v/>
      </c>
      <c r="D92">
        <f>'Input EIA Imports Petroleum'!L91</f>
        <v/>
      </c>
      <c r="E92">
        <f>VLOOKUP('Input EIA Imports Petroleum'!$E91,'EIA Petroleum Classification'!$A:$B,2,FALSE)</f>
        <v/>
      </c>
    </row>
    <row r="93" spans="1:5">
      <c r="A93">
        <f>YEAR(B93)</f>
        <v/>
      </c>
      <c r="B93">
        <f>'Input EIA Imports Petroleum'!A92</f>
        <v/>
      </c>
      <c r="C93">
        <f>'Input EIA Imports Petroleum'!K92</f>
        <v/>
      </c>
      <c r="D93">
        <f>'Input EIA Imports Petroleum'!L92</f>
        <v/>
      </c>
      <c r="E93">
        <f>VLOOKUP('Input EIA Imports Petroleum'!$E92,'EIA Petroleum Classification'!$A:$B,2,FALSE)</f>
        <v/>
      </c>
    </row>
    <row r="94" spans="1:5">
      <c r="A94">
        <f>YEAR(B94)</f>
        <v/>
      </c>
      <c r="B94">
        <f>'Input EIA Imports Petroleum'!A93</f>
        <v/>
      </c>
      <c r="C94">
        <f>'Input EIA Imports Petroleum'!K93</f>
        <v/>
      </c>
      <c r="D94">
        <f>'Input EIA Imports Petroleum'!L93</f>
        <v/>
      </c>
      <c r="E94">
        <f>VLOOKUP('Input EIA Imports Petroleum'!$E93,'EIA Petroleum Classification'!$A:$B,2,FALSE)</f>
        <v/>
      </c>
    </row>
    <row r="95" spans="1:5">
      <c r="A95">
        <f>YEAR(B95)</f>
        <v/>
      </c>
      <c r="B95">
        <f>'Input EIA Imports Petroleum'!A94</f>
        <v/>
      </c>
      <c r="C95">
        <f>'Input EIA Imports Petroleum'!K94</f>
        <v/>
      </c>
      <c r="D95">
        <f>'Input EIA Imports Petroleum'!L94</f>
        <v/>
      </c>
      <c r="E95">
        <f>VLOOKUP('Input EIA Imports Petroleum'!$E94,'EIA Petroleum Classification'!$A:$B,2,FALSE)</f>
        <v/>
      </c>
    </row>
    <row r="96" spans="1:5">
      <c r="A96">
        <f>YEAR(B96)</f>
        <v/>
      </c>
      <c r="B96">
        <f>'Input EIA Imports Petroleum'!A95</f>
        <v/>
      </c>
      <c r="C96">
        <f>'Input EIA Imports Petroleum'!K95</f>
        <v/>
      </c>
      <c r="D96">
        <f>'Input EIA Imports Petroleum'!L95</f>
        <v/>
      </c>
      <c r="E96">
        <f>VLOOKUP('Input EIA Imports Petroleum'!$E95,'EIA Petroleum Classification'!$A:$B,2,FALSE)</f>
        <v/>
      </c>
    </row>
    <row r="97" spans="1:5">
      <c r="A97">
        <f>YEAR(B97)</f>
        <v/>
      </c>
      <c r="B97">
        <f>'Input EIA Imports Petroleum'!A96</f>
        <v/>
      </c>
      <c r="C97">
        <f>'Input EIA Imports Petroleum'!K96</f>
        <v/>
      </c>
      <c r="D97">
        <f>'Input EIA Imports Petroleum'!L96</f>
        <v/>
      </c>
      <c r="E97">
        <f>VLOOKUP('Input EIA Imports Petroleum'!$E96,'EIA Petroleum Classification'!$A:$B,2,FALSE)</f>
        <v/>
      </c>
    </row>
    <row r="98" spans="1:5">
      <c r="A98">
        <f>YEAR(B98)</f>
        <v/>
      </c>
      <c r="B98">
        <f>'Input EIA Imports Petroleum'!A97</f>
        <v/>
      </c>
      <c r="C98">
        <f>'Input EIA Imports Petroleum'!K97</f>
        <v/>
      </c>
      <c r="D98">
        <f>'Input EIA Imports Petroleum'!L97</f>
        <v/>
      </c>
      <c r="E98">
        <f>VLOOKUP('Input EIA Imports Petroleum'!$E97,'EIA Petroleum Classification'!$A:$B,2,FALSE)</f>
        <v/>
      </c>
    </row>
    <row r="99" spans="1:5">
      <c r="A99">
        <f>YEAR(B99)</f>
        <v/>
      </c>
      <c r="B99">
        <f>'Input EIA Imports Petroleum'!A98</f>
        <v/>
      </c>
      <c r="C99">
        <f>'Input EIA Imports Petroleum'!K98</f>
        <v/>
      </c>
      <c r="D99">
        <f>'Input EIA Imports Petroleum'!L98</f>
        <v/>
      </c>
      <c r="E99">
        <f>VLOOKUP('Input EIA Imports Petroleum'!$E98,'EIA Petroleum Classification'!$A:$B,2,FALSE)</f>
        <v/>
      </c>
    </row>
    <row r="100" spans="1:5">
      <c r="A100">
        <f>YEAR(B100)</f>
        <v/>
      </c>
      <c r="B100">
        <f>'Input EIA Imports Petroleum'!A99</f>
        <v/>
      </c>
      <c r="C100">
        <f>'Input EIA Imports Petroleum'!K99</f>
        <v/>
      </c>
      <c r="D100">
        <f>'Input EIA Imports Petroleum'!L99</f>
        <v/>
      </c>
      <c r="E100">
        <f>VLOOKUP('Input EIA Imports Petroleum'!$E99,'EIA Petroleum Classification'!$A:$B,2,FALSE)</f>
        <v/>
      </c>
    </row>
    <row r="101" spans="1:5">
      <c r="A101">
        <f>YEAR(B101)</f>
        <v/>
      </c>
      <c r="B101">
        <f>'Input EIA Imports Petroleum'!A100</f>
        <v/>
      </c>
      <c r="C101">
        <f>'Input EIA Imports Petroleum'!K100</f>
        <v/>
      </c>
      <c r="D101">
        <f>'Input EIA Imports Petroleum'!L100</f>
        <v/>
      </c>
      <c r="E101">
        <f>VLOOKUP('Input EIA Imports Petroleum'!$E100,'EIA Petroleum Classification'!$A:$B,2,FALSE)</f>
        <v/>
      </c>
    </row>
    <row r="102" spans="1:5">
      <c r="A102">
        <f>YEAR(B102)</f>
        <v/>
      </c>
      <c r="B102">
        <f>'Input EIA Imports Petroleum'!A101</f>
        <v/>
      </c>
      <c r="C102">
        <f>'Input EIA Imports Petroleum'!K101</f>
        <v/>
      </c>
      <c r="D102">
        <f>'Input EIA Imports Petroleum'!L101</f>
        <v/>
      </c>
      <c r="E102">
        <f>VLOOKUP('Input EIA Imports Petroleum'!$E101,'EIA Petroleum Classification'!$A:$B,2,FALSE)</f>
        <v/>
      </c>
    </row>
    <row r="103" spans="1:5">
      <c r="A103">
        <f>YEAR(B103)</f>
        <v/>
      </c>
      <c r="B103">
        <f>'Input EIA Imports Petroleum'!A102</f>
        <v/>
      </c>
      <c r="C103">
        <f>'Input EIA Imports Petroleum'!K102</f>
        <v/>
      </c>
      <c r="D103">
        <f>'Input EIA Imports Petroleum'!L102</f>
        <v/>
      </c>
      <c r="E103">
        <f>VLOOKUP('Input EIA Imports Petroleum'!$E102,'EIA Petroleum Classification'!$A:$B,2,FALSE)</f>
        <v/>
      </c>
    </row>
    <row r="104" spans="1:5">
      <c r="A104">
        <f>YEAR(B104)</f>
        <v/>
      </c>
      <c r="B104">
        <f>'Input EIA Imports Petroleum'!A103</f>
        <v/>
      </c>
      <c r="C104">
        <f>'Input EIA Imports Petroleum'!K103</f>
        <v/>
      </c>
      <c r="D104">
        <f>'Input EIA Imports Petroleum'!L103</f>
        <v/>
      </c>
      <c r="E104">
        <f>VLOOKUP('Input EIA Imports Petroleum'!$E103,'EIA Petroleum Classification'!$A:$B,2,FALSE)</f>
        <v/>
      </c>
    </row>
    <row r="105" spans="1:5">
      <c r="A105">
        <f>YEAR(B105)</f>
        <v/>
      </c>
      <c r="B105">
        <f>'Input EIA Imports Petroleum'!A104</f>
        <v/>
      </c>
      <c r="C105">
        <f>'Input EIA Imports Petroleum'!K104</f>
        <v/>
      </c>
      <c r="D105">
        <f>'Input EIA Imports Petroleum'!L104</f>
        <v/>
      </c>
      <c r="E105">
        <f>VLOOKUP('Input EIA Imports Petroleum'!$E104,'EIA Petroleum Classification'!$A:$B,2,FALSE)</f>
        <v/>
      </c>
    </row>
    <row r="106" spans="1:5">
      <c r="A106">
        <f>YEAR(B106)</f>
        <v/>
      </c>
      <c r="B106">
        <f>'Input EIA Imports Petroleum'!A105</f>
        <v/>
      </c>
      <c r="C106">
        <f>'Input EIA Imports Petroleum'!K105</f>
        <v/>
      </c>
      <c r="D106">
        <f>'Input EIA Imports Petroleum'!L105</f>
        <v/>
      </c>
      <c r="E106">
        <f>VLOOKUP('Input EIA Imports Petroleum'!$E105,'EIA Petroleum Classification'!$A:$B,2,FALSE)</f>
        <v/>
      </c>
    </row>
    <row r="107" spans="1:5">
      <c r="A107">
        <f>YEAR(B107)</f>
        <v/>
      </c>
      <c r="B107">
        <f>'Input EIA Imports Petroleum'!A106</f>
        <v/>
      </c>
      <c r="C107">
        <f>'Input EIA Imports Petroleum'!K106</f>
        <v/>
      </c>
      <c r="D107">
        <f>'Input EIA Imports Petroleum'!L106</f>
        <v/>
      </c>
      <c r="E107">
        <f>VLOOKUP('Input EIA Imports Petroleum'!$E106,'EIA Petroleum Classification'!$A:$B,2,FALSE)</f>
        <v/>
      </c>
    </row>
    <row r="108" spans="1:5">
      <c r="A108">
        <f>YEAR(B108)</f>
        <v/>
      </c>
      <c r="B108">
        <f>'Input EIA Imports Petroleum'!A107</f>
        <v/>
      </c>
      <c r="C108">
        <f>'Input EIA Imports Petroleum'!K107</f>
        <v/>
      </c>
      <c r="D108">
        <f>'Input EIA Imports Petroleum'!L107</f>
        <v/>
      </c>
      <c r="E108">
        <f>VLOOKUP('Input EIA Imports Petroleum'!$E107,'EIA Petroleum Classification'!$A:$B,2,FALSE)</f>
        <v/>
      </c>
    </row>
    <row r="109" spans="1:5">
      <c r="A109">
        <f>YEAR(B109)</f>
        <v/>
      </c>
      <c r="B109">
        <f>'Input EIA Imports Petroleum'!A108</f>
        <v/>
      </c>
      <c r="C109">
        <f>'Input EIA Imports Petroleum'!K108</f>
        <v/>
      </c>
      <c r="D109">
        <f>'Input EIA Imports Petroleum'!L108</f>
        <v/>
      </c>
      <c r="E109">
        <f>VLOOKUP('Input EIA Imports Petroleum'!$E108,'EIA Petroleum Classification'!$A:$B,2,FALSE)</f>
        <v/>
      </c>
    </row>
    <row r="110" spans="1:5">
      <c r="A110">
        <f>YEAR(B110)</f>
        <v/>
      </c>
      <c r="B110">
        <f>'Input EIA Imports Petroleum'!A109</f>
        <v/>
      </c>
      <c r="C110">
        <f>'Input EIA Imports Petroleum'!K109</f>
        <v/>
      </c>
      <c r="D110">
        <f>'Input EIA Imports Petroleum'!L109</f>
        <v/>
      </c>
      <c r="E110">
        <f>VLOOKUP('Input EIA Imports Petroleum'!$E109,'EIA Petroleum Classification'!$A:$B,2,FALSE)</f>
        <v/>
      </c>
    </row>
    <row r="111" spans="1:5">
      <c r="A111">
        <f>YEAR(B111)</f>
        <v/>
      </c>
      <c r="B111">
        <f>'Input EIA Imports Petroleum'!A110</f>
        <v/>
      </c>
      <c r="C111">
        <f>'Input EIA Imports Petroleum'!K110</f>
        <v/>
      </c>
      <c r="D111">
        <f>'Input EIA Imports Petroleum'!L110</f>
        <v/>
      </c>
      <c r="E111">
        <f>VLOOKUP('Input EIA Imports Petroleum'!$E110,'EIA Petroleum Classification'!$A:$B,2,FALSE)</f>
        <v/>
      </c>
    </row>
    <row r="112" spans="1:5">
      <c r="A112">
        <f>YEAR(B112)</f>
        <v/>
      </c>
      <c r="B112">
        <f>'Input EIA Imports Petroleum'!A111</f>
        <v/>
      </c>
      <c r="C112">
        <f>'Input EIA Imports Petroleum'!K111</f>
        <v/>
      </c>
      <c r="D112">
        <f>'Input EIA Imports Petroleum'!L111</f>
        <v/>
      </c>
      <c r="E112">
        <f>VLOOKUP('Input EIA Imports Petroleum'!$E111,'EIA Petroleum Classification'!$A:$B,2,FALSE)</f>
        <v/>
      </c>
    </row>
    <row r="113" spans="1:5">
      <c r="A113">
        <f>YEAR(B113)</f>
        <v/>
      </c>
      <c r="B113">
        <f>'Input EIA Imports Petroleum'!A112</f>
        <v/>
      </c>
      <c r="C113">
        <f>'Input EIA Imports Petroleum'!K112</f>
        <v/>
      </c>
      <c r="D113">
        <f>'Input EIA Imports Petroleum'!L112</f>
        <v/>
      </c>
      <c r="E113">
        <f>VLOOKUP('Input EIA Imports Petroleum'!$E112,'EIA Petroleum Classification'!$A:$B,2,FALSE)</f>
        <v/>
      </c>
    </row>
    <row r="114" spans="1:5">
      <c r="A114">
        <f>YEAR(B114)</f>
        <v/>
      </c>
      <c r="B114">
        <f>'Input EIA Imports Petroleum'!A113</f>
        <v/>
      </c>
      <c r="C114">
        <f>'Input EIA Imports Petroleum'!K113</f>
        <v/>
      </c>
      <c r="D114">
        <f>'Input EIA Imports Petroleum'!L113</f>
        <v/>
      </c>
      <c r="E114">
        <f>VLOOKUP('Input EIA Imports Petroleum'!$E113,'EIA Petroleum Classification'!$A:$B,2,FALSE)</f>
        <v/>
      </c>
    </row>
    <row r="115" spans="1:5">
      <c r="A115">
        <f>YEAR(B115)</f>
        <v/>
      </c>
      <c r="B115">
        <f>'Input EIA Imports Petroleum'!A114</f>
        <v/>
      </c>
      <c r="C115">
        <f>'Input EIA Imports Petroleum'!K114</f>
        <v/>
      </c>
      <c r="D115">
        <f>'Input EIA Imports Petroleum'!L114</f>
        <v/>
      </c>
      <c r="E115">
        <f>VLOOKUP('Input EIA Imports Petroleum'!$E114,'EIA Petroleum Classification'!$A:$B,2,FALSE)</f>
        <v/>
      </c>
    </row>
    <row r="116" spans="1:5">
      <c r="A116">
        <f>YEAR(B116)</f>
        <v/>
      </c>
      <c r="B116">
        <f>'Input EIA Imports Petroleum'!A115</f>
        <v/>
      </c>
      <c r="C116">
        <f>'Input EIA Imports Petroleum'!K115</f>
        <v/>
      </c>
      <c r="D116">
        <f>'Input EIA Imports Petroleum'!L115</f>
        <v/>
      </c>
      <c r="E116">
        <f>VLOOKUP('Input EIA Imports Petroleum'!$E115,'EIA Petroleum Classification'!$A:$B,2,FALSE)</f>
        <v/>
      </c>
    </row>
    <row r="117" spans="1:5">
      <c r="A117">
        <f>YEAR(B117)</f>
        <v/>
      </c>
      <c r="B117">
        <f>'Input EIA Imports Petroleum'!A116</f>
        <v/>
      </c>
      <c r="C117">
        <f>'Input EIA Imports Petroleum'!K116</f>
        <v/>
      </c>
      <c r="D117">
        <f>'Input EIA Imports Petroleum'!L116</f>
        <v/>
      </c>
      <c r="E117">
        <f>VLOOKUP('Input EIA Imports Petroleum'!$E116,'EIA Petroleum Classification'!$A:$B,2,FALSE)</f>
        <v/>
      </c>
    </row>
    <row r="118" spans="1:5">
      <c r="A118">
        <f>YEAR(B118)</f>
        <v/>
      </c>
      <c r="B118">
        <f>'Input EIA Imports Petroleum'!A117</f>
        <v/>
      </c>
      <c r="C118">
        <f>'Input EIA Imports Petroleum'!K117</f>
        <v/>
      </c>
      <c r="D118">
        <f>'Input EIA Imports Petroleum'!L117</f>
        <v/>
      </c>
      <c r="E118">
        <f>VLOOKUP('Input EIA Imports Petroleum'!$E117,'EIA Petroleum Classification'!$A:$B,2,FALSE)</f>
        <v/>
      </c>
    </row>
    <row r="119" spans="1:5">
      <c r="A119">
        <f>YEAR(B119)</f>
        <v/>
      </c>
      <c r="B119">
        <f>'Input EIA Imports Petroleum'!A118</f>
        <v/>
      </c>
      <c r="C119">
        <f>'Input EIA Imports Petroleum'!K118</f>
        <v/>
      </c>
      <c r="D119">
        <f>'Input EIA Imports Petroleum'!L118</f>
        <v/>
      </c>
      <c r="E119">
        <f>VLOOKUP('Input EIA Imports Petroleum'!$E118,'EIA Petroleum Classification'!$A:$B,2,FALSE)</f>
        <v/>
      </c>
    </row>
    <row r="120" spans="1:5">
      <c r="A120">
        <f>YEAR(B120)</f>
        <v/>
      </c>
      <c r="B120">
        <f>'Input EIA Imports Petroleum'!A119</f>
        <v/>
      </c>
      <c r="C120">
        <f>'Input EIA Imports Petroleum'!K119</f>
        <v/>
      </c>
      <c r="D120">
        <f>'Input EIA Imports Petroleum'!L119</f>
        <v/>
      </c>
      <c r="E120">
        <f>VLOOKUP('Input EIA Imports Petroleum'!$E119,'EIA Petroleum Classification'!$A:$B,2,FALSE)</f>
        <v/>
      </c>
    </row>
    <row r="121" spans="1:5">
      <c r="A121">
        <f>YEAR(B121)</f>
        <v/>
      </c>
      <c r="B121">
        <f>'Input EIA Imports Petroleum'!A120</f>
        <v/>
      </c>
      <c r="C121">
        <f>'Input EIA Imports Petroleum'!K120</f>
        <v/>
      </c>
      <c r="D121">
        <f>'Input EIA Imports Petroleum'!L120</f>
        <v/>
      </c>
      <c r="E121">
        <f>VLOOKUP('Input EIA Imports Petroleum'!$E120,'EIA Petroleum Classification'!$A:$B,2,FALSE)</f>
        <v/>
      </c>
    </row>
    <row r="122" spans="1:5">
      <c r="A122">
        <f>YEAR(B122)</f>
        <v/>
      </c>
      <c r="B122">
        <f>'Input EIA Imports Petroleum'!A121</f>
        <v/>
      </c>
      <c r="C122">
        <f>'Input EIA Imports Petroleum'!K121</f>
        <v/>
      </c>
      <c r="D122">
        <f>'Input EIA Imports Petroleum'!L121</f>
        <v/>
      </c>
      <c r="E122">
        <f>VLOOKUP('Input EIA Imports Petroleum'!$E121,'EIA Petroleum Classification'!$A:$B,2,FALSE)</f>
        <v/>
      </c>
    </row>
    <row r="123" spans="1:5">
      <c r="A123">
        <f>YEAR(B123)</f>
        <v/>
      </c>
      <c r="B123">
        <f>'Input EIA Imports Petroleum'!A122</f>
        <v/>
      </c>
      <c r="C123">
        <f>'Input EIA Imports Petroleum'!K122</f>
        <v/>
      </c>
      <c r="D123">
        <f>'Input EIA Imports Petroleum'!L122</f>
        <v/>
      </c>
      <c r="E123">
        <f>VLOOKUP('Input EIA Imports Petroleum'!$E122,'EIA Petroleum Classification'!$A:$B,2,FALSE)</f>
        <v/>
      </c>
    </row>
    <row r="124" spans="1:5">
      <c r="A124">
        <f>YEAR(B124)</f>
        <v/>
      </c>
      <c r="B124">
        <f>'Input EIA Imports Petroleum'!A123</f>
        <v/>
      </c>
      <c r="C124">
        <f>'Input EIA Imports Petroleum'!K123</f>
        <v/>
      </c>
      <c r="D124">
        <f>'Input EIA Imports Petroleum'!L123</f>
        <v/>
      </c>
      <c r="E124">
        <f>VLOOKUP('Input EIA Imports Petroleum'!$E123,'EIA Petroleum Classification'!$A:$B,2,FALSE)</f>
        <v/>
      </c>
    </row>
    <row r="125" spans="1:5">
      <c r="A125">
        <f>YEAR(B125)</f>
        <v/>
      </c>
      <c r="B125">
        <f>'Input EIA Imports Petroleum'!A124</f>
        <v/>
      </c>
      <c r="C125">
        <f>'Input EIA Imports Petroleum'!K124</f>
        <v/>
      </c>
      <c r="D125">
        <f>'Input EIA Imports Petroleum'!L124</f>
        <v/>
      </c>
      <c r="E125">
        <f>VLOOKUP('Input EIA Imports Petroleum'!$E124,'EIA Petroleum Classification'!$A:$B,2,FALSE)</f>
        <v/>
      </c>
    </row>
    <row r="126" spans="1:5">
      <c r="A126">
        <f>YEAR(B126)</f>
        <v/>
      </c>
      <c r="B126">
        <f>'Input EIA Imports Petroleum'!A125</f>
        <v/>
      </c>
      <c r="C126">
        <f>'Input EIA Imports Petroleum'!K125</f>
        <v/>
      </c>
      <c r="D126">
        <f>'Input EIA Imports Petroleum'!L125</f>
        <v/>
      </c>
      <c r="E126">
        <f>VLOOKUP('Input EIA Imports Petroleum'!$E125,'EIA Petroleum Classification'!$A:$B,2,FALSE)</f>
        <v/>
      </c>
    </row>
    <row r="127" spans="1:5">
      <c r="A127">
        <f>YEAR(B127)</f>
        <v/>
      </c>
      <c r="B127">
        <f>'Input EIA Imports Petroleum'!A126</f>
        <v/>
      </c>
      <c r="C127">
        <f>'Input EIA Imports Petroleum'!K126</f>
        <v/>
      </c>
      <c r="D127">
        <f>'Input EIA Imports Petroleum'!L126</f>
        <v/>
      </c>
      <c r="E127">
        <f>VLOOKUP('Input EIA Imports Petroleum'!$E126,'EIA Petroleum Classification'!$A:$B,2,FALSE)</f>
        <v/>
      </c>
    </row>
    <row r="128" spans="1:5">
      <c r="A128">
        <f>YEAR(B128)</f>
        <v/>
      </c>
      <c r="B128">
        <f>'Input EIA Imports Petroleum'!A127</f>
        <v/>
      </c>
      <c r="C128">
        <f>'Input EIA Imports Petroleum'!K127</f>
        <v/>
      </c>
      <c r="D128">
        <f>'Input EIA Imports Petroleum'!L127</f>
        <v/>
      </c>
      <c r="E128">
        <f>VLOOKUP('Input EIA Imports Petroleum'!$E127,'EIA Petroleum Classification'!$A:$B,2,FALSE)</f>
        <v/>
      </c>
    </row>
    <row r="129" spans="1:5">
      <c r="A129">
        <f>YEAR(B129)</f>
        <v/>
      </c>
      <c r="B129">
        <f>'Input EIA Imports Petroleum'!A128</f>
        <v/>
      </c>
      <c r="C129">
        <f>'Input EIA Imports Petroleum'!K128</f>
        <v/>
      </c>
      <c r="D129">
        <f>'Input EIA Imports Petroleum'!L128</f>
        <v/>
      </c>
      <c r="E129">
        <f>VLOOKUP('Input EIA Imports Petroleum'!$E128,'EIA Petroleum Classification'!$A:$B,2,FALSE)</f>
        <v/>
      </c>
    </row>
    <row r="130" spans="1:5">
      <c r="A130">
        <f>YEAR(B130)</f>
        <v/>
      </c>
      <c r="B130">
        <f>'Input EIA Imports Petroleum'!A129</f>
        <v/>
      </c>
      <c r="C130">
        <f>'Input EIA Imports Petroleum'!K129</f>
        <v/>
      </c>
      <c r="D130">
        <f>'Input EIA Imports Petroleum'!L129</f>
        <v/>
      </c>
      <c r="E130">
        <f>VLOOKUP('Input EIA Imports Petroleum'!$E129,'EIA Petroleum Classification'!$A:$B,2,FALSE)</f>
        <v/>
      </c>
    </row>
    <row r="131" spans="1:5">
      <c r="A131">
        <f>YEAR(B131)</f>
        <v/>
      </c>
      <c r="B131">
        <f>'Input EIA Imports Petroleum'!A130</f>
        <v/>
      </c>
      <c r="C131">
        <f>'Input EIA Imports Petroleum'!K130</f>
        <v/>
      </c>
      <c r="D131">
        <f>'Input EIA Imports Petroleum'!L130</f>
        <v/>
      </c>
      <c r="E131">
        <f>VLOOKUP('Input EIA Imports Petroleum'!$E130,'EIA Petroleum Classification'!$A:$B,2,FALSE)</f>
        <v/>
      </c>
    </row>
    <row r="132" spans="1:5">
      <c r="A132">
        <f>YEAR(B132)</f>
        <v/>
      </c>
      <c r="B132">
        <f>'Input EIA Imports Petroleum'!A131</f>
        <v/>
      </c>
      <c r="C132">
        <f>'Input EIA Imports Petroleum'!K131</f>
        <v/>
      </c>
      <c r="D132">
        <f>'Input EIA Imports Petroleum'!L131</f>
        <v/>
      </c>
      <c r="E132">
        <f>VLOOKUP('Input EIA Imports Petroleum'!$E131,'EIA Petroleum Classification'!$A:$B,2,FALSE)</f>
        <v/>
      </c>
    </row>
    <row r="133" spans="1:5">
      <c r="A133">
        <f>YEAR(B133)</f>
        <v/>
      </c>
      <c r="B133">
        <f>'Input EIA Imports Petroleum'!A132</f>
        <v/>
      </c>
      <c r="C133">
        <f>'Input EIA Imports Petroleum'!K132</f>
        <v/>
      </c>
      <c r="D133">
        <f>'Input EIA Imports Petroleum'!L132</f>
        <v/>
      </c>
      <c r="E133">
        <f>VLOOKUP('Input EIA Imports Petroleum'!$E132,'EIA Petroleum Classification'!$A:$B,2,FALSE)</f>
        <v/>
      </c>
    </row>
    <row r="134" spans="1:5">
      <c r="A134">
        <f>YEAR(B134)</f>
        <v/>
      </c>
      <c r="B134">
        <f>'Input EIA Imports Petroleum'!A133</f>
        <v/>
      </c>
      <c r="C134">
        <f>'Input EIA Imports Petroleum'!K133</f>
        <v/>
      </c>
      <c r="D134">
        <f>'Input EIA Imports Petroleum'!L133</f>
        <v/>
      </c>
      <c r="E134">
        <f>VLOOKUP('Input EIA Imports Petroleum'!$E133,'EIA Petroleum Classification'!$A:$B,2,FALSE)</f>
        <v/>
      </c>
    </row>
    <row r="135" spans="1:5">
      <c r="A135">
        <f>YEAR(B135)</f>
        <v/>
      </c>
      <c r="B135">
        <f>'Input EIA Imports Petroleum'!A134</f>
        <v/>
      </c>
      <c r="C135">
        <f>'Input EIA Imports Petroleum'!K134</f>
        <v/>
      </c>
      <c r="D135">
        <f>'Input EIA Imports Petroleum'!L134</f>
        <v/>
      </c>
      <c r="E135">
        <f>VLOOKUP('Input EIA Imports Petroleum'!$E134,'EIA Petroleum Classification'!$A:$B,2,FALSE)</f>
        <v/>
      </c>
    </row>
    <row r="136" spans="1:5">
      <c r="A136">
        <f>YEAR(B136)</f>
        <v/>
      </c>
      <c r="B136">
        <f>'Input EIA Imports Petroleum'!A135</f>
        <v/>
      </c>
      <c r="C136">
        <f>'Input EIA Imports Petroleum'!K135</f>
        <v/>
      </c>
      <c r="D136">
        <f>'Input EIA Imports Petroleum'!L135</f>
        <v/>
      </c>
      <c r="E136">
        <f>VLOOKUP('Input EIA Imports Petroleum'!$E135,'EIA Petroleum Classification'!$A:$B,2,FALSE)</f>
        <v/>
      </c>
    </row>
    <row r="137" spans="1:5">
      <c r="A137">
        <f>YEAR(B137)</f>
        <v/>
      </c>
      <c r="B137">
        <f>'Input EIA Imports Petroleum'!A136</f>
        <v/>
      </c>
      <c r="C137">
        <f>'Input EIA Imports Petroleum'!K136</f>
        <v/>
      </c>
      <c r="D137">
        <f>'Input EIA Imports Petroleum'!L136</f>
        <v/>
      </c>
      <c r="E137">
        <f>VLOOKUP('Input EIA Imports Petroleum'!$E136,'EIA Petroleum Classification'!$A:$B,2,FALSE)</f>
        <v/>
      </c>
    </row>
    <row r="138" spans="1:5">
      <c r="A138">
        <f>YEAR(B138)</f>
        <v/>
      </c>
      <c r="B138">
        <f>'Input EIA Imports Petroleum'!A137</f>
        <v/>
      </c>
      <c r="C138">
        <f>'Input EIA Imports Petroleum'!K137</f>
        <v/>
      </c>
      <c r="D138">
        <f>'Input EIA Imports Petroleum'!L137</f>
        <v/>
      </c>
      <c r="E138">
        <f>VLOOKUP('Input EIA Imports Petroleum'!$E137,'EIA Petroleum Classification'!$A:$B,2,FALSE)</f>
        <v/>
      </c>
    </row>
    <row r="139" spans="1:5">
      <c r="A139">
        <f>YEAR(B139)</f>
        <v/>
      </c>
      <c r="B139">
        <f>'Input EIA Imports Petroleum'!A138</f>
        <v/>
      </c>
      <c r="C139">
        <f>'Input EIA Imports Petroleum'!K138</f>
        <v/>
      </c>
      <c r="D139">
        <f>'Input EIA Imports Petroleum'!L138</f>
        <v/>
      </c>
      <c r="E139">
        <f>VLOOKUP('Input EIA Imports Petroleum'!$E138,'EIA Petroleum Classification'!$A:$B,2,FALSE)</f>
        <v/>
      </c>
    </row>
    <row r="140" spans="1:5">
      <c r="A140">
        <f>YEAR(B140)</f>
        <v/>
      </c>
      <c r="B140">
        <f>'Input EIA Imports Petroleum'!A139</f>
        <v/>
      </c>
      <c r="C140">
        <f>'Input EIA Imports Petroleum'!K139</f>
        <v/>
      </c>
      <c r="D140">
        <f>'Input EIA Imports Petroleum'!L139</f>
        <v/>
      </c>
      <c r="E140">
        <f>VLOOKUP('Input EIA Imports Petroleum'!$E139,'EIA Petroleum Classification'!$A:$B,2,FALSE)</f>
        <v/>
      </c>
    </row>
    <row r="141" spans="1:5">
      <c r="A141">
        <f>YEAR(B141)</f>
        <v/>
      </c>
      <c r="B141">
        <f>'Input EIA Imports Petroleum'!A140</f>
        <v/>
      </c>
      <c r="C141">
        <f>'Input EIA Imports Petroleum'!K140</f>
        <v/>
      </c>
      <c r="D141">
        <f>'Input EIA Imports Petroleum'!L140</f>
        <v/>
      </c>
      <c r="E141">
        <f>VLOOKUP('Input EIA Imports Petroleum'!$E140,'EIA Petroleum Classification'!$A:$B,2,FALSE)</f>
        <v/>
      </c>
    </row>
    <row r="142" spans="1:5">
      <c r="A142">
        <f>YEAR(B142)</f>
        <v/>
      </c>
      <c r="B142">
        <f>'Input EIA Imports Petroleum'!A141</f>
        <v/>
      </c>
      <c r="C142">
        <f>'Input EIA Imports Petroleum'!K141</f>
        <v/>
      </c>
      <c r="D142">
        <f>'Input EIA Imports Petroleum'!L141</f>
        <v/>
      </c>
      <c r="E142">
        <f>VLOOKUP('Input EIA Imports Petroleum'!$E141,'EIA Petroleum Classification'!$A:$B,2,FALSE)</f>
        <v/>
      </c>
    </row>
    <row r="143" spans="1:5">
      <c r="A143">
        <f>YEAR(B143)</f>
        <v/>
      </c>
      <c r="B143">
        <f>'Input EIA Imports Petroleum'!A142</f>
        <v/>
      </c>
      <c r="C143">
        <f>'Input EIA Imports Petroleum'!K142</f>
        <v/>
      </c>
      <c r="D143">
        <f>'Input EIA Imports Petroleum'!L142</f>
        <v/>
      </c>
      <c r="E143">
        <f>VLOOKUP('Input EIA Imports Petroleum'!$E142,'EIA Petroleum Classification'!$A:$B,2,FALSE)</f>
        <v/>
      </c>
    </row>
    <row r="144" spans="1:5">
      <c r="A144">
        <f>YEAR(B144)</f>
        <v/>
      </c>
      <c r="B144">
        <f>'Input EIA Imports Petroleum'!A143</f>
        <v/>
      </c>
      <c r="C144">
        <f>'Input EIA Imports Petroleum'!K143</f>
        <v/>
      </c>
      <c r="D144">
        <f>'Input EIA Imports Petroleum'!L143</f>
        <v/>
      </c>
      <c r="E144">
        <f>VLOOKUP('Input EIA Imports Petroleum'!$E143,'EIA Petroleum Classification'!$A:$B,2,FALSE)</f>
        <v/>
      </c>
    </row>
    <row r="145" spans="1:5">
      <c r="A145">
        <f>YEAR(B145)</f>
        <v/>
      </c>
      <c r="B145">
        <f>'Input EIA Imports Petroleum'!A144</f>
        <v/>
      </c>
      <c r="C145">
        <f>'Input EIA Imports Petroleum'!K144</f>
        <v/>
      </c>
      <c r="D145">
        <f>'Input EIA Imports Petroleum'!L144</f>
        <v/>
      </c>
      <c r="E145">
        <f>VLOOKUP('Input EIA Imports Petroleum'!$E144,'EIA Petroleum Classification'!$A:$B,2,FALSE)</f>
        <v/>
      </c>
    </row>
    <row r="146" spans="1:5">
      <c r="A146">
        <f>YEAR(B146)</f>
        <v/>
      </c>
      <c r="B146">
        <f>'Input EIA Imports Petroleum'!A145</f>
        <v/>
      </c>
      <c r="C146">
        <f>'Input EIA Imports Petroleum'!K145</f>
        <v/>
      </c>
      <c r="D146">
        <f>'Input EIA Imports Petroleum'!L145</f>
        <v/>
      </c>
      <c r="E146">
        <f>VLOOKUP('Input EIA Imports Petroleum'!$E145,'EIA Petroleum Classification'!$A:$B,2,FALSE)</f>
        <v/>
      </c>
    </row>
    <row r="147" spans="1:5">
      <c r="A147">
        <f>YEAR(B147)</f>
        <v/>
      </c>
      <c r="B147">
        <f>'Input EIA Imports Petroleum'!A146</f>
        <v/>
      </c>
      <c r="C147">
        <f>'Input EIA Imports Petroleum'!K146</f>
        <v/>
      </c>
      <c r="D147">
        <f>'Input EIA Imports Petroleum'!L146</f>
        <v/>
      </c>
      <c r="E147">
        <f>VLOOKUP('Input EIA Imports Petroleum'!$E146,'EIA Petroleum Classification'!$A:$B,2,FALSE)</f>
        <v/>
      </c>
    </row>
    <row r="148" spans="1:5">
      <c r="A148">
        <f>YEAR(B148)</f>
        <v/>
      </c>
      <c r="B148">
        <f>'Input EIA Imports Petroleum'!A147</f>
        <v/>
      </c>
      <c r="C148">
        <f>'Input EIA Imports Petroleum'!K147</f>
        <v/>
      </c>
      <c r="D148">
        <f>'Input EIA Imports Petroleum'!L147</f>
        <v/>
      </c>
      <c r="E148">
        <f>VLOOKUP('Input EIA Imports Petroleum'!$E147,'EIA Petroleum Classification'!$A:$B,2,FALSE)</f>
        <v/>
      </c>
    </row>
    <row r="149" spans="1:5">
      <c r="A149">
        <f>YEAR(B149)</f>
        <v/>
      </c>
      <c r="B149">
        <f>'Input EIA Imports Petroleum'!A148</f>
        <v/>
      </c>
      <c r="C149">
        <f>'Input EIA Imports Petroleum'!K148</f>
        <v/>
      </c>
      <c r="D149">
        <f>'Input EIA Imports Petroleum'!L148</f>
        <v/>
      </c>
      <c r="E149">
        <f>VLOOKUP('Input EIA Imports Petroleum'!$E148,'EIA Petroleum Classification'!$A:$B,2,FALSE)</f>
        <v/>
      </c>
    </row>
    <row r="150" spans="1:5">
      <c r="A150">
        <f>YEAR(B150)</f>
        <v/>
      </c>
      <c r="B150">
        <f>'Input EIA Imports Petroleum'!A149</f>
        <v/>
      </c>
      <c r="C150">
        <f>'Input EIA Imports Petroleum'!K149</f>
        <v/>
      </c>
      <c r="D150">
        <f>'Input EIA Imports Petroleum'!L149</f>
        <v/>
      </c>
      <c r="E150">
        <f>VLOOKUP('Input EIA Imports Petroleum'!$E149,'EIA Petroleum Classification'!$A:$B,2,FALSE)</f>
        <v/>
      </c>
    </row>
    <row r="151" spans="1:5">
      <c r="A151">
        <f>YEAR(B151)</f>
        <v/>
      </c>
      <c r="B151">
        <f>'Input EIA Imports Petroleum'!A150</f>
        <v/>
      </c>
      <c r="C151">
        <f>'Input EIA Imports Petroleum'!K150</f>
        <v/>
      </c>
      <c r="D151">
        <f>'Input EIA Imports Petroleum'!L150</f>
        <v/>
      </c>
      <c r="E151">
        <f>VLOOKUP('Input EIA Imports Petroleum'!$E150,'EIA Petroleum Classification'!$A:$B,2,FALSE)</f>
        <v/>
      </c>
    </row>
    <row r="152" spans="1:5">
      <c r="A152">
        <f>YEAR(B152)</f>
        <v/>
      </c>
      <c r="B152">
        <f>'Input EIA Imports Petroleum'!A151</f>
        <v/>
      </c>
      <c r="C152">
        <f>'Input EIA Imports Petroleum'!K151</f>
        <v/>
      </c>
      <c r="D152">
        <f>'Input EIA Imports Petroleum'!L151</f>
        <v/>
      </c>
      <c r="E152">
        <f>VLOOKUP('Input EIA Imports Petroleum'!$E151,'EIA Petroleum Classification'!$A:$B,2,FALSE)</f>
        <v/>
      </c>
    </row>
    <row r="153" spans="1:5">
      <c r="A153">
        <f>YEAR(B153)</f>
        <v/>
      </c>
      <c r="B153">
        <f>'Input EIA Imports Petroleum'!A152</f>
        <v/>
      </c>
      <c r="C153">
        <f>'Input EIA Imports Petroleum'!K152</f>
        <v/>
      </c>
      <c r="D153">
        <f>'Input EIA Imports Petroleum'!L152</f>
        <v/>
      </c>
      <c r="E153">
        <f>VLOOKUP('Input EIA Imports Petroleum'!$E152,'EIA Petroleum Classification'!$A:$B,2,FALSE)</f>
        <v/>
      </c>
    </row>
    <row r="154" spans="1:5">
      <c r="A154">
        <f>YEAR(B154)</f>
        <v/>
      </c>
      <c r="B154">
        <f>'Input EIA Imports Petroleum'!A153</f>
        <v/>
      </c>
      <c r="C154">
        <f>'Input EIA Imports Petroleum'!K153</f>
        <v/>
      </c>
      <c r="D154">
        <f>'Input EIA Imports Petroleum'!L153</f>
        <v/>
      </c>
      <c r="E154">
        <f>VLOOKUP('Input EIA Imports Petroleum'!$E153,'EIA Petroleum Classification'!$A:$B,2,FALSE)</f>
        <v/>
      </c>
    </row>
    <row r="155" spans="1:5">
      <c r="A155">
        <f>YEAR(B155)</f>
        <v/>
      </c>
      <c r="B155">
        <f>'Input EIA Imports Petroleum'!A154</f>
        <v/>
      </c>
      <c r="C155">
        <f>'Input EIA Imports Petroleum'!K154</f>
        <v/>
      </c>
      <c r="D155">
        <f>'Input EIA Imports Petroleum'!L154</f>
        <v/>
      </c>
      <c r="E155">
        <f>VLOOKUP('Input EIA Imports Petroleum'!$E154,'EIA Petroleum Classification'!$A:$B,2,FALSE)</f>
        <v/>
      </c>
    </row>
    <row r="156" spans="1:5">
      <c r="A156">
        <f>YEAR(B156)</f>
        <v/>
      </c>
      <c r="B156">
        <f>'Input EIA Imports Petroleum'!A155</f>
        <v/>
      </c>
      <c r="C156">
        <f>'Input EIA Imports Petroleum'!K155</f>
        <v/>
      </c>
      <c r="D156">
        <f>'Input EIA Imports Petroleum'!L155</f>
        <v/>
      </c>
      <c r="E156">
        <f>VLOOKUP('Input EIA Imports Petroleum'!$E155,'EIA Petroleum Classification'!$A:$B,2,FALSE)</f>
        <v/>
      </c>
    </row>
    <row r="157" spans="1:5">
      <c r="A157">
        <f>YEAR(B157)</f>
        <v/>
      </c>
      <c r="B157">
        <f>'Input EIA Imports Petroleum'!A156</f>
        <v/>
      </c>
      <c r="C157">
        <f>'Input EIA Imports Petroleum'!K156</f>
        <v/>
      </c>
      <c r="D157">
        <f>'Input EIA Imports Petroleum'!L156</f>
        <v/>
      </c>
      <c r="E157">
        <f>VLOOKUP('Input EIA Imports Petroleum'!$E156,'EIA Petroleum Classification'!$A:$B,2,FALSE)</f>
        <v/>
      </c>
    </row>
    <row r="158" spans="1:5">
      <c r="A158">
        <f>YEAR(B158)</f>
        <v/>
      </c>
      <c r="B158">
        <f>'Input EIA Imports Petroleum'!A157</f>
        <v/>
      </c>
      <c r="C158">
        <f>'Input EIA Imports Petroleum'!K157</f>
        <v/>
      </c>
      <c r="D158">
        <f>'Input EIA Imports Petroleum'!L157</f>
        <v/>
      </c>
      <c r="E158">
        <f>VLOOKUP('Input EIA Imports Petroleum'!$E157,'EIA Petroleum Classification'!$A:$B,2,FALSE)</f>
        <v/>
      </c>
    </row>
    <row r="159" spans="1:5">
      <c r="A159">
        <f>YEAR(B159)</f>
        <v/>
      </c>
      <c r="B159">
        <f>'Input EIA Imports Petroleum'!A158</f>
        <v/>
      </c>
      <c r="C159">
        <f>'Input EIA Imports Petroleum'!K158</f>
        <v/>
      </c>
      <c r="D159">
        <f>'Input EIA Imports Petroleum'!L158</f>
        <v/>
      </c>
      <c r="E159">
        <f>VLOOKUP('Input EIA Imports Petroleum'!$E158,'EIA Petroleum Classification'!$A:$B,2,FALSE)</f>
        <v/>
      </c>
    </row>
    <row r="160" spans="1:5">
      <c r="A160">
        <f>YEAR(B160)</f>
        <v/>
      </c>
      <c r="B160">
        <f>'Input EIA Imports Petroleum'!A159</f>
        <v/>
      </c>
      <c r="C160">
        <f>'Input EIA Imports Petroleum'!K159</f>
        <v/>
      </c>
      <c r="D160">
        <f>'Input EIA Imports Petroleum'!L159</f>
        <v/>
      </c>
      <c r="E160">
        <f>VLOOKUP('Input EIA Imports Petroleum'!$E159,'EIA Petroleum Classification'!$A:$B,2,FALSE)</f>
        <v/>
      </c>
    </row>
    <row r="161" spans="1:5">
      <c r="A161">
        <f>YEAR(B161)</f>
        <v/>
      </c>
      <c r="B161">
        <f>'Input EIA Imports Petroleum'!A160</f>
        <v/>
      </c>
      <c r="C161">
        <f>'Input EIA Imports Petroleum'!K160</f>
        <v/>
      </c>
      <c r="D161">
        <f>'Input EIA Imports Petroleum'!L160</f>
        <v/>
      </c>
      <c r="E161">
        <f>VLOOKUP('Input EIA Imports Petroleum'!$E160,'EIA Petroleum Classification'!$A:$B,2,FALSE)</f>
        <v/>
      </c>
    </row>
    <row r="162" spans="1:5">
      <c r="A162">
        <f>YEAR(B162)</f>
        <v/>
      </c>
      <c r="B162">
        <f>'Input EIA Imports Petroleum'!A161</f>
        <v/>
      </c>
      <c r="C162">
        <f>'Input EIA Imports Petroleum'!K161</f>
        <v/>
      </c>
      <c r="D162">
        <f>'Input EIA Imports Petroleum'!L161</f>
        <v/>
      </c>
      <c r="E162">
        <f>VLOOKUP('Input EIA Imports Petroleum'!$E161,'EIA Petroleum Classification'!$A:$B,2,FALSE)</f>
        <v/>
      </c>
    </row>
    <row r="163" spans="1:5">
      <c r="A163">
        <f>YEAR(B163)</f>
        <v/>
      </c>
      <c r="B163">
        <f>'Input EIA Imports Petroleum'!A162</f>
        <v/>
      </c>
      <c r="C163">
        <f>'Input EIA Imports Petroleum'!K162</f>
        <v/>
      </c>
      <c r="D163">
        <f>'Input EIA Imports Petroleum'!L162</f>
        <v/>
      </c>
      <c r="E163">
        <f>VLOOKUP('Input EIA Imports Petroleum'!$E162,'EIA Petroleum Classification'!$A:$B,2,FALSE)</f>
        <v/>
      </c>
    </row>
    <row r="164" spans="1:5">
      <c r="A164">
        <f>YEAR(B164)</f>
        <v/>
      </c>
      <c r="B164">
        <f>'Input EIA Imports Petroleum'!A163</f>
        <v/>
      </c>
      <c r="C164">
        <f>'Input EIA Imports Petroleum'!K163</f>
        <v/>
      </c>
      <c r="D164">
        <f>'Input EIA Imports Petroleum'!L163</f>
        <v/>
      </c>
      <c r="E164">
        <f>VLOOKUP('Input EIA Imports Petroleum'!$E163,'EIA Petroleum Classification'!$A:$B,2,FALSE)</f>
        <v/>
      </c>
    </row>
    <row r="165" spans="1:5">
      <c r="A165">
        <f>YEAR(B165)</f>
        <v/>
      </c>
      <c r="B165">
        <f>'Input EIA Imports Petroleum'!A164</f>
        <v/>
      </c>
      <c r="C165">
        <f>'Input EIA Imports Petroleum'!K164</f>
        <v/>
      </c>
      <c r="D165">
        <f>'Input EIA Imports Petroleum'!L164</f>
        <v/>
      </c>
      <c r="E165">
        <f>VLOOKUP('Input EIA Imports Petroleum'!$E164,'EIA Petroleum Classification'!$A:$B,2,FALSE)</f>
        <v/>
      </c>
    </row>
    <row r="166" spans="1:5">
      <c r="A166">
        <f>YEAR(B166)</f>
        <v/>
      </c>
      <c r="B166">
        <f>'Input EIA Imports Petroleum'!A165</f>
        <v/>
      </c>
      <c r="C166">
        <f>'Input EIA Imports Petroleum'!K165</f>
        <v/>
      </c>
      <c r="D166">
        <f>'Input EIA Imports Petroleum'!L165</f>
        <v/>
      </c>
      <c r="E166">
        <f>VLOOKUP('Input EIA Imports Petroleum'!$E165,'EIA Petroleum Classification'!$A:$B,2,FALSE)</f>
        <v/>
      </c>
    </row>
    <row r="167" spans="1:5">
      <c r="A167">
        <f>YEAR(B167)</f>
        <v/>
      </c>
      <c r="B167">
        <f>'Input EIA Imports Petroleum'!A166</f>
        <v/>
      </c>
      <c r="C167">
        <f>'Input EIA Imports Petroleum'!K166</f>
        <v/>
      </c>
      <c r="D167">
        <f>'Input EIA Imports Petroleum'!L166</f>
        <v/>
      </c>
      <c r="E167">
        <f>VLOOKUP('Input EIA Imports Petroleum'!$E166,'EIA Petroleum Classification'!$A:$B,2,FALSE)</f>
        <v/>
      </c>
    </row>
    <row r="168" spans="1:5">
      <c r="A168">
        <f>YEAR(B168)</f>
        <v/>
      </c>
      <c r="B168">
        <f>'Input EIA Imports Petroleum'!A167</f>
        <v/>
      </c>
      <c r="C168">
        <f>'Input EIA Imports Petroleum'!K167</f>
        <v/>
      </c>
      <c r="D168">
        <f>'Input EIA Imports Petroleum'!L167</f>
        <v/>
      </c>
      <c r="E168">
        <f>VLOOKUP('Input EIA Imports Petroleum'!$E167,'EIA Petroleum Classification'!$A:$B,2,FALSE)</f>
        <v/>
      </c>
    </row>
    <row r="169" spans="1:5">
      <c r="A169">
        <f>YEAR(B169)</f>
        <v/>
      </c>
      <c r="B169">
        <f>'Input EIA Imports Petroleum'!A168</f>
        <v/>
      </c>
      <c r="C169">
        <f>'Input EIA Imports Petroleum'!K168</f>
        <v/>
      </c>
      <c r="D169">
        <f>'Input EIA Imports Petroleum'!L168</f>
        <v/>
      </c>
      <c r="E169">
        <f>VLOOKUP('Input EIA Imports Petroleum'!$E168,'EIA Petroleum Classification'!$A:$B,2,FALSE)</f>
        <v/>
      </c>
    </row>
    <row r="170" spans="1:5">
      <c r="A170">
        <f>YEAR(B170)</f>
        <v/>
      </c>
      <c r="B170">
        <f>'Input EIA Imports Petroleum'!A169</f>
        <v/>
      </c>
      <c r="C170">
        <f>'Input EIA Imports Petroleum'!K169</f>
        <v/>
      </c>
      <c r="D170">
        <f>'Input EIA Imports Petroleum'!L169</f>
        <v/>
      </c>
      <c r="E170">
        <f>VLOOKUP('Input EIA Imports Petroleum'!$E169,'EIA Petroleum Classification'!$A:$B,2,FALSE)</f>
        <v/>
      </c>
    </row>
    <row r="171" spans="1:5">
      <c r="A171">
        <f>YEAR(B171)</f>
        <v/>
      </c>
      <c r="B171">
        <f>'Input EIA Imports Petroleum'!A170</f>
        <v/>
      </c>
      <c r="C171">
        <f>'Input EIA Imports Petroleum'!K170</f>
        <v/>
      </c>
      <c r="D171">
        <f>'Input EIA Imports Petroleum'!L170</f>
        <v/>
      </c>
      <c r="E171">
        <f>VLOOKUP('Input EIA Imports Petroleum'!$E170,'EIA Petroleum Classification'!$A:$B,2,FALSE)</f>
        <v/>
      </c>
    </row>
    <row r="172" spans="1:5">
      <c r="A172">
        <f>YEAR(B172)</f>
        <v/>
      </c>
      <c r="B172">
        <f>'Input EIA Imports Petroleum'!A171</f>
        <v/>
      </c>
      <c r="C172">
        <f>'Input EIA Imports Petroleum'!K171</f>
        <v/>
      </c>
      <c r="D172">
        <f>'Input EIA Imports Petroleum'!L171</f>
        <v/>
      </c>
      <c r="E172">
        <f>VLOOKUP('Input EIA Imports Petroleum'!$E171,'EIA Petroleum Classification'!$A:$B,2,FALSE)</f>
        <v/>
      </c>
    </row>
    <row r="173" spans="1:5">
      <c r="A173">
        <f>YEAR(B173)</f>
        <v/>
      </c>
      <c r="B173">
        <f>'Input EIA Imports Petroleum'!A172</f>
        <v/>
      </c>
      <c r="C173">
        <f>'Input EIA Imports Petroleum'!K172</f>
        <v/>
      </c>
      <c r="D173">
        <f>'Input EIA Imports Petroleum'!L172</f>
        <v/>
      </c>
      <c r="E173">
        <f>VLOOKUP('Input EIA Imports Petroleum'!$E172,'EIA Petroleum Classification'!$A:$B,2,FALSE)</f>
        <v/>
      </c>
    </row>
    <row r="174" spans="1:5">
      <c r="A174">
        <f>YEAR(B174)</f>
        <v/>
      </c>
      <c r="B174">
        <f>'Input EIA Imports Petroleum'!A173</f>
        <v/>
      </c>
      <c r="C174">
        <f>'Input EIA Imports Petroleum'!K173</f>
        <v/>
      </c>
      <c r="D174">
        <f>'Input EIA Imports Petroleum'!L173</f>
        <v/>
      </c>
      <c r="E174">
        <f>VLOOKUP('Input EIA Imports Petroleum'!$E173,'EIA Petroleum Classification'!$A:$B,2,FALSE)</f>
        <v/>
      </c>
    </row>
    <row r="175" spans="1:5">
      <c r="A175">
        <f>YEAR(B175)</f>
        <v/>
      </c>
      <c r="B175">
        <f>'Input EIA Imports Petroleum'!A174</f>
        <v/>
      </c>
      <c r="C175">
        <f>'Input EIA Imports Petroleum'!K174</f>
        <v/>
      </c>
      <c r="D175">
        <f>'Input EIA Imports Petroleum'!L174</f>
        <v/>
      </c>
      <c r="E175">
        <f>VLOOKUP('Input EIA Imports Petroleum'!$E174,'EIA Petroleum Classification'!$A:$B,2,FALSE)</f>
        <v/>
      </c>
    </row>
    <row r="176" spans="1:5">
      <c r="A176">
        <f>YEAR(B176)</f>
        <v/>
      </c>
      <c r="B176">
        <f>'Input EIA Imports Petroleum'!A175</f>
        <v/>
      </c>
      <c r="C176">
        <f>'Input EIA Imports Petroleum'!K175</f>
        <v/>
      </c>
      <c r="D176">
        <f>'Input EIA Imports Petroleum'!L175</f>
        <v/>
      </c>
      <c r="E176">
        <f>VLOOKUP('Input EIA Imports Petroleum'!$E175,'EIA Petroleum Classification'!$A:$B,2,FALSE)</f>
        <v/>
      </c>
    </row>
    <row r="177" spans="1:5">
      <c r="A177">
        <f>YEAR(B177)</f>
        <v/>
      </c>
      <c r="B177">
        <f>'Input EIA Imports Petroleum'!A176</f>
        <v/>
      </c>
      <c r="C177">
        <f>'Input EIA Imports Petroleum'!K176</f>
        <v/>
      </c>
      <c r="D177">
        <f>'Input EIA Imports Petroleum'!L176</f>
        <v/>
      </c>
      <c r="E177">
        <f>VLOOKUP('Input EIA Imports Petroleum'!$E176,'EIA Petroleum Classification'!$A:$B,2,FALSE)</f>
        <v/>
      </c>
    </row>
    <row r="178" spans="1:5">
      <c r="A178">
        <f>YEAR(B178)</f>
        <v/>
      </c>
      <c r="B178">
        <f>'Input EIA Imports Petroleum'!A177</f>
        <v/>
      </c>
      <c r="C178">
        <f>'Input EIA Imports Petroleum'!K177</f>
        <v/>
      </c>
      <c r="D178">
        <f>'Input EIA Imports Petroleum'!L177</f>
        <v/>
      </c>
      <c r="E178">
        <f>VLOOKUP('Input EIA Imports Petroleum'!$E177,'EIA Petroleum Classification'!$A:$B,2,FALSE)</f>
        <v/>
      </c>
    </row>
    <row r="179" spans="1:5">
      <c r="A179">
        <f>YEAR(B179)</f>
        <v/>
      </c>
      <c r="B179">
        <f>'Input EIA Imports Petroleum'!A178</f>
        <v/>
      </c>
      <c r="C179">
        <f>'Input EIA Imports Petroleum'!K178</f>
        <v/>
      </c>
      <c r="D179">
        <f>'Input EIA Imports Petroleum'!L178</f>
        <v/>
      </c>
      <c r="E179">
        <f>VLOOKUP('Input EIA Imports Petroleum'!$E178,'EIA Petroleum Classification'!$A:$B,2,FALSE)</f>
        <v/>
      </c>
    </row>
    <row r="180" spans="1:5">
      <c r="A180">
        <f>YEAR(B180)</f>
        <v/>
      </c>
      <c r="B180">
        <f>'Input EIA Imports Petroleum'!A179</f>
        <v/>
      </c>
      <c r="C180">
        <f>'Input EIA Imports Petroleum'!K179</f>
        <v/>
      </c>
      <c r="D180">
        <f>'Input EIA Imports Petroleum'!L179</f>
        <v/>
      </c>
      <c r="E180">
        <f>VLOOKUP('Input EIA Imports Petroleum'!$E179,'EIA Petroleum Classification'!$A:$B,2,FALSE)</f>
        <v/>
      </c>
    </row>
    <row r="181" spans="1:5">
      <c r="A181">
        <f>YEAR(B181)</f>
        <v/>
      </c>
      <c r="B181">
        <f>'Input EIA Imports Petroleum'!A180</f>
        <v/>
      </c>
      <c r="C181">
        <f>'Input EIA Imports Petroleum'!K180</f>
        <v/>
      </c>
      <c r="D181">
        <f>'Input EIA Imports Petroleum'!L180</f>
        <v/>
      </c>
      <c r="E181">
        <f>VLOOKUP('Input EIA Imports Petroleum'!$E180,'EIA Petroleum Classification'!$A:$B,2,FALSE)</f>
        <v/>
      </c>
    </row>
    <row r="182" spans="1:5">
      <c r="A182">
        <f>YEAR(B182)</f>
        <v/>
      </c>
      <c r="B182">
        <f>'Input EIA Imports Petroleum'!A181</f>
        <v/>
      </c>
      <c r="C182">
        <f>'Input EIA Imports Petroleum'!K181</f>
        <v/>
      </c>
      <c r="D182">
        <f>'Input EIA Imports Petroleum'!L181</f>
        <v/>
      </c>
      <c r="E182">
        <f>VLOOKUP('Input EIA Imports Petroleum'!$E181,'EIA Petroleum Classification'!$A:$B,2,FALSE)</f>
        <v/>
      </c>
    </row>
    <row r="183" spans="1:5">
      <c r="A183">
        <f>YEAR(B183)</f>
        <v/>
      </c>
      <c r="B183">
        <f>'Input EIA Imports Petroleum'!A182</f>
        <v/>
      </c>
      <c r="C183">
        <f>'Input EIA Imports Petroleum'!K182</f>
        <v/>
      </c>
      <c r="D183">
        <f>'Input EIA Imports Petroleum'!L182</f>
        <v/>
      </c>
      <c r="E183">
        <f>VLOOKUP('Input EIA Imports Petroleum'!$E182,'EIA Petroleum Classification'!$A:$B,2,FALSE)</f>
        <v/>
      </c>
    </row>
    <row r="184" spans="1:5">
      <c r="A184">
        <f>YEAR(B184)</f>
        <v/>
      </c>
      <c r="B184">
        <f>'Input EIA Imports Petroleum'!A183</f>
        <v/>
      </c>
      <c r="C184">
        <f>'Input EIA Imports Petroleum'!K183</f>
        <v/>
      </c>
      <c r="D184">
        <f>'Input EIA Imports Petroleum'!L183</f>
        <v/>
      </c>
      <c r="E184">
        <f>VLOOKUP('Input EIA Imports Petroleum'!$E183,'EIA Petroleum Classification'!$A:$B,2,FALSE)</f>
        <v/>
      </c>
    </row>
    <row r="185" spans="1:5">
      <c r="A185">
        <f>YEAR(B185)</f>
        <v/>
      </c>
      <c r="B185">
        <f>'Input EIA Imports Petroleum'!A184</f>
        <v/>
      </c>
      <c r="C185">
        <f>'Input EIA Imports Petroleum'!K184</f>
        <v/>
      </c>
      <c r="D185">
        <f>'Input EIA Imports Petroleum'!L184</f>
        <v/>
      </c>
      <c r="E185">
        <f>VLOOKUP('Input EIA Imports Petroleum'!$E184,'EIA Petroleum Classification'!$A:$B,2,FALSE)</f>
        <v/>
      </c>
    </row>
    <row r="186" spans="1:5">
      <c r="A186">
        <f>YEAR(B186)</f>
        <v/>
      </c>
      <c r="B186">
        <f>'Input EIA Imports Petroleum'!A185</f>
        <v/>
      </c>
      <c r="C186">
        <f>'Input EIA Imports Petroleum'!K185</f>
        <v/>
      </c>
      <c r="D186">
        <f>'Input EIA Imports Petroleum'!L185</f>
        <v/>
      </c>
      <c r="E186">
        <f>VLOOKUP('Input EIA Imports Petroleum'!$E185,'EIA Petroleum Classification'!$A:$B,2,FALSE)</f>
        <v/>
      </c>
    </row>
    <row r="187" spans="1:5">
      <c r="A187">
        <f>YEAR(B187)</f>
        <v/>
      </c>
      <c r="B187">
        <f>'Input EIA Imports Petroleum'!A186</f>
        <v/>
      </c>
      <c r="C187">
        <f>'Input EIA Imports Petroleum'!K186</f>
        <v/>
      </c>
      <c r="D187">
        <f>'Input EIA Imports Petroleum'!L186</f>
        <v/>
      </c>
      <c r="E187">
        <f>VLOOKUP('Input EIA Imports Petroleum'!$E186,'EIA Petroleum Classification'!$A:$B,2,FALSE)</f>
        <v/>
      </c>
    </row>
    <row r="188" spans="1:5">
      <c r="A188">
        <f>YEAR(B188)</f>
        <v/>
      </c>
      <c r="B188">
        <f>'Input EIA Imports Petroleum'!A187</f>
        <v/>
      </c>
      <c r="C188">
        <f>'Input EIA Imports Petroleum'!K187</f>
        <v/>
      </c>
      <c r="D188">
        <f>'Input EIA Imports Petroleum'!L187</f>
        <v/>
      </c>
      <c r="E188">
        <f>VLOOKUP('Input EIA Imports Petroleum'!$E187,'EIA Petroleum Classification'!$A:$B,2,FALSE)</f>
        <v/>
      </c>
    </row>
    <row r="189" spans="1:5">
      <c r="A189">
        <f>YEAR(B189)</f>
        <v/>
      </c>
      <c r="B189">
        <f>'Input EIA Imports Petroleum'!A188</f>
        <v/>
      </c>
      <c r="C189">
        <f>'Input EIA Imports Petroleum'!K188</f>
        <v/>
      </c>
      <c r="D189">
        <f>'Input EIA Imports Petroleum'!L188</f>
        <v/>
      </c>
      <c r="E189">
        <f>VLOOKUP('Input EIA Imports Petroleum'!$E188,'EIA Petroleum Classification'!$A:$B,2,FALSE)</f>
        <v/>
      </c>
    </row>
    <row r="190" spans="1:5">
      <c r="A190">
        <f>YEAR(B190)</f>
        <v/>
      </c>
      <c r="B190">
        <f>'Input EIA Imports Petroleum'!A189</f>
        <v/>
      </c>
      <c r="C190">
        <f>'Input EIA Imports Petroleum'!K189</f>
        <v/>
      </c>
      <c r="D190">
        <f>'Input EIA Imports Petroleum'!L189</f>
        <v/>
      </c>
      <c r="E190">
        <f>VLOOKUP('Input EIA Imports Petroleum'!$E189,'EIA Petroleum Classification'!$A:$B,2,FALSE)</f>
        <v/>
      </c>
    </row>
    <row r="191" spans="1:5">
      <c r="A191">
        <f>YEAR(B191)</f>
        <v/>
      </c>
      <c r="B191">
        <f>'Input EIA Imports Petroleum'!A190</f>
        <v/>
      </c>
      <c r="C191">
        <f>'Input EIA Imports Petroleum'!K190</f>
        <v/>
      </c>
      <c r="D191">
        <f>'Input EIA Imports Petroleum'!L190</f>
        <v/>
      </c>
      <c r="E191">
        <f>VLOOKUP('Input EIA Imports Petroleum'!$E190,'EIA Petroleum Classification'!$A:$B,2,FALSE)</f>
        <v/>
      </c>
    </row>
    <row r="192" spans="1:5">
      <c r="A192">
        <f>YEAR(B192)</f>
        <v/>
      </c>
      <c r="B192">
        <f>'Input EIA Imports Petroleum'!A191</f>
        <v/>
      </c>
      <c r="C192">
        <f>'Input EIA Imports Petroleum'!K191</f>
        <v/>
      </c>
      <c r="D192">
        <f>'Input EIA Imports Petroleum'!L191</f>
        <v/>
      </c>
      <c r="E192">
        <f>VLOOKUP('Input EIA Imports Petroleum'!$E191,'EIA Petroleum Classification'!$A:$B,2,FALSE)</f>
        <v/>
      </c>
    </row>
    <row r="193" spans="1:5">
      <c r="A193">
        <f>YEAR(B193)</f>
        <v/>
      </c>
      <c r="B193">
        <f>'Input EIA Imports Petroleum'!A192</f>
        <v/>
      </c>
      <c r="C193">
        <f>'Input EIA Imports Petroleum'!K192</f>
        <v/>
      </c>
      <c r="D193">
        <f>'Input EIA Imports Petroleum'!L192</f>
        <v/>
      </c>
      <c r="E193">
        <f>VLOOKUP('Input EIA Imports Petroleum'!$E192,'EIA Petroleum Classification'!$A:$B,2,FALSE)</f>
        <v/>
      </c>
    </row>
    <row r="194" spans="1:5">
      <c r="A194">
        <f>YEAR(B194)</f>
        <v/>
      </c>
      <c r="B194">
        <f>'Input EIA Imports Petroleum'!A193</f>
        <v/>
      </c>
      <c r="C194">
        <f>'Input EIA Imports Petroleum'!K193</f>
        <v/>
      </c>
      <c r="D194">
        <f>'Input EIA Imports Petroleum'!L193</f>
        <v/>
      </c>
      <c r="E194">
        <f>VLOOKUP('Input EIA Imports Petroleum'!$E193,'EIA Petroleum Classification'!$A:$B,2,FALSE)</f>
        <v/>
      </c>
    </row>
    <row r="195" spans="1:5">
      <c r="A195">
        <f>YEAR(B195)</f>
        <v/>
      </c>
      <c r="B195">
        <f>'Input EIA Imports Petroleum'!A194</f>
        <v/>
      </c>
      <c r="C195">
        <f>'Input EIA Imports Petroleum'!K194</f>
        <v/>
      </c>
      <c r="D195">
        <f>'Input EIA Imports Petroleum'!L194</f>
        <v/>
      </c>
      <c r="E195">
        <f>VLOOKUP('Input EIA Imports Petroleum'!$E194,'EIA Petroleum Classification'!$A:$B,2,FALSE)</f>
        <v/>
      </c>
    </row>
    <row r="196" spans="1:5">
      <c r="A196">
        <f>YEAR(B196)</f>
        <v/>
      </c>
      <c r="B196">
        <f>'Input EIA Imports Petroleum'!A195</f>
        <v/>
      </c>
      <c r="C196">
        <f>'Input EIA Imports Petroleum'!K195</f>
        <v/>
      </c>
      <c r="D196">
        <f>'Input EIA Imports Petroleum'!L195</f>
        <v/>
      </c>
      <c r="E196">
        <f>VLOOKUP('Input EIA Imports Petroleum'!$E195,'EIA Petroleum Classification'!$A:$B,2,FALSE)</f>
        <v/>
      </c>
    </row>
    <row r="197" spans="1:5">
      <c r="A197">
        <f>YEAR(B197)</f>
        <v/>
      </c>
      <c r="B197">
        <f>'Input EIA Imports Petroleum'!A196</f>
        <v/>
      </c>
      <c r="C197">
        <f>'Input EIA Imports Petroleum'!K196</f>
        <v/>
      </c>
      <c r="D197">
        <f>'Input EIA Imports Petroleum'!L196</f>
        <v/>
      </c>
      <c r="E197">
        <f>VLOOKUP('Input EIA Imports Petroleum'!$E196,'EIA Petroleum Classification'!$A:$B,2,FALSE)</f>
        <v/>
      </c>
    </row>
    <row r="198" spans="1:5">
      <c r="A198">
        <f>YEAR(B198)</f>
        <v/>
      </c>
      <c r="B198">
        <f>'Input EIA Imports Petroleum'!A197</f>
        <v/>
      </c>
      <c r="C198">
        <f>'Input EIA Imports Petroleum'!K197</f>
        <v/>
      </c>
      <c r="D198">
        <f>'Input EIA Imports Petroleum'!L197</f>
        <v/>
      </c>
      <c r="E198">
        <f>VLOOKUP('Input EIA Imports Petroleum'!$E197,'EIA Petroleum Classification'!$A:$B,2,FALSE)</f>
        <v/>
      </c>
    </row>
    <row r="199" spans="1:5">
      <c r="A199">
        <f>YEAR(B199)</f>
        <v/>
      </c>
      <c r="B199">
        <f>'Input EIA Imports Petroleum'!A198</f>
        <v/>
      </c>
      <c r="C199">
        <f>'Input EIA Imports Petroleum'!K198</f>
        <v/>
      </c>
      <c r="D199">
        <f>'Input EIA Imports Petroleum'!L198</f>
        <v/>
      </c>
      <c r="E199">
        <f>VLOOKUP('Input EIA Imports Petroleum'!$E198,'EIA Petroleum Classification'!$A:$B,2,FALSE)</f>
        <v/>
      </c>
    </row>
    <row r="200" spans="1:5">
      <c r="A200">
        <f>YEAR(B200)</f>
        <v/>
      </c>
      <c r="B200">
        <f>'Input EIA Imports Petroleum'!A199</f>
        <v/>
      </c>
      <c r="C200">
        <f>'Input EIA Imports Petroleum'!K199</f>
        <v/>
      </c>
      <c r="D200">
        <f>'Input EIA Imports Petroleum'!L199</f>
        <v/>
      </c>
      <c r="E200">
        <f>VLOOKUP('Input EIA Imports Petroleum'!$E199,'EIA Petroleum Classification'!$A:$B,2,FALSE)</f>
        <v/>
      </c>
    </row>
    <row r="201" spans="1:5">
      <c r="A201">
        <f>YEAR(B201)</f>
        <v/>
      </c>
      <c r="B201">
        <f>'Input EIA Imports Petroleum'!A200</f>
        <v/>
      </c>
      <c r="C201">
        <f>'Input EIA Imports Petroleum'!K200</f>
        <v/>
      </c>
      <c r="D201">
        <f>'Input EIA Imports Petroleum'!L200</f>
        <v/>
      </c>
      <c r="E201">
        <f>VLOOKUP('Input EIA Imports Petroleum'!$E200,'EIA Petroleum Classification'!$A:$B,2,FALSE)</f>
        <v/>
      </c>
    </row>
    <row r="202" spans="1:5">
      <c r="A202">
        <f>YEAR(B202)</f>
        <v/>
      </c>
      <c r="B202">
        <f>'Input EIA Imports Petroleum'!A201</f>
        <v/>
      </c>
      <c r="C202">
        <f>'Input EIA Imports Petroleum'!K201</f>
        <v/>
      </c>
      <c r="D202">
        <f>'Input EIA Imports Petroleum'!L201</f>
        <v/>
      </c>
      <c r="E202">
        <f>VLOOKUP('Input EIA Imports Petroleum'!$E201,'EIA Petroleum Classification'!$A:$B,2,FALSE)</f>
        <v/>
      </c>
    </row>
    <row r="203" spans="1:5">
      <c r="A203">
        <f>YEAR(B203)</f>
        <v/>
      </c>
      <c r="B203">
        <f>'Input EIA Imports Petroleum'!A202</f>
        <v/>
      </c>
      <c r="C203">
        <f>'Input EIA Imports Petroleum'!K202</f>
        <v/>
      </c>
      <c r="D203">
        <f>'Input EIA Imports Petroleum'!L202</f>
        <v/>
      </c>
      <c r="E203">
        <f>VLOOKUP('Input EIA Imports Petroleum'!$E202,'EIA Petroleum Classification'!$A:$B,2,FALSE)</f>
        <v/>
      </c>
    </row>
    <row r="204" spans="1:5">
      <c r="A204">
        <f>YEAR(B204)</f>
        <v/>
      </c>
      <c r="B204">
        <f>'Input EIA Imports Petroleum'!A203</f>
        <v/>
      </c>
      <c r="C204">
        <f>'Input EIA Imports Petroleum'!K203</f>
        <v/>
      </c>
      <c r="D204">
        <f>'Input EIA Imports Petroleum'!L203</f>
        <v/>
      </c>
      <c r="E204">
        <f>VLOOKUP('Input EIA Imports Petroleum'!$E203,'EIA Petroleum Classification'!$A:$B,2,FALSE)</f>
        <v/>
      </c>
    </row>
    <row r="205" spans="1:5">
      <c r="A205">
        <f>YEAR(B205)</f>
        <v/>
      </c>
      <c r="B205">
        <f>'Input EIA Imports Petroleum'!A204</f>
        <v/>
      </c>
      <c r="C205">
        <f>'Input EIA Imports Petroleum'!K204</f>
        <v/>
      </c>
      <c r="D205">
        <f>'Input EIA Imports Petroleum'!L204</f>
        <v/>
      </c>
      <c r="E205">
        <f>VLOOKUP('Input EIA Imports Petroleum'!$E204,'EIA Petroleum Classification'!$A:$B,2,FALSE)</f>
        <v/>
      </c>
    </row>
    <row r="206" spans="1:5">
      <c r="A206">
        <f>YEAR(B206)</f>
        <v/>
      </c>
      <c r="B206">
        <f>'Input EIA Imports Petroleum'!A205</f>
        <v/>
      </c>
      <c r="C206">
        <f>'Input EIA Imports Petroleum'!K205</f>
        <v/>
      </c>
      <c r="D206">
        <f>'Input EIA Imports Petroleum'!L205</f>
        <v/>
      </c>
      <c r="E206">
        <f>VLOOKUP('Input EIA Imports Petroleum'!$E205,'EIA Petroleum Classification'!$A:$B,2,FALSE)</f>
        <v/>
      </c>
    </row>
    <row r="207" spans="1:5">
      <c r="A207">
        <f>YEAR(B207)</f>
        <v/>
      </c>
      <c r="B207">
        <f>'Input EIA Imports Petroleum'!A206</f>
        <v/>
      </c>
      <c r="C207">
        <f>'Input EIA Imports Petroleum'!K206</f>
        <v/>
      </c>
      <c r="D207">
        <f>'Input EIA Imports Petroleum'!L206</f>
        <v/>
      </c>
      <c r="E207">
        <f>VLOOKUP('Input EIA Imports Petroleum'!$E206,'EIA Petroleum Classification'!$A:$B,2,FALSE)</f>
        <v/>
      </c>
    </row>
    <row r="208" spans="1:5">
      <c r="A208">
        <f>YEAR(B208)</f>
        <v/>
      </c>
      <c r="B208">
        <f>'Input EIA Imports Petroleum'!A207</f>
        <v/>
      </c>
      <c r="C208">
        <f>'Input EIA Imports Petroleum'!K207</f>
        <v/>
      </c>
      <c r="D208">
        <f>'Input EIA Imports Petroleum'!L207</f>
        <v/>
      </c>
      <c r="E208">
        <f>VLOOKUP('Input EIA Imports Petroleum'!$E207,'EIA Petroleum Classification'!$A:$B,2,FALSE)</f>
        <v/>
      </c>
    </row>
    <row r="209" spans="1:5">
      <c r="A209">
        <f>YEAR(B209)</f>
        <v/>
      </c>
      <c r="B209">
        <f>'Input EIA Imports Petroleum'!A208</f>
        <v/>
      </c>
      <c r="C209">
        <f>'Input EIA Imports Petroleum'!K208</f>
        <v/>
      </c>
      <c r="D209">
        <f>'Input EIA Imports Petroleum'!L208</f>
        <v/>
      </c>
      <c r="E209">
        <f>VLOOKUP('Input EIA Imports Petroleum'!$E208,'EIA Petroleum Classification'!$A:$B,2,FALSE)</f>
        <v/>
      </c>
    </row>
    <row r="210" spans="1:5">
      <c r="A210">
        <f>YEAR(B210)</f>
        <v/>
      </c>
      <c r="B210">
        <f>'Input EIA Imports Petroleum'!A209</f>
        <v/>
      </c>
      <c r="C210">
        <f>'Input EIA Imports Petroleum'!K209</f>
        <v/>
      </c>
      <c r="D210">
        <f>'Input EIA Imports Petroleum'!L209</f>
        <v/>
      </c>
      <c r="E210">
        <f>VLOOKUP('Input EIA Imports Petroleum'!$E209,'EIA Petroleum Classification'!$A:$B,2,FALSE)</f>
        <v/>
      </c>
    </row>
    <row r="211" spans="1:5">
      <c r="A211">
        <f>YEAR(B211)</f>
        <v/>
      </c>
      <c r="B211">
        <f>'Input EIA Imports Petroleum'!A210</f>
        <v/>
      </c>
      <c r="C211">
        <f>'Input EIA Imports Petroleum'!K210</f>
        <v/>
      </c>
      <c r="D211">
        <f>'Input EIA Imports Petroleum'!L210</f>
        <v/>
      </c>
      <c r="E211">
        <f>VLOOKUP('Input EIA Imports Petroleum'!$E210,'EIA Petroleum Classification'!$A:$B,2,FALSE)</f>
        <v/>
      </c>
    </row>
    <row r="212" spans="1:5">
      <c r="A212">
        <f>YEAR(B212)</f>
        <v/>
      </c>
      <c r="B212">
        <f>'Input EIA Imports Petroleum'!A211</f>
        <v/>
      </c>
      <c r="C212">
        <f>'Input EIA Imports Petroleum'!K211</f>
        <v/>
      </c>
      <c r="D212">
        <f>'Input EIA Imports Petroleum'!L211</f>
        <v/>
      </c>
      <c r="E212">
        <f>VLOOKUP('Input EIA Imports Petroleum'!$E211,'EIA Petroleum Classification'!$A:$B,2,FALSE)</f>
        <v/>
      </c>
    </row>
    <row r="213" spans="1:5">
      <c r="A213">
        <f>YEAR(B213)</f>
        <v/>
      </c>
      <c r="B213">
        <f>'Input EIA Imports Petroleum'!A212</f>
        <v/>
      </c>
      <c r="C213">
        <f>'Input EIA Imports Petroleum'!K212</f>
        <v/>
      </c>
      <c r="D213">
        <f>'Input EIA Imports Petroleum'!L212</f>
        <v/>
      </c>
      <c r="E213">
        <f>VLOOKUP('Input EIA Imports Petroleum'!$E212,'EIA Petroleum Classification'!$A:$B,2,FALSE)</f>
        <v/>
      </c>
    </row>
    <row r="214" spans="1:5">
      <c r="A214">
        <f>YEAR(B214)</f>
        <v/>
      </c>
      <c r="B214">
        <f>'Input EIA Imports Petroleum'!A213</f>
        <v/>
      </c>
      <c r="C214">
        <f>'Input EIA Imports Petroleum'!K213</f>
        <v/>
      </c>
      <c r="D214">
        <f>'Input EIA Imports Petroleum'!L213</f>
        <v/>
      </c>
      <c r="E214">
        <f>VLOOKUP('Input EIA Imports Petroleum'!$E213,'EIA Petroleum Classification'!$A:$B,2,FALSE)</f>
        <v/>
      </c>
    </row>
    <row r="215" spans="1:5">
      <c r="A215">
        <f>YEAR(B215)</f>
        <v/>
      </c>
      <c r="B215">
        <f>'Input EIA Imports Petroleum'!A214</f>
        <v/>
      </c>
      <c r="C215">
        <f>'Input EIA Imports Petroleum'!K214</f>
        <v/>
      </c>
      <c r="D215">
        <f>'Input EIA Imports Petroleum'!L214</f>
        <v/>
      </c>
      <c r="E215">
        <f>VLOOKUP('Input EIA Imports Petroleum'!$E214,'EIA Petroleum Classification'!$A:$B,2,FALSE)</f>
        <v/>
      </c>
    </row>
    <row r="216" spans="1:5">
      <c r="A216">
        <f>YEAR(B216)</f>
        <v/>
      </c>
      <c r="B216">
        <f>'Input EIA Imports Petroleum'!A215</f>
        <v/>
      </c>
      <c r="C216">
        <f>'Input EIA Imports Petroleum'!K215</f>
        <v/>
      </c>
      <c r="D216">
        <f>'Input EIA Imports Petroleum'!L215</f>
        <v/>
      </c>
      <c r="E216">
        <f>VLOOKUP('Input EIA Imports Petroleum'!$E215,'EIA Petroleum Classification'!$A:$B,2,FALSE)</f>
        <v/>
      </c>
    </row>
    <row r="217" spans="1:5">
      <c r="A217">
        <f>YEAR(B217)</f>
        <v/>
      </c>
      <c r="B217">
        <f>'Input EIA Imports Petroleum'!A216</f>
        <v/>
      </c>
      <c r="C217">
        <f>'Input EIA Imports Petroleum'!K216</f>
        <v/>
      </c>
      <c r="D217">
        <f>'Input EIA Imports Petroleum'!L216</f>
        <v/>
      </c>
      <c r="E217">
        <f>VLOOKUP('Input EIA Imports Petroleum'!$E216,'EIA Petroleum Classification'!$A:$B,2,FALSE)</f>
        <v/>
      </c>
    </row>
    <row r="218" spans="1:5">
      <c r="A218">
        <f>YEAR(B218)</f>
        <v/>
      </c>
      <c r="B218">
        <f>'Input EIA Imports Petroleum'!A217</f>
        <v/>
      </c>
      <c r="C218">
        <f>'Input EIA Imports Petroleum'!K217</f>
        <v/>
      </c>
      <c r="D218">
        <f>'Input EIA Imports Petroleum'!L217</f>
        <v/>
      </c>
      <c r="E218">
        <f>VLOOKUP('Input EIA Imports Petroleum'!$E217,'EIA Petroleum Classification'!$A:$B,2,FALSE)</f>
        <v/>
      </c>
    </row>
    <row r="219" spans="1:5">
      <c r="A219">
        <f>YEAR(B219)</f>
        <v/>
      </c>
      <c r="B219">
        <f>'Input EIA Imports Petroleum'!A218</f>
        <v/>
      </c>
      <c r="C219">
        <f>'Input EIA Imports Petroleum'!K218</f>
        <v/>
      </c>
      <c r="D219">
        <f>'Input EIA Imports Petroleum'!L218</f>
        <v/>
      </c>
      <c r="E219">
        <f>VLOOKUP('Input EIA Imports Petroleum'!$E218,'EIA Petroleum Classification'!$A:$B,2,FALSE)</f>
        <v/>
      </c>
    </row>
    <row r="220" spans="1:5">
      <c r="A220">
        <f>YEAR(B220)</f>
        <v/>
      </c>
      <c r="B220">
        <f>'Input EIA Imports Petroleum'!A219</f>
        <v/>
      </c>
      <c r="C220">
        <f>'Input EIA Imports Petroleum'!K219</f>
        <v/>
      </c>
      <c r="D220">
        <f>'Input EIA Imports Petroleum'!L219</f>
        <v/>
      </c>
      <c r="E220">
        <f>VLOOKUP('Input EIA Imports Petroleum'!$E219,'EIA Petroleum Classification'!$A:$B,2,FALSE)</f>
        <v/>
      </c>
    </row>
    <row r="221" spans="1:5">
      <c r="A221">
        <f>YEAR(B221)</f>
        <v/>
      </c>
      <c r="B221">
        <f>'Input EIA Imports Petroleum'!A220</f>
        <v/>
      </c>
      <c r="C221">
        <f>'Input EIA Imports Petroleum'!K220</f>
        <v/>
      </c>
      <c r="D221">
        <f>'Input EIA Imports Petroleum'!L220</f>
        <v/>
      </c>
      <c r="E221">
        <f>VLOOKUP('Input EIA Imports Petroleum'!$E220,'EIA Petroleum Classification'!$A:$B,2,FALSE)</f>
        <v/>
      </c>
    </row>
    <row r="222" spans="1:5">
      <c r="A222">
        <f>YEAR(B222)</f>
        <v/>
      </c>
      <c r="B222">
        <f>'Input EIA Imports Petroleum'!A221</f>
        <v/>
      </c>
      <c r="C222">
        <f>'Input EIA Imports Petroleum'!K221</f>
        <v/>
      </c>
      <c r="D222">
        <f>'Input EIA Imports Petroleum'!L221</f>
        <v/>
      </c>
      <c r="E222">
        <f>VLOOKUP('Input EIA Imports Petroleum'!$E221,'EIA Petroleum Classification'!$A:$B,2,FALSE)</f>
        <v/>
      </c>
    </row>
    <row r="223" spans="1:5">
      <c r="A223">
        <f>YEAR(B223)</f>
        <v/>
      </c>
      <c r="B223">
        <f>'Input EIA Imports Petroleum'!A222</f>
        <v/>
      </c>
      <c r="C223">
        <f>'Input EIA Imports Petroleum'!K222</f>
        <v/>
      </c>
      <c r="D223">
        <f>'Input EIA Imports Petroleum'!L222</f>
        <v/>
      </c>
      <c r="E223">
        <f>VLOOKUP('Input EIA Imports Petroleum'!$E222,'EIA Petroleum Classification'!$A:$B,2,FALSE)</f>
        <v/>
      </c>
    </row>
    <row r="224" spans="1:5">
      <c r="A224">
        <f>YEAR(B224)</f>
        <v/>
      </c>
      <c r="B224">
        <f>'Input EIA Imports Petroleum'!A223</f>
        <v/>
      </c>
      <c r="C224">
        <f>'Input EIA Imports Petroleum'!K223</f>
        <v/>
      </c>
      <c r="D224">
        <f>'Input EIA Imports Petroleum'!L223</f>
        <v/>
      </c>
      <c r="E224">
        <f>VLOOKUP('Input EIA Imports Petroleum'!$E223,'EIA Petroleum Classification'!$A:$B,2,FALSE)</f>
        <v/>
      </c>
    </row>
    <row r="225" spans="1:5">
      <c r="A225">
        <f>YEAR(B225)</f>
        <v/>
      </c>
      <c r="B225">
        <f>'Input EIA Imports Petroleum'!A224</f>
        <v/>
      </c>
      <c r="C225">
        <f>'Input EIA Imports Petroleum'!K224</f>
        <v/>
      </c>
      <c r="D225">
        <f>'Input EIA Imports Petroleum'!L224</f>
        <v/>
      </c>
      <c r="E225">
        <f>VLOOKUP('Input EIA Imports Petroleum'!$E224,'EIA Petroleum Classification'!$A:$B,2,FALSE)</f>
        <v/>
      </c>
    </row>
    <row r="226" spans="1:5">
      <c r="A226">
        <f>YEAR(B226)</f>
        <v/>
      </c>
      <c r="B226">
        <f>'Input EIA Imports Petroleum'!A225</f>
        <v/>
      </c>
      <c r="C226">
        <f>'Input EIA Imports Petroleum'!K225</f>
        <v/>
      </c>
      <c r="D226">
        <f>'Input EIA Imports Petroleum'!L225</f>
        <v/>
      </c>
      <c r="E226">
        <f>VLOOKUP('Input EIA Imports Petroleum'!$E225,'EIA Petroleum Classification'!$A:$B,2,FALSE)</f>
        <v/>
      </c>
    </row>
    <row r="227" spans="1:5">
      <c r="A227">
        <f>YEAR(B227)</f>
        <v/>
      </c>
      <c r="B227">
        <f>'Input EIA Imports Petroleum'!A226</f>
        <v/>
      </c>
      <c r="C227">
        <f>'Input EIA Imports Petroleum'!K226</f>
        <v/>
      </c>
      <c r="D227">
        <f>'Input EIA Imports Petroleum'!L226</f>
        <v/>
      </c>
      <c r="E227">
        <f>VLOOKUP('Input EIA Imports Petroleum'!$E226,'EIA Petroleum Classification'!$A:$B,2,FALSE)</f>
        <v/>
      </c>
    </row>
    <row r="228" spans="1:5">
      <c r="A228">
        <f>YEAR(B228)</f>
        <v/>
      </c>
      <c r="B228">
        <f>'Input EIA Imports Petroleum'!A227</f>
        <v/>
      </c>
      <c r="C228">
        <f>'Input EIA Imports Petroleum'!K227</f>
        <v/>
      </c>
      <c r="D228">
        <f>'Input EIA Imports Petroleum'!L227</f>
        <v/>
      </c>
      <c r="E228">
        <f>VLOOKUP('Input EIA Imports Petroleum'!$E227,'EIA Petroleum Classification'!$A:$B,2,FALSE)</f>
        <v/>
      </c>
    </row>
    <row r="229" spans="1:5">
      <c r="A229">
        <f>YEAR(B229)</f>
        <v/>
      </c>
      <c r="B229">
        <f>'Input EIA Imports Petroleum'!A228</f>
        <v/>
      </c>
      <c r="C229">
        <f>'Input EIA Imports Petroleum'!K228</f>
        <v/>
      </c>
      <c r="D229">
        <f>'Input EIA Imports Petroleum'!L228</f>
        <v/>
      </c>
      <c r="E229">
        <f>VLOOKUP('Input EIA Imports Petroleum'!$E228,'EIA Petroleum Classification'!$A:$B,2,FALSE)</f>
        <v/>
      </c>
    </row>
    <row r="230" spans="1:5">
      <c r="A230">
        <f>YEAR(B230)</f>
        <v/>
      </c>
      <c r="B230">
        <f>'Input EIA Imports Petroleum'!A229</f>
        <v/>
      </c>
      <c r="C230">
        <f>'Input EIA Imports Petroleum'!K229</f>
        <v/>
      </c>
      <c r="D230">
        <f>'Input EIA Imports Petroleum'!L229</f>
        <v/>
      </c>
      <c r="E230">
        <f>VLOOKUP('Input EIA Imports Petroleum'!$E229,'EIA Petroleum Classification'!$A:$B,2,FALSE)</f>
        <v/>
      </c>
    </row>
    <row r="231" spans="1:5">
      <c r="A231">
        <f>YEAR(B231)</f>
        <v/>
      </c>
      <c r="B231">
        <f>'Input EIA Imports Petroleum'!A230</f>
        <v/>
      </c>
      <c r="C231">
        <f>'Input EIA Imports Petroleum'!K230</f>
        <v/>
      </c>
      <c r="D231">
        <f>'Input EIA Imports Petroleum'!L230</f>
        <v/>
      </c>
      <c r="E231">
        <f>VLOOKUP('Input EIA Imports Petroleum'!$E230,'EIA Petroleum Classification'!$A:$B,2,FALSE)</f>
        <v/>
      </c>
    </row>
    <row r="232" spans="1:5">
      <c r="A232">
        <f>YEAR(B232)</f>
        <v/>
      </c>
      <c r="B232">
        <f>'Input EIA Imports Petroleum'!A231</f>
        <v/>
      </c>
      <c r="C232">
        <f>'Input EIA Imports Petroleum'!K231</f>
        <v/>
      </c>
      <c r="D232">
        <f>'Input EIA Imports Petroleum'!L231</f>
        <v/>
      </c>
      <c r="E232">
        <f>VLOOKUP('Input EIA Imports Petroleum'!$E231,'EIA Petroleum Classification'!$A:$B,2,FALSE)</f>
        <v/>
      </c>
    </row>
    <row r="233" spans="1:5">
      <c r="A233">
        <f>YEAR(B233)</f>
        <v/>
      </c>
      <c r="B233">
        <f>'Input EIA Imports Petroleum'!A232</f>
        <v/>
      </c>
      <c r="C233">
        <f>'Input EIA Imports Petroleum'!K232</f>
        <v/>
      </c>
      <c r="D233">
        <f>'Input EIA Imports Petroleum'!L232</f>
        <v/>
      </c>
      <c r="E233">
        <f>VLOOKUP('Input EIA Imports Petroleum'!$E232,'EIA Petroleum Classification'!$A:$B,2,FALSE)</f>
        <v/>
      </c>
    </row>
    <row r="234" spans="1:5">
      <c r="A234">
        <f>YEAR(B234)</f>
        <v/>
      </c>
      <c r="B234">
        <f>'Input EIA Imports Petroleum'!A233</f>
        <v/>
      </c>
      <c r="C234">
        <f>'Input EIA Imports Petroleum'!K233</f>
        <v/>
      </c>
      <c r="D234">
        <f>'Input EIA Imports Petroleum'!L233</f>
        <v/>
      </c>
      <c r="E234">
        <f>VLOOKUP('Input EIA Imports Petroleum'!$E233,'EIA Petroleum Classification'!$A:$B,2,FALSE)</f>
        <v/>
      </c>
    </row>
    <row r="235" spans="1:5">
      <c r="A235">
        <f>YEAR(B235)</f>
        <v/>
      </c>
      <c r="B235">
        <f>'Input EIA Imports Petroleum'!A234</f>
        <v/>
      </c>
      <c r="C235">
        <f>'Input EIA Imports Petroleum'!K234</f>
        <v/>
      </c>
      <c r="D235">
        <f>'Input EIA Imports Petroleum'!L234</f>
        <v/>
      </c>
      <c r="E235">
        <f>VLOOKUP('Input EIA Imports Petroleum'!$E234,'EIA Petroleum Classification'!$A:$B,2,FALSE)</f>
        <v/>
      </c>
    </row>
    <row r="236" spans="1:5">
      <c r="A236">
        <f>YEAR(B236)</f>
        <v/>
      </c>
      <c r="B236">
        <f>'Input EIA Imports Petroleum'!A235</f>
        <v/>
      </c>
      <c r="C236">
        <f>'Input EIA Imports Petroleum'!K235</f>
        <v/>
      </c>
      <c r="D236">
        <f>'Input EIA Imports Petroleum'!L235</f>
        <v/>
      </c>
      <c r="E236">
        <f>VLOOKUP('Input EIA Imports Petroleum'!$E235,'EIA Petroleum Classification'!$A:$B,2,FALSE)</f>
        <v/>
      </c>
    </row>
    <row r="237" spans="1:5">
      <c r="A237">
        <f>YEAR(B237)</f>
        <v/>
      </c>
      <c r="B237">
        <f>'Input EIA Imports Petroleum'!A236</f>
        <v/>
      </c>
      <c r="C237">
        <f>'Input EIA Imports Petroleum'!K236</f>
        <v/>
      </c>
      <c r="D237">
        <f>'Input EIA Imports Petroleum'!L236</f>
        <v/>
      </c>
      <c r="E237">
        <f>VLOOKUP('Input EIA Imports Petroleum'!$E236,'EIA Petroleum Classification'!$A:$B,2,FALSE)</f>
        <v/>
      </c>
    </row>
    <row r="238" spans="1:5">
      <c r="A238">
        <f>YEAR(B238)</f>
        <v/>
      </c>
      <c r="B238">
        <f>'Input EIA Imports Petroleum'!A237</f>
        <v/>
      </c>
      <c r="C238">
        <f>'Input EIA Imports Petroleum'!K237</f>
        <v/>
      </c>
      <c r="D238">
        <f>'Input EIA Imports Petroleum'!L237</f>
        <v/>
      </c>
      <c r="E238">
        <f>VLOOKUP('Input EIA Imports Petroleum'!$E237,'EIA Petroleum Classification'!$A:$B,2,FALSE)</f>
        <v/>
      </c>
    </row>
    <row r="239" spans="1:5">
      <c r="A239">
        <f>YEAR(B239)</f>
        <v/>
      </c>
      <c r="B239">
        <f>'Input EIA Imports Petroleum'!A238</f>
        <v/>
      </c>
      <c r="C239">
        <f>'Input EIA Imports Petroleum'!K238</f>
        <v/>
      </c>
      <c r="D239">
        <f>'Input EIA Imports Petroleum'!L238</f>
        <v/>
      </c>
      <c r="E239">
        <f>VLOOKUP('Input EIA Imports Petroleum'!$E238,'EIA Petroleum Classification'!$A:$B,2,FALSE)</f>
        <v/>
      </c>
    </row>
    <row r="240" spans="1:5">
      <c r="A240">
        <f>YEAR(B240)</f>
        <v/>
      </c>
      <c r="B240">
        <f>'Input EIA Imports Petroleum'!A239</f>
        <v/>
      </c>
      <c r="C240">
        <f>'Input EIA Imports Petroleum'!K239</f>
        <v/>
      </c>
      <c r="D240">
        <f>'Input EIA Imports Petroleum'!L239</f>
        <v/>
      </c>
      <c r="E240">
        <f>VLOOKUP('Input EIA Imports Petroleum'!$E239,'EIA Petroleum Classification'!$A:$B,2,FALSE)</f>
        <v/>
      </c>
    </row>
    <row r="241" spans="1:5">
      <c r="A241">
        <f>YEAR(B241)</f>
        <v/>
      </c>
      <c r="B241">
        <f>'Input EIA Imports Petroleum'!A240</f>
        <v/>
      </c>
      <c r="C241">
        <f>'Input EIA Imports Petroleum'!K240</f>
        <v/>
      </c>
      <c r="D241">
        <f>'Input EIA Imports Petroleum'!L240</f>
        <v/>
      </c>
      <c r="E241">
        <f>VLOOKUP('Input EIA Imports Petroleum'!$E240,'EIA Petroleum Classification'!$A:$B,2,FALSE)</f>
        <v/>
      </c>
    </row>
    <row r="242" spans="1:5">
      <c r="A242">
        <f>YEAR(B242)</f>
        <v/>
      </c>
      <c r="B242">
        <f>'Input EIA Imports Petroleum'!A241</f>
        <v/>
      </c>
      <c r="C242">
        <f>'Input EIA Imports Petroleum'!K241</f>
        <v/>
      </c>
      <c r="D242">
        <f>'Input EIA Imports Petroleum'!L241</f>
        <v/>
      </c>
      <c r="E242">
        <f>VLOOKUP('Input EIA Imports Petroleum'!$E241,'EIA Petroleum Classification'!$A:$B,2,FALSE)</f>
        <v/>
      </c>
    </row>
    <row r="243" spans="1:5">
      <c r="A243">
        <f>YEAR(B243)</f>
        <v/>
      </c>
      <c r="B243">
        <f>'Input EIA Imports Petroleum'!A242</f>
        <v/>
      </c>
      <c r="C243">
        <f>'Input EIA Imports Petroleum'!K242</f>
        <v/>
      </c>
      <c r="D243">
        <f>'Input EIA Imports Petroleum'!L242</f>
        <v/>
      </c>
      <c r="E243">
        <f>VLOOKUP('Input EIA Imports Petroleum'!$E242,'EIA Petroleum Classification'!$A:$B,2,FALSE)</f>
        <v/>
      </c>
    </row>
    <row r="244" spans="1:5">
      <c r="A244">
        <f>YEAR(B244)</f>
        <v/>
      </c>
      <c r="B244">
        <f>'Input EIA Imports Petroleum'!A243</f>
        <v/>
      </c>
      <c r="C244">
        <f>'Input EIA Imports Petroleum'!K243</f>
        <v/>
      </c>
      <c r="D244">
        <f>'Input EIA Imports Petroleum'!L243</f>
        <v/>
      </c>
      <c r="E244">
        <f>VLOOKUP('Input EIA Imports Petroleum'!$E243,'EIA Petroleum Classification'!$A:$B,2,FALSE)</f>
        <v/>
      </c>
    </row>
    <row r="245" spans="1:5">
      <c r="A245">
        <f>YEAR(B245)</f>
        <v/>
      </c>
      <c r="B245">
        <f>'Input EIA Imports Petroleum'!A244</f>
        <v/>
      </c>
      <c r="C245">
        <f>'Input EIA Imports Petroleum'!K244</f>
        <v/>
      </c>
      <c r="D245">
        <f>'Input EIA Imports Petroleum'!L244</f>
        <v/>
      </c>
      <c r="E245">
        <f>VLOOKUP('Input EIA Imports Petroleum'!$E244,'EIA Petroleum Classification'!$A:$B,2,FALSE)</f>
        <v/>
      </c>
    </row>
    <row r="246" spans="1:5">
      <c r="A246">
        <f>YEAR(B246)</f>
        <v/>
      </c>
      <c r="B246">
        <f>'Input EIA Imports Petroleum'!A245</f>
        <v/>
      </c>
      <c r="C246">
        <f>'Input EIA Imports Petroleum'!K245</f>
        <v/>
      </c>
      <c r="D246">
        <f>'Input EIA Imports Petroleum'!L245</f>
        <v/>
      </c>
      <c r="E246">
        <f>VLOOKUP('Input EIA Imports Petroleum'!$E245,'EIA Petroleum Classification'!$A:$B,2,FALSE)</f>
        <v/>
      </c>
    </row>
    <row r="247" spans="1:5">
      <c r="A247">
        <f>YEAR(B247)</f>
        <v/>
      </c>
      <c r="B247">
        <f>'Input EIA Imports Petroleum'!A246</f>
        <v/>
      </c>
      <c r="C247">
        <f>'Input EIA Imports Petroleum'!K246</f>
        <v/>
      </c>
      <c r="D247">
        <f>'Input EIA Imports Petroleum'!L246</f>
        <v/>
      </c>
      <c r="E247">
        <f>VLOOKUP('Input EIA Imports Petroleum'!$E246,'EIA Petroleum Classification'!$A:$B,2,FALSE)</f>
        <v/>
      </c>
    </row>
    <row r="248" spans="1:5">
      <c r="A248">
        <f>YEAR(B248)</f>
        <v/>
      </c>
      <c r="B248">
        <f>'Input EIA Imports Petroleum'!A247</f>
        <v/>
      </c>
      <c r="C248">
        <f>'Input EIA Imports Petroleum'!K247</f>
        <v/>
      </c>
      <c r="D248">
        <f>'Input EIA Imports Petroleum'!L247</f>
        <v/>
      </c>
      <c r="E248">
        <f>VLOOKUP('Input EIA Imports Petroleum'!$E247,'EIA Petroleum Classification'!$A:$B,2,FALSE)</f>
        <v/>
      </c>
    </row>
    <row r="249" spans="1:5">
      <c r="A249">
        <f>YEAR(B249)</f>
        <v/>
      </c>
      <c r="B249">
        <f>'Input EIA Imports Petroleum'!A248</f>
        <v/>
      </c>
      <c r="C249">
        <f>'Input EIA Imports Petroleum'!K248</f>
        <v/>
      </c>
      <c r="D249">
        <f>'Input EIA Imports Petroleum'!L248</f>
        <v/>
      </c>
      <c r="E249">
        <f>VLOOKUP('Input EIA Imports Petroleum'!$E248,'EIA Petroleum Classification'!$A:$B,2,FALSE)</f>
        <v/>
      </c>
    </row>
    <row r="250" spans="1:5">
      <c r="A250">
        <f>YEAR(B250)</f>
        <v/>
      </c>
      <c r="B250">
        <f>'Input EIA Imports Petroleum'!A249</f>
        <v/>
      </c>
      <c r="C250">
        <f>'Input EIA Imports Petroleum'!K249</f>
        <v/>
      </c>
      <c r="D250">
        <f>'Input EIA Imports Petroleum'!L249</f>
        <v/>
      </c>
      <c r="E250">
        <f>VLOOKUP('Input EIA Imports Petroleum'!$E249,'EIA Petroleum Classification'!$A:$B,2,FALSE)</f>
        <v/>
      </c>
    </row>
    <row r="251" spans="1:5">
      <c r="A251">
        <f>YEAR(B251)</f>
        <v/>
      </c>
      <c r="B251">
        <f>'Input EIA Imports Petroleum'!A250</f>
        <v/>
      </c>
      <c r="C251">
        <f>'Input EIA Imports Petroleum'!K250</f>
        <v/>
      </c>
      <c r="D251">
        <f>'Input EIA Imports Petroleum'!L250</f>
        <v/>
      </c>
      <c r="E251">
        <f>VLOOKUP('Input EIA Imports Petroleum'!$E250,'EIA Petroleum Classification'!$A:$B,2,FALSE)</f>
        <v/>
      </c>
    </row>
    <row r="252" spans="1:5">
      <c r="A252">
        <f>YEAR(B252)</f>
        <v/>
      </c>
      <c r="B252">
        <f>'Input EIA Imports Petroleum'!A251</f>
        <v/>
      </c>
      <c r="C252">
        <f>'Input EIA Imports Petroleum'!K251</f>
        <v/>
      </c>
      <c r="D252">
        <f>'Input EIA Imports Petroleum'!L251</f>
        <v/>
      </c>
      <c r="E252">
        <f>VLOOKUP('Input EIA Imports Petroleum'!$E251,'EIA Petroleum Classification'!$A:$B,2,FALSE)</f>
        <v/>
      </c>
    </row>
    <row r="253" spans="1:5">
      <c r="A253">
        <f>YEAR(B253)</f>
        <v/>
      </c>
      <c r="B253">
        <f>'Input EIA Imports Petroleum'!A252</f>
        <v/>
      </c>
      <c r="C253">
        <f>'Input EIA Imports Petroleum'!K252</f>
        <v/>
      </c>
      <c r="D253">
        <f>'Input EIA Imports Petroleum'!L252</f>
        <v/>
      </c>
      <c r="E253">
        <f>VLOOKUP('Input EIA Imports Petroleum'!$E252,'EIA Petroleum Classification'!$A:$B,2,FALSE)</f>
        <v/>
      </c>
    </row>
    <row r="254" spans="1:5">
      <c r="A254">
        <f>YEAR(B254)</f>
        <v/>
      </c>
      <c r="B254">
        <f>'Input EIA Imports Petroleum'!A253</f>
        <v/>
      </c>
      <c r="C254">
        <f>'Input EIA Imports Petroleum'!K253</f>
        <v/>
      </c>
      <c r="D254">
        <f>'Input EIA Imports Petroleum'!L253</f>
        <v/>
      </c>
      <c r="E254">
        <f>VLOOKUP('Input EIA Imports Petroleum'!$E253,'EIA Petroleum Classification'!$A:$B,2,FALSE)</f>
        <v/>
      </c>
    </row>
    <row r="255" spans="1:5">
      <c r="A255">
        <f>YEAR(B255)</f>
        <v/>
      </c>
      <c r="B255">
        <f>'Input EIA Imports Petroleum'!A254</f>
        <v/>
      </c>
      <c r="C255">
        <f>'Input EIA Imports Petroleum'!K254</f>
        <v/>
      </c>
      <c r="D255">
        <f>'Input EIA Imports Petroleum'!L254</f>
        <v/>
      </c>
      <c r="E255">
        <f>VLOOKUP('Input EIA Imports Petroleum'!$E254,'EIA Petroleum Classification'!$A:$B,2,FALSE)</f>
        <v/>
      </c>
    </row>
    <row r="256" spans="1:5">
      <c r="A256">
        <f>YEAR(B256)</f>
        <v/>
      </c>
      <c r="B256">
        <f>'Input EIA Imports Petroleum'!A255</f>
        <v/>
      </c>
      <c r="C256">
        <f>'Input EIA Imports Petroleum'!K255</f>
        <v/>
      </c>
      <c r="D256">
        <f>'Input EIA Imports Petroleum'!L255</f>
        <v/>
      </c>
      <c r="E256">
        <f>VLOOKUP('Input EIA Imports Petroleum'!$E255,'EIA Petroleum Classification'!$A:$B,2,FALSE)</f>
        <v/>
      </c>
    </row>
    <row r="257" spans="1:5">
      <c r="A257">
        <f>YEAR(B257)</f>
        <v/>
      </c>
      <c r="B257">
        <f>'Input EIA Imports Petroleum'!A256</f>
        <v/>
      </c>
      <c r="C257">
        <f>'Input EIA Imports Petroleum'!K256</f>
        <v/>
      </c>
      <c r="D257">
        <f>'Input EIA Imports Petroleum'!L256</f>
        <v/>
      </c>
      <c r="E257">
        <f>VLOOKUP('Input EIA Imports Petroleum'!$E256,'EIA Petroleum Classification'!$A:$B,2,FALSE)</f>
        <v/>
      </c>
    </row>
    <row r="258" spans="1:5">
      <c r="A258">
        <f>YEAR(B258)</f>
        <v/>
      </c>
      <c r="B258">
        <f>'Input EIA Imports Petroleum'!A257</f>
        <v/>
      </c>
      <c r="C258">
        <f>'Input EIA Imports Petroleum'!K257</f>
        <v/>
      </c>
      <c r="D258">
        <f>'Input EIA Imports Petroleum'!L257</f>
        <v/>
      </c>
      <c r="E258">
        <f>VLOOKUP('Input EIA Imports Petroleum'!$E257,'EIA Petroleum Classification'!$A:$B,2,FALSE)</f>
        <v/>
      </c>
    </row>
    <row r="259" spans="1:5">
      <c r="A259">
        <f>YEAR(B259)</f>
        <v/>
      </c>
      <c r="B259">
        <f>'Input EIA Imports Petroleum'!A258</f>
        <v/>
      </c>
      <c r="C259">
        <f>'Input EIA Imports Petroleum'!K258</f>
        <v/>
      </c>
      <c r="D259">
        <f>'Input EIA Imports Petroleum'!L258</f>
        <v/>
      </c>
      <c r="E259">
        <f>VLOOKUP('Input EIA Imports Petroleum'!$E258,'EIA Petroleum Classification'!$A:$B,2,FALSE)</f>
        <v/>
      </c>
    </row>
    <row r="260" spans="1:5">
      <c r="A260">
        <f>YEAR(B260)</f>
        <v/>
      </c>
      <c r="B260">
        <f>'Input EIA Imports Petroleum'!A259</f>
        <v/>
      </c>
      <c r="C260">
        <f>'Input EIA Imports Petroleum'!K259</f>
        <v/>
      </c>
      <c r="D260">
        <f>'Input EIA Imports Petroleum'!L259</f>
        <v/>
      </c>
      <c r="E260">
        <f>VLOOKUP('Input EIA Imports Petroleum'!$E259,'EIA Petroleum Classification'!$A:$B,2,FALSE)</f>
        <v/>
      </c>
    </row>
    <row r="261" spans="1:5">
      <c r="A261">
        <f>YEAR(B261)</f>
        <v/>
      </c>
      <c r="B261">
        <f>'Input EIA Imports Petroleum'!A260</f>
        <v/>
      </c>
      <c r="C261">
        <f>'Input EIA Imports Petroleum'!K260</f>
        <v/>
      </c>
      <c r="D261">
        <f>'Input EIA Imports Petroleum'!L260</f>
        <v/>
      </c>
      <c r="E261">
        <f>VLOOKUP('Input EIA Imports Petroleum'!$E260,'EIA Petroleum Classification'!$A:$B,2,FALSE)</f>
        <v/>
      </c>
    </row>
    <row r="262" spans="1:5">
      <c r="A262">
        <f>YEAR(B262)</f>
        <v/>
      </c>
      <c r="B262">
        <f>'Input EIA Imports Petroleum'!A261</f>
        <v/>
      </c>
      <c r="C262">
        <f>'Input EIA Imports Petroleum'!K261</f>
        <v/>
      </c>
      <c r="D262">
        <f>'Input EIA Imports Petroleum'!L261</f>
        <v/>
      </c>
      <c r="E262">
        <f>VLOOKUP('Input EIA Imports Petroleum'!$E261,'EIA Petroleum Classification'!$A:$B,2,FALSE)</f>
        <v/>
      </c>
    </row>
    <row r="263" spans="1:5">
      <c r="A263">
        <f>YEAR(B263)</f>
        <v/>
      </c>
      <c r="B263">
        <f>'Input EIA Imports Petroleum'!A262</f>
        <v/>
      </c>
      <c r="C263">
        <f>'Input EIA Imports Petroleum'!K262</f>
        <v/>
      </c>
      <c r="D263">
        <f>'Input EIA Imports Petroleum'!L262</f>
        <v/>
      </c>
      <c r="E263">
        <f>VLOOKUP('Input EIA Imports Petroleum'!$E262,'EIA Petroleum Classification'!$A:$B,2,FALSE)</f>
        <v/>
      </c>
    </row>
    <row r="264" spans="1:5">
      <c r="A264">
        <f>YEAR(B264)</f>
        <v/>
      </c>
      <c r="B264">
        <f>'Input EIA Imports Petroleum'!A263</f>
        <v/>
      </c>
      <c r="C264">
        <f>'Input EIA Imports Petroleum'!K263</f>
        <v/>
      </c>
      <c r="D264">
        <f>'Input EIA Imports Petroleum'!L263</f>
        <v/>
      </c>
      <c r="E264">
        <f>VLOOKUP('Input EIA Imports Petroleum'!$E263,'EIA Petroleum Classification'!$A:$B,2,FALSE)</f>
        <v/>
      </c>
    </row>
    <row r="265" spans="1:5">
      <c r="A265">
        <f>YEAR(B265)</f>
        <v/>
      </c>
      <c r="B265">
        <f>'Input EIA Imports Petroleum'!A264</f>
        <v/>
      </c>
      <c r="C265">
        <f>'Input EIA Imports Petroleum'!K264</f>
        <v/>
      </c>
      <c r="D265">
        <f>'Input EIA Imports Petroleum'!L264</f>
        <v/>
      </c>
      <c r="E265">
        <f>VLOOKUP('Input EIA Imports Petroleum'!$E264,'EIA Petroleum Classification'!$A:$B,2,FALSE)</f>
        <v/>
      </c>
    </row>
    <row r="266" spans="1:5">
      <c r="A266">
        <f>YEAR(B266)</f>
        <v/>
      </c>
      <c r="B266">
        <f>'Input EIA Imports Petroleum'!A265</f>
        <v/>
      </c>
      <c r="C266">
        <f>'Input EIA Imports Petroleum'!K265</f>
        <v/>
      </c>
      <c r="D266">
        <f>'Input EIA Imports Petroleum'!L265</f>
        <v/>
      </c>
      <c r="E266">
        <f>VLOOKUP('Input EIA Imports Petroleum'!$E265,'EIA Petroleum Classification'!$A:$B,2,FALSE)</f>
        <v/>
      </c>
    </row>
    <row r="267" spans="1:5">
      <c r="A267">
        <f>YEAR(B267)</f>
        <v/>
      </c>
      <c r="B267">
        <f>'Input EIA Imports Petroleum'!A266</f>
        <v/>
      </c>
      <c r="C267">
        <f>'Input EIA Imports Petroleum'!K266</f>
        <v/>
      </c>
      <c r="D267">
        <f>'Input EIA Imports Petroleum'!L266</f>
        <v/>
      </c>
      <c r="E267">
        <f>VLOOKUP('Input EIA Imports Petroleum'!$E266,'EIA Petroleum Classification'!$A:$B,2,FALSE)</f>
        <v/>
      </c>
    </row>
    <row r="268" spans="1:5">
      <c r="A268">
        <f>YEAR(B268)</f>
        <v/>
      </c>
      <c r="B268">
        <f>'Input EIA Imports Petroleum'!A267</f>
        <v/>
      </c>
      <c r="C268">
        <f>'Input EIA Imports Petroleum'!K267</f>
        <v/>
      </c>
      <c r="D268">
        <f>'Input EIA Imports Petroleum'!L267</f>
        <v/>
      </c>
      <c r="E268">
        <f>VLOOKUP('Input EIA Imports Petroleum'!$E267,'EIA Petroleum Classification'!$A:$B,2,FALSE)</f>
        <v/>
      </c>
    </row>
    <row r="269" spans="1:5">
      <c r="A269">
        <f>YEAR(B269)</f>
        <v/>
      </c>
      <c r="B269">
        <f>'Input EIA Imports Petroleum'!A268</f>
        <v/>
      </c>
      <c r="C269">
        <f>'Input EIA Imports Petroleum'!K268</f>
        <v/>
      </c>
      <c r="D269">
        <f>'Input EIA Imports Petroleum'!L268</f>
        <v/>
      </c>
      <c r="E269">
        <f>VLOOKUP('Input EIA Imports Petroleum'!$E268,'EIA Petroleum Classification'!$A:$B,2,FALSE)</f>
        <v/>
      </c>
    </row>
    <row r="270" spans="1:5">
      <c r="A270">
        <f>YEAR(B270)</f>
        <v/>
      </c>
      <c r="B270">
        <f>'Input EIA Imports Petroleum'!A269</f>
        <v/>
      </c>
      <c r="C270">
        <f>'Input EIA Imports Petroleum'!K269</f>
        <v/>
      </c>
      <c r="D270">
        <f>'Input EIA Imports Petroleum'!L269</f>
        <v/>
      </c>
      <c r="E270">
        <f>VLOOKUP('Input EIA Imports Petroleum'!$E269,'EIA Petroleum Classification'!$A:$B,2,FALSE)</f>
        <v/>
      </c>
    </row>
    <row r="271" spans="1:5">
      <c r="A271">
        <f>YEAR(B271)</f>
        <v/>
      </c>
      <c r="B271">
        <f>'Input EIA Imports Petroleum'!A270</f>
        <v/>
      </c>
      <c r="C271">
        <f>'Input EIA Imports Petroleum'!K270</f>
        <v/>
      </c>
      <c r="D271">
        <f>'Input EIA Imports Petroleum'!L270</f>
        <v/>
      </c>
      <c r="E271">
        <f>VLOOKUP('Input EIA Imports Petroleum'!$E270,'EIA Petroleum Classification'!$A:$B,2,FALSE)</f>
        <v/>
      </c>
    </row>
    <row r="272" spans="1:5">
      <c r="A272">
        <f>YEAR(B272)</f>
        <v/>
      </c>
      <c r="B272">
        <f>'Input EIA Imports Petroleum'!A271</f>
        <v/>
      </c>
      <c r="C272">
        <f>'Input EIA Imports Petroleum'!K271</f>
        <v/>
      </c>
      <c r="D272">
        <f>'Input EIA Imports Petroleum'!L271</f>
        <v/>
      </c>
      <c r="E272">
        <f>VLOOKUP('Input EIA Imports Petroleum'!$E271,'EIA Petroleum Classification'!$A:$B,2,FALSE)</f>
        <v/>
      </c>
    </row>
    <row r="273" spans="1:5">
      <c r="A273">
        <f>YEAR(B273)</f>
        <v/>
      </c>
      <c r="B273">
        <f>'Input EIA Imports Petroleum'!A272</f>
        <v/>
      </c>
      <c r="C273">
        <f>'Input EIA Imports Petroleum'!K272</f>
        <v/>
      </c>
      <c r="D273">
        <f>'Input EIA Imports Petroleum'!L272</f>
        <v/>
      </c>
      <c r="E273">
        <f>VLOOKUP('Input EIA Imports Petroleum'!$E272,'EIA Petroleum Classification'!$A:$B,2,FALSE)</f>
        <v/>
      </c>
    </row>
    <row r="274" spans="1:5">
      <c r="A274">
        <f>YEAR(B274)</f>
        <v/>
      </c>
      <c r="B274">
        <f>'Input EIA Imports Petroleum'!A273</f>
        <v/>
      </c>
      <c r="C274">
        <f>'Input EIA Imports Petroleum'!K273</f>
        <v/>
      </c>
      <c r="D274">
        <f>'Input EIA Imports Petroleum'!L273</f>
        <v/>
      </c>
      <c r="E274">
        <f>VLOOKUP('Input EIA Imports Petroleum'!$E273,'EIA Petroleum Classification'!$A:$B,2,FALSE)</f>
        <v/>
      </c>
    </row>
    <row r="275" spans="1:5">
      <c r="A275">
        <f>YEAR(B275)</f>
        <v/>
      </c>
      <c r="B275">
        <f>'Input EIA Imports Petroleum'!A274</f>
        <v/>
      </c>
      <c r="C275">
        <f>'Input EIA Imports Petroleum'!K274</f>
        <v/>
      </c>
      <c r="D275">
        <f>'Input EIA Imports Petroleum'!L274</f>
        <v/>
      </c>
      <c r="E275">
        <f>VLOOKUP('Input EIA Imports Petroleum'!$E274,'EIA Petroleum Classification'!$A:$B,2,FALSE)</f>
        <v/>
      </c>
    </row>
    <row r="276" spans="1:5">
      <c r="A276">
        <f>YEAR(B276)</f>
        <v/>
      </c>
      <c r="B276">
        <f>'Input EIA Imports Petroleum'!A275</f>
        <v/>
      </c>
      <c r="C276">
        <f>'Input EIA Imports Petroleum'!K275</f>
        <v/>
      </c>
      <c r="D276">
        <f>'Input EIA Imports Petroleum'!L275</f>
        <v/>
      </c>
      <c r="E276">
        <f>VLOOKUP('Input EIA Imports Petroleum'!$E275,'EIA Petroleum Classification'!$A:$B,2,FALSE)</f>
        <v/>
      </c>
    </row>
    <row r="277" spans="1:5">
      <c r="A277">
        <f>YEAR(B277)</f>
        <v/>
      </c>
      <c r="B277">
        <f>'Input EIA Imports Petroleum'!A276</f>
        <v/>
      </c>
      <c r="C277">
        <f>'Input EIA Imports Petroleum'!K276</f>
        <v/>
      </c>
      <c r="D277">
        <f>'Input EIA Imports Petroleum'!L276</f>
        <v/>
      </c>
      <c r="E277">
        <f>VLOOKUP('Input EIA Imports Petroleum'!$E276,'EIA Petroleum Classification'!$A:$B,2,FALSE)</f>
        <v/>
      </c>
    </row>
    <row r="278" spans="1:5">
      <c r="A278">
        <f>YEAR(B278)</f>
        <v/>
      </c>
      <c r="B278">
        <f>'Input EIA Imports Petroleum'!A277</f>
        <v/>
      </c>
      <c r="C278">
        <f>'Input EIA Imports Petroleum'!K277</f>
        <v/>
      </c>
      <c r="D278">
        <f>'Input EIA Imports Petroleum'!L277</f>
        <v/>
      </c>
      <c r="E278">
        <f>VLOOKUP('Input EIA Imports Petroleum'!$E277,'EIA Petroleum Classification'!$A:$B,2,FALSE)</f>
        <v/>
      </c>
    </row>
    <row r="279" spans="1:5">
      <c r="A279">
        <f>YEAR(B279)</f>
        <v/>
      </c>
      <c r="B279">
        <f>'Input EIA Imports Petroleum'!A278</f>
        <v/>
      </c>
      <c r="C279">
        <f>'Input EIA Imports Petroleum'!K278</f>
        <v/>
      </c>
      <c r="D279">
        <f>'Input EIA Imports Petroleum'!L278</f>
        <v/>
      </c>
      <c r="E279">
        <f>VLOOKUP('Input EIA Imports Petroleum'!$E278,'EIA Petroleum Classification'!$A:$B,2,FALSE)</f>
        <v/>
      </c>
    </row>
    <row r="280" spans="1:5">
      <c r="A280">
        <f>YEAR(B280)</f>
        <v/>
      </c>
      <c r="B280">
        <f>'Input EIA Imports Petroleum'!A279</f>
        <v/>
      </c>
      <c r="C280">
        <f>'Input EIA Imports Petroleum'!K279</f>
        <v/>
      </c>
      <c r="D280">
        <f>'Input EIA Imports Petroleum'!L279</f>
        <v/>
      </c>
      <c r="E280">
        <f>VLOOKUP('Input EIA Imports Petroleum'!$E279,'EIA Petroleum Classification'!$A:$B,2,FALSE)</f>
        <v/>
      </c>
    </row>
    <row r="281" spans="1:5">
      <c r="A281">
        <f>YEAR(B281)</f>
        <v/>
      </c>
      <c r="B281">
        <f>'Input EIA Imports Petroleum'!A280</f>
        <v/>
      </c>
      <c r="C281">
        <f>'Input EIA Imports Petroleum'!K280</f>
        <v/>
      </c>
      <c r="D281">
        <f>'Input EIA Imports Petroleum'!L280</f>
        <v/>
      </c>
      <c r="E281">
        <f>VLOOKUP('Input EIA Imports Petroleum'!$E280,'EIA Petroleum Classification'!$A:$B,2,FALSE)</f>
        <v/>
      </c>
    </row>
    <row r="282" spans="1:5">
      <c r="A282">
        <f>YEAR(B282)</f>
        <v/>
      </c>
      <c r="B282">
        <f>'Input EIA Imports Petroleum'!A281</f>
        <v/>
      </c>
      <c r="C282">
        <f>'Input EIA Imports Petroleum'!K281</f>
        <v/>
      </c>
      <c r="D282">
        <f>'Input EIA Imports Petroleum'!L281</f>
        <v/>
      </c>
      <c r="E282">
        <f>VLOOKUP('Input EIA Imports Petroleum'!$E281,'EIA Petroleum Classification'!$A:$B,2,FALSE)</f>
        <v/>
      </c>
    </row>
    <row r="283" spans="1:5">
      <c r="A283">
        <f>YEAR(B283)</f>
        <v/>
      </c>
      <c r="B283">
        <f>'Input EIA Imports Petroleum'!A282</f>
        <v/>
      </c>
      <c r="C283">
        <f>'Input EIA Imports Petroleum'!K282</f>
        <v/>
      </c>
      <c r="D283">
        <f>'Input EIA Imports Petroleum'!L282</f>
        <v/>
      </c>
      <c r="E283">
        <f>VLOOKUP('Input EIA Imports Petroleum'!$E282,'EIA Petroleum Classification'!$A:$B,2,FALSE)</f>
        <v/>
      </c>
    </row>
    <row r="284" spans="1:5">
      <c r="A284">
        <f>YEAR(B284)</f>
        <v/>
      </c>
      <c r="B284">
        <f>'Input EIA Imports Petroleum'!A283</f>
        <v/>
      </c>
      <c r="C284">
        <f>'Input EIA Imports Petroleum'!K283</f>
        <v/>
      </c>
      <c r="D284">
        <f>'Input EIA Imports Petroleum'!L283</f>
        <v/>
      </c>
      <c r="E284">
        <f>VLOOKUP('Input EIA Imports Petroleum'!$E283,'EIA Petroleum Classification'!$A:$B,2,FALSE)</f>
        <v/>
      </c>
    </row>
    <row r="285" spans="1:5">
      <c r="A285">
        <f>YEAR(B285)</f>
        <v/>
      </c>
      <c r="B285">
        <f>'Input EIA Imports Petroleum'!A284</f>
        <v/>
      </c>
      <c r="C285">
        <f>'Input EIA Imports Petroleum'!K284</f>
        <v/>
      </c>
      <c r="D285">
        <f>'Input EIA Imports Petroleum'!L284</f>
        <v/>
      </c>
      <c r="E285">
        <f>VLOOKUP('Input EIA Imports Petroleum'!$E284,'EIA Petroleum Classification'!$A:$B,2,FALSE)</f>
        <v/>
      </c>
    </row>
    <row r="286" spans="1:5">
      <c r="A286">
        <f>YEAR(B286)</f>
        <v/>
      </c>
      <c r="B286">
        <f>'Input EIA Imports Petroleum'!A285</f>
        <v/>
      </c>
      <c r="C286">
        <f>'Input EIA Imports Petroleum'!K285</f>
        <v/>
      </c>
      <c r="D286">
        <f>'Input EIA Imports Petroleum'!L285</f>
        <v/>
      </c>
      <c r="E286">
        <f>VLOOKUP('Input EIA Imports Petroleum'!$E285,'EIA Petroleum Classification'!$A:$B,2,FALSE)</f>
        <v/>
      </c>
    </row>
    <row r="287" spans="1:5">
      <c r="A287">
        <f>YEAR(B287)</f>
        <v/>
      </c>
      <c r="B287">
        <f>'Input EIA Imports Petroleum'!A286</f>
        <v/>
      </c>
      <c r="C287">
        <f>'Input EIA Imports Petroleum'!K286</f>
        <v/>
      </c>
      <c r="D287">
        <f>'Input EIA Imports Petroleum'!L286</f>
        <v/>
      </c>
      <c r="E287">
        <f>VLOOKUP('Input EIA Imports Petroleum'!$E286,'EIA Petroleum Classification'!$A:$B,2,FALSE)</f>
        <v/>
      </c>
    </row>
    <row r="288" spans="1:5">
      <c r="A288">
        <f>YEAR(B288)</f>
        <v/>
      </c>
      <c r="B288">
        <f>'Input EIA Imports Petroleum'!A287</f>
        <v/>
      </c>
      <c r="C288">
        <f>'Input EIA Imports Petroleum'!K287</f>
        <v/>
      </c>
      <c r="D288">
        <f>'Input EIA Imports Petroleum'!L287</f>
        <v/>
      </c>
      <c r="E288">
        <f>VLOOKUP('Input EIA Imports Petroleum'!$E287,'EIA Petroleum Classification'!$A:$B,2,FALSE)</f>
        <v/>
      </c>
    </row>
    <row r="289" spans="1:5">
      <c r="A289">
        <f>YEAR(B289)</f>
        <v/>
      </c>
      <c r="B289">
        <f>'Input EIA Imports Petroleum'!A288</f>
        <v/>
      </c>
      <c r="C289">
        <f>'Input EIA Imports Petroleum'!K288</f>
        <v/>
      </c>
      <c r="D289">
        <f>'Input EIA Imports Petroleum'!L288</f>
        <v/>
      </c>
      <c r="E289">
        <f>VLOOKUP('Input EIA Imports Petroleum'!$E288,'EIA Petroleum Classification'!$A:$B,2,FALSE)</f>
        <v/>
      </c>
    </row>
    <row r="290" spans="1:5">
      <c r="A290">
        <f>YEAR(B290)</f>
        <v/>
      </c>
      <c r="B290">
        <f>'Input EIA Imports Petroleum'!A289</f>
        <v/>
      </c>
      <c r="C290">
        <f>'Input EIA Imports Petroleum'!K289</f>
        <v/>
      </c>
      <c r="D290">
        <f>'Input EIA Imports Petroleum'!L289</f>
        <v/>
      </c>
      <c r="E290">
        <f>VLOOKUP('Input EIA Imports Petroleum'!$E289,'EIA Petroleum Classification'!$A:$B,2,FALSE)</f>
        <v/>
      </c>
    </row>
    <row r="291" spans="1:5">
      <c r="A291">
        <f>YEAR(B291)</f>
        <v/>
      </c>
      <c r="B291">
        <f>'Input EIA Imports Petroleum'!A290</f>
        <v/>
      </c>
      <c r="C291">
        <f>'Input EIA Imports Petroleum'!K290</f>
        <v/>
      </c>
      <c r="D291">
        <f>'Input EIA Imports Petroleum'!L290</f>
        <v/>
      </c>
      <c r="E291">
        <f>VLOOKUP('Input EIA Imports Petroleum'!$E290,'EIA Petroleum Classification'!$A:$B,2,FALSE)</f>
        <v/>
      </c>
    </row>
    <row r="292" spans="1:5">
      <c r="A292">
        <f>YEAR(B292)</f>
        <v/>
      </c>
      <c r="B292">
        <f>'Input EIA Imports Petroleum'!A291</f>
        <v/>
      </c>
      <c r="C292">
        <f>'Input EIA Imports Petroleum'!K291</f>
        <v/>
      </c>
      <c r="D292">
        <f>'Input EIA Imports Petroleum'!L291</f>
        <v/>
      </c>
      <c r="E292">
        <f>VLOOKUP('Input EIA Imports Petroleum'!$E291,'EIA Petroleum Classification'!$A:$B,2,FALSE)</f>
        <v/>
      </c>
    </row>
    <row r="293" spans="1:5">
      <c r="A293">
        <f>YEAR(B293)</f>
        <v/>
      </c>
      <c r="B293">
        <f>'Input EIA Imports Petroleum'!A292</f>
        <v/>
      </c>
      <c r="C293">
        <f>'Input EIA Imports Petroleum'!K292</f>
        <v/>
      </c>
      <c r="D293">
        <f>'Input EIA Imports Petroleum'!L292</f>
        <v/>
      </c>
      <c r="E293">
        <f>VLOOKUP('Input EIA Imports Petroleum'!$E292,'EIA Petroleum Classification'!$A:$B,2,FALSE)</f>
        <v/>
      </c>
    </row>
    <row r="294" spans="1:5">
      <c r="A294">
        <f>YEAR(B294)</f>
        <v/>
      </c>
      <c r="B294">
        <f>'Input EIA Imports Petroleum'!A293</f>
        <v/>
      </c>
      <c r="C294">
        <f>'Input EIA Imports Petroleum'!K293</f>
        <v/>
      </c>
      <c r="D294">
        <f>'Input EIA Imports Petroleum'!L293</f>
        <v/>
      </c>
      <c r="E294">
        <f>VLOOKUP('Input EIA Imports Petroleum'!$E293,'EIA Petroleum Classification'!$A:$B,2,FALSE)</f>
        <v/>
      </c>
    </row>
    <row r="295" spans="1:5">
      <c r="A295">
        <f>YEAR(B295)</f>
        <v/>
      </c>
      <c r="B295">
        <f>'Input EIA Imports Petroleum'!A294</f>
        <v/>
      </c>
      <c r="C295">
        <f>'Input EIA Imports Petroleum'!K294</f>
        <v/>
      </c>
      <c r="D295">
        <f>'Input EIA Imports Petroleum'!L294</f>
        <v/>
      </c>
      <c r="E295">
        <f>VLOOKUP('Input EIA Imports Petroleum'!$E294,'EIA Petroleum Classification'!$A:$B,2,FALSE)</f>
        <v/>
      </c>
    </row>
    <row r="296" spans="1:5">
      <c r="A296">
        <f>YEAR(B296)</f>
        <v/>
      </c>
      <c r="B296">
        <f>'Input EIA Imports Petroleum'!A295</f>
        <v/>
      </c>
      <c r="C296">
        <f>'Input EIA Imports Petroleum'!K295</f>
        <v/>
      </c>
      <c r="D296">
        <f>'Input EIA Imports Petroleum'!L295</f>
        <v/>
      </c>
      <c r="E296">
        <f>VLOOKUP('Input EIA Imports Petroleum'!$E295,'EIA Petroleum Classification'!$A:$B,2,FALSE)</f>
        <v/>
      </c>
    </row>
    <row r="297" spans="1:5">
      <c r="A297">
        <f>YEAR(B297)</f>
        <v/>
      </c>
      <c r="B297">
        <f>'Input EIA Imports Petroleum'!A296</f>
        <v/>
      </c>
      <c r="C297">
        <f>'Input EIA Imports Petroleum'!K296</f>
        <v/>
      </c>
      <c r="D297">
        <f>'Input EIA Imports Petroleum'!L296</f>
        <v/>
      </c>
      <c r="E297">
        <f>VLOOKUP('Input EIA Imports Petroleum'!$E296,'EIA Petroleum Classification'!$A:$B,2,FALSE)</f>
        <v/>
      </c>
    </row>
    <row r="298" spans="1:5">
      <c r="A298">
        <f>YEAR(B298)</f>
        <v/>
      </c>
      <c r="B298">
        <f>'Input EIA Imports Petroleum'!A297</f>
        <v/>
      </c>
      <c r="C298">
        <f>'Input EIA Imports Petroleum'!K297</f>
        <v/>
      </c>
      <c r="D298">
        <f>'Input EIA Imports Petroleum'!L297</f>
        <v/>
      </c>
      <c r="E298">
        <f>VLOOKUP('Input EIA Imports Petroleum'!$E297,'EIA Petroleum Classification'!$A:$B,2,FALSE)</f>
        <v/>
      </c>
    </row>
    <row r="299" spans="1:5">
      <c r="A299">
        <f>YEAR(B299)</f>
        <v/>
      </c>
      <c r="B299">
        <f>'Input EIA Imports Petroleum'!A298</f>
        <v/>
      </c>
      <c r="C299">
        <f>'Input EIA Imports Petroleum'!K298</f>
        <v/>
      </c>
      <c r="D299">
        <f>'Input EIA Imports Petroleum'!L298</f>
        <v/>
      </c>
      <c r="E299">
        <f>VLOOKUP('Input EIA Imports Petroleum'!$E298,'EIA Petroleum Classification'!$A:$B,2,FALSE)</f>
        <v/>
      </c>
    </row>
    <row r="300" spans="1:5">
      <c r="A300">
        <f>YEAR(B300)</f>
        <v/>
      </c>
      <c r="B300">
        <f>'Input EIA Imports Petroleum'!A299</f>
        <v/>
      </c>
      <c r="C300">
        <f>'Input EIA Imports Petroleum'!K299</f>
        <v/>
      </c>
      <c r="D300">
        <f>'Input EIA Imports Petroleum'!L299</f>
        <v/>
      </c>
      <c r="E300">
        <f>VLOOKUP('Input EIA Imports Petroleum'!$E299,'EIA Petroleum Classification'!$A:$B,2,FALSE)</f>
        <v/>
      </c>
    </row>
    <row r="301" spans="1:5">
      <c r="A301">
        <f>YEAR(B301)</f>
        <v/>
      </c>
      <c r="B301">
        <f>'Input EIA Imports Petroleum'!A300</f>
        <v/>
      </c>
      <c r="C301">
        <f>'Input EIA Imports Petroleum'!K300</f>
        <v/>
      </c>
      <c r="D301">
        <f>'Input EIA Imports Petroleum'!L300</f>
        <v/>
      </c>
      <c r="E301">
        <f>VLOOKUP('Input EIA Imports Petroleum'!$E300,'EIA Petroleum Classification'!$A:$B,2,FALSE)</f>
        <v/>
      </c>
    </row>
    <row r="302" spans="1:5">
      <c r="A302">
        <f>YEAR(B302)</f>
        <v/>
      </c>
      <c r="B302">
        <f>'Input EIA Imports Petroleum'!A301</f>
        <v/>
      </c>
      <c r="C302">
        <f>'Input EIA Imports Petroleum'!K301</f>
        <v/>
      </c>
      <c r="D302">
        <f>'Input EIA Imports Petroleum'!L301</f>
        <v/>
      </c>
      <c r="E302">
        <f>VLOOKUP('Input EIA Imports Petroleum'!$E301,'EIA Petroleum Classification'!$A:$B,2,FALSE)</f>
        <v/>
      </c>
    </row>
    <row r="303" spans="1:5">
      <c r="A303">
        <f>YEAR(B303)</f>
        <v/>
      </c>
      <c r="B303">
        <f>'Input EIA Imports Petroleum'!A302</f>
        <v/>
      </c>
      <c r="C303">
        <f>'Input EIA Imports Petroleum'!K302</f>
        <v/>
      </c>
      <c r="D303">
        <f>'Input EIA Imports Petroleum'!L302</f>
        <v/>
      </c>
      <c r="E303">
        <f>VLOOKUP('Input EIA Imports Petroleum'!$E302,'EIA Petroleum Classification'!$A:$B,2,FALSE)</f>
        <v/>
      </c>
    </row>
    <row r="304" spans="1:5">
      <c r="A304">
        <f>YEAR(B304)</f>
        <v/>
      </c>
      <c r="B304">
        <f>'Input EIA Imports Petroleum'!A303</f>
        <v/>
      </c>
      <c r="C304">
        <f>'Input EIA Imports Petroleum'!K303</f>
        <v/>
      </c>
      <c r="D304">
        <f>'Input EIA Imports Petroleum'!L303</f>
        <v/>
      </c>
      <c r="E304">
        <f>VLOOKUP('Input EIA Imports Petroleum'!$E303,'EIA Petroleum Classification'!$A:$B,2,FALSE)</f>
        <v/>
      </c>
    </row>
    <row r="305" spans="1:5">
      <c r="A305">
        <f>YEAR(B305)</f>
        <v/>
      </c>
      <c r="B305">
        <f>'Input EIA Imports Petroleum'!A304</f>
        <v/>
      </c>
      <c r="C305">
        <f>'Input EIA Imports Petroleum'!K304</f>
        <v/>
      </c>
      <c r="D305">
        <f>'Input EIA Imports Petroleum'!L304</f>
        <v/>
      </c>
      <c r="E305">
        <f>VLOOKUP('Input EIA Imports Petroleum'!$E304,'EIA Petroleum Classification'!$A:$B,2,FALSE)</f>
        <v/>
      </c>
    </row>
    <row r="306" spans="1:5">
      <c r="A306">
        <f>YEAR(B306)</f>
        <v/>
      </c>
      <c r="B306">
        <f>'Input EIA Imports Petroleum'!A305</f>
        <v/>
      </c>
      <c r="C306">
        <f>'Input EIA Imports Petroleum'!K305</f>
        <v/>
      </c>
      <c r="D306">
        <f>'Input EIA Imports Petroleum'!L305</f>
        <v/>
      </c>
      <c r="E306">
        <f>VLOOKUP('Input EIA Imports Petroleum'!$E305,'EIA Petroleum Classification'!$A:$B,2,FALSE)</f>
        <v/>
      </c>
    </row>
    <row r="307" spans="1:5">
      <c r="A307">
        <f>YEAR(B307)</f>
        <v/>
      </c>
      <c r="B307">
        <f>'Input EIA Imports Petroleum'!A306</f>
        <v/>
      </c>
      <c r="C307">
        <f>'Input EIA Imports Petroleum'!K306</f>
        <v/>
      </c>
      <c r="D307">
        <f>'Input EIA Imports Petroleum'!L306</f>
        <v/>
      </c>
      <c r="E307">
        <f>VLOOKUP('Input EIA Imports Petroleum'!$E306,'EIA Petroleum Classification'!$A:$B,2,FALSE)</f>
        <v/>
      </c>
    </row>
    <row r="308" spans="1:5">
      <c r="A308">
        <f>YEAR(B308)</f>
        <v/>
      </c>
      <c r="B308">
        <f>'Input EIA Imports Petroleum'!A307</f>
        <v/>
      </c>
      <c r="C308">
        <f>'Input EIA Imports Petroleum'!K307</f>
        <v/>
      </c>
      <c r="D308">
        <f>'Input EIA Imports Petroleum'!L307</f>
        <v/>
      </c>
      <c r="E308">
        <f>VLOOKUP('Input EIA Imports Petroleum'!$E307,'EIA Petroleum Classification'!$A:$B,2,FALSE)</f>
        <v/>
      </c>
    </row>
    <row r="309" spans="1:5">
      <c r="A309">
        <f>YEAR(B309)</f>
        <v/>
      </c>
      <c r="B309">
        <f>'Input EIA Imports Petroleum'!A308</f>
        <v/>
      </c>
      <c r="C309">
        <f>'Input EIA Imports Petroleum'!K308</f>
        <v/>
      </c>
      <c r="D309">
        <f>'Input EIA Imports Petroleum'!L308</f>
        <v/>
      </c>
      <c r="E309">
        <f>VLOOKUP('Input EIA Imports Petroleum'!$E308,'EIA Petroleum Classification'!$A:$B,2,FALSE)</f>
        <v/>
      </c>
    </row>
    <row r="310" spans="1:5">
      <c r="A310">
        <f>YEAR(B310)</f>
        <v/>
      </c>
      <c r="B310">
        <f>'Input EIA Imports Petroleum'!A309</f>
        <v/>
      </c>
      <c r="C310">
        <f>'Input EIA Imports Petroleum'!K309</f>
        <v/>
      </c>
      <c r="D310">
        <f>'Input EIA Imports Petroleum'!L309</f>
        <v/>
      </c>
      <c r="E310">
        <f>VLOOKUP('Input EIA Imports Petroleum'!$E309,'EIA Petroleum Classification'!$A:$B,2,FALSE)</f>
        <v/>
      </c>
    </row>
    <row r="311" spans="1:5">
      <c r="A311">
        <f>YEAR(B311)</f>
        <v/>
      </c>
      <c r="B311">
        <f>'Input EIA Imports Petroleum'!A310</f>
        <v/>
      </c>
      <c r="C311">
        <f>'Input EIA Imports Petroleum'!K310</f>
        <v/>
      </c>
      <c r="D311">
        <f>'Input EIA Imports Petroleum'!L310</f>
        <v/>
      </c>
      <c r="E311">
        <f>VLOOKUP('Input EIA Imports Petroleum'!$E310,'EIA Petroleum Classification'!$A:$B,2,FALSE)</f>
        <v/>
      </c>
    </row>
    <row r="312" spans="1:5">
      <c r="A312">
        <f>YEAR(B312)</f>
        <v/>
      </c>
      <c r="B312">
        <f>'Input EIA Imports Petroleum'!A311</f>
        <v/>
      </c>
      <c r="C312">
        <f>'Input EIA Imports Petroleum'!K311</f>
        <v/>
      </c>
      <c r="D312">
        <f>'Input EIA Imports Petroleum'!L311</f>
        <v/>
      </c>
      <c r="E312">
        <f>VLOOKUP('Input EIA Imports Petroleum'!$E311,'EIA Petroleum Classification'!$A:$B,2,FALSE)</f>
        <v/>
      </c>
    </row>
    <row r="313" spans="1:5">
      <c r="A313">
        <f>YEAR(B313)</f>
        <v/>
      </c>
      <c r="B313">
        <f>'Input EIA Imports Petroleum'!A312</f>
        <v/>
      </c>
      <c r="C313">
        <f>'Input EIA Imports Petroleum'!K312</f>
        <v/>
      </c>
      <c r="D313">
        <f>'Input EIA Imports Petroleum'!L312</f>
        <v/>
      </c>
      <c r="E313">
        <f>VLOOKUP('Input EIA Imports Petroleum'!$E312,'EIA Petroleum Classification'!$A:$B,2,FALSE)</f>
        <v/>
      </c>
    </row>
    <row r="314" spans="1:5">
      <c r="A314">
        <f>YEAR(B314)</f>
        <v/>
      </c>
      <c r="B314">
        <f>'Input EIA Imports Petroleum'!A313</f>
        <v/>
      </c>
      <c r="C314">
        <f>'Input EIA Imports Petroleum'!K313</f>
        <v/>
      </c>
      <c r="D314">
        <f>'Input EIA Imports Petroleum'!L313</f>
        <v/>
      </c>
      <c r="E314">
        <f>VLOOKUP('Input EIA Imports Petroleum'!$E313,'EIA Petroleum Classification'!$A:$B,2,FALSE)</f>
        <v/>
      </c>
    </row>
    <row r="315" spans="1:5">
      <c r="A315">
        <f>YEAR(B315)</f>
        <v/>
      </c>
      <c r="B315">
        <f>'Input EIA Imports Petroleum'!A314</f>
        <v/>
      </c>
      <c r="C315">
        <f>'Input EIA Imports Petroleum'!K314</f>
        <v/>
      </c>
      <c r="D315">
        <f>'Input EIA Imports Petroleum'!L314</f>
        <v/>
      </c>
      <c r="E315">
        <f>VLOOKUP('Input EIA Imports Petroleum'!$E314,'EIA Petroleum Classification'!$A:$B,2,FALSE)</f>
        <v/>
      </c>
    </row>
    <row r="316" spans="1:5">
      <c r="A316">
        <f>YEAR(B316)</f>
        <v/>
      </c>
      <c r="B316">
        <f>'Input EIA Imports Petroleum'!A315</f>
        <v/>
      </c>
      <c r="C316">
        <f>'Input EIA Imports Petroleum'!K315</f>
        <v/>
      </c>
      <c r="D316">
        <f>'Input EIA Imports Petroleum'!L315</f>
        <v/>
      </c>
      <c r="E316">
        <f>VLOOKUP('Input EIA Imports Petroleum'!$E315,'EIA Petroleum Classification'!$A:$B,2,FALSE)</f>
        <v/>
      </c>
    </row>
    <row r="317" spans="1:5">
      <c r="A317">
        <f>YEAR(B317)</f>
        <v/>
      </c>
      <c r="B317">
        <f>'Input EIA Imports Petroleum'!A316</f>
        <v/>
      </c>
      <c r="C317">
        <f>'Input EIA Imports Petroleum'!K316</f>
        <v/>
      </c>
      <c r="D317">
        <f>'Input EIA Imports Petroleum'!L316</f>
        <v/>
      </c>
      <c r="E317">
        <f>VLOOKUP('Input EIA Imports Petroleum'!$E316,'EIA Petroleum Classification'!$A:$B,2,FALSE)</f>
        <v/>
      </c>
    </row>
    <row r="318" spans="1:5">
      <c r="A318">
        <f>YEAR(B318)</f>
        <v/>
      </c>
      <c r="B318">
        <f>'Input EIA Imports Petroleum'!A317</f>
        <v/>
      </c>
      <c r="C318">
        <f>'Input EIA Imports Petroleum'!K317</f>
        <v/>
      </c>
      <c r="D318">
        <f>'Input EIA Imports Petroleum'!L317</f>
        <v/>
      </c>
      <c r="E318">
        <f>VLOOKUP('Input EIA Imports Petroleum'!$E317,'EIA Petroleum Classification'!$A:$B,2,FALSE)</f>
        <v/>
      </c>
    </row>
    <row r="319" spans="1:5">
      <c r="A319">
        <f>YEAR(B319)</f>
        <v/>
      </c>
      <c r="B319">
        <f>'Input EIA Imports Petroleum'!A318</f>
        <v/>
      </c>
      <c r="C319">
        <f>'Input EIA Imports Petroleum'!K318</f>
        <v/>
      </c>
      <c r="D319">
        <f>'Input EIA Imports Petroleum'!L318</f>
        <v/>
      </c>
      <c r="E319">
        <f>VLOOKUP('Input EIA Imports Petroleum'!$E318,'EIA Petroleum Classification'!$A:$B,2,FALSE)</f>
        <v/>
      </c>
    </row>
    <row r="320" spans="1:5">
      <c r="A320">
        <f>YEAR(B320)</f>
        <v/>
      </c>
      <c r="B320">
        <f>'Input EIA Imports Petroleum'!A319</f>
        <v/>
      </c>
      <c r="C320">
        <f>'Input EIA Imports Petroleum'!K319</f>
        <v/>
      </c>
      <c r="D320">
        <f>'Input EIA Imports Petroleum'!L319</f>
        <v/>
      </c>
      <c r="E320">
        <f>VLOOKUP('Input EIA Imports Petroleum'!$E319,'EIA Petroleum Classification'!$A:$B,2,FALSE)</f>
        <v/>
      </c>
    </row>
    <row r="321" spans="1:5">
      <c r="A321">
        <f>YEAR(B321)</f>
        <v/>
      </c>
      <c r="B321">
        <f>'Input EIA Imports Petroleum'!A320</f>
        <v/>
      </c>
      <c r="C321">
        <f>'Input EIA Imports Petroleum'!K320</f>
        <v/>
      </c>
      <c r="D321">
        <f>'Input EIA Imports Petroleum'!L320</f>
        <v/>
      </c>
      <c r="E321">
        <f>VLOOKUP('Input EIA Imports Petroleum'!$E320,'EIA Petroleum Classification'!$A:$B,2,FALSE)</f>
        <v/>
      </c>
    </row>
    <row r="322" spans="1:5">
      <c r="A322">
        <f>YEAR(B322)</f>
        <v/>
      </c>
      <c r="B322">
        <f>'Input EIA Imports Petroleum'!A321</f>
        <v/>
      </c>
      <c r="C322">
        <f>'Input EIA Imports Petroleum'!K321</f>
        <v/>
      </c>
      <c r="D322">
        <f>'Input EIA Imports Petroleum'!L321</f>
        <v/>
      </c>
      <c r="E322">
        <f>VLOOKUP('Input EIA Imports Petroleum'!$E321,'EIA Petroleum Classification'!$A:$B,2,FALSE)</f>
        <v/>
      </c>
    </row>
    <row r="323" spans="1:5">
      <c r="A323">
        <f>YEAR(B323)</f>
        <v/>
      </c>
      <c r="B323">
        <f>'Input EIA Imports Petroleum'!A322</f>
        <v/>
      </c>
      <c r="C323">
        <f>'Input EIA Imports Petroleum'!K322</f>
        <v/>
      </c>
      <c r="D323">
        <f>'Input EIA Imports Petroleum'!L322</f>
        <v/>
      </c>
      <c r="E323">
        <f>VLOOKUP('Input EIA Imports Petroleum'!$E322,'EIA Petroleum Classification'!$A:$B,2,FALSE)</f>
        <v/>
      </c>
    </row>
    <row r="324" spans="1:5">
      <c r="A324">
        <f>YEAR(B324)</f>
        <v/>
      </c>
      <c r="B324">
        <f>'Input EIA Imports Petroleum'!A323</f>
        <v/>
      </c>
      <c r="C324">
        <f>'Input EIA Imports Petroleum'!K323</f>
        <v/>
      </c>
      <c r="D324">
        <f>'Input EIA Imports Petroleum'!L323</f>
        <v/>
      </c>
      <c r="E324">
        <f>VLOOKUP('Input EIA Imports Petroleum'!$E323,'EIA Petroleum Classification'!$A:$B,2,FALSE)</f>
        <v/>
      </c>
    </row>
    <row r="325" spans="1:5">
      <c r="A325">
        <f>YEAR(B325)</f>
        <v/>
      </c>
      <c r="B325">
        <f>'Input EIA Imports Petroleum'!A324</f>
        <v/>
      </c>
      <c r="C325">
        <f>'Input EIA Imports Petroleum'!K324</f>
        <v/>
      </c>
      <c r="D325">
        <f>'Input EIA Imports Petroleum'!L324</f>
        <v/>
      </c>
      <c r="E325">
        <f>VLOOKUP('Input EIA Imports Petroleum'!$E324,'EIA Petroleum Classification'!$A:$B,2,FALSE)</f>
        <v/>
      </c>
    </row>
    <row r="326" spans="1:5">
      <c r="A326">
        <f>YEAR(B326)</f>
        <v/>
      </c>
      <c r="B326">
        <f>'Input EIA Imports Petroleum'!A325</f>
        <v/>
      </c>
      <c r="C326">
        <f>'Input EIA Imports Petroleum'!K325</f>
        <v/>
      </c>
      <c r="D326">
        <f>'Input EIA Imports Petroleum'!L325</f>
        <v/>
      </c>
      <c r="E326">
        <f>VLOOKUP('Input EIA Imports Petroleum'!$E325,'EIA Petroleum Classification'!$A:$B,2,FALSE)</f>
        <v/>
      </c>
    </row>
    <row r="327" spans="1:5">
      <c r="A327">
        <f>YEAR(B327)</f>
        <v/>
      </c>
      <c r="B327">
        <f>'Input EIA Imports Petroleum'!A326</f>
        <v/>
      </c>
      <c r="C327">
        <f>'Input EIA Imports Petroleum'!K326</f>
        <v/>
      </c>
      <c r="D327">
        <f>'Input EIA Imports Petroleum'!L326</f>
        <v/>
      </c>
      <c r="E327">
        <f>VLOOKUP('Input EIA Imports Petroleum'!$E326,'EIA Petroleum Classification'!$A:$B,2,FALSE)</f>
        <v/>
      </c>
    </row>
    <row r="328" spans="1:5">
      <c r="A328">
        <f>YEAR(B328)</f>
        <v/>
      </c>
      <c r="B328">
        <f>'Input EIA Imports Petroleum'!A327</f>
        <v/>
      </c>
      <c r="C328">
        <f>'Input EIA Imports Petroleum'!K327</f>
        <v/>
      </c>
      <c r="D328">
        <f>'Input EIA Imports Petroleum'!L327</f>
        <v/>
      </c>
      <c r="E328">
        <f>VLOOKUP('Input EIA Imports Petroleum'!$E327,'EIA Petroleum Classification'!$A:$B,2,FALSE)</f>
        <v/>
      </c>
    </row>
    <row r="329" spans="1:5">
      <c r="A329">
        <f>YEAR(B329)</f>
        <v/>
      </c>
      <c r="B329">
        <f>'Input EIA Imports Petroleum'!A328</f>
        <v/>
      </c>
      <c r="C329">
        <f>'Input EIA Imports Petroleum'!K328</f>
        <v/>
      </c>
      <c r="D329">
        <f>'Input EIA Imports Petroleum'!L328</f>
        <v/>
      </c>
      <c r="E329">
        <f>VLOOKUP('Input EIA Imports Petroleum'!$E328,'EIA Petroleum Classification'!$A:$B,2,FALSE)</f>
        <v/>
      </c>
    </row>
    <row r="330" spans="1:5">
      <c r="A330">
        <f>YEAR(B330)</f>
        <v/>
      </c>
      <c r="B330">
        <f>'Input EIA Imports Petroleum'!A329</f>
        <v/>
      </c>
      <c r="C330">
        <f>'Input EIA Imports Petroleum'!K329</f>
        <v/>
      </c>
      <c r="D330">
        <f>'Input EIA Imports Petroleum'!L329</f>
        <v/>
      </c>
      <c r="E330">
        <f>VLOOKUP('Input EIA Imports Petroleum'!$E329,'EIA Petroleum Classification'!$A:$B,2,FALSE)</f>
        <v/>
      </c>
    </row>
    <row r="331" spans="1:5">
      <c r="A331">
        <f>YEAR(B331)</f>
        <v/>
      </c>
      <c r="B331">
        <f>'Input EIA Imports Petroleum'!A330</f>
        <v/>
      </c>
      <c r="C331">
        <f>'Input EIA Imports Petroleum'!K330</f>
        <v/>
      </c>
      <c r="D331">
        <f>'Input EIA Imports Petroleum'!L330</f>
        <v/>
      </c>
      <c r="E331">
        <f>VLOOKUP('Input EIA Imports Petroleum'!$E330,'EIA Petroleum Classification'!$A:$B,2,FALSE)</f>
        <v/>
      </c>
    </row>
    <row r="332" spans="1:5">
      <c r="A332">
        <f>YEAR(B332)</f>
        <v/>
      </c>
      <c r="B332">
        <f>'Input EIA Imports Petroleum'!A331</f>
        <v/>
      </c>
      <c r="C332">
        <f>'Input EIA Imports Petroleum'!K331</f>
        <v/>
      </c>
      <c r="D332">
        <f>'Input EIA Imports Petroleum'!L331</f>
        <v/>
      </c>
      <c r="E332">
        <f>VLOOKUP('Input EIA Imports Petroleum'!$E331,'EIA Petroleum Classification'!$A:$B,2,FALSE)</f>
        <v/>
      </c>
    </row>
    <row r="333" spans="1:5">
      <c r="A333">
        <f>YEAR(B333)</f>
        <v/>
      </c>
      <c r="B333">
        <f>'Input EIA Imports Petroleum'!A332</f>
        <v/>
      </c>
      <c r="C333">
        <f>'Input EIA Imports Petroleum'!K332</f>
        <v/>
      </c>
      <c r="D333">
        <f>'Input EIA Imports Petroleum'!L332</f>
        <v/>
      </c>
      <c r="E333">
        <f>VLOOKUP('Input EIA Imports Petroleum'!$E332,'EIA Petroleum Classification'!$A:$B,2,FALSE)</f>
        <v/>
      </c>
    </row>
    <row r="334" spans="1:5">
      <c r="A334">
        <f>YEAR(B334)</f>
        <v/>
      </c>
      <c r="B334">
        <f>'Input EIA Imports Petroleum'!A333</f>
        <v/>
      </c>
      <c r="C334">
        <f>'Input EIA Imports Petroleum'!K333</f>
        <v/>
      </c>
      <c r="D334">
        <f>'Input EIA Imports Petroleum'!L333</f>
        <v/>
      </c>
      <c r="E334">
        <f>VLOOKUP('Input EIA Imports Petroleum'!$E333,'EIA Petroleum Classification'!$A:$B,2,FALSE)</f>
        <v/>
      </c>
    </row>
    <row r="335" spans="1:5">
      <c r="A335">
        <f>YEAR(B335)</f>
        <v/>
      </c>
      <c r="B335">
        <f>'Input EIA Imports Petroleum'!A334</f>
        <v/>
      </c>
      <c r="C335">
        <f>'Input EIA Imports Petroleum'!K334</f>
        <v/>
      </c>
      <c r="D335">
        <f>'Input EIA Imports Petroleum'!L334</f>
        <v/>
      </c>
      <c r="E335">
        <f>VLOOKUP('Input EIA Imports Petroleum'!$E334,'EIA Petroleum Classification'!$A:$B,2,FALSE)</f>
        <v/>
      </c>
    </row>
    <row r="336" spans="1:5">
      <c r="A336">
        <f>YEAR(B336)</f>
        <v/>
      </c>
      <c r="B336">
        <f>'Input EIA Imports Petroleum'!A335</f>
        <v/>
      </c>
      <c r="C336">
        <f>'Input EIA Imports Petroleum'!K335</f>
        <v/>
      </c>
      <c r="D336">
        <f>'Input EIA Imports Petroleum'!L335</f>
        <v/>
      </c>
      <c r="E336">
        <f>VLOOKUP('Input EIA Imports Petroleum'!$E335,'EIA Petroleum Classification'!$A:$B,2,FALSE)</f>
        <v/>
      </c>
    </row>
    <row r="337" spans="1:5">
      <c r="A337">
        <f>YEAR(B337)</f>
        <v/>
      </c>
      <c r="B337">
        <f>'Input EIA Imports Petroleum'!A336</f>
        <v/>
      </c>
      <c r="C337">
        <f>'Input EIA Imports Petroleum'!K336</f>
        <v/>
      </c>
      <c r="D337">
        <f>'Input EIA Imports Petroleum'!L336</f>
        <v/>
      </c>
      <c r="E337">
        <f>VLOOKUP('Input EIA Imports Petroleum'!$E336,'EIA Petroleum Classification'!$A:$B,2,FALSE)</f>
        <v/>
      </c>
    </row>
    <row r="338" spans="1:5">
      <c r="A338">
        <f>YEAR(B338)</f>
        <v/>
      </c>
      <c r="B338">
        <f>'Input EIA Imports Petroleum'!A337</f>
        <v/>
      </c>
      <c r="C338">
        <f>'Input EIA Imports Petroleum'!K337</f>
        <v/>
      </c>
      <c r="D338">
        <f>'Input EIA Imports Petroleum'!L337</f>
        <v/>
      </c>
      <c r="E338">
        <f>VLOOKUP('Input EIA Imports Petroleum'!$E337,'EIA Petroleum Classification'!$A:$B,2,FALSE)</f>
        <v/>
      </c>
    </row>
    <row r="339" spans="1:5">
      <c r="A339">
        <f>YEAR(B339)</f>
        <v/>
      </c>
      <c r="B339">
        <f>'Input EIA Imports Petroleum'!A338</f>
        <v/>
      </c>
      <c r="C339">
        <f>'Input EIA Imports Petroleum'!K338</f>
        <v/>
      </c>
      <c r="D339">
        <f>'Input EIA Imports Petroleum'!L338</f>
        <v/>
      </c>
      <c r="E339">
        <f>VLOOKUP('Input EIA Imports Petroleum'!$E338,'EIA Petroleum Classification'!$A:$B,2,FALSE)</f>
        <v/>
      </c>
    </row>
    <row r="340" spans="1:5">
      <c r="A340">
        <f>YEAR(B340)</f>
        <v/>
      </c>
      <c r="B340">
        <f>'Input EIA Imports Petroleum'!A339</f>
        <v/>
      </c>
      <c r="C340">
        <f>'Input EIA Imports Petroleum'!K339</f>
        <v/>
      </c>
      <c r="D340">
        <f>'Input EIA Imports Petroleum'!L339</f>
        <v/>
      </c>
      <c r="E340">
        <f>VLOOKUP('Input EIA Imports Petroleum'!$E339,'EIA Petroleum Classification'!$A:$B,2,FALSE)</f>
        <v/>
      </c>
    </row>
    <row r="341" spans="1:5">
      <c r="A341">
        <f>YEAR(B341)</f>
        <v/>
      </c>
      <c r="B341">
        <f>'Input EIA Imports Petroleum'!A340</f>
        <v/>
      </c>
      <c r="C341">
        <f>'Input EIA Imports Petroleum'!K340</f>
        <v/>
      </c>
      <c r="D341">
        <f>'Input EIA Imports Petroleum'!L340</f>
        <v/>
      </c>
      <c r="E341">
        <f>VLOOKUP('Input EIA Imports Petroleum'!$E340,'EIA Petroleum Classification'!$A:$B,2,FALSE)</f>
        <v/>
      </c>
    </row>
    <row r="342" spans="1:5">
      <c r="A342">
        <f>YEAR(B342)</f>
        <v/>
      </c>
      <c r="B342">
        <f>'Input EIA Imports Petroleum'!A341</f>
        <v/>
      </c>
      <c r="C342">
        <f>'Input EIA Imports Petroleum'!K341</f>
        <v/>
      </c>
      <c r="D342">
        <f>'Input EIA Imports Petroleum'!L341</f>
        <v/>
      </c>
      <c r="E342">
        <f>VLOOKUP('Input EIA Imports Petroleum'!$E341,'EIA Petroleum Classification'!$A:$B,2,FALSE)</f>
        <v/>
      </c>
    </row>
    <row r="343" spans="1:5">
      <c r="A343">
        <f>YEAR(B343)</f>
        <v/>
      </c>
      <c r="B343">
        <f>'Input EIA Imports Petroleum'!A342</f>
        <v/>
      </c>
      <c r="C343">
        <f>'Input EIA Imports Petroleum'!K342</f>
        <v/>
      </c>
      <c r="D343">
        <f>'Input EIA Imports Petroleum'!L342</f>
        <v/>
      </c>
      <c r="E343">
        <f>VLOOKUP('Input EIA Imports Petroleum'!$E342,'EIA Petroleum Classification'!$A:$B,2,FALSE)</f>
        <v/>
      </c>
    </row>
    <row r="344" spans="1:5">
      <c r="A344">
        <f>YEAR(B344)</f>
        <v/>
      </c>
      <c r="B344">
        <f>'Input EIA Imports Petroleum'!A343</f>
        <v/>
      </c>
      <c r="C344">
        <f>'Input EIA Imports Petroleum'!K343</f>
        <v/>
      </c>
      <c r="D344">
        <f>'Input EIA Imports Petroleum'!L343</f>
        <v/>
      </c>
      <c r="E344">
        <f>VLOOKUP('Input EIA Imports Petroleum'!$E343,'EIA Petroleum Classification'!$A:$B,2,FALSE)</f>
        <v/>
      </c>
    </row>
    <row r="345" spans="1:5">
      <c r="A345">
        <f>YEAR(B345)</f>
        <v/>
      </c>
      <c r="B345">
        <f>'Input EIA Imports Petroleum'!A344</f>
        <v/>
      </c>
      <c r="C345">
        <f>'Input EIA Imports Petroleum'!K344</f>
        <v/>
      </c>
      <c r="D345">
        <f>'Input EIA Imports Petroleum'!L344</f>
        <v/>
      </c>
      <c r="E345">
        <f>VLOOKUP('Input EIA Imports Petroleum'!$E344,'EIA Petroleum Classification'!$A:$B,2,FALSE)</f>
        <v/>
      </c>
    </row>
    <row r="346" spans="1:5">
      <c r="A346">
        <f>YEAR(B346)</f>
        <v/>
      </c>
      <c r="B346">
        <f>'Input EIA Imports Petroleum'!A345</f>
        <v/>
      </c>
      <c r="C346">
        <f>'Input EIA Imports Petroleum'!K345</f>
        <v/>
      </c>
      <c r="D346">
        <f>'Input EIA Imports Petroleum'!L345</f>
        <v/>
      </c>
      <c r="E346">
        <f>VLOOKUP('Input EIA Imports Petroleum'!$E345,'EIA Petroleum Classification'!$A:$B,2,FALSE)</f>
        <v/>
      </c>
    </row>
    <row r="347" spans="1:5">
      <c r="A347">
        <f>YEAR(B347)</f>
        <v/>
      </c>
      <c r="B347">
        <f>'Input EIA Imports Petroleum'!A346</f>
        <v/>
      </c>
      <c r="C347">
        <f>'Input EIA Imports Petroleum'!K346</f>
        <v/>
      </c>
      <c r="D347">
        <f>'Input EIA Imports Petroleum'!L346</f>
        <v/>
      </c>
      <c r="E347">
        <f>VLOOKUP('Input EIA Imports Petroleum'!$E346,'EIA Petroleum Classification'!$A:$B,2,FALSE)</f>
        <v/>
      </c>
    </row>
    <row r="348" spans="1:5">
      <c r="A348">
        <f>YEAR(B348)</f>
        <v/>
      </c>
      <c r="B348">
        <f>'Input EIA Imports Petroleum'!A347</f>
        <v/>
      </c>
      <c r="C348">
        <f>'Input EIA Imports Petroleum'!K347</f>
        <v/>
      </c>
      <c r="D348">
        <f>'Input EIA Imports Petroleum'!L347</f>
        <v/>
      </c>
      <c r="E348">
        <f>VLOOKUP('Input EIA Imports Petroleum'!$E347,'EIA Petroleum Classification'!$A:$B,2,FALSE)</f>
        <v/>
      </c>
    </row>
    <row r="349" spans="1:5">
      <c r="A349">
        <f>YEAR(B349)</f>
        <v/>
      </c>
      <c r="B349">
        <f>'Input EIA Imports Petroleum'!A348</f>
        <v/>
      </c>
      <c r="C349">
        <f>'Input EIA Imports Petroleum'!K348</f>
        <v/>
      </c>
      <c r="D349">
        <f>'Input EIA Imports Petroleum'!L348</f>
        <v/>
      </c>
      <c r="E349">
        <f>VLOOKUP('Input EIA Imports Petroleum'!$E348,'EIA Petroleum Classification'!$A:$B,2,FALSE)</f>
        <v/>
      </c>
    </row>
    <row r="350" spans="1:5">
      <c r="A350">
        <f>YEAR(B350)</f>
        <v/>
      </c>
      <c r="B350">
        <f>'Input EIA Imports Petroleum'!A349</f>
        <v/>
      </c>
      <c r="C350">
        <f>'Input EIA Imports Petroleum'!K349</f>
        <v/>
      </c>
      <c r="D350">
        <f>'Input EIA Imports Petroleum'!L349</f>
        <v/>
      </c>
      <c r="E350">
        <f>VLOOKUP('Input EIA Imports Petroleum'!$E349,'EIA Petroleum Classification'!$A:$B,2,FALSE)</f>
        <v/>
      </c>
    </row>
    <row r="351" spans="1:5">
      <c r="A351">
        <f>YEAR(B351)</f>
        <v/>
      </c>
      <c r="B351">
        <f>'Input EIA Imports Petroleum'!A350</f>
        <v/>
      </c>
      <c r="C351">
        <f>'Input EIA Imports Petroleum'!K350</f>
        <v/>
      </c>
      <c r="D351">
        <f>'Input EIA Imports Petroleum'!L350</f>
        <v/>
      </c>
      <c r="E351">
        <f>VLOOKUP('Input EIA Imports Petroleum'!$E350,'EIA Petroleum Classification'!$A:$B,2,FALSE)</f>
        <v/>
      </c>
    </row>
    <row r="352" spans="1:5">
      <c r="A352">
        <f>YEAR(B352)</f>
        <v/>
      </c>
      <c r="B352">
        <f>'Input EIA Imports Petroleum'!A351</f>
        <v/>
      </c>
      <c r="C352">
        <f>'Input EIA Imports Petroleum'!K351</f>
        <v/>
      </c>
      <c r="D352">
        <f>'Input EIA Imports Petroleum'!L351</f>
        <v/>
      </c>
      <c r="E352">
        <f>VLOOKUP('Input EIA Imports Petroleum'!$E351,'EIA Petroleum Classification'!$A:$B,2,FALSE)</f>
        <v/>
      </c>
    </row>
    <row r="353" spans="1:5">
      <c r="A353">
        <f>YEAR(B353)</f>
        <v/>
      </c>
      <c r="B353">
        <f>'Input EIA Imports Petroleum'!A352</f>
        <v/>
      </c>
      <c r="C353">
        <f>'Input EIA Imports Petroleum'!K352</f>
        <v/>
      </c>
      <c r="D353">
        <f>'Input EIA Imports Petroleum'!L352</f>
        <v/>
      </c>
      <c r="E353">
        <f>VLOOKUP('Input EIA Imports Petroleum'!$E352,'EIA Petroleum Classification'!$A:$B,2,FALSE)</f>
        <v/>
      </c>
    </row>
    <row r="354" spans="1:5">
      <c r="A354">
        <f>YEAR(B354)</f>
        <v/>
      </c>
      <c r="B354">
        <f>'Input EIA Imports Petroleum'!A353</f>
        <v/>
      </c>
      <c r="C354">
        <f>'Input EIA Imports Petroleum'!K353</f>
        <v/>
      </c>
      <c r="D354">
        <f>'Input EIA Imports Petroleum'!L353</f>
        <v/>
      </c>
      <c r="E354">
        <f>VLOOKUP('Input EIA Imports Petroleum'!$E353,'EIA Petroleum Classification'!$A:$B,2,FALSE)</f>
        <v/>
      </c>
    </row>
    <row r="355" spans="1:5">
      <c r="A355">
        <f>YEAR(B355)</f>
        <v/>
      </c>
      <c r="B355">
        <f>'Input EIA Imports Petroleum'!A354</f>
        <v/>
      </c>
      <c r="C355">
        <f>'Input EIA Imports Petroleum'!K354</f>
        <v/>
      </c>
      <c r="D355">
        <f>'Input EIA Imports Petroleum'!L354</f>
        <v/>
      </c>
      <c r="E355">
        <f>VLOOKUP('Input EIA Imports Petroleum'!$E354,'EIA Petroleum Classification'!$A:$B,2,FALSE)</f>
        <v/>
      </c>
    </row>
    <row r="356" spans="1:5">
      <c r="A356">
        <f>YEAR(B356)</f>
        <v/>
      </c>
      <c r="B356">
        <f>'Input EIA Imports Petroleum'!A355</f>
        <v/>
      </c>
      <c r="C356">
        <f>'Input EIA Imports Petroleum'!K355</f>
        <v/>
      </c>
      <c r="D356">
        <f>'Input EIA Imports Petroleum'!L355</f>
        <v/>
      </c>
      <c r="E356">
        <f>VLOOKUP('Input EIA Imports Petroleum'!$E355,'EIA Petroleum Classification'!$A:$B,2,FALSE)</f>
        <v/>
      </c>
    </row>
    <row r="357" spans="1:5">
      <c r="A357">
        <f>YEAR(B357)</f>
        <v/>
      </c>
      <c r="B357">
        <f>'Input EIA Imports Petroleum'!A356</f>
        <v/>
      </c>
      <c r="C357">
        <f>'Input EIA Imports Petroleum'!K356</f>
        <v/>
      </c>
      <c r="D357">
        <f>'Input EIA Imports Petroleum'!L356</f>
        <v/>
      </c>
      <c r="E357">
        <f>VLOOKUP('Input EIA Imports Petroleum'!$E356,'EIA Petroleum Classification'!$A:$B,2,FALSE)</f>
        <v/>
      </c>
    </row>
    <row r="358" spans="1:5">
      <c r="A358">
        <f>YEAR(B358)</f>
        <v/>
      </c>
      <c r="B358">
        <f>'Input EIA Imports Petroleum'!A357</f>
        <v/>
      </c>
      <c r="C358">
        <f>'Input EIA Imports Petroleum'!K357</f>
        <v/>
      </c>
      <c r="D358">
        <f>'Input EIA Imports Petroleum'!L357</f>
        <v/>
      </c>
      <c r="E358">
        <f>VLOOKUP('Input EIA Imports Petroleum'!$E357,'EIA Petroleum Classification'!$A:$B,2,FALSE)</f>
        <v/>
      </c>
    </row>
    <row r="359" spans="1:5">
      <c r="A359">
        <f>YEAR(B359)</f>
        <v/>
      </c>
      <c r="B359">
        <f>'Input EIA Imports Petroleum'!A358</f>
        <v/>
      </c>
      <c r="C359">
        <f>'Input EIA Imports Petroleum'!K358</f>
        <v/>
      </c>
      <c r="D359">
        <f>'Input EIA Imports Petroleum'!L358</f>
        <v/>
      </c>
      <c r="E359">
        <f>VLOOKUP('Input EIA Imports Petroleum'!$E358,'EIA Petroleum Classification'!$A:$B,2,FALSE)</f>
        <v/>
      </c>
    </row>
    <row r="360" spans="1:5">
      <c r="A360">
        <f>YEAR(B360)</f>
        <v/>
      </c>
      <c r="B360">
        <f>'Input EIA Imports Petroleum'!A359</f>
        <v/>
      </c>
      <c r="C360">
        <f>'Input EIA Imports Petroleum'!K359</f>
        <v/>
      </c>
      <c r="D360">
        <f>'Input EIA Imports Petroleum'!L359</f>
        <v/>
      </c>
      <c r="E360">
        <f>VLOOKUP('Input EIA Imports Petroleum'!$E359,'EIA Petroleum Classification'!$A:$B,2,FALSE)</f>
        <v/>
      </c>
    </row>
    <row r="361" spans="1:5">
      <c r="A361">
        <f>YEAR(B361)</f>
        <v/>
      </c>
      <c r="B361">
        <f>'Input EIA Imports Petroleum'!A360</f>
        <v/>
      </c>
      <c r="C361">
        <f>'Input EIA Imports Petroleum'!K360</f>
        <v/>
      </c>
      <c r="D361">
        <f>'Input EIA Imports Petroleum'!L360</f>
        <v/>
      </c>
      <c r="E361">
        <f>VLOOKUP('Input EIA Imports Petroleum'!$E360,'EIA Petroleum Classification'!$A:$B,2,FALSE)</f>
        <v/>
      </c>
    </row>
    <row r="362" spans="1:5">
      <c r="A362">
        <f>YEAR(B362)</f>
        <v/>
      </c>
      <c r="B362">
        <f>'Input EIA Imports Petroleum'!A361</f>
        <v/>
      </c>
      <c r="C362">
        <f>'Input EIA Imports Petroleum'!K361</f>
        <v/>
      </c>
      <c r="D362">
        <f>'Input EIA Imports Petroleum'!L361</f>
        <v/>
      </c>
      <c r="E362">
        <f>VLOOKUP('Input EIA Imports Petroleum'!$E361,'EIA Petroleum Classification'!$A:$B,2,FALSE)</f>
        <v/>
      </c>
    </row>
    <row r="363" spans="1:5">
      <c r="A363">
        <f>YEAR(B363)</f>
        <v/>
      </c>
      <c r="B363">
        <f>'Input EIA Imports Petroleum'!A362</f>
        <v/>
      </c>
      <c r="C363">
        <f>'Input EIA Imports Petroleum'!K362</f>
        <v/>
      </c>
      <c r="D363">
        <f>'Input EIA Imports Petroleum'!L362</f>
        <v/>
      </c>
      <c r="E363">
        <f>VLOOKUP('Input EIA Imports Petroleum'!$E362,'EIA Petroleum Classification'!$A:$B,2,FALSE)</f>
        <v/>
      </c>
    </row>
    <row r="364" spans="1:5">
      <c r="A364">
        <f>YEAR(B364)</f>
        <v/>
      </c>
      <c r="B364">
        <f>'Input EIA Imports Petroleum'!A363</f>
        <v/>
      </c>
      <c r="C364">
        <f>'Input EIA Imports Petroleum'!K363</f>
        <v/>
      </c>
      <c r="D364">
        <f>'Input EIA Imports Petroleum'!L363</f>
        <v/>
      </c>
      <c r="E364">
        <f>VLOOKUP('Input EIA Imports Petroleum'!$E363,'EIA Petroleum Classification'!$A:$B,2,FALSE)</f>
        <v/>
      </c>
    </row>
    <row r="365" spans="1:5">
      <c r="A365">
        <f>YEAR(B365)</f>
        <v/>
      </c>
      <c r="B365">
        <f>'Input EIA Imports Petroleum'!A364</f>
        <v/>
      </c>
      <c r="C365">
        <f>'Input EIA Imports Petroleum'!K364</f>
        <v/>
      </c>
      <c r="D365">
        <f>'Input EIA Imports Petroleum'!L364</f>
        <v/>
      </c>
      <c r="E365">
        <f>VLOOKUP('Input EIA Imports Petroleum'!$E364,'EIA Petroleum Classification'!$A:$B,2,FALSE)</f>
        <v/>
      </c>
    </row>
    <row r="366" spans="1:5">
      <c r="A366">
        <f>YEAR(B366)</f>
        <v/>
      </c>
      <c r="B366">
        <f>'Input EIA Imports Petroleum'!A365</f>
        <v/>
      </c>
      <c r="C366">
        <f>'Input EIA Imports Petroleum'!K365</f>
        <v/>
      </c>
      <c r="D366">
        <f>'Input EIA Imports Petroleum'!L365</f>
        <v/>
      </c>
      <c r="E366">
        <f>VLOOKUP('Input EIA Imports Petroleum'!$E365,'EIA Petroleum Classification'!$A:$B,2,FALSE)</f>
        <v/>
      </c>
    </row>
    <row r="367" spans="1:5">
      <c r="A367">
        <f>YEAR(B367)</f>
        <v/>
      </c>
      <c r="B367">
        <f>'Input EIA Imports Petroleum'!A366</f>
        <v/>
      </c>
      <c r="C367">
        <f>'Input EIA Imports Petroleum'!K366</f>
        <v/>
      </c>
      <c r="D367">
        <f>'Input EIA Imports Petroleum'!L366</f>
        <v/>
      </c>
      <c r="E367">
        <f>VLOOKUP('Input EIA Imports Petroleum'!$E366,'EIA Petroleum Classification'!$A:$B,2,FALSE)</f>
        <v/>
      </c>
    </row>
    <row r="368" spans="1:5">
      <c r="A368">
        <f>YEAR(B368)</f>
        <v/>
      </c>
      <c r="B368">
        <f>'Input EIA Imports Petroleum'!A367</f>
        <v/>
      </c>
      <c r="C368">
        <f>'Input EIA Imports Petroleum'!K367</f>
        <v/>
      </c>
      <c r="D368">
        <f>'Input EIA Imports Petroleum'!L367</f>
        <v/>
      </c>
      <c r="E368">
        <f>VLOOKUP('Input EIA Imports Petroleum'!$E367,'EIA Petroleum Classification'!$A:$B,2,FALSE)</f>
        <v/>
      </c>
    </row>
    <row r="369" spans="1:5">
      <c r="A369">
        <f>YEAR(B369)</f>
        <v/>
      </c>
      <c r="B369">
        <f>'Input EIA Imports Petroleum'!A368</f>
        <v/>
      </c>
      <c r="C369">
        <f>'Input EIA Imports Petroleum'!K368</f>
        <v/>
      </c>
      <c r="D369">
        <f>'Input EIA Imports Petroleum'!L368</f>
        <v/>
      </c>
      <c r="E369">
        <f>VLOOKUP('Input EIA Imports Petroleum'!$E368,'EIA Petroleum Classification'!$A:$B,2,FALSE)</f>
        <v/>
      </c>
    </row>
    <row r="370" spans="1:5">
      <c r="A370">
        <f>YEAR(B370)</f>
        <v/>
      </c>
      <c r="B370">
        <f>'Input EIA Imports Petroleum'!A369</f>
        <v/>
      </c>
      <c r="C370">
        <f>'Input EIA Imports Petroleum'!K369</f>
        <v/>
      </c>
      <c r="D370">
        <f>'Input EIA Imports Petroleum'!L369</f>
        <v/>
      </c>
      <c r="E370">
        <f>VLOOKUP('Input EIA Imports Petroleum'!$E369,'EIA Petroleum Classification'!$A:$B,2,FALSE)</f>
        <v/>
      </c>
    </row>
    <row r="371" spans="1:5">
      <c r="A371">
        <f>YEAR(B371)</f>
        <v/>
      </c>
      <c r="B371">
        <f>'Input EIA Imports Petroleum'!A370</f>
        <v/>
      </c>
      <c r="C371">
        <f>'Input EIA Imports Petroleum'!K370</f>
        <v/>
      </c>
      <c r="D371">
        <f>'Input EIA Imports Petroleum'!L370</f>
        <v/>
      </c>
      <c r="E371">
        <f>VLOOKUP('Input EIA Imports Petroleum'!$E370,'EIA Petroleum Classification'!$A:$B,2,FALSE)</f>
        <v/>
      </c>
    </row>
    <row r="372" spans="1:5">
      <c r="A372">
        <f>YEAR(B372)</f>
        <v/>
      </c>
      <c r="B372">
        <f>'Input EIA Imports Petroleum'!A371</f>
        <v/>
      </c>
      <c r="C372">
        <f>'Input EIA Imports Petroleum'!K371</f>
        <v/>
      </c>
      <c r="D372">
        <f>'Input EIA Imports Petroleum'!L371</f>
        <v/>
      </c>
      <c r="E372">
        <f>VLOOKUP('Input EIA Imports Petroleum'!$E371,'EIA Petroleum Classification'!$A:$B,2,FALSE)</f>
        <v/>
      </c>
    </row>
    <row r="373" spans="1:5">
      <c r="A373">
        <f>YEAR(B373)</f>
        <v/>
      </c>
      <c r="B373">
        <f>'Input EIA Imports Petroleum'!A372</f>
        <v/>
      </c>
      <c r="C373">
        <f>'Input EIA Imports Petroleum'!K372</f>
        <v/>
      </c>
      <c r="D373">
        <f>'Input EIA Imports Petroleum'!L372</f>
        <v/>
      </c>
      <c r="E373">
        <f>VLOOKUP('Input EIA Imports Petroleum'!$E372,'EIA Petroleum Classification'!$A:$B,2,FALSE)</f>
        <v/>
      </c>
    </row>
    <row r="374" spans="1:5">
      <c r="A374">
        <f>YEAR(B374)</f>
        <v/>
      </c>
      <c r="B374">
        <f>'Input EIA Imports Petroleum'!A373</f>
        <v/>
      </c>
      <c r="C374">
        <f>'Input EIA Imports Petroleum'!K373</f>
        <v/>
      </c>
      <c r="D374">
        <f>'Input EIA Imports Petroleum'!L373</f>
        <v/>
      </c>
      <c r="E374">
        <f>VLOOKUP('Input EIA Imports Petroleum'!$E373,'EIA Petroleum Classification'!$A:$B,2,FALSE)</f>
        <v/>
      </c>
    </row>
    <row r="375" spans="1:5">
      <c r="A375">
        <f>YEAR(B375)</f>
        <v/>
      </c>
      <c r="B375">
        <f>'Input EIA Imports Petroleum'!A374</f>
        <v/>
      </c>
      <c r="C375">
        <f>'Input EIA Imports Petroleum'!K374</f>
        <v/>
      </c>
      <c r="D375">
        <f>'Input EIA Imports Petroleum'!L374</f>
        <v/>
      </c>
      <c r="E375">
        <f>VLOOKUP('Input EIA Imports Petroleum'!$E374,'EIA Petroleum Classification'!$A:$B,2,FALSE)</f>
        <v/>
      </c>
    </row>
    <row r="376" spans="1:5">
      <c r="A376">
        <f>YEAR(B376)</f>
        <v/>
      </c>
      <c r="B376">
        <f>'Input EIA Imports Petroleum'!A375</f>
        <v/>
      </c>
      <c r="C376">
        <f>'Input EIA Imports Petroleum'!K375</f>
        <v/>
      </c>
      <c r="D376">
        <f>'Input EIA Imports Petroleum'!L375</f>
        <v/>
      </c>
      <c r="E376">
        <f>VLOOKUP('Input EIA Imports Petroleum'!$E375,'EIA Petroleum Classification'!$A:$B,2,FALSE)</f>
        <v/>
      </c>
    </row>
    <row r="377" spans="1:5">
      <c r="A377">
        <f>YEAR(B377)</f>
        <v/>
      </c>
      <c r="B377">
        <f>'Input EIA Imports Petroleum'!A376</f>
        <v/>
      </c>
      <c r="C377">
        <f>'Input EIA Imports Petroleum'!K376</f>
        <v/>
      </c>
      <c r="D377">
        <f>'Input EIA Imports Petroleum'!L376</f>
        <v/>
      </c>
      <c r="E377">
        <f>VLOOKUP('Input EIA Imports Petroleum'!$E376,'EIA Petroleum Classification'!$A:$B,2,FALSE)</f>
        <v/>
      </c>
    </row>
    <row r="378" spans="1:5">
      <c r="A378">
        <f>YEAR(B378)</f>
        <v/>
      </c>
      <c r="B378">
        <f>'Input EIA Imports Petroleum'!A377</f>
        <v/>
      </c>
      <c r="C378">
        <f>'Input EIA Imports Petroleum'!K377</f>
        <v/>
      </c>
      <c r="D378">
        <f>'Input EIA Imports Petroleum'!L377</f>
        <v/>
      </c>
      <c r="E378">
        <f>VLOOKUP('Input EIA Imports Petroleum'!$E377,'EIA Petroleum Classification'!$A:$B,2,FALSE)</f>
        <v/>
      </c>
    </row>
    <row r="379" spans="1:5">
      <c r="A379">
        <f>YEAR(B379)</f>
        <v/>
      </c>
      <c r="B379">
        <f>'Input EIA Imports Petroleum'!A378</f>
        <v/>
      </c>
      <c r="C379">
        <f>'Input EIA Imports Petroleum'!K378</f>
        <v/>
      </c>
      <c r="D379">
        <f>'Input EIA Imports Petroleum'!L378</f>
        <v/>
      </c>
      <c r="E379">
        <f>VLOOKUP('Input EIA Imports Petroleum'!$E378,'EIA Petroleum Classification'!$A:$B,2,FALSE)</f>
        <v/>
      </c>
    </row>
    <row r="380" spans="1:5">
      <c r="A380">
        <f>YEAR(B380)</f>
        <v/>
      </c>
      <c r="B380">
        <f>'Input EIA Imports Petroleum'!A379</f>
        <v/>
      </c>
      <c r="C380">
        <f>'Input EIA Imports Petroleum'!K379</f>
        <v/>
      </c>
      <c r="D380">
        <f>'Input EIA Imports Petroleum'!L379</f>
        <v/>
      </c>
      <c r="E380">
        <f>VLOOKUP('Input EIA Imports Petroleum'!$E379,'EIA Petroleum Classification'!$A:$B,2,FALSE)</f>
        <v/>
      </c>
    </row>
    <row r="381" spans="1:5">
      <c r="A381">
        <f>YEAR(B381)</f>
        <v/>
      </c>
      <c r="B381">
        <f>'Input EIA Imports Petroleum'!A380</f>
        <v/>
      </c>
      <c r="C381">
        <f>'Input EIA Imports Petroleum'!K380</f>
        <v/>
      </c>
      <c r="D381">
        <f>'Input EIA Imports Petroleum'!L380</f>
        <v/>
      </c>
      <c r="E381">
        <f>VLOOKUP('Input EIA Imports Petroleum'!$E380,'EIA Petroleum Classification'!$A:$B,2,FALSE)</f>
        <v/>
      </c>
    </row>
    <row r="382" spans="1:5">
      <c r="A382">
        <f>YEAR(B382)</f>
        <v/>
      </c>
      <c r="B382">
        <f>'Input EIA Imports Petroleum'!A381</f>
        <v/>
      </c>
      <c r="C382">
        <f>'Input EIA Imports Petroleum'!K381</f>
        <v/>
      </c>
      <c r="D382">
        <f>'Input EIA Imports Petroleum'!L381</f>
        <v/>
      </c>
      <c r="E382">
        <f>VLOOKUP('Input EIA Imports Petroleum'!$E381,'EIA Petroleum Classification'!$A:$B,2,FALSE)</f>
        <v/>
      </c>
    </row>
    <row r="383" spans="1:5">
      <c r="A383">
        <f>YEAR(B383)</f>
        <v/>
      </c>
      <c r="B383">
        <f>'Input EIA Imports Petroleum'!A382</f>
        <v/>
      </c>
      <c r="C383">
        <f>'Input EIA Imports Petroleum'!K382</f>
        <v/>
      </c>
      <c r="D383">
        <f>'Input EIA Imports Petroleum'!L382</f>
        <v/>
      </c>
      <c r="E383">
        <f>VLOOKUP('Input EIA Imports Petroleum'!$E382,'EIA Petroleum Classification'!$A:$B,2,FALSE)</f>
        <v/>
      </c>
    </row>
    <row r="384" spans="1:5">
      <c r="A384">
        <f>YEAR(B384)</f>
        <v/>
      </c>
      <c r="B384">
        <f>'Input EIA Imports Petroleum'!A383</f>
        <v/>
      </c>
      <c r="C384">
        <f>'Input EIA Imports Petroleum'!K383</f>
        <v/>
      </c>
      <c r="D384">
        <f>'Input EIA Imports Petroleum'!L383</f>
        <v/>
      </c>
      <c r="E384">
        <f>VLOOKUP('Input EIA Imports Petroleum'!$E383,'EIA Petroleum Classification'!$A:$B,2,FALSE)</f>
        <v/>
      </c>
    </row>
    <row r="385" spans="1:5">
      <c r="A385">
        <f>YEAR(B385)</f>
        <v/>
      </c>
      <c r="B385">
        <f>'Input EIA Imports Petroleum'!A384</f>
        <v/>
      </c>
      <c r="C385">
        <f>'Input EIA Imports Petroleum'!K384</f>
        <v/>
      </c>
      <c r="D385">
        <f>'Input EIA Imports Petroleum'!L384</f>
        <v/>
      </c>
      <c r="E385">
        <f>VLOOKUP('Input EIA Imports Petroleum'!$E384,'EIA Petroleum Classification'!$A:$B,2,FALSE)</f>
        <v/>
      </c>
    </row>
    <row r="386" spans="1:5">
      <c r="A386">
        <f>YEAR(B386)</f>
        <v/>
      </c>
      <c r="B386">
        <f>'Input EIA Imports Petroleum'!A385</f>
        <v/>
      </c>
      <c r="C386">
        <f>'Input EIA Imports Petroleum'!K385</f>
        <v/>
      </c>
      <c r="D386">
        <f>'Input EIA Imports Petroleum'!L385</f>
        <v/>
      </c>
      <c r="E386">
        <f>VLOOKUP('Input EIA Imports Petroleum'!$E385,'EIA Petroleum Classification'!$A:$B,2,FALSE)</f>
        <v/>
      </c>
    </row>
    <row r="387" spans="1:5">
      <c r="A387">
        <f>YEAR(B387)</f>
        <v/>
      </c>
      <c r="B387">
        <f>'Input EIA Imports Petroleum'!A386</f>
        <v/>
      </c>
      <c r="C387">
        <f>'Input EIA Imports Petroleum'!K386</f>
        <v/>
      </c>
      <c r="D387">
        <f>'Input EIA Imports Petroleum'!L386</f>
        <v/>
      </c>
      <c r="E387">
        <f>VLOOKUP('Input EIA Imports Petroleum'!$E386,'EIA Petroleum Classification'!$A:$B,2,FALSE)</f>
        <v/>
      </c>
    </row>
    <row r="388" spans="1:5">
      <c r="A388">
        <f>YEAR(B388)</f>
        <v/>
      </c>
      <c r="B388">
        <f>'Input EIA Imports Petroleum'!A387</f>
        <v/>
      </c>
      <c r="C388">
        <f>'Input EIA Imports Petroleum'!K387</f>
        <v/>
      </c>
      <c r="D388">
        <f>'Input EIA Imports Petroleum'!L387</f>
        <v/>
      </c>
      <c r="E388">
        <f>VLOOKUP('Input EIA Imports Petroleum'!$E387,'EIA Petroleum Classification'!$A:$B,2,FALSE)</f>
        <v/>
      </c>
    </row>
    <row r="389" spans="1:5">
      <c r="A389">
        <f>YEAR(B389)</f>
        <v/>
      </c>
      <c r="B389">
        <f>'Input EIA Imports Petroleum'!A388</f>
        <v/>
      </c>
      <c r="C389">
        <f>'Input EIA Imports Petroleum'!K388</f>
        <v/>
      </c>
      <c r="D389">
        <f>'Input EIA Imports Petroleum'!L388</f>
        <v/>
      </c>
      <c r="E389">
        <f>VLOOKUP('Input EIA Imports Petroleum'!$E388,'EIA Petroleum Classification'!$A:$B,2,FALSE)</f>
        <v/>
      </c>
    </row>
    <row r="390" spans="1:5">
      <c r="A390">
        <f>YEAR(B390)</f>
        <v/>
      </c>
      <c r="B390">
        <f>'Input EIA Imports Petroleum'!A389</f>
        <v/>
      </c>
      <c r="C390">
        <f>'Input EIA Imports Petroleum'!K389</f>
        <v/>
      </c>
      <c r="D390">
        <f>'Input EIA Imports Petroleum'!L389</f>
        <v/>
      </c>
      <c r="E390">
        <f>VLOOKUP('Input EIA Imports Petroleum'!$E389,'EIA Petroleum Classification'!$A:$B,2,FALSE)</f>
        <v/>
      </c>
    </row>
    <row r="391" spans="1:5">
      <c r="A391">
        <f>YEAR(B391)</f>
        <v/>
      </c>
      <c r="B391">
        <f>'Input EIA Imports Petroleum'!A390</f>
        <v/>
      </c>
      <c r="C391">
        <f>'Input EIA Imports Petroleum'!K390</f>
        <v/>
      </c>
      <c r="D391">
        <f>'Input EIA Imports Petroleum'!L390</f>
        <v/>
      </c>
      <c r="E391">
        <f>VLOOKUP('Input EIA Imports Petroleum'!$E390,'EIA Petroleum Classification'!$A:$B,2,FALSE)</f>
        <v/>
      </c>
    </row>
    <row r="392" spans="1:5">
      <c r="A392">
        <f>YEAR(B392)</f>
        <v/>
      </c>
      <c r="B392">
        <f>'Input EIA Imports Petroleum'!A391</f>
        <v/>
      </c>
      <c r="C392">
        <f>'Input EIA Imports Petroleum'!K391</f>
        <v/>
      </c>
      <c r="D392">
        <f>'Input EIA Imports Petroleum'!L391</f>
        <v/>
      </c>
      <c r="E392">
        <f>VLOOKUP('Input EIA Imports Petroleum'!$E391,'EIA Petroleum Classification'!$A:$B,2,FALSE)</f>
        <v/>
      </c>
    </row>
    <row r="393" spans="1:5">
      <c r="A393">
        <f>YEAR(B393)</f>
        <v/>
      </c>
      <c r="B393">
        <f>'Input EIA Imports Petroleum'!A392</f>
        <v/>
      </c>
      <c r="C393">
        <f>'Input EIA Imports Petroleum'!K392</f>
        <v/>
      </c>
      <c r="D393">
        <f>'Input EIA Imports Petroleum'!L392</f>
        <v/>
      </c>
      <c r="E393">
        <f>VLOOKUP('Input EIA Imports Petroleum'!$E392,'EIA Petroleum Classification'!$A:$B,2,FALSE)</f>
        <v/>
      </c>
    </row>
    <row r="394" spans="1:5">
      <c r="A394">
        <f>YEAR(B394)</f>
        <v/>
      </c>
      <c r="B394">
        <f>'Input EIA Imports Petroleum'!A393</f>
        <v/>
      </c>
      <c r="C394">
        <f>'Input EIA Imports Petroleum'!K393</f>
        <v/>
      </c>
      <c r="D394">
        <f>'Input EIA Imports Petroleum'!L393</f>
        <v/>
      </c>
      <c r="E394">
        <f>VLOOKUP('Input EIA Imports Petroleum'!$E393,'EIA Petroleum Classification'!$A:$B,2,FALSE)</f>
        <v/>
      </c>
    </row>
    <row r="395" spans="1:5">
      <c r="A395">
        <f>YEAR(B395)</f>
        <v/>
      </c>
      <c r="B395">
        <f>'Input EIA Imports Petroleum'!A394</f>
        <v/>
      </c>
      <c r="C395">
        <f>'Input EIA Imports Petroleum'!K394</f>
        <v/>
      </c>
      <c r="D395">
        <f>'Input EIA Imports Petroleum'!L394</f>
        <v/>
      </c>
      <c r="E395">
        <f>VLOOKUP('Input EIA Imports Petroleum'!$E394,'EIA Petroleum Classification'!$A:$B,2,FALSE)</f>
        <v/>
      </c>
    </row>
    <row r="396" spans="1:5">
      <c r="A396">
        <f>YEAR(B396)</f>
        <v/>
      </c>
      <c r="B396">
        <f>'Input EIA Imports Petroleum'!A395</f>
        <v/>
      </c>
      <c r="C396">
        <f>'Input EIA Imports Petroleum'!K395</f>
        <v/>
      </c>
      <c r="D396">
        <f>'Input EIA Imports Petroleum'!L395</f>
        <v/>
      </c>
      <c r="E396">
        <f>VLOOKUP('Input EIA Imports Petroleum'!$E395,'EIA Petroleum Classification'!$A:$B,2,FALSE)</f>
        <v/>
      </c>
    </row>
    <row r="397" spans="1:5">
      <c r="A397">
        <f>YEAR(B397)</f>
        <v/>
      </c>
      <c r="B397">
        <f>'Input EIA Imports Petroleum'!A396</f>
        <v/>
      </c>
      <c r="C397">
        <f>'Input EIA Imports Petroleum'!K396</f>
        <v/>
      </c>
      <c r="D397">
        <f>'Input EIA Imports Petroleum'!L396</f>
        <v/>
      </c>
      <c r="E397">
        <f>VLOOKUP('Input EIA Imports Petroleum'!$E396,'EIA Petroleum Classification'!$A:$B,2,FALSE)</f>
        <v/>
      </c>
    </row>
    <row r="398" spans="1:5">
      <c r="A398">
        <f>YEAR(B398)</f>
        <v/>
      </c>
      <c r="B398">
        <f>'Input EIA Imports Petroleum'!A397</f>
        <v/>
      </c>
      <c r="C398">
        <f>'Input EIA Imports Petroleum'!K397</f>
        <v/>
      </c>
      <c r="D398">
        <f>'Input EIA Imports Petroleum'!L397</f>
        <v/>
      </c>
      <c r="E398">
        <f>VLOOKUP('Input EIA Imports Petroleum'!$E397,'EIA Petroleum Classification'!$A:$B,2,FALSE)</f>
        <v/>
      </c>
    </row>
    <row r="399" spans="1:5">
      <c r="A399">
        <f>YEAR(B399)</f>
        <v/>
      </c>
      <c r="B399">
        <f>'Input EIA Imports Petroleum'!A398</f>
        <v/>
      </c>
      <c r="C399">
        <f>'Input EIA Imports Petroleum'!K398</f>
        <v/>
      </c>
      <c r="D399">
        <f>'Input EIA Imports Petroleum'!L398</f>
        <v/>
      </c>
      <c r="E399">
        <f>VLOOKUP('Input EIA Imports Petroleum'!$E398,'EIA Petroleum Classification'!$A:$B,2,FALSE)</f>
        <v/>
      </c>
    </row>
    <row r="400" spans="1:5">
      <c r="A400">
        <f>YEAR(B400)</f>
        <v/>
      </c>
      <c r="B400">
        <f>'Input EIA Imports Petroleum'!A399</f>
        <v/>
      </c>
      <c r="C400">
        <f>'Input EIA Imports Petroleum'!K399</f>
        <v/>
      </c>
      <c r="D400">
        <f>'Input EIA Imports Petroleum'!L399</f>
        <v/>
      </c>
      <c r="E400">
        <f>VLOOKUP('Input EIA Imports Petroleum'!$E399,'EIA Petroleum Classification'!$A:$B,2,FALSE)</f>
        <v/>
      </c>
    </row>
    <row r="401" spans="1:5">
      <c r="A401">
        <f>YEAR(B401)</f>
        <v/>
      </c>
      <c r="B401">
        <f>'Input EIA Imports Petroleum'!A400</f>
        <v/>
      </c>
      <c r="C401">
        <f>'Input EIA Imports Petroleum'!K400</f>
        <v/>
      </c>
      <c r="D401">
        <f>'Input EIA Imports Petroleum'!L400</f>
        <v/>
      </c>
      <c r="E401">
        <f>VLOOKUP('Input EIA Imports Petroleum'!$E400,'EIA Petroleum Classification'!$A:$B,2,FALSE)</f>
        <v/>
      </c>
    </row>
    <row r="402" spans="1:5">
      <c r="A402">
        <f>YEAR(B402)</f>
        <v/>
      </c>
      <c r="B402">
        <f>'Input EIA Imports Petroleum'!A401</f>
        <v/>
      </c>
      <c r="C402">
        <f>'Input EIA Imports Petroleum'!K401</f>
        <v/>
      </c>
      <c r="D402">
        <f>'Input EIA Imports Petroleum'!L401</f>
        <v/>
      </c>
      <c r="E402">
        <f>VLOOKUP('Input EIA Imports Petroleum'!$E401,'EIA Petroleum Classification'!$A:$B,2,FALSE)</f>
        <v/>
      </c>
    </row>
    <row r="403" spans="1:5">
      <c r="A403">
        <f>YEAR(B403)</f>
        <v/>
      </c>
      <c r="B403">
        <f>'Input EIA Imports Petroleum'!A402</f>
        <v/>
      </c>
      <c r="C403">
        <f>'Input EIA Imports Petroleum'!K402</f>
        <v/>
      </c>
      <c r="D403">
        <f>'Input EIA Imports Petroleum'!L402</f>
        <v/>
      </c>
      <c r="E403">
        <f>VLOOKUP('Input EIA Imports Petroleum'!$E402,'EIA Petroleum Classification'!$A:$B,2,FALSE)</f>
        <v/>
      </c>
    </row>
    <row r="404" spans="1:5">
      <c r="A404">
        <f>YEAR(B404)</f>
        <v/>
      </c>
      <c r="B404">
        <f>'Input EIA Imports Petroleum'!A403</f>
        <v/>
      </c>
      <c r="C404">
        <f>'Input EIA Imports Petroleum'!K403</f>
        <v/>
      </c>
      <c r="D404">
        <f>'Input EIA Imports Petroleum'!L403</f>
        <v/>
      </c>
      <c r="E404">
        <f>VLOOKUP('Input EIA Imports Petroleum'!$E403,'EIA Petroleum Classification'!$A:$B,2,FALSE)</f>
        <v/>
      </c>
    </row>
    <row r="405" spans="1:5">
      <c r="A405">
        <f>YEAR(B405)</f>
        <v/>
      </c>
      <c r="B405">
        <f>'Input EIA Imports Petroleum'!A404</f>
        <v/>
      </c>
      <c r="C405">
        <f>'Input EIA Imports Petroleum'!K404</f>
        <v/>
      </c>
      <c r="D405">
        <f>'Input EIA Imports Petroleum'!L404</f>
        <v/>
      </c>
      <c r="E405">
        <f>VLOOKUP('Input EIA Imports Petroleum'!$E404,'EIA Petroleum Classification'!$A:$B,2,FALSE)</f>
        <v/>
      </c>
    </row>
    <row r="406" spans="1:5">
      <c r="A406">
        <f>YEAR(B406)</f>
        <v/>
      </c>
      <c r="B406">
        <f>'Input EIA Imports Petroleum'!A405</f>
        <v/>
      </c>
      <c r="C406">
        <f>'Input EIA Imports Petroleum'!K405</f>
        <v/>
      </c>
      <c r="D406">
        <f>'Input EIA Imports Petroleum'!L405</f>
        <v/>
      </c>
      <c r="E406">
        <f>VLOOKUP('Input EIA Imports Petroleum'!$E405,'EIA Petroleum Classification'!$A:$B,2,FALSE)</f>
        <v/>
      </c>
    </row>
    <row r="407" spans="1:5">
      <c r="A407">
        <f>YEAR(B407)</f>
        <v/>
      </c>
      <c r="B407">
        <f>'Input EIA Imports Petroleum'!A406</f>
        <v/>
      </c>
      <c r="C407">
        <f>'Input EIA Imports Petroleum'!K406</f>
        <v/>
      </c>
      <c r="D407">
        <f>'Input EIA Imports Petroleum'!L406</f>
        <v/>
      </c>
      <c r="E407">
        <f>VLOOKUP('Input EIA Imports Petroleum'!$E406,'EIA Petroleum Classification'!$A:$B,2,FALSE)</f>
        <v/>
      </c>
    </row>
    <row r="408" spans="1:5">
      <c r="A408">
        <f>YEAR(B408)</f>
        <v/>
      </c>
      <c r="B408">
        <f>'Input EIA Imports Petroleum'!A407</f>
        <v/>
      </c>
      <c r="C408">
        <f>'Input EIA Imports Petroleum'!K407</f>
        <v/>
      </c>
      <c r="D408">
        <f>'Input EIA Imports Petroleum'!L407</f>
        <v/>
      </c>
      <c r="E408">
        <f>VLOOKUP('Input EIA Imports Petroleum'!$E407,'EIA Petroleum Classification'!$A:$B,2,FALSE)</f>
        <v/>
      </c>
    </row>
    <row r="409" spans="1:5">
      <c r="A409">
        <f>YEAR(B409)</f>
        <v/>
      </c>
      <c r="B409">
        <f>'Input EIA Imports Petroleum'!A408</f>
        <v/>
      </c>
      <c r="C409">
        <f>'Input EIA Imports Petroleum'!K408</f>
        <v/>
      </c>
      <c r="D409">
        <f>'Input EIA Imports Petroleum'!L408</f>
        <v/>
      </c>
      <c r="E409">
        <f>VLOOKUP('Input EIA Imports Petroleum'!$E408,'EIA Petroleum Classification'!$A:$B,2,FALSE)</f>
        <v/>
      </c>
    </row>
    <row r="410" spans="1:5">
      <c r="A410">
        <f>YEAR(B410)</f>
        <v/>
      </c>
      <c r="B410">
        <f>'Input EIA Imports Petroleum'!A409</f>
        <v/>
      </c>
      <c r="C410">
        <f>'Input EIA Imports Petroleum'!K409</f>
        <v/>
      </c>
      <c r="D410">
        <f>'Input EIA Imports Petroleum'!L409</f>
        <v/>
      </c>
      <c r="E410">
        <f>VLOOKUP('Input EIA Imports Petroleum'!$E409,'EIA Petroleum Classification'!$A:$B,2,FALSE)</f>
        <v/>
      </c>
    </row>
    <row r="411" spans="1:5">
      <c r="A411">
        <f>YEAR(B411)</f>
        <v/>
      </c>
      <c r="B411">
        <f>'Input EIA Imports Petroleum'!A410</f>
        <v/>
      </c>
      <c r="C411">
        <f>'Input EIA Imports Petroleum'!K410</f>
        <v/>
      </c>
      <c r="D411">
        <f>'Input EIA Imports Petroleum'!L410</f>
        <v/>
      </c>
      <c r="E411">
        <f>VLOOKUP('Input EIA Imports Petroleum'!$E410,'EIA Petroleum Classification'!$A:$B,2,FALSE)</f>
        <v/>
      </c>
    </row>
    <row r="412" spans="1:5">
      <c r="A412">
        <f>YEAR(B412)</f>
        <v/>
      </c>
      <c r="B412">
        <f>'Input EIA Imports Petroleum'!A411</f>
        <v/>
      </c>
      <c r="C412">
        <f>'Input EIA Imports Petroleum'!K411</f>
        <v/>
      </c>
      <c r="D412">
        <f>'Input EIA Imports Petroleum'!L411</f>
        <v/>
      </c>
      <c r="E412">
        <f>VLOOKUP('Input EIA Imports Petroleum'!$E411,'EIA Petroleum Classification'!$A:$B,2,FALSE)</f>
        <v/>
      </c>
    </row>
    <row r="413" spans="1:5">
      <c r="A413">
        <f>YEAR(B413)</f>
        <v/>
      </c>
      <c r="B413">
        <f>'Input EIA Imports Petroleum'!A412</f>
        <v/>
      </c>
      <c r="C413">
        <f>'Input EIA Imports Petroleum'!K412</f>
        <v/>
      </c>
      <c r="D413">
        <f>'Input EIA Imports Petroleum'!L412</f>
        <v/>
      </c>
      <c r="E413">
        <f>VLOOKUP('Input EIA Imports Petroleum'!$E412,'EIA Petroleum Classification'!$A:$B,2,FALSE)</f>
        <v/>
      </c>
    </row>
    <row r="414" spans="1:5">
      <c r="A414">
        <f>YEAR(B414)</f>
        <v/>
      </c>
      <c r="B414">
        <f>'Input EIA Imports Petroleum'!A413</f>
        <v/>
      </c>
      <c r="C414">
        <f>'Input EIA Imports Petroleum'!K413</f>
        <v/>
      </c>
      <c r="D414">
        <f>'Input EIA Imports Petroleum'!L413</f>
        <v/>
      </c>
      <c r="E414">
        <f>VLOOKUP('Input EIA Imports Petroleum'!$E413,'EIA Petroleum Classification'!$A:$B,2,FALSE)</f>
        <v/>
      </c>
    </row>
    <row r="415" spans="1:5">
      <c r="A415">
        <f>YEAR(B415)</f>
        <v/>
      </c>
      <c r="B415">
        <f>'Input EIA Imports Petroleum'!A414</f>
        <v/>
      </c>
      <c r="C415">
        <f>'Input EIA Imports Petroleum'!K414</f>
        <v/>
      </c>
      <c r="D415">
        <f>'Input EIA Imports Petroleum'!L414</f>
        <v/>
      </c>
      <c r="E415">
        <f>VLOOKUP('Input EIA Imports Petroleum'!$E414,'EIA Petroleum Classification'!$A:$B,2,FALSE)</f>
        <v/>
      </c>
    </row>
    <row r="416" spans="1:5">
      <c r="A416">
        <f>YEAR(B416)</f>
        <v/>
      </c>
      <c r="B416">
        <f>'Input EIA Imports Petroleum'!A415</f>
        <v/>
      </c>
      <c r="C416">
        <f>'Input EIA Imports Petroleum'!K415</f>
        <v/>
      </c>
      <c r="D416">
        <f>'Input EIA Imports Petroleum'!L415</f>
        <v/>
      </c>
      <c r="E416">
        <f>VLOOKUP('Input EIA Imports Petroleum'!$E415,'EIA Petroleum Classification'!$A:$B,2,FALSE)</f>
        <v/>
      </c>
    </row>
    <row r="417" spans="1:5">
      <c r="A417">
        <f>YEAR(B417)</f>
        <v/>
      </c>
      <c r="B417">
        <f>'Input EIA Imports Petroleum'!A416</f>
        <v/>
      </c>
      <c r="C417">
        <f>'Input EIA Imports Petroleum'!K416</f>
        <v/>
      </c>
      <c r="D417">
        <f>'Input EIA Imports Petroleum'!L416</f>
        <v/>
      </c>
      <c r="E417">
        <f>VLOOKUP('Input EIA Imports Petroleum'!$E416,'EIA Petroleum Classification'!$A:$B,2,FALSE)</f>
        <v/>
      </c>
    </row>
    <row r="418" spans="1:5">
      <c r="A418">
        <f>YEAR(B418)</f>
        <v/>
      </c>
      <c r="B418">
        <f>'Input EIA Imports Petroleum'!A417</f>
        <v/>
      </c>
      <c r="C418">
        <f>'Input EIA Imports Petroleum'!K417</f>
        <v/>
      </c>
      <c r="D418">
        <f>'Input EIA Imports Petroleum'!L417</f>
        <v/>
      </c>
      <c r="E418">
        <f>VLOOKUP('Input EIA Imports Petroleum'!$E417,'EIA Petroleum Classification'!$A:$B,2,FALSE)</f>
        <v/>
      </c>
    </row>
    <row r="419" spans="1:5">
      <c r="A419">
        <f>YEAR(B419)</f>
        <v/>
      </c>
      <c r="B419">
        <f>'Input EIA Imports Petroleum'!A418</f>
        <v/>
      </c>
      <c r="C419">
        <f>'Input EIA Imports Petroleum'!K418</f>
        <v/>
      </c>
      <c r="D419">
        <f>'Input EIA Imports Petroleum'!L418</f>
        <v/>
      </c>
      <c r="E419">
        <f>VLOOKUP('Input EIA Imports Petroleum'!$E418,'EIA Petroleum Classification'!$A:$B,2,FALSE)</f>
        <v/>
      </c>
    </row>
    <row r="420" spans="1:5">
      <c r="A420">
        <f>YEAR(B420)</f>
        <v/>
      </c>
      <c r="B420">
        <f>'Input EIA Imports Petroleum'!A419</f>
        <v/>
      </c>
      <c r="C420">
        <f>'Input EIA Imports Petroleum'!K419</f>
        <v/>
      </c>
      <c r="D420">
        <f>'Input EIA Imports Petroleum'!L419</f>
        <v/>
      </c>
      <c r="E420">
        <f>VLOOKUP('Input EIA Imports Petroleum'!$E419,'EIA Petroleum Classification'!$A:$B,2,FALSE)</f>
        <v/>
      </c>
    </row>
    <row r="421" spans="1:5">
      <c r="A421">
        <f>YEAR(B421)</f>
        <v/>
      </c>
      <c r="B421">
        <f>'Input EIA Imports Petroleum'!A420</f>
        <v/>
      </c>
      <c r="C421">
        <f>'Input EIA Imports Petroleum'!K420</f>
        <v/>
      </c>
      <c r="D421">
        <f>'Input EIA Imports Petroleum'!L420</f>
        <v/>
      </c>
      <c r="E421">
        <f>VLOOKUP('Input EIA Imports Petroleum'!$E420,'EIA Petroleum Classification'!$A:$B,2,FALSE)</f>
        <v/>
      </c>
    </row>
    <row r="422" spans="1:5">
      <c r="A422">
        <f>YEAR(B422)</f>
        <v/>
      </c>
      <c r="B422">
        <f>'Input EIA Imports Petroleum'!A421</f>
        <v/>
      </c>
      <c r="C422">
        <f>'Input EIA Imports Petroleum'!K421</f>
        <v/>
      </c>
      <c r="D422">
        <f>'Input EIA Imports Petroleum'!L421</f>
        <v/>
      </c>
      <c r="E422">
        <f>VLOOKUP('Input EIA Imports Petroleum'!$E421,'EIA Petroleum Classification'!$A:$B,2,FALSE)</f>
        <v/>
      </c>
    </row>
    <row r="423" spans="1:5">
      <c r="A423">
        <f>YEAR(B423)</f>
        <v/>
      </c>
      <c r="B423">
        <f>'Input EIA Imports Petroleum'!A422</f>
        <v/>
      </c>
      <c r="C423">
        <f>'Input EIA Imports Petroleum'!K422</f>
        <v/>
      </c>
      <c r="D423">
        <f>'Input EIA Imports Petroleum'!L422</f>
        <v/>
      </c>
      <c r="E423">
        <f>VLOOKUP('Input EIA Imports Petroleum'!$E422,'EIA Petroleum Classification'!$A:$B,2,FALSE)</f>
        <v/>
      </c>
    </row>
    <row r="424" spans="1:5">
      <c r="A424">
        <f>YEAR(B424)</f>
        <v/>
      </c>
      <c r="B424">
        <f>'Input EIA Imports Petroleum'!A423</f>
        <v/>
      </c>
      <c r="C424">
        <f>'Input EIA Imports Petroleum'!K423</f>
        <v/>
      </c>
      <c r="D424">
        <f>'Input EIA Imports Petroleum'!L423</f>
        <v/>
      </c>
      <c r="E424">
        <f>VLOOKUP('Input EIA Imports Petroleum'!$E423,'EIA Petroleum Classification'!$A:$B,2,FALSE)</f>
        <v/>
      </c>
    </row>
    <row r="425" spans="1:5">
      <c r="A425">
        <f>YEAR(B425)</f>
        <v/>
      </c>
      <c r="B425">
        <f>'Input EIA Imports Petroleum'!A424</f>
        <v/>
      </c>
      <c r="C425">
        <f>'Input EIA Imports Petroleum'!K424</f>
        <v/>
      </c>
      <c r="D425">
        <f>'Input EIA Imports Petroleum'!L424</f>
        <v/>
      </c>
      <c r="E425">
        <f>VLOOKUP('Input EIA Imports Petroleum'!$E424,'EIA Petroleum Classification'!$A:$B,2,FALSE)</f>
        <v/>
      </c>
    </row>
    <row r="426" spans="1:5">
      <c r="A426">
        <f>YEAR(B426)</f>
        <v/>
      </c>
      <c r="B426">
        <f>'Input EIA Imports Petroleum'!A425</f>
        <v/>
      </c>
      <c r="C426">
        <f>'Input EIA Imports Petroleum'!K425</f>
        <v/>
      </c>
      <c r="D426">
        <f>'Input EIA Imports Petroleum'!L425</f>
        <v/>
      </c>
      <c r="E426">
        <f>VLOOKUP('Input EIA Imports Petroleum'!$E425,'EIA Petroleum Classification'!$A:$B,2,FALSE)</f>
        <v/>
      </c>
    </row>
    <row r="427" spans="1:5">
      <c r="A427">
        <f>YEAR(B427)</f>
        <v/>
      </c>
      <c r="B427">
        <f>'Input EIA Imports Petroleum'!A426</f>
        <v/>
      </c>
      <c r="C427">
        <f>'Input EIA Imports Petroleum'!K426</f>
        <v/>
      </c>
      <c r="D427">
        <f>'Input EIA Imports Petroleum'!L426</f>
        <v/>
      </c>
      <c r="E427">
        <f>VLOOKUP('Input EIA Imports Petroleum'!$E426,'EIA Petroleum Classification'!$A:$B,2,FALSE)</f>
        <v/>
      </c>
    </row>
    <row r="428" spans="1:5">
      <c r="A428">
        <f>YEAR(B428)</f>
        <v/>
      </c>
      <c r="B428">
        <f>'Input EIA Imports Petroleum'!A427</f>
        <v/>
      </c>
      <c r="C428">
        <f>'Input EIA Imports Petroleum'!K427</f>
        <v/>
      </c>
      <c r="D428">
        <f>'Input EIA Imports Petroleum'!L427</f>
        <v/>
      </c>
      <c r="E428">
        <f>VLOOKUP('Input EIA Imports Petroleum'!$E427,'EIA Petroleum Classification'!$A:$B,2,FALSE)</f>
        <v/>
      </c>
    </row>
    <row r="429" spans="1:5">
      <c r="A429">
        <f>YEAR(B429)</f>
        <v/>
      </c>
      <c r="B429">
        <f>'Input EIA Imports Petroleum'!A428</f>
        <v/>
      </c>
      <c r="C429">
        <f>'Input EIA Imports Petroleum'!K428</f>
        <v/>
      </c>
      <c r="D429">
        <f>'Input EIA Imports Petroleum'!L428</f>
        <v/>
      </c>
      <c r="E429">
        <f>VLOOKUP('Input EIA Imports Petroleum'!$E428,'EIA Petroleum Classification'!$A:$B,2,FALSE)</f>
        <v/>
      </c>
    </row>
    <row r="430" spans="1:5">
      <c r="A430">
        <f>YEAR(B430)</f>
        <v/>
      </c>
      <c r="B430">
        <f>'Input EIA Imports Petroleum'!A429</f>
        <v/>
      </c>
      <c r="C430">
        <f>'Input EIA Imports Petroleum'!K429</f>
        <v/>
      </c>
      <c r="D430">
        <f>'Input EIA Imports Petroleum'!L429</f>
        <v/>
      </c>
      <c r="E430">
        <f>VLOOKUP('Input EIA Imports Petroleum'!$E429,'EIA Petroleum Classification'!$A:$B,2,FALSE)</f>
        <v/>
      </c>
    </row>
    <row r="431" spans="1:5">
      <c r="A431">
        <f>YEAR(B431)</f>
        <v/>
      </c>
      <c r="B431">
        <f>'Input EIA Imports Petroleum'!A430</f>
        <v/>
      </c>
      <c r="C431">
        <f>'Input EIA Imports Petroleum'!K430</f>
        <v/>
      </c>
      <c r="D431">
        <f>'Input EIA Imports Petroleum'!L430</f>
        <v/>
      </c>
      <c r="E431">
        <f>VLOOKUP('Input EIA Imports Petroleum'!$E430,'EIA Petroleum Classification'!$A:$B,2,FALSE)</f>
        <v/>
      </c>
    </row>
    <row r="432" spans="1:5">
      <c r="A432">
        <f>YEAR(B432)</f>
        <v/>
      </c>
      <c r="B432">
        <f>'Input EIA Imports Petroleum'!A431</f>
        <v/>
      </c>
      <c r="C432">
        <f>'Input EIA Imports Petroleum'!K431</f>
        <v/>
      </c>
      <c r="D432">
        <f>'Input EIA Imports Petroleum'!L431</f>
        <v/>
      </c>
      <c r="E432">
        <f>VLOOKUP('Input EIA Imports Petroleum'!$E431,'EIA Petroleum Classification'!$A:$B,2,FALSE)</f>
        <v/>
      </c>
    </row>
    <row r="433" spans="1:5">
      <c r="A433">
        <f>YEAR(B433)</f>
        <v/>
      </c>
      <c r="B433">
        <f>'Input EIA Imports Petroleum'!A432</f>
        <v/>
      </c>
      <c r="C433">
        <f>'Input EIA Imports Petroleum'!K432</f>
        <v/>
      </c>
      <c r="D433">
        <f>'Input EIA Imports Petroleum'!L432</f>
        <v/>
      </c>
      <c r="E433">
        <f>VLOOKUP('Input EIA Imports Petroleum'!$E432,'EIA Petroleum Classification'!$A:$B,2,FALSE)</f>
        <v/>
      </c>
    </row>
    <row r="434" spans="1:5">
      <c r="A434">
        <f>YEAR(B434)</f>
        <v/>
      </c>
      <c r="B434">
        <f>'Input EIA Imports Petroleum'!A433</f>
        <v/>
      </c>
      <c r="C434">
        <f>'Input EIA Imports Petroleum'!K433</f>
        <v/>
      </c>
      <c r="D434">
        <f>'Input EIA Imports Petroleum'!L433</f>
        <v/>
      </c>
      <c r="E434">
        <f>VLOOKUP('Input EIA Imports Petroleum'!$E433,'EIA Petroleum Classification'!$A:$B,2,FALSE)</f>
        <v/>
      </c>
    </row>
    <row r="435" spans="1:5">
      <c r="A435">
        <f>YEAR(B435)</f>
        <v/>
      </c>
      <c r="B435">
        <f>'Input EIA Imports Petroleum'!A434</f>
        <v/>
      </c>
      <c r="C435">
        <f>'Input EIA Imports Petroleum'!K434</f>
        <v/>
      </c>
      <c r="D435">
        <f>'Input EIA Imports Petroleum'!L434</f>
        <v/>
      </c>
      <c r="E435">
        <f>VLOOKUP('Input EIA Imports Petroleum'!$E434,'EIA Petroleum Classification'!$A:$B,2,FALSE)</f>
        <v/>
      </c>
    </row>
    <row r="436" spans="1:5">
      <c r="A436">
        <f>YEAR(B436)</f>
        <v/>
      </c>
      <c r="B436">
        <f>'Input EIA Imports Petroleum'!A435</f>
        <v/>
      </c>
      <c r="C436">
        <f>'Input EIA Imports Petroleum'!K435</f>
        <v/>
      </c>
      <c r="D436">
        <f>'Input EIA Imports Petroleum'!L435</f>
        <v/>
      </c>
      <c r="E436">
        <f>VLOOKUP('Input EIA Imports Petroleum'!$E435,'EIA Petroleum Classification'!$A:$B,2,FALSE)</f>
        <v/>
      </c>
    </row>
    <row r="437" spans="1:5">
      <c r="A437">
        <f>YEAR(B437)</f>
        <v/>
      </c>
      <c r="B437">
        <f>'Input EIA Imports Petroleum'!A436</f>
        <v/>
      </c>
      <c r="C437">
        <f>'Input EIA Imports Petroleum'!K436</f>
        <v/>
      </c>
      <c r="D437">
        <f>'Input EIA Imports Petroleum'!L436</f>
        <v/>
      </c>
      <c r="E437">
        <f>VLOOKUP('Input EIA Imports Petroleum'!$E436,'EIA Petroleum Classification'!$A:$B,2,FALSE)</f>
        <v/>
      </c>
    </row>
    <row r="438" spans="1:5">
      <c r="A438">
        <f>YEAR(B438)</f>
        <v/>
      </c>
      <c r="B438">
        <f>'Input EIA Imports Petroleum'!A437</f>
        <v/>
      </c>
      <c r="C438">
        <f>'Input EIA Imports Petroleum'!K437</f>
        <v/>
      </c>
      <c r="D438">
        <f>'Input EIA Imports Petroleum'!L437</f>
        <v/>
      </c>
      <c r="E438">
        <f>VLOOKUP('Input EIA Imports Petroleum'!$E437,'EIA Petroleum Classification'!$A:$B,2,FALSE)</f>
        <v/>
      </c>
    </row>
    <row r="439" spans="1:5">
      <c r="A439">
        <f>YEAR(B439)</f>
        <v/>
      </c>
      <c r="B439">
        <f>'Input EIA Imports Petroleum'!A438</f>
        <v/>
      </c>
      <c r="C439">
        <f>'Input EIA Imports Petroleum'!K438</f>
        <v/>
      </c>
      <c r="D439">
        <f>'Input EIA Imports Petroleum'!L438</f>
        <v/>
      </c>
      <c r="E439">
        <f>VLOOKUP('Input EIA Imports Petroleum'!$E438,'EIA Petroleum Classification'!$A:$B,2,FALSE)</f>
        <v/>
      </c>
    </row>
    <row r="440" spans="1:5">
      <c r="A440">
        <f>YEAR(B440)</f>
        <v/>
      </c>
      <c r="B440">
        <f>'Input EIA Imports Petroleum'!A439</f>
        <v/>
      </c>
      <c r="C440">
        <f>'Input EIA Imports Petroleum'!K439</f>
        <v/>
      </c>
      <c r="D440">
        <f>'Input EIA Imports Petroleum'!L439</f>
        <v/>
      </c>
      <c r="E440">
        <f>VLOOKUP('Input EIA Imports Petroleum'!$E439,'EIA Petroleum Classification'!$A:$B,2,FALSE)</f>
        <v/>
      </c>
    </row>
    <row r="441" spans="1:5">
      <c r="A441">
        <f>YEAR(B441)</f>
        <v/>
      </c>
      <c r="B441">
        <f>'Input EIA Imports Petroleum'!A440</f>
        <v/>
      </c>
      <c r="C441">
        <f>'Input EIA Imports Petroleum'!K440</f>
        <v/>
      </c>
      <c r="D441">
        <f>'Input EIA Imports Petroleum'!L440</f>
        <v/>
      </c>
      <c r="E441">
        <f>VLOOKUP('Input EIA Imports Petroleum'!$E440,'EIA Petroleum Classification'!$A:$B,2,FALSE)</f>
        <v/>
      </c>
    </row>
    <row r="442" spans="1:5">
      <c r="A442">
        <f>YEAR(B442)</f>
        <v/>
      </c>
      <c r="B442">
        <f>'Input EIA Imports Petroleum'!A441</f>
        <v/>
      </c>
      <c r="C442">
        <f>'Input EIA Imports Petroleum'!K441</f>
        <v/>
      </c>
      <c r="D442">
        <f>'Input EIA Imports Petroleum'!L441</f>
        <v/>
      </c>
      <c r="E442">
        <f>VLOOKUP('Input EIA Imports Petroleum'!$E441,'EIA Petroleum Classification'!$A:$B,2,FALSE)</f>
        <v/>
      </c>
    </row>
    <row r="443" spans="1:5">
      <c r="A443">
        <f>YEAR(B443)</f>
        <v/>
      </c>
      <c r="B443">
        <f>'Input EIA Imports Petroleum'!A442</f>
        <v/>
      </c>
      <c r="C443">
        <f>'Input EIA Imports Petroleum'!K442</f>
        <v/>
      </c>
      <c r="D443">
        <f>'Input EIA Imports Petroleum'!L442</f>
        <v/>
      </c>
      <c r="E443">
        <f>VLOOKUP('Input EIA Imports Petroleum'!$E442,'EIA Petroleum Classification'!$A:$B,2,FALSE)</f>
        <v/>
      </c>
    </row>
    <row r="444" spans="1:5">
      <c r="A444">
        <f>YEAR(B444)</f>
        <v/>
      </c>
      <c r="B444">
        <f>'Input EIA Imports Petroleum'!A443</f>
        <v/>
      </c>
      <c r="C444">
        <f>'Input EIA Imports Petroleum'!K443</f>
        <v/>
      </c>
      <c r="D444">
        <f>'Input EIA Imports Petroleum'!L443</f>
        <v/>
      </c>
      <c r="E444">
        <f>VLOOKUP('Input EIA Imports Petroleum'!$E443,'EIA Petroleum Classification'!$A:$B,2,FALSE)</f>
        <v/>
      </c>
    </row>
    <row r="445" spans="1:5">
      <c r="A445">
        <f>YEAR(B445)</f>
        <v/>
      </c>
      <c r="B445">
        <f>'Input EIA Imports Petroleum'!A444</f>
        <v/>
      </c>
      <c r="C445">
        <f>'Input EIA Imports Petroleum'!K444</f>
        <v/>
      </c>
      <c r="D445">
        <f>'Input EIA Imports Petroleum'!L444</f>
        <v/>
      </c>
      <c r="E445">
        <f>VLOOKUP('Input EIA Imports Petroleum'!$E444,'EIA Petroleum Classification'!$A:$B,2,FALSE)</f>
        <v/>
      </c>
    </row>
    <row r="446" spans="1:5">
      <c r="A446">
        <f>YEAR(B446)</f>
        <v/>
      </c>
      <c r="B446">
        <f>'Input EIA Imports Petroleum'!A445</f>
        <v/>
      </c>
      <c r="C446">
        <f>'Input EIA Imports Petroleum'!K445</f>
        <v/>
      </c>
      <c r="D446">
        <f>'Input EIA Imports Petroleum'!L445</f>
        <v/>
      </c>
      <c r="E446">
        <f>VLOOKUP('Input EIA Imports Petroleum'!$E445,'EIA Petroleum Classification'!$A:$B,2,FALSE)</f>
        <v/>
      </c>
    </row>
    <row r="447" spans="1:5">
      <c r="A447">
        <f>YEAR(B447)</f>
        <v/>
      </c>
      <c r="B447">
        <f>'Input EIA Imports Petroleum'!A446</f>
        <v/>
      </c>
      <c r="C447">
        <f>'Input EIA Imports Petroleum'!K446</f>
        <v/>
      </c>
      <c r="D447">
        <f>'Input EIA Imports Petroleum'!L446</f>
        <v/>
      </c>
      <c r="E447">
        <f>VLOOKUP('Input EIA Imports Petroleum'!$E446,'EIA Petroleum Classification'!$A:$B,2,FALSE)</f>
        <v/>
      </c>
    </row>
    <row r="448" spans="1:5">
      <c r="A448">
        <f>YEAR(B448)</f>
        <v/>
      </c>
      <c r="B448">
        <f>'Input EIA Imports Petroleum'!A447</f>
        <v/>
      </c>
      <c r="C448">
        <f>'Input EIA Imports Petroleum'!K447</f>
        <v/>
      </c>
      <c r="D448">
        <f>'Input EIA Imports Petroleum'!L447</f>
        <v/>
      </c>
      <c r="E448">
        <f>VLOOKUP('Input EIA Imports Petroleum'!$E447,'EIA Petroleum Classification'!$A:$B,2,FALSE)</f>
        <v/>
      </c>
    </row>
    <row r="449" spans="1:5">
      <c r="A449">
        <f>YEAR(B449)</f>
        <v/>
      </c>
      <c r="B449">
        <f>'Input EIA Imports Petroleum'!A448</f>
        <v/>
      </c>
      <c r="C449">
        <f>'Input EIA Imports Petroleum'!K448</f>
        <v/>
      </c>
      <c r="D449">
        <f>'Input EIA Imports Petroleum'!L448</f>
        <v/>
      </c>
      <c r="E449">
        <f>VLOOKUP('Input EIA Imports Petroleum'!$E448,'EIA Petroleum Classification'!$A:$B,2,FALSE)</f>
        <v/>
      </c>
    </row>
    <row r="450" spans="1:5">
      <c r="A450">
        <f>YEAR(B450)</f>
        <v/>
      </c>
      <c r="B450">
        <f>'Input EIA Imports Petroleum'!A449</f>
        <v/>
      </c>
      <c r="C450">
        <f>'Input EIA Imports Petroleum'!K449</f>
        <v/>
      </c>
      <c r="D450">
        <f>'Input EIA Imports Petroleum'!L449</f>
        <v/>
      </c>
      <c r="E450">
        <f>VLOOKUP('Input EIA Imports Petroleum'!$E449,'EIA Petroleum Classification'!$A:$B,2,FALSE)</f>
        <v/>
      </c>
    </row>
    <row r="451" spans="1:5">
      <c r="A451">
        <f>YEAR(B451)</f>
        <v/>
      </c>
      <c r="B451">
        <f>'Input EIA Imports Petroleum'!A450</f>
        <v/>
      </c>
      <c r="C451">
        <f>'Input EIA Imports Petroleum'!K450</f>
        <v/>
      </c>
      <c r="D451">
        <f>'Input EIA Imports Petroleum'!L450</f>
        <v/>
      </c>
      <c r="E451">
        <f>VLOOKUP('Input EIA Imports Petroleum'!$E450,'EIA Petroleum Classification'!$A:$B,2,FALSE)</f>
        <v/>
      </c>
    </row>
    <row r="452" spans="1:5">
      <c r="A452">
        <f>YEAR(B452)</f>
        <v/>
      </c>
      <c r="B452">
        <f>'Input EIA Imports Petroleum'!A451</f>
        <v/>
      </c>
      <c r="C452">
        <f>'Input EIA Imports Petroleum'!K451</f>
        <v/>
      </c>
      <c r="D452">
        <f>'Input EIA Imports Petroleum'!L451</f>
        <v/>
      </c>
      <c r="E452">
        <f>VLOOKUP('Input EIA Imports Petroleum'!$E451,'EIA Petroleum Classification'!$A:$B,2,FALSE)</f>
        <v/>
      </c>
    </row>
    <row r="453" spans="1:5">
      <c r="A453">
        <f>YEAR(B453)</f>
        <v/>
      </c>
      <c r="B453">
        <f>'Input EIA Imports Petroleum'!A452</f>
        <v/>
      </c>
      <c r="C453">
        <f>'Input EIA Imports Petroleum'!K452</f>
        <v/>
      </c>
      <c r="D453">
        <f>'Input EIA Imports Petroleum'!L452</f>
        <v/>
      </c>
      <c r="E453">
        <f>VLOOKUP('Input EIA Imports Petroleum'!$E452,'EIA Petroleum Classification'!$A:$B,2,FALSE)</f>
        <v/>
      </c>
    </row>
    <row r="454" spans="1:5">
      <c r="A454">
        <f>YEAR(B454)</f>
        <v/>
      </c>
      <c r="B454">
        <f>'Input EIA Imports Petroleum'!A453</f>
        <v/>
      </c>
      <c r="C454">
        <f>'Input EIA Imports Petroleum'!K453</f>
        <v/>
      </c>
      <c r="D454">
        <f>'Input EIA Imports Petroleum'!L453</f>
        <v/>
      </c>
      <c r="E454">
        <f>VLOOKUP('Input EIA Imports Petroleum'!$E453,'EIA Petroleum Classification'!$A:$B,2,FALSE)</f>
        <v/>
      </c>
    </row>
    <row r="455" spans="1:5">
      <c r="A455">
        <f>YEAR(B455)</f>
        <v/>
      </c>
      <c r="B455">
        <f>'Input EIA Imports Petroleum'!A454</f>
        <v/>
      </c>
      <c r="C455">
        <f>'Input EIA Imports Petroleum'!K454</f>
        <v/>
      </c>
      <c r="D455">
        <f>'Input EIA Imports Petroleum'!L454</f>
        <v/>
      </c>
      <c r="E455">
        <f>VLOOKUP('Input EIA Imports Petroleum'!$E454,'EIA Petroleum Classification'!$A:$B,2,FALSE)</f>
        <v/>
      </c>
    </row>
    <row r="456" spans="1:5">
      <c r="A456">
        <f>YEAR(B456)</f>
        <v/>
      </c>
      <c r="B456">
        <f>'Input EIA Imports Petroleum'!A455</f>
        <v/>
      </c>
      <c r="C456">
        <f>'Input EIA Imports Petroleum'!K455</f>
        <v/>
      </c>
      <c r="D456">
        <f>'Input EIA Imports Petroleum'!L455</f>
        <v/>
      </c>
      <c r="E456">
        <f>VLOOKUP('Input EIA Imports Petroleum'!$E455,'EIA Petroleum Classification'!$A:$B,2,FALSE)</f>
        <v/>
      </c>
    </row>
    <row r="457" spans="1:5">
      <c r="A457">
        <f>YEAR(B457)</f>
        <v/>
      </c>
      <c r="B457">
        <f>'Input EIA Imports Petroleum'!A456</f>
        <v/>
      </c>
      <c r="C457">
        <f>'Input EIA Imports Petroleum'!K456</f>
        <v/>
      </c>
      <c r="D457">
        <f>'Input EIA Imports Petroleum'!L456</f>
        <v/>
      </c>
      <c r="E457">
        <f>VLOOKUP('Input EIA Imports Petroleum'!$E456,'EIA Petroleum Classification'!$A:$B,2,FALSE)</f>
        <v/>
      </c>
    </row>
    <row r="458" spans="1:5">
      <c r="A458">
        <f>YEAR(B458)</f>
        <v/>
      </c>
      <c r="B458">
        <f>'Input EIA Imports Petroleum'!A457</f>
        <v/>
      </c>
      <c r="C458">
        <f>'Input EIA Imports Petroleum'!K457</f>
        <v/>
      </c>
      <c r="D458">
        <f>'Input EIA Imports Petroleum'!L457</f>
        <v/>
      </c>
      <c r="E458">
        <f>VLOOKUP('Input EIA Imports Petroleum'!$E457,'EIA Petroleum Classification'!$A:$B,2,FALSE)</f>
        <v/>
      </c>
    </row>
    <row r="459" spans="1:5">
      <c r="A459">
        <f>YEAR(B459)</f>
        <v/>
      </c>
      <c r="B459">
        <f>'Input EIA Imports Petroleum'!A458</f>
        <v/>
      </c>
      <c r="C459">
        <f>'Input EIA Imports Petroleum'!K458</f>
        <v/>
      </c>
      <c r="D459">
        <f>'Input EIA Imports Petroleum'!L458</f>
        <v/>
      </c>
      <c r="E459">
        <f>VLOOKUP('Input EIA Imports Petroleum'!$E458,'EIA Petroleum Classification'!$A:$B,2,FALSE)</f>
        <v/>
      </c>
    </row>
    <row r="460" spans="1:5">
      <c r="A460">
        <f>YEAR(B460)</f>
        <v/>
      </c>
      <c r="B460">
        <f>'Input EIA Imports Petroleum'!A459</f>
        <v/>
      </c>
      <c r="C460">
        <f>'Input EIA Imports Petroleum'!K459</f>
        <v/>
      </c>
      <c r="D460">
        <f>'Input EIA Imports Petroleum'!L459</f>
        <v/>
      </c>
      <c r="E460">
        <f>VLOOKUP('Input EIA Imports Petroleum'!$E459,'EIA Petroleum Classification'!$A:$B,2,FALSE)</f>
        <v/>
      </c>
    </row>
    <row r="461" spans="1:5">
      <c r="A461">
        <f>YEAR(B461)</f>
        <v/>
      </c>
      <c r="B461">
        <f>'Input EIA Imports Petroleum'!A460</f>
        <v/>
      </c>
      <c r="C461">
        <f>'Input EIA Imports Petroleum'!K460</f>
        <v/>
      </c>
      <c r="D461">
        <f>'Input EIA Imports Petroleum'!L460</f>
        <v/>
      </c>
      <c r="E461">
        <f>VLOOKUP('Input EIA Imports Petroleum'!$E460,'EIA Petroleum Classification'!$A:$B,2,FALSE)</f>
        <v/>
      </c>
    </row>
    <row r="462" spans="1:5">
      <c r="A462">
        <f>YEAR(B462)</f>
        <v/>
      </c>
      <c r="B462">
        <f>'Input EIA Imports Petroleum'!A461</f>
        <v/>
      </c>
      <c r="C462">
        <f>'Input EIA Imports Petroleum'!K461</f>
        <v/>
      </c>
      <c r="D462">
        <f>'Input EIA Imports Petroleum'!L461</f>
        <v/>
      </c>
      <c r="E462">
        <f>VLOOKUP('Input EIA Imports Petroleum'!$E461,'EIA Petroleum Classification'!$A:$B,2,FALSE)</f>
        <v/>
      </c>
    </row>
    <row r="463" spans="1:5">
      <c r="A463">
        <f>YEAR(B463)</f>
        <v/>
      </c>
      <c r="B463">
        <f>'Input EIA Imports Petroleum'!A462</f>
        <v/>
      </c>
      <c r="C463">
        <f>'Input EIA Imports Petroleum'!K462</f>
        <v/>
      </c>
      <c r="D463">
        <f>'Input EIA Imports Petroleum'!L462</f>
        <v/>
      </c>
      <c r="E463">
        <f>VLOOKUP('Input EIA Imports Petroleum'!$E462,'EIA Petroleum Classification'!$A:$B,2,FALSE)</f>
        <v/>
      </c>
    </row>
    <row r="464" spans="1:5">
      <c r="A464">
        <f>YEAR(B464)</f>
        <v/>
      </c>
      <c r="B464">
        <f>'Input EIA Imports Petroleum'!A463</f>
        <v/>
      </c>
      <c r="C464">
        <f>'Input EIA Imports Petroleum'!K463</f>
        <v/>
      </c>
      <c r="D464">
        <f>'Input EIA Imports Petroleum'!L463</f>
        <v/>
      </c>
      <c r="E464">
        <f>VLOOKUP('Input EIA Imports Petroleum'!$E463,'EIA Petroleum Classification'!$A:$B,2,FALSE)</f>
        <v/>
      </c>
    </row>
    <row r="465" spans="1:5">
      <c r="A465">
        <f>YEAR(B465)</f>
        <v/>
      </c>
      <c r="B465">
        <f>'Input EIA Imports Petroleum'!A464</f>
        <v/>
      </c>
      <c r="C465">
        <f>'Input EIA Imports Petroleum'!K464</f>
        <v/>
      </c>
      <c r="D465">
        <f>'Input EIA Imports Petroleum'!L464</f>
        <v/>
      </c>
      <c r="E465">
        <f>VLOOKUP('Input EIA Imports Petroleum'!$E464,'EIA Petroleum Classification'!$A:$B,2,FALSE)</f>
        <v/>
      </c>
    </row>
    <row r="466" spans="1:5">
      <c r="A466">
        <f>YEAR(B466)</f>
        <v/>
      </c>
      <c r="B466">
        <f>'Input EIA Imports Petroleum'!A465</f>
        <v/>
      </c>
      <c r="C466">
        <f>'Input EIA Imports Petroleum'!K465</f>
        <v/>
      </c>
      <c r="D466">
        <f>'Input EIA Imports Petroleum'!L465</f>
        <v/>
      </c>
      <c r="E466">
        <f>VLOOKUP('Input EIA Imports Petroleum'!$E465,'EIA Petroleum Classification'!$A:$B,2,FALSE)</f>
        <v/>
      </c>
    </row>
    <row r="467" spans="1:5">
      <c r="A467">
        <f>YEAR(B467)</f>
        <v/>
      </c>
      <c r="B467">
        <f>'Input EIA Imports Petroleum'!A466</f>
        <v/>
      </c>
      <c r="C467">
        <f>'Input EIA Imports Petroleum'!K466</f>
        <v/>
      </c>
      <c r="D467">
        <f>'Input EIA Imports Petroleum'!L466</f>
        <v/>
      </c>
      <c r="E467">
        <f>VLOOKUP('Input EIA Imports Petroleum'!$E466,'EIA Petroleum Classification'!$A:$B,2,FALSE)</f>
        <v/>
      </c>
    </row>
    <row r="468" spans="1:5">
      <c r="A468">
        <f>YEAR(B468)</f>
        <v/>
      </c>
      <c r="B468">
        <f>'Input EIA Imports Petroleum'!A467</f>
        <v/>
      </c>
      <c r="C468">
        <f>'Input EIA Imports Petroleum'!K467</f>
        <v/>
      </c>
      <c r="D468">
        <f>'Input EIA Imports Petroleum'!L467</f>
        <v/>
      </c>
      <c r="E468">
        <f>VLOOKUP('Input EIA Imports Petroleum'!$E467,'EIA Petroleum Classification'!$A:$B,2,FALSE)</f>
        <v/>
      </c>
    </row>
    <row r="469" spans="1:5">
      <c r="A469">
        <f>YEAR(B469)</f>
        <v/>
      </c>
      <c r="B469">
        <f>'Input EIA Imports Petroleum'!A468</f>
        <v/>
      </c>
      <c r="C469">
        <f>'Input EIA Imports Petroleum'!K468</f>
        <v/>
      </c>
      <c r="D469">
        <f>'Input EIA Imports Petroleum'!L468</f>
        <v/>
      </c>
      <c r="E469">
        <f>VLOOKUP('Input EIA Imports Petroleum'!$E468,'EIA Petroleum Classification'!$A:$B,2,FALSE)</f>
        <v/>
      </c>
    </row>
    <row r="470" spans="1:5">
      <c r="A470">
        <f>YEAR(B470)</f>
        <v/>
      </c>
      <c r="B470">
        <f>'Input EIA Imports Petroleum'!A469</f>
        <v/>
      </c>
      <c r="C470">
        <f>'Input EIA Imports Petroleum'!K469</f>
        <v/>
      </c>
      <c r="D470">
        <f>'Input EIA Imports Petroleum'!L469</f>
        <v/>
      </c>
      <c r="E470">
        <f>VLOOKUP('Input EIA Imports Petroleum'!$E469,'EIA Petroleum Classification'!$A:$B,2,FALSE)</f>
        <v/>
      </c>
    </row>
    <row r="471" spans="1:5">
      <c r="A471">
        <f>YEAR(B471)</f>
        <v/>
      </c>
      <c r="B471">
        <f>'Input EIA Imports Petroleum'!A470</f>
        <v/>
      </c>
      <c r="C471">
        <f>'Input EIA Imports Petroleum'!K470</f>
        <v/>
      </c>
      <c r="D471">
        <f>'Input EIA Imports Petroleum'!L470</f>
        <v/>
      </c>
      <c r="E471">
        <f>VLOOKUP('Input EIA Imports Petroleum'!$E470,'EIA Petroleum Classification'!$A:$B,2,FALSE)</f>
        <v/>
      </c>
    </row>
    <row r="472" spans="1:5">
      <c r="A472">
        <f>YEAR(B472)</f>
        <v/>
      </c>
      <c r="B472">
        <f>'Input EIA Imports Petroleum'!A471</f>
        <v/>
      </c>
      <c r="C472">
        <f>'Input EIA Imports Petroleum'!K471</f>
        <v/>
      </c>
      <c r="D472">
        <f>'Input EIA Imports Petroleum'!L471</f>
        <v/>
      </c>
      <c r="E472">
        <f>VLOOKUP('Input EIA Imports Petroleum'!$E471,'EIA Petroleum Classification'!$A:$B,2,FALSE)</f>
        <v/>
      </c>
    </row>
    <row r="473" spans="1:5">
      <c r="A473">
        <f>YEAR(B473)</f>
        <v/>
      </c>
      <c r="B473">
        <f>'Input EIA Imports Petroleum'!A472</f>
        <v/>
      </c>
      <c r="C473">
        <f>'Input EIA Imports Petroleum'!K472</f>
        <v/>
      </c>
      <c r="D473">
        <f>'Input EIA Imports Petroleum'!L472</f>
        <v/>
      </c>
      <c r="E473">
        <f>VLOOKUP('Input EIA Imports Petroleum'!$E472,'EIA Petroleum Classification'!$A:$B,2,FALSE)</f>
        <v/>
      </c>
    </row>
    <row r="474" spans="1:5">
      <c r="A474">
        <f>YEAR(B474)</f>
        <v/>
      </c>
      <c r="B474">
        <f>'Input EIA Imports Petroleum'!A473</f>
        <v/>
      </c>
      <c r="C474">
        <f>'Input EIA Imports Petroleum'!K473</f>
        <v/>
      </c>
      <c r="D474">
        <f>'Input EIA Imports Petroleum'!L473</f>
        <v/>
      </c>
      <c r="E474">
        <f>VLOOKUP('Input EIA Imports Petroleum'!$E473,'EIA Petroleum Classification'!$A:$B,2,FALSE)</f>
        <v/>
      </c>
    </row>
    <row r="475" spans="1:5">
      <c r="A475">
        <f>YEAR(B475)</f>
        <v/>
      </c>
      <c r="B475">
        <f>'Input EIA Imports Petroleum'!A474</f>
        <v/>
      </c>
      <c r="C475">
        <f>'Input EIA Imports Petroleum'!K474</f>
        <v/>
      </c>
      <c r="D475">
        <f>'Input EIA Imports Petroleum'!L474</f>
        <v/>
      </c>
      <c r="E475">
        <f>VLOOKUP('Input EIA Imports Petroleum'!$E474,'EIA Petroleum Classification'!$A:$B,2,FALSE)</f>
        <v/>
      </c>
    </row>
    <row r="476" spans="1:5">
      <c r="A476">
        <f>YEAR(B476)</f>
        <v/>
      </c>
      <c r="B476">
        <f>'Input EIA Imports Petroleum'!A475</f>
        <v/>
      </c>
      <c r="C476">
        <f>'Input EIA Imports Petroleum'!K475</f>
        <v/>
      </c>
      <c r="D476">
        <f>'Input EIA Imports Petroleum'!L475</f>
        <v/>
      </c>
      <c r="E476">
        <f>VLOOKUP('Input EIA Imports Petroleum'!$E475,'EIA Petroleum Classification'!$A:$B,2,FALSE)</f>
        <v/>
      </c>
    </row>
    <row r="477" spans="1:5">
      <c r="A477">
        <f>YEAR(B477)</f>
        <v/>
      </c>
      <c r="B477">
        <f>'Input EIA Imports Petroleum'!A476</f>
        <v/>
      </c>
      <c r="C477">
        <f>'Input EIA Imports Petroleum'!K476</f>
        <v/>
      </c>
      <c r="D477">
        <f>'Input EIA Imports Petroleum'!L476</f>
        <v/>
      </c>
      <c r="E477">
        <f>VLOOKUP('Input EIA Imports Petroleum'!$E476,'EIA Petroleum Classification'!$A:$B,2,FALSE)</f>
        <v/>
      </c>
    </row>
    <row r="478" spans="1:5">
      <c r="A478">
        <f>YEAR(B478)</f>
        <v/>
      </c>
      <c r="B478">
        <f>'Input EIA Imports Petroleum'!A477</f>
        <v/>
      </c>
      <c r="C478">
        <f>'Input EIA Imports Petroleum'!K477</f>
        <v/>
      </c>
      <c r="D478">
        <f>'Input EIA Imports Petroleum'!L477</f>
        <v/>
      </c>
      <c r="E478">
        <f>VLOOKUP('Input EIA Imports Petroleum'!$E477,'EIA Petroleum Classification'!$A:$B,2,FALSE)</f>
        <v/>
      </c>
    </row>
    <row r="479" spans="1:5">
      <c r="A479">
        <f>YEAR(B479)</f>
        <v/>
      </c>
      <c r="B479">
        <f>'Input EIA Imports Petroleum'!A478</f>
        <v/>
      </c>
      <c r="C479">
        <f>'Input EIA Imports Petroleum'!K478</f>
        <v/>
      </c>
      <c r="D479">
        <f>'Input EIA Imports Petroleum'!L478</f>
        <v/>
      </c>
      <c r="E479">
        <f>VLOOKUP('Input EIA Imports Petroleum'!$E478,'EIA Petroleum Classification'!$A:$B,2,FALSE)</f>
        <v/>
      </c>
    </row>
    <row r="480" spans="1:5">
      <c r="A480">
        <f>YEAR(B480)</f>
        <v/>
      </c>
      <c r="B480">
        <f>'Input EIA Imports Petroleum'!A479</f>
        <v/>
      </c>
      <c r="C480">
        <f>'Input EIA Imports Petroleum'!K479</f>
        <v/>
      </c>
      <c r="D480">
        <f>'Input EIA Imports Petroleum'!L479</f>
        <v/>
      </c>
      <c r="E480">
        <f>VLOOKUP('Input EIA Imports Petroleum'!$E479,'EIA Petroleum Classification'!$A:$B,2,FALSE)</f>
        <v/>
      </c>
    </row>
    <row r="481" spans="1:5">
      <c r="A481">
        <f>YEAR(B481)</f>
        <v/>
      </c>
      <c r="B481">
        <f>'Input EIA Imports Petroleum'!A480</f>
        <v/>
      </c>
      <c r="C481">
        <f>'Input EIA Imports Petroleum'!K480</f>
        <v/>
      </c>
      <c r="D481">
        <f>'Input EIA Imports Petroleum'!L480</f>
        <v/>
      </c>
      <c r="E481">
        <f>VLOOKUP('Input EIA Imports Petroleum'!$E480,'EIA Petroleum Classification'!$A:$B,2,FALSE)</f>
        <v/>
      </c>
    </row>
    <row r="482" spans="1:5">
      <c r="A482">
        <f>YEAR(B482)</f>
        <v/>
      </c>
      <c r="B482">
        <f>'Input EIA Imports Petroleum'!A481</f>
        <v/>
      </c>
      <c r="C482">
        <f>'Input EIA Imports Petroleum'!K481</f>
        <v/>
      </c>
      <c r="D482">
        <f>'Input EIA Imports Petroleum'!L481</f>
        <v/>
      </c>
      <c r="E482">
        <f>VLOOKUP('Input EIA Imports Petroleum'!$E481,'EIA Petroleum Classification'!$A:$B,2,FALSE)</f>
        <v/>
      </c>
    </row>
    <row r="483" spans="1:5">
      <c r="A483">
        <f>YEAR(B483)</f>
        <v/>
      </c>
      <c r="B483">
        <f>'Input EIA Imports Petroleum'!A482</f>
        <v/>
      </c>
      <c r="C483">
        <f>'Input EIA Imports Petroleum'!K482</f>
        <v/>
      </c>
      <c r="D483">
        <f>'Input EIA Imports Petroleum'!L482</f>
        <v/>
      </c>
      <c r="E483">
        <f>VLOOKUP('Input EIA Imports Petroleum'!$E482,'EIA Petroleum Classification'!$A:$B,2,FALSE)</f>
        <v/>
      </c>
    </row>
    <row r="484" spans="1:5">
      <c r="A484">
        <f>YEAR(B484)</f>
        <v/>
      </c>
      <c r="B484">
        <f>'Input EIA Imports Petroleum'!A483</f>
        <v/>
      </c>
      <c r="C484">
        <f>'Input EIA Imports Petroleum'!K483</f>
        <v/>
      </c>
      <c r="D484">
        <f>'Input EIA Imports Petroleum'!L483</f>
        <v/>
      </c>
      <c r="E484">
        <f>VLOOKUP('Input EIA Imports Petroleum'!$E483,'EIA Petroleum Classification'!$A:$B,2,FALSE)</f>
        <v/>
      </c>
    </row>
    <row r="485" spans="1:5">
      <c r="A485">
        <f>YEAR(B485)</f>
        <v/>
      </c>
      <c r="B485">
        <f>'Input EIA Imports Petroleum'!A484</f>
        <v/>
      </c>
      <c r="C485">
        <f>'Input EIA Imports Petroleum'!K484</f>
        <v/>
      </c>
      <c r="D485">
        <f>'Input EIA Imports Petroleum'!L484</f>
        <v/>
      </c>
      <c r="E485">
        <f>VLOOKUP('Input EIA Imports Petroleum'!$E484,'EIA Petroleum Classification'!$A:$B,2,FALSE)</f>
        <v/>
      </c>
    </row>
    <row r="486" spans="1:5">
      <c r="A486">
        <f>YEAR(B486)</f>
        <v/>
      </c>
      <c r="B486">
        <f>'Input EIA Imports Petroleum'!A485</f>
        <v/>
      </c>
      <c r="C486">
        <f>'Input EIA Imports Petroleum'!K485</f>
        <v/>
      </c>
      <c r="D486">
        <f>'Input EIA Imports Petroleum'!L485</f>
        <v/>
      </c>
      <c r="E486">
        <f>VLOOKUP('Input EIA Imports Petroleum'!$E485,'EIA Petroleum Classification'!$A:$B,2,FALSE)</f>
        <v/>
      </c>
    </row>
    <row r="487" spans="1:5">
      <c r="A487">
        <f>YEAR(B487)</f>
        <v/>
      </c>
      <c r="B487">
        <f>'Input EIA Imports Petroleum'!A486</f>
        <v/>
      </c>
      <c r="C487">
        <f>'Input EIA Imports Petroleum'!K486</f>
        <v/>
      </c>
      <c r="D487">
        <f>'Input EIA Imports Petroleum'!L486</f>
        <v/>
      </c>
      <c r="E487">
        <f>VLOOKUP('Input EIA Imports Petroleum'!$E486,'EIA Petroleum Classification'!$A:$B,2,FALSE)</f>
        <v/>
      </c>
    </row>
    <row r="488" spans="1:5">
      <c r="A488">
        <f>YEAR(B488)</f>
        <v/>
      </c>
      <c r="B488">
        <f>'Input EIA Imports Petroleum'!A487</f>
        <v/>
      </c>
      <c r="C488">
        <f>'Input EIA Imports Petroleum'!K487</f>
        <v/>
      </c>
      <c r="D488">
        <f>'Input EIA Imports Petroleum'!L487</f>
        <v/>
      </c>
      <c r="E488">
        <f>VLOOKUP('Input EIA Imports Petroleum'!$E487,'EIA Petroleum Classification'!$A:$B,2,FALSE)</f>
        <v/>
      </c>
    </row>
    <row r="489" spans="1:5">
      <c r="A489">
        <f>YEAR(B489)</f>
        <v/>
      </c>
      <c r="B489">
        <f>'Input EIA Imports Petroleum'!A488</f>
        <v/>
      </c>
      <c r="C489">
        <f>'Input EIA Imports Petroleum'!K488</f>
        <v/>
      </c>
      <c r="D489">
        <f>'Input EIA Imports Petroleum'!L488</f>
        <v/>
      </c>
      <c r="E489">
        <f>VLOOKUP('Input EIA Imports Petroleum'!$E488,'EIA Petroleum Classification'!$A:$B,2,FALSE)</f>
        <v/>
      </c>
    </row>
    <row r="490" spans="1:5">
      <c r="A490">
        <f>YEAR(B490)</f>
        <v/>
      </c>
      <c r="B490">
        <f>'Input EIA Imports Petroleum'!A489</f>
        <v/>
      </c>
      <c r="C490">
        <f>'Input EIA Imports Petroleum'!K489</f>
        <v/>
      </c>
      <c r="D490">
        <f>'Input EIA Imports Petroleum'!L489</f>
        <v/>
      </c>
      <c r="E490">
        <f>VLOOKUP('Input EIA Imports Petroleum'!$E489,'EIA Petroleum Classification'!$A:$B,2,FALSE)</f>
        <v/>
      </c>
    </row>
    <row r="491" spans="1:5">
      <c r="A491">
        <f>YEAR(B491)</f>
        <v/>
      </c>
      <c r="B491">
        <f>'Input EIA Imports Petroleum'!A490</f>
        <v/>
      </c>
      <c r="C491">
        <f>'Input EIA Imports Petroleum'!K490</f>
        <v/>
      </c>
      <c r="D491">
        <f>'Input EIA Imports Petroleum'!L490</f>
        <v/>
      </c>
      <c r="E491">
        <f>VLOOKUP('Input EIA Imports Petroleum'!$E490,'EIA Petroleum Classification'!$A:$B,2,FALSE)</f>
        <v/>
      </c>
    </row>
    <row r="492" spans="1:5">
      <c r="A492">
        <f>YEAR(B492)</f>
        <v/>
      </c>
      <c r="B492">
        <f>'Input EIA Imports Petroleum'!A491</f>
        <v/>
      </c>
      <c r="C492">
        <f>'Input EIA Imports Petroleum'!K491</f>
        <v/>
      </c>
      <c r="D492">
        <f>'Input EIA Imports Petroleum'!L491</f>
        <v/>
      </c>
      <c r="E492">
        <f>VLOOKUP('Input EIA Imports Petroleum'!$E491,'EIA Petroleum Classification'!$A:$B,2,FALSE)</f>
        <v/>
      </c>
    </row>
    <row r="493" spans="1:5">
      <c r="A493">
        <f>YEAR(B493)</f>
        <v/>
      </c>
      <c r="B493">
        <f>'Input EIA Imports Petroleum'!A492</f>
        <v/>
      </c>
      <c r="C493">
        <f>'Input EIA Imports Petroleum'!K492</f>
        <v/>
      </c>
      <c r="D493">
        <f>'Input EIA Imports Petroleum'!L492</f>
        <v/>
      </c>
      <c r="E493">
        <f>VLOOKUP('Input EIA Imports Petroleum'!$E492,'EIA Petroleum Classification'!$A:$B,2,FALSE)</f>
        <v/>
      </c>
    </row>
    <row r="494" spans="1:5">
      <c r="A494">
        <f>YEAR(B494)</f>
        <v/>
      </c>
      <c r="B494">
        <f>'Input EIA Imports Petroleum'!A493</f>
        <v/>
      </c>
      <c r="C494">
        <f>'Input EIA Imports Petroleum'!K493</f>
        <v/>
      </c>
      <c r="D494">
        <f>'Input EIA Imports Petroleum'!L493</f>
        <v/>
      </c>
      <c r="E494">
        <f>VLOOKUP('Input EIA Imports Petroleum'!$E493,'EIA Petroleum Classification'!$A:$B,2,FALSE)</f>
        <v/>
      </c>
    </row>
    <row r="495" spans="1:5">
      <c r="A495">
        <f>YEAR(B495)</f>
        <v/>
      </c>
      <c r="B495">
        <f>'Input EIA Imports Petroleum'!A494</f>
        <v/>
      </c>
      <c r="C495">
        <f>'Input EIA Imports Petroleum'!K494</f>
        <v/>
      </c>
      <c r="D495">
        <f>'Input EIA Imports Petroleum'!L494</f>
        <v/>
      </c>
      <c r="E495">
        <f>VLOOKUP('Input EIA Imports Petroleum'!$E494,'EIA Petroleum Classification'!$A:$B,2,FALSE)</f>
        <v/>
      </c>
    </row>
    <row r="496" spans="1:5">
      <c r="A496">
        <f>YEAR(B496)</f>
        <v/>
      </c>
      <c r="B496">
        <f>'Input EIA Imports Petroleum'!A495</f>
        <v/>
      </c>
      <c r="C496">
        <f>'Input EIA Imports Petroleum'!K495</f>
        <v/>
      </c>
      <c r="D496">
        <f>'Input EIA Imports Petroleum'!L495</f>
        <v/>
      </c>
      <c r="E496">
        <f>VLOOKUP('Input EIA Imports Petroleum'!$E495,'EIA Petroleum Classification'!$A:$B,2,FALSE)</f>
        <v/>
      </c>
    </row>
    <row r="497" spans="1:5">
      <c r="A497">
        <f>YEAR(B497)</f>
        <v/>
      </c>
      <c r="B497">
        <f>'Input EIA Imports Petroleum'!A496</f>
        <v/>
      </c>
      <c r="C497">
        <f>'Input EIA Imports Petroleum'!K496</f>
        <v/>
      </c>
      <c r="D497">
        <f>'Input EIA Imports Petroleum'!L496</f>
        <v/>
      </c>
      <c r="E497">
        <f>VLOOKUP('Input EIA Imports Petroleum'!$E496,'EIA Petroleum Classification'!$A:$B,2,FALSE)</f>
        <v/>
      </c>
    </row>
    <row r="498" spans="1:5">
      <c r="A498">
        <f>YEAR(B498)</f>
        <v/>
      </c>
      <c r="B498">
        <f>'Input EIA Imports Petroleum'!A497</f>
        <v/>
      </c>
      <c r="C498">
        <f>'Input EIA Imports Petroleum'!K497</f>
        <v/>
      </c>
      <c r="D498">
        <f>'Input EIA Imports Petroleum'!L497</f>
        <v/>
      </c>
      <c r="E498">
        <f>VLOOKUP('Input EIA Imports Petroleum'!$E497,'EIA Petroleum Classification'!$A:$B,2,FALSE)</f>
        <v/>
      </c>
    </row>
    <row r="499" spans="1:5">
      <c r="A499">
        <f>YEAR(B499)</f>
        <v/>
      </c>
      <c r="B499">
        <f>'Input EIA Imports Petroleum'!A498</f>
        <v/>
      </c>
      <c r="C499">
        <f>'Input EIA Imports Petroleum'!K498</f>
        <v/>
      </c>
      <c r="D499">
        <f>'Input EIA Imports Petroleum'!L498</f>
        <v/>
      </c>
      <c r="E499">
        <f>VLOOKUP('Input EIA Imports Petroleum'!$E498,'EIA Petroleum Classification'!$A:$B,2,FALSE)</f>
        <v/>
      </c>
    </row>
    <row r="500" spans="1:5">
      <c r="A500">
        <f>YEAR(B500)</f>
        <v/>
      </c>
      <c r="B500">
        <f>'Input EIA Imports Petroleum'!A499</f>
        <v/>
      </c>
      <c r="C500">
        <f>'Input EIA Imports Petroleum'!K499</f>
        <v/>
      </c>
      <c r="D500">
        <f>'Input EIA Imports Petroleum'!L499</f>
        <v/>
      </c>
      <c r="E500">
        <f>VLOOKUP('Input EIA Imports Petroleum'!$E499,'EIA Petroleum Classification'!$A:$B,2,FALSE)</f>
        <v/>
      </c>
    </row>
    <row r="501" spans="1:5">
      <c r="A501">
        <f>YEAR(B501)</f>
        <v/>
      </c>
      <c r="B501">
        <f>'Input EIA Imports Petroleum'!A500</f>
        <v/>
      </c>
      <c r="C501">
        <f>'Input EIA Imports Petroleum'!K500</f>
        <v/>
      </c>
      <c r="D501">
        <f>'Input EIA Imports Petroleum'!L500</f>
        <v/>
      </c>
      <c r="E501">
        <f>VLOOKUP('Input EIA Imports Petroleum'!$E500,'EIA Petroleum Classification'!$A:$B,2,FALSE)</f>
        <v/>
      </c>
    </row>
    <row r="502" spans="1:5">
      <c r="A502">
        <f>YEAR(B502)</f>
        <v/>
      </c>
      <c r="B502">
        <f>'Input EIA Imports Petroleum'!A501</f>
        <v/>
      </c>
      <c r="C502">
        <f>'Input EIA Imports Petroleum'!K501</f>
        <v/>
      </c>
      <c r="D502">
        <f>'Input EIA Imports Petroleum'!L501</f>
        <v/>
      </c>
      <c r="E502">
        <f>VLOOKUP('Input EIA Imports Petroleum'!$E501,'EIA Petroleum Classification'!$A:$B,2,FALSE)</f>
        <v/>
      </c>
    </row>
    <row r="503" spans="1:5">
      <c r="A503">
        <f>YEAR(B503)</f>
        <v/>
      </c>
      <c r="B503">
        <f>'Input EIA Imports Petroleum'!A502</f>
        <v/>
      </c>
      <c r="C503">
        <f>'Input EIA Imports Petroleum'!K502</f>
        <v/>
      </c>
      <c r="D503">
        <f>'Input EIA Imports Petroleum'!L502</f>
        <v/>
      </c>
      <c r="E503">
        <f>VLOOKUP('Input EIA Imports Petroleum'!$E502,'EIA Petroleum Classification'!$A:$B,2,FALSE)</f>
        <v/>
      </c>
    </row>
    <row r="504" spans="1:5">
      <c r="A504">
        <f>YEAR(B504)</f>
        <v/>
      </c>
      <c r="B504">
        <f>'Input EIA Imports Petroleum'!A503</f>
        <v/>
      </c>
      <c r="C504">
        <f>'Input EIA Imports Petroleum'!K503</f>
        <v/>
      </c>
      <c r="D504">
        <f>'Input EIA Imports Petroleum'!L503</f>
        <v/>
      </c>
      <c r="E504">
        <f>VLOOKUP('Input EIA Imports Petroleum'!$E503,'EIA Petroleum Classification'!$A:$B,2,FALSE)</f>
        <v/>
      </c>
    </row>
    <row r="505" spans="1:5">
      <c r="A505">
        <f>YEAR(B505)</f>
        <v/>
      </c>
      <c r="B505">
        <f>'Input EIA Imports Petroleum'!A504</f>
        <v/>
      </c>
      <c r="C505">
        <f>'Input EIA Imports Petroleum'!K504</f>
        <v/>
      </c>
      <c r="D505">
        <f>'Input EIA Imports Petroleum'!L504</f>
        <v/>
      </c>
      <c r="E505">
        <f>VLOOKUP('Input EIA Imports Petroleum'!$E504,'EIA Petroleum Classification'!$A:$B,2,FALSE)</f>
        <v/>
      </c>
    </row>
    <row r="506" spans="1:5">
      <c r="A506">
        <f>YEAR(B506)</f>
        <v/>
      </c>
      <c r="B506">
        <f>'Input EIA Imports Petroleum'!A505</f>
        <v/>
      </c>
      <c r="C506">
        <f>'Input EIA Imports Petroleum'!K505</f>
        <v/>
      </c>
      <c r="D506">
        <f>'Input EIA Imports Petroleum'!L505</f>
        <v/>
      </c>
      <c r="E506">
        <f>VLOOKUP('Input EIA Imports Petroleum'!$E505,'EIA Petroleum Classification'!$A:$B,2,FALSE)</f>
        <v/>
      </c>
    </row>
    <row r="507" spans="1:5">
      <c r="A507">
        <f>YEAR(B507)</f>
        <v/>
      </c>
      <c r="B507">
        <f>'Input EIA Imports Petroleum'!A506</f>
        <v/>
      </c>
      <c r="C507">
        <f>'Input EIA Imports Petroleum'!K506</f>
        <v/>
      </c>
      <c r="D507">
        <f>'Input EIA Imports Petroleum'!L506</f>
        <v/>
      </c>
      <c r="E507">
        <f>VLOOKUP('Input EIA Imports Petroleum'!$E506,'EIA Petroleum Classification'!$A:$B,2,FALSE)</f>
        <v/>
      </c>
    </row>
    <row r="508" spans="1:5">
      <c r="A508">
        <f>YEAR(B508)</f>
        <v/>
      </c>
      <c r="B508">
        <f>'Input EIA Imports Petroleum'!A507</f>
        <v/>
      </c>
      <c r="C508">
        <f>'Input EIA Imports Petroleum'!K507</f>
        <v/>
      </c>
      <c r="D508">
        <f>'Input EIA Imports Petroleum'!L507</f>
        <v/>
      </c>
      <c r="E508">
        <f>VLOOKUP('Input EIA Imports Petroleum'!$E507,'EIA Petroleum Classification'!$A:$B,2,FALSE)</f>
        <v/>
      </c>
    </row>
    <row r="509" spans="1:5">
      <c r="A509">
        <f>YEAR(B509)</f>
        <v/>
      </c>
      <c r="B509">
        <f>'Input EIA Imports Petroleum'!A508</f>
        <v/>
      </c>
      <c r="C509">
        <f>'Input EIA Imports Petroleum'!K508</f>
        <v/>
      </c>
      <c r="D509">
        <f>'Input EIA Imports Petroleum'!L508</f>
        <v/>
      </c>
      <c r="E509">
        <f>VLOOKUP('Input EIA Imports Petroleum'!$E508,'EIA Petroleum Classification'!$A:$B,2,FALSE)</f>
        <v/>
      </c>
    </row>
    <row r="510" spans="1:5">
      <c r="A510">
        <f>YEAR(B510)</f>
        <v/>
      </c>
      <c r="B510">
        <f>'Input EIA Imports Petroleum'!A509</f>
        <v/>
      </c>
      <c r="C510">
        <f>'Input EIA Imports Petroleum'!K509</f>
        <v/>
      </c>
      <c r="D510">
        <f>'Input EIA Imports Petroleum'!L509</f>
        <v/>
      </c>
      <c r="E510">
        <f>VLOOKUP('Input EIA Imports Petroleum'!$E509,'EIA Petroleum Classification'!$A:$B,2,FALSE)</f>
        <v/>
      </c>
    </row>
    <row r="511" spans="1:5">
      <c r="A511">
        <f>YEAR(B511)</f>
        <v/>
      </c>
      <c r="B511">
        <f>'Input EIA Imports Petroleum'!A510</f>
        <v/>
      </c>
      <c r="C511">
        <f>'Input EIA Imports Petroleum'!K510</f>
        <v/>
      </c>
      <c r="D511">
        <f>'Input EIA Imports Petroleum'!L510</f>
        <v/>
      </c>
      <c r="E511">
        <f>VLOOKUP('Input EIA Imports Petroleum'!$E510,'EIA Petroleum Classification'!$A:$B,2,FALSE)</f>
        <v/>
      </c>
    </row>
    <row r="512" spans="1:5">
      <c r="A512">
        <f>YEAR(B512)</f>
        <v/>
      </c>
      <c r="B512">
        <f>'Input EIA Imports Petroleum'!A511</f>
        <v/>
      </c>
      <c r="C512">
        <f>'Input EIA Imports Petroleum'!K511</f>
        <v/>
      </c>
      <c r="D512">
        <f>'Input EIA Imports Petroleum'!L511</f>
        <v/>
      </c>
      <c r="E512">
        <f>VLOOKUP('Input EIA Imports Petroleum'!$E511,'EIA Petroleum Classification'!$A:$B,2,FALSE)</f>
        <v/>
      </c>
    </row>
    <row r="513" spans="1:5">
      <c r="A513">
        <f>YEAR(B513)</f>
        <v/>
      </c>
      <c r="B513">
        <f>'Input EIA Imports Petroleum'!A512</f>
        <v/>
      </c>
      <c r="C513">
        <f>'Input EIA Imports Petroleum'!K512</f>
        <v/>
      </c>
      <c r="D513">
        <f>'Input EIA Imports Petroleum'!L512</f>
        <v/>
      </c>
      <c r="E513">
        <f>VLOOKUP('Input EIA Imports Petroleum'!$E512,'EIA Petroleum Classification'!$A:$B,2,FALSE)</f>
        <v/>
      </c>
    </row>
    <row r="514" spans="1:5">
      <c r="A514">
        <f>YEAR(B514)</f>
        <v/>
      </c>
      <c r="B514">
        <f>'Input EIA Imports Petroleum'!A513</f>
        <v/>
      </c>
      <c r="C514">
        <f>'Input EIA Imports Petroleum'!K513</f>
        <v/>
      </c>
      <c r="D514">
        <f>'Input EIA Imports Petroleum'!L513</f>
        <v/>
      </c>
      <c r="E514">
        <f>VLOOKUP('Input EIA Imports Petroleum'!$E513,'EIA Petroleum Classification'!$A:$B,2,FALSE)</f>
        <v/>
      </c>
    </row>
    <row r="515" spans="1:5">
      <c r="A515">
        <f>YEAR(B515)</f>
        <v/>
      </c>
      <c r="B515">
        <f>'Input EIA Imports Petroleum'!A514</f>
        <v/>
      </c>
      <c r="C515">
        <f>'Input EIA Imports Petroleum'!K514</f>
        <v/>
      </c>
      <c r="D515">
        <f>'Input EIA Imports Petroleum'!L514</f>
        <v/>
      </c>
      <c r="E515">
        <f>VLOOKUP('Input EIA Imports Petroleum'!$E514,'EIA Petroleum Classification'!$A:$B,2,FALSE)</f>
        <v/>
      </c>
    </row>
    <row r="516" spans="1:5">
      <c r="A516">
        <f>YEAR(B516)</f>
        <v/>
      </c>
      <c r="B516">
        <f>'Input EIA Imports Petroleum'!A515</f>
        <v/>
      </c>
      <c r="C516">
        <f>'Input EIA Imports Petroleum'!K515</f>
        <v/>
      </c>
      <c r="D516">
        <f>'Input EIA Imports Petroleum'!L515</f>
        <v/>
      </c>
      <c r="E516">
        <f>VLOOKUP('Input EIA Imports Petroleum'!$E515,'EIA Petroleum Classification'!$A:$B,2,FALSE)</f>
        <v/>
      </c>
    </row>
    <row r="517" spans="1:5">
      <c r="A517">
        <f>YEAR(B517)</f>
        <v/>
      </c>
      <c r="B517">
        <f>'Input EIA Imports Petroleum'!A516</f>
        <v/>
      </c>
      <c r="C517">
        <f>'Input EIA Imports Petroleum'!K516</f>
        <v/>
      </c>
      <c r="D517">
        <f>'Input EIA Imports Petroleum'!L516</f>
        <v/>
      </c>
      <c r="E517">
        <f>VLOOKUP('Input EIA Imports Petroleum'!$E516,'EIA Petroleum Classification'!$A:$B,2,FALSE)</f>
        <v/>
      </c>
    </row>
    <row r="518" spans="1:5">
      <c r="A518">
        <f>YEAR(B518)</f>
        <v/>
      </c>
      <c r="B518">
        <f>'Input EIA Imports Petroleum'!A517</f>
        <v/>
      </c>
      <c r="C518">
        <f>'Input EIA Imports Petroleum'!K517</f>
        <v/>
      </c>
      <c r="D518">
        <f>'Input EIA Imports Petroleum'!L517</f>
        <v/>
      </c>
      <c r="E518">
        <f>VLOOKUP('Input EIA Imports Petroleum'!$E517,'EIA Petroleum Classification'!$A:$B,2,FALSE)</f>
        <v/>
      </c>
    </row>
    <row r="519" spans="1:5">
      <c r="A519">
        <f>YEAR(B519)</f>
        <v/>
      </c>
      <c r="B519">
        <f>'Input EIA Imports Petroleum'!A518</f>
        <v/>
      </c>
      <c r="C519">
        <f>'Input EIA Imports Petroleum'!K518</f>
        <v/>
      </c>
      <c r="D519">
        <f>'Input EIA Imports Petroleum'!L518</f>
        <v/>
      </c>
      <c r="E519">
        <f>VLOOKUP('Input EIA Imports Petroleum'!$E518,'EIA Petroleum Classification'!$A:$B,2,FALSE)</f>
        <v/>
      </c>
    </row>
    <row r="520" spans="1:5">
      <c r="A520">
        <f>YEAR(B520)</f>
        <v/>
      </c>
      <c r="B520">
        <f>'Input EIA Imports Petroleum'!A519</f>
        <v/>
      </c>
      <c r="C520">
        <f>'Input EIA Imports Petroleum'!K519</f>
        <v/>
      </c>
      <c r="D520">
        <f>'Input EIA Imports Petroleum'!L519</f>
        <v/>
      </c>
      <c r="E520">
        <f>VLOOKUP('Input EIA Imports Petroleum'!$E519,'EIA Petroleum Classification'!$A:$B,2,FALSE)</f>
        <v/>
      </c>
    </row>
    <row r="521" spans="1:5">
      <c r="A521">
        <f>YEAR(B521)</f>
        <v/>
      </c>
      <c r="B521">
        <f>'Input EIA Imports Petroleum'!A520</f>
        <v/>
      </c>
      <c r="C521">
        <f>'Input EIA Imports Petroleum'!K520</f>
        <v/>
      </c>
      <c r="D521">
        <f>'Input EIA Imports Petroleum'!L520</f>
        <v/>
      </c>
      <c r="E521">
        <f>VLOOKUP('Input EIA Imports Petroleum'!$E520,'EIA Petroleum Classification'!$A:$B,2,FALSE)</f>
        <v/>
      </c>
    </row>
    <row r="522" spans="1:5">
      <c r="A522">
        <f>YEAR(B522)</f>
        <v/>
      </c>
      <c r="B522">
        <f>'Input EIA Imports Petroleum'!A521</f>
        <v/>
      </c>
      <c r="C522">
        <f>'Input EIA Imports Petroleum'!K521</f>
        <v/>
      </c>
      <c r="D522">
        <f>'Input EIA Imports Petroleum'!L521</f>
        <v/>
      </c>
      <c r="E522">
        <f>VLOOKUP('Input EIA Imports Petroleum'!$E521,'EIA Petroleum Classification'!$A:$B,2,FALSE)</f>
        <v/>
      </c>
    </row>
    <row r="523" spans="1:5">
      <c r="A523">
        <f>YEAR(B523)</f>
        <v/>
      </c>
      <c r="B523">
        <f>'Input EIA Imports Petroleum'!A522</f>
        <v/>
      </c>
      <c r="C523">
        <f>'Input EIA Imports Petroleum'!K522</f>
        <v/>
      </c>
      <c r="D523">
        <f>'Input EIA Imports Petroleum'!L522</f>
        <v/>
      </c>
      <c r="E523">
        <f>VLOOKUP('Input EIA Imports Petroleum'!$E522,'EIA Petroleum Classification'!$A:$B,2,FALSE)</f>
        <v/>
      </c>
    </row>
    <row r="524" spans="1:5">
      <c r="A524">
        <f>YEAR(B524)</f>
        <v/>
      </c>
      <c r="B524">
        <f>'Input EIA Imports Petroleum'!A523</f>
        <v/>
      </c>
      <c r="C524">
        <f>'Input EIA Imports Petroleum'!K523</f>
        <v/>
      </c>
      <c r="D524">
        <f>'Input EIA Imports Petroleum'!L523</f>
        <v/>
      </c>
      <c r="E524">
        <f>VLOOKUP('Input EIA Imports Petroleum'!$E523,'EIA Petroleum Classification'!$A:$B,2,FALSE)</f>
        <v/>
      </c>
    </row>
    <row r="525" spans="1:5">
      <c r="A525">
        <f>YEAR(B525)</f>
        <v/>
      </c>
      <c r="B525">
        <f>'Input EIA Imports Petroleum'!A524</f>
        <v/>
      </c>
      <c r="C525">
        <f>'Input EIA Imports Petroleum'!K524</f>
        <v/>
      </c>
      <c r="D525">
        <f>'Input EIA Imports Petroleum'!L524</f>
        <v/>
      </c>
      <c r="E525">
        <f>VLOOKUP('Input EIA Imports Petroleum'!$E524,'EIA Petroleum Classification'!$A:$B,2,FALSE)</f>
        <v/>
      </c>
    </row>
    <row r="526" spans="1:5">
      <c r="A526">
        <f>YEAR(B526)</f>
        <v/>
      </c>
      <c r="B526">
        <f>'Input EIA Imports Petroleum'!A525</f>
        <v/>
      </c>
      <c r="C526">
        <f>'Input EIA Imports Petroleum'!K525</f>
        <v/>
      </c>
      <c r="D526">
        <f>'Input EIA Imports Petroleum'!L525</f>
        <v/>
      </c>
      <c r="E526">
        <f>VLOOKUP('Input EIA Imports Petroleum'!$E525,'EIA Petroleum Classification'!$A:$B,2,FALSE)</f>
        <v/>
      </c>
    </row>
    <row r="527" spans="1:5">
      <c r="A527">
        <f>YEAR(B527)</f>
        <v/>
      </c>
      <c r="B527">
        <f>'Input EIA Imports Petroleum'!A526</f>
        <v/>
      </c>
      <c r="C527">
        <f>'Input EIA Imports Petroleum'!K526</f>
        <v/>
      </c>
      <c r="D527">
        <f>'Input EIA Imports Petroleum'!L526</f>
        <v/>
      </c>
      <c r="E527">
        <f>VLOOKUP('Input EIA Imports Petroleum'!$E526,'EIA Petroleum Classification'!$A:$B,2,FALSE)</f>
        <v/>
      </c>
    </row>
    <row r="528" spans="1:5">
      <c r="A528">
        <f>YEAR(B528)</f>
        <v/>
      </c>
      <c r="B528">
        <f>'Input EIA Imports Petroleum'!A527</f>
        <v/>
      </c>
      <c r="C528">
        <f>'Input EIA Imports Petroleum'!K527</f>
        <v/>
      </c>
      <c r="D528">
        <f>'Input EIA Imports Petroleum'!L527</f>
        <v/>
      </c>
      <c r="E528">
        <f>VLOOKUP('Input EIA Imports Petroleum'!$E527,'EIA Petroleum Classification'!$A:$B,2,FALSE)</f>
        <v/>
      </c>
    </row>
    <row r="529" spans="1:5">
      <c r="A529">
        <f>YEAR(B529)</f>
        <v/>
      </c>
      <c r="B529">
        <f>'Input EIA Imports Petroleum'!A528</f>
        <v/>
      </c>
      <c r="C529">
        <f>'Input EIA Imports Petroleum'!K528</f>
        <v/>
      </c>
      <c r="D529">
        <f>'Input EIA Imports Petroleum'!L528</f>
        <v/>
      </c>
      <c r="E529">
        <f>VLOOKUP('Input EIA Imports Petroleum'!$E528,'EIA Petroleum Classification'!$A:$B,2,FALSE)</f>
        <v/>
      </c>
    </row>
    <row r="530" spans="1:5">
      <c r="A530">
        <f>YEAR(B530)</f>
        <v/>
      </c>
      <c r="B530">
        <f>'Input EIA Imports Petroleum'!A529</f>
        <v/>
      </c>
      <c r="C530">
        <f>'Input EIA Imports Petroleum'!K529</f>
        <v/>
      </c>
      <c r="D530">
        <f>'Input EIA Imports Petroleum'!L529</f>
        <v/>
      </c>
      <c r="E530">
        <f>VLOOKUP('Input EIA Imports Petroleum'!$E529,'EIA Petroleum Classification'!$A:$B,2,FALSE)</f>
        <v/>
      </c>
    </row>
    <row r="531" spans="1:5">
      <c r="A531">
        <f>YEAR(B531)</f>
        <v/>
      </c>
      <c r="B531">
        <f>'Input EIA Imports Petroleum'!A530</f>
        <v/>
      </c>
      <c r="C531">
        <f>'Input EIA Imports Petroleum'!K530</f>
        <v/>
      </c>
      <c r="D531">
        <f>'Input EIA Imports Petroleum'!L530</f>
        <v/>
      </c>
      <c r="E531">
        <f>VLOOKUP('Input EIA Imports Petroleum'!$E530,'EIA Petroleum Classification'!$A:$B,2,FALSE)</f>
        <v/>
      </c>
    </row>
    <row r="532" spans="1:5">
      <c r="A532">
        <f>YEAR(B532)</f>
        <v/>
      </c>
      <c r="B532">
        <f>'Input EIA Imports Petroleum'!A531</f>
        <v/>
      </c>
      <c r="C532">
        <f>'Input EIA Imports Petroleum'!K531</f>
        <v/>
      </c>
      <c r="D532">
        <f>'Input EIA Imports Petroleum'!L531</f>
        <v/>
      </c>
      <c r="E532">
        <f>VLOOKUP('Input EIA Imports Petroleum'!$E531,'EIA Petroleum Classification'!$A:$B,2,FALSE)</f>
        <v/>
      </c>
    </row>
    <row r="533" spans="1:5">
      <c r="A533">
        <f>YEAR(B533)</f>
        <v/>
      </c>
      <c r="B533">
        <f>'Input EIA Imports Petroleum'!A532</f>
        <v/>
      </c>
      <c r="C533">
        <f>'Input EIA Imports Petroleum'!K532</f>
        <v/>
      </c>
      <c r="D533">
        <f>'Input EIA Imports Petroleum'!L532</f>
        <v/>
      </c>
      <c r="E533">
        <f>VLOOKUP('Input EIA Imports Petroleum'!$E532,'EIA Petroleum Classification'!$A:$B,2,FALSE)</f>
        <v/>
      </c>
    </row>
    <row r="534" spans="1:5">
      <c r="A534">
        <f>YEAR(B534)</f>
        <v/>
      </c>
      <c r="B534">
        <f>'Input EIA Imports Petroleum'!A533</f>
        <v/>
      </c>
      <c r="C534">
        <f>'Input EIA Imports Petroleum'!K533</f>
        <v/>
      </c>
      <c r="D534">
        <f>'Input EIA Imports Petroleum'!L533</f>
        <v/>
      </c>
      <c r="E534">
        <f>VLOOKUP('Input EIA Imports Petroleum'!$E533,'EIA Petroleum Classification'!$A:$B,2,FALSE)</f>
        <v/>
      </c>
    </row>
    <row r="535" spans="1:5">
      <c r="A535">
        <f>YEAR(B535)</f>
        <v/>
      </c>
      <c r="B535">
        <f>'Input EIA Imports Petroleum'!A534</f>
        <v/>
      </c>
      <c r="C535">
        <f>'Input EIA Imports Petroleum'!K534</f>
        <v/>
      </c>
      <c r="D535">
        <f>'Input EIA Imports Petroleum'!L534</f>
        <v/>
      </c>
      <c r="E535">
        <f>VLOOKUP('Input EIA Imports Petroleum'!$E534,'EIA Petroleum Classification'!$A:$B,2,FALSE)</f>
        <v/>
      </c>
    </row>
    <row r="536" spans="1:5">
      <c r="A536">
        <f>YEAR(B536)</f>
        <v/>
      </c>
      <c r="B536">
        <f>'Input EIA Imports Petroleum'!A535</f>
        <v/>
      </c>
      <c r="C536">
        <f>'Input EIA Imports Petroleum'!K535</f>
        <v/>
      </c>
      <c r="D536">
        <f>'Input EIA Imports Petroleum'!L535</f>
        <v/>
      </c>
      <c r="E536">
        <f>VLOOKUP('Input EIA Imports Petroleum'!$E535,'EIA Petroleum Classification'!$A:$B,2,FALSE)</f>
        <v/>
      </c>
    </row>
    <row r="537" spans="1:5">
      <c r="A537">
        <f>YEAR(B537)</f>
        <v/>
      </c>
      <c r="B537">
        <f>'Input EIA Imports Petroleum'!A536</f>
        <v/>
      </c>
      <c r="C537">
        <f>'Input EIA Imports Petroleum'!K536</f>
        <v/>
      </c>
      <c r="D537">
        <f>'Input EIA Imports Petroleum'!L536</f>
        <v/>
      </c>
      <c r="E537">
        <f>VLOOKUP('Input EIA Imports Petroleum'!$E536,'EIA Petroleum Classification'!$A:$B,2,FALSE)</f>
        <v/>
      </c>
    </row>
    <row r="538" spans="1:5">
      <c r="A538">
        <f>YEAR(B538)</f>
        <v/>
      </c>
      <c r="B538">
        <f>'Input EIA Imports Petroleum'!A537</f>
        <v/>
      </c>
      <c r="C538">
        <f>'Input EIA Imports Petroleum'!K537</f>
        <v/>
      </c>
      <c r="D538">
        <f>'Input EIA Imports Petroleum'!L537</f>
        <v/>
      </c>
      <c r="E538">
        <f>VLOOKUP('Input EIA Imports Petroleum'!$E537,'EIA Petroleum Classification'!$A:$B,2,FALSE)</f>
        <v/>
      </c>
    </row>
    <row r="539" spans="1:5">
      <c r="A539">
        <f>YEAR(B539)</f>
        <v/>
      </c>
      <c r="B539">
        <f>'Input EIA Imports Petroleum'!A538</f>
        <v/>
      </c>
      <c r="C539">
        <f>'Input EIA Imports Petroleum'!K538</f>
        <v/>
      </c>
      <c r="D539">
        <f>'Input EIA Imports Petroleum'!L538</f>
        <v/>
      </c>
      <c r="E539">
        <f>VLOOKUP('Input EIA Imports Petroleum'!$E538,'EIA Petroleum Classification'!$A:$B,2,FALSE)</f>
        <v/>
      </c>
    </row>
    <row r="540" spans="1:5">
      <c r="A540">
        <f>YEAR(B540)</f>
        <v/>
      </c>
      <c r="B540">
        <f>'Input EIA Imports Petroleum'!A539</f>
        <v/>
      </c>
      <c r="C540">
        <f>'Input EIA Imports Petroleum'!K539</f>
        <v/>
      </c>
      <c r="D540">
        <f>'Input EIA Imports Petroleum'!L539</f>
        <v/>
      </c>
      <c r="E540">
        <f>VLOOKUP('Input EIA Imports Petroleum'!$E539,'EIA Petroleum Classification'!$A:$B,2,FALSE)</f>
        <v/>
      </c>
    </row>
    <row r="541" spans="1:5">
      <c r="A541">
        <f>YEAR(B541)</f>
        <v/>
      </c>
      <c r="B541">
        <f>'Input EIA Imports Petroleum'!A540</f>
        <v/>
      </c>
      <c r="C541">
        <f>'Input EIA Imports Petroleum'!K540</f>
        <v/>
      </c>
      <c r="D541">
        <f>'Input EIA Imports Petroleum'!L540</f>
        <v/>
      </c>
      <c r="E541">
        <f>VLOOKUP('Input EIA Imports Petroleum'!$E540,'EIA Petroleum Classification'!$A:$B,2,FALSE)</f>
        <v/>
      </c>
    </row>
    <row r="542" spans="1:5">
      <c r="A542">
        <f>YEAR(B542)</f>
        <v/>
      </c>
      <c r="B542">
        <f>'Input EIA Imports Petroleum'!A541</f>
        <v/>
      </c>
      <c r="C542">
        <f>'Input EIA Imports Petroleum'!K541</f>
        <v/>
      </c>
      <c r="D542">
        <f>'Input EIA Imports Petroleum'!L541</f>
        <v/>
      </c>
      <c r="E542">
        <f>VLOOKUP('Input EIA Imports Petroleum'!$E541,'EIA Petroleum Classification'!$A:$B,2,FALSE)</f>
        <v/>
      </c>
    </row>
    <row r="543" spans="1:5">
      <c r="A543">
        <f>YEAR(B543)</f>
        <v/>
      </c>
      <c r="B543">
        <f>'Input EIA Imports Petroleum'!A542</f>
        <v/>
      </c>
      <c r="C543">
        <f>'Input EIA Imports Petroleum'!K542</f>
        <v/>
      </c>
      <c r="D543">
        <f>'Input EIA Imports Petroleum'!L542</f>
        <v/>
      </c>
      <c r="E543">
        <f>VLOOKUP('Input EIA Imports Petroleum'!$E542,'EIA Petroleum Classification'!$A:$B,2,FALSE)</f>
        <v/>
      </c>
    </row>
    <row r="544" spans="1:5">
      <c r="A544">
        <f>YEAR(B544)</f>
        <v/>
      </c>
      <c r="B544">
        <f>'Input EIA Imports Petroleum'!A543</f>
        <v/>
      </c>
      <c r="C544">
        <f>'Input EIA Imports Petroleum'!K543</f>
        <v/>
      </c>
      <c r="D544">
        <f>'Input EIA Imports Petroleum'!L543</f>
        <v/>
      </c>
      <c r="E544">
        <f>VLOOKUP('Input EIA Imports Petroleum'!$E543,'EIA Petroleum Classification'!$A:$B,2,FALSE)</f>
        <v/>
      </c>
    </row>
    <row r="545" spans="1:5">
      <c r="A545">
        <f>YEAR(B545)</f>
        <v/>
      </c>
      <c r="B545">
        <f>'Input EIA Imports Petroleum'!A544</f>
        <v/>
      </c>
      <c r="C545">
        <f>'Input EIA Imports Petroleum'!K544</f>
        <v/>
      </c>
      <c r="D545">
        <f>'Input EIA Imports Petroleum'!L544</f>
        <v/>
      </c>
      <c r="E545">
        <f>VLOOKUP('Input EIA Imports Petroleum'!$E544,'EIA Petroleum Classification'!$A:$B,2,FALSE)</f>
        <v/>
      </c>
    </row>
    <row r="546" spans="1:5">
      <c r="A546">
        <f>YEAR(B546)</f>
        <v/>
      </c>
      <c r="B546">
        <f>'Input EIA Imports Petroleum'!A545</f>
        <v/>
      </c>
      <c r="C546">
        <f>'Input EIA Imports Petroleum'!K545</f>
        <v/>
      </c>
      <c r="D546">
        <f>'Input EIA Imports Petroleum'!L545</f>
        <v/>
      </c>
      <c r="E546">
        <f>VLOOKUP('Input EIA Imports Petroleum'!$E545,'EIA Petroleum Classification'!$A:$B,2,FALSE)</f>
        <v/>
      </c>
    </row>
    <row r="547" spans="1:5">
      <c r="A547">
        <f>YEAR(B547)</f>
        <v/>
      </c>
      <c r="B547">
        <f>'Input EIA Imports Petroleum'!A546</f>
        <v/>
      </c>
      <c r="C547">
        <f>'Input EIA Imports Petroleum'!K546</f>
        <v/>
      </c>
      <c r="D547">
        <f>'Input EIA Imports Petroleum'!L546</f>
        <v/>
      </c>
      <c r="E547">
        <f>VLOOKUP('Input EIA Imports Petroleum'!$E546,'EIA Petroleum Classification'!$A:$B,2,FALSE)</f>
        <v/>
      </c>
    </row>
    <row r="548" spans="1:5">
      <c r="A548">
        <f>YEAR(B548)</f>
        <v/>
      </c>
      <c r="B548">
        <f>'Input EIA Imports Petroleum'!A547</f>
        <v/>
      </c>
      <c r="C548">
        <f>'Input EIA Imports Petroleum'!K547</f>
        <v/>
      </c>
      <c r="D548">
        <f>'Input EIA Imports Petroleum'!L547</f>
        <v/>
      </c>
      <c r="E548">
        <f>VLOOKUP('Input EIA Imports Petroleum'!$E547,'EIA Petroleum Classification'!$A:$B,2,FALSE)</f>
        <v/>
      </c>
    </row>
    <row r="549" spans="1:5">
      <c r="A549">
        <f>YEAR(B549)</f>
        <v/>
      </c>
      <c r="B549">
        <f>'Input EIA Imports Petroleum'!A548</f>
        <v/>
      </c>
      <c r="C549">
        <f>'Input EIA Imports Petroleum'!K548</f>
        <v/>
      </c>
      <c r="D549">
        <f>'Input EIA Imports Petroleum'!L548</f>
        <v/>
      </c>
      <c r="E549">
        <f>VLOOKUP('Input EIA Imports Petroleum'!$E548,'EIA Petroleum Classification'!$A:$B,2,FALSE)</f>
        <v/>
      </c>
    </row>
    <row r="550" spans="1:5">
      <c r="A550">
        <f>YEAR(B550)</f>
        <v/>
      </c>
      <c r="B550">
        <f>'Input EIA Imports Petroleum'!A549</f>
        <v/>
      </c>
      <c r="C550">
        <f>'Input EIA Imports Petroleum'!K549</f>
        <v/>
      </c>
      <c r="D550">
        <f>'Input EIA Imports Petroleum'!L549</f>
        <v/>
      </c>
      <c r="E550">
        <f>VLOOKUP('Input EIA Imports Petroleum'!$E549,'EIA Petroleum Classification'!$A:$B,2,FALSE)</f>
        <v/>
      </c>
    </row>
    <row r="551" spans="1:5">
      <c r="A551">
        <f>YEAR(B551)</f>
        <v/>
      </c>
      <c r="B551">
        <f>'Input EIA Imports Petroleum'!A550</f>
        <v/>
      </c>
      <c r="C551">
        <f>'Input EIA Imports Petroleum'!K550</f>
        <v/>
      </c>
      <c r="D551">
        <f>'Input EIA Imports Petroleum'!L550</f>
        <v/>
      </c>
      <c r="E551">
        <f>VLOOKUP('Input EIA Imports Petroleum'!$E550,'EIA Petroleum Classification'!$A:$B,2,FALSE)</f>
        <v/>
      </c>
    </row>
    <row r="552" spans="1:5">
      <c r="A552">
        <f>YEAR(B552)</f>
        <v/>
      </c>
      <c r="B552">
        <f>'Input EIA Imports Petroleum'!A551</f>
        <v/>
      </c>
      <c r="C552">
        <f>'Input EIA Imports Petroleum'!K551</f>
        <v/>
      </c>
      <c r="D552">
        <f>'Input EIA Imports Petroleum'!L551</f>
        <v/>
      </c>
      <c r="E552">
        <f>VLOOKUP('Input EIA Imports Petroleum'!$E551,'EIA Petroleum Classification'!$A:$B,2,FALSE)</f>
        <v/>
      </c>
    </row>
    <row r="553" spans="1:5">
      <c r="A553">
        <f>YEAR(B553)</f>
        <v/>
      </c>
      <c r="B553">
        <f>'Input EIA Imports Petroleum'!A552</f>
        <v/>
      </c>
      <c r="C553">
        <f>'Input EIA Imports Petroleum'!K552</f>
        <v/>
      </c>
      <c r="D553">
        <f>'Input EIA Imports Petroleum'!L552</f>
        <v/>
      </c>
      <c r="E553">
        <f>VLOOKUP('Input EIA Imports Petroleum'!$E552,'EIA Petroleum Classification'!$A:$B,2,FALSE)</f>
        <v/>
      </c>
    </row>
    <row r="554" spans="1:5">
      <c r="A554">
        <f>YEAR(B554)</f>
        <v/>
      </c>
      <c r="B554">
        <f>'Input EIA Imports Petroleum'!A553</f>
        <v/>
      </c>
      <c r="C554">
        <f>'Input EIA Imports Petroleum'!K553</f>
        <v/>
      </c>
      <c r="D554">
        <f>'Input EIA Imports Petroleum'!L553</f>
        <v/>
      </c>
      <c r="E554">
        <f>VLOOKUP('Input EIA Imports Petroleum'!$E553,'EIA Petroleum Classification'!$A:$B,2,FALSE)</f>
        <v/>
      </c>
    </row>
    <row r="555" spans="1:5">
      <c r="A555">
        <f>YEAR(B555)</f>
        <v/>
      </c>
      <c r="B555">
        <f>'Input EIA Imports Petroleum'!A554</f>
        <v/>
      </c>
      <c r="C555">
        <f>'Input EIA Imports Petroleum'!K554</f>
        <v/>
      </c>
      <c r="D555">
        <f>'Input EIA Imports Petroleum'!L554</f>
        <v/>
      </c>
      <c r="E555">
        <f>VLOOKUP('Input EIA Imports Petroleum'!$E554,'EIA Petroleum Classification'!$A:$B,2,FALSE)</f>
        <v/>
      </c>
    </row>
    <row r="556" spans="1:5">
      <c r="A556">
        <f>YEAR(B556)</f>
        <v/>
      </c>
      <c r="B556">
        <f>'Input EIA Imports Petroleum'!A555</f>
        <v/>
      </c>
      <c r="C556">
        <f>'Input EIA Imports Petroleum'!K555</f>
        <v/>
      </c>
      <c r="D556">
        <f>'Input EIA Imports Petroleum'!L555</f>
        <v/>
      </c>
      <c r="E556">
        <f>VLOOKUP('Input EIA Imports Petroleum'!$E555,'EIA Petroleum Classification'!$A:$B,2,FALSE)</f>
        <v/>
      </c>
    </row>
    <row r="557" spans="1:5">
      <c r="A557">
        <f>YEAR(B557)</f>
        <v/>
      </c>
      <c r="B557">
        <f>'Input EIA Imports Petroleum'!A556</f>
        <v/>
      </c>
      <c r="C557">
        <f>'Input EIA Imports Petroleum'!K556</f>
        <v/>
      </c>
      <c r="D557">
        <f>'Input EIA Imports Petroleum'!L556</f>
        <v/>
      </c>
      <c r="E557">
        <f>VLOOKUP('Input EIA Imports Petroleum'!$E556,'EIA Petroleum Classification'!$A:$B,2,FALSE)</f>
        <v/>
      </c>
    </row>
    <row r="558" spans="1:5">
      <c r="A558">
        <f>YEAR(B558)</f>
        <v/>
      </c>
      <c r="B558">
        <f>'Input EIA Imports Petroleum'!A557</f>
        <v/>
      </c>
      <c r="C558">
        <f>'Input EIA Imports Petroleum'!K557</f>
        <v/>
      </c>
      <c r="D558">
        <f>'Input EIA Imports Petroleum'!L557</f>
        <v/>
      </c>
      <c r="E558">
        <f>VLOOKUP('Input EIA Imports Petroleum'!$E557,'EIA Petroleum Classification'!$A:$B,2,FALSE)</f>
        <v/>
      </c>
    </row>
    <row r="559" spans="1:5">
      <c r="A559">
        <f>YEAR(B559)</f>
        <v/>
      </c>
      <c r="B559">
        <f>'Input EIA Imports Petroleum'!A558</f>
        <v/>
      </c>
      <c r="C559">
        <f>'Input EIA Imports Petroleum'!K558</f>
        <v/>
      </c>
      <c r="D559">
        <f>'Input EIA Imports Petroleum'!L558</f>
        <v/>
      </c>
      <c r="E559">
        <f>VLOOKUP('Input EIA Imports Petroleum'!$E558,'EIA Petroleum Classification'!$A:$B,2,FALSE)</f>
        <v/>
      </c>
    </row>
    <row r="560" spans="1:5">
      <c r="A560">
        <f>YEAR(B560)</f>
        <v/>
      </c>
      <c r="B560">
        <f>'Input EIA Imports Petroleum'!A559</f>
        <v/>
      </c>
      <c r="C560">
        <f>'Input EIA Imports Petroleum'!K559</f>
        <v/>
      </c>
      <c r="D560">
        <f>'Input EIA Imports Petroleum'!L559</f>
        <v/>
      </c>
      <c r="E560">
        <f>VLOOKUP('Input EIA Imports Petroleum'!$E559,'EIA Petroleum Classification'!$A:$B,2,FALSE)</f>
        <v/>
      </c>
    </row>
    <row r="561" spans="1:5">
      <c r="A561">
        <f>YEAR(B561)</f>
        <v/>
      </c>
      <c r="B561">
        <f>'Input EIA Imports Petroleum'!A560</f>
        <v/>
      </c>
      <c r="C561">
        <f>'Input EIA Imports Petroleum'!K560</f>
        <v/>
      </c>
      <c r="D561">
        <f>'Input EIA Imports Petroleum'!L560</f>
        <v/>
      </c>
      <c r="E561">
        <f>VLOOKUP('Input EIA Imports Petroleum'!$E560,'EIA Petroleum Classification'!$A:$B,2,FALSE)</f>
        <v/>
      </c>
    </row>
    <row r="562" spans="1:5">
      <c r="A562">
        <f>YEAR(B562)</f>
        <v/>
      </c>
      <c r="B562">
        <f>'Input EIA Imports Petroleum'!A561</f>
        <v/>
      </c>
      <c r="C562">
        <f>'Input EIA Imports Petroleum'!K561</f>
        <v/>
      </c>
      <c r="D562">
        <f>'Input EIA Imports Petroleum'!L561</f>
        <v/>
      </c>
      <c r="E562">
        <f>VLOOKUP('Input EIA Imports Petroleum'!$E561,'EIA Petroleum Classification'!$A:$B,2,FALSE)</f>
        <v/>
      </c>
    </row>
    <row r="563" spans="1:5">
      <c r="A563">
        <f>YEAR(B563)</f>
        <v/>
      </c>
      <c r="B563">
        <f>'Input EIA Imports Petroleum'!A562</f>
        <v/>
      </c>
      <c r="C563">
        <f>'Input EIA Imports Petroleum'!K562</f>
        <v/>
      </c>
      <c r="D563">
        <f>'Input EIA Imports Petroleum'!L562</f>
        <v/>
      </c>
      <c r="E563">
        <f>VLOOKUP('Input EIA Imports Petroleum'!$E562,'EIA Petroleum Classification'!$A:$B,2,FALSE)</f>
        <v/>
      </c>
    </row>
    <row r="564" spans="1:5">
      <c r="A564">
        <f>YEAR(B564)</f>
        <v/>
      </c>
      <c r="B564">
        <f>'Input EIA Imports Petroleum'!A563</f>
        <v/>
      </c>
      <c r="C564">
        <f>'Input EIA Imports Petroleum'!K563</f>
        <v/>
      </c>
      <c r="D564">
        <f>'Input EIA Imports Petroleum'!L563</f>
        <v/>
      </c>
      <c r="E564">
        <f>VLOOKUP('Input EIA Imports Petroleum'!$E563,'EIA Petroleum Classification'!$A:$B,2,FALSE)</f>
        <v/>
      </c>
    </row>
    <row r="565" spans="1:5">
      <c r="A565">
        <f>YEAR(B565)</f>
        <v/>
      </c>
      <c r="B565">
        <f>'Input EIA Imports Petroleum'!A564</f>
        <v/>
      </c>
      <c r="C565">
        <f>'Input EIA Imports Petroleum'!K564</f>
        <v/>
      </c>
      <c r="D565">
        <f>'Input EIA Imports Petroleum'!L564</f>
        <v/>
      </c>
      <c r="E565">
        <f>VLOOKUP('Input EIA Imports Petroleum'!$E564,'EIA Petroleum Classification'!$A:$B,2,FALSE)</f>
        <v/>
      </c>
    </row>
    <row r="566" spans="1:5">
      <c r="A566">
        <f>YEAR(B566)</f>
        <v/>
      </c>
      <c r="B566">
        <f>'Input EIA Imports Petroleum'!A565</f>
        <v/>
      </c>
      <c r="C566">
        <f>'Input EIA Imports Petroleum'!K565</f>
        <v/>
      </c>
      <c r="D566">
        <f>'Input EIA Imports Petroleum'!L565</f>
        <v/>
      </c>
      <c r="E566">
        <f>VLOOKUP('Input EIA Imports Petroleum'!$E565,'EIA Petroleum Classification'!$A:$B,2,FALSE)</f>
        <v/>
      </c>
    </row>
    <row r="567" spans="1:5">
      <c r="A567">
        <f>YEAR(B567)</f>
        <v/>
      </c>
      <c r="B567">
        <f>'Input EIA Imports Petroleum'!A566</f>
        <v/>
      </c>
      <c r="C567">
        <f>'Input EIA Imports Petroleum'!K566</f>
        <v/>
      </c>
      <c r="D567">
        <f>'Input EIA Imports Petroleum'!L566</f>
        <v/>
      </c>
      <c r="E567">
        <f>VLOOKUP('Input EIA Imports Petroleum'!$E566,'EIA Petroleum Classification'!$A:$B,2,FALSE)</f>
        <v/>
      </c>
    </row>
    <row r="568" spans="1:5">
      <c r="A568">
        <f>YEAR(B568)</f>
        <v/>
      </c>
      <c r="B568">
        <f>'Input EIA Imports Petroleum'!A567</f>
        <v/>
      </c>
      <c r="C568">
        <f>'Input EIA Imports Petroleum'!K567</f>
        <v/>
      </c>
      <c r="D568">
        <f>'Input EIA Imports Petroleum'!L567</f>
        <v/>
      </c>
      <c r="E568">
        <f>VLOOKUP('Input EIA Imports Petroleum'!$E567,'EIA Petroleum Classification'!$A:$B,2,FALSE)</f>
        <v/>
      </c>
    </row>
    <row r="569" spans="1:5">
      <c r="A569">
        <f>YEAR(B569)</f>
        <v/>
      </c>
      <c r="B569">
        <f>'Input EIA Imports Petroleum'!A568</f>
        <v/>
      </c>
      <c r="C569">
        <f>'Input EIA Imports Petroleum'!K568</f>
        <v/>
      </c>
      <c r="D569">
        <f>'Input EIA Imports Petroleum'!L568</f>
        <v/>
      </c>
      <c r="E569">
        <f>VLOOKUP('Input EIA Imports Petroleum'!$E568,'EIA Petroleum Classification'!$A:$B,2,FALSE)</f>
        <v/>
      </c>
    </row>
    <row r="570" spans="1:5">
      <c r="A570">
        <f>YEAR(B570)</f>
        <v/>
      </c>
      <c r="B570">
        <f>'Input EIA Imports Petroleum'!A569</f>
        <v/>
      </c>
      <c r="C570">
        <f>'Input EIA Imports Petroleum'!K569</f>
        <v/>
      </c>
      <c r="D570">
        <f>'Input EIA Imports Petroleum'!L569</f>
        <v/>
      </c>
      <c r="E570">
        <f>VLOOKUP('Input EIA Imports Petroleum'!$E569,'EIA Petroleum Classification'!$A:$B,2,FALSE)</f>
        <v/>
      </c>
    </row>
    <row r="571" spans="1:5">
      <c r="A571">
        <f>YEAR(B571)</f>
        <v/>
      </c>
      <c r="B571">
        <f>'Input EIA Imports Petroleum'!A570</f>
        <v/>
      </c>
      <c r="C571">
        <f>'Input EIA Imports Petroleum'!K570</f>
        <v/>
      </c>
      <c r="D571">
        <f>'Input EIA Imports Petroleum'!L570</f>
        <v/>
      </c>
      <c r="E571">
        <f>VLOOKUP('Input EIA Imports Petroleum'!$E570,'EIA Petroleum Classification'!$A:$B,2,FALSE)</f>
        <v/>
      </c>
    </row>
    <row r="572" spans="1:5">
      <c r="A572">
        <f>YEAR(B572)</f>
        <v/>
      </c>
      <c r="B572">
        <f>'Input EIA Imports Petroleum'!A571</f>
        <v/>
      </c>
      <c r="C572">
        <f>'Input EIA Imports Petroleum'!K571</f>
        <v/>
      </c>
      <c r="D572">
        <f>'Input EIA Imports Petroleum'!L571</f>
        <v/>
      </c>
      <c r="E572">
        <f>VLOOKUP('Input EIA Imports Petroleum'!$E571,'EIA Petroleum Classification'!$A:$B,2,FALSE)</f>
        <v/>
      </c>
    </row>
    <row r="573" spans="1:5">
      <c r="A573">
        <f>YEAR(B573)</f>
        <v/>
      </c>
      <c r="B573">
        <f>'Input EIA Imports Petroleum'!A572</f>
        <v/>
      </c>
      <c r="C573">
        <f>'Input EIA Imports Petroleum'!K572</f>
        <v/>
      </c>
      <c r="D573">
        <f>'Input EIA Imports Petroleum'!L572</f>
        <v/>
      </c>
      <c r="E573">
        <f>VLOOKUP('Input EIA Imports Petroleum'!$E572,'EIA Petroleum Classification'!$A:$B,2,FALSE)</f>
        <v/>
      </c>
    </row>
    <row r="574" spans="1:5">
      <c r="A574">
        <f>YEAR(B574)</f>
        <v/>
      </c>
      <c r="B574">
        <f>'Input EIA Imports Petroleum'!A573</f>
        <v/>
      </c>
      <c r="C574">
        <f>'Input EIA Imports Petroleum'!K573</f>
        <v/>
      </c>
      <c r="D574">
        <f>'Input EIA Imports Petroleum'!L573</f>
        <v/>
      </c>
      <c r="E574">
        <f>VLOOKUP('Input EIA Imports Petroleum'!$E573,'EIA Petroleum Classification'!$A:$B,2,FALSE)</f>
        <v/>
      </c>
    </row>
    <row r="575" spans="1:5">
      <c r="A575">
        <f>YEAR(B575)</f>
        <v/>
      </c>
      <c r="B575">
        <f>'Input EIA Imports Petroleum'!A574</f>
        <v/>
      </c>
      <c r="C575">
        <f>'Input EIA Imports Petroleum'!K574</f>
        <v/>
      </c>
      <c r="D575">
        <f>'Input EIA Imports Petroleum'!L574</f>
        <v/>
      </c>
      <c r="E575">
        <f>VLOOKUP('Input EIA Imports Petroleum'!$E574,'EIA Petroleum Classification'!$A:$B,2,FALSE)</f>
        <v/>
      </c>
    </row>
    <row r="576" spans="1:5">
      <c r="A576">
        <f>YEAR(B576)</f>
        <v/>
      </c>
      <c r="B576">
        <f>'Input EIA Imports Petroleum'!A575</f>
        <v/>
      </c>
      <c r="C576">
        <f>'Input EIA Imports Petroleum'!K575</f>
        <v/>
      </c>
      <c r="D576">
        <f>'Input EIA Imports Petroleum'!L575</f>
        <v/>
      </c>
      <c r="E576">
        <f>VLOOKUP('Input EIA Imports Petroleum'!$E575,'EIA Petroleum Classification'!$A:$B,2,FALSE)</f>
        <v/>
      </c>
    </row>
    <row r="577" spans="1:5">
      <c r="A577">
        <f>YEAR(B577)</f>
        <v/>
      </c>
      <c r="B577">
        <f>'Input EIA Imports Petroleum'!A576</f>
        <v/>
      </c>
      <c r="C577">
        <f>'Input EIA Imports Petroleum'!K576</f>
        <v/>
      </c>
      <c r="D577">
        <f>'Input EIA Imports Petroleum'!L576</f>
        <v/>
      </c>
      <c r="E577">
        <f>VLOOKUP('Input EIA Imports Petroleum'!$E576,'EIA Petroleum Classification'!$A:$B,2,FALSE)</f>
        <v/>
      </c>
    </row>
    <row r="578" spans="1:5">
      <c r="A578">
        <f>YEAR(B578)</f>
        <v/>
      </c>
      <c r="B578">
        <f>'Input EIA Imports Petroleum'!A577</f>
        <v/>
      </c>
      <c r="C578">
        <f>'Input EIA Imports Petroleum'!K577</f>
        <v/>
      </c>
      <c r="D578">
        <f>'Input EIA Imports Petroleum'!L577</f>
        <v/>
      </c>
      <c r="E578">
        <f>VLOOKUP('Input EIA Imports Petroleum'!$E577,'EIA Petroleum Classification'!$A:$B,2,FALSE)</f>
        <v/>
      </c>
    </row>
    <row r="579" spans="1:5">
      <c r="A579">
        <f>YEAR(B579)</f>
        <v/>
      </c>
      <c r="B579">
        <f>'Input EIA Imports Petroleum'!A578</f>
        <v/>
      </c>
      <c r="C579">
        <f>'Input EIA Imports Petroleum'!K578</f>
        <v/>
      </c>
      <c r="D579">
        <f>'Input EIA Imports Petroleum'!L578</f>
        <v/>
      </c>
      <c r="E579">
        <f>VLOOKUP('Input EIA Imports Petroleum'!$E578,'EIA Petroleum Classification'!$A:$B,2,FALSE)</f>
        <v/>
      </c>
    </row>
    <row r="580" spans="1:5">
      <c r="A580">
        <f>YEAR(B580)</f>
        <v/>
      </c>
      <c r="B580">
        <f>'Input EIA Imports Petroleum'!A579</f>
        <v/>
      </c>
      <c r="C580">
        <f>'Input EIA Imports Petroleum'!K579</f>
        <v/>
      </c>
      <c r="D580">
        <f>'Input EIA Imports Petroleum'!L579</f>
        <v/>
      </c>
      <c r="E580">
        <f>VLOOKUP('Input EIA Imports Petroleum'!$E579,'EIA Petroleum Classification'!$A:$B,2,FALSE)</f>
        <v/>
      </c>
    </row>
    <row r="581" spans="1:5">
      <c r="A581">
        <f>YEAR(B581)</f>
        <v/>
      </c>
      <c r="B581">
        <f>'Input EIA Imports Petroleum'!A580</f>
        <v/>
      </c>
      <c r="C581">
        <f>'Input EIA Imports Petroleum'!K580</f>
        <v/>
      </c>
      <c r="D581">
        <f>'Input EIA Imports Petroleum'!L580</f>
        <v/>
      </c>
      <c r="E581">
        <f>VLOOKUP('Input EIA Imports Petroleum'!$E580,'EIA Petroleum Classification'!$A:$B,2,FALSE)</f>
        <v/>
      </c>
    </row>
    <row r="582" spans="1:5">
      <c r="A582">
        <f>YEAR(B582)</f>
        <v/>
      </c>
      <c r="B582">
        <f>'Input EIA Imports Petroleum'!A581</f>
        <v/>
      </c>
      <c r="C582">
        <f>'Input EIA Imports Petroleum'!K581</f>
        <v/>
      </c>
      <c r="D582">
        <f>'Input EIA Imports Petroleum'!L581</f>
        <v/>
      </c>
      <c r="E582">
        <f>VLOOKUP('Input EIA Imports Petroleum'!$E581,'EIA Petroleum Classification'!$A:$B,2,FALSE)</f>
        <v/>
      </c>
    </row>
    <row r="583" spans="1:5">
      <c r="A583">
        <f>YEAR(B583)</f>
        <v/>
      </c>
      <c r="B583">
        <f>'Input EIA Imports Petroleum'!A582</f>
        <v/>
      </c>
      <c r="C583">
        <f>'Input EIA Imports Petroleum'!K582</f>
        <v/>
      </c>
      <c r="D583">
        <f>'Input EIA Imports Petroleum'!L582</f>
        <v/>
      </c>
      <c r="E583">
        <f>VLOOKUP('Input EIA Imports Petroleum'!$E582,'EIA Petroleum Classification'!$A:$B,2,FALSE)</f>
        <v/>
      </c>
    </row>
    <row r="584" spans="1:5">
      <c r="A584">
        <f>YEAR(B584)</f>
        <v/>
      </c>
      <c r="B584">
        <f>'Input EIA Imports Petroleum'!A583</f>
        <v/>
      </c>
      <c r="C584">
        <f>'Input EIA Imports Petroleum'!K583</f>
        <v/>
      </c>
      <c r="D584">
        <f>'Input EIA Imports Petroleum'!L583</f>
        <v/>
      </c>
      <c r="E584">
        <f>VLOOKUP('Input EIA Imports Petroleum'!$E583,'EIA Petroleum Classification'!$A:$B,2,FALSE)</f>
        <v/>
      </c>
    </row>
    <row r="585" spans="1:5">
      <c r="A585">
        <f>YEAR(B585)</f>
        <v/>
      </c>
      <c r="B585">
        <f>'Input EIA Imports Petroleum'!A584</f>
        <v/>
      </c>
      <c r="C585">
        <f>'Input EIA Imports Petroleum'!K584</f>
        <v/>
      </c>
      <c r="D585">
        <f>'Input EIA Imports Petroleum'!L584</f>
        <v/>
      </c>
      <c r="E585">
        <f>VLOOKUP('Input EIA Imports Petroleum'!$E584,'EIA Petroleum Classification'!$A:$B,2,FALSE)</f>
        <v/>
      </c>
    </row>
    <row r="586" spans="1:5">
      <c r="A586">
        <f>YEAR(B586)</f>
        <v/>
      </c>
      <c r="B586">
        <f>'Input EIA Imports Petroleum'!A585</f>
        <v/>
      </c>
      <c r="C586">
        <f>'Input EIA Imports Petroleum'!K585</f>
        <v/>
      </c>
      <c r="D586">
        <f>'Input EIA Imports Petroleum'!L585</f>
        <v/>
      </c>
      <c r="E586">
        <f>VLOOKUP('Input EIA Imports Petroleum'!$E585,'EIA Petroleum Classification'!$A:$B,2,FALSE)</f>
        <v/>
      </c>
    </row>
    <row r="587" spans="1:5">
      <c r="A587">
        <f>YEAR(B587)</f>
        <v/>
      </c>
      <c r="B587">
        <f>'Input EIA Imports Petroleum'!A586</f>
        <v/>
      </c>
      <c r="C587">
        <f>'Input EIA Imports Petroleum'!K586</f>
        <v/>
      </c>
      <c r="D587">
        <f>'Input EIA Imports Petroleum'!L586</f>
        <v/>
      </c>
      <c r="E587">
        <f>VLOOKUP('Input EIA Imports Petroleum'!$E586,'EIA Petroleum Classification'!$A:$B,2,FALSE)</f>
        <v/>
      </c>
    </row>
    <row r="588" spans="1:5">
      <c r="A588">
        <f>YEAR(B588)</f>
        <v/>
      </c>
      <c r="B588">
        <f>'Input EIA Imports Petroleum'!A587</f>
        <v/>
      </c>
      <c r="C588">
        <f>'Input EIA Imports Petroleum'!K587</f>
        <v/>
      </c>
      <c r="D588">
        <f>'Input EIA Imports Petroleum'!L587</f>
        <v/>
      </c>
      <c r="E588">
        <f>VLOOKUP('Input EIA Imports Petroleum'!$E587,'EIA Petroleum Classification'!$A:$B,2,FALSE)</f>
        <v/>
      </c>
    </row>
    <row r="589" spans="1:5">
      <c r="A589">
        <f>YEAR(B589)</f>
        <v/>
      </c>
      <c r="B589">
        <f>'Input EIA Imports Petroleum'!A588</f>
        <v/>
      </c>
      <c r="C589">
        <f>'Input EIA Imports Petroleum'!K588</f>
        <v/>
      </c>
      <c r="D589">
        <f>'Input EIA Imports Petroleum'!L588</f>
        <v/>
      </c>
      <c r="E589">
        <f>VLOOKUP('Input EIA Imports Petroleum'!$E588,'EIA Petroleum Classification'!$A:$B,2,FALSE)</f>
        <v/>
      </c>
    </row>
    <row r="590" spans="1:5">
      <c r="A590">
        <f>YEAR(B590)</f>
        <v/>
      </c>
      <c r="B590">
        <f>'Input EIA Imports Petroleum'!A589</f>
        <v/>
      </c>
      <c r="C590">
        <f>'Input EIA Imports Petroleum'!K589</f>
        <v/>
      </c>
      <c r="D590">
        <f>'Input EIA Imports Petroleum'!L589</f>
        <v/>
      </c>
      <c r="E590">
        <f>VLOOKUP('Input EIA Imports Petroleum'!$E589,'EIA Petroleum Classification'!$A:$B,2,FALSE)</f>
        <v/>
      </c>
    </row>
    <row r="591" spans="1:5">
      <c r="A591">
        <f>YEAR(B591)</f>
        <v/>
      </c>
      <c r="B591">
        <f>'Input EIA Imports Petroleum'!A590</f>
        <v/>
      </c>
      <c r="C591">
        <f>'Input EIA Imports Petroleum'!K590</f>
        <v/>
      </c>
      <c r="D591">
        <f>'Input EIA Imports Petroleum'!L590</f>
        <v/>
      </c>
      <c r="E591">
        <f>VLOOKUP('Input EIA Imports Petroleum'!$E590,'EIA Petroleum Classification'!$A:$B,2,FALSE)</f>
        <v/>
      </c>
    </row>
    <row r="592" spans="1:5">
      <c r="A592">
        <f>YEAR(B592)</f>
        <v/>
      </c>
      <c r="B592">
        <f>'Input EIA Imports Petroleum'!A591</f>
        <v/>
      </c>
      <c r="C592">
        <f>'Input EIA Imports Petroleum'!K591</f>
        <v/>
      </c>
      <c r="D592">
        <f>'Input EIA Imports Petroleum'!L591</f>
        <v/>
      </c>
      <c r="E592">
        <f>VLOOKUP('Input EIA Imports Petroleum'!$E591,'EIA Petroleum Classification'!$A:$B,2,FALSE)</f>
        <v/>
      </c>
    </row>
    <row r="593" spans="1:5">
      <c r="A593">
        <f>YEAR(B593)</f>
        <v/>
      </c>
      <c r="B593">
        <f>'Input EIA Imports Petroleum'!A592</f>
        <v/>
      </c>
      <c r="C593">
        <f>'Input EIA Imports Petroleum'!K592</f>
        <v/>
      </c>
      <c r="D593">
        <f>'Input EIA Imports Petroleum'!L592</f>
        <v/>
      </c>
      <c r="E593">
        <f>VLOOKUP('Input EIA Imports Petroleum'!$E592,'EIA Petroleum Classification'!$A:$B,2,FALSE)</f>
        <v/>
      </c>
    </row>
    <row r="594" spans="1:5">
      <c r="A594">
        <f>YEAR(B594)</f>
        <v/>
      </c>
      <c r="B594">
        <f>'Input EIA Imports Petroleum'!A593</f>
        <v/>
      </c>
      <c r="C594">
        <f>'Input EIA Imports Petroleum'!K593</f>
        <v/>
      </c>
      <c r="D594">
        <f>'Input EIA Imports Petroleum'!L593</f>
        <v/>
      </c>
      <c r="E594">
        <f>VLOOKUP('Input EIA Imports Petroleum'!$E593,'EIA Petroleum Classification'!$A:$B,2,FALSE)</f>
        <v/>
      </c>
    </row>
    <row r="595" spans="1:5">
      <c r="A595">
        <f>YEAR(B595)</f>
        <v/>
      </c>
      <c r="B595">
        <f>'Input EIA Imports Petroleum'!A594</f>
        <v/>
      </c>
      <c r="C595">
        <f>'Input EIA Imports Petroleum'!K594</f>
        <v/>
      </c>
      <c r="D595">
        <f>'Input EIA Imports Petroleum'!L594</f>
        <v/>
      </c>
      <c r="E595">
        <f>VLOOKUP('Input EIA Imports Petroleum'!$E594,'EIA Petroleum Classification'!$A:$B,2,FALSE)</f>
        <v/>
      </c>
    </row>
    <row r="596" spans="1:5">
      <c r="A596">
        <f>YEAR(B596)</f>
        <v/>
      </c>
      <c r="B596">
        <f>'Input EIA Imports Petroleum'!A595</f>
        <v/>
      </c>
      <c r="C596">
        <f>'Input EIA Imports Petroleum'!K595</f>
        <v/>
      </c>
      <c r="D596">
        <f>'Input EIA Imports Petroleum'!L595</f>
        <v/>
      </c>
      <c r="E596">
        <f>VLOOKUP('Input EIA Imports Petroleum'!$E595,'EIA Petroleum Classification'!$A:$B,2,FALSE)</f>
        <v/>
      </c>
    </row>
    <row r="597" spans="1:5">
      <c r="A597">
        <f>YEAR(B597)</f>
        <v/>
      </c>
      <c r="B597">
        <f>'Input EIA Imports Petroleum'!A596</f>
        <v/>
      </c>
      <c r="C597">
        <f>'Input EIA Imports Petroleum'!K596</f>
        <v/>
      </c>
      <c r="D597">
        <f>'Input EIA Imports Petroleum'!L596</f>
        <v/>
      </c>
      <c r="E597">
        <f>VLOOKUP('Input EIA Imports Petroleum'!$E596,'EIA Petroleum Classification'!$A:$B,2,FALSE)</f>
        <v/>
      </c>
    </row>
    <row r="598" spans="1:5">
      <c r="A598">
        <f>YEAR(B598)</f>
        <v/>
      </c>
      <c r="B598">
        <f>'Input EIA Imports Petroleum'!A597</f>
        <v/>
      </c>
      <c r="C598">
        <f>'Input EIA Imports Petroleum'!K597</f>
        <v/>
      </c>
      <c r="D598">
        <f>'Input EIA Imports Petroleum'!L597</f>
        <v/>
      </c>
      <c r="E598">
        <f>VLOOKUP('Input EIA Imports Petroleum'!$E597,'EIA Petroleum Classification'!$A:$B,2,FALSE)</f>
        <v/>
      </c>
    </row>
    <row r="599" spans="1:5">
      <c r="A599">
        <f>YEAR(B599)</f>
        <v/>
      </c>
      <c r="B599">
        <f>'Input EIA Imports Petroleum'!A598</f>
        <v/>
      </c>
      <c r="C599">
        <f>'Input EIA Imports Petroleum'!K598</f>
        <v/>
      </c>
      <c r="D599">
        <f>'Input EIA Imports Petroleum'!L598</f>
        <v/>
      </c>
      <c r="E599">
        <f>VLOOKUP('Input EIA Imports Petroleum'!$E598,'EIA Petroleum Classification'!$A:$B,2,FALSE)</f>
        <v/>
      </c>
    </row>
    <row r="600" spans="1:5">
      <c r="A600">
        <f>YEAR(B600)</f>
        <v/>
      </c>
      <c r="B600">
        <f>'Input EIA Imports Petroleum'!A599</f>
        <v/>
      </c>
      <c r="C600">
        <f>'Input EIA Imports Petroleum'!K599</f>
        <v/>
      </c>
      <c r="D600">
        <f>'Input EIA Imports Petroleum'!L599</f>
        <v/>
      </c>
      <c r="E600">
        <f>VLOOKUP('Input EIA Imports Petroleum'!$E599,'EIA Petroleum Classification'!$A:$B,2,FALSE)</f>
        <v/>
      </c>
    </row>
    <row r="601" spans="1:5">
      <c r="A601">
        <f>YEAR(B601)</f>
        <v/>
      </c>
      <c r="B601">
        <f>'Input EIA Imports Petroleum'!A600</f>
        <v/>
      </c>
      <c r="C601">
        <f>'Input EIA Imports Petroleum'!K600</f>
        <v/>
      </c>
      <c r="D601">
        <f>'Input EIA Imports Petroleum'!L600</f>
        <v/>
      </c>
      <c r="E601">
        <f>VLOOKUP('Input EIA Imports Petroleum'!$E600,'EIA Petroleum Classification'!$A:$B,2,FALSE)</f>
        <v/>
      </c>
    </row>
    <row r="602" spans="1:5">
      <c r="A602">
        <f>YEAR(B602)</f>
        <v/>
      </c>
      <c r="B602">
        <f>'Input EIA Imports Petroleum'!A601</f>
        <v/>
      </c>
      <c r="C602">
        <f>'Input EIA Imports Petroleum'!K601</f>
        <v/>
      </c>
      <c r="D602">
        <f>'Input EIA Imports Petroleum'!L601</f>
        <v/>
      </c>
      <c r="E602">
        <f>VLOOKUP('Input EIA Imports Petroleum'!$E601,'EIA Petroleum Classification'!$A:$B,2,FALSE)</f>
        <v/>
      </c>
    </row>
    <row r="603" spans="1:5">
      <c r="A603">
        <f>YEAR(B603)</f>
        <v/>
      </c>
      <c r="B603">
        <f>'Input EIA Imports Petroleum'!A602</f>
        <v/>
      </c>
      <c r="C603">
        <f>'Input EIA Imports Petroleum'!K602</f>
        <v/>
      </c>
      <c r="D603">
        <f>'Input EIA Imports Petroleum'!L602</f>
        <v/>
      </c>
      <c r="E603">
        <f>VLOOKUP('Input EIA Imports Petroleum'!$E602,'EIA Petroleum Classification'!$A:$B,2,FALSE)</f>
        <v/>
      </c>
    </row>
    <row r="604" spans="1:5">
      <c r="A604">
        <f>YEAR(B604)</f>
        <v/>
      </c>
      <c r="B604">
        <f>'Input EIA Imports Petroleum'!A603</f>
        <v/>
      </c>
      <c r="C604">
        <f>'Input EIA Imports Petroleum'!K603</f>
        <v/>
      </c>
      <c r="D604">
        <f>'Input EIA Imports Petroleum'!L603</f>
        <v/>
      </c>
      <c r="E604">
        <f>VLOOKUP('Input EIA Imports Petroleum'!$E603,'EIA Petroleum Classification'!$A:$B,2,FALSE)</f>
        <v/>
      </c>
    </row>
    <row r="605" spans="1:5">
      <c r="A605">
        <f>YEAR(B605)</f>
        <v/>
      </c>
      <c r="B605">
        <f>'Input EIA Imports Petroleum'!A604</f>
        <v/>
      </c>
      <c r="C605">
        <f>'Input EIA Imports Petroleum'!K604</f>
        <v/>
      </c>
      <c r="D605">
        <f>'Input EIA Imports Petroleum'!L604</f>
        <v/>
      </c>
      <c r="E605">
        <f>VLOOKUP('Input EIA Imports Petroleum'!$E604,'EIA Petroleum Classification'!$A:$B,2,FALSE)</f>
        <v/>
      </c>
    </row>
    <row r="606" spans="1:5">
      <c r="A606">
        <f>YEAR(B606)</f>
        <v/>
      </c>
      <c r="B606">
        <f>'Input EIA Imports Petroleum'!A605</f>
        <v/>
      </c>
      <c r="C606">
        <f>'Input EIA Imports Petroleum'!K605</f>
        <v/>
      </c>
      <c r="D606">
        <f>'Input EIA Imports Petroleum'!L605</f>
        <v/>
      </c>
      <c r="E606">
        <f>VLOOKUP('Input EIA Imports Petroleum'!$E605,'EIA Petroleum Classification'!$A:$B,2,FALSE)</f>
        <v/>
      </c>
    </row>
    <row r="607" spans="1:5">
      <c r="A607">
        <f>YEAR(B607)</f>
        <v/>
      </c>
      <c r="B607">
        <f>'Input EIA Imports Petroleum'!A606</f>
        <v/>
      </c>
      <c r="C607">
        <f>'Input EIA Imports Petroleum'!K606</f>
        <v/>
      </c>
      <c r="D607">
        <f>'Input EIA Imports Petroleum'!L606</f>
        <v/>
      </c>
      <c r="E607">
        <f>VLOOKUP('Input EIA Imports Petroleum'!$E606,'EIA Petroleum Classification'!$A:$B,2,FALSE)</f>
        <v/>
      </c>
    </row>
    <row r="608" spans="1:5">
      <c r="A608">
        <f>YEAR(B608)</f>
        <v/>
      </c>
      <c r="B608">
        <f>'Input EIA Imports Petroleum'!A607</f>
        <v/>
      </c>
      <c r="C608">
        <f>'Input EIA Imports Petroleum'!K607</f>
        <v/>
      </c>
      <c r="D608">
        <f>'Input EIA Imports Petroleum'!L607</f>
        <v/>
      </c>
      <c r="E608">
        <f>VLOOKUP('Input EIA Imports Petroleum'!$E607,'EIA Petroleum Classification'!$A:$B,2,FALSE)</f>
        <v/>
      </c>
    </row>
    <row r="609" spans="1:5">
      <c r="A609">
        <f>YEAR(B609)</f>
        <v/>
      </c>
      <c r="B609">
        <f>'Input EIA Imports Petroleum'!A608</f>
        <v/>
      </c>
      <c r="C609">
        <f>'Input EIA Imports Petroleum'!K608</f>
        <v/>
      </c>
      <c r="D609">
        <f>'Input EIA Imports Petroleum'!L608</f>
        <v/>
      </c>
      <c r="E609">
        <f>VLOOKUP('Input EIA Imports Petroleum'!$E608,'EIA Petroleum Classification'!$A:$B,2,FALSE)</f>
        <v/>
      </c>
    </row>
    <row r="610" spans="1:5">
      <c r="A610">
        <f>YEAR(B610)</f>
        <v/>
      </c>
      <c r="B610">
        <f>'Input EIA Imports Petroleum'!A609</f>
        <v/>
      </c>
      <c r="C610">
        <f>'Input EIA Imports Petroleum'!K609</f>
        <v/>
      </c>
      <c r="D610">
        <f>'Input EIA Imports Petroleum'!L609</f>
        <v/>
      </c>
      <c r="E610">
        <f>VLOOKUP('Input EIA Imports Petroleum'!$E609,'EIA Petroleum Classification'!$A:$B,2,FALSE)</f>
        <v/>
      </c>
    </row>
    <row r="611" spans="1:5">
      <c r="A611">
        <f>YEAR(B611)</f>
        <v/>
      </c>
      <c r="B611">
        <f>'Input EIA Imports Petroleum'!A610</f>
        <v/>
      </c>
      <c r="C611">
        <f>'Input EIA Imports Petroleum'!K610</f>
        <v/>
      </c>
      <c r="D611">
        <f>'Input EIA Imports Petroleum'!L610</f>
        <v/>
      </c>
      <c r="E611">
        <f>VLOOKUP('Input EIA Imports Petroleum'!$E610,'EIA Petroleum Classification'!$A:$B,2,FALSE)</f>
        <v/>
      </c>
    </row>
    <row r="612" spans="1:5">
      <c r="A612">
        <f>YEAR(B612)</f>
        <v/>
      </c>
      <c r="B612">
        <f>'Input EIA Imports Petroleum'!A611</f>
        <v/>
      </c>
      <c r="C612">
        <f>'Input EIA Imports Petroleum'!K611</f>
        <v/>
      </c>
      <c r="D612">
        <f>'Input EIA Imports Petroleum'!L611</f>
        <v/>
      </c>
      <c r="E612">
        <f>VLOOKUP('Input EIA Imports Petroleum'!$E611,'EIA Petroleum Classification'!$A:$B,2,FALSE)</f>
        <v/>
      </c>
    </row>
    <row r="613" spans="1:5">
      <c r="A613">
        <f>YEAR(B613)</f>
        <v/>
      </c>
      <c r="B613">
        <f>'Input EIA Imports Petroleum'!A612</f>
        <v/>
      </c>
      <c r="C613">
        <f>'Input EIA Imports Petroleum'!K612</f>
        <v/>
      </c>
      <c r="D613">
        <f>'Input EIA Imports Petroleum'!L612</f>
        <v/>
      </c>
      <c r="E613">
        <f>VLOOKUP('Input EIA Imports Petroleum'!$E612,'EIA Petroleum Classification'!$A:$B,2,FALSE)</f>
        <v/>
      </c>
    </row>
    <row r="614" spans="1:5">
      <c r="A614">
        <f>YEAR(B614)</f>
        <v/>
      </c>
      <c r="B614">
        <f>'Input EIA Imports Petroleum'!A613</f>
        <v/>
      </c>
      <c r="C614">
        <f>'Input EIA Imports Petroleum'!K613</f>
        <v/>
      </c>
      <c r="D614">
        <f>'Input EIA Imports Petroleum'!L613</f>
        <v/>
      </c>
      <c r="E614">
        <f>VLOOKUP('Input EIA Imports Petroleum'!$E613,'EIA Petroleum Classification'!$A:$B,2,FALSE)</f>
        <v/>
      </c>
    </row>
    <row r="615" spans="1:5">
      <c r="A615">
        <f>YEAR(B615)</f>
        <v/>
      </c>
      <c r="B615">
        <f>'Input EIA Imports Petroleum'!A614</f>
        <v/>
      </c>
      <c r="C615">
        <f>'Input EIA Imports Petroleum'!K614</f>
        <v/>
      </c>
      <c r="D615">
        <f>'Input EIA Imports Petroleum'!L614</f>
        <v/>
      </c>
      <c r="E615">
        <f>VLOOKUP('Input EIA Imports Petroleum'!$E614,'EIA Petroleum Classification'!$A:$B,2,FALSE)</f>
        <v/>
      </c>
    </row>
    <row r="616" spans="1:5">
      <c r="A616">
        <f>YEAR(B616)</f>
        <v/>
      </c>
      <c r="B616">
        <f>'Input EIA Imports Petroleum'!A615</f>
        <v/>
      </c>
      <c r="C616">
        <f>'Input EIA Imports Petroleum'!K615</f>
        <v/>
      </c>
      <c r="D616">
        <f>'Input EIA Imports Petroleum'!L615</f>
        <v/>
      </c>
      <c r="E616">
        <f>VLOOKUP('Input EIA Imports Petroleum'!$E615,'EIA Petroleum Classification'!$A:$B,2,FALSE)</f>
        <v/>
      </c>
    </row>
    <row r="617" spans="1:5">
      <c r="A617">
        <f>YEAR(B617)</f>
        <v/>
      </c>
      <c r="B617">
        <f>'Input EIA Imports Petroleum'!A616</f>
        <v/>
      </c>
      <c r="C617">
        <f>'Input EIA Imports Petroleum'!K616</f>
        <v/>
      </c>
      <c r="D617">
        <f>'Input EIA Imports Petroleum'!L616</f>
        <v/>
      </c>
      <c r="E617">
        <f>VLOOKUP('Input EIA Imports Petroleum'!$E616,'EIA Petroleum Classification'!$A:$B,2,FALSE)</f>
        <v/>
      </c>
    </row>
    <row r="618" spans="1:5">
      <c r="A618">
        <f>YEAR(B618)</f>
        <v/>
      </c>
      <c r="B618">
        <f>'Input EIA Imports Petroleum'!A617</f>
        <v/>
      </c>
      <c r="C618">
        <f>'Input EIA Imports Petroleum'!K617</f>
        <v/>
      </c>
      <c r="D618">
        <f>'Input EIA Imports Petroleum'!L617</f>
        <v/>
      </c>
      <c r="E618">
        <f>VLOOKUP('Input EIA Imports Petroleum'!$E617,'EIA Petroleum Classification'!$A:$B,2,FALSE)</f>
        <v/>
      </c>
    </row>
    <row r="619" spans="1:5">
      <c r="A619">
        <f>YEAR(B619)</f>
        <v/>
      </c>
      <c r="B619">
        <f>'Input EIA Imports Petroleum'!A618</f>
        <v/>
      </c>
      <c r="C619">
        <f>'Input EIA Imports Petroleum'!K618</f>
        <v/>
      </c>
      <c r="D619">
        <f>'Input EIA Imports Petroleum'!L618</f>
        <v/>
      </c>
      <c r="E619">
        <f>VLOOKUP('Input EIA Imports Petroleum'!$E618,'EIA Petroleum Classification'!$A:$B,2,FALSE)</f>
        <v/>
      </c>
    </row>
    <row r="620" spans="1:5">
      <c r="A620">
        <f>YEAR(B620)</f>
        <v/>
      </c>
      <c r="B620">
        <f>'Input EIA Imports Petroleum'!A619</f>
        <v/>
      </c>
      <c r="C620">
        <f>'Input EIA Imports Petroleum'!K619</f>
        <v/>
      </c>
      <c r="D620">
        <f>'Input EIA Imports Petroleum'!L619</f>
        <v/>
      </c>
      <c r="E620">
        <f>VLOOKUP('Input EIA Imports Petroleum'!$E619,'EIA Petroleum Classification'!$A:$B,2,FALSE)</f>
        <v/>
      </c>
    </row>
    <row r="621" spans="1:5">
      <c r="A621">
        <f>YEAR(B621)</f>
        <v/>
      </c>
      <c r="B621">
        <f>'Input EIA Imports Petroleum'!A620</f>
        <v/>
      </c>
      <c r="C621">
        <f>'Input EIA Imports Petroleum'!K620</f>
        <v/>
      </c>
      <c r="D621">
        <f>'Input EIA Imports Petroleum'!L620</f>
        <v/>
      </c>
      <c r="E621">
        <f>VLOOKUP('Input EIA Imports Petroleum'!$E620,'EIA Petroleum Classification'!$A:$B,2,FALSE)</f>
        <v/>
      </c>
    </row>
    <row r="622" spans="1:5">
      <c r="A622">
        <f>YEAR(B622)</f>
        <v/>
      </c>
      <c r="B622">
        <f>'Input EIA Imports Petroleum'!A621</f>
        <v/>
      </c>
      <c r="C622">
        <f>'Input EIA Imports Petroleum'!K621</f>
        <v/>
      </c>
      <c r="D622">
        <f>'Input EIA Imports Petroleum'!L621</f>
        <v/>
      </c>
      <c r="E622">
        <f>VLOOKUP('Input EIA Imports Petroleum'!$E621,'EIA Petroleum Classification'!$A:$B,2,FALSE)</f>
        <v/>
      </c>
    </row>
    <row r="623" spans="1:5">
      <c r="A623">
        <f>YEAR(B623)</f>
        <v/>
      </c>
      <c r="B623">
        <f>'Input EIA Imports Petroleum'!A622</f>
        <v/>
      </c>
      <c r="C623">
        <f>'Input EIA Imports Petroleum'!K622</f>
        <v/>
      </c>
      <c r="D623">
        <f>'Input EIA Imports Petroleum'!L622</f>
        <v/>
      </c>
      <c r="E623">
        <f>VLOOKUP('Input EIA Imports Petroleum'!$E622,'EIA Petroleum Classification'!$A:$B,2,FALSE)</f>
        <v/>
      </c>
    </row>
    <row r="624" spans="1:5">
      <c r="A624">
        <f>YEAR(B624)</f>
        <v/>
      </c>
      <c r="B624">
        <f>'Input EIA Imports Petroleum'!A623</f>
        <v/>
      </c>
      <c r="C624">
        <f>'Input EIA Imports Petroleum'!K623</f>
        <v/>
      </c>
      <c r="D624">
        <f>'Input EIA Imports Petroleum'!L623</f>
        <v/>
      </c>
      <c r="E624">
        <f>VLOOKUP('Input EIA Imports Petroleum'!$E623,'EIA Petroleum Classification'!$A:$B,2,FALSE)</f>
        <v/>
      </c>
    </row>
    <row r="625" spans="1:5">
      <c r="A625">
        <f>YEAR(B625)</f>
        <v/>
      </c>
      <c r="B625">
        <f>'Input EIA Imports Petroleum'!A624</f>
        <v/>
      </c>
      <c r="C625">
        <f>'Input EIA Imports Petroleum'!K624</f>
        <v/>
      </c>
      <c r="D625">
        <f>'Input EIA Imports Petroleum'!L624</f>
        <v/>
      </c>
      <c r="E625">
        <f>VLOOKUP('Input EIA Imports Petroleum'!$E624,'EIA Petroleum Classification'!$A:$B,2,FALSE)</f>
        <v/>
      </c>
    </row>
    <row r="626" spans="1:5">
      <c r="A626">
        <f>YEAR(B626)</f>
        <v/>
      </c>
      <c r="B626">
        <f>'Input EIA Imports Petroleum'!A625</f>
        <v/>
      </c>
      <c r="C626">
        <f>'Input EIA Imports Petroleum'!K625</f>
        <v/>
      </c>
      <c r="D626">
        <f>'Input EIA Imports Petroleum'!L625</f>
        <v/>
      </c>
      <c r="E626">
        <f>VLOOKUP('Input EIA Imports Petroleum'!$E625,'EIA Petroleum Classification'!$A:$B,2,FALSE)</f>
        <v/>
      </c>
    </row>
    <row r="627" spans="1:5">
      <c r="A627">
        <f>YEAR(B627)</f>
        <v/>
      </c>
      <c r="B627">
        <f>'Input EIA Imports Petroleum'!A626</f>
        <v/>
      </c>
      <c r="C627">
        <f>'Input EIA Imports Petroleum'!K626</f>
        <v/>
      </c>
      <c r="D627">
        <f>'Input EIA Imports Petroleum'!L626</f>
        <v/>
      </c>
      <c r="E627">
        <f>VLOOKUP('Input EIA Imports Petroleum'!$E626,'EIA Petroleum Classification'!$A:$B,2,FALSE)</f>
        <v/>
      </c>
    </row>
    <row r="628" spans="1:5">
      <c r="A628">
        <f>YEAR(B628)</f>
        <v/>
      </c>
      <c r="B628">
        <f>'Input EIA Imports Petroleum'!A627</f>
        <v/>
      </c>
      <c r="C628">
        <f>'Input EIA Imports Petroleum'!K627</f>
        <v/>
      </c>
      <c r="D628">
        <f>'Input EIA Imports Petroleum'!L627</f>
        <v/>
      </c>
      <c r="E628">
        <f>VLOOKUP('Input EIA Imports Petroleum'!$E627,'EIA Petroleum Classification'!$A:$B,2,FALSE)</f>
        <v/>
      </c>
    </row>
    <row r="629" spans="1:5">
      <c r="A629">
        <f>YEAR(B629)</f>
        <v/>
      </c>
      <c r="B629">
        <f>'Input EIA Imports Petroleum'!A628</f>
        <v/>
      </c>
      <c r="C629">
        <f>'Input EIA Imports Petroleum'!K628</f>
        <v/>
      </c>
      <c r="D629">
        <f>'Input EIA Imports Petroleum'!L628</f>
        <v/>
      </c>
      <c r="E629">
        <f>VLOOKUP('Input EIA Imports Petroleum'!$E628,'EIA Petroleum Classification'!$A:$B,2,FALSE)</f>
        <v/>
      </c>
    </row>
    <row r="630" spans="1:5">
      <c r="A630">
        <f>YEAR(B630)</f>
        <v/>
      </c>
      <c r="B630">
        <f>'Input EIA Imports Petroleum'!A629</f>
        <v/>
      </c>
      <c r="C630">
        <f>'Input EIA Imports Petroleum'!K629</f>
        <v/>
      </c>
      <c r="D630">
        <f>'Input EIA Imports Petroleum'!L629</f>
        <v/>
      </c>
      <c r="E630">
        <f>VLOOKUP('Input EIA Imports Petroleum'!$E629,'EIA Petroleum Classification'!$A:$B,2,FALSE)</f>
        <v/>
      </c>
    </row>
    <row r="631" spans="1:5">
      <c r="A631">
        <f>YEAR(B631)</f>
        <v/>
      </c>
      <c r="B631">
        <f>'Input EIA Imports Petroleum'!A630</f>
        <v/>
      </c>
      <c r="C631">
        <f>'Input EIA Imports Petroleum'!K630</f>
        <v/>
      </c>
      <c r="D631">
        <f>'Input EIA Imports Petroleum'!L630</f>
        <v/>
      </c>
      <c r="E631">
        <f>VLOOKUP('Input EIA Imports Petroleum'!$E630,'EIA Petroleum Classification'!$A:$B,2,FALSE)</f>
        <v/>
      </c>
    </row>
    <row r="632" spans="1:5">
      <c r="A632">
        <f>YEAR(B632)</f>
        <v/>
      </c>
      <c r="B632">
        <f>'Input EIA Imports Petroleum'!A631</f>
        <v/>
      </c>
      <c r="C632">
        <f>'Input EIA Imports Petroleum'!K631</f>
        <v/>
      </c>
      <c r="D632">
        <f>'Input EIA Imports Petroleum'!L631</f>
        <v/>
      </c>
      <c r="E632">
        <f>VLOOKUP('Input EIA Imports Petroleum'!$E631,'EIA Petroleum Classification'!$A:$B,2,FALSE)</f>
        <v/>
      </c>
    </row>
    <row r="633" spans="1:5">
      <c r="A633">
        <f>YEAR(B633)</f>
        <v/>
      </c>
      <c r="B633">
        <f>'Input EIA Imports Petroleum'!A632</f>
        <v/>
      </c>
      <c r="C633">
        <f>'Input EIA Imports Petroleum'!K632</f>
        <v/>
      </c>
      <c r="D633">
        <f>'Input EIA Imports Petroleum'!L632</f>
        <v/>
      </c>
      <c r="E633">
        <f>VLOOKUP('Input EIA Imports Petroleum'!$E632,'EIA Petroleum Classification'!$A:$B,2,FALSE)</f>
        <v/>
      </c>
    </row>
    <row r="634" spans="1:5">
      <c r="A634">
        <f>YEAR(B634)</f>
        <v/>
      </c>
      <c r="B634">
        <f>'Input EIA Imports Petroleum'!A633</f>
        <v/>
      </c>
      <c r="C634">
        <f>'Input EIA Imports Petroleum'!K633</f>
        <v/>
      </c>
      <c r="D634">
        <f>'Input EIA Imports Petroleum'!L633</f>
        <v/>
      </c>
      <c r="E634">
        <f>VLOOKUP('Input EIA Imports Petroleum'!$E633,'EIA Petroleum Classification'!$A:$B,2,FALSE)</f>
        <v/>
      </c>
    </row>
    <row r="635" spans="1:5">
      <c r="A635">
        <f>YEAR(B635)</f>
        <v/>
      </c>
      <c r="B635">
        <f>'Input EIA Imports Petroleum'!A634</f>
        <v/>
      </c>
      <c r="C635">
        <f>'Input EIA Imports Petroleum'!K634</f>
        <v/>
      </c>
      <c r="D635">
        <f>'Input EIA Imports Petroleum'!L634</f>
        <v/>
      </c>
      <c r="E635">
        <f>VLOOKUP('Input EIA Imports Petroleum'!$E634,'EIA Petroleum Classification'!$A:$B,2,FALSE)</f>
        <v/>
      </c>
    </row>
    <row r="636" spans="1:5">
      <c r="A636">
        <f>YEAR(B636)</f>
        <v/>
      </c>
      <c r="B636">
        <f>'Input EIA Imports Petroleum'!A635</f>
        <v/>
      </c>
      <c r="C636">
        <f>'Input EIA Imports Petroleum'!K635</f>
        <v/>
      </c>
      <c r="D636">
        <f>'Input EIA Imports Petroleum'!L635</f>
        <v/>
      </c>
      <c r="E636">
        <f>VLOOKUP('Input EIA Imports Petroleum'!$E635,'EIA Petroleum Classification'!$A:$B,2,FALSE)</f>
        <v/>
      </c>
    </row>
    <row r="637" spans="1:5">
      <c r="A637">
        <f>YEAR(B637)</f>
        <v/>
      </c>
      <c r="B637">
        <f>'Input EIA Imports Petroleum'!A636</f>
        <v/>
      </c>
      <c r="C637">
        <f>'Input EIA Imports Petroleum'!K636</f>
        <v/>
      </c>
      <c r="D637">
        <f>'Input EIA Imports Petroleum'!L636</f>
        <v/>
      </c>
      <c r="E637">
        <f>VLOOKUP('Input EIA Imports Petroleum'!$E636,'EIA Petroleum Classification'!$A:$B,2,FALSE)</f>
        <v/>
      </c>
    </row>
    <row r="638" spans="1:5">
      <c r="A638">
        <f>YEAR(B638)</f>
        <v/>
      </c>
      <c r="B638">
        <f>'Input EIA Imports Petroleum'!A637</f>
        <v/>
      </c>
      <c r="C638">
        <f>'Input EIA Imports Petroleum'!K637</f>
        <v/>
      </c>
      <c r="D638">
        <f>'Input EIA Imports Petroleum'!L637</f>
        <v/>
      </c>
      <c r="E638">
        <f>VLOOKUP('Input EIA Imports Petroleum'!$E637,'EIA Petroleum Classification'!$A:$B,2,FALSE)</f>
        <v/>
      </c>
    </row>
    <row r="639" spans="1:5">
      <c r="A639">
        <f>YEAR(B639)</f>
        <v/>
      </c>
      <c r="B639">
        <f>'Input EIA Imports Petroleum'!A638</f>
        <v/>
      </c>
      <c r="C639">
        <f>'Input EIA Imports Petroleum'!K638</f>
        <v/>
      </c>
      <c r="D639">
        <f>'Input EIA Imports Petroleum'!L638</f>
        <v/>
      </c>
      <c r="E639">
        <f>VLOOKUP('Input EIA Imports Petroleum'!$E638,'EIA Petroleum Classification'!$A:$B,2,FALSE)</f>
        <v/>
      </c>
    </row>
    <row r="640" spans="1:5">
      <c r="A640">
        <f>YEAR(B640)</f>
        <v/>
      </c>
      <c r="B640">
        <f>'Input EIA Imports Petroleum'!A639</f>
        <v/>
      </c>
      <c r="C640">
        <f>'Input EIA Imports Petroleum'!K639</f>
        <v/>
      </c>
      <c r="D640">
        <f>'Input EIA Imports Petroleum'!L639</f>
        <v/>
      </c>
      <c r="E640">
        <f>VLOOKUP('Input EIA Imports Petroleum'!$E639,'EIA Petroleum Classification'!$A:$B,2,FALSE)</f>
        <v/>
      </c>
    </row>
    <row r="641" spans="1:5">
      <c r="A641">
        <f>YEAR(B641)</f>
        <v/>
      </c>
      <c r="B641">
        <f>'Input EIA Imports Petroleum'!A640</f>
        <v/>
      </c>
      <c r="C641">
        <f>'Input EIA Imports Petroleum'!K640</f>
        <v/>
      </c>
      <c r="D641">
        <f>'Input EIA Imports Petroleum'!L640</f>
        <v/>
      </c>
      <c r="E641">
        <f>VLOOKUP('Input EIA Imports Petroleum'!$E640,'EIA Petroleum Classification'!$A:$B,2,FALSE)</f>
        <v/>
      </c>
    </row>
    <row r="642" spans="1:5">
      <c r="A642">
        <f>YEAR(B642)</f>
        <v/>
      </c>
      <c r="B642">
        <f>'Input EIA Imports Petroleum'!A641</f>
        <v/>
      </c>
      <c r="C642">
        <f>'Input EIA Imports Petroleum'!K641</f>
        <v/>
      </c>
      <c r="D642">
        <f>'Input EIA Imports Petroleum'!L641</f>
        <v/>
      </c>
      <c r="E642">
        <f>VLOOKUP('Input EIA Imports Petroleum'!$E641,'EIA Petroleum Classification'!$A:$B,2,FALSE)</f>
        <v/>
      </c>
    </row>
    <row r="643" spans="1:5">
      <c r="A643">
        <f>YEAR(B643)</f>
        <v/>
      </c>
      <c r="B643">
        <f>'Input EIA Imports Petroleum'!A642</f>
        <v/>
      </c>
      <c r="C643">
        <f>'Input EIA Imports Petroleum'!K642</f>
        <v/>
      </c>
      <c r="D643">
        <f>'Input EIA Imports Petroleum'!L642</f>
        <v/>
      </c>
      <c r="E643">
        <f>VLOOKUP('Input EIA Imports Petroleum'!$E642,'EIA Petroleum Classification'!$A:$B,2,FALSE)</f>
        <v/>
      </c>
    </row>
    <row r="644" spans="1:5">
      <c r="A644">
        <f>YEAR(B644)</f>
        <v/>
      </c>
      <c r="B644">
        <f>'Input EIA Imports Petroleum'!A643</f>
        <v/>
      </c>
      <c r="C644">
        <f>'Input EIA Imports Petroleum'!K643</f>
        <v/>
      </c>
      <c r="D644">
        <f>'Input EIA Imports Petroleum'!L643</f>
        <v/>
      </c>
      <c r="E644">
        <f>VLOOKUP('Input EIA Imports Petroleum'!$E643,'EIA Petroleum Classification'!$A:$B,2,FALSE)</f>
        <v/>
      </c>
    </row>
    <row r="645" spans="1:5">
      <c r="A645">
        <f>YEAR(B645)</f>
        <v/>
      </c>
      <c r="B645">
        <f>'Input EIA Imports Petroleum'!A644</f>
        <v/>
      </c>
      <c r="C645">
        <f>'Input EIA Imports Petroleum'!K644</f>
        <v/>
      </c>
      <c r="D645">
        <f>'Input EIA Imports Petroleum'!L644</f>
        <v/>
      </c>
      <c r="E645">
        <f>VLOOKUP('Input EIA Imports Petroleum'!$E644,'EIA Petroleum Classification'!$A:$B,2,FALSE)</f>
        <v/>
      </c>
    </row>
    <row r="646" spans="1:5">
      <c r="A646">
        <f>YEAR(B646)</f>
        <v/>
      </c>
      <c r="B646">
        <f>'Input EIA Imports Petroleum'!A645</f>
        <v/>
      </c>
      <c r="C646">
        <f>'Input EIA Imports Petroleum'!K645</f>
        <v/>
      </c>
      <c r="D646">
        <f>'Input EIA Imports Petroleum'!L645</f>
        <v/>
      </c>
      <c r="E646">
        <f>VLOOKUP('Input EIA Imports Petroleum'!$E645,'EIA Petroleum Classification'!$A:$B,2,FALSE)</f>
        <v/>
      </c>
    </row>
    <row r="647" spans="1:5">
      <c r="A647">
        <f>YEAR(B647)</f>
        <v/>
      </c>
      <c r="B647">
        <f>'Input EIA Imports Petroleum'!A646</f>
        <v/>
      </c>
      <c r="C647">
        <f>'Input EIA Imports Petroleum'!K646</f>
        <v/>
      </c>
      <c r="D647">
        <f>'Input EIA Imports Petroleum'!L646</f>
        <v/>
      </c>
      <c r="E647">
        <f>VLOOKUP('Input EIA Imports Petroleum'!$E646,'EIA Petroleum Classification'!$A:$B,2,FALSE)</f>
        <v/>
      </c>
    </row>
    <row r="648" spans="1:5">
      <c r="A648">
        <f>YEAR(B648)</f>
        <v/>
      </c>
      <c r="B648">
        <f>'Input EIA Imports Petroleum'!A647</f>
        <v/>
      </c>
      <c r="C648">
        <f>'Input EIA Imports Petroleum'!K647</f>
        <v/>
      </c>
      <c r="D648">
        <f>'Input EIA Imports Petroleum'!L647</f>
        <v/>
      </c>
      <c r="E648">
        <f>VLOOKUP('Input EIA Imports Petroleum'!$E647,'EIA Petroleum Classification'!$A:$B,2,FALSE)</f>
        <v/>
      </c>
    </row>
    <row r="649" spans="1:5">
      <c r="A649">
        <f>YEAR(B649)</f>
        <v/>
      </c>
      <c r="B649">
        <f>'Input EIA Imports Petroleum'!A648</f>
        <v/>
      </c>
      <c r="C649">
        <f>'Input EIA Imports Petroleum'!K648</f>
        <v/>
      </c>
      <c r="D649">
        <f>'Input EIA Imports Petroleum'!L648</f>
        <v/>
      </c>
      <c r="E649">
        <f>VLOOKUP('Input EIA Imports Petroleum'!$E648,'EIA Petroleum Classification'!$A:$B,2,FALSE)</f>
        <v/>
      </c>
    </row>
    <row r="650" spans="1:5">
      <c r="A650">
        <f>YEAR(B650)</f>
        <v/>
      </c>
      <c r="B650">
        <f>'Input EIA Imports Petroleum'!A649</f>
        <v/>
      </c>
      <c r="C650">
        <f>'Input EIA Imports Petroleum'!K649</f>
        <v/>
      </c>
      <c r="D650">
        <f>'Input EIA Imports Petroleum'!L649</f>
        <v/>
      </c>
      <c r="E650">
        <f>VLOOKUP('Input EIA Imports Petroleum'!$E649,'EIA Petroleum Classification'!$A:$B,2,FALSE)</f>
        <v/>
      </c>
    </row>
    <row r="651" spans="1:5">
      <c r="A651">
        <f>YEAR(B651)</f>
        <v/>
      </c>
      <c r="B651">
        <f>'Input EIA Imports Petroleum'!A650</f>
        <v/>
      </c>
      <c r="C651">
        <f>'Input EIA Imports Petroleum'!K650</f>
        <v/>
      </c>
      <c r="D651">
        <f>'Input EIA Imports Petroleum'!L650</f>
        <v/>
      </c>
      <c r="E651">
        <f>VLOOKUP('Input EIA Imports Petroleum'!$E650,'EIA Petroleum Classification'!$A:$B,2,FALSE)</f>
        <v/>
      </c>
    </row>
    <row r="652" spans="1:5">
      <c r="A652">
        <f>YEAR(B652)</f>
        <v/>
      </c>
      <c r="B652">
        <f>'Input EIA Imports Petroleum'!A651</f>
        <v/>
      </c>
      <c r="C652">
        <f>'Input EIA Imports Petroleum'!K651</f>
        <v/>
      </c>
      <c r="D652">
        <f>'Input EIA Imports Petroleum'!L651</f>
        <v/>
      </c>
      <c r="E652">
        <f>VLOOKUP('Input EIA Imports Petroleum'!$E651,'EIA Petroleum Classification'!$A:$B,2,FALSE)</f>
        <v/>
      </c>
    </row>
    <row r="653" spans="1:5">
      <c r="A653">
        <f>YEAR(B653)</f>
        <v/>
      </c>
      <c r="B653">
        <f>'Input EIA Imports Petroleum'!A652</f>
        <v/>
      </c>
      <c r="C653">
        <f>'Input EIA Imports Petroleum'!K652</f>
        <v/>
      </c>
      <c r="D653">
        <f>'Input EIA Imports Petroleum'!L652</f>
        <v/>
      </c>
      <c r="E653">
        <f>VLOOKUP('Input EIA Imports Petroleum'!$E652,'EIA Petroleum Classification'!$A:$B,2,FALSE)</f>
        <v/>
      </c>
    </row>
    <row r="654" spans="1:5">
      <c r="A654">
        <f>YEAR(B654)</f>
        <v/>
      </c>
      <c r="B654">
        <f>'Input EIA Imports Petroleum'!A653</f>
        <v/>
      </c>
      <c r="C654">
        <f>'Input EIA Imports Petroleum'!K653</f>
        <v/>
      </c>
      <c r="D654">
        <f>'Input EIA Imports Petroleum'!L653</f>
        <v/>
      </c>
      <c r="E654">
        <f>VLOOKUP('Input EIA Imports Petroleum'!$E653,'EIA Petroleum Classification'!$A:$B,2,FALSE)</f>
        <v/>
      </c>
    </row>
    <row r="655" spans="1:5">
      <c r="A655">
        <f>YEAR(B655)</f>
        <v/>
      </c>
      <c r="B655">
        <f>'Input EIA Imports Petroleum'!A654</f>
        <v/>
      </c>
      <c r="C655">
        <f>'Input EIA Imports Petroleum'!K654</f>
        <v/>
      </c>
      <c r="D655">
        <f>'Input EIA Imports Petroleum'!L654</f>
        <v/>
      </c>
      <c r="E655">
        <f>VLOOKUP('Input EIA Imports Petroleum'!$E654,'EIA Petroleum Classification'!$A:$B,2,FALSE)</f>
        <v/>
      </c>
    </row>
    <row r="656" spans="1:5">
      <c r="A656">
        <f>YEAR(B656)</f>
        <v/>
      </c>
      <c r="B656">
        <f>'Input EIA Imports Petroleum'!A655</f>
        <v/>
      </c>
      <c r="C656">
        <f>'Input EIA Imports Petroleum'!K655</f>
        <v/>
      </c>
      <c r="D656">
        <f>'Input EIA Imports Petroleum'!L655</f>
        <v/>
      </c>
      <c r="E656">
        <f>VLOOKUP('Input EIA Imports Petroleum'!$E655,'EIA Petroleum Classification'!$A:$B,2,FALSE)</f>
        <v/>
      </c>
    </row>
    <row r="657" spans="1:5">
      <c r="A657">
        <f>YEAR(B657)</f>
        <v/>
      </c>
      <c r="B657">
        <f>'Input EIA Imports Petroleum'!A656</f>
        <v/>
      </c>
      <c r="C657">
        <f>'Input EIA Imports Petroleum'!K656</f>
        <v/>
      </c>
      <c r="D657">
        <f>'Input EIA Imports Petroleum'!L656</f>
        <v/>
      </c>
      <c r="E657">
        <f>VLOOKUP('Input EIA Imports Petroleum'!$E656,'EIA Petroleum Classification'!$A:$B,2,FALSE)</f>
        <v/>
      </c>
    </row>
    <row r="658" spans="1:5">
      <c r="A658">
        <f>YEAR(B658)</f>
        <v/>
      </c>
      <c r="B658">
        <f>'Input EIA Imports Petroleum'!A657</f>
        <v/>
      </c>
      <c r="C658">
        <f>'Input EIA Imports Petroleum'!K657</f>
        <v/>
      </c>
      <c r="D658">
        <f>'Input EIA Imports Petroleum'!L657</f>
        <v/>
      </c>
      <c r="E658">
        <f>VLOOKUP('Input EIA Imports Petroleum'!$E657,'EIA Petroleum Classification'!$A:$B,2,FALSE)</f>
        <v/>
      </c>
    </row>
    <row r="659" spans="1:5">
      <c r="A659">
        <f>YEAR(B659)</f>
        <v/>
      </c>
      <c r="B659">
        <f>'Input EIA Imports Petroleum'!A658</f>
        <v/>
      </c>
      <c r="C659">
        <f>'Input EIA Imports Petroleum'!K658</f>
        <v/>
      </c>
      <c r="D659">
        <f>'Input EIA Imports Petroleum'!L658</f>
        <v/>
      </c>
      <c r="E659">
        <f>VLOOKUP('Input EIA Imports Petroleum'!$E658,'EIA Petroleum Classification'!$A:$B,2,FALSE)</f>
        <v/>
      </c>
    </row>
    <row r="660" spans="1:5">
      <c r="A660">
        <f>YEAR(B660)</f>
        <v/>
      </c>
      <c r="B660">
        <f>'Input EIA Imports Petroleum'!A659</f>
        <v/>
      </c>
      <c r="C660">
        <f>'Input EIA Imports Petroleum'!K659</f>
        <v/>
      </c>
      <c r="D660">
        <f>'Input EIA Imports Petroleum'!L659</f>
        <v/>
      </c>
      <c r="E660">
        <f>VLOOKUP('Input EIA Imports Petroleum'!$E659,'EIA Petroleum Classification'!$A:$B,2,FALSE)</f>
        <v/>
      </c>
    </row>
    <row r="661" spans="1:5">
      <c r="A661">
        <f>YEAR(B661)</f>
        <v/>
      </c>
      <c r="B661">
        <f>'Input EIA Imports Petroleum'!A660</f>
        <v/>
      </c>
      <c r="C661">
        <f>'Input EIA Imports Petroleum'!K660</f>
        <v/>
      </c>
      <c r="D661">
        <f>'Input EIA Imports Petroleum'!L660</f>
        <v/>
      </c>
      <c r="E661">
        <f>VLOOKUP('Input EIA Imports Petroleum'!$E660,'EIA Petroleum Classification'!$A:$B,2,FALSE)</f>
        <v/>
      </c>
    </row>
    <row r="662" spans="1:5">
      <c r="A662">
        <f>YEAR(B662)</f>
        <v/>
      </c>
      <c r="B662">
        <f>'Input EIA Imports Petroleum'!A661</f>
        <v/>
      </c>
      <c r="C662">
        <f>'Input EIA Imports Petroleum'!K661</f>
        <v/>
      </c>
      <c r="D662">
        <f>'Input EIA Imports Petroleum'!L661</f>
        <v/>
      </c>
      <c r="E662">
        <f>VLOOKUP('Input EIA Imports Petroleum'!$E661,'EIA Petroleum Classification'!$A:$B,2,FALSE)</f>
        <v/>
      </c>
    </row>
    <row r="663" spans="1:5">
      <c r="A663">
        <f>YEAR(B663)</f>
        <v/>
      </c>
      <c r="B663">
        <f>'Input EIA Imports Petroleum'!A662</f>
        <v/>
      </c>
      <c r="C663">
        <f>'Input EIA Imports Petroleum'!K662</f>
        <v/>
      </c>
      <c r="D663">
        <f>'Input EIA Imports Petroleum'!L662</f>
        <v/>
      </c>
      <c r="E663">
        <f>VLOOKUP('Input EIA Imports Petroleum'!$E662,'EIA Petroleum Classification'!$A:$B,2,FALSE)</f>
        <v/>
      </c>
    </row>
    <row r="664" spans="1:5">
      <c r="A664">
        <f>YEAR(B664)</f>
        <v/>
      </c>
      <c r="B664">
        <f>'Input EIA Imports Petroleum'!A663</f>
        <v/>
      </c>
      <c r="C664">
        <f>'Input EIA Imports Petroleum'!K663</f>
        <v/>
      </c>
      <c r="D664">
        <f>'Input EIA Imports Petroleum'!L663</f>
        <v/>
      </c>
      <c r="E664">
        <f>VLOOKUP('Input EIA Imports Petroleum'!$E663,'EIA Petroleum Classification'!$A:$B,2,FALSE)</f>
        <v/>
      </c>
    </row>
    <row r="665" spans="1:5">
      <c r="A665">
        <f>YEAR(B665)</f>
        <v/>
      </c>
      <c r="B665">
        <f>'Input EIA Imports Petroleum'!A664</f>
        <v/>
      </c>
      <c r="C665">
        <f>'Input EIA Imports Petroleum'!K664</f>
        <v/>
      </c>
      <c r="D665">
        <f>'Input EIA Imports Petroleum'!L664</f>
        <v/>
      </c>
      <c r="E665">
        <f>VLOOKUP('Input EIA Imports Petroleum'!$E664,'EIA Petroleum Classification'!$A:$B,2,FALSE)</f>
        <v/>
      </c>
    </row>
    <row r="666" spans="1:5">
      <c r="A666">
        <f>YEAR(B666)</f>
        <v/>
      </c>
      <c r="B666">
        <f>'Input EIA Imports Petroleum'!A665</f>
        <v/>
      </c>
      <c r="C666">
        <f>'Input EIA Imports Petroleum'!K665</f>
        <v/>
      </c>
      <c r="D666">
        <f>'Input EIA Imports Petroleum'!L665</f>
        <v/>
      </c>
      <c r="E666">
        <f>VLOOKUP('Input EIA Imports Petroleum'!$E665,'EIA Petroleum Classification'!$A:$B,2,FALSE)</f>
        <v/>
      </c>
    </row>
    <row r="667" spans="1:5">
      <c r="A667">
        <f>YEAR(B667)</f>
        <v/>
      </c>
      <c r="B667">
        <f>'Input EIA Imports Petroleum'!A666</f>
        <v/>
      </c>
      <c r="C667">
        <f>'Input EIA Imports Petroleum'!K666</f>
        <v/>
      </c>
      <c r="D667">
        <f>'Input EIA Imports Petroleum'!L666</f>
        <v/>
      </c>
      <c r="E667">
        <f>VLOOKUP('Input EIA Imports Petroleum'!$E666,'EIA Petroleum Classification'!$A:$B,2,FALSE)</f>
        <v/>
      </c>
    </row>
    <row r="668" spans="1:5">
      <c r="A668">
        <f>YEAR(B668)</f>
        <v/>
      </c>
      <c r="B668">
        <f>'Input EIA Imports Petroleum'!A667</f>
        <v/>
      </c>
      <c r="C668">
        <f>'Input EIA Imports Petroleum'!K667</f>
        <v/>
      </c>
      <c r="D668">
        <f>'Input EIA Imports Petroleum'!L667</f>
        <v/>
      </c>
      <c r="E668">
        <f>VLOOKUP('Input EIA Imports Petroleum'!$E667,'EIA Petroleum Classification'!$A:$B,2,FALSE)</f>
        <v/>
      </c>
    </row>
    <row r="669" spans="1:5">
      <c r="A669">
        <f>YEAR(B669)</f>
        <v/>
      </c>
      <c r="B669">
        <f>'Input EIA Imports Petroleum'!A668</f>
        <v/>
      </c>
      <c r="C669">
        <f>'Input EIA Imports Petroleum'!K668</f>
        <v/>
      </c>
      <c r="D669">
        <f>'Input EIA Imports Petroleum'!L668</f>
        <v/>
      </c>
      <c r="E669">
        <f>VLOOKUP('Input EIA Imports Petroleum'!$E668,'EIA Petroleum Classification'!$A:$B,2,FALSE)</f>
        <v/>
      </c>
    </row>
    <row r="670" spans="1:5">
      <c r="A670">
        <f>YEAR(B670)</f>
        <v/>
      </c>
      <c r="B670">
        <f>'Input EIA Imports Petroleum'!A669</f>
        <v/>
      </c>
      <c r="C670">
        <f>'Input EIA Imports Petroleum'!K669</f>
        <v/>
      </c>
      <c r="D670">
        <f>'Input EIA Imports Petroleum'!L669</f>
        <v/>
      </c>
      <c r="E670">
        <f>VLOOKUP('Input EIA Imports Petroleum'!$E669,'EIA Petroleum Classification'!$A:$B,2,FALSE)</f>
        <v/>
      </c>
    </row>
    <row r="671" spans="1:5">
      <c r="A671">
        <f>YEAR(B671)</f>
        <v/>
      </c>
      <c r="B671">
        <f>'Input EIA Imports Petroleum'!A670</f>
        <v/>
      </c>
      <c r="C671">
        <f>'Input EIA Imports Petroleum'!K670</f>
        <v/>
      </c>
      <c r="D671">
        <f>'Input EIA Imports Petroleum'!L670</f>
        <v/>
      </c>
      <c r="E671">
        <f>VLOOKUP('Input EIA Imports Petroleum'!$E670,'EIA Petroleum Classification'!$A:$B,2,FALSE)</f>
        <v/>
      </c>
    </row>
    <row r="672" spans="1:5">
      <c r="A672">
        <f>YEAR(B672)</f>
        <v/>
      </c>
      <c r="B672">
        <f>'Input EIA Imports Petroleum'!A671</f>
        <v/>
      </c>
      <c r="C672">
        <f>'Input EIA Imports Petroleum'!K671</f>
        <v/>
      </c>
      <c r="D672">
        <f>'Input EIA Imports Petroleum'!L671</f>
        <v/>
      </c>
      <c r="E672">
        <f>VLOOKUP('Input EIA Imports Petroleum'!$E671,'EIA Petroleum Classification'!$A:$B,2,FALSE)</f>
        <v/>
      </c>
    </row>
    <row r="673" spans="1:5">
      <c r="A673">
        <f>YEAR(B673)</f>
        <v/>
      </c>
      <c r="B673">
        <f>'Input EIA Imports Petroleum'!A672</f>
        <v/>
      </c>
      <c r="C673">
        <f>'Input EIA Imports Petroleum'!K672</f>
        <v/>
      </c>
      <c r="D673">
        <f>'Input EIA Imports Petroleum'!L672</f>
        <v/>
      </c>
      <c r="E673">
        <f>VLOOKUP('Input EIA Imports Petroleum'!$E672,'EIA Petroleum Classification'!$A:$B,2,FALSE)</f>
        <v/>
      </c>
    </row>
    <row r="674" spans="1:5">
      <c r="A674">
        <f>YEAR(B674)</f>
        <v/>
      </c>
      <c r="B674">
        <f>'Input EIA Imports Petroleum'!A673</f>
        <v/>
      </c>
      <c r="C674">
        <f>'Input EIA Imports Petroleum'!K673</f>
        <v/>
      </c>
      <c r="D674">
        <f>'Input EIA Imports Petroleum'!L673</f>
        <v/>
      </c>
      <c r="E674">
        <f>VLOOKUP('Input EIA Imports Petroleum'!$E673,'EIA Petroleum Classification'!$A:$B,2,FALSE)</f>
        <v/>
      </c>
    </row>
    <row r="675" spans="1:5">
      <c r="A675">
        <f>YEAR(B675)</f>
        <v/>
      </c>
      <c r="B675">
        <f>'Input EIA Imports Petroleum'!A674</f>
        <v/>
      </c>
      <c r="C675">
        <f>'Input EIA Imports Petroleum'!K674</f>
        <v/>
      </c>
      <c r="D675">
        <f>'Input EIA Imports Petroleum'!L674</f>
        <v/>
      </c>
      <c r="E675">
        <f>VLOOKUP('Input EIA Imports Petroleum'!$E674,'EIA Petroleum Classification'!$A:$B,2,FALSE)</f>
        <v/>
      </c>
    </row>
    <row r="676" spans="1:5">
      <c r="A676">
        <f>YEAR(B676)</f>
        <v/>
      </c>
      <c r="B676">
        <f>'Input EIA Imports Petroleum'!A675</f>
        <v/>
      </c>
      <c r="C676">
        <f>'Input EIA Imports Petroleum'!K675</f>
        <v/>
      </c>
      <c r="D676">
        <f>'Input EIA Imports Petroleum'!L675</f>
        <v/>
      </c>
      <c r="E676">
        <f>VLOOKUP('Input EIA Imports Petroleum'!$E675,'EIA Petroleum Classification'!$A:$B,2,FALSE)</f>
        <v/>
      </c>
    </row>
    <row r="677" spans="1:5">
      <c r="A677">
        <f>YEAR(B677)</f>
        <v/>
      </c>
      <c r="B677">
        <f>'Input EIA Imports Petroleum'!A676</f>
        <v/>
      </c>
      <c r="C677">
        <f>'Input EIA Imports Petroleum'!K676</f>
        <v/>
      </c>
      <c r="D677">
        <f>'Input EIA Imports Petroleum'!L676</f>
        <v/>
      </c>
      <c r="E677">
        <f>VLOOKUP('Input EIA Imports Petroleum'!$E676,'EIA Petroleum Classification'!$A:$B,2,FALSE)</f>
        <v/>
      </c>
    </row>
    <row r="678" spans="1:5">
      <c r="A678">
        <f>YEAR(B678)</f>
        <v/>
      </c>
      <c r="B678">
        <f>'Input EIA Imports Petroleum'!A677</f>
        <v/>
      </c>
      <c r="C678">
        <f>'Input EIA Imports Petroleum'!K677</f>
        <v/>
      </c>
      <c r="D678">
        <f>'Input EIA Imports Petroleum'!L677</f>
        <v/>
      </c>
      <c r="E678">
        <f>VLOOKUP('Input EIA Imports Petroleum'!$E677,'EIA Petroleum Classification'!$A:$B,2,FALSE)</f>
        <v/>
      </c>
    </row>
    <row r="679" spans="1:5">
      <c r="A679">
        <f>YEAR(B679)</f>
        <v/>
      </c>
      <c r="B679">
        <f>'Input EIA Imports Petroleum'!A678</f>
        <v/>
      </c>
      <c r="C679">
        <f>'Input EIA Imports Petroleum'!K678</f>
        <v/>
      </c>
      <c r="D679">
        <f>'Input EIA Imports Petroleum'!L678</f>
        <v/>
      </c>
      <c r="E679">
        <f>VLOOKUP('Input EIA Imports Petroleum'!$E678,'EIA Petroleum Classification'!$A:$B,2,FALSE)</f>
        <v/>
      </c>
    </row>
    <row r="680" spans="1:5">
      <c r="A680">
        <f>YEAR(B680)</f>
        <v/>
      </c>
      <c r="B680">
        <f>'Input EIA Imports Petroleum'!A679</f>
        <v/>
      </c>
      <c r="C680">
        <f>'Input EIA Imports Petroleum'!K679</f>
        <v/>
      </c>
      <c r="D680">
        <f>'Input EIA Imports Petroleum'!L679</f>
        <v/>
      </c>
      <c r="E680">
        <f>VLOOKUP('Input EIA Imports Petroleum'!$E679,'EIA Petroleum Classification'!$A:$B,2,FALSE)</f>
        <v/>
      </c>
    </row>
    <row r="681" spans="1:5">
      <c r="A681">
        <f>YEAR(B681)</f>
        <v/>
      </c>
      <c r="B681">
        <f>'Input EIA Imports Petroleum'!A680</f>
        <v/>
      </c>
      <c r="C681">
        <f>'Input EIA Imports Petroleum'!K680</f>
        <v/>
      </c>
      <c r="D681">
        <f>'Input EIA Imports Petroleum'!L680</f>
        <v/>
      </c>
      <c r="E681">
        <f>VLOOKUP('Input EIA Imports Petroleum'!$E680,'EIA Petroleum Classification'!$A:$B,2,FALSE)</f>
        <v/>
      </c>
    </row>
    <row r="682" spans="1:5">
      <c r="A682">
        <f>YEAR(B682)</f>
        <v/>
      </c>
      <c r="B682">
        <f>'Input EIA Imports Petroleum'!A681</f>
        <v/>
      </c>
      <c r="C682">
        <f>'Input EIA Imports Petroleum'!K681</f>
        <v/>
      </c>
      <c r="D682">
        <f>'Input EIA Imports Petroleum'!L681</f>
        <v/>
      </c>
      <c r="E682">
        <f>VLOOKUP('Input EIA Imports Petroleum'!$E681,'EIA Petroleum Classification'!$A:$B,2,FALSE)</f>
        <v/>
      </c>
    </row>
    <row r="683" spans="1:5">
      <c r="A683">
        <f>YEAR(B683)</f>
        <v/>
      </c>
      <c r="B683">
        <f>'Input EIA Imports Petroleum'!A682</f>
        <v/>
      </c>
      <c r="C683">
        <f>'Input EIA Imports Petroleum'!K682</f>
        <v/>
      </c>
      <c r="D683">
        <f>'Input EIA Imports Petroleum'!L682</f>
        <v/>
      </c>
      <c r="E683">
        <f>VLOOKUP('Input EIA Imports Petroleum'!$E682,'EIA Petroleum Classification'!$A:$B,2,FALSE)</f>
        <v/>
      </c>
    </row>
    <row r="684" spans="1:5">
      <c r="A684">
        <f>YEAR(B684)</f>
        <v/>
      </c>
      <c r="B684">
        <f>'Input EIA Imports Petroleum'!A683</f>
        <v/>
      </c>
      <c r="C684">
        <f>'Input EIA Imports Petroleum'!K683</f>
        <v/>
      </c>
      <c r="D684">
        <f>'Input EIA Imports Petroleum'!L683</f>
        <v/>
      </c>
      <c r="E684">
        <f>VLOOKUP('Input EIA Imports Petroleum'!$E683,'EIA Petroleum Classification'!$A:$B,2,FALSE)</f>
        <v/>
      </c>
    </row>
    <row r="685" spans="1:5">
      <c r="A685">
        <f>YEAR(B685)</f>
        <v/>
      </c>
      <c r="B685">
        <f>'Input EIA Imports Petroleum'!A684</f>
        <v/>
      </c>
      <c r="C685">
        <f>'Input EIA Imports Petroleum'!K684</f>
        <v/>
      </c>
      <c r="D685">
        <f>'Input EIA Imports Petroleum'!L684</f>
        <v/>
      </c>
      <c r="E685">
        <f>VLOOKUP('Input EIA Imports Petroleum'!$E684,'EIA Petroleum Classification'!$A:$B,2,FALSE)</f>
        <v/>
      </c>
    </row>
    <row r="686" spans="1:5">
      <c r="A686">
        <f>YEAR(B686)</f>
        <v/>
      </c>
      <c r="B686">
        <f>'Input EIA Imports Petroleum'!A685</f>
        <v/>
      </c>
      <c r="C686">
        <f>'Input EIA Imports Petroleum'!K685</f>
        <v/>
      </c>
      <c r="D686">
        <f>'Input EIA Imports Petroleum'!L685</f>
        <v/>
      </c>
      <c r="E686">
        <f>VLOOKUP('Input EIA Imports Petroleum'!$E685,'EIA Petroleum Classification'!$A:$B,2,FALSE)</f>
        <v/>
      </c>
    </row>
    <row r="687" spans="1:5">
      <c r="A687">
        <f>YEAR(B687)</f>
        <v/>
      </c>
      <c r="B687">
        <f>'Input EIA Imports Petroleum'!A686</f>
        <v/>
      </c>
      <c r="C687">
        <f>'Input EIA Imports Petroleum'!K686</f>
        <v/>
      </c>
      <c r="D687">
        <f>'Input EIA Imports Petroleum'!L686</f>
        <v/>
      </c>
      <c r="E687">
        <f>VLOOKUP('Input EIA Imports Petroleum'!$E686,'EIA Petroleum Classification'!$A:$B,2,FALSE)</f>
        <v/>
      </c>
    </row>
    <row r="688" spans="1:5">
      <c r="A688">
        <f>YEAR(B688)</f>
        <v/>
      </c>
      <c r="B688">
        <f>'Input EIA Imports Petroleum'!A687</f>
        <v/>
      </c>
      <c r="C688">
        <f>'Input EIA Imports Petroleum'!K687</f>
        <v/>
      </c>
      <c r="D688">
        <f>'Input EIA Imports Petroleum'!L687</f>
        <v/>
      </c>
      <c r="E688">
        <f>VLOOKUP('Input EIA Imports Petroleum'!$E687,'EIA Petroleum Classification'!$A:$B,2,FALSE)</f>
        <v/>
      </c>
    </row>
    <row r="689" spans="1:5">
      <c r="A689">
        <f>YEAR(B689)</f>
        <v/>
      </c>
      <c r="B689">
        <f>'Input EIA Imports Petroleum'!A688</f>
        <v/>
      </c>
      <c r="C689">
        <f>'Input EIA Imports Petroleum'!K688</f>
        <v/>
      </c>
      <c r="D689">
        <f>'Input EIA Imports Petroleum'!L688</f>
        <v/>
      </c>
      <c r="E689">
        <f>VLOOKUP('Input EIA Imports Petroleum'!$E688,'EIA Petroleum Classification'!$A:$B,2,FALSE)</f>
        <v/>
      </c>
    </row>
    <row r="690" spans="1:5">
      <c r="A690">
        <f>YEAR(B690)</f>
        <v/>
      </c>
      <c r="B690">
        <f>'Input EIA Imports Petroleum'!A689</f>
        <v/>
      </c>
      <c r="C690">
        <f>'Input EIA Imports Petroleum'!K689</f>
        <v/>
      </c>
      <c r="D690">
        <f>'Input EIA Imports Petroleum'!L689</f>
        <v/>
      </c>
      <c r="E690">
        <f>VLOOKUP('Input EIA Imports Petroleum'!$E689,'EIA Petroleum Classification'!$A:$B,2,FALSE)</f>
        <v/>
      </c>
    </row>
    <row r="691" spans="1:5">
      <c r="A691">
        <f>YEAR(B691)</f>
        <v/>
      </c>
      <c r="B691">
        <f>'Input EIA Imports Petroleum'!A690</f>
        <v/>
      </c>
      <c r="C691">
        <f>'Input EIA Imports Petroleum'!K690</f>
        <v/>
      </c>
      <c r="D691">
        <f>'Input EIA Imports Petroleum'!L690</f>
        <v/>
      </c>
      <c r="E691">
        <f>VLOOKUP('Input EIA Imports Petroleum'!$E690,'EIA Petroleum Classification'!$A:$B,2,FALSE)</f>
        <v/>
      </c>
    </row>
    <row r="692" spans="1:5">
      <c r="A692">
        <f>YEAR(B692)</f>
        <v/>
      </c>
      <c r="B692">
        <f>'Input EIA Imports Petroleum'!A691</f>
        <v/>
      </c>
      <c r="C692">
        <f>'Input EIA Imports Petroleum'!K691</f>
        <v/>
      </c>
      <c r="D692">
        <f>'Input EIA Imports Petroleum'!L691</f>
        <v/>
      </c>
      <c r="E692">
        <f>VLOOKUP('Input EIA Imports Petroleum'!$E691,'EIA Petroleum Classification'!$A:$B,2,FALSE)</f>
        <v/>
      </c>
    </row>
    <row r="693" spans="1:5">
      <c r="A693">
        <f>YEAR(B693)</f>
        <v/>
      </c>
      <c r="B693">
        <f>'Input EIA Imports Petroleum'!A692</f>
        <v/>
      </c>
      <c r="C693">
        <f>'Input EIA Imports Petroleum'!K692</f>
        <v/>
      </c>
      <c r="D693">
        <f>'Input EIA Imports Petroleum'!L692</f>
        <v/>
      </c>
      <c r="E693">
        <f>VLOOKUP('Input EIA Imports Petroleum'!$E692,'EIA Petroleum Classification'!$A:$B,2,FALSE)</f>
        <v/>
      </c>
    </row>
    <row r="694" spans="1:5">
      <c r="A694">
        <f>YEAR(B694)</f>
        <v/>
      </c>
      <c r="B694">
        <f>'Input EIA Imports Petroleum'!A693</f>
        <v/>
      </c>
      <c r="C694">
        <f>'Input EIA Imports Petroleum'!K693</f>
        <v/>
      </c>
      <c r="D694">
        <f>'Input EIA Imports Petroleum'!L693</f>
        <v/>
      </c>
      <c r="E694">
        <f>VLOOKUP('Input EIA Imports Petroleum'!$E693,'EIA Petroleum Classification'!$A:$B,2,FALSE)</f>
        <v/>
      </c>
    </row>
    <row r="695" spans="1:5">
      <c r="A695">
        <f>YEAR(B695)</f>
        <v/>
      </c>
      <c r="B695">
        <f>'Input EIA Imports Petroleum'!A694</f>
        <v/>
      </c>
      <c r="C695">
        <f>'Input EIA Imports Petroleum'!K694</f>
        <v/>
      </c>
      <c r="D695">
        <f>'Input EIA Imports Petroleum'!L694</f>
        <v/>
      </c>
      <c r="E695">
        <f>VLOOKUP('Input EIA Imports Petroleum'!$E694,'EIA Petroleum Classification'!$A:$B,2,FALSE)</f>
        <v/>
      </c>
    </row>
    <row r="696" spans="1:5">
      <c r="A696">
        <f>YEAR(B696)</f>
        <v/>
      </c>
      <c r="B696">
        <f>'Input EIA Imports Petroleum'!A695</f>
        <v/>
      </c>
      <c r="C696">
        <f>'Input EIA Imports Petroleum'!K695</f>
        <v/>
      </c>
      <c r="D696">
        <f>'Input EIA Imports Petroleum'!L695</f>
        <v/>
      </c>
      <c r="E696">
        <f>VLOOKUP('Input EIA Imports Petroleum'!$E695,'EIA Petroleum Classification'!$A:$B,2,FALSE)</f>
        <v/>
      </c>
    </row>
    <row r="697" spans="1:5">
      <c r="A697">
        <f>YEAR(B697)</f>
        <v/>
      </c>
      <c r="B697">
        <f>'Input EIA Imports Petroleum'!A696</f>
        <v/>
      </c>
      <c r="C697">
        <f>'Input EIA Imports Petroleum'!K696</f>
        <v/>
      </c>
      <c r="D697">
        <f>'Input EIA Imports Petroleum'!L696</f>
        <v/>
      </c>
      <c r="E697">
        <f>VLOOKUP('Input EIA Imports Petroleum'!$E696,'EIA Petroleum Classification'!$A:$B,2,FALSE)</f>
        <v/>
      </c>
    </row>
    <row r="698" spans="1:5">
      <c r="A698">
        <f>YEAR(B698)</f>
        <v/>
      </c>
      <c r="B698">
        <f>'Input EIA Imports Petroleum'!A697</f>
        <v/>
      </c>
      <c r="C698">
        <f>'Input EIA Imports Petroleum'!K697</f>
        <v/>
      </c>
      <c r="D698">
        <f>'Input EIA Imports Petroleum'!L697</f>
        <v/>
      </c>
      <c r="E698">
        <f>VLOOKUP('Input EIA Imports Petroleum'!$E697,'EIA Petroleum Classification'!$A:$B,2,FALSE)</f>
        <v/>
      </c>
    </row>
    <row r="699" spans="1:5">
      <c r="A699">
        <f>YEAR(B699)</f>
        <v/>
      </c>
      <c r="B699">
        <f>'Input EIA Imports Petroleum'!A698</f>
        <v/>
      </c>
      <c r="C699">
        <f>'Input EIA Imports Petroleum'!K698</f>
        <v/>
      </c>
      <c r="D699">
        <f>'Input EIA Imports Petroleum'!L698</f>
        <v/>
      </c>
      <c r="E699">
        <f>VLOOKUP('Input EIA Imports Petroleum'!$E698,'EIA Petroleum Classification'!$A:$B,2,FALSE)</f>
        <v/>
      </c>
    </row>
    <row r="700" spans="1:5">
      <c r="A700">
        <f>YEAR(B700)</f>
        <v/>
      </c>
      <c r="B700">
        <f>'Input EIA Imports Petroleum'!A699</f>
        <v/>
      </c>
      <c r="C700">
        <f>'Input EIA Imports Petroleum'!K699</f>
        <v/>
      </c>
      <c r="D700">
        <f>'Input EIA Imports Petroleum'!L699</f>
        <v/>
      </c>
      <c r="E700">
        <f>VLOOKUP('Input EIA Imports Petroleum'!$E699,'EIA Petroleum Classification'!$A:$B,2,FALSE)</f>
        <v/>
      </c>
    </row>
    <row r="701" spans="1:5">
      <c r="A701">
        <f>YEAR(B701)</f>
        <v/>
      </c>
      <c r="B701">
        <f>'Input EIA Imports Petroleum'!A700</f>
        <v/>
      </c>
      <c r="C701">
        <f>'Input EIA Imports Petroleum'!K700</f>
        <v/>
      </c>
      <c r="D701">
        <f>'Input EIA Imports Petroleum'!L700</f>
        <v/>
      </c>
      <c r="E701">
        <f>VLOOKUP('Input EIA Imports Petroleum'!$E700,'EIA Petroleum Classification'!$A:$B,2,FALSE)</f>
        <v/>
      </c>
    </row>
    <row r="702" spans="1:5">
      <c r="A702">
        <f>YEAR(B702)</f>
        <v/>
      </c>
      <c r="B702">
        <f>'Input EIA Imports Petroleum'!A701</f>
        <v/>
      </c>
      <c r="C702">
        <f>'Input EIA Imports Petroleum'!K701</f>
        <v/>
      </c>
      <c r="D702">
        <f>'Input EIA Imports Petroleum'!L701</f>
        <v/>
      </c>
      <c r="E702">
        <f>VLOOKUP('Input EIA Imports Petroleum'!$E701,'EIA Petroleum Classification'!$A:$B,2,FALSE)</f>
        <v/>
      </c>
    </row>
    <row r="703" spans="1:5">
      <c r="A703">
        <f>YEAR(B703)</f>
        <v/>
      </c>
      <c r="B703">
        <f>'Input EIA Imports Petroleum'!A702</f>
        <v/>
      </c>
      <c r="C703">
        <f>'Input EIA Imports Petroleum'!K702</f>
        <v/>
      </c>
      <c r="D703">
        <f>'Input EIA Imports Petroleum'!L702</f>
        <v/>
      </c>
      <c r="E703">
        <f>VLOOKUP('Input EIA Imports Petroleum'!$E702,'EIA Petroleum Classification'!$A:$B,2,FALSE)</f>
        <v/>
      </c>
    </row>
    <row r="704" spans="1:5">
      <c r="A704">
        <f>YEAR(B704)</f>
        <v/>
      </c>
      <c r="B704">
        <f>'Input EIA Imports Petroleum'!A703</f>
        <v/>
      </c>
      <c r="C704">
        <f>'Input EIA Imports Petroleum'!K703</f>
        <v/>
      </c>
      <c r="D704">
        <f>'Input EIA Imports Petroleum'!L703</f>
        <v/>
      </c>
      <c r="E704">
        <f>VLOOKUP('Input EIA Imports Petroleum'!$E703,'EIA Petroleum Classification'!$A:$B,2,FALSE)</f>
        <v/>
      </c>
    </row>
    <row r="705" spans="1:5">
      <c r="A705">
        <f>YEAR(B705)</f>
        <v/>
      </c>
      <c r="B705">
        <f>'Input EIA Imports Petroleum'!A704</f>
        <v/>
      </c>
      <c r="C705">
        <f>'Input EIA Imports Petroleum'!K704</f>
        <v/>
      </c>
      <c r="D705">
        <f>'Input EIA Imports Petroleum'!L704</f>
        <v/>
      </c>
      <c r="E705">
        <f>VLOOKUP('Input EIA Imports Petroleum'!$E704,'EIA Petroleum Classification'!$A:$B,2,FALSE)</f>
        <v/>
      </c>
    </row>
    <row r="706" spans="1:5">
      <c r="A706">
        <f>YEAR(B706)</f>
        <v/>
      </c>
      <c r="B706">
        <f>'Input EIA Imports Petroleum'!A705</f>
        <v/>
      </c>
      <c r="C706">
        <f>'Input EIA Imports Petroleum'!K705</f>
        <v/>
      </c>
      <c r="D706">
        <f>'Input EIA Imports Petroleum'!L705</f>
        <v/>
      </c>
      <c r="E706">
        <f>VLOOKUP('Input EIA Imports Petroleum'!$E705,'EIA Petroleum Classification'!$A:$B,2,FALSE)</f>
        <v/>
      </c>
    </row>
    <row r="707" spans="1:5">
      <c r="A707">
        <f>YEAR(B707)</f>
        <v/>
      </c>
      <c r="B707">
        <f>'Input EIA Imports Petroleum'!A706</f>
        <v/>
      </c>
      <c r="C707">
        <f>'Input EIA Imports Petroleum'!K706</f>
        <v/>
      </c>
      <c r="D707">
        <f>'Input EIA Imports Petroleum'!L706</f>
        <v/>
      </c>
      <c r="E707">
        <f>VLOOKUP('Input EIA Imports Petroleum'!$E706,'EIA Petroleum Classification'!$A:$B,2,FALSE)</f>
        <v/>
      </c>
    </row>
    <row r="708" spans="1:5">
      <c r="A708">
        <f>YEAR(B708)</f>
        <v/>
      </c>
      <c r="B708">
        <f>'Input EIA Imports Petroleum'!A707</f>
        <v/>
      </c>
      <c r="C708">
        <f>'Input EIA Imports Petroleum'!K707</f>
        <v/>
      </c>
      <c r="D708">
        <f>'Input EIA Imports Petroleum'!L707</f>
        <v/>
      </c>
      <c r="E708">
        <f>VLOOKUP('Input EIA Imports Petroleum'!$E707,'EIA Petroleum Classification'!$A:$B,2,FALSE)</f>
        <v/>
      </c>
    </row>
    <row r="709" spans="1:5">
      <c r="A709">
        <f>YEAR(B709)</f>
        <v/>
      </c>
      <c r="B709">
        <f>'Input EIA Imports Petroleum'!A708</f>
        <v/>
      </c>
      <c r="C709">
        <f>'Input EIA Imports Petroleum'!K708</f>
        <v/>
      </c>
      <c r="D709">
        <f>'Input EIA Imports Petroleum'!L708</f>
        <v/>
      </c>
      <c r="E709">
        <f>VLOOKUP('Input EIA Imports Petroleum'!$E708,'EIA Petroleum Classification'!$A:$B,2,FALSE)</f>
        <v/>
      </c>
    </row>
    <row r="710" spans="1:5">
      <c r="A710">
        <f>YEAR(B710)</f>
        <v/>
      </c>
      <c r="B710">
        <f>'Input EIA Imports Petroleum'!A709</f>
        <v/>
      </c>
      <c r="C710">
        <f>'Input EIA Imports Petroleum'!K709</f>
        <v/>
      </c>
      <c r="D710">
        <f>'Input EIA Imports Petroleum'!L709</f>
        <v/>
      </c>
      <c r="E710">
        <f>VLOOKUP('Input EIA Imports Petroleum'!$E709,'EIA Petroleum Classification'!$A:$B,2,FALSE)</f>
        <v/>
      </c>
    </row>
    <row r="711" spans="1:5">
      <c r="A711">
        <f>YEAR(B711)</f>
        <v/>
      </c>
      <c r="B711">
        <f>'Input EIA Imports Petroleum'!A710</f>
        <v/>
      </c>
      <c r="C711">
        <f>'Input EIA Imports Petroleum'!K710</f>
        <v/>
      </c>
      <c r="D711">
        <f>'Input EIA Imports Petroleum'!L710</f>
        <v/>
      </c>
      <c r="E711">
        <f>VLOOKUP('Input EIA Imports Petroleum'!$E710,'EIA Petroleum Classification'!$A:$B,2,FALSE)</f>
        <v/>
      </c>
    </row>
    <row r="712" spans="1:5">
      <c r="A712">
        <f>YEAR(B712)</f>
        <v/>
      </c>
      <c r="B712">
        <f>'Input EIA Imports Petroleum'!A711</f>
        <v/>
      </c>
      <c r="C712">
        <f>'Input EIA Imports Petroleum'!K711</f>
        <v/>
      </c>
      <c r="D712">
        <f>'Input EIA Imports Petroleum'!L711</f>
        <v/>
      </c>
      <c r="E712">
        <f>VLOOKUP('Input EIA Imports Petroleum'!$E711,'EIA Petroleum Classification'!$A:$B,2,FALSE)</f>
        <v/>
      </c>
    </row>
    <row r="713" spans="1:5">
      <c r="A713">
        <f>YEAR(B713)</f>
        <v/>
      </c>
      <c r="B713">
        <f>'Input EIA Imports Petroleum'!A712</f>
        <v/>
      </c>
      <c r="C713">
        <f>'Input EIA Imports Petroleum'!K712</f>
        <v/>
      </c>
      <c r="D713">
        <f>'Input EIA Imports Petroleum'!L712</f>
        <v/>
      </c>
      <c r="E713">
        <f>VLOOKUP('Input EIA Imports Petroleum'!$E712,'EIA Petroleum Classification'!$A:$B,2,FALSE)</f>
        <v/>
      </c>
    </row>
    <row r="714" spans="1:5">
      <c r="A714">
        <f>YEAR(B714)</f>
        <v/>
      </c>
      <c r="B714">
        <f>'Input EIA Imports Petroleum'!A713</f>
        <v/>
      </c>
      <c r="C714">
        <f>'Input EIA Imports Petroleum'!K713</f>
        <v/>
      </c>
      <c r="D714">
        <f>'Input EIA Imports Petroleum'!L713</f>
        <v/>
      </c>
      <c r="E714">
        <f>VLOOKUP('Input EIA Imports Petroleum'!$E713,'EIA Petroleum Classification'!$A:$B,2,FALSE)</f>
        <v/>
      </c>
    </row>
    <row r="715" spans="1:5">
      <c r="A715">
        <f>YEAR(B715)</f>
        <v/>
      </c>
      <c r="B715">
        <f>'Input EIA Imports Petroleum'!A714</f>
        <v/>
      </c>
      <c r="C715">
        <f>'Input EIA Imports Petroleum'!K714</f>
        <v/>
      </c>
      <c r="D715">
        <f>'Input EIA Imports Petroleum'!L714</f>
        <v/>
      </c>
      <c r="E715">
        <f>VLOOKUP('Input EIA Imports Petroleum'!$E714,'EIA Petroleum Classification'!$A:$B,2,FALSE)</f>
        <v/>
      </c>
    </row>
    <row r="716" spans="1:5">
      <c r="A716">
        <f>YEAR(B716)</f>
        <v/>
      </c>
      <c r="B716">
        <f>'Input EIA Imports Petroleum'!A715</f>
        <v/>
      </c>
      <c r="C716">
        <f>'Input EIA Imports Petroleum'!K715</f>
        <v/>
      </c>
      <c r="D716">
        <f>'Input EIA Imports Petroleum'!L715</f>
        <v/>
      </c>
      <c r="E716">
        <f>VLOOKUP('Input EIA Imports Petroleum'!$E715,'EIA Petroleum Classification'!$A:$B,2,FALSE)</f>
        <v/>
      </c>
    </row>
    <row r="717" spans="1:5">
      <c r="A717">
        <f>YEAR(B717)</f>
        <v/>
      </c>
      <c r="B717">
        <f>'Input EIA Imports Petroleum'!A716</f>
        <v/>
      </c>
      <c r="C717">
        <f>'Input EIA Imports Petroleum'!K716</f>
        <v/>
      </c>
      <c r="D717">
        <f>'Input EIA Imports Petroleum'!L716</f>
        <v/>
      </c>
      <c r="E717">
        <f>VLOOKUP('Input EIA Imports Petroleum'!$E716,'EIA Petroleum Classification'!$A:$B,2,FALSE)</f>
        <v/>
      </c>
    </row>
    <row r="718" spans="1:5">
      <c r="A718">
        <f>YEAR(B718)</f>
        <v/>
      </c>
      <c r="B718">
        <f>'Input EIA Imports Petroleum'!A717</f>
        <v/>
      </c>
      <c r="C718">
        <f>'Input EIA Imports Petroleum'!K717</f>
        <v/>
      </c>
      <c r="D718">
        <f>'Input EIA Imports Petroleum'!L717</f>
        <v/>
      </c>
      <c r="E718">
        <f>VLOOKUP('Input EIA Imports Petroleum'!$E717,'EIA Petroleum Classification'!$A:$B,2,FALSE)</f>
        <v/>
      </c>
    </row>
    <row r="719" spans="1:5">
      <c r="A719">
        <f>YEAR(B719)</f>
        <v/>
      </c>
      <c r="B719">
        <f>'Input EIA Imports Petroleum'!A718</f>
        <v/>
      </c>
      <c r="C719">
        <f>'Input EIA Imports Petroleum'!K718</f>
        <v/>
      </c>
      <c r="D719">
        <f>'Input EIA Imports Petroleum'!L718</f>
        <v/>
      </c>
      <c r="E719">
        <f>VLOOKUP('Input EIA Imports Petroleum'!$E718,'EIA Petroleum Classification'!$A:$B,2,FALSE)</f>
        <v/>
      </c>
    </row>
    <row r="720" spans="1:5">
      <c r="A720">
        <f>YEAR(B720)</f>
        <v/>
      </c>
      <c r="B720">
        <f>'Input EIA Imports Petroleum'!A719</f>
        <v/>
      </c>
      <c r="C720">
        <f>'Input EIA Imports Petroleum'!K719</f>
        <v/>
      </c>
      <c r="D720">
        <f>'Input EIA Imports Petroleum'!L719</f>
        <v/>
      </c>
      <c r="E720">
        <f>VLOOKUP('Input EIA Imports Petroleum'!$E719,'EIA Petroleum Classification'!$A:$B,2,FALSE)</f>
        <v/>
      </c>
    </row>
    <row r="721" spans="1:5">
      <c r="A721">
        <f>YEAR(B721)</f>
        <v/>
      </c>
      <c r="B721">
        <f>'Input EIA Imports Petroleum'!A720</f>
        <v/>
      </c>
      <c r="C721">
        <f>'Input EIA Imports Petroleum'!K720</f>
        <v/>
      </c>
      <c r="D721">
        <f>'Input EIA Imports Petroleum'!L720</f>
        <v/>
      </c>
      <c r="E721">
        <f>VLOOKUP('Input EIA Imports Petroleum'!$E720,'EIA Petroleum Classification'!$A:$B,2,FALSE)</f>
        <v/>
      </c>
    </row>
    <row r="722" spans="1:5">
      <c r="A722">
        <f>YEAR(B722)</f>
        <v/>
      </c>
      <c r="B722">
        <f>'Input EIA Imports Petroleum'!A721</f>
        <v/>
      </c>
      <c r="C722">
        <f>'Input EIA Imports Petroleum'!K721</f>
        <v/>
      </c>
      <c r="D722">
        <f>'Input EIA Imports Petroleum'!L721</f>
        <v/>
      </c>
      <c r="E722">
        <f>VLOOKUP('Input EIA Imports Petroleum'!$E721,'EIA Petroleum Classification'!$A:$B,2,FALSE)</f>
        <v/>
      </c>
    </row>
    <row r="723" spans="1:5">
      <c r="A723">
        <f>YEAR(B723)</f>
        <v/>
      </c>
      <c r="B723">
        <f>'Input EIA Imports Petroleum'!A722</f>
        <v/>
      </c>
      <c r="C723">
        <f>'Input EIA Imports Petroleum'!K722</f>
        <v/>
      </c>
      <c r="D723">
        <f>'Input EIA Imports Petroleum'!L722</f>
        <v/>
      </c>
      <c r="E723">
        <f>VLOOKUP('Input EIA Imports Petroleum'!$E722,'EIA Petroleum Classification'!$A:$B,2,FALSE)</f>
        <v/>
      </c>
    </row>
    <row r="724" spans="1:5">
      <c r="A724">
        <f>YEAR(B724)</f>
        <v/>
      </c>
      <c r="B724">
        <f>'Input EIA Imports Petroleum'!A723</f>
        <v/>
      </c>
      <c r="C724">
        <f>'Input EIA Imports Petroleum'!K723</f>
        <v/>
      </c>
      <c r="D724">
        <f>'Input EIA Imports Petroleum'!L723</f>
        <v/>
      </c>
      <c r="E724">
        <f>VLOOKUP('Input EIA Imports Petroleum'!$E723,'EIA Petroleum Classification'!$A:$B,2,FALSE)</f>
        <v/>
      </c>
    </row>
    <row r="725" spans="1:5">
      <c r="A725">
        <f>YEAR(B725)</f>
        <v/>
      </c>
      <c r="B725">
        <f>'Input EIA Imports Petroleum'!A724</f>
        <v/>
      </c>
      <c r="C725">
        <f>'Input EIA Imports Petroleum'!K724</f>
        <v/>
      </c>
      <c r="D725">
        <f>'Input EIA Imports Petroleum'!L724</f>
        <v/>
      </c>
      <c r="E725">
        <f>VLOOKUP('Input EIA Imports Petroleum'!$E724,'EIA Petroleum Classification'!$A:$B,2,FALSE)</f>
        <v/>
      </c>
    </row>
    <row r="726" spans="1:5">
      <c r="A726">
        <f>YEAR(B726)</f>
        <v/>
      </c>
      <c r="B726">
        <f>'Input EIA Imports Petroleum'!A725</f>
        <v/>
      </c>
      <c r="C726">
        <f>'Input EIA Imports Petroleum'!K725</f>
        <v/>
      </c>
      <c r="D726">
        <f>'Input EIA Imports Petroleum'!L725</f>
        <v/>
      </c>
      <c r="E726">
        <f>VLOOKUP('Input EIA Imports Petroleum'!$E725,'EIA Petroleum Classification'!$A:$B,2,FALSE)</f>
        <v/>
      </c>
    </row>
    <row r="727" spans="1:5">
      <c r="A727">
        <f>YEAR(B727)</f>
        <v/>
      </c>
      <c r="B727">
        <f>'Input EIA Imports Petroleum'!A726</f>
        <v/>
      </c>
      <c r="C727">
        <f>'Input EIA Imports Petroleum'!K726</f>
        <v/>
      </c>
      <c r="D727">
        <f>'Input EIA Imports Petroleum'!L726</f>
        <v/>
      </c>
      <c r="E727">
        <f>VLOOKUP('Input EIA Imports Petroleum'!$E726,'EIA Petroleum Classification'!$A:$B,2,FALSE)</f>
        <v/>
      </c>
    </row>
    <row r="728" spans="1:5">
      <c r="A728">
        <f>YEAR(B728)</f>
        <v/>
      </c>
      <c r="B728">
        <f>'Input EIA Imports Petroleum'!A727</f>
        <v/>
      </c>
      <c r="C728">
        <f>'Input EIA Imports Petroleum'!K727</f>
        <v/>
      </c>
      <c r="D728">
        <f>'Input EIA Imports Petroleum'!L727</f>
        <v/>
      </c>
      <c r="E728">
        <f>VLOOKUP('Input EIA Imports Petroleum'!$E727,'EIA Petroleum Classification'!$A:$B,2,FALSE)</f>
        <v/>
      </c>
    </row>
    <row r="729" spans="1:5">
      <c r="A729">
        <f>YEAR(B729)</f>
        <v/>
      </c>
      <c r="B729">
        <f>'Input EIA Imports Petroleum'!A728</f>
        <v/>
      </c>
      <c r="C729">
        <f>'Input EIA Imports Petroleum'!K728</f>
        <v/>
      </c>
      <c r="D729">
        <f>'Input EIA Imports Petroleum'!L728</f>
        <v/>
      </c>
      <c r="E729">
        <f>VLOOKUP('Input EIA Imports Petroleum'!$E728,'EIA Petroleum Classification'!$A:$B,2,FALSE)</f>
        <v/>
      </c>
    </row>
    <row r="730" spans="1:5">
      <c r="A730">
        <f>YEAR(B730)</f>
        <v/>
      </c>
      <c r="B730">
        <f>'Input EIA Imports Petroleum'!A729</f>
        <v/>
      </c>
      <c r="C730">
        <f>'Input EIA Imports Petroleum'!K729</f>
        <v/>
      </c>
      <c r="D730">
        <f>'Input EIA Imports Petroleum'!L729</f>
        <v/>
      </c>
      <c r="E730">
        <f>VLOOKUP('Input EIA Imports Petroleum'!$E729,'EIA Petroleum Classification'!$A:$B,2,FALSE)</f>
        <v/>
      </c>
    </row>
    <row r="731" spans="1:5">
      <c r="A731">
        <f>YEAR(B731)</f>
        <v/>
      </c>
      <c r="B731">
        <f>'Input EIA Imports Petroleum'!A730</f>
        <v/>
      </c>
      <c r="C731">
        <f>'Input EIA Imports Petroleum'!K730</f>
        <v/>
      </c>
      <c r="D731">
        <f>'Input EIA Imports Petroleum'!L730</f>
        <v/>
      </c>
      <c r="E731">
        <f>VLOOKUP('Input EIA Imports Petroleum'!$E730,'EIA Petroleum Classification'!$A:$B,2,FALSE)</f>
        <v/>
      </c>
    </row>
    <row r="732" spans="1:5">
      <c r="A732">
        <f>YEAR(B732)</f>
        <v/>
      </c>
      <c r="B732">
        <f>'Input EIA Imports Petroleum'!A731</f>
        <v/>
      </c>
      <c r="C732">
        <f>'Input EIA Imports Petroleum'!K731</f>
        <v/>
      </c>
      <c r="D732">
        <f>'Input EIA Imports Petroleum'!L731</f>
        <v/>
      </c>
      <c r="E732">
        <f>VLOOKUP('Input EIA Imports Petroleum'!$E731,'EIA Petroleum Classification'!$A:$B,2,FALSE)</f>
        <v/>
      </c>
    </row>
    <row r="733" spans="1:5">
      <c r="A733">
        <f>YEAR(B733)</f>
        <v/>
      </c>
      <c r="B733">
        <f>'Input EIA Imports Petroleum'!A732</f>
        <v/>
      </c>
      <c r="C733">
        <f>'Input EIA Imports Petroleum'!K732</f>
        <v/>
      </c>
      <c r="D733">
        <f>'Input EIA Imports Petroleum'!L732</f>
        <v/>
      </c>
      <c r="E733">
        <f>VLOOKUP('Input EIA Imports Petroleum'!$E732,'EIA Petroleum Classification'!$A:$B,2,FALSE)</f>
        <v/>
      </c>
    </row>
    <row r="734" spans="1:5">
      <c r="A734">
        <f>YEAR(B734)</f>
        <v/>
      </c>
      <c r="B734">
        <f>'Input EIA Imports Petroleum'!A733</f>
        <v/>
      </c>
      <c r="C734">
        <f>'Input EIA Imports Petroleum'!K733</f>
        <v/>
      </c>
      <c r="D734">
        <f>'Input EIA Imports Petroleum'!L733</f>
        <v/>
      </c>
      <c r="E734">
        <f>VLOOKUP('Input EIA Imports Petroleum'!$E733,'EIA Petroleum Classification'!$A:$B,2,FALSE)</f>
        <v/>
      </c>
    </row>
    <row r="735" spans="1:5">
      <c r="A735">
        <f>YEAR(B735)</f>
        <v/>
      </c>
      <c r="B735">
        <f>'Input EIA Imports Petroleum'!A734</f>
        <v/>
      </c>
      <c r="C735">
        <f>'Input EIA Imports Petroleum'!K734</f>
        <v/>
      </c>
      <c r="D735">
        <f>'Input EIA Imports Petroleum'!L734</f>
        <v/>
      </c>
      <c r="E735">
        <f>VLOOKUP('Input EIA Imports Petroleum'!$E734,'EIA Petroleum Classification'!$A:$B,2,FALSE)</f>
        <v/>
      </c>
    </row>
    <row r="736" spans="1:5">
      <c r="A736">
        <f>YEAR(B736)</f>
        <v/>
      </c>
      <c r="B736">
        <f>'Input EIA Imports Petroleum'!A735</f>
        <v/>
      </c>
      <c r="C736">
        <f>'Input EIA Imports Petroleum'!K735</f>
        <v/>
      </c>
      <c r="D736">
        <f>'Input EIA Imports Petroleum'!L735</f>
        <v/>
      </c>
      <c r="E736">
        <f>VLOOKUP('Input EIA Imports Petroleum'!$E735,'EIA Petroleum Classification'!$A:$B,2,FALSE)</f>
        <v/>
      </c>
    </row>
    <row r="737" spans="1:5">
      <c r="A737">
        <f>YEAR(B737)</f>
        <v/>
      </c>
      <c r="B737">
        <f>'Input EIA Imports Petroleum'!A736</f>
        <v/>
      </c>
      <c r="C737">
        <f>'Input EIA Imports Petroleum'!K736</f>
        <v/>
      </c>
      <c r="D737">
        <f>'Input EIA Imports Petroleum'!L736</f>
        <v/>
      </c>
      <c r="E737">
        <f>VLOOKUP('Input EIA Imports Petroleum'!$E736,'EIA Petroleum Classification'!$A:$B,2,FALSE)</f>
        <v/>
      </c>
    </row>
    <row r="738" spans="1:5">
      <c r="A738">
        <f>YEAR(B738)</f>
        <v/>
      </c>
      <c r="B738">
        <f>'Input EIA Imports Petroleum'!A737</f>
        <v/>
      </c>
      <c r="C738">
        <f>'Input EIA Imports Petroleum'!K737</f>
        <v/>
      </c>
      <c r="D738">
        <f>'Input EIA Imports Petroleum'!L737</f>
        <v/>
      </c>
      <c r="E738">
        <f>VLOOKUP('Input EIA Imports Petroleum'!$E737,'EIA Petroleum Classification'!$A:$B,2,FALSE)</f>
        <v/>
      </c>
    </row>
    <row r="739" spans="1:5">
      <c r="A739">
        <f>YEAR(B739)</f>
        <v/>
      </c>
      <c r="B739">
        <f>'Input EIA Imports Petroleum'!A738</f>
        <v/>
      </c>
      <c r="C739">
        <f>'Input EIA Imports Petroleum'!K738</f>
        <v/>
      </c>
      <c r="D739">
        <f>'Input EIA Imports Petroleum'!L738</f>
        <v/>
      </c>
      <c r="E739">
        <f>VLOOKUP('Input EIA Imports Petroleum'!$E738,'EIA Petroleum Classification'!$A:$B,2,FALSE)</f>
        <v/>
      </c>
    </row>
    <row r="740" spans="1:5">
      <c r="A740">
        <f>YEAR(B740)</f>
        <v/>
      </c>
      <c r="B740">
        <f>'Input EIA Imports Petroleum'!A739</f>
        <v/>
      </c>
      <c r="C740">
        <f>'Input EIA Imports Petroleum'!K739</f>
        <v/>
      </c>
      <c r="D740">
        <f>'Input EIA Imports Petroleum'!L739</f>
        <v/>
      </c>
      <c r="E740">
        <f>VLOOKUP('Input EIA Imports Petroleum'!$E739,'EIA Petroleum Classification'!$A:$B,2,FALSE)</f>
        <v/>
      </c>
    </row>
    <row r="741" spans="1:5">
      <c r="A741">
        <f>YEAR(B741)</f>
        <v/>
      </c>
      <c r="B741">
        <f>'Input EIA Imports Petroleum'!A740</f>
        <v/>
      </c>
      <c r="C741">
        <f>'Input EIA Imports Petroleum'!K740</f>
        <v/>
      </c>
      <c r="D741">
        <f>'Input EIA Imports Petroleum'!L740</f>
        <v/>
      </c>
      <c r="E741">
        <f>VLOOKUP('Input EIA Imports Petroleum'!$E740,'EIA Petroleum Classification'!$A:$B,2,FALSE)</f>
        <v/>
      </c>
    </row>
    <row r="742" spans="1:5">
      <c r="A742">
        <f>YEAR(B742)</f>
        <v/>
      </c>
      <c r="B742">
        <f>'Input EIA Imports Petroleum'!A741</f>
        <v/>
      </c>
      <c r="C742">
        <f>'Input EIA Imports Petroleum'!K741</f>
        <v/>
      </c>
      <c r="D742">
        <f>'Input EIA Imports Petroleum'!L741</f>
        <v/>
      </c>
      <c r="E742">
        <f>VLOOKUP('Input EIA Imports Petroleum'!$E741,'EIA Petroleum Classification'!$A:$B,2,FALSE)</f>
        <v/>
      </c>
    </row>
    <row r="743" spans="1:5">
      <c r="A743">
        <f>YEAR(B743)</f>
        <v/>
      </c>
      <c r="B743">
        <f>'Input EIA Imports Petroleum'!A742</f>
        <v/>
      </c>
      <c r="C743">
        <f>'Input EIA Imports Petroleum'!K742</f>
        <v/>
      </c>
      <c r="D743">
        <f>'Input EIA Imports Petroleum'!L742</f>
        <v/>
      </c>
      <c r="E743">
        <f>VLOOKUP('Input EIA Imports Petroleum'!$E742,'EIA Petroleum Classification'!$A:$B,2,FALSE)</f>
        <v/>
      </c>
    </row>
    <row r="744" spans="1:5">
      <c r="A744">
        <f>YEAR(B744)</f>
        <v/>
      </c>
      <c r="B744">
        <f>'Input EIA Imports Petroleum'!A743</f>
        <v/>
      </c>
      <c r="C744">
        <f>'Input EIA Imports Petroleum'!K743</f>
        <v/>
      </c>
      <c r="D744">
        <f>'Input EIA Imports Petroleum'!L743</f>
        <v/>
      </c>
      <c r="E744">
        <f>VLOOKUP('Input EIA Imports Petroleum'!$E743,'EIA Petroleum Classification'!$A:$B,2,FALSE)</f>
        <v/>
      </c>
    </row>
    <row r="745" spans="1:5">
      <c r="A745">
        <f>YEAR(B745)</f>
        <v/>
      </c>
      <c r="B745">
        <f>'Input EIA Imports Petroleum'!A744</f>
        <v/>
      </c>
      <c r="C745">
        <f>'Input EIA Imports Petroleum'!K744</f>
        <v/>
      </c>
      <c r="D745">
        <f>'Input EIA Imports Petroleum'!L744</f>
        <v/>
      </c>
      <c r="E745">
        <f>VLOOKUP('Input EIA Imports Petroleum'!$E744,'EIA Petroleum Classification'!$A:$B,2,FALSE)</f>
        <v/>
      </c>
    </row>
    <row r="746" spans="1:5">
      <c r="A746">
        <f>YEAR(B746)</f>
        <v/>
      </c>
      <c r="B746">
        <f>'Input EIA Imports Petroleum'!A745</f>
        <v/>
      </c>
      <c r="C746">
        <f>'Input EIA Imports Petroleum'!K745</f>
        <v/>
      </c>
      <c r="D746">
        <f>'Input EIA Imports Petroleum'!L745</f>
        <v/>
      </c>
      <c r="E746">
        <f>VLOOKUP('Input EIA Imports Petroleum'!$E745,'EIA Petroleum Classification'!$A:$B,2,FALSE)</f>
        <v/>
      </c>
    </row>
    <row r="747" spans="1:5">
      <c r="A747">
        <f>YEAR(B747)</f>
        <v/>
      </c>
      <c r="B747">
        <f>'Input EIA Imports Petroleum'!A746</f>
        <v/>
      </c>
      <c r="C747">
        <f>'Input EIA Imports Petroleum'!K746</f>
        <v/>
      </c>
      <c r="D747">
        <f>'Input EIA Imports Petroleum'!L746</f>
        <v/>
      </c>
      <c r="E747">
        <f>VLOOKUP('Input EIA Imports Petroleum'!$E746,'EIA Petroleum Classification'!$A:$B,2,FALSE)</f>
        <v/>
      </c>
    </row>
    <row r="748" spans="1:5">
      <c r="A748">
        <f>YEAR(B748)</f>
        <v/>
      </c>
      <c r="B748">
        <f>'Input EIA Imports Petroleum'!A747</f>
        <v/>
      </c>
      <c r="C748">
        <f>'Input EIA Imports Petroleum'!K747</f>
        <v/>
      </c>
      <c r="D748">
        <f>'Input EIA Imports Petroleum'!L747</f>
        <v/>
      </c>
      <c r="E748">
        <f>VLOOKUP('Input EIA Imports Petroleum'!$E747,'EIA Petroleum Classification'!$A:$B,2,FALSE)</f>
        <v/>
      </c>
    </row>
    <row r="749" spans="1:5">
      <c r="A749">
        <f>YEAR(B749)</f>
        <v/>
      </c>
      <c r="B749">
        <f>'Input EIA Imports Petroleum'!A748</f>
        <v/>
      </c>
      <c r="C749">
        <f>'Input EIA Imports Petroleum'!K748</f>
        <v/>
      </c>
      <c r="D749">
        <f>'Input EIA Imports Petroleum'!L748</f>
        <v/>
      </c>
      <c r="E749">
        <f>VLOOKUP('Input EIA Imports Petroleum'!$E748,'EIA Petroleum Classification'!$A:$B,2,FALSE)</f>
        <v/>
      </c>
    </row>
    <row r="750" spans="1:5">
      <c r="A750">
        <f>YEAR(B750)</f>
        <v/>
      </c>
      <c r="B750">
        <f>'Input EIA Imports Petroleum'!A749</f>
        <v/>
      </c>
      <c r="C750">
        <f>'Input EIA Imports Petroleum'!K749</f>
        <v/>
      </c>
      <c r="D750">
        <f>'Input EIA Imports Petroleum'!L749</f>
        <v/>
      </c>
      <c r="E750">
        <f>VLOOKUP('Input EIA Imports Petroleum'!$E749,'EIA Petroleum Classification'!$A:$B,2,FALSE)</f>
        <v/>
      </c>
    </row>
    <row r="751" spans="1:5">
      <c r="A751">
        <f>YEAR(B751)</f>
        <v/>
      </c>
      <c r="B751">
        <f>'Input EIA Imports Petroleum'!A750</f>
        <v/>
      </c>
      <c r="C751">
        <f>'Input EIA Imports Petroleum'!K750</f>
        <v/>
      </c>
      <c r="D751">
        <f>'Input EIA Imports Petroleum'!L750</f>
        <v/>
      </c>
      <c r="E751">
        <f>VLOOKUP('Input EIA Imports Petroleum'!$E750,'EIA Petroleum Classification'!$A:$B,2,FALSE)</f>
        <v/>
      </c>
    </row>
    <row r="752" spans="1:5">
      <c r="A752">
        <f>YEAR(B752)</f>
        <v/>
      </c>
      <c r="B752">
        <f>'Input EIA Imports Petroleum'!A751</f>
        <v/>
      </c>
      <c r="C752">
        <f>'Input EIA Imports Petroleum'!K751</f>
        <v/>
      </c>
      <c r="D752">
        <f>'Input EIA Imports Petroleum'!L751</f>
        <v/>
      </c>
      <c r="E752">
        <f>VLOOKUP('Input EIA Imports Petroleum'!$E751,'EIA Petroleum Classification'!$A:$B,2,FALSE)</f>
        <v/>
      </c>
    </row>
    <row r="753" spans="1:5">
      <c r="A753">
        <f>YEAR(B753)</f>
        <v/>
      </c>
      <c r="B753">
        <f>'Input EIA Imports Petroleum'!A752</f>
        <v/>
      </c>
      <c r="C753">
        <f>'Input EIA Imports Petroleum'!K752</f>
        <v/>
      </c>
      <c r="D753">
        <f>'Input EIA Imports Petroleum'!L752</f>
        <v/>
      </c>
      <c r="E753">
        <f>VLOOKUP('Input EIA Imports Petroleum'!$E752,'EIA Petroleum Classification'!$A:$B,2,FALSE)</f>
        <v/>
      </c>
    </row>
    <row r="754" spans="1:5">
      <c r="A754">
        <f>YEAR(B754)</f>
        <v/>
      </c>
      <c r="B754">
        <f>'Input EIA Imports Petroleum'!A753</f>
        <v/>
      </c>
      <c r="C754">
        <f>'Input EIA Imports Petroleum'!K753</f>
        <v/>
      </c>
      <c r="D754">
        <f>'Input EIA Imports Petroleum'!L753</f>
        <v/>
      </c>
      <c r="E754">
        <f>VLOOKUP('Input EIA Imports Petroleum'!$E753,'EIA Petroleum Classification'!$A:$B,2,FALSE)</f>
        <v/>
      </c>
    </row>
    <row r="755" spans="1:5">
      <c r="A755">
        <f>YEAR(B755)</f>
        <v/>
      </c>
      <c r="B755">
        <f>'Input EIA Imports Petroleum'!A754</f>
        <v/>
      </c>
      <c r="C755">
        <f>'Input EIA Imports Petroleum'!K754</f>
        <v/>
      </c>
      <c r="D755">
        <f>'Input EIA Imports Petroleum'!L754</f>
        <v/>
      </c>
      <c r="E755">
        <f>VLOOKUP('Input EIA Imports Petroleum'!$E754,'EIA Petroleum Classification'!$A:$B,2,FALSE)</f>
        <v/>
      </c>
    </row>
    <row r="756" spans="1:5">
      <c r="A756">
        <f>YEAR(B756)</f>
        <v/>
      </c>
      <c r="B756">
        <f>'Input EIA Imports Petroleum'!A755</f>
        <v/>
      </c>
      <c r="C756">
        <f>'Input EIA Imports Petroleum'!K755</f>
        <v/>
      </c>
      <c r="D756">
        <f>'Input EIA Imports Petroleum'!L755</f>
        <v/>
      </c>
      <c r="E756">
        <f>VLOOKUP('Input EIA Imports Petroleum'!$E755,'EIA Petroleum Classification'!$A:$B,2,FALSE)</f>
        <v/>
      </c>
    </row>
    <row r="757" spans="1:5">
      <c r="A757">
        <f>YEAR(B757)</f>
        <v/>
      </c>
      <c r="B757">
        <f>'Input EIA Imports Petroleum'!A756</f>
        <v/>
      </c>
      <c r="C757">
        <f>'Input EIA Imports Petroleum'!K756</f>
        <v/>
      </c>
      <c r="D757">
        <f>'Input EIA Imports Petroleum'!L756</f>
        <v/>
      </c>
      <c r="E757">
        <f>VLOOKUP('Input EIA Imports Petroleum'!$E756,'EIA Petroleum Classification'!$A:$B,2,FALSE)</f>
        <v/>
      </c>
    </row>
    <row r="758" spans="1:5">
      <c r="A758">
        <f>YEAR(B758)</f>
        <v/>
      </c>
      <c r="B758">
        <f>'Input EIA Imports Petroleum'!A757</f>
        <v/>
      </c>
      <c r="C758">
        <f>'Input EIA Imports Petroleum'!K757</f>
        <v/>
      </c>
      <c r="D758">
        <f>'Input EIA Imports Petroleum'!L757</f>
        <v/>
      </c>
      <c r="E758">
        <f>VLOOKUP('Input EIA Imports Petroleum'!$E757,'EIA Petroleum Classification'!$A:$B,2,FALSE)</f>
        <v/>
      </c>
    </row>
    <row r="759" spans="1:5">
      <c r="A759">
        <f>YEAR(B759)</f>
        <v/>
      </c>
      <c r="B759">
        <f>'Input EIA Imports Petroleum'!A758</f>
        <v/>
      </c>
      <c r="C759">
        <f>'Input EIA Imports Petroleum'!K758</f>
        <v/>
      </c>
      <c r="D759">
        <f>'Input EIA Imports Petroleum'!L758</f>
        <v/>
      </c>
      <c r="E759">
        <f>VLOOKUP('Input EIA Imports Petroleum'!$E758,'EIA Petroleum Classification'!$A:$B,2,FALSE)</f>
        <v/>
      </c>
    </row>
    <row r="760" spans="1:5">
      <c r="A760">
        <f>YEAR(B760)</f>
        <v/>
      </c>
      <c r="B760">
        <f>'Input EIA Imports Petroleum'!A759</f>
        <v/>
      </c>
      <c r="C760">
        <f>'Input EIA Imports Petroleum'!K759</f>
        <v/>
      </c>
      <c r="D760">
        <f>'Input EIA Imports Petroleum'!L759</f>
        <v/>
      </c>
      <c r="E760">
        <f>VLOOKUP('Input EIA Imports Petroleum'!$E759,'EIA Petroleum Classification'!$A:$B,2,FALSE)</f>
        <v/>
      </c>
    </row>
    <row r="761" spans="1:5">
      <c r="A761">
        <f>YEAR(B761)</f>
        <v/>
      </c>
      <c r="B761">
        <f>'Input EIA Imports Petroleum'!A760</f>
        <v/>
      </c>
      <c r="C761">
        <f>'Input EIA Imports Petroleum'!K760</f>
        <v/>
      </c>
      <c r="D761">
        <f>'Input EIA Imports Petroleum'!L760</f>
        <v/>
      </c>
      <c r="E761">
        <f>VLOOKUP('Input EIA Imports Petroleum'!$E760,'EIA Petroleum Classification'!$A:$B,2,FALSE)</f>
        <v/>
      </c>
    </row>
    <row r="762" spans="1:5">
      <c r="A762">
        <f>YEAR(B762)</f>
        <v/>
      </c>
      <c r="B762">
        <f>'Input EIA Imports Petroleum'!A761</f>
        <v/>
      </c>
      <c r="C762">
        <f>'Input EIA Imports Petroleum'!K761</f>
        <v/>
      </c>
      <c r="D762">
        <f>'Input EIA Imports Petroleum'!L761</f>
        <v/>
      </c>
      <c r="E762">
        <f>VLOOKUP('Input EIA Imports Petroleum'!$E761,'EIA Petroleum Classification'!$A:$B,2,FALSE)</f>
        <v/>
      </c>
    </row>
    <row r="763" spans="1:5">
      <c r="A763">
        <f>YEAR(B763)</f>
        <v/>
      </c>
      <c r="B763">
        <f>'Input EIA Imports Petroleum'!A762</f>
        <v/>
      </c>
      <c r="C763">
        <f>'Input EIA Imports Petroleum'!K762</f>
        <v/>
      </c>
      <c r="D763">
        <f>'Input EIA Imports Petroleum'!L762</f>
        <v/>
      </c>
      <c r="E763">
        <f>VLOOKUP('Input EIA Imports Petroleum'!$E762,'EIA Petroleum Classification'!$A:$B,2,FALSE)</f>
        <v/>
      </c>
    </row>
    <row r="764" spans="1:5">
      <c r="A764">
        <f>YEAR(B764)</f>
        <v/>
      </c>
      <c r="B764">
        <f>'Input EIA Imports Petroleum'!A763</f>
        <v/>
      </c>
      <c r="C764">
        <f>'Input EIA Imports Petroleum'!K763</f>
        <v/>
      </c>
      <c r="D764">
        <f>'Input EIA Imports Petroleum'!L763</f>
        <v/>
      </c>
      <c r="E764">
        <f>VLOOKUP('Input EIA Imports Petroleum'!$E763,'EIA Petroleum Classification'!$A:$B,2,FALSE)</f>
        <v/>
      </c>
    </row>
    <row r="765" spans="1:5">
      <c r="A765">
        <f>YEAR(B765)</f>
        <v/>
      </c>
      <c r="B765">
        <f>'Input EIA Imports Petroleum'!A764</f>
        <v/>
      </c>
      <c r="C765">
        <f>'Input EIA Imports Petroleum'!K764</f>
        <v/>
      </c>
      <c r="D765">
        <f>'Input EIA Imports Petroleum'!L764</f>
        <v/>
      </c>
      <c r="E765">
        <f>VLOOKUP('Input EIA Imports Petroleum'!$E764,'EIA Petroleum Classification'!$A:$B,2,FALSE)</f>
        <v/>
      </c>
    </row>
    <row r="766" spans="1:5">
      <c r="A766">
        <f>YEAR(B766)</f>
        <v/>
      </c>
      <c r="B766">
        <f>'Input EIA Imports Petroleum'!A765</f>
        <v/>
      </c>
      <c r="C766">
        <f>'Input EIA Imports Petroleum'!K765</f>
        <v/>
      </c>
      <c r="D766">
        <f>'Input EIA Imports Petroleum'!L765</f>
        <v/>
      </c>
      <c r="E766">
        <f>VLOOKUP('Input EIA Imports Petroleum'!$E765,'EIA Petroleum Classification'!$A:$B,2,FALSE)</f>
        <v/>
      </c>
    </row>
    <row r="767" spans="1:5">
      <c r="A767">
        <f>YEAR(B767)</f>
        <v/>
      </c>
      <c r="B767">
        <f>'Input EIA Imports Petroleum'!A766</f>
        <v/>
      </c>
      <c r="C767">
        <f>'Input EIA Imports Petroleum'!K766</f>
        <v/>
      </c>
      <c r="D767">
        <f>'Input EIA Imports Petroleum'!L766</f>
        <v/>
      </c>
      <c r="E767">
        <f>VLOOKUP('Input EIA Imports Petroleum'!$E766,'EIA Petroleum Classification'!$A:$B,2,FALSE)</f>
        <v/>
      </c>
    </row>
    <row r="768" spans="1:5">
      <c r="A768">
        <f>YEAR(B768)</f>
        <v/>
      </c>
      <c r="B768">
        <f>'Input EIA Imports Petroleum'!A767</f>
        <v/>
      </c>
      <c r="C768">
        <f>'Input EIA Imports Petroleum'!K767</f>
        <v/>
      </c>
      <c r="D768">
        <f>'Input EIA Imports Petroleum'!L767</f>
        <v/>
      </c>
      <c r="E768">
        <f>VLOOKUP('Input EIA Imports Petroleum'!$E767,'EIA Petroleum Classification'!$A:$B,2,FALSE)</f>
        <v/>
      </c>
    </row>
    <row r="769" spans="1:5">
      <c r="A769">
        <f>YEAR(B769)</f>
        <v/>
      </c>
      <c r="B769">
        <f>'Input EIA Imports Petroleum'!A768</f>
        <v/>
      </c>
      <c r="C769">
        <f>'Input EIA Imports Petroleum'!K768</f>
        <v/>
      </c>
      <c r="D769">
        <f>'Input EIA Imports Petroleum'!L768</f>
        <v/>
      </c>
      <c r="E769">
        <f>VLOOKUP('Input EIA Imports Petroleum'!$E768,'EIA Petroleum Classification'!$A:$B,2,FALSE)</f>
        <v/>
      </c>
    </row>
    <row r="770" spans="1:5">
      <c r="A770">
        <f>YEAR(B770)</f>
        <v/>
      </c>
      <c r="B770">
        <f>'Input EIA Imports Petroleum'!A769</f>
        <v/>
      </c>
      <c r="C770">
        <f>'Input EIA Imports Petroleum'!K769</f>
        <v/>
      </c>
      <c r="D770">
        <f>'Input EIA Imports Petroleum'!L769</f>
        <v/>
      </c>
      <c r="E770">
        <f>VLOOKUP('Input EIA Imports Petroleum'!$E769,'EIA Petroleum Classification'!$A:$B,2,FALSE)</f>
        <v/>
      </c>
    </row>
    <row r="771" spans="1:5">
      <c r="A771">
        <f>YEAR(B771)</f>
        <v/>
      </c>
      <c r="B771">
        <f>'Input EIA Imports Petroleum'!A770</f>
        <v/>
      </c>
      <c r="C771">
        <f>'Input EIA Imports Petroleum'!K770</f>
        <v/>
      </c>
      <c r="D771">
        <f>'Input EIA Imports Petroleum'!L770</f>
        <v/>
      </c>
      <c r="E771">
        <f>VLOOKUP('Input EIA Imports Petroleum'!$E770,'EIA Petroleum Classification'!$A:$B,2,FALSE)</f>
        <v/>
      </c>
    </row>
    <row r="772" spans="1:5">
      <c r="A772">
        <f>YEAR(B772)</f>
        <v/>
      </c>
      <c r="B772">
        <f>'Input EIA Imports Petroleum'!A771</f>
        <v/>
      </c>
      <c r="C772">
        <f>'Input EIA Imports Petroleum'!K771</f>
        <v/>
      </c>
      <c r="D772">
        <f>'Input EIA Imports Petroleum'!L771</f>
        <v/>
      </c>
      <c r="E772">
        <f>VLOOKUP('Input EIA Imports Petroleum'!$E771,'EIA Petroleum Classification'!$A:$B,2,FALSE)</f>
        <v/>
      </c>
    </row>
    <row r="773" spans="1:5">
      <c r="A773">
        <f>YEAR(B773)</f>
        <v/>
      </c>
      <c r="B773">
        <f>'Input EIA Imports Petroleum'!A772</f>
        <v/>
      </c>
      <c r="C773">
        <f>'Input EIA Imports Petroleum'!K772</f>
        <v/>
      </c>
      <c r="D773">
        <f>'Input EIA Imports Petroleum'!L772</f>
        <v/>
      </c>
      <c r="E773">
        <f>VLOOKUP('Input EIA Imports Petroleum'!$E772,'EIA Petroleum Classification'!$A:$B,2,FALSE)</f>
        <v/>
      </c>
    </row>
    <row r="774" spans="1:5">
      <c r="A774">
        <f>YEAR(B774)</f>
        <v/>
      </c>
      <c r="B774">
        <f>'Input EIA Imports Petroleum'!A773</f>
        <v/>
      </c>
      <c r="C774">
        <f>'Input EIA Imports Petroleum'!K773</f>
        <v/>
      </c>
      <c r="D774">
        <f>'Input EIA Imports Petroleum'!L773</f>
        <v/>
      </c>
      <c r="E774">
        <f>VLOOKUP('Input EIA Imports Petroleum'!$E773,'EIA Petroleum Classification'!$A:$B,2,FALSE)</f>
        <v/>
      </c>
    </row>
    <row r="775" spans="1:5">
      <c r="A775">
        <f>YEAR(B775)</f>
        <v/>
      </c>
      <c r="B775">
        <f>'Input EIA Imports Petroleum'!A774</f>
        <v/>
      </c>
      <c r="C775">
        <f>'Input EIA Imports Petroleum'!K774</f>
        <v/>
      </c>
      <c r="D775">
        <f>'Input EIA Imports Petroleum'!L774</f>
        <v/>
      </c>
      <c r="E775">
        <f>VLOOKUP('Input EIA Imports Petroleum'!$E774,'EIA Petroleum Classification'!$A:$B,2,FALSE)</f>
        <v/>
      </c>
    </row>
    <row r="776" spans="1:5">
      <c r="A776">
        <f>YEAR(B776)</f>
        <v/>
      </c>
      <c r="B776">
        <f>'Input EIA Imports Petroleum'!A775</f>
        <v/>
      </c>
      <c r="C776">
        <f>'Input EIA Imports Petroleum'!K775</f>
        <v/>
      </c>
      <c r="D776">
        <f>'Input EIA Imports Petroleum'!L775</f>
        <v/>
      </c>
      <c r="E776">
        <f>VLOOKUP('Input EIA Imports Petroleum'!$E775,'EIA Petroleum Classification'!$A:$B,2,FALSE)</f>
        <v/>
      </c>
    </row>
    <row r="777" spans="1:5">
      <c r="A777">
        <f>YEAR(B777)</f>
        <v/>
      </c>
      <c r="B777">
        <f>'Input EIA Imports Petroleum'!A776</f>
        <v/>
      </c>
      <c r="C777">
        <f>'Input EIA Imports Petroleum'!K776</f>
        <v/>
      </c>
      <c r="D777">
        <f>'Input EIA Imports Petroleum'!L776</f>
        <v/>
      </c>
      <c r="E777">
        <f>VLOOKUP('Input EIA Imports Petroleum'!$E776,'EIA Petroleum Classification'!$A:$B,2,FALSE)</f>
        <v/>
      </c>
    </row>
    <row r="778" spans="1:5">
      <c r="A778">
        <f>YEAR(B778)</f>
        <v/>
      </c>
      <c r="B778">
        <f>'Input EIA Imports Petroleum'!A777</f>
        <v/>
      </c>
      <c r="C778">
        <f>'Input EIA Imports Petroleum'!K777</f>
        <v/>
      </c>
      <c r="D778">
        <f>'Input EIA Imports Petroleum'!L777</f>
        <v/>
      </c>
      <c r="E778">
        <f>VLOOKUP('Input EIA Imports Petroleum'!$E777,'EIA Petroleum Classification'!$A:$B,2,FALSE)</f>
        <v/>
      </c>
    </row>
    <row r="779" spans="1:5">
      <c r="A779">
        <f>YEAR(B779)</f>
        <v/>
      </c>
      <c r="B779">
        <f>'Input EIA Imports Petroleum'!A778</f>
        <v/>
      </c>
      <c r="C779">
        <f>'Input EIA Imports Petroleum'!K778</f>
        <v/>
      </c>
      <c r="D779">
        <f>'Input EIA Imports Petroleum'!L778</f>
        <v/>
      </c>
      <c r="E779">
        <f>VLOOKUP('Input EIA Imports Petroleum'!$E778,'EIA Petroleum Classification'!$A:$B,2,FALSE)</f>
        <v/>
      </c>
    </row>
    <row r="780" spans="1:5">
      <c r="A780">
        <f>YEAR(B780)</f>
        <v/>
      </c>
      <c r="B780">
        <f>'Input EIA Imports Petroleum'!A779</f>
        <v/>
      </c>
      <c r="C780">
        <f>'Input EIA Imports Petroleum'!K779</f>
        <v/>
      </c>
      <c r="D780">
        <f>'Input EIA Imports Petroleum'!L779</f>
        <v/>
      </c>
      <c r="E780">
        <f>VLOOKUP('Input EIA Imports Petroleum'!$E779,'EIA Petroleum Classification'!$A:$B,2,FALSE)</f>
        <v/>
      </c>
    </row>
    <row r="781" spans="1:5">
      <c r="A781">
        <f>YEAR(B781)</f>
        <v/>
      </c>
      <c r="B781">
        <f>'Input EIA Imports Petroleum'!A780</f>
        <v/>
      </c>
      <c r="C781">
        <f>'Input EIA Imports Petroleum'!K780</f>
        <v/>
      </c>
      <c r="D781">
        <f>'Input EIA Imports Petroleum'!L780</f>
        <v/>
      </c>
      <c r="E781">
        <f>VLOOKUP('Input EIA Imports Petroleum'!$E780,'EIA Petroleum Classification'!$A:$B,2,FALSE)</f>
        <v/>
      </c>
    </row>
    <row r="782" spans="1:5">
      <c r="A782">
        <f>YEAR(B782)</f>
        <v/>
      </c>
      <c r="B782">
        <f>'Input EIA Imports Petroleum'!A781</f>
        <v/>
      </c>
      <c r="C782">
        <f>'Input EIA Imports Petroleum'!K781</f>
        <v/>
      </c>
      <c r="D782">
        <f>'Input EIA Imports Petroleum'!L781</f>
        <v/>
      </c>
      <c r="E782">
        <f>VLOOKUP('Input EIA Imports Petroleum'!$E781,'EIA Petroleum Classification'!$A:$B,2,FALSE)</f>
        <v/>
      </c>
    </row>
    <row r="783" spans="1:5">
      <c r="A783">
        <f>YEAR(B783)</f>
        <v/>
      </c>
      <c r="B783">
        <f>'Input EIA Imports Petroleum'!A782</f>
        <v/>
      </c>
      <c r="C783">
        <f>'Input EIA Imports Petroleum'!K782</f>
        <v/>
      </c>
      <c r="D783">
        <f>'Input EIA Imports Petroleum'!L782</f>
        <v/>
      </c>
      <c r="E783">
        <f>VLOOKUP('Input EIA Imports Petroleum'!$E782,'EIA Petroleum Classification'!$A:$B,2,FALSE)</f>
        <v/>
      </c>
    </row>
    <row r="784" spans="1:5">
      <c r="A784">
        <f>YEAR(B784)</f>
        <v/>
      </c>
      <c r="B784">
        <f>'Input EIA Imports Petroleum'!A783</f>
        <v/>
      </c>
      <c r="C784">
        <f>'Input EIA Imports Petroleum'!K783</f>
        <v/>
      </c>
      <c r="D784">
        <f>'Input EIA Imports Petroleum'!L783</f>
        <v/>
      </c>
      <c r="E784">
        <f>VLOOKUP('Input EIA Imports Petroleum'!$E783,'EIA Petroleum Classification'!$A:$B,2,FALSE)</f>
        <v/>
      </c>
    </row>
    <row r="785" spans="1:5">
      <c r="A785">
        <f>YEAR(B785)</f>
        <v/>
      </c>
      <c r="B785">
        <f>'Input EIA Imports Petroleum'!A784</f>
        <v/>
      </c>
      <c r="C785">
        <f>'Input EIA Imports Petroleum'!K784</f>
        <v/>
      </c>
      <c r="D785">
        <f>'Input EIA Imports Petroleum'!L784</f>
        <v/>
      </c>
      <c r="E785">
        <f>VLOOKUP('Input EIA Imports Petroleum'!$E784,'EIA Petroleum Classification'!$A:$B,2,FALSE)</f>
        <v/>
      </c>
    </row>
    <row r="786" spans="1:5">
      <c r="A786">
        <f>YEAR(B786)</f>
        <v/>
      </c>
      <c r="B786">
        <f>'Input EIA Imports Petroleum'!A785</f>
        <v/>
      </c>
      <c r="C786">
        <f>'Input EIA Imports Petroleum'!K785</f>
        <v/>
      </c>
      <c r="D786">
        <f>'Input EIA Imports Petroleum'!L785</f>
        <v/>
      </c>
      <c r="E786">
        <f>VLOOKUP('Input EIA Imports Petroleum'!$E785,'EIA Petroleum Classification'!$A:$B,2,FALSE)</f>
        <v/>
      </c>
    </row>
    <row r="787" spans="1:5">
      <c r="A787">
        <f>YEAR(B787)</f>
        <v/>
      </c>
      <c r="B787">
        <f>'Input EIA Imports Petroleum'!A786</f>
        <v/>
      </c>
      <c r="C787">
        <f>'Input EIA Imports Petroleum'!K786</f>
        <v/>
      </c>
      <c r="D787">
        <f>'Input EIA Imports Petroleum'!L786</f>
        <v/>
      </c>
      <c r="E787">
        <f>VLOOKUP('Input EIA Imports Petroleum'!$E786,'EIA Petroleum Classification'!$A:$B,2,FALSE)</f>
        <v/>
      </c>
    </row>
    <row r="788" spans="1:5">
      <c r="A788">
        <f>YEAR(B788)</f>
        <v/>
      </c>
      <c r="B788">
        <f>'Input EIA Imports Petroleum'!A787</f>
        <v/>
      </c>
      <c r="C788">
        <f>'Input EIA Imports Petroleum'!K787</f>
        <v/>
      </c>
      <c r="D788">
        <f>'Input EIA Imports Petroleum'!L787</f>
        <v/>
      </c>
      <c r="E788">
        <f>VLOOKUP('Input EIA Imports Petroleum'!$E787,'EIA Petroleum Classification'!$A:$B,2,FALSE)</f>
        <v/>
      </c>
    </row>
    <row r="789" spans="1:5">
      <c r="A789">
        <f>YEAR(B789)</f>
        <v/>
      </c>
      <c r="B789">
        <f>'Input EIA Imports Petroleum'!A788</f>
        <v/>
      </c>
      <c r="C789">
        <f>'Input EIA Imports Petroleum'!K788</f>
        <v/>
      </c>
      <c r="D789">
        <f>'Input EIA Imports Petroleum'!L788</f>
        <v/>
      </c>
      <c r="E789">
        <f>VLOOKUP('Input EIA Imports Petroleum'!$E788,'EIA Petroleum Classification'!$A:$B,2,FALSE)</f>
        <v/>
      </c>
    </row>
    <row r="790" spans="1:5">
      <c r="A790">
        <f>YEAR(B790)</f>
        <v/>
      </c>
      <c r="B790">
        <f>'Input EIA Imports Petroleum'!A789</f>
        <v/>
      </c>
      <c r="C790">
        <f>'Input EIA Imports Petroleum'!K789</f>
        <v/>
      </c>
      <c r="D790">
        <f>'Input EIA Imports Petroleum'!L789</f>
        <v/>
      </c>
      <c r="E790">
        <f>VLOOKUP('Input EIA Imports Petroleum'!$E789,'EIA Petroleum Classification'!$A:$B,2,FALSE)</f>
        <v/>
      </c>
    </row>
    <row r="791" spans="1:5">
      <c r="A791">
        <f>YEAR(B791)</f>
        <v/>
      </c>
      <c r="B791">
        <f>'Input EIA Imports Petroleum'!A790</f>
        <v/>
      </c>
      <c r="C791">
        <f>'Input EIA Imports Petroleum'!K790</f>
        <v/>
      </c>
      <c r="D791">
        <f>'Input EIA Imports Petroleum'!L790</f>
        <v/>
      </c>
      <c r="E791">
        <f>VLOOKUP('Input EIA Imports Petroleum'!$E790,'EIA Petroleum Classification'!$A:$B,2,FALSE)</f>
        <v/>
      </c>
    </row>
    <row r="792" spans="1:5">
      <c r="A792">
        <f>YEAR(B792)</f>
        <v/>
      </c>
      <c r="B792">
        <f>'Input EIA Imports Petroleum'!A791</f>
        <v/>
      </c>
      <c r="C792">
        <f>'Input EIA Imports Petroleum'!K791</f>
        <v/>
      </c>
      <c r="D792">
        <f>'Input EIA Imports Petroleum'!L791</f>
        <v/>
      </c>
      <c r="E792">
        <f>VLOOKUP('Input EIA Imports Petroleum'!$E791,'EIA Petroleum Classification'!$A:$B,2,FALSE)</f>
        <v/>
      </c>
    </row>
    <row r="793" spans="1:5">
      <c r="A793">
        <f>YEAR(B793)</f>
        <v/>
      </c>
      <c r="B793">
        <f>'Input EIA Imports Petroleum'!A792</f>
        <v/>
      </c>
      <c r="C793">
        <f>'Input EIA Imports Petroleum'!K792</f>
        <v/>
      </c>
      <c r="D793">
        <f>'Input EIA Imports Petroleum'!L792</f>
        <v/>
      </c>
      <c r="E793">
        <f>VLOOKUP('Input EIA Imports Petroleum'!$E792,'EIA Petroleum Classification'!$A:$B,2,FALSE)</f>
        <v/>
      </c>
    </row>
    <row r="794" spans="1:5">
      <c r="A794">
        <f>YEAR(B794)</f>
        <v/>
      </c>
      <c r="B794">
        <f>'Input EIA Imports Petroleum'!A793</f>
        <v/>
      </c>
      <c r="C794">
        <f>'Input EIA Imports Petroleum'!K793</f>
        <v/>
      </c>
      <c r="D794">
        <f>'Input EIA Imports Petroleum'!L793</f>
        <v/>
      </c>
      <c r="E794">
        <f>VLOOKUP('Input EIA Imports Petroleum'!$E793,'EIA Petroleum Classification'!$A:$B,2,FALSE)</f>
        <v/>
      </c>
    </row>
    <row r="795" spans="1:5">
      <c r="A795">
        <f>YEAR(B795)</f>
        <v/>
      </c>
      <c r="B795">
        <f>'Input EIA Imports Petroleum'!A794</f>
        <v/>
      </c>
      <c r="C795">
        <f>'Input EIA Imports Petroleum'!K794</f>
        <v/>
      </c>
      <c r="D795">
        <f>'Input EIA Imports Petroleum'!L794</f>
        <v/>
      </c>
      <c r="E795">
        <f>VLOOKUP('Input EIA Imports Petroleum'!$E794,'EIA Petroleum Classification'!$A:$B,2,FALSE)</f>
        <v/>
      </c>
    </row>
    <row r="796" spans="1:5">
      <c r="A796">
        <f>YEAR(B796)</f>
        <v/>
      </c>
      <c r="B796">
        <f>'Input EIA Imports Petroleum'!A795</f>
        <v/>
      </c>
      <c r="C796">
        <f>'Input EIA Imports Petroleum'!K795</f>
        <v/>
      </c>
      <c r="D796">
        <f>'Input EIA Imports Petroleum'!L795</f>
        <v/>
      </c>
      <c r="E796">
        <f>VLOOKUP('Input EIA Imports Petroleum'!$E795,'EIA Petroleum Classification'!$A:$B,2,FALSE)</f>
        <v/>
      </c>
    </row>
    <row r="797" spans="1:5">
      <c r="A797">
        <f>YEAR(B797)</f>
        <v/>
      </c>
      <c r="B797">
        <f>'Input EIA Imports Petroleum'!A796</f>
        <v/>
      </c>
      <c r="C797">
        <f>'Input EIA Imports Petroleum'!K796</f>
        <v/>
      </c>
      <c r="D797">
        <f>'Input EIA Imports Petroleum'!L796</f>
        <v/>
      </c>
      <c r="E797">
        <f>VLOOKUP('Input EIA Imports Petroleum'!$E796,'EIA Petroleum Classification'!$A:$B,2,FALSE)</f>
        <v/>
      </c>
    </row>
    <row r="798" spans="1:5">
      <c r="A798">
        <f>YEAR(B798)</f>
        <v/>
      </c>
      <c r="B798">
        <f>'Input EIA Imports Petroleum'!A797</f>
        <v/>
      </c>
      <c r="C798">
        <f>'Input EIA Imports Petroleum'!K797</f>
        <v/>
      </c>
      <c r="D798">
        <f>'Input EIA Imports Petroleum'!L797</f>
        <v/>
      </c>
      <c r="E798">
        <f>VLOOKUP('Input EIA Imports Petroleum'!$E797,'EIA Petroleum Classification'!$A:$B,2,FALSE)</f>
        <v/>
      </c>
    </row>
    <row r="799" spans="1:5">
      <c r="A799">
        <f>YEAR(B799)</f>
        <v/>
      </c>
      <c r="B799">
        <f>'Input EIA Imports Petroleum'!A798</f>
        <v/>
      </c>
      <c r="C799">
        <f>'Input EIA Imports Petroleum'!K798</f>
        <v/>
      </c>
      <c r="D799">
        <f>'Input EIA Imports Petroleum'!L798</f>
        <v/>
      </c>
      <c r="E799">
        <f>VLOOKUP('Input EIA Imports Petroleum'!$E798,'EIA Petroleum Classification'!$A:$B,2,FALSE)</f>
        <v/>
      </c>
    </row>
    <row r="800" spans="1:5">
      <c r="A800">
        <f>YEAR(B800)</f>
        <v/>
      </c>
      <c r="B800">
        <f>'Input EIA Imports Petroleum'!A799</f>
        <v/>
      </c>
      <c r="C800">
        <f>'Input EIA Imports Petroleum'!K799</f>
        <v/>
      </c>
      <c r="D800">
        <f>'Input EIA Imports Petroleum'!L799</f>
        <v/>
      </c>
      <c r="E800">
        <f>VLOOKUP('Input EIA Imports Petroleum'!$E799,'EIA Petroleum Classification'!$A:$B,2,FALSE)</f>
        <v/>
      </c>
    </row>
    <row r="801" spans="1:5">
      <c r="A801">
        <f>YEAR(B801)</f>
        <v/>
      </c>
      <c r="B801">
        <f>'Input EIA Imports Petroleum'!A800</f>
        <v/>
      </c>
      <c r="C801">
        <f>'Input EIA Imports Petroleum'!K800</f>
        <v/>
      </c>
      <c r="D801">
        <f>'Input EIA Imports Petroleum'!L800</f>
        <v/>
      </c>
      <c r="E801">
        <f>VLOOKUP('Input EIA Imports Petroleum'!$E800,'EIA Petroleum Classification'!$A:$B,2,FALSE)</f>
        <v/>
      </c>
    </row>
    <row r="802" spans="1:5">
      <c r="A802">
        <f>YEAR(B802)</f>
        <v/>
      </c>
      <c r="B802">
        <f>'Input EIA Imports Petroleum'!A801</f>
        <v/>
      </c>
      <c r="C802">
        <f>'Input EIA Imports Petroleum'!K801</f>
        <v/>
      </c>
      <c r="D802">
        <f>'Input EIA Imports Petroleum'!L801</f>
        <v/>
      </c>
      <c r="E802">
        <f>VLOOKUP('Input EIA Imports Petroleum'!$E801,'EIA Petroleum Classification'!$A:$B,2,FALSE)</f>
        <v/>
      </c>
    </row>
    <row r="803" spans="1:5">
      <c r="A803">
        <f>YEAR(B803)</f>
        <v/>
      </c>
      <c r="B803">
        <f>'Input EIA Imports Petroleum'!A802</f>
        <v/>
      </c>
      <c r="C803">
        <f>'Input EIA Imports Petroleum'!K802</f>
        <v/>
      </c>
      <c r="D803">
        <f>'Input EIA Imports Petroleum'!L802</f>
        <v/>
      </c>
      <c r="E803">
        <f>VLOOKUP('Input EIA Imports Petroleum'!$E802,'EIA Petroleum Classification'!$A:$B,2,FALSE)</f>
        <v/>
      </c>
    </row>
    <row r="804" spans="1:5">
      <c r="A804">
        <f>YEAR(B804)</f>
        <v/>
      </c>
      <c r="B804">
        <f>'Input EIA Imports Petroleum'!A803</f>
        <v/>
      </c>
      <c r="C804">
        <f>'Input EIA Imports Petroleum'!K803</f>
        <v/>
      </c>
      <c r="D804">
        <f>'Input EIA Imports Petroleum'!L803</f>
        <v/>
      </c>
      <c r="E804">
        <f>VLOOKUP('Input EIA Imports Petroleum'!$E803,'EIA Petroleum Classification'!$A:$B,2,FALSE)</f>
        <v/>
      </c>
    </row>
    <row r="805" spans="1:5">
      <c r="A805">
        <f>YEAR(B805)</f>
        <v/>
      </c>
      <c r="B805">
        <f>'Input EIA Imports Petroleum'!A804</f>
        <v/>
      </c>
      <c r="C805">
        <f>'Input EIA Imports Petroleum'!K804</f>
        <v/>
      </c>
      <c r="D805">
        <f>'Input EIA Imports Petroleum'!L804</f>
        <v/>
      </c>
      <c r="E805">
        <f>VLOOKUP('Input EIA Imports Petroleum'!$E804,'EIA Petroleum Classification'!$A:$B,2,FALSE)</f>
        <v/>
      </c>
    </row>
    <row r="806" spans="1:5">
      <c r="A806">
        <f>YEAR(B806)</f>
        <v/>
      </c>
      <c r="B806">
        <f>'Input EIA Imports Petroleum'!A805</f>
        <v/>
      </c>
      <c r="C806">
        <f>'Input EIA Imports Petroleum'!K805</f>
        <v/>
      </c>
      <c r="D806">
        <f>'Input EIA Imports Petroleum'!L805</f>
        <v/>
      </c>
      <c r="E806">
        <f>VLOOKUP('Input EIA Imports Petroleum'!$E805,'EIA Petroleum Classification'!$A:$B,2,FALSE)</f>
        <v/>
      </c>
    </row>
    <row r="807" spans="1:5">
      <c r="A807">
        <f>YEAR(B807)</f>
        <v/>
      </c>
      <c r="B807">
        <f>'Input EIA Imports Petroleum'!A806</f>
        <v/>
      </c>
      <c r="C807">
        <f>'Input EIA Imports Petroleum'!K806</f>
        <v/>
      </c>
      <c r="D807">
        <f>'Input EIA Imports Petroleum'!L806</f>
        <v/>
      </c>
      <c r="E807">
        <f>VLOOKUP('Input EIA Imports Petroleum'!$E806,'EIA Petroleum Classification'!$A:$B,2,FALSE)</f>
        <v/>
      </c>
    </row>
    <row r="808" spans="1:5">
      <c r="A808">
        <f>YEAR(B808)</f>
        <v/>
      </c>
      <c r="B808">
        <f>'Input EIA Imports Petroleum'!A807</f>
        <v/>
      </c>
      <c r="C808">
        <f>'Input EIA Imports Petroleum'!K807</f>
        <v/>
      </c>
      <c r="D808">
        <f>'Input EIA Imports Petroleum'!L807</f>
        <v/>
      </c>
      <c r="E808">
        <f>VLOOKUP('Input EIA Imports Petroleum'!$E807,'EIA Petroleum Classification'!$A:$B,2,FALSE)</f>
        <v/>
      </c>
    </row>
    <row r="809" spans="1:5">
      <c r="A809">
        <f>YEAR(B809)</f>
        <v/>
      </c>
      <c r="B809">
        <f>'Input EIA Imports Petroleum'!A808</f>
        <v/>
      </c>
      <c r="C809">
        <f>'Input EIA Imports Petroleum'!K808</f>
        <v/>
      </c>
      <c r="D809">
        <f>'Input EIA Imports Petroleum'!L808</f>
        <v/>
      </c>
      <c r="E809">
        <f>VLOOKUP('Input EIA Imports Petroleum'!$E808,'EIA Petroleum Classification'!$A:$B,2,FALSE)</f>
        <v/>
      </c>
    </row>
    <row r="810" spans="1:5">
      <c r="A810">
        <f>YEAR(B810)</f>
        <v/>
      </c>
      <c r="B810">
        <f>'Input EIA Imports Petroleum'!A809</f>
        <v/>
      </c>
      <c r="C810">
        <f>'Input EIA Imports Petroleum'!K809</f>
        <v/>
      </c>
      <c r="D810">
        <f>'Input EIA Imports Petroleum'!L809</f>
        <v/>
      </c>
      <c r="E810">
        <f>VLOOKUP('Input EIA Imports Petroleum'!$E809,'EIA Petroleum Classification'!$A:$B,2,FALSE)</f>
        <v/>
      </c>
    </row>
    <row r="811" spans="1:5">
      <c r="A811">
        <f>YEAR(B811)</f>
        <v/>
      </c>
      <c r="B811">
        <f>'Input EIA Imports Petroleum'!A810</f>
        <v/>
      </c>
      <c r="C811">
        <f>'Input EIA Imports Petroleum'!K810</f>
        <v/>
      </c>
      <c r="D811">
        <f>'Input EIA Imports Petroleum'!L810</f>
        <v/>
      </c>
      <c r="E811">
        <f>VLOOKUP('Input EIA Imports Petroleum'!$E810,'EIA Petroleum Classification'!$A:$B,2,FALSE)</f>
        <v/>
      </c>
    </row>
    <row r="812" spans="1:5">
      <c r="A812">
        <f>YEAR(B812)</f>
        <v/>
      </c>
      <c r="B812">
        <f>'Input EIA Imports Petroleum'!A811</f>
        <v/>
      </c>
      <c r="C812">
        <f>'Input EIA Imports Petroleum'!K811</f>
        <v/>
      </c>
      <c r="D812">
        <f>'Input EIA Imports Petroleum'!L811</f>
        <v/>
      </c>
      <c r="E812">
        <f>VLOOKUP('Input EIA Imports Petroleum'!$E811,'EIA Petroleum Classification'!$A:$B,2,FALSE)</f>
        <v/>
      </c>
    </row>
    <row r="813" spans="1:5">
      <c r="A813">
        <f>YEAR(B813)</f>
        <v/>
      </c>
      <c r="B813">
        <f>'Input EIA Imports Petroleum'!A812</f>
        <v/>
      </c>
      <c r="C813">
        <f>'Input EIA Imports Petroleum'!K812</f>
        <v/>
      </c>
      <c r="D813">
        <f>'Input EIA Imports Petroleum'!L812</f>
        <v/>
      </c>
      <c r="E813">
        <f>VLOOKUP('Input EIA Imports Petroleum'!$E812,'EIA Petroleum Classification'!$A:$B,2,FALSE)</f>
        <v/>
      </c>
    </row>
    <row r="814" spans="1:5">
      <c r="A814">
        <f>YEAR(B814)</f>
        <v/>
      </c>
      <c r="B814">
        <f>'Input EIA Imports Petroleum'!A813</f>
        <v/>
      </c>
      <c r="C814">
        <f>'Input EIA Imports Petroleum'!K813</f>
        <v/>
      </c>
      <c r="D814">
        <f>'Input EIA Imports Petroleum'!L813</f>
        <v/>
      </c>
      <c r="E814">
        <f>VLOOKUP('Input EIA Imports Petroleum'!$E813,'EIA Petroleum Classification'!$A:$B,2,FALSE)</f>
        <v/>
      </c>
    </row>
    <row r="815" spans="1:5">
      <c r="A815">
        <f>YEAR(B815)</f>
        <v/>
      </c>
      <c r="B815">
        <f>'Input EIA Imports Petroleum'!A814</f>
        <v/>
      </c>
      <c r="C815">
        <f>'Input EIA Imports Petroleum'!K814</f>
        <v/>
      </c>
      <c r="D815">
        <f>'Input EIA Imports Petroleum'!L814</f>
        <v/>
      </c>
      <c r="E815">
        <f>VLOOKUP('Input EIA Imports Petroleum'!$E814,'EIA Petroleum Classification'!$A:$B,2,FALSE)</f>
        <v/>
      </c>
    </row>
    <row r="816" spans="1:5">
      <c r="A816">
        <f>YEAR(B816)</f>
        <v/>
      </c>
      <c r="B816">
        <f>'Input EIA Imports Petroleum'!A815</f>
        <v/>
      </c>
      <c r="C816">
        <f>'Input EIA Imports Petroleum'!K815</f>
        <v/>
      </c>
      <c r="D816">
        <f>'Input EIA Imports Petroleum'!L815</f>
        <v/>
      </c>
      <c r="E816">
        <f>VLOOKUP('Input EIA Imports Petroleum'!$E815,'EIA Petroleum Classification'!$A:$B,2,FALSE)</f>
        <v/>
      </c>
    </row>
    <row r="817" spans="1:5">
      <c r="A817">
        <f>YEAR(B817)</f>
        <v/>
      </c>
      <c r="B817">
        <f>'Input EIA Imports Petroleum'!A816</f>
        <v/>
      </c>
      <c r="C817">
        <f>'Input EIA Imports Petroleum'!K816</f>
        <v/>
      </c>
      <c r="D817">
        <f>'Input EIA Imports Petroleum'!L816</f>
        <v/>
      </c>
      <c r="E817">
        <f>VLOOKUP('Input EIA Imports Petroleum'!$E816,'EIA Petroleum Classification'!$A:$B,2,FALSE)</f>
        <v/>
      </c>
    </row>
    <row r="818" spans="1:5">
      <c r="A818">
        <f>YEAR(B818)</f>
        <v/>
      </c>
      <c r="B818">
        <f>'Input EIA Imports Petroleum'!A817</f>
        <v/>
      </c>
      <c r="C818">
        <f>'Input EIA Imports Petroleum'!K817</f>
        <v/>
      </c>
      <c r="D818">
        <f>'Input EIA Imports Petroleum'!L817</f>
        <v/>
      </c>
      <c r="E818">
        <f>VLOOKUP('Input EIA Imports Petroleum'!$E817,'EIA Petroleum Classification'!$A:$B,2,FALSE)</f>
        <v/>
      </c>
    </row>
    <row r="819" spans="1:5">
      <c r="A819">
        <f>YEAR(B819)</f>
        <v/>
      </c>
      <c r="B819">
        <f>'Input EIA Imports Petroleum'!A818</f>
        <v/>
      </c>
      <c r="C819">
        <f>'Input EIA Imports Petroleum'!K818</f>
        <v/>
      </c>
      <c r="D819">
        <f>'Input EIA Imports Petroleum'!L818</f>
        <v/>
      </c>
      <c r="E819">
        <f>VLOOKUP('Input EIA Imports Petroleum'!$E818,'EIA Petroleum Classification'!$A:$B,2,FALSE)</f>
        <v/>
      </c>
    </row>
    <row r="820" spans="1:5">
      <c r="A820">
        <f>YEAR(B820)</f>
        <v/>
      </c>
      <c r="B820">
        <f>'Input EIA Imports Petroleum'!A819</f>
        <v/>
      </c>
      <c r="C820">
        <f>'Input EIA Imports Petroleum'!K819</f>
        <v/>
      </c>
      <c r="D820">
        <f>'Input EIA Imports Petroleum'!L819</f>
        <v/>
      </c>
      <c r="E820">
        <f>VLOOKUP('Input EIA Imports Petroleum'!$E819,'EIA Petroleum Classification'!$A:$B,2,FALSE)</f>
        <v/>
      </c>
    </row>
    <row r="821" spans="1:5">
      <c r="A821">
        <f>YEAR(B821)</f>
        <v/>
      </c>
      <c r="B821">
        <f>'Input EIA Imports Petroleum'!A820</f>
        <v/>
      </c>
      <c r="C821">
        <f>'Input EIA Imports Petroleum'!K820</f>
        <v/>
      </c>
      <c r="D821">
        <f>'Input EIA Imports Petroleum'!L820</f>
        <v/>
      </c>
      <c r="E821">
        <f>VLOOKUP('Input EIA Imports Petroleum'!$E820,'EIA Petroleum Classification'!$A:$B,2,FALSE)</f>
        <v/>
      </c>
    </row>
    <row r="822" spans="1:5">
      <c r="A822">
        <f>YEAR(B822)</f>
        <v/>
      </c>
      <c r="B822">
        <f>'Input EIA Imports Petroleum'!A821</f>
        <v/>
      </c>
      <c r="C822">
        <f>'Input EIA Imports Petroleum'!K821</f>
        <v/>
      </c>
      <c r="D822">
        <f>'Input EIA Imports Petroleum'!L821</f>
        <v/>
      </c>
      <c r="E822">
        <f>VLOOKUP('Input EIA Imports Petroleum'!$E821,'EIA Petroleum Classification'!$A:$B,2,FALSE)</f>
        <v/>
      </c>
    </row>
    <row r="823" spans="1:5">
      <c r="A823">
        <f>YEAR(B823)</f>
        <v/>
      </c>
      <c r="B823">
        <f>'Input EIA Imports Petroleum'!A822</f>
        <v/>
      </c>
      <c r="C823">
        <f>'Input EIA Imports Petroleum'!K822</f>
        <v/>
      </c>
      <c r="D823">
        <f>'Input EIA Imports Petroleum'!L822</f>
        <v/>
      </c>
      <c r="E823">
        <f>VLOOKUP('Input EIA Imports Petroleum'!$E822,'EIA Petroleum Classification'!$A:$B,2,FALSE)</f>
        <v/>
      </c>
    </row>
    <row r="824" spans="1:5">
      <c r="A824">
        <f>YEAR(B824)</f>
        <v/>
      </c>
      <c r="B824">
        <f>'Input EIA Imports Petroleum'!A823</f>
        <v/>
      </c>
      <c r="C824">
        <f>'Input EIA Imports Petroleum'!K823</f>
        <v/>
      </c>
      <c r="D824">
        <f>'Input EIA Imports Petroleum'!L823</f>
        <v/>
      </c>
      <c r="E824">
        <f>VLOOKUP('Input EIA Imports Petroleum'!$E823,'EIA Petroleum Classification'!$A:$B,2,FALSE)</f>
        <v/>
      </c>
    </row>
    <row r="825" spans="1:5">
      <c r="A825">
        <f>YEAR(B825)</f>
        <v/>
      </c>
      <c r="B825">
        <f>'Input EIA Imports Petroleum'!A824</f>
        <v/>
      </c>
      <c r="C825">
        <f>'Input EIA Imports Petroleum'!K824</f>
        <v/>
      </c>
      <c r="D825">
        <f>'Input EIA Imports Petroleum'!L824</f>
        <v/>
      </c>
      <c r="E825">
        <f>VLOOKUP('Input EIA Imports Petroleum'!$E824,'EIA Petroleum Classification'!$A:$B,2,FALSE)</f>
        <v/>
      </c>
    </row>
    <row r="826" spans="1:5">
      <c r="A826">
        <f>YEAR(B826)</f>
        <v/>
      </c>
      <c r="B826">
        <f>'Input EIA Imports Petroleum'!A825</f>
        <v/>
      </c>
      <c r="C826">
        <f>'Input EIA Imports Petroleum'!K825</f>
        <v/>
      </c>
      <c r="D826">
        <f>'Input EIA Imports Petroleum'!L825</f>
        <v/>
      </c>
      <c r="E826">
        <f>VLOOKUP('Input EIA Imports Petroleum'!$E825,'EIA Petroleum Classification'!$A:$B,2,FALSE)</f>
        <v/>
      </c>
    </row>
    <row r="827" spans="1:5">
      <c r="A827">
        <f>YEAR(B827)</f>
        <v/>
      </c>
      <c r="B827">
        <f>'Input EIA Imports Petroleum'!A826</f>
        <v/>
      </c>
      <c r="C827">
        <f>'Input EIA Imports Petroleum'!K826</f>
        <v/>
      </c>
      <c r="D827">
        <f>'Input EIA Imports Petroleum'!L826</f>
        <v/>
      </c>
      <c r="E827">
        <f>VLOOKUP('Input EIA Imports Petroleum'!$E826,'EIA Petroleum Classification'!$A:$B,2,FALSE)</f>
        <v/>
      </c>
    </row>
    <row r="828" spans="1:5">
      <c r="A828">
        <f>YEAR(B828)</f>
        <v/>
      </c>
      <c r="B828">
        <f>'Input EIA Imports Petroleum'!A827</f>
        <v/>
      </c>
      <c r="C828">
        <f>'Input EIA Imports Petroleum'!K827</f>
        <v/>
      </c>
      <c r="D828">
        <f>'Input EIA Imports Petroleum'!L827</f>
        <v/>
      </c>
      <c r="E828">
        <f>VLOOKUP('Input EIA Imports Petroleum'!$E827,'EIA Petroleum Classification'!$A:$B,2,FALSE)</f>
        <v/>
      </c>
    </row>
    <row r="829" spans="1:5">
      <c r="A829">
        <f>YEAR(B829)</f>
        <v/>
      </c>
      <c r="B829">
        <f>'Input EIA Imports Petroleum'!A828</f>
        <v/>
      </c>
      <c r="C829">
        <f>'Input EIA Imports Petroleum'!K828</f>
        <v/>
      </c>
      <c r="D829">
        <f>'Input EIA Imports Petroleum'!L828</f>
        <v/>
      </c>
      <c r="E829">
        <f>VLOOKUP('Input EIA Imports Petroleum'!$E828,'EIA Petroleum Classification'!$A:$B,2,FALSE)</f>
        <v/>
      </c>
    </row>
    <row r="830" spans="1:5">
      <c r="A830">
        <f>YEAR(B830)</f>
        <v/>
      </c>
      <c r="B830">
        <f>'Input EIA Imports Petroleum'!A829</f>
        <v/>
      </c>
      <c r="C830">
        <f>'Input EIA Imports Petroleum'!K829</f>
        <v/>
      </c>
      <c r="D830">
        <f>'Input EIA Imports Petroleum'!L829</f>
        <v/>
      </c>
      <c r="E830">
        <f>VLOOKUP('Input EIA Imports Petroleum'!$E829,'EIA Petroleum Classification'!$A:$B,2,FALSE)</f>
        <v/>
      </c>
    </row>
    <row r="831" spans="1:5">
      <c r="A831">
        <f>YEAR(B831)</f>
        <v/>
      </c>
      <c r="B831">
        <f>'Input EIA Imports Petroleum'!A830</f>
        <v/>
      </c>
      <c r="C831">
        <f>'Input EIA Imports Petroleum'!K830</f>
        <v/>
      </c>
      <c r="D831">
        <f>'Input EIA Imports Petroleum'!L830</f>
        <v/>
      </c>
      <c r="E831">
        <f>VLOOKUP('Input EIA Imports Petroleum'!$E830,'EIA Petroleum Classification'!$A:$B,2,FALSE)</f>
        <v/>
      </c>
    </row>
    <row r="832" spans="1:5">
      <c r="A832">
        <f>YEAR(B832)</f>
        <v/>
      </c>
      <c r="B832">
        <f>'Input EIA Imports Petroleum'!A831</f>
        <v/>
      </c>
      <c r="C832">
        <f>'Input EIA Imports Petroleum'!K831</f>
        <v/>
      </c>
      <c r="D832">
        <f>'Input EIA Imports Petroleum'!L831</f>
        <v/>
      </c>
      <c r="E832">
        <f>VLOOKUP('Input EIA Imports Petroleum'!$E831,'EIA Petroleum Classification'!$A:$B,2,FALSE)</f>
        <v/>
      </c>
    </row>
    <row r="833" spans="1:5">
      <c r="A833">
        <f>YEAR(B833)</f>
        <v/>
      </c>
      <c r="B833">
        <f>'Input EIA Imports Petroleum'!A832</f>
        <v/>
      </c>
      <c r="C833">
        <f>'Input EIA Imports Petroleum'!K832</f>
        <v/>
      </c>
      <c r="D833">
        <f>'Input EIA Imports Petroleum'!L832</f>
        <v/>
      </c>
      <c r="E833">
        <f>VLOOKUP('Input EIA Imports Petroleum'!$E832,'EIA Petroleum Classification'!$A:$B,2,FALSE)</f>
        <v/>
      </c>
    </row>
    <row r="834" spans="1:5">
      <c r="A834">
        <f>YEAR(B834)</f>
        <v/>
      </c>
      <c r="B834">
        <f>'Input EIA Imports Petroleum'!A833</f>
        <v/>
      </c>
      <c r="C834">
        <f>'Input EIA Imports Petroleum'!K833</f>
        <v/>
      </c>
      <c r="D834">
        <f>'Input EIA Imports Petroleum'!L833</f>
        <v/>
      </c>
      <c r="E834">
        <f>VLOOKUP('Input EIA Imports Petroleum'!$E833,'EIA Petroleum Classification'!$A:$B,2,FALSE)</f>
        <v/>
      </c>
    </row>
    <row r="835" spans="1:5">
      <c r="A835">
        <f>YEAR(B835)</f>
        <v/>
      </c>
      <c r="B835">
        <f>'Input EIA Imports Petroleum'!A834</f>
        <v/>
      </c>
      <c r="C835">
        <f>'Input EIA Imports Petroleum'!K834</f>
        <v/>
      </c>
      <c r="D835">
        <f>'Input EIA Imports Petroleum'!L834</f>
        <v/>
      </c>
      <c r="E835">
        <f>VLOOKUP('Input EIA Imports Petroleum'!$E834,'EIA Petroleum Classification'!$A:$B,2,FALSE)</f>
        <v/>
      </c>
    </row>
    <row r="836" spans="1:5">
      <c r="A836">
        <f>YEAR(B836)</f>
        <v/>
      </c>
      <c r="B836">
        <f>'Input EIA Imports Petroleum'!A835</f>
        <v/>
      </c>
      <c r="C836">
        <f>'Input EIA Imports Petroleum'!K835</f>
        <v/>
      </c>
      <c r="D836">
        <f>'Input EIA Imports Petroleum'!L835</f>
        <v/>
      </c>
      <c r="E836">
        <f>VLOOKUP('Input EIA Imports Petroleum'!$E835,'EIA Petroleum Classification'!$A:$B,2,FALSE)</f>
        <v/>
      </c>
    </row>
    <row r="837" spans="1:5">
      <c r="A837">
        <f>YEAR(B837)</f>
        <v/>
      </c>
      <c r="B837">
        <f>'Input EIA Imports Petroleum'!A836</f>
        <v/>
      </c>
      <c r="C837">
        <f>'Input EIA Imports Petroleum'!K836</f>
        <v/>
      </c>
      <c r="D837">
        <f>'Input EIA Imports Petroleum'!L836</f>
        <v/>
      </c>
      <c r="E837">
        <f>VLOOKUP('Input EIA Imports Petroleum'!$E836,'EIA Petroleum Classification'!$A:$B,2,FALSE)</f>
        <v/>
      </c>
    </row>
    <row r="838" spans="1:5">
      <c r="A838">
        <f>YEAR(B838)</f>
        <v/>
      </c>
      <c r="B838">
        <f>'Input EIA Imports Petroleum'!A837</f>
        <v/>
      </c>
      <c r="C838">
        <f>'Input EIA Imports Petroleum'!K837</f>
        <v/>
      </c>
      <c r="D838">
        <f>'Input EIA Imports Petroleum'!L837</f>
        <v/>
      </c>
      <c r="E838">
        <f>VLOOKUP('Input EIA Imports Petroleum'!$E837,'EIA Petroleum Classification'!$A:$B,2,FALSE)</f>
        <v/>
      </c>
    </row>
    <row r="839" spans="1:5">
      <c r="A839">
        <f>YEAR(B839)</f>
        <v/>
      </c>
      <c r="B839">
        <f>'Input EIA Imports Petroleum'!A838</f>
        <v/>
      </c>
      <c r="C839">
        <f>'Input EIA Imports Petroleum'!K838</f>
        <v/>
      </c>
      <c r="D839">
        <f>'Input EIA Imports Petroleum'!L838</f>
        <v/>
      </c>
      <c r="E839">
        <f>VLOOKUP('Input EIA Imports Petroleum'!$E838,'EIA Petroleum Classification'!$A:$B,2,FALSE)</f>
        <v/>
      </c>
    </row>
    <row r="840" spans="1:5">
      <c r="A840">
        <f>YEAR(B840)</f>
        <v/>
      </c>
      <c r="B840">
        <f>'Input EIA Imports Petroleum'!A839</f>
        <v/>
      </c>
      <c r="C840">
        <f>'Input EIA Imports Petroleum'!K839</f>
        <v/>
      </c>
      <c r="D840">
        <f>'Input EIA Imports Petroleum'!L839</f>
        <v/>
      </c>
      <c r="E840">
        <f>VLOOKUP('Input EIA Imports Petroleum'!$E839,'EIA Petroleum Classification'!$A:$B,2,FALSE)</f>
        <v/>
      </c>
    </row>
    <row r="841" spans="1:5">
      <c r="A841">
        <f>YEAR(B841)</f>
        <v/>
      </c>
      <c r="B841">
        <f>'Input EIA Imports Petroleum'!A840</f>
        <v/>
      </c>
      <c r="C841">
        <f>'Input EIA Imports Petroleum'!K840</f>
        <v/>
      </c>
      <c r="D841">
        <f>'Input EIA Imports Petroleum'!L840</f>
        <v/>
      </c>
      <c r="E841">
        <f>VLOOKUP('Input EIA Imports Petroleum'!$E840,'EIA Petroleum Classification'!$A:$B,2,FALSE)</f>
        <v/>
      </c>
    </row>
    <row r="842" spans="1:5">
      <c r="A842">
        <f>YEAR(B842)</f>
        <v/>
      </c>
      <c r="B842">
        <f>'Input EIA Imports Petroleum'!A841</f>
        <v/>
      </c>
      <c r="C842">
        <f>'Input EIA Imports Petroleum'!K841</f>
        <v/>
      </c>
      <c r="D842">
        <f>'Input EIA Imports Petroleum'!L841</f>
        <v/>
      </c>
      <c r="E842">
        <f>VLOOKUP('Input EIA Imports Petroleum'!$E841,'EIA Petroleum Classification'!$A:$B,2,FALSE)</f>
        <v/>
      </c>
    </row>
    <row r="843" spans="1:5">
      <c r="A843">
        <f>YEAR(B843)</f>
        <v/>
      </c>
      <c r="B843">
        <f>'Input EIA Imports Petroleum'!A842</f>
        <v/>
      </c>
      <c r="C843">
        <f>'Input EIA Imports Petroleum'!K842</f>
        <v/>
      </c>
      <c r="D843">
        <f>'Input EIA Imports Petroleum'!L842</f>
        <v/>
      </c>
      <c r="E843">
        <f>VLOOKUP('Input EIA Imports Petroleum'!$E842,'EIA Petroleum Classification'!$A:$B,2,FALSE)</f>
        <v/>
      </c>
    </row>
    <row r="844" spans="1:5">
      <c r="A844">
        <f>YEAR(B844)</f>
        <v/>
      </c>
      <c r="B844">
        <f>'Input EIA Imports Petroleum'!A843</f>
        <v/>
      </c>
      <c r="C844">
        <f>'Input EIA Imports Petroleum'!K843</f>
        <v/>
      </c>
      <c r="D844">
        <f>'Input EIA Imports Petroleum'!L843</f>
        <v/>
      </c>
      <c r="E844">
        <f>VLOOKUP('Input EIA Imports Petroleum'!$E843,'EIA Petroleum Classification'!$A:$B,2,FALSE)</f>
        <v/>
      </c>
    </row>
    <row r="845" spans="1:5">
      <c r="A845">
        <f>YEAR(B845)</f>
        <v/>
      </c>
      <c r="B845">
        <f>'Input EIA Imports Petroleum'!A844</f>
        <v/>
      </c>
      <c r="C845">
        <f>'Input EIA Imports Petroleum'!K844</f>
        <v/>
      </c>
      <c r="D845">
        <f>'Input EIA Imports Petroleum'!L844</f>
        <v/>
      </c>
      <c r="E845">
        <f>VLOOKUP('Input EIA Imports Petroleum'!$E844,'EIA Petroleum Classification'!$A:$B,2,FALSE)</f>
        <v/>
      </c>
    </row>
    <row r="846" spans="1:5">
      <c r="A846">
        <f>YEAR(B846)</f>
        <v/>
      </c>
      <c r="B846">
        <f>'Input EIA Imports Petroleum'!A845</f>
        <v/>
      </c>
      <c r="C846">
        <f>'Input EIA Imports Petroleum'!K845</f>
        <v/>
      </c>
      <c r="D846">
        <f>'Input EIA Imports Petroleum'!L845</f>
        <v/>
      </c>
      <c r="E846">
        <f>VLOOKUP('Input EIA Imports Petroleum'!$E845,'EIA Petroleum Classification'!$A:$B,2,FALSE)</f>
        <v/>
      </c>
    </row>
    <row r="847" spans="1:5">
      <c r="A847">
        <f>YEAR(B847)</f>
        <v/>
      </c>
      <c r="B847">
        <f>'Input EIA Imports Petroleum'!A846</f>
        <v/>
      </c>
      <c r="C847">
        <f>'Input EIA Imports Petroleum'!K846</f>
        <v/>
      </c>
      <c r="D847">
        <f>'Input EIA Imports Petroleum'!L846</f>
        <v/>
      </c>
      <c r="E847">
        <f>VLOOKUP('Input EIA Imports Petroleum'!$E846,'EIA Petroleum Classification'!$A:$B,2,FALSE)</f>
        <v/>
      </c>
    </row>
    <row r="848" spans="1:5">
      <c r="A848">
        <f>YEAR(B848)</f>
        <v/>
      </c>
      <c r="B848">
        <f>'Input EIA Imports Petroleum'!A847</f>
        <v/>
      </c>
      <c r="C848">
        <f>'Input EIA Imports Petroleum'!K847</f>
        <v/>
      </c>
      <c r="D848">
        <f>'Input EIA Imports Petroleum'!L847</f>
        <v/>
      </c>
      <c r="E848">
        <f>VLOOKUP('Input EIA Imports Petroleum'!$E847,'EIA Petroleum Classification'!$A:$B,2,FALSE)</f>
        <v/>
      </c>
    </row>
    <row r="849" spans="1:5">
      <c r="A849">
        <f>YEAR(B849)</f>
        <v/>
      </c>
      <c r="B849">
        <f>'Input EIA Imports Petroleum'!A848</f>
        <v/>
      </c>
      <c r="C849">
        <f>'Input EIA Imports Petroleum'!K848</f>
        <v/>
      </c>
      <c r="D849">
        <f>'Input EIA Imports Petroleum'!L848</f>
        <v/>
      </c>
      <c r="E849">
        <f>VLOOKUP('Input EIA Imports Petroleum'!$E848,'EIA Petroleum Classification'!$A:$B,2,FALSE)</f>
        <v/>
      </c>
    </row>
    <row r="850" spans="1:5">
      <c r="A850">
        <f>YEAR(B850)</f>
        <v/>
      </c>
      <c r="B850">
        <f>'Input EIA Imports Petroleum'!A849</f>
        <v/>
      </c>
      <c r="C850">
        <f>'Input EIA Imports Petroleum'!K849</f>
        <v/>
      </c>
      <c r="D850">
        <f>'Input EIA Imports Petroleum'!L849</f>
        <v/>
      </c>
      <c r="E850">
        <f>VLOOKUP('Input EIA Imports Petroleum'!$E849,'EIA Petroleum Classification'!$A:$B,2,FALSE)</f>
        <v/>
      </c>
    </row>
    <row r="851" spans="1:5">
      <c r="A851">
        <f>YEAR(B851)</f>
        <v/>
      </c>
      <c r="B851">
        <f>'Input EIA Imports Petroleum'!A850</f>
        <v/>
      </c>
      <c r="C851">
        <f>'Input EIA Imports Petroleum'!K850</f>
        <v/>
      </c>
      <c r="D851">
        <f>'Input EIA Imports Petroleum'!L850</f>
        <v/>
      </c>
      <c r="E851">
        <f>VLOOKUP('Input EIA Imports Petroleum'!$E850,'EIA Petroleum Classification'!$A:$B,2,FALSE)</f>
        <v/>
      </c>
    </row>
    <row r="852" spans="1:5">
      <c r="A852">
        <f>YEAR(B852)</f>
        <v/>
      </c>
      <c r="B852">
        <f>'Input EIA Imports Petroleum'!A851</f>
        <v/>
      </c>
      <c r="C852">
        <f>'Input EIA Imports Petroleum'!K851</f>
        <v/>
      </c>
      <c r="D852">
        <f>'Input EIA Imports Petroleum'!L851</f>
        <v/>
      </c>
      <c r="E852">
        <f>VLOOKUP('Input EIA Imports Petroleum'!$E851,'EIA Petroleum Classification'!$A:$B,2,FALSE)</f>
        <v/>
      </c>
    </row>
    <row r="853" spans="1:5">
      <c r="A853">
        <f>YEAR(B853)</f>
        <v/>
      </c>
      <c r="B853">
        <f>'Input EIA Imports Petroleum'!A852</f>
        <v/>
      </c>
      <c r="C853">
        <f>'Input EIA Imports Petroleum'!K852</f>
        <v/>
      </c>
      <c r="D853">
        <f>'Input EIA Imports Petroleum'!L852</f>
        <v/>
      </c>
      <c r="E853">
        <f>VLOOKUP('Input EIA Imports Petroleum'!$E852,'EIA Petroleum Classification'!$A:$B,2,FALSE)</f>
        <v/>
      </c>
    </row>
    <row r="854" spans="1:5">
      <c r="A854">
        <f>YEAR(B854)</f>
        <v/>
      </c>
      <c r="B854">
        <f>'Input EIA Imports Petroleum'!A853</f>
        <v/>
      </c>
      <c r="C854">
        <f>'Input EIA Imports Petroleum'!K853</f>
        <v/>
      </c>
      <c r="D854">
        <f>'Input EIA Imports Petroleum'!L853</f>
        <v/>
      </c>
      <c r="E854">
        <f>VLOOKUP('Input EIA Imports Petroleum'!$E853,'EIA Petroleum Classification'!$A:$B,2,FALSE)</f>
        <v/>
      </c>
    </row>
    <row r="855" spans="1:5">
      <c r="A855">
        <f>YEAR(B855)</f>
        <v/>
      </c>
      <c r="B855">
        <f>'Input EIA Imports Petroleum'!A854</f>
        <v/>
      </c>
      <c r="C855">
        <f>'Input EIA Imports Petroleum'!K854</f>
        <v/>
      </c>
      <c r="D855">
        <f>'Input EIA Imports Petroleum'!L854</f>
        <v/>
      </c>
      <c r="E855">
        <f>VLOOKUP('Input EIA Imports Petroleum'!$E854,'EIA Petroleum Classification'!$A:$B,2,FALSE)</f>
        <v/>
      </c>
    </row>
    <row r="856" spans="1:5">
      <c r="A856">
        <f>YEAR(B856)</f>
        <v/>
      </c>
      <c r="B856">
        <f>'Input EIA Imports Petroleum'!A855</f>
        <v/>
      </c>
      <c r="C856">
        <f>'Input EIA Imports Petroleum'!K855</f>
        <v/>
      </c>
      <c r="D856">
        <f>'Input EIA Imports Petroleum'!L855</f>
        <v/>
      </c>
      <c r="E856">
        <f>VLOOKUP('Input EIA Imports Petroleum'!$E855,'EIA Petroleum Classification'!$A:$B,2,FALSE)</f>
        <v/>
      </c>
    </row>
    <row r="857" spans="1:5">
      <c r="A857">
        <f>YEAR(B857)</f>
        <v/>
      </c>
      <c r="B857">
        <f>'Input EIA Imports Petroleum'!A856</f>
        <v/>
      </c>
      <c r="C857">
        <f>'Input EIA Imports Petroleum'!K856</f>
        <v/>
      </c>
      <c r="D857">
        <f>'Input EIA Imports Petroleum'!L856</f>
        <v/>
      </c>
      <c r="E857">
        <f>VLOOKUP('Input EIA Imports Petroleum'!$E856,'EIA Petroleum Classification'!$A:$B,2,FALSE)</f>
        <v/>
      </c>
    </row>
    <row r="858" spans="1:5">
      <c r="A858">
        <f>YEAR(B858)</f>
        <v/>
      </c>
      <c r="B858">
        <f>'Input EIA Imports Petroleum'!A857</f>
        <v/>
      </c>
      <c r="C858">
        <f>'Input EIA Imports Petroleum'!K857</f>
        <v/>
      </c>
      <c r="D858">
        <f>'Input EIA Imports Petroleum'!L857</f>
        <v/>
      </c>
      <c r="E858">
        <f>VLOOKUP('Input EIA Imports Petroleum'!$E857,'EIA Petroleum Classification'!$A:$B,2,FALSE)</f>
        <v/>
      </c>
    </row>
    <row r="859" spans="1:5">
      <c r="A859">
        <f>YEAR(B859)</f>
        <v/>
      </c>
      <c r="B859">
        <f>'Input EIA Imports Petroleum'!A858</f>
        <v/>
      </c>
      <c r="C859">
        <f>'Input EIA Imports Petroleum'!K858</f>
        <v/>
      </c>
      <c r="D859">
        <f>'Input EIA Imports Petroleum'!L858</f>
        <v/>
      </c>
      <c r="E859">
        <f>VLOOKUP('Input EIA Imports Petroleum'!$E858,'EIA Petroleum Classification'!$A:$B,2,FALSE)</f>
        <v/>
      </c>
    </row>
    <row r="860" spans="1:5">
      <c r="A860">
        <f>YEAR(B860)</f>
        <v/>
      </c>
      <c r="B860">
        <f>'Input EIA Imports Petroleum'!A859</f>
        <v/>
      </c>
      <c r="C860">
        <f>'Input EIA Imports Petroleum'!K859</f>
        <v/>
      </c>
      <c r="D860">
        <f>'Input EIA Imports Petroleum'!L859</f>
        <v/>
      </c>
      <c r="E860">
        <f>VLOOKUP('Input EIA Imports Petroleum'!$E859,'EIA Petroleum Classification'!$A:$B,2,FALSE)</f>
        <v/>
      </c>
    </row>
    <row r="861" spans="1:5">
      <c r="A861">
        <f>YEAR(B861)</f>
        <v/>
      </c>
      <c r="B861">
        <f>'Input EIA Imports Petroleum'!A860</f>
        <v/>
      </c>
      <c r="C861">
        <f>'Input EIA Imports Petroleum'!K860</f>
        <v/>
      </c>
      <c r="D861">
        <f>'Input EIA Imports Petroleum'!L860</f>
        <v/>
      </c>
      <c r="E861">
        <f>VLOOKUP('Input EIA Imports Petroleum'!$E860,'EIA Petroleum Classification'!$A:$B,2,FALSE)</f>
        <v/>
      </c>
    </row>
    <row r="862" spans="1:5">
      <c r="A862">
        <f>YEAR(B862)</f>
        <v/>
      </c>
      <c r="B862">
        <f>'Input EIA Imports Petroleum'!A861</f>
        <v/>
      </c>
      <c r="C862">
        <f>'Input EIA Imports Petroleum'!K861</f>
        <v/>
      </c>
      <c r="D862">
        <f>'Input EIA Imports Petroleum'!L861</f>
        <v/>
      </c>
      <c r="E862">
        <f>VLOOKUP('Input EIA Imports Petroleum'!$E861,'EIA Petroleum Classification'!$A:$B,2,FALSE)</f>
        <v/>
      </c>
    </row>
    <row r="863" spans="1:5">
      <c r="A863">
        <f>YEAR(B863)</f>
        <v/>
      </c>
      <c r="B863">
        <f>'Input EIA Imports Petroleum'!A862</f>
        <v/>
      </c>
      <c r="C863">
        <f>'Input EIA Imports Petroleum'!K862</f>
        <v/>
      </c>
      <c r="D863">
        <f>'Input EIA Imports Petroleum'!L862</f>
        <v/>
      </c>
      <c r="E863">
        <f>VLOOKUP('Input EIA Imports Petroleum'!$E862,'EIA Petroleum Classification'!$A:$B,2,FALSE)</f>
        <v/>
      </c>
    </row>
    <row r="864" spans="1:5">
      <c r="A864">
        <f>YEAR(B864)</f>
        <v/>
      </c>
      <c r="B864">
        <f>'Input EIA Imports Petroleum'!A863</f>
        <v/>
      </c>
      <c r="C864">
        <f>'Input EIA Imports Petroleum'!K863</f>
        <v/>
      </c>
      <c r="D864">
        <f>'Input EIA Imports Petroleum'!L863</f>
        <v/>
      </c>
      <c r="E864">
        <f>VLOOKUP('Input EIA Imports Petroleum'!$E863,'EIA Petroleum Classification'!$A:$B,2,FALSE)</f>
        <v/>
      </c>
    </row>
    <row r="865" spans="1:5">
      <c r="A865">
        <f>YEAR(B865)</f>
        <v/>
      </c>
      <c r="B865">
        <f>'Input EIA Imports Petroleum'!A864</f>
        <v/>
      </c>
      <c r="C865">
        <f>'Input EIA Imports Petroleum'!K864</f>
        <v/>
      </c>
      <c r="D865">
        <f>'Input EIA Imports Petroleum'!L864</f>
        <v/>
      </c>
      <c r="E865">
        <f>VLOOKUP('Input EIA Imports Petroleum'!$E864,'EIA Petroleum Classification'!$A:$B,2,FALSE)</f>
        <v/>
      </c>
    </row>
    <row r="866" spans="1:5">
      <c r="A866">
        <f>YEAR(B866)</f>
        <v/>
      </c>
      <c r="B866">
        <f>'Input EIA Imports Petroleum'!A865</f>
        <v/>
      </c>
      <c r="C866">
        <f>'Input EIA Imports Petroleum'!K865</f>
        <v/>
      </c>
      <c r="D866">
        <f>'Input EIA Imports Petroleum'!L865</f>
        <v/>
      </c>
      <c r="E866">
        <f>VLOOKUP('Input EIA Imports Petroleum'!$E865,'EIA Petroleum Classification'!$A:$B,2,FALSE)</f>
        <v/>
      </c>
    </row>
    <row r="867" spans="1:5">
      <c r="A867">
        <f>YEAR(B867)</f>
        <v/>
      </c>
      <c r="B867">
        <f>'Input EIA Imports Petroleum'!A866</f>
        <v/>
      </c>
      <c r="C867">
        <f>'Input EIA Imports Petroleum'!K866</f>
        <v/>
      </c>
      <c r="D867">
        <f>'Input EIA Imports Petroleum'!L866</f>
        <v/>
      </c>
      <c r="E867">
        <f>VLOOKUP('Input EIA Imports Petroleum'!$E866,'EIA Petroleum Classification'!$A:$B,2,FALSE)</f>
        <v/>
      </c>
    </row>
    <row r="868" spans="1:5">
      <c r="A868">
        <f>YEAR(B868)</f>
        <v/>
      </c>
      <c r="B868">
        <f>'Input EIA Imports Petroleum'!A867</f>
        <v/>
      </c>
      <c r="C868">
        <f>'Input EIA Imports Petroleum'!K867</f>
        <v/>
      </c>
      <c r="D868">
        <f>'Input EIA Imports Petroleum'!L867</f>
        <v/>
      </c>
      <c r="E868">
        <f>VLOOKUP('Input EIA Imports Petroleum'!$E867,'EIA Petroleum Classification'!$A:$B,2,FALSE)</f>
        <v/>
      </c>
    </row>
    <row r="869" spans="1:5">
      <c r="A869">
        <f>YEAR(B869)</f>
        <v/>
      </c>
      <c r="B869">
        <f>'Input EIA Imports Petroleum'!A868</f>
        <v/>
      </c>
      <c r="C869">
        <f>'Input EIA Imports Petroleum'!K868</f>
        <v/>
      </c>
      <c r="D869">
        <f>'Input EIA Imports Petroleum'!L868</f>
        <v/>
      </c>
      <c r="E869">
        <f>VLOOKUP('Input EIA Imports Petroleum'!$E868,'EIA Petroleum Classification'!$A:$B,2,FALSE)</f>
        <v/>
      </c>
    </row>
    <row r="870" spans="1:5">
      <c r="A870">
        <f>YEAR(B870)</f>
        <v/>
      </c>
      <c r="B870">
        <f>'Input EIA Imports Petroleum'!A869</f>
        <v/>
      </c>
      <c r="C870">
        <f>'Input EIA Imports Petroleum'!K869</f>
        <v/>
      </c>
      <c r="D870">
        <f>'Input EIA Imports Petroleum'!L869</f>
        <v/>
      </c>
      <c r="E870">
        <f>VLOOKUP('Input EIA Imports Petroleum'!$E869,'EIA Petroleum Classification'!$A:$B,2,FALSE)</f>
        <v/>
      </c>
    </row>
    <row r="871" spans="1:5">
      <c r="A871">
        <f>YEAR(B871)</f>
        <v/>
      </c>
      <c r="B871">
        <f>'Input EIA Imports Petroleum'!A870</f>
        <v/>
      </c>
      <c r="C871">
        <f>'Input EIA Imports Petroleum'!K870</f>
        <v/>
      </c>
      <c r="D871">
        <f>'Input EIA Imports Petroleum'!L870</f>
        <v/>
      </c>
      <c r="E871">
        <f>VLOOKUP('Input EIA Imports Petroleum'!$E870,'EIA Petroleum Classification'!$A:$B,2,FALSE)</f>
        <v/>
      </c>
    </row>
    <row r="872" spans="1:5">
      <c r="A872">
        <f>YEAR(B872)</f>
        <v/>
      </c>
      <c r="B872">
        <f>'Input EIA Imports Petroleum'!A871</f>
        <v/>
      </c>
      <c r="C872">
        <f>'Input EIA Imports Petroleum'!K871</f>
        <v/>
      </c>
      <c r="D872">
        <f>'Input EIA Imports Petroleum'!L871</f>
        <v/>
      </c>
      <c r="E872">
        <f>VLOOKUP('Input EIA Imports Petroleum'!$E871,'EIA Petroleum Classification'!$A:$B,2,FALSE)</f>
        <v/>
      </c>
    </row>
    <row r="873" spans="1:5">
      <c r="A873">
        <f>YEAR(B873)</f>
        <v/>
      </c>
      <c r="B873">
        <f>'Input EIA Imports Petroleum'!A872</f>
        <v/>
      </c>
      <c r="C873">
        <f>'Input EIA Imports Petroleum'!K872</f>
        <v/>
      </c>
      <c r="D873">
        <f>'Input EIA Imports Petroleum'!L872</f>
        <v/>
      </c>
      <c r="E873">
        <f>VLOOKUP('Input EIA Imports Petroleum'!$E872,'EIA Petroleum Classification'!$A:$B,2,FALSE)</f>
        <v/>
      </c>
    </row>
    <row r="874" spans="1:5">
      <c r="A874">
        <f>YEAR(B874)</f>
        <v/>
      </c>
      <c r="B874">
        <f>'Input EIA Imports Petroleum'!A873</f>
        <v/>
      </c>
      <c r="C874">
        <f>'Input EIA Imports Petroleum'!K873</f>
        <v/>
      </c>
      <c r="D874">
        <f>'Input EIA Imports Petroleum'!L873</f>
        <v/>
      </c>
      <c r="E874">
        <f>VLOOKUP('Input EIA Imports Petroleum'!$E873,'EIA Petroleum Classification'!$A:$B,2,FALSE)</f>
        <v/>
      </c>
    </row>
    <row r="875" spans="1:5">
      <c r="A875">
        <f>YEAR(B875)</f>
        <v/>
      </c>
      <c r="B875">
        <f>'Input EIA Imports Petroleum'!A874</f>
        <v/>
      </c>
      <c r="C875">
        <f>'Input EIA Imports Petroleum'!K874</f>
        <v/>
      </c>
      <c r="D875">
        <f>'Input EIA Imports Petroleum'!L874</f>
        <v/>
      </c>
      <c r="E875">
        <f>VLOOKUP('Input EIA Imports Petroleum'!$E874,'EIA Petroleum Classification'!$A:$B,2,FALSE)</f>
        <v/>
      </c>
    </row>
    <row r="876" spans="1:5">
      <c r="A876">
        <f>YEAR(B876)</f>
        <v/>
      </c>
      <c r="B876">
        <f>'Input EIA Imports Petroleum'!A875</f>
        <v/>
      </c>
      <c r="C876">
        <f>'Input EIA Imports Petroleum'!K875</f>
        <v/>
      </c>
      <c r="D876">
        <f>'Input EIA Imports Petroleum'!L875</f>
        <v/>
      </c>
      <c r="E876">
        <f>VLOOKUP('Input EIA Imports Petroleum'!$E875,'EIA Petroleum Classification'!$A:$B,2,FALSE)</f>
        <v/>
      </c>
    </row>
    <row r="877" spans="1:5">
      <c r="A877">
        <f>YEAR(B877)</f>
        <v/>
      </c>
      <c r="B877">
        <f>'Input EIA Imports Petroleum'!A876</f>
        <v/>
      </c>
      <c r="C877">
        <f>'Input EIA Imports Petroleum'!K876</f>
        <v/>
      </c>
      <c r="D877">
        <f>'Input EIA Imports Petroleum'!L876</f>
        <v/>
      </c>
      <c r="E877">
        <f>VLOOKUP('Input EIA Imports Petroleum'!$E876,'EIA Petroleum Classification'!$A:$B,2,FALSE)</f>
        <v/>
      </c>
    </row>
    <row r="878" spans="1:5">
      <c r="A878">
        <f>YEAR(B878)</f>
        <v/>
      </c>
      <c r="B878">
        <f>'Input EIA Imports Petroleum'!A877</f>
        <v/>
      </c>
      <c r="C878">
        <f>'Input EIA Imports Petroleum'!K877</f>
        <v/>
      </c>
      <c r="D878">
        <f>'Input EIA Imports Petroleum'!L877</f>
        <v/>
      </c>
      <c r="E878">
        <f>VLOOKUP('Input EIA Imports Petroleum'!$E877,'EIA Petroleum Classification'!$A:$B,2,FALSE)</f>
        <v/>
      </c>
    </row>
    <row r="879" spans="1:5">
      <c r="A879">
        <f>YEAR(B879)</f>
        <v/>
      </c>
      <c r="B879">
        <f>'Input EIA Imports Petroleum'!A878</f>
        <v/>
      </c>
      <c r="C879">
        <f>'Input EIA Imports Petroleum'!K878</f>
        <v/>
      </c>
      <c r="D879">
        <f>'Input EIA Imports Petroleum'!L878</f>
        <v/>
      </c>
      <c r="E879">
        <f>VLOOKUP('Input EIA Imports Petroleum'!$E878,'EIA Petroleum Classification'!$A:$B,2,FALSE)</f>
        <v/>
      </c>
    </row>
    <row r="880" spans="1:5">
      <c r="A880">
        <f>YEAR(B880)</f>
        <v/>
      </c>
      <c r="B880">
        <f>'Input EIA Imports Petroleum'!A879</f>
        <v/>
      </c>
      <c r="C880">
        <f>'Input EIA Imports Petroleum'!K879</f>
        <v/>
      </c>
      <c r="D880">
        <f>'Input EIA Imports Petroleum'!L879</f>
        <v/>
      </c>
      <c r="E880">
        <f>VLOOKUP('Input EIA Imports Petroleum'!$E879,'EIA Petroleum Classification'!$A:$B,2,FALSE)</f>
        <v/>
      </c>
    </row>
    <row r="881" spans="1:5">
      <c r="A881">
        <f>YEAR(B881)</f>
        <v/>
      </c>
      <c r="B881">
        <f>'Input EIA Imports Petroleum'!A880</f>
        <v/>
      </c>
      <c r="C881">
        <f>'Input EIA Imports Petroleum'!K880</f>
        <v/>
      </c>
      <c r="D881">
        <f>'Input EIA Imports Petroleum'!L880</f>
        <v/>
      </c>
      <c r="E881">
        <f>VLOOKUP('Input EIA Imports Petroleum'!$E880,'EIA Petroleum Classification'!$A:$B,2,FALSE)</f>
        <v/>
      </c>
    </row>
    <row r="882" spans="1:5">
      <c r="A882">
        <f>YEAR(B882)</f>
        <v/>
      </c>
      <c r="B882">
        <f>'Input EIA Imports Petroleum'!A881</f>
        <v/>
      </c>
      <c r="C882">
        <f>'Input EIA Imports Petroleum'!K881</f>
        <v/>
      </c>
      <c r="D882">
        <f>'Input EIA Imports Petroleum'!L881</f>
        <v/>
      </c>
      <c r="E882">
        <f>VLOOKUP('Input EIA Imports Petroleum'!$E881,'EIA Petroleum Classification'!$A:$B,2,FALSE)</f>
        <v/>
      </c>
    </row>
    <row r="883" spans="1:5">
      <c r="A883">
        <f>YEAR(B883)</f>
        <v/>
      </c>
      <c r="B883">
        <f>'Input EIA Imports Petroleum'!A882</f>
        <v/>
      </c>
      <c r="C883">
        <f>'Input EIA Imports Petroleum'!K882</f>
        <v/>
      </c>
      <c r="D883">
        <f>'Input EIA Imports Petroleum'!L882</f>
        <v/>
      </c>
      <c r="E883">
        <f>VLOOKUP('Input EIA Imports Petroleum'!$E882,'EIA Petroleum Classification'!$A:$B,2,FALSE)</f>
        <v/>
      </c>
    </row>
    <row r="884" spans="1:5">
      <c r="A884">
        <f>YEAR(B884)</f>
        <v/>
      </c>
      <c r="B884">
        <f>'Input EIA Imports Petroleum'!A883</f>
        <v/>
      </c>
      <c r="C884">
        <f>'Input EIA Imports Petroleum'!K883</f>
        <v/>
      </c>
      <c r="D884">
        <f>'Input EIA Imports Petroleum'!L883</f>
        <v/>
      </c>
      <c r="E884">
        <f>VLOOKUP('Input EIA Imports Petroleum'!$E883,'EIA Petroleum Classification'!$A:$B,2,FALSE)</f>
        <v/>
      </c>
    </row>
    <row r="885" spans="1:5">
      <c r="A885">
        <f>YEAR(B885)</f>
        <v/>
      </c>
      <c r="B885">
        <f>'Input EIA Imports Petroleum'!A884</f>
        <v/>
      </c>
      <c r="C885">
        <f>'Input EIA Imports Petroleum'!K884</f>
        <v/>
      </c>
      <c r="D885">
        <f>'Input EIA Imports Petroleum'!L884</f>
        <v/>
      </c>
      <c r="E885">
        <f>VLOOKUP('Input EIA Imports Petroleum'!$E884,'EIA Petroleum Classification'!$A:$B,2,FALSE)</f>
        <v/>
      </c>
    </row>
    <row r="886" spans="1:5">
      <c r="A886">
        <f>YEAR(B886)</f>
        <v/>
      </c>
      <c r="B886">
        <f>'Input EIA Imports Petroleum'!A885</f>
        <v/>
      </c>
      <c r="C886">
        <f>'Input EIA Imports Petroleum'!K885</f>
        <v/>
      </c>
      <c r="D886">
        <f>'Input EIA Imports Petroleum'!L885</f>
        <v/>
      </c>
      <c r="E886">
        <f>VLOOKUP('Input EIA Imports Petroleum'!$E885,'EIA Petroleum Classification'!$A:$B,2,FALSE)</f>
        <v/>
      </c>
    </row>
    <row r="887" spans="1:5">
      <c r="A887">
        <f>YEAR(B887)</f>
        <v/>
      </c>
      <c r="B887">
        <f>'Input EIA Imports Petroleum'!A886</f>
        <v/>
      </c>
      <c r="C887">
        <f>'Input EIA Imports Petroleum'!K886</f>
        <v/>
      </c>
      <c r="D887">
        <f>'Input EIA Imports Petroleum'!L886</f>
        <v/>
      </c>
      <c r="E887">
        <f>VLOOKUP('Input EIA Imports Petroleum'!$E886,'EIA Petroleum Classification'!$A:$B,2,FALSE)</f>
        <v/>
      </c>
    </row>
    <row r="888" spans="1:5">
      <c r="A888">
        <f>YEAR(B888)</f>
        <v/>
      </c>
      <c r="B888">
        <f>'Input EIA Imports Petroleum'!A887</f>
        <v/>
      </c>
      <c r="C888">
        <f>'Input EIA Imports Petroleum'!K887</f>
        <v/>
      </c>
      <c r="D888">
        <f>'Input EIA Imports Petroleum'!L887</f>
        <v/>
      </c>
      <c r="E888">
        <f>VLOOKUP('Input EIA Imports Petroleum'!$E887,'EIA Petroleum Classification'!$A:$B,2,FALSE)</f>
        <v/>
      </c>
    </row>
    <row r="889" spans="1:5">
      <c r="A889">
        <f>YEAR(B889)</f>
        <v/>
      </c>
      <c r="B889">
        <f>'Input EIA Imports Petroleum'!A888</f>
        <v/>
      </c>
      <c r="C889">
        <f>'Input EIA Imports Petroleum'!K888</f>
        <v/>
      </c>
      <c r="D889">
        <f>'Input EIA Imports Petroleum'!L888</f>
        <v/>
      </c>
      <c r="E889">
        <f>VLOOKUP('Input EIA Imports Petroleum'!$E888,'EIA Petroleum Classification'!$A:$B,2,FALSE)</f>
        <v/>
      </c>
    </row>
    <row r="890" spans="1:5">
      <c r="A890">
        <f>YEAR(B890)</f>
        <v/>
      </c>
      <c r="B890">
        <f>'Input EIA Imports Petroleum'!A889</f>
        <v/>
      </c>
      <c r="C890">
        <f>'Input EIA Imports Petroleum'!K889</f>
        <v/>
      </c>
      <c r="D890">
        <f>'Input EIA Imports Petroleum'!L889</f>
        <v/>
      </c>
      <c r="E890">
        <f>VLOOKUP('Input EIA Imports Petroleum'!$E889,'EIA Petroleum Classification'!$A:$B,2,FALSE)</f>
        <v/>
      </c>
    </row>
    <row r="891" spans="1:5">
      <c r="A891">
        <f>YEAR(B891)</f>
        <v/>
      </c>
      <c r="B891">
        <f>'Input EIA Imports Petroleum'!A890</f>
        <v/>
      </c>
      <c r="C891">
        <f>'Input EIA Imports Petroleum'!K890</f>
        <v/>
      </c>
      <c r="D891">
        <f>'Input EIA Imports Petroleum'!L890</f>
        <v/>
      </c>
      <c r="E891">
        <f>VLOOKUP('Input EIA Imports Petroleum'!$E890,'EIA Petroleum Classification'!$A:$B,2,FALSE)</f>
        <v/>
      </c>
    </row>
    <row r="892" spans="1:5">
      <c r="A892">
        <f>YEAR(B892)</f>
        <v/>
      </c>
      <c r="B892">
        <f>'Input EIA Imports Petroleum'!A891</f>
        <v/>
      </c>
      <c r="C892">
        <f>'Input EIA Imports Petroleum'!K891</f>
        <v/>
      </c>
      <c r="D892">
        <f>'Input EIA Imports Petroleum'!L891</f>
        <v/>
      </c>
      <c r="E892">
        <f>VLOOKUP('Input EIA Imports Petroleum'!$E891,'EIA Petroleum Classification'!$A:$B,2,FALSE)</f>
        <v/>
      </c>
    </row>
    <row r="893" spans="1:5">
      <c r="A893">
        <f>YEAR(B893)</f>
        <v/>
      </c>
      <c r="B893">
        <f>'Input EIA Imports Petroleum'!A892</f>
        <v/>
      </c>
      <c r="C893">
        <f>'Input EIA Imports Petroleum'!K892</f>
        <v/>
      </c>
      <c r="D893">
        <f>'Input EIA Imports Petroleum'!L892</f>
        <v/>
      </c>
      <c r="E893">
        <f>VLOOKUP('Input EIA Imports Petroleum'!$E892,'EIA Petroleum Classification'!$A:$B,2,FALSE)</f>
        <v/>
      </c>
    </row>
    <row r="894" spans="1:5">
      <c r="A894">
        <f>YEAR(B894)</f>
        <v/>
      </c>
      <c r="B894">
        <f>'Input EIA Imports Petroleum'!A893</f>
        <v/>
      </c>
      <c r="C894">
        <f>'Input EIA Imports Petroleum'!K893</f>
        <v/>
      </c>
      <c r="D894">
        <f>'Input EIA Imports Petroleum'!L893</f>
        <v/>
      </c>
      <c r="E894">
        <f>VLOOKUP('Input EIA Imports Petroleum'!$E893,'EIA Petroleum Classification'!$A:$B,2,FALSE)</f>
        <v/>
      </c>
    </row>
    <row r="895" spans="1:5">
      <c r="A895">
        <f>YEAR(B895)</f>
        <v/>
      </c>
      <c r="B895">
        <f>'Input EIA Imports Petroleum'!A894</f>
        <v/>
      </c>
      <c r="C895">
        <f>'Input EIA Imports Petroleum'!K894</f>
        <v/>
      </c>
      <c r="D895">
        <f>'Input EIA Imports Petroleum'!L894</f>
        <v/>
      </c>
      <c r="E895">
        <f>VLOOKUP('Input EIA Imports Petroleum'!$E894,'EIA Petroleum Classification'!$A:$B,2,FALSE)</f>
        <v/>
      </c>
    </row>
    <row r="896" spans="1:5">
      <c r="A896">
        <f>YEAR(B896)</f>
        <v/>
      </c>
      <c r="B896">
        <f>'Input EIA Imports Petroleum'!A895</f>
        <v/>
      </c>
      <c r="C896">
        <f>'Input EIA Imports Petroleum'!K895</f>
        <v/>
      </c>
      <c r="D896">
        <f>'Input EIA Imports Petroleum'!L895</f>
        <v/>
      </c>
      <c r="E896">
        <f>VLOOKUP('Input EIA Imports Petroleum'!$E895,'EIA Petroleum Classification'!$A:$B,2,FALSE)</f>
        <v/>
      </c>
    </row>
    <row r="897" spans="1:5">
      <c r="A897">
        <f>YEAR(B897)</f>
        <v/>
      </c>
      <c r="B897">
        <f>'Input EIA Imports Petroleum'!A896</f>
        <v/>
      </c>
      <c r="C897">
        <f>'Input EIA Imports Petroleum'!K896</f>
        <v/>
      </c>
      <c r="D897">
        <f>'Input EIA Imports Petroleum'!L896</f>
        <v/>
      </c>
      <c r="E897">
        <f>VLOOKUP('Input EIA Imports Petroleum'!$E896,'EIA Petroleum Classification'!$A:$B,2,FALSE)</f>
        <v/>
      </c>
    </row>
    <row r="898" spans="1:5">
      <c r="A898">
        <f>YEAR(B898)</f>
        <v/>
      </c>
      <c r="B898">
        <f>'Input EIA Imports Petroleum'!A897</f>
        <v/>
      </c>
      <c r="C898">
        <f>'Input EIA Imports Petroleum'!K897</f>
        <v/>
      </c>
      <c r="D898">
        <f>'Input EIA Imports Petroleum'!L897</f>
        <v/>
      </c>
      <c r="E898">
        <f>VLOOKUP('Input EIA Imports Petroleum'!$E897,'EIA Petroleum Classification'!$A:$B,2,FALSE)</f>
        <v/>
      </c>
    </row>
    <row r="899" spans="1:5">
      <c r="A899">
        <f>YEAR(B899)</f>
        <v/>
      </c>
      <c r="B899">
        <f>'Input EIA Imports Petroleum'!A898</f>
        <v/>
      </c>
      <c r="C899">
        <f>'Input EIA Imports Petroleum'!K898</f>
        <v/>
      </c>
      <c r="D899">
        <f>'Input EIA Imports Petroleum'!L898</f>
        <v/>
      </c>
      <c r="E899">
        <f>VLOOKUP('Input EIA Imports Petroleum'!$E898,'EIA Petroleum Classification'!$A:$B,2,FALSE)</f>
        <v/>
      </c>
    </row>
    <row r="900" spans="1:5">
      <c r="A900">
        <f>YEAR(B900)</f>
        <v/>
      </c>
      <c r="B900">
        <f>'Input EIA Imports Petroleum'!A899</f>
        <v/>
      </c>
      <c r="C900">
        <f>'Input EIA Imports Petroleum'!K899</f>
        <v/>
      </c>
      <c r="D900">
        <f>'Input EIA Imports Petroleum'!L899</f>
        <v/>
      </c>
      <c r="E900">
        <f>VLOOKUP('Input EIA Imports Petroleum'!$E899,'EIA Petroleum Classification'!$A:$B,2,FALSE)</f>
        <v/>
      </c>
    </row>
    <row r="901" spans="1:5">
      <c r="A901">
        <f>YEAR(B901)</f>
        <v/>
      </c>
      <c r="B901">
        <f>'Input EIA Imports Petroleum'!A900</f>
        <v/>
      </c>
      <c r="C901">
        <f>'Input EIA Imports Petroleum'!K900</f>
        <v/>
      </c>
      <c r="D901">
        <f>'Input EIA Imports Petroleum'!L900</f>
        <v/>
      </c>
      <c r="E901">
        <f>VLOOKUP('Input EIA Imports Petroleum'!$E900,'EIA Petroleum Classification'!$A:$B,2,FALSE)</f>
        <v/>
      </c>
    </row>
    <row r="902" spans="1:5">
      <c r="A902">
        <f>YEAR(B902)</f>
        <v/>
      </c>
      <c r="B902">
        <f>'Input EIA Imports Petroleum'!A901</f>
        <v/>
      </c>
      <c r="C902">
        <f>'Input EIA Imports Petroleum'!K901</f>
        <v/>
      </c>
      <c r="D902">
        <f>'Input EIA Imports Petroleum'!L901</f>
        <v/>
      </c>
      <c r="E902">
        <f>VLOOKUP('Input EIA Imports Petroleum'!$E901,'EIA Petroleum Classification'!$A:$B,2,FALSE)</f>
        <v/>
      </c>
    </row>
    <row r="903" spans="1:5">
      <c r="A903">
        <f>YEAR(B903)</f>
        <v/>
      </c>
      <c r="B903">
        <f>'Input EIA Imports Petroleum'!A902</f>
        <v/>
      </c>
      <c r="C903">
        <f>'Input EIA Imports Petroleum'!K902</f>
        <v/>
      </c>
      <c r="D903">
        <f>'Input EIA Imports Petroleum'!L902</f>
        <v/>
      </c>
      <c r="E903">
        <f>VLOOKUP('Input EIA Imports Petroleum'!$E902,'EIA Petroleum Classification'!$A:$B,2,FALSE)</f>
        <v/>
      </c>
    </row>
    <row r="904" spans="1:5">
      <c r="A904">
        <f>YEAR(B904)</f>
        <v/>
      </c>
      <c r="B904">
        <f>'Input EIA Imports Petroleum'!A903</f>
        <v/>
      </c>
      <c r="C904">
        <f>'Input EIA Imports Petroleum'!K903</f>
        <v/>
      </c>
      <c r="D904">
        <f>'Input EIA Imports Petroleum'!L903</f>
        <v/>
      </c>
      <c r="E904">
        <f>VLOOKUP('Input EIA Imports Petroleum'!$E903,'EIA Petroleum Classification'!$A:$B,2,FALSE)</f>
        <v/>
      </c>
    </row>
    <row r="905" spans="1:5">
      <c r="A905">
        <f>YEAR(B905)</f>
        <v/>
      </c>
      <c r="B905">
        <f>'Input EIA Imports Petroleum'!A904</f>
        <v/>
      </c>
      <c r="C905">
        <f>'Input EIA Imports Petroleum'!K904</f>
        <v/>
      </c>
      <c r="D905">
        <f>'Input EIA Imports Petroleum'!L904</f>
        <v/>
      </c>
      <c r="E905">
        <f>VLOOKUP('Input EIA Imports Petroleum'!$E904,'EIA Petroleum Classification'!$A:$B,2,FALSE)</f>
        <v/>
      </c>
    </row>
    <row r="906" spans="1:5">
      <c r="A906">
        <f>YEAR(B906)</f>
        <v/>
      </c>
      <c r="B906">
        <f>'Input EIA Imports Petroleum'!A905</f>
        <v/>
      </c>
      <c r="C906">
        <f>'Input EIA Imports Petroleum'!K905</f>
        <v/>
      </c>
      <c r="D906">
        <f>'Input EIA Imports Petroleum'!L905</f>
        <v/>
      </c>
      <c r="E906">
        <f>VLOOKUP('Input EIA Imports Petroleum'!$E905,'EIA Petroleum Classification'!$A:$B,2,FALSE)</f>
        <v/>
      </c>
    </row>
    <row r="907" spans="1:5">
      <c r="A907">
        <f>YEAR(B907)</f>
        <v/>
      </c>
      <c r="B907">
        <f>'Input EIA Imports Petroleum'!A906</f>
        <v/>
      </c>
      <c r="C907">
        <f>'Input EIA Imports Petroleum'!K906</f>
        <v/>
      </c>
      <c r="D907">
        <f>'Input EIA Imports Petroleum'!L906</f>
        <v/>
      </c>
      <c r="E907">
        <f>VLOOKUP('Input EIA Imports Petroleum'!$E906,'EIA Petroleum Classification'!$A:$B,2,FALSE)</f>
        <v/>
      </c>
    </row>
    <row r="908" spans="1:5">
      <c r="A908">
        <f>YEAR(B908)</f>
        <v/>
      </c>
      <c r="B908">
        <f>'Input EIA Imports Petroleum'!A907</f>
        <v/>
      </c>
      <c r="C908">
        <f>'Input EIA Imports Petroleum'!K907</f>
        <v/>
      </c>
      <c r="D908">
        <f>'Input EIA Imports Petroleum'!L907</f>
        <v/>
      </c>
      <c r="E908">
        <f>VLOOKUP('Input EIA Imports Petroleum'!$E907,'EIA Petroleum Classification'!$A:$B,2,FALSE)</f>
        <v/>
      </c>
    </row>
    <row r="909" spans="1:5">
      <c r="A909">
        <f>YEAR(B909)</f>
        <v/>
      </c>
      <c r="B909">
        <f>'Input EIA Imports Petroleum'!A908</f>
        <v/>
      </c>
      <c r="C909">
        <f>'Input EIA Imports Petroleum'!K908</f>
        <v/>
      </c>
      <c r="D909">
        <f>'Input EIA Imports Petroleum'!L908</f>
        <v/>
      </c>
      <c r="E909">
        <f>VLOOKUP('Input EIA Imports Petroleum'!$E908,'EIA Petroleum Classification'!$A:$B,2,FALSE)</f>
        <v/>
      </c>
    </row>
    <row r="910" spans="1:5">
      <c r="A910">
        <f>YEAR(B910)</f>
        <v/>
      </c>
      <c r="B910">
        <f>'Input EIA Imports Petroleum'!A909</f>
        <v/>
      </c>
      <c r="C910">
        <f>'Input EIA Imports Petroleum'!K909</f>
        <v/>
      </c>
      <c r="D910">
        <f>'Input EIA Imports Petroleum'!L909</f>
        <v/>
      </c>
      <c r="E910">
        <f>VLOOKUP('Input EIA Imports Petroleum'!$E909,'EIA Petroleum Classification'!$A:$B,2,FALSE)</f>
        <v/>
      </c>
    </row>
    <row r="911" spans="1:5">
      <c r="A911">
        <f>YEAR(B911)</f>
        <v/>
      </c>
      <c r="B911">
        <f>'Input EIA Imports Petroleum'!A910</f>
        <v/>
      </c>
      <c r="C911">
        <f>'Input EIA Imports Petroleum'!K910</f>
        <v/>
      </c>
      <c r="D911">
        <f>'Input EIA Imports Petroleum'!L910</f>
        <v/>
      </c>
      <c r="E911">
        <f>VLOOKUP('Input EIA Imports Petroleum'!$E910,'EIA Petroleum Classification'!$A:$B,2,FALSE)</f>
        <v/>
      </c>
    </row>
    <row r="912" spans="1:5">
      <c r="A912">
        <f>YEAR(B912)</f>
        <v/>
      </c>
      <c r="B912">
        <f>'Input EIA Imports Petroleum'!A911</f>
        <v/>
      </c>
      <c r="C912">
        <f>'Input EIA Imports Petroleum'!K911</f>
        <v/>
      </c>
      <c r="D912">
        <f>'Input EIA Imports Petroleum'!L911</f>
        <v/>
      </c>
      <c r="E912">
        <f>VLOOKUP('Input EIA Imports Petroleum'!$E911,'EIA Petroleum Classification'!$A:$B,2,FALSE)</f>
        <v/>
      </c>
    </row>
    <row r="913" spans="1:5">
      <c r="A913">
        <f>YEAR(B913)</f>
        <v/>
      </c>
      <c r="B913">
        <f>'Input EIA Imports Petroleum'!A912</f>
        <v/>
      </c>
      <c r="C913">
        <f>'Input EIA Imports Petroleum'!K912</f>
        <v/>
      </c>
      <c r="D913">
        <f>'Input EIA Imports Petroleum'!L912</f>
        <v/>
      </c>
      <c r="E913">
        <f>VLOOKUP('Input EIA Imports Petroleum'!$E912,'EIA Petroleum Classification'!$A:$B,2,FALSE)</f>
        <v/>
      </c>
    </row>
    <row r="914" spans="1:5">
      <c r="A914">
        <f>YEAR(B914)</f>
        <v/>
      </c>
      <c r="B914">
        <f>'Input EIA Imports Petroleum'!A913</f>
        <v/>
      </c>
      <c r="C914">
        <f>'Input EIA Imports Petroleum'!K913</f>
        <v/>
      </c>
      <c r="D914">
        <f>'Input EIA Imports Petroleum'!L913</f>
        <v/>
      </c>
      <c r="E914">
        <f>VLOOKUP('Input EIA Imports Petroleum'!$E913,'EIA Petroleum Classification'!$A:$B,2,FALSE)</f>
        <v/>
      </c>
    </row>
    <row r="915" spans="1:5">
      <c r="A915">
        <f>YEAR(B915)</f>
        <v/>
      </c>
      <c r="B915">
        <f>'Input EIA Imports Petroleum'!A914</f>
        <v/>
      </c>
      <c r="C915">
        <f>'Input EIA Imports Petroleum'!K914</f>
        <v/>
      </c>
      <c r="D915">
        <f>'Input EIA Imports Petroleum'!L914</f>
        <v/>
      </c>
      <c r="E915">
        <f>VLOOKUP('Input EIA Imports Petroleum'!$E914,'EIA Petroleum Classification'!$A:$B,2,FALSE)</f>
        <v/>
      </c>
    </row>
    <row r="916" spans="1:5">
      <c r="A916">
        <f>YEAR(B916)</f>
        <v/>
      </c>
      <c r="B916">
        <f>'Input EIA Imports Petroleum'!A915</f>
        <v/>
      </c>
      <c r="C916">
        <f>'Input EIA Imports Petroleum'!K915</f>
        <v/>
      </c>
      <c r="D916">
        <f>'Input EIA Imports Petroleum'!L915</f>
        <v/>
      </c>
      <c r="E916">
        <f>VLOOKUP('Input EIA Imports Petroleum'!$E915,'EIA Petroleum Classification'!$A:$B,2,FALSE)</f>
        <v/>
      </c>
    </row>
    <row r="917" spans="1:5">
      <c r="A917">
        <f>YEAR(B917)</f>
        <v/>
      </c>
      <c r="B917">
        <f>'Input EIA Imports Petroleum'!A916</f>
        <v/>
      </c>
      <c r="C917">
        <f>'Input EIA Imports Petroleum'!K916</f>
        <v/>
      </c>
      <c r="D917">
        <f>'Input EIA Imports Petroleum'!L916</f>
        <v/>
      </c>
      <c r="E917">
        <f>VLOOKUP('Input EIA Imports Petroleum'!$E916,'EIA Petroleum Classification'!$A:$B,2,FALSE)</f>
        <v/>
      </c>
    </row>
    <row r="918" spans="1:5">
      <c r="A918">
        <f>YEAR(B918)</f>
        <v/>
      </c>
      <c r="B918">
        <f>'Input EIA Imports Petroleum'!A917</f>
        <v/>
      </c>
      <c r="C918">
        <f>'Input EIA Imports Petroleum'!K917</f>
        <v/>
      </c>
      <c r="D918">
        <f>'Input EIA Imports Petroleum'!L917</f>
        <v/>
      </c>
      <c r="E918">
        <f>VLOOKUP('Input EIA Imports Petroleum'!$E917,'EIA Petroleum Classification'!$A:$B,2,FALSE)</f>
        <v/>
      </c>
    </row>
    <row r="919" spans="1:5">
      <c r="A919">
        <f>YEAR(B919)</f>
        <v/>
      </c>
      <c r="B919">
        <f>'Input EIA Imports Petroleum'!A918</f>
        <v/>
      </c>
      <c r="C919">
        <f>'Input EIA Imports Petroleum'!K918</f>
        <v/>
      </c>
      <c r="D919">
        <f>'Input EIA Imports Petroleum'!L918</f>
        <v/>
      </c>
      <c r="E919">
        <f>VLOOKUP('Input EIA Imports Petroleum'!$E918,'EIA Petroleum Classification'!$A:$B,2,FALSE)</f>
        <v/>
      </c>
    </row>
    <row r="920" spans="1:5">
      <c r="A920">
        <f>YEAR(B920)</f>
        <v/>
      </c>
      <c r="B920">
        <f>'Input EIA Imports Petroleum'!A919</f>
        <v/>
      </c>
      <c r="C920">
        <f>'Input EIA Imports Petroleum'!K919</f>
        <v/>
      </c>
      <c r="D920">
        <f>'Input EIA Imports Petroleum'!L919</f>
        <v/>
      </c>
      <c r="E920">
        <f>VLOOKUP('Input EIA Imports Petroleum'!$E919,'EIA Petroleum Classification'!$A:$B,2,FALSE)</f>
        <v/>
      </c>
    </row>
    <row r="921" spans="1:5">
      <c r="A921">
        <f>YEAR(B921)</f>
        <v/>
      </c>
      <c r="B921">
        <f>'Input EIA Imports Petroleum'!A920</f>
        <v/>
      </c>
      <c r="C921">
        <f>'Input EIA Imports Petroleum'!K920</f>
        <v/>
      </c>
      <c r="D921">
        <f>'Input EIA Imports Petroleum'!L920</f>
        <v/>
      </c>
      <c r="E921">
        <f>VLOOKUP('Input EIA Imports Petroleum'!$E920,'EIA Petroleum Classification'!$A:$B,2,FALSE)</f>
        <v/>
      </c>
    </row>
    <row r="922" spans="1:5">
      <c r="A922">
        <f>YEAR(B922)</f>
        <v/>
      </c>
      <c r="B922">
        <f>'Input EIA Imports Petroleum'!A921</f>
        <v/>
      </c>
      <c r="C922">
        <f>'Input EIA Imports Petroleum'!K921</f>
        <v/>
      </c>
      <c r="D922">
        <f>'Input EIA Imports Petroleum'!L921</f>
        <v/>
      </c>
      <c r="E922">
        <f>VLOOKUP('Input EIA Imports Petroleum'!$E921,'EIA Petroleum Classification'!$A:$B,2,FALSE)</f>
        <v/>
      </c>
    </row>
    <row r="923" spans="1:5">
      <c r="A923">
        <f>YEAR(B923)</f>
        <v/>
      </c>
      <c r="B923">
        <f>'Input EIA Imports Petroleum'!A922</f>
        <v/>
      </c>
      <c r="C923">
        <f>'Input EIA Imports Petroleum'!K922</f>
        <v/>
      </c>
      <c r="D923">
        <f>'Input EIA Imports Petroleum'!L922</f>
        <v/>
      </c>
      <c r="E923">
        <f>VLOOKUP('Input EIA Imports Petroleum'!$E922,'EIA Petroleum Classification'!$A:$B,2,FALSE)</f>
        <v/>
      </c>
    </row>
    <row r="924" spans="1:5">
      <c r="A924">
        <f>YEAR(B924)</f>
        <v/>
      </c>
      <c r="B924">
        <f>'Input EIA Imports Petroleum'!A923</f>
        <v/>
      </c>
      <c r="C924">
        <f>'Input EIA Imports Petroleum'!K923</f>
        <v/>
      </c>
      <c r="D924">
        <f>'Input EIA Imports Petroleum'!L923</f>
        <v/>
      </c>
      <c r="E924">
        <f>VLOOKUP('Input EIA Imports Petroleum'!$E923,'EIA Petroleum Classification'!$A:$B,2,FALSE)</f>
        <v/>
      </c>
    </row>
    <row r="925" spans="1:5">
      <c r="A925">
        <f>YEAR(B925)</f>
        <v/>
      </c>
      <c r="B925">
        <f>'Input EIA Imports Petroleum'!A924</f>
        <v/>
      </c>
      <c r="C925">
        <f>'Input EIA Imports Petroleum'!K924</f>
        <v/>
      </c>
      <c r="D925">
        <f>'Input EIA Imports Petroleum'!L924</f>
        <v/>
      </c>
      <c r="E925">
        <f>VLOOKUP('Input EIA Imports Petroleum'!$E924,'EIA Petroleum Classification'!$A:$B,2,FALSE)</f>
        <v/>
      </c>
    </row>
    <row r="926" spans="1:5">
      <c r="A926">
        <f>YEAR(B926)</f>
        <v/>
      </c>
      <c r="B926">
        <f>'Input EIA Imports Petroleum'!A925</f>
        <v/>
      </c>
      <c r="C926">
        <f>'Input EIA Imports Petroleum'!K925</f>
        <v/>
      </c>
      <c r="D926">
        <f>'Input EIA Imports Petroleum'!L925</f>
        <v/>
      </c>
      <c r="E926">
        <f>VLOOKUP('Input EIA Imports Petroleum'!$E925,'EIA Petroleum Classification'!$A:$B,2,FALSE)</f>
        <v/>
      </c>
    </row>
    <row r="927" spans="1:5">
      <c r="A927">
        <f>YEAR(B927)</f>
        <v/>
      </c>
      <c r="B927">
        <f>'Input EIA Imports Petroleum'!A926</f>
        <v/>
      </c>
      <c r="C927">
        <f>'Input EIA Imports Petroleum'!K926</f>
        <v/>
      </c>
      <c r="D927">
        <f>'Input EIA Imports Petroleum'!L926</f>
        <v/>
      </c>
      <c r="E927">
        <f>VLOOKUP('Input EIA Imports Petroleum'!$E926,'EIA Petroleum Classification'!$A:$B,2,FALSE)</f>
        <v/>
      </c>
    </row>
    <row r="928" spans="1:5">
      <c r="A928">
        <f>YEAR(B928)</f>
        <v/>
      </c>
      <c r="B928">
        <f>'Input EIA Imports Petroleum'!A927</f>
        <v/>
      </c>
      <c r="C928">
        <f>'Input EIA Imports Petroleum'!K927</f>
        <v/>
      </c>
      <c r="D928">
        <f>'Input EIA Imports Petroleum'!L927</f>
        <v/>
      </c>
      <c r="E928">
        <f>VLOOKUP('Input EIA Imports Petroleum'!$E927,'EIA Petroleum Classification'!$A:$B,2,FALSE)</f>
        <v/>
      </c>
    </row>
    <row r="929" spans="1:5">
      <c r="A929">
        <f>YEAR(B929)</f>
        <v/>
      </c>
      <c r="B929">
        <f>'Input EIA Imports Petroleum'!A928</f>
        <v/>
      </c>
      <c r="C929">
        <f>'Input EIA Imports Petroleum'!K928</f>
        <v/>
      </c>
      <c r="D929">
        <f>'Input EIA Imports Petroleum'!L928</f>
        <v/>
      </c>
      <c r="E929">
        <f>VLOOKUP('Input EIA Imports Petroleum'!$E928,'EIA Petroleum Classification'!$A:$B,2,FALSE)</f>
        <v/>
      </c>
    </row>
    <row r="930" spans="1:5">
      <c r="A930">
        <f>YEAR(B930)</f>
        <v/>
      </c>
      <c r="B930">
        <f>'Input EIA Imports Petroleum'!A929</f>
        <v/>
      </c>
      <c r="C930">
        <f>'Input EIA Imports Petroleum'!K929</f>
        <v/>
      </c>
      <c r="D930">
        <f>'Input EIA Imports Petroleum'!L929</f>
        <v/>
      </c>
      <c r="E930">
        <f>VLOOKUP('Input EIA Imports Petroleum'!$E929,'EIA Petroleum Classification'!$A:$B,2,FALSE)</f>
        <v/>
      </c>
    </row>
    <row r="931" spans="1:5">
      <c r="A931">
        <f>YEAR(B931)</f>
        <v/>
      </c>
      <c r="B931">
        <f>'Input EIA Imports Petroleum'!A930</f>
        <v/>
      </c>
      <c r="C931">
        <f>'Input EIA Imports Petroleum'!K930</f>
        <v/>
      </c>
      <c r="D931">
        <f>'Input EIA Imports Petroleum'!L930</f>
        <v/>
      </c>
      <c r="E931">
        <f>VLOOKUP('Input EIA Imports Petroleum'!$E930,'EIA Petroleum Classification'!$A:$B,2,FALSE)</f>
        <v/>
      </c>
    </row>
    <row r="932" spans="1:5">
      <c r="A932">
        <f>YEAR(B932)</f>
        <v/>
      </c>
      <c r="B932">
        <f>'Input EIA Imports Petroleum'!A931</f>
        <v/>
      </c>
      <c r="C932">
        <f>'Input EIA Imports Petroleum'!K931</f>
        <v/>
      </c>
      <c r="D932">
        <f>'Input EIA Imports Petroleum'!L931</f>
        <v/>
      </c>
      <c r="E932">
        <f>VLOOKUP('Input EIA Imports Petroleum'!$E931,'EIA Petroleum Classification'!$A:$B,2,FALSE)</f>
        <v/>
      </c>
    </row>
    <row r="933" spans="1:5">
      <c r="A933">
        <f>YEAR(B933)</f>
        <v/>
      </c>
      <c r="B933">
        <f>'Input EIA Imports Petroleum'!A932</f>
        <v/>
      </c>
      <c r="C933">
        <f>'Input EIA Imports Petroleum'!K932</f>
        <v/>
      </c>
      <c r="D933">
        <f>'Input EIA Imports Petroleum'!L932</f>
        <v/>
      </c>
      <c r="E933">
        <f>VLOOKUP('Input EIA Imports Petroleum'!$E932,'EIA Petroleum Classification'!$A:$B,2,FALSE)</f>
        <v/>
      </c>
    </row>
    <row r="934" spans="1:5">
      <c r="A934">
        <f>YEAR(B934)</f>
        <v/>
      </c>
      <c r="B934">
        <f>'Input EIA Imports Petroleum'!A933</f>
        <v/>
      </c>
      <c r="C934">
        <f>'Input EIA Imports Petroleum'!K933</f>
        <v/>
      </c>
      <c r="D934">
        <f>'Input EIA Imports Petroleum'!L933</f>
        <v/>
      </c>
      <c r="E934">
        <f>VLOOKUP('Input EIA Imports Petroleum'!$E933,'EIA Petroleum Classification'!$A:$B,2,FALSE)</f>
        <v/>
      </c>
    </row>
    <row r="935" spans="1:5">
      <c r="A935">
        <f>YEAR(B935)</f>
        <v/>
      </c>
      <c r="B935">
        <f>'Input EIA Imports Petroleum'!A934</f>
        <v/>
      </c>
      <c r="C935">
        <f>'Input EIA Imports Petroleum'!K934</f>
        <v/>
      </c>
      <c r="D935">
        <f>'Input EIA Imports Petroleum'!L934</f>
        <v/>
      </c>
      <c r="E935">
        <f>VLOOKUP('Input EIA Imports Petroleum'!$E934,'EIA Petroleum Classification'!$A:$B,2,FALSE)</f>
        <v/>
      </c>
    </row>
    <row r="936" spans="1:5">
      <c r="A936">
        <f>YEAR(B936)</f>
        <v/>
      </c>
      <c r="B936">
        <f>'Input EIA Imports Petroleum'!A935</f>
        <v/>
      </c>
      <c r="C936">
        <f>'Input EIA Imports Petroleum'!K935</f>
        <v/>
      </c>
      <c r="D936">
        <f>'Input EIA Imports Petroleum'!L935</f>
        <v/>
      </c>
      <c r="E936">
        <f>VLOOKUP('Input EIA Imports Petroleum'!$E935,'EIA Petroleum Classification'!$A:$B,2,FALSE)</f>
        <v/>
      </c>
    </row>
    <row r="937" spans="1:5">
      <c r="A937">
        <f>YEAR(B937)</f>
        <v/>
      </c>
      <c r="B937">
        <f>'Input EIA Imports Petroleum'!A936</f>
        <v/>
      </c>
      <c r="C937">
        <f>'Input EIA Imports Petroleum'!K936</f>
        <v/>
      </c>
      <c r="D937">
        <f>'Input EIA Imports Petroleum'!L936</f>
        <v/>
      </c>
      <c r="E937">
        <f>VLOOKUP('Input EIA Imports Petroleum'!$E936,'EIA Petroleum Classification'!$A:$B,2,FALSE)</f>
        <v/>
      </c>
    </row>
    <row r="938" spans="1:5">
      <c r="A938">
        <f>YEAR(B938)</f>
        <v/>
      </c>
      <c r="B938">
        <f>'Input EIA Imports Petroleum'!A937</f>
        <v/>
      </c>
      <c r="C938">
        <f>'Input EIA Imports Petroleum'!K937</f>
        <v/>
      </c>
      <c r="D938">
        <f>'Input EIA Imports Petroleum'!L937</f>
        <v/>
      </c>
      <c r="E938">
        <f>VLOOKUP('Input EIA Imports Petroleum'!$E937,'EIA Petroleum Classification'!$A:$B,2,FALSE)</f>
        <v/>
      </c>
    </row>
    <row r="939" spans="1:5">
      <c r="A939">
        <f>YEAR(B939)</f>
        <v/>
      </c>
      <c r="B939">
        <f>'Input EIA Imports Petroleum'!A938</f>
        <v/>
      </c>
      <c r="C939">
        <f>'Input EIA Imports Petroleum'!K938</f>
        <v/>
      </c>
      <c r="D939">
        <f>'Input EIA Imports Petroleum'!L938</f>
        <v/>
      </c>
      <c r="E939">
        <f>VLOOKUP('Input EIA Imports Petroleum'!$E938,'EIA Petroleum Classification'!$A:$B,2,FALSE)</f>
        <v/>
      </c>
    </row>
    <row r="940" spans="1:5">
      <c r="A940">
        <f>YEAR(B940)</f>
        <v/>
      </c>
      <c r="B940">
        <f>'Input EIA Imports Petroleum'!A939</f>
        <v/>
      </c>
      <c r="C940">
        <f>'Input EIA Imports Petroleum'!K939</f>
        <v/>
      </c>
      <c r="D940">
        <f>'Input EIA Imports Petroleum'!L939</f>
        <v/>
      </c>
      <c r="E940">
        <f>VLOOKUP('Input EIA Imports Petroleum'!$E939,'EIA Petroleum Classification'!$A:$B,2,FALSE)</f>
        <v/>
      </c>
    </row>
    <row r="941" spans="1:5">
      <c r="A941">
        <f>YEAR(B941)</f>
        <v/>
      </c>
      <c r="B941">
        <f>'Input EIA Imports Petroleum'!A940</f>
        <v/>
      </c>
      <c r="C941">
        <f>'Input EIA Imports Petroleum'!K940</f>
        <v/>
      </c>
      <c r="D941">
        <f>'Input EIA Imports Petroleum'!L940</f>
        <v/>
      </c>
      <c r="E941">
        <f>VLOOKUP('Input EIA Imports Petroleum'!$E940,'EIA Petroleum Classification'!$A:$B,2,FALSE)</f>
        <v/>
      </c>
    </row>
    <row r="942" spans="1:5">
      <c r="A942">
        <f>YEAR(B942)</f>
        <v/>
      </c>
      <c r="B942">
        <f>'Input EIA Imports Petroleum'!A941</f>
        <v/>
      </c>
      <c r="C942">
        <f>'Input EIA Imports Petroleum'!K941</f>
        <v/>
      </c>
      <c r="D942">
        <f>'Input EIA Imports Petroleum'!L941</f>
        <v/>
      </c>
      <c r="E942">
        <f>VLOOKUP('Input EIA Imports Petroleum'!$E941,'EIA Petroleum Classification'!$A:$B,2,FALSE)</f>
        <v/>
      </c>
    </row>
    <row r="943" spans="1:5">
      <c r="A943">
        <f>YEAR(B943)</f>
        <v/>
      </c>
      <c r="B943">
        <f>'Input EIA Imports Petroleum'!A942</f>
        <v/>
      </c>
      <c r="C943">
        <f>'Input EIA Imports Petroleum'!K942</f>
        <v/>
      </c>
      <c r="D943">
        <f>'Input EIA Imports Petroleum'!L942</f>
        <v/>
      </c>
      <c r="E943">
        <f>VLOOKUP('Input EIA Imports Petroleum'!$E942,'EIA Petroleum Classification'!$A:$B,2,FALSE)</f>
        <v/>
      </c>
    </row>
    <row r="944" spans="1:5">
      <c r="A944">
        <f>YEAR(B944)</f>
        <v/>
      </c>
      <c r="B944">
        <f>'Input EIA Imports Petroleum'!A943</f>
        <v/>
      </c>
      <c r="C944">
        <f>'Input EIA Imports Petroleum'!K943</f>
        <v/>
      </c>
      <c r="D944">
        <f>'Input EIA Imports Petroleum'!L943</f>
        <v/>
      </c>
      <c r="E944">
        <f>VLOOKUP('Input EIA Imports Petroleum'!$E943,'EIA Petroleum Classification'!$A:$B,2,FALSE)</f>
        <v/>
      </c>
    </row>
    <row r="945" spans="1:5">
      <c r="A945">
        <f>YEAR(B945)</f>
        <v/>
      </c>
      <c r="B945">
        <f>'Input EIA Imports Petroleum'!A944</f>
        <v/>
      </c>
      <c r="C945">
        <f>'Input EIA Imports Petroleum'!K944</f>
        <v/>
      </c>
      <c r="D945">
        <f>'Input EIA Imports Petroleum'!L944</f>
        <v/>
      </c>
      <c r="E945">
        <f>VLOOKUP('Input EIA Imports Petroleum'!$E944,'EIA Petroleum Classification'!$A:$B,2,FALSE)</f>
        <v/>
      </c>
    </row>
    <row r="946" spans="1:5">
      <c r="A946">
        <f>YEAR(B946)</f>
        <v/>
      </c>
      <c r="B946">
        <f>'Input EIA Imports Petroleum'!A945</f>
        <v/>
      </c>
      <c r="C946">
        <f>'Input EIA Imports Petroleum'!K945</f>
        <v/>
      </c>
      <c r="D946">
        <f>'Input EIA Imports Petroleum'!L945</f>
        <v/>
      </c>
      <c r="E946">
        <f>VLOOKUP('Input EIA Imports Petroleum'!$E945,'EIA Petroleum Classification'!$A:$B,2,FALSE)</f>
        <v/>
      </c>
    </row>
    <row r="947" spans="1:5">
      <c r="A947">
        <f>YEAR(B947)</f>
        <v/>
      </c>
      <c r="B947">
        <f>'Input EIA Imports Petroleum'!A946</f>
        <v/>
      </c>
      <c r="C947">
        <f>'Input EIA Imports Petroleum'!K946</f>
        <v/>
      </c>
      <c r="D947">
        <f>'Input EIA Imports Petroleum'!L946</f>
        <v/>
      </c>
      <c r="E947">
        <f>VLOOKUP('Input EIA Imports Petroleum'!$E946,'EIA Petroleum Classification'!$A:$B,2,FALSE)</f>
        <v/>
      </c>
    </row>
    <row r="948" spans="1:5">
      <c r="A948">
        <f>YEAR(B948)</f>
        <v/>
      </c>
      <c r="B948">
        <f>'Input EIA Imports Petroleum'!A947</f>
        <v/>
      </c>
      <c r="C948">
        <f>'Input EIA Imports Petroleum'!K947</f>
        <v/>
      </c>
      <c r="D948">
        <f>'Input EIA Imports Petroleum'!L947</f>
        <v/>
      </c>
      <c r="E948">
        <f>VLOOKUP('Input EIA Imports Petroleum'!$E947,'EIA Petroleum Classification'!$A:$B,2,FALSE)</f>
        <v/>
      </c>
    </row>
    <row r="949" spans="1:5">
      <c r="A949">
        <f>YEAR(B949)</f>
        <v/>
      </c>
      <c r="B949">
        <f>'Input EIA Imports Petroleum'!A948</f>
        <v/>
      </c>
      <c r="C949">
        <f>'Input EIA Imports Petroleum'!K948</f>
        <v/>
      </c>
      <c r="D949">
        <f>'Input EIA Imports Petroleum'!L948</f>
        <v/>
      </c>
      <c r="E949">
        <f>VLOOKUP('Input EIA Imports Petroleum'!$E948,'EIA Petroleum Classification'!$A:$B,2,FALSE)</f>
        <v/>
      </c>
    </row>
    <row r="950" spans="1:5">
      <c r="A950">
        <f>YEAR(B950)</f>
        <v/>
      </c>
      <c r="B950">
        <f>'Input EIA Imports Petroleum'!A949</f>
        <v/>
      </c>
      <c r="C950">
        <f>'Input EIA Imports Petroleum'!K949</f>
        <v/>
      </c>
      <c r="D950">
        <f>'Input EIA Imports Petroleum'!L949</f>
        <v/>
      </c>
      <c r="E950">
        <f>VLOOKUP('Input EIA Imports Petroleum'!$E949,'EIA Petroleum Classification'!$A:$B,2,FALSE)</f>
        <v/>
      </c>
    </row>
    <row r="951" spans="1:5">
      <c r="A951">
        <f>YEAR(B951)</f>
        <v/>
      </c>
      <c r="B951">
        <f>'Input EIA Imports Petroleum'!A950</f>
        <v/>
      </c>
      <c r="C951">
        <f>'Input EIA Imports Petroleum'!K950</f>
        <v/>
      </c>
      <c r="D951">
        <f>'Input EIA Imports Petroleum'!L950</f>
        <v/>
      </c>
      <c r="E951">
        <f>VLOOKUP('Input EIA Imports Petroleum'!$E950,'EIA Petroleum Classification'!$A:$B,2,FALSE)</f>
        <v/>
      </c>
    </row>
    <row r="952" spans="1:5">
      <c r="A952">
        <f>YEAR(B952)</f>
        <v/>
      </c>
      <c r="B952">
        <f>'Input EIA Imports Petroleum'!A951</f>
        <v/>
      </c>
      <c r="C952">
        <f>'Input EIA Imports Petroleum'!K951</f>
        <v/>
      </c>
      <c r="D952">
        <f>'Input EIA Imports Petroleum'!L951</f>
        <v/>
      </c>
      <c r="E952">
        <f>VLOOKUP('Input EIA Imports Petroleum'!$E951,'EIA Petroleum Classification'!$A:$B,2,FALSE)</f>
        <v/>
      </c>
    </row>
    <row r="953" spans="1:5">
      <c r="A953">
        <f>YEAR(B953)</f>
        <v/>
      </c>
      <c r="B953">
        <f>'Input EIA Imports Petroleum'!A952</f>
        <v/>
      </c>
      <c r="C953">
        <f>'Input EIA Imports Petroleum'!K952</f>
        <v/>
      </c>
      <c r="D953">
        <f>'Input EIA Imports Petroleum'!L952</f>
        <v/>
      </c>
      <c r="E953">
        <f>VLOOKUP('Input EIA Imports Petroleum'!$E952,'EIA Petroleum Classification'!$A:$B,2,FALSE)</f>
        <v/>
      </c>
    </row>
    <row r="954" spans="1:5">
      <c r="A954">
        <f>YEAR(B954)</f>
        <v/>
      </c>
      <c r="B954">
        <f>'Input EIA Imports Petroleum'!A953</f>
        <v/>
      </c>
      <c r="C954">
        <f>'Input EIA Imports Petroleum'!K953</f>
        <v/>
      </c>
      <c r="D954">
        <f>'Input EIA Imports Petroleum'!L953</f>
        <v/>
      </c>
      <c r="E954">
        <f>VLOOKUP('Input EIA Imports Petroleum'!$E953,'EIA Petroleum Classification'!$A:$B,2,FALSE)</f>
        <v/>
      </c>
    </row>
    <row r="955" spans="1:5">
      <c r="A955">
        <f>YEAR(B955)</f>
        <v/>
      </c>
      <c r="B955">
        <f>'Input EIA Imports Petroleum'!A954</f>
        <v/>
      </c>
      <c r="C955">
        <f>'Input EIA Imports Petroleum'!K954</f>
        <v/>
      </c>
      <c r="D955">
        <f>'Input EIA Imports Petroleum'!L954</f>
        <v/>
      </c>
      <c r="E955">
        <f>VLOOKUP('Input EIA Imports Petroleum'!$E954,'EIA Petroleum Classification'!$A:$B,2,FALSE)</f>
        <v/>
      </c>
    </row>
    <row r="956" spans="1:5">
      <c r="A956">
        <f>YEAR(B956)</f>
        <v/>
      </c>
      <c r="B956">
        <f>'Input EIA Imports Petroleum'!A955</f>
        <v/>
      </c>
      <c r="C956">
        <f>'Input EIA Imports Petroleum'!K955</f>
        <v/>
      </c>
      <c r="D956">
        <f>'Input EIA Imports Petroleum'!L955</f>
        <v/>
      </c>
      <c r="E956">
        <f>VLOOKUP('Input EIA Imports Petroleum'!$E955,'EIA Petroleum Classification'!$A:$B,2,FALSE)</f>
        <v/>
      </c>
    </row>
    <row r="957" spans="1:5">
      <c r="A957">
        <f>YEAR(B957)</f>
        <v/>
      </c>
      <c r="B957">
        <f>'Input EIA Imports Petroleum'!A956</f>
        <v/>
      </c>
      <c r="C957">
        <f>'Input EIA Imports Petroleum'!K956</f>
        <v/>
      </c>
      <c r="D957">
        <f>'Input EIA Imports Petroleum'!L956</f>
        <v/>
      </c>
      <c r="E957">
        <f>VLOOKUP('Input EIA Imports Petroleum'!$E956,'EIA Petroleum Classification'!$A:$B,2,FALSE)</f>
        <v/>
      </c>
    </row>
    <row r="958" spans="1:5">
      <c r="A958">
        <f>YEAR(B958)</f>
        <v/>
      </c>
      <c r="B958">
        <f>'Input EIA Imports Petroleum'!A957</f>
        <v/>
      </c>
      <c r="C958">
        <f>'Input EIA Imports Petroleum'!K957</f>
        <v/>
      </c>
      <c r="D958">
        <f>'Input EIA Imports Petroleum'!L957</f>
        <v/>
      </c>
      <c r="E958">
        <f>VLOOKUP('Input EIA Imports Petroleum'!$E957,'EIA Petroleum Classification'!$A:$B,2,FALSE)</f>
        <v/>
      </c>
    </row>
    <row r="959" spans="1:5">
      <c r="A959">
        <f>YEAR(B959)</f>
        <v/>
      </c>
      <c r="B959">
        <f>'Input EIA Imports Petroleum'!A958</f>
        <v/>
      </c>
      <c r="C959">
        <f>'Input EIA Imports Petroleum'!K958</f>
        <v/>
      </c>
      <c r="D959">
        <f>'Input EIA Imports Petroleum'!L958</f>
        <v/>
      </c>
      <c r="E959">
        <f>VLOOKUP('Input EIA Imports Petroleum'!$E958,'EIA Petroleum Classification'!$A:$B,2,FALSE)</f>
        <v/>
      </c>
    </row>
    <row r="960" spans="1:5">
      <c r="A960">
        <f>YEAR(B960)</f>
        <v/>
      </c>
      <c r="B960">
        <f>'Input EIA Imports Petroleum'!A959</f>
        <v/>
      </c>
      <c r="C960">
        <f>'Input EIA Imports Petroleum'!K959</f>
        <v/>
      </c>
      <c r="D960">
        <f>'Input EIA Imports Petroleum'!L959</f>
        <v/>
      </c>
      <c r="E960">
        <f>VLOOKUP('Input EIA Imports Petroleum'!$E959,'EIA Petroleum Classification'!$A:$B,2,FALSE)</f>
        <v/>
      </c>
    </row>
    <row r="961" spans="1:5">
      <c r="A961">
        <f>YEAR(B961)</f>
        <v/>
      </c>
      <c r="B961">
        <f>'Input EIA Imports Petroleum'!A960</f>
        <v/>
      </c>
      <c r="C961">
        <f>'Input EIA Imports Petroleum'!K960</f>
        <v/>
      </c>
      <c r="D961">
        <f>'Input EIA Imports Petroleum'!L960</f>
        <v/>
      </c>
      <c r="E961">
        <f>VLOOKUP('Input EIA Imports Petroleum'!$E960,'EIA Petroleum Classification'!$A:$B,2,FALSE)</f>
        <v/>
      </c>
    </row>
    <row r="962" spans="1:5">
      <c r="A962">
        <f>YEAR(B962)</f>
        <v/>
      </c>
      <c r="B962">
        <f>'Input EIA Imports Petroleum'!A961</f>
        <v/>
      </c>
      <c r="C962">
        <f>'Input EIA Imports Petroleum'!K961</f>
        <v/>
      </c>
      <c r="D962">
        <f>'Input EIA Imports Petroleum'!L961</f>
        <v/>
      </c>
      <c r="E962">
        <f>VLOOKUP('Input EIA Imports Petroleum'!$E961,'EIA Petroleum Classification'!$A:$B,2,FALSE)</f>
        <v/>
      </c>
    </row>
    <row r="963" spans="1:5">
      <c r="A963">
        <f>YEAR(B963)</f>
        <v/>
      </c>
      <c r="B963">
        <f>'Input EIA Imports Petroleum'!A962</f>
        <v/>
      </c>
      <c r="C963">
        <f>'Input EIA Imports Petroleum'!K962</f>
        <v/>
      </c>
      <c r="D963">
        <f>'Input EIA Imports Petroleum'!L962</f>
        <v/>
      </c>
      <c r="E963">
        <f>VLOOKUP('Input EIA Imports Petroleum'!$E962,'EIA Petroleum Classification'!$A:$B,2,FALSE)</f>
        <v/>
      </c>
    </row>
    <row r="964" spans="1:5">
      <c r="A964">
        <f>YEAR(B964)</f>
        <v/>
      </c>
      <c r="B964">
        <f>'Input EIA Imports Petroleum'!A963</f>
        <v/>
      </c>
      <c r="C964">
        <f>'Input EIA Imports Petroleum'!K963</f>
        <v/>
      </c>
      <c r="D964">
        <f>'Input EIA Imports Petroleum'!L963</f>
        <v/>
      </c>
      <c r="E964">
        <f>VLOOKUP('Input EIA Imports Petroleum'!$E963,'EIA Petroleum Classification'!$A:$B,2,FALSE)</f>
        <v/>
      </c>
    </row>
    <row r="965" spans="1:5">
      <c r="A965">
        <f>YEAR(B965)</f>
        <v/>
      </c>
      <c r="B965">
        <f>'Input EIA Imports Petroleum'!A964</f>
        <v/>
      </c>
      <c r="C965">
        <f>'Input EIA Imports Petroleum'!K964</f>
        <v/>
      </c>
      <c r="D965">
        <f>'Input EIA Imports Petroleum'!L964</f>
        <v/>
      </c>
      <c r="E965">
        <f>VLOOKUP('Input EIA Imports Petroleum'!$E964,'EIA Petroleum Classification'!$A:$B,2,FALSE)</f>
        <v/>
      </c>
    </row>
    <row r="966" spans="1:5">
      <c r="A966">
        <f>YEAR(B966)</f>
        <v/>
      </c>
      <c r="B966">
        <f>'Input EIA Imports Petroleum'!A965</f>
        <v/>
      </c>
      <c r="C966">
        <f>'Input EIA Imports Petroleum'!K965</f>
        <v/>
      </c>
      <c r="D966">
        <f>'Input EIA Imports Petroleum'!L965</f>
        <v/>
      </c>
      <c r="E966">
        <f>VLOOKUP('Input EIA Imports Petroleum'!$E965,'EIA Petroleum Classification'!$A:$B,2,FALSE)</f>
        <v/>
      </c>
    </row>
    <row r="967" spans="1:5">
      <c r="A967">
        <f>YEAR(B967)</f>
        <v/>
      </c>
      <c r="B967">
        <f>'Input EIA Imports Petroleum'!A966</f>
        <v/>
      </c>
      <c r="C967">
        <f>'Input EIA Imports Petroleum'!K966</f>
        <v/>
      </c>
      <c r="D967">
        <f>'Input EIA Imports Petroleum'!L966</f>
        <v/>
      </c>
      <c r="E967">
        <f>VLOOKUP('Input EIA Imports Petroleum'!$E966,'EIA Petroleum Classification'!$A:$B,2,FALSE)</f>
        <v/>
      </c>
    </row>
    <row r="968" spans="1:5">
      <c r="A968">
        <f>YEAR(B968)</f>
        <v/>
      </c>
      <c r="B968">
        <f>'Input EIA Imports Petroleum'!A967</f>
        <v/>
      </c>
      <c r="C968">
        <f>'Input EIA Imports Petroleum'!K967</f>
        <v/>
      </c>
      <c r="D968">
        <f>'Input EIA Imports Petroleum'!L967</f>
        <v/>
      </c>
      <c r="E968">
        <f>VLOOKUP('Input EIA Imports Petroleum'!$E967,'EIA Petroleum Classification'!$A:$B,2,FALSE)</f>
        <v/>
      </c>
    </row>
    <row r="969" spans="1:5">
      <c r="A969">
        <f>YEAR(B969)</f>
        <v/>
      </c>
      <c r="B969">
        <f>'Input EIA Imports Petroleum'!A968</f>
        <v/>
      </c>
      <c r="C969">
        <f>'Input EIA Imports Petroleum'!K968</f>
        <v/>
      </c>
      <c r="D969">
        <f>'Input EIA Imports Petroleum'!L968</f>
        <v/>
      </c>
      <c r="E969">
        <f>VLOOKUP('Input EIA Imports Petroleum'!$E968,'EIA Petroleum Classification'!$A:$B,2,FALSE)</f>
        <v/>
      </c>
    </row>
    <row r="970" spans="1:5">
      <c r="A970">
        <f>YEAR(B970)</f>
        <v/>
      </c>
      <c r="B970">
        <f>'Input EIA Imports Petroleum'!A969</f>
        <v/>
      </c>
      <c r="C970">
        <f>'Input EIA Imports Petroleum'!K969</f>
        <v/>
      </c>
      <c r="D970">
        <f>'Input EIA Imports Petroleum'!L969</f>
        <v/>
      </c>
      <c r="E970">
        <f>VLOOKUP('Input EIA Imports Petroleum'!$E969,'EIA Petroleum Classification'!$A:$B,2,FALSE)</f>
        <v/>
      </c>
    </row>
    <row r="971" spans="1:5">
      <c r="A971">
        <f>YEAR(B971)</f>
        <v/>
      </c>
      <c r="B971">
        <f>'Input EIA Imports Petroleum'!A970</f>
        <v/>
      </c>
      <c r="C971">
        <f>'Input EIA Imports Petroleum'!K970</f>
        <v/>
      </c>
      <c r="D971">
        <f>'Input EIA Imports Petroleum'!L970</f>
        <v/>
      </c>
      <c r="E971">
        <f>VLOOKUP('Input EIA Imports Petroleum'!$E970,'EIA Petroleum Classification'!$A:$B,2,FALSE)</f>
        <v/>
      </c>
    </row>
    <row r="972" spans="1:5">
      <c r="A972">
        <f>YEAR(B972)</f>
        <v/>
      </c>
      <c r="B972">
        <f>'Input EIA Imports Petroleum'!A971</f>
        <v/>
      </c>
      <c r="C972">
        <f>'Input EIA Imports Petroleum'!K971</f>
        <v/>
      </c>
      <c r="D972">
        <f>'Input EIA Imports Petroleum'!L971</f>
        <v/>
      </c>
      <c r="E972">
        <f>VLOOKUP('Input EIA Imports Petroleum'!$E971,'EIA Petroleum Classification'!$A:$B,2,FALSE)</f>
        <v/>
      </c>
    </row>
    <row r="973" spans="1:5">
      <c r="A973">
        <f>YEAR(B973)</f>
        <v/>
      </c>
      <c r="B973">
        <f>'Input EIA Imports Petroleum'!A972</f>
        <v/>
      </c>
      <c r="C973">
        <f>'Input EIA Imports Petroleum'!K972</f>
        <v/>
      </c>
      <c r="D973">
        <f>'Input EIA Imports Petroleum'!L972</f>
        <v/>
      </c>
      <c r="E973">
        <f>VLOOKUP('Input EIA Imports Petroleum'!$E972,'EIA Petroleum Classification'!$A:$B,2,FALSE)</f>
        <v/>
      </c>
    </row>
    <row r="974" spans="1:5">
      <c r="A974">
        <f>YEAR(B974)</f>
        <v/>
      </c>
      <c r="B974">
        <f>'Input EIA Imports Petroleum'!A973</f>
        <v/>
      </c>
      <c r="C974">
        <f>'Input EIA Imports Petroleum'!K973</f>
        <v/>
      </c>
      <c r="D974">
        <f>'Input EIA Imports Petroleum'!L973</f>
        <v/>
      </c>
      <c r="E974">
        <f>VLOOKUP('Input EIA Imports Petroleum'!$E973,'EIA Petroleum Classification'!$A:$B,2,FALSE)</f>
        <v/>
      </c>
    </row>
    <row r="975" spans="1:5">
      <c r="A975">
        <f>YEAR(B975)</f>
        <v/>
      </c>
      <c r="B975">
        <f>'Input EIA Imports Petroleum'!A974</f>
        <v/>
      </c>
      <c r="C975">
        <f>'Input EIA Imports Petroleum'!K974</f>
        <v/>
      </c>
      <c r="D975">
        <f>'Input EIA Imports Petroleum'!L974</f>
        <v/>
      </c>
      <c r="E975">
        <f>VLOOKUP('Input EIA Imports Petroleum'!$E974,'EIA Petroleum Classification'!$A:$B,2,FALSE)</f>
        <v/>
      </c>
    </row>
    <row r="976" spans="1:5">
      <c r="A976">
        <f>YEAR(B976)</f>
        <v/>
      </c>
      <c r="B976">
        <f>'Input EIA Imports Petroleum'!A975</f>
        <v/>
      </c>
      <c r="C976">
        <f>'Input EIA Imports Petroleum'!K975</f>
        <v/>
      </c>
      <c r="D976">
        <f>'Input EIA Imports Petroleum'!L975</f>
        <v/>
      </c>
      <c r="E976">
        <f>VLOOKUP('Input EIA Imports Petroleum'!$E975,'EIA Petroleum Classification'!$A:$B,2,FALSE)</f>
        <v/>
      </c>
    </row>
    <row r="977" spans="1:5">
      <c r="A977">
        <f>YEAR(B977)</f>
        <v/>
      </c>
      <c r="B977">
        <f>'Input EIA Imports Petroleum'!A976</f>
        <v/>
      </c>
      <c r="C977">
        <f>'Input EIA Imports Petroleum'!K976</f>
        <v/>
      </c>
      <c r="D977">
        <f>'Input EIA Imports Petroleum'!L976</f>
        <v/>
      </c>
      <c r="E977">
        <f>VLOOKUP('Input EIA Imports Petroleum'!$E976,'EIA Petroleum Classification'!$A:$B,2,FALSE)</f>
        <v/>
      </c>
    </row>
    <row r="978" spans="1:5">
      <c r="A978">
        <f>YEAR(B978)</f>
        <v/>
      </c>
      <c r="B978">
        <f>'Input EIA Imports Petroleum'!A977</f>
        <v/>
      </c>
      <c r="C978">
        <f>'Input EIA Imports Petroleum'!K977</f>
        <v/>
      </c>
      <c r="D978">
        <f>'Input EIA Imports Petroleum'!L977</f>
        <v/>
      </c>
      <c r="E978">
        <f>VLOOKUP('Input EIA Imports Petroleum'!$E977,'EIA Petroleum Classification'!$A:$B,2,FALSE)</f>
        <v/>
      </c>
    </row>
    <row r="979" spans="1:5">
      <c r="A979">
        <f>YEAR(B979)</f>
        <v/>
      </c>
      <c r="B979">
        <f>'Input EIA Imports Petroleum'!A978</f>
        <v/>
      </c>
      <c r="C979">
        <f>'Input EIA Imports Petroleum'!K978</f>
        <v/>
      </c>
      <c r="D979">
        <f>'Input EIA Imports Petroleum'!L978</f>
        <v/>
      </c>
      <c r="E979">
        <f>VLOOKUP('Input EIA Imports Petroleum'!$E978,'EIA Petroleum Classification'!$A:$B,2,FALSE)</f>
        <v/>
      </c>
    </row>
    <row r="980" spans="1:5">
      <c r="A980">
        <f>YEAR(B980)</f>
        <v/>
      </c>
      <c r="B980">
        <f>'Input EIA Imports Petroleum'!A979</f>
        <v/>
      </c>
      <c r="C980">
        <f>'Input EIA Imports Petroleum'!K979</f>
        <v/>
      </c>
      <c r="D980">
        <f>'Input EIA Imports Petroleum'!L979</f>
        <v/>
      </c>
      <c r="E980">
        <f>VLOOKUP('Input EIA Imports Petroleum'!$E979,'EIA Petroleum Classification'!$A:$B,2,FALSE)</f>
        <v/>
      </c>
    </row>
    <row r="981" spans="1:5">
      <c r="A981">
        <f>YEAR(B981)</f>
        <v/>
      </c>
      <c r="B981">
        <f>'Input EIA Imports Petroleum'!A980</f>
        <v/>
      </c>
      <c r="C981">
        <f>'Input EIA Imports Petroleum'!K980</f>
        <v/>
      </c>
      <c r="D981">
        <f>'Input EIA Imports Petroleum'!L980</f>
        <v/>
      </c>
      <c r="E981">
        <f>VLOOKUP('Input EIA Imports Petroleum'!$E980,'EIA Petroleum Classification'!$A:$B,2,FALSE)</f>
        <v/>
      </c>
    </row>
    <row r="982" spans="1:5">
      <c r="A982">
        <f>YEAR(B982)</f>
        <v/>
      </c>
      <c r="B982">
        <f>'Input EIA Imports Petroleum'!A981</f>
        <v/>
      </c>
      <c r="C982">
        <f>'Input EIA Imports Petroleum'!K981</f>
        <v/>
      </c>
      <c r="D982">
        <f>'Input EIA Imports Petroleum'!L981</f>
        <v/>
      </c>
      <c r="E982">
        <f>VLOOKUP('Input EIA Imports Petroleum'!$E981,'EIA Petroleum Classification'!$A:$B,2,FALSE)</f>
        <v/>
      </c>
    </row>
    <row r="983" spans="1:5">
      <c r="A983">
        <f>YEAR(B983)</f>
        <v/>
      </c>
      <c r="B983">
        <f>'Input EIA Imports Petroleum'!A982</f>
        <v/>
      </c>
      <c r="C983">
        <f>'Input EIA Imports Petroleum'!K982</f>
        <v/>
      </c>
      <c r="D983">
        <f>'Input EIA Imports Petroleum'!L982</f>
        <v/>
      </c>
      <c r="E983">
        <f>VLOOKUP('Input EIA Imports Petroleum'!$E982,'EIA Petroleum Classification'!$A:$B,2,FALSE)</f>
        <v/>
      </c>
    </row>
    <row r="984" spans="1:5">
      <c r="A984">
        <f>YEAR(B984)</f>
        <v/>
      </c>
      <c r="B984">
        <f>'Input EIA Imports Petroleum'!A983</f>
        <v/>
      </c>
      <c r="C984">
        <f>'Input EIA Imports Petroleum'!K983</f>
        <v/>
      </c>
      <c r="D984">
        <f>'Input EIA Imports Petroleum'!L983</f>
        <v/>
      </c>
      <c r="E984">
        <f>VLOOKUP('Input EIA Imports Petroleum'!$E983,'EIA Petroleum Classification'!$A:$B,2,FALSE)</f>
        <v/>
      </c>
    </row>
    <row r="985" spans="1:5">
      <c r="A985">
        <f>YEAR(B985)</f>
        <v/>
      </c>
      <c r="B985">
        <f>'Input EIA Imports Petroleum'!A984</f>
        <v/>
      </c>
      <c r="C985">
        <f>'Input EIA Imports Petroleum'!K984</f>
        <v/>
      </c>
      <c r="D985">
        <f>'Input EIA Imports Petroleum'!L984</f>
        <v/>
      </c>
      <c r="E985">
        <f>VLOOKUP('Input EIA Imports Petroleum'!$E984,'EIA Petroleum Classification'!$A:$B,2,FALSE)</f>
        <v/>
      </c>
    </row>
    <row r="986" spans="1:5">
      <c r="A986">
        <f>YEAR(B986)</f>
        <v/>
      </c>
      <c r="B986">
        <f>'Input EIA Imports Petroleum'!A985</f>
        <v/>
      </c>
      <c r="C986">
        <f>'Input EIA Imports Petroleum'!K985</f>
        <v/>
      </c>
      <c r="D986">
        <f>'Input EIA Imports Petroleum'!L985</f>
        <v/>
      </c>
      <c r="E986">
        <f>VLOOKUP('Input EIA Imports Petroleum'!$E985,'EIA Petroleum Classification'!$A:$B,2,FALSE)</f>
        <v/>
      </c>
    </row>
    <row r="987" spans="1:5">
      <c r="A987">
        <f>YEAR(B987)</f>
        <v/>
      </c>
      <c r="B987">
        <f>'Input EIA Imports Petroleum'!A986</f>
        <v/>
      </c>
      <c r="C987">
        <f>'Input EIA Imports Petroleum'!K986</f>
        <v/>
      </c>
      <c r="D987">
        <f>'Input EIA Imports Petroleum'!L986</f>
        <v/>
      </c>
      <c r="E987">
        <f>VLOOKUP('Input EIA Imports Petroleum'!$E986,'EIA Petroleum Classification'!$A:$B,2,FALSE)</f>
        <v/>
      </c>
    </row>
    <row r="988" spans="1:5">
      <c r="A988">
        <f>YEAR(B988)</f>
        <v/>
      </c>
      <c r="B988">
        <f>'Input EIA Imports Petroleum'!A987</f>
        <v/>
      </c>
      <c r="C988">
        <f>'Input EIA Imports Petroleum'!K987</f>
        <v/>
      </c>
      <c r="D988">
        <f>'Input EIA Imports Petroleum'!L987</f>
        <v/>
      </c>
      <c r="E988">
        <f>VLOOKUP('Input EIA Imports Petroleum'!$E987,'EIA Petroleum Classification'!$A:$B,2,FALSE)</f>
        <v/>
      </c>
    </row>
    <row r="989" spans="1:5">
      <c r="A989">
        <f>YEAR(B989)</f>
        <v/>
      </c>
      <c r="B989">
        <f>'Input EIA Imports Petroleum'!A988</f>
        <v/>
      </c>
      <c r="C989">
        <f>'Input EIA Imports Petroleum'!K988</f>
        <v/>
      </c>
      <c r="D989">
        <f>'Input EIA Imports Petroleum'!L988</f>
        <v/>
      </c>
      <c r="E989">
        <f>VLOOKUP('Input EIA Imports Petroleum'!$E988,'EIA Petroleum Classification'!$A:$B,2,FALSE)</f>
        <v/>
      </c>
    </row>
    <row r="990" spans="1:5">
      <c r="A990">
        <f>YEAR(B990)</f>
        <v/>
      </c>
      <c r="B990">
        <f>'Input EIA Imports Petroleum'!A989</f>
        <v/>
      </c>
      <c r="C990">
        <f>'Input EIA Imports Petroleum'!K989</f>
        <v/>
      </c>
      <c r="D990">
        <f>'Input EIA Imports Petroleum'!L989</f>
        <v/>
      </c>
      <c r="E990">
        <f>VLOOKUP('Input EIA Imports Petroleum'!$E989,'EIA Petroleum Classification'!$A:$B,2,FALSE)</f>
        <v/>
      </c>
    </row>
    <row r="991" spans="1:5">
      <c r="A991">
        <f>YEAR(B991)</f>
        <v/>
      </c>
      <c r="B991">
        <f>'Input EIA Imports Petroleum'!A990</f>
        <v/>
      </c>
      <c r="C991">
        <f>'Input EIA Imports Petroleum'!K990</f>
        <v/>
      </c>
      <c r="D991">
        <f>'Input EIA Imports Petroleum'!L990</f>
        <v/>
      </c>
      <c r="E991">
        <f>VLOOKUP('Input EIA Imports Petroleum'!$E990,'EIA Petroleum Classification'!$A:$B,2,FALSE)</f>
        <v/>
      </c>
    </row>
    <row r="992" spans="1:5">
      <c r="A992">
        <f>YEAR(B992)</f>
        <v/>
      </c>
      <c r="B992">
        <f>'Input EIA Imports Petroleum'!A991</f>
        <v/>
      </c>
      <c r="C992">
        <f>'Input EIA Imports Petroleum'!K991</f>
        <v/>
      </c>
      <c r="D992">
        <f>'Input EIA Imports Petroleum'!L991</f>
        <v/>
      </c>
      <c r="E992">
        <f>VLOOKUP('Input EIA Imports Petroleum'!$E991,'EIA Petroleum Classification'!$A:$B,2,FALSE)</f>
        <v/>
      </c>
    </row>
    <row r="993" spans="1:5">
      <c r="A993">
        <f>YEAR(B993)</f>
        <v/>
      </c>
      <c r="B993">
        <f>'Input EIA Imports Petroleum'!A992</f>
        <v/>
      </c>
      <c r="C993">
        <f>'Input EIA Imports Petroleum'!K992</f>
        <v/>
      </c>
      <c r="D993">
        <f>'Input EIA Imports Petroleum'!L992</f>
        <v/>
      </c>
      <c r="E993">
        <f>VLOOKUP('Input EIA Imports Petroleum'!$E992,'EIA Petroleum Classification'!$A:$B,2,FALSE)</f>
        <v/>
      </c>
    </row>
    <row r="994" spans="1:5">
      <c r="A994">
        <f>YEAR(B994)</f>
        <v/>
      </c>
      <c r="B994">
        <f>'Input EIA Imports Petroleum'!A993</f>
        <v/>
      </c>
      <c r="C994">
        <f>'Input EIA Imports Petroleum'!K993</f>
        <v/>
      </c>
      <c r="D994">
        <f>'Input EIA Imports Petroleum'!L993</f>
        <v/>
      </c>
      <c r="E994">
        <f>VLOOKUP('Input EIA Imports Petroleum'!$E993,'EIA Petroleum Classification'!$A:$B,2,FALSE)</f>
        <v/>
      </c>
    </row>
    <row r="995" spans="1:5">
      <c r="A995">
        <f>YEAR(B995)</f>
        <v/>
      </c>
      <c r="B995">
        <f>'Input EIA Imports Petroleum'!A994</f>
        <v/>
      </c>
      <c r="C995">
        <f>'Input EIA Imports Petroleum'!K994</f>
        <v/>
      </c>
      <c r="D995">
        <f>'Input EIA Imports Petroleum'!L994</f>
        <v/>
      </c>
      <c r="E995">
        <f>VLOOKUP('Input EIA Imports Petroleum'!$E994,'EIA Petroleum Classification'!$A:$B,2,FALSE)</f>
        <v/>
      </c>
    </row>
    <row r="996" spans="1:5">
      <c r="A996">
        <f>YEAR(B996)</f>
        <v/>
      </c>
      <c r="B996">
        <f>'Input EIA Imports Petroleum'!A995</f>
        <v/>
      </c>
      <c r="C996">
        <f>'Input EIA Imports Petroleum'!K995</f>
        <v/>
      </c>
      <c r="D996">
        <f>'Input EIA Imports Petroleum'!L995</f>
        <v/>
      </c>
      <c r="E996">
        <f>VLOOKUP('Input EIA Imports Petroleum'!$E995,'EIA Petroleum Classification'!$A:$B,2,FALSE)</f>
        <v/>
      </c>
    </row>
    <row r="997" spans="1:5">
      <c r="A997">
        <f>YEAR(B997)</f>
        <v/>
      </c>
      <c r="B997">
        <f>'Input EIA Imports Petroleum'!A996</f>
        <v/>
      </c>
      <c r="C997">
        <f>'Input EIA Imports Petroleum'!K996</f>
        <v/>
      </c>
      <c r="D997">
        <f>'Input EIA Imports Petroleum'!L996</f>
        <v/>
      </c>
      <c r="E997">
        <f>VLOOKUP('Input EIA Imports Petroleum'!$E996,'EIA Petroleum Classification'!$A:$B,2,FALSE)</f>
        <v/>
      </c>
    </row>
    <row r="998" spans="1:5">
      <c r="A998">
        <f>YEAR(B998)</f>
        <v/>
      </c>
      <c r="B998">
        <f>'Input EIA Imports Petroleum'!A997</f>
        <v/>
      </c>
      <c r="C998">
        <f>'Input EIA Imports Petroleum'!K997</f>
        <v/>
      </c>
      <c r="D998">
        <f>'Input EIA Imports Petroleum'!L997</f>
        <v/>
      </c>
      <c r="E998">
        <f>VLOOKUP('Input EIA Imports Petroleum'!$E997,'EIA Petroleum Classification'!$A:$B,2,FALSE)</f>
        <v/>
      </c>
    </row>
    <row r="999" spans="1:5">
      <c r="A999">
        <f>YEAR(B999)</f>
        <v/>
      </c>
      <c r="B999">
        <f>'Input EIA Imports Petroleum'!A998</f>
        <v/>
      </c>
      <c r="C999">
        <f>'Input EIA Imports Petroleum'!K998</f>
        <v/>
      </c>
      <c r="D999">
        <f>'Input EIA Imports Petroleum'!L998</f>
        <v/>
      </c>
      <c r="E999">
        <f>VLOOKUP('Input EIA Imports Petroleum'!$E998,'EIA Petroleum Classification'!$A:$B,2,FALSE)</f>
        <v/>
      </c>
    </row>
    <row r="1000" spans="1:5">
      <c r="A1000">
        <f>YEAR(B1000)</f>
        <v/>
      </c>
      <c r="B1000">
        <f>'Input EIA Imports Petroleum'!A999</f>
        <v/>
      </c>
      <c r="C1000">
        <f>'Input EIA Imports Petroleum'!K999</f>
        <v/>
      </c>
      <c r="D1000">
        <f>'Input EIA Imports Petroleum'!L999</f>
        <v/>
      </c>
      <c r="E1000">
        <f>VLOOKUP('Input EIA Imports Petroleum'!$E999,'EIA Petroleum Classification'!$A:$B,2,FALSE)</f>
        <v/>
      </c>
    </row>
    <row r="1001" spans="1:5">
      <c r="A1001">
        <f>YEAR(B1001)</f>
        <v/>
      </c>
      <c r="B1001">
        <f>'Input EIA Imports Petroleum'!A1000</f>
        <v/>
      </c>
      <c r="C1001">
        <f>'Input EIA Imports Petroleum'!K1000</f>
        <v/>
      </c>
      <c r="D1001">
        <f>'Input EIA Imports Petroleum'!L1000</f>
        <v/>
      </c>
      <c r="E1001">
        <f>VLOOKUP('Input EIA Imports Petroleum'!$E1000,'EIA Petroleum Classification'!$A:$B,2,FALSE)</f>
        <v/>
      </c>
    </row>
    <row r="1002" spans="1:5">
      <c r="A1002">
        <f>YEAR(B1002)</f>
        <v/>
      </c>
      <c r="B1002">
        <f>'Input EIA Imports Petroleum'!A1001</f>
        <v/>
      </c>
      <c r="C1002">
        <f>'Input EIA Imports Petroleum'!K1001</f>
        <v/>
      </c>
      <c r="D1002">
        <f>'Input EIA Imports Petroleum'!L1001</f>
        <v/>
      </c>
      <c r="E1002">
        <f>VLOOKUP('Input EIA Imports Petroleum'!$E1001,'EIA Petroleum Classification'!$A:$B,2,FALSE)</f>
        <v/>
      </c>
    </row>
    <row r="1003" spans="1:5">
      <c r="A1003">
        <f>YEAR(B1003)</f>
        <v/>
      </c>
      <c r="B1003">
        <f>'Input EIA Imports Petroleum'!A1002</f>
        <v/>
      </c>
      <c r="C1003">
        <f>'Input EIA Imports Petroleum'!K1002</f>
        <v/>
      </c>
      <c r="D1003">
        <f>'Input EIA Imports Petroleum'!L1002</f>
        <v/>
      </c>
      <c r="E1003">
        <f>VLOOKUP('Input EIA Imports Petroleum'!$E1002,'EIA Petroleum Classification'!$A:$B,2,FALSE)</f>
        <v/>
      </c>
    </row>
    <row r="1004" spans="1:5">
      <c r="A1004">
        <f>YEAR(B1004)</f>
        <v/>
      </c>
      <c r="B1004">
        <f>'Input EIA Imports Petroleum'!A1003</f>
        <v/>
      </c>
      <c r="C1004">
        <f>'Input EIA Imports Petroleum'!K1003</f>
        <v/>
      </c>
      <c r="D1004">
        <f>'Input EIA Imports Petroleum'!L1003</f>
        <v/>
      </c>
      <c r="E1004">
        <f>VLOOKUP('Input EIA Imports Petroleum'!$E1003,'EIA Petroleum Classification'!$A:$B,2,FALSE)</f>
        <v/>
      </c>
    </row>
    <row r="1005" spans="1:5">
      <c r="A1005">
        <f>YEAR(B1005)</f>
        <v/>
      </c>
      <c r="B1005">
        <f>'Input EIA Imports Petroleum'!A1004</f>
        <v/>
      </c>
      <c r="C1005">
        <f>'Input EIA Imports Petroleum'!K1004</f>
        <v/>
      </c>
      <c r="D1005">
        <f>'Input EIA Imports Petroleum'!L1004</f>
        <v/>
      </c>
      <c r="E1005">
        <f>VLOOKUP('Input EIA Imports Petroleum'!$E1004,'EIA Petroleum Classification'!$A:$B,2,FALSE)</f>
        <v/>
      </c>
    </row>
    <row r="1006" spans="1:5">
      <c r="A1006">
        <f>YEAR(B1006)</f>
        <v/>
      </c>
      <c r="B1006">
        <f>'Input EIA Imports Petroleum'!A1005</f>
        <v/>
      </c>
      <c r="C1006">
        <f>'Input EIA Imports Petroleum'!K1005</f>
        <v/>
      </c>
      <c r="D1006">
        <f>'Input EIA Imports Petroleum'!L1005</f>
        <v/>
      </c>
      <c r="E1006">
        <f>VLOOKUP('Input EIA Imports Petroleum'!$E1005,'EIA Petroleum Classification'!$A:$B,2,FALSE)</f>
        <v/>
      </c>
    </row>
    <row r="1007" spans="1:5">
      <c r="A1007">
        <f>YEAR(B1007)</f>
        <v/>
      </c>
      <c r="B1007">
        <f>'Input EIA Imports Petroleum'!A1006</f>
        <v/>
      </c>
      <c r="C1007">
        <f>'Input EIA Imports Petroleum'!K1006</f>
        <v/>
      </c>
      <c r="D1007">
        <f>'Input EIA Imports Petroleum'!L1006</f>
        <v/>
      </c>
      <c r="E1007">
        <f>VLOOKUP('Input EIA Imports Petroleum'!$E1006,'EIA Petroleum Classification'!$A:$B,2,FALSE)</f>
        <v/>
      </c>
    </row>
    <row r="1008" spans="1:5">
      <c r="A1008">
        <f>YEAR(B1008)</f>
        <v/>
      </c>
      <c r="B1008">
        <f>'Input EIA Imports Petroleum'!A1007</f>
        <v/>
      </c>
      <c r="C1008">
        <f>'Input EIA Imports Petroleum'!K1007</f>
        <v/>
      </c>
      <c r="D1008">
        <f>'Input EIA Imports Petroleum'!L1007</f>
        <v/>
      </c>
      <c r="E1008">
        <f>VLOOKUP('Input EIA Imports Petroleum'!$E1007,'EIA Petroleum Classification'!$A:$B,2,FALSE)</f>
        <v/>
      </c>
    </row>
    <row r="1009" spans="1:5">
      <c r="A1009">
        <f>YEAR(B1009)</f>
        <v/>
      </c>
      <c r="B1009">
        <f>'Input EIA Imports Petroleum'!A1008</f>
        <v/>
      </c>
      <c r="C1009">
        <f>'Input EIA Imports Petroleum'!K1008</f>
        <v/>
      </c>
      <c r="D1009">
        <f>'Input EIA Imports Petroleum'!L1008</f>
        <v/>
      </c>
      <c r="E1009">
        <f>VLOOKUP('Input EIA Imports Petroleum'!$E1008,'EIA Petroleum Classification'!$A:$B,2,FALSE)</f>
        <v/>
      </c>
    </row>
    <row r="1010" spans="1:5">
      <c r="A1010">
        <f>YEAR(B1010)</f>
        <v/>
      </c>
      <c r="B1010">
        <f>'Input EIA Imports Petroleum'!A1009</f>
        <v/>
      </c>
      <c r="C1010">
        <f>'Input EIA Imports Petroleum'!K1009</f>
        <v/>
      </c>
      <c r="D1010">
        <f>'Input EIA Imports Petroleum'!L1009</f>
        <v/>
      </c>
      <c r="E1010">
        <f>VLOOKUP('Input EIA Imports Petroleum'!$E1009,'EIA Petroleum Classification'!$A:$B,2,FALSE)</f>
        <v/>
      </c>
    </row>
    <row r="1011" spans="1:5">
      <c r="A1011">
        <f>YEAR(B1011)</f>
        <v/>
      </c>
      <c r="B1011">
        <f>'Input EIA Imports Petroleum'!A1010</f>
        <v/>
      </c>
      <c r="C1011">
        <f>'Input EIA Imports Petroleum'!K1010</f>
        <v/>
      </c>
      <c r="D1011">
        <f>'Input EIA Imports Petroleum'!L1010</f>
        <v/>
      </c>
      <c r="E1011">
        <f>VLOOKUP('Input EIA Imports Petroleum'!$E1010,'EIA Petroleum Classification'!$A:$B,2,FALSE)</f>
        <v/>
      </c>
    </row>
    <row r="1012" spans="1:5">
      <c r="A1012">
        <f>YEAR(B1012)</f>
        <v/>
      </c>
      <c r="B1012">
        <f>'Input EIA Imports Petroleum'!A1011</f>
        <v/>
      </c>
      <c r="C1012">
        <f>'Input EIA Imports Petroleum'!K1011</f>
        <v/>
      </c>
      <c r="D1012">
        <f>'Input EIA Imports Petroleum'!L1011</f>
        <v/>
      </c>
      <c r="E1012">
        <f>VLOOKUP('Input EIA Imports Petroleum'!$E1011,'EIA Petroleum Classification'!$A:$B,2,FALSE)</f>
        <v/>
      </c>
    </row>
    <row r="1013" spans="1:5">
      <c r="A1013">
        <f>YEAR(B1013)</f>
        <v/>
      </c>
      <c r="B1013">
        <f>'Input EIA Imports Petroleum'!A1012</f>
        <v/>
      </c>
      <c r="C1013">
        <f>'Input EIA Imports Petroleum'!K1012</f>
        <v/>
      </c>
      <c r="D1013">
        <f>'Input EIA Imports Petroleum'!L1012</f>
        <v/>
      </c>
      <c r="E1013">
        <f>VLOOKUP('Input EIA Imports Petroleum'!$E1012,'EIA Petroleum Classification'!$A:$B,2,FALSE)</f>
        <v/>
      </c>
    </row>
    <row r="1014" spans="1:5">
      <c r="A1014">
        <f>YEAR(B1014)</f>
        <v/>
      </c>
      <c r="B1014">
        <f>'Input EIA Imports Petroleum'!A1013</f>
        <v/>
      </c>
      <c r="C1014">
        <f>'Input EIA Imports Petroleum'!K1013</f>
        <v/>
      </c>
      <c r="D1014">
        <f>'Input EIA Imports Petroleum'!L1013</f>
        <v/>
      </c>
      <c r="E1014">
        <f>VLOOKUP('Input EIA Imports Petroleum'!$E1013,'EIA Petroleum Classification'!$A:$B,2,FALSE)</f>
        <v/>
      </c>
    </row>
    <row r="1015" spans="1:5">
      <c r="A1015">
        <f>YEAR(B1015)</f>
        <v/>
      </c>
      <c r="B1015">
        <f>'Input EIA Imports Petroleum'!A1014</f>
        <v/>
      </c>
      <c r="C1015">
        <f>'Input EIA Imports Petroleum'!K1014</f>
        <v/>
      </c>
      <c r="D1015">
        <f>'Input EIA Imports Petroleum'!L1014</f>
        <v/>
      </c>
      <c r="E1015">
        <f>VLOOKUP('Input EIA Imports Petroleum'!$E1014,'EIA Petroleum Classification'!$A:$B,2,FALSE)</f>
        <v/>
      </c>
    </row>
    <row r="1016" spans="1:5">
      <c r="A1016">
        <f>YEAR(B1016)</f>
        <v/>
      </c>
      <c r="B1016">
        <f>'Input EIA Imports Petroleum'!A1015</f>
        <v/>
      </c>
      <c r="C1016">
        <f>'Input EIA Imports Petroleum'!K1015</f>
        <v/>
      </c>
      <c r="D1016">
        <f>'Input EIA Imports Petroleum'!L1015</f>
        <v/>
      </c>
      <c r="E1016">
        <f>VLOOKUP('Input EIA Imports Petroleum'!$E1015,'EIA Petroleum Classification'!$A:$B,2,FALSE)</f>
        <v/>
      </c>
    </row>
    <row r="1017" spans="1:5">
      <c r="A1017">
        <f>YEAR(B1017)</f>
        <v/>
      </c>
      <c r="B1017">
        <f>'Input EIA Imports Petroleum'!A1016</f>
        <v/>
      </c>
      <c r="C1017">
        <f>'Input EIA Imports Petroleum'!K1016</f>
        <v/>
      </c>
      <c r="D1017">
        <f>'Input EIA Imports Petroleum'!L1016</f>
        <v/>
      </c>
      <c r="E1017">
        <f>VLOOKUP('Input EIA Imports Petroleum'!$E1016,'EIA Petroleum Classification'!$A:$B,2,FALSE)</f>
        <v/>
      </c>
    </row>
    <row r="1018" spans="1:5">
      <c r="A1018">
        <f>YEAR(B1018)</f>
        <v/>
      </c>
      <c r="B1018">
        <f>'Input EIA Imports Petroleum'!A1017</f>
        <v/>
      </c>
      <c r="C1018">
        <f>'Input EIA Imports Petroleum'!K1017</f>
        <v/>
      </c>
      <c r="D1018">
        <f>'Input EIA Imports Petroleum'!L1017</f>
        <v/>
      </c>
      <c r="E1018">
        <f>VLOOKUP('Input EIA Imports Petroleum'!$E1017,'EIA Petroleum Classification'!$A:$B,2,FALSE)</f>
        <v/>
      </c>
    </row>
    <row r="1019" spans="1:5">
      <c r="A1019">
        <f>YEAR(B1019)</f>
        <v/>
      </c>
      <c r="B1019">
        <f>'Input EIA Imports Petroleum'!A1018</f>
        <v/>
      </c>
      <c r="C1019">
        <f>'Input EIA Imports Petroleum'!K1018</f>
        <v/>
      </c>
      <c r="D1019">
        <f>'Input EIA Imports Petroleum'!L1018</f>
        <v/>
      </c>
      <c r="E1019">
        <f>VLOOKUP('Input EIA Imports Petroleum'!$E1018,'EIA Petroleum Classification'!$A:$B,2,FALSE)</f>
        <v/>
      </c>
    </row>
    <row r="1020" spans="1:5">
      <c r="A1020">
        <f>YEAR(B1020)</f>
        <v/>
      </c>
      <c r="B1020">
        <f>'Input EIA Imports Petroleum'!A1019</f>
        <v/>
      </c>
      <c r="C1020">
        <f>'Input EIA Imports Petroleum'!K1019</f>
        <v/>
      </c>
      <c r="D1020">
        <f>'Input EIA Imports Petroleum'!L1019</f>
        <v/>
      </c>
      <c r="E1020">
        <f>VLOOKUP('Input EIA Imports Petroleum'!$E1019,'EIA Petroleum Classification'!$A:$B,2,FALSE)</f>
        <v/>
      </c>
    </row>
    <row r="1021" spans="1:5">
      <c r="A1021">
        <f>YEAR(B1021)</f>
        <v/>
      </c>
      <c r="B1021">
        <f>'Input EIA Imports Petroleum'!A1020</f>
        <v/>
      </c>
      <c r="C1021">
        <f>'Input EIA Imports Petroleum'!K1020</f>
        <v/>
      </c>
      <c r="D1021">
        <f>'Input EIA Imports Petroleum'!L1020</f>
        <v/>
      </c>
      <c r="E1021">
        <f>VLOOKUP('Input EIA Imports Petroleum'!$E1020,'EIA Petroleum Classification'!$A:$B,2,FALSE)</f>
        <v/>
      </c>
    </row>
    <row r="1022" spans="1:5">
      <c r="A1022">
        <f>YEAR(B1022)</f>
        <v/>
      </c>
      <c r="B1022">
        <f>'Input EIA Imports Petroleum'!A1021</f>
        <v/>
      </c>
      <c r="C1022">
        <f>'Input EIA Imports Petroleum'!K1021</f>
        <v/>
      </c>
      <c r="D1022">
        <f>'Input EIA Imports Petroleum'!L1021</f>
        <v/>
      </c>
      <c r="E1022">
        <f>VLOOKUP('Input EIA Imports Petroleum'!$E1021,'EIA Petroleum Classification'!$A:$B,2,FALSE)</f>
        <v/>
      </c>
    </row>
    <row r="1023" spans="1:5">
      <c r="A1023">
        <f>YEAR(B1023)</f>
        <v/>
      </c>
      <c r="B1023">
        <f>'Input EIA Imports Petroleum'!A1022</f>
        <v/>
      </c>
      <c r="C1023">
        <f>'Input EIA Imports Petroleum'!K1022</f>
        <v/>
      </c>
      <c r="D1023">
        <f>'Input EIA Imports Petroleum'!L1022</f>
        <v/>
      </c>
      <c r="E1023">
        <f>VLOOKUP('Input EIA Imports Petroleum'!$E1022,'EIA Petroleum Classification'!$A:$B,2,FALSE)</f>
        <v/>
      </c>
    </row>
    <row r="1024" spans="1:5">
      <c r="A1024">
        <f>YEAR(B1024)</f>
        <v/>
      </c>
      <c r="B1024">
        <f>'Input EIA Imports Petroleum'!A1023</f>
        <v/>
      </c>
      <c r="C1024">
        <f>'Input EIA Imports Petroleum'!K1023</f>
        <v/>
      </c>
      <c r="D1024">
        <f>'Input EIA Imports Petroleum'!L1023</f>
        <v/>
      </c>
      <c r="E1024">
        <f>VLOOKUP('Input EIA Imports Petroleum'!$E1023,'EIA Petroleum Classification'!$A:$B,2,FALSE)</f>
        <v/>
      </c>
    </row>
    <row r="1025" spans="1:5">
      <c r="A1025">
        <f>YEAR(B1025)</f>
        <v/>
      </c>
      <c r="B1025">
        <f>'Input EIA Imports Petroleum'!A1024</f>
        <v/>
      </c>
      <c r="C1025">
        <f>'Input EIA Imports Petroleum'!K1024</f>
        <v/>
      </c>
      <c r="D1025">
        <f>'Input EIA Imports Petroleum'!L1024</f>
        <v/>
      </c>
      <c r="E1025">
        <f>VLOOKUP('Input EIA Imports Petroleum'!$E1024,'EIA Petroleum Classification'!$A:$B,2,FALSE)</f>
        <v/>
      </c>
    </row>
    <row r="1026" spans="1:5">
      <c r="A1026">
        <f>YEAR(B1026)</f>
        <v/>
      </c>
      <c r="B1026">
        <f>'Input EIA Imports Petroleum'!A1025</f>
        <v/>
      </c>
      <c r="C1026">
        <f>'Input EIA Imports Petroleum'!K1025</f>
        <v/>
      </c>
      <c r="D1026">
        <f>'Input EIA Imports Petroleum'!L1025</f>
        <v/>
      </c>
      <c r="E1026">
        <f>VLOOKUP('Input EIA Imports Petroleum'!$E1025,'EIA Petroleum Classification'!$A:$B,2,FALSE)</f>
        <v/>
      </c>
    </row>
    <row r="1027" spans="1:5">
      <c r="A1027">
        <f>YEAR(B1027)</f>
        <v/>
      </c>
      <c r="B1027">
        <f>'Input EIA Imports Petroleum'!A1026</f>
        <v/>
      </c>
      <c r="C1027">
        <f>'Input EIA Imports Petroleum'!K1026</f>
        <v/>
      </c>
      <c r="D1027">
        <f>'Input EIA Imports Petroleum'!L1026</f>
        <v/>
      </c>
      <c r="E1027">
        <f>VLOOKUP('Input EIA Imports Petroleum'!$E1026,'EIA Petroleum Classification'!$A:$B,2,FALSE)</f>
        <v/>
      </c>
    </row>
    <row r="1028" spans="1:5">
      <c r="A1028">
        <f>YEAR(B1028)</f>
        <v/>
      </c>
      <c r="B1028">
        <f>'Input EIA Imports Petroleum'!A1027</f>
        <v/>
      </c>
      <c r="C1028">
        <f>'Input EIA Imports Petroleum'!K1027</f>
        <v/>
      </c>
      <c r="D1028">
        <f>'Input EIA Imports Petroleum'!L1027</f>
        <v/>
      </c>
      <c r="E1028">
        <f>VLOOKUP('Input EIA Imports Petroleum'!$E1027,'EIA Petroleum Classification'!$A:$B,2,FALSE)</f>
        <v/>
      </c>
    </row>
    <row r="1029" spans="1:5">
      <c r="A1029">
        <f>YEAR(B1029)</f>
        <v/>
      </c>
      <c r="B1029">
        <f>'Input EIA Imports Petroleum'!A1028</f>
        <v/>
      </c>
      <c r="C1029">
        <f>'Input EIA Imports Petroleum'!K1028</f>
        <v/>
      </c>
      <c r="D1029">
        <f>'Input EIA Imports Petroleum'!L1028</f>
        <v/>
      </c>
      <c r="E1029">
        <f>VLOOKUP('Input EIA Imports Petroleum'!$E1028,'EIA Petroleum Classification'!$A:$B,2,FALSE)</f>
        <v/>
      </c>
    </row>
    <row r="1030" spans="1:5">
      <c r="A1030">
        <f>YEAR(B1030)</f>
        <v/>
      </c>
      <c r="B1030">
        <f>'Input EIA Imports Petroleum'!A1029</f>
        <v/>
      </c>
      <c r="C1030">
        <f>'Input EIA Imports Petroleum'!K1029</f>
        <v/>
      </c>
      <c r="D1030">
        <f>'Input EIA Imports Petroleum'!L1029</f>
        <v/>
      </c>
      <c r="E1030">
        <f>VLOOKUP('Input EIA Imports Petroleum'!$E1029,'EIA Petroleum Classification'!$A:$B,2,FALSE)</f>
        <v/>
      </c>
    </row>
    <row r="1031" spans="1:5">
      <c r="A1031">
        <f>YEAR(B1031)</f>
        <v/>
      </c>
      <c r="B1031">
        <f>'Input EIA Imports Petroleum'!A1030</f>
        <v/>
      </c>
      <c r="C1031">
        <f>'Input EIA Imports Petroleum'!K1030</f>
        <v/>
      </c>
      <c r="D1031">
        <f>'Input EIA Imports Petroleum'!L1030</f>
        <v/>
      </c>
      <c r="E1031">
        <f>VLOOKUP('Input EIA Imports Petroleum'!$E1030,'EIA Petroleum Classification'!$A:$B,2,FALSE)</f>
        <v/>
      </c>
    </row>
    <row r="1032" spans="1:5">
      <c r="A1032">
        <f>YEAR(B1032)</f>
        <v/>
      </c>
      <c r="B1032">
        <f>'Input EIA Imports Petroleum'!A1031</f>
        <v/>
      </c>
      <c r="C1032">
        <f>'Input EIA Imports Petroleum'!K1031</f>
        <v/>
      </c>
      <c r="D1032">
        <f>'Input EIA Imports Petroleum'!L1031</f>
        <v/>
      </c>
      <c r="E1032">
        <f>VLOOKUP('Input EIA Imports Petroleum'!$E1031,'EIA Petroleum Classification'!$A:$B,2,FALSE)</f>
        <v/>
      </c>
    </row>
    <row r="1033" spans="1:5">
      <c r="A1033">
        <f>YEAR(B1033)</f>
        <v/>
      </c>
      <c r="B1033">
        <f>'Input EIA Imports Petroleum'!A1032</f>
        <v/>
      </c>
      <c r="C1033">
        <f>'Input EIA Imports Petroleum'!K1032</f>
        <v/>
      </c>
      <c r="D1033">
        <f>'Input EIA Imports Petroleum'!L1032</f>
        <v/>
      </c>
      <c r="E1033">
        <f>VLOOKUP('Input EIA Imports Petroleum'!$E1032,'EIA Petroleum Classification'!$A:$B,2,FALSE)</f>
        <v/>
      </c>
    </row>
    <row r="1034" spans="1:5">
      <c r="A1034">
        <f>YEAR(B1034)</f>
        <v/>
      </c>
      <c r="B1034">
        <f>'Input EIA Imports Petroleum'!A1033</f>
        <v/>
      </c>
      <c r="C1034">
        <f>'Input EIA Imports Petroleum'!K1033</f>
        <v/>
      </c>
      <c r="D1034">
        <f>'Input EIA Imports Petroleum'!L1033</f>
        <v/>
      </c>
      <c r="E1034">
        <f>VLOOKUP('Input EIA Imports Petroleum'!$E1033,'EIA Petroleum Classification'!$A:$B,2,FALSE)</f>
        <v/>
      </c>
    </row>
    <row r="1035" spans="1:5">
      <c r="A1035">
        <f>YEAR(B1035)</f>
        <v/>
      </c>
      <c r="B1035">
        <f>'Input EIA Imports Petroleum'!A1034</f>
        <v/>
      </c>
      <c r="C1035">
        <f>'Input EIA Imports Petroleum'!K1034</f>
        <v/>
      </c>
      <c r="D1035">
        <f>'Input EIA Imports Petroleum'!L1034</f>
        <v/>
      </c>
      <c r="E1035">
        <f>VLOOKUP('Input EIA Imports Petroleum'!$E1034,'EIA Petroleum Classification'!$A:$B,2,FALSE)</f>
        <v/>
      </c>
    </row>
    <row r="1036" spans="1:5">
      <c r="A1036">
        <f>YEAR(B1036)</f>
        <v/>
      </c>
      <c r="B1036">
        <f>'Input EIA Imports Petroleum'!A1035</f>
        <v/>
      </c>
      <c r="C1036">
        <f>'Input EIA Imports Petroleum'!K1035</f>
        <v/>
      </c>
      <c r="D1036">
        <f>'Input EIA Imports Petroleum'!L1035</f>
        <v/>
      </c>
      <c r="E1036">
        <f>VLOOKUP('Input EIA Imports Petroleum'!$E1035,'EIA Petroleum Classification'!$A:$B,2,FALSE)</f>
        <v/>
      </c>
    </row>
    <row r="1037" spans="1:5">
      <c r="A1037">
        <f>YEAR(B1037)</f>
        <v/>
      </c>
      <c r="B1037">
        <f>'Input EIA Imports Petroleum'!A1036</f>
        <v/>
      </c>
      <c r="C1037">
        <f>'Input EIA Imports Petroleum'!K1036</f>
        <v/>
      </c>
      <c r="D1037">
        <f>'Input EIA Imports Petroleum'!L1036</f>
        <v/>
      </c>
      <c r="E1037">
        <f>VLOOKUP('Input EIA Imports Petroleum'!$E1036,'EIA Petroleum Classification'!$A:$B,2,FALSE)</f>
        <v/>
      </c>
    </row>
    <row r="1038" spans="1:5">
      <c r="A1038">
        <f>YEAR(B1038)</f>
        <v/>
      </c>
      <c r="B1038">
        <f>'Input EIA Imports Petroleum'!A1037</f>
        <v/>
      </c>
      <c r="C1038">
        <f>'Input EIA Imports Petroleum'!K1037</f>
        <v/>
      </c>
      <c r="D1038">
        <f>'Input EIA Imports Petroleum'!L1037</f>
        <v/>
      </c>
      <c r="E1038">
        <f>VLOOKUP('Input EIA Imports Petroleum'!$E1037,'EIA Petroleum Classification'!$A:$B,2,FALSE)</f>
        <v/>
      </c>
    </row>
    <row r="1039" spans="1:5">
      <c r="A1039">
        <f>YEAR(B1039)</f>
        <v/>
      </c>
      <c r="B1039">
        <f>'Input EIA Imports Petroleum'!A1038</f>
        <v/>
      </c>
      <c r="C1039">
        <f>'Input EIA Imports Petroleum'!K1038</f>
        <v/>
      </c>
      <c r="D1039">
        <f>'Input EIA Imports Petroleum'!L1038</f>
        <v/>
      </c>
      <c r="E1039">
        <f>VLOOKUP('Input EIA Imports Petroleum'!$E1038,'EIA Petroleum Classification'!$A:$B,2,FALSE)</f>
        <v/>
      </c>
    </row>
    <row r="1040" spans="1:5">
      <c r="A1040">
        <f>YEAR(B1040)</f>
        <v/>
      </c>
      <c r="B1040">
        <f>'Input EIA Imports Petroleum'!A1039</f>
        <v/>
      </c>
      <c r="C1040">
        <f>'Input EIA Imports Petroleum'!K1039</f>
        <v/>
      </c>
      <c r="D1040">
        <f>'Input EIA Imports Petroleum'!L1039</f>
        <v/>
      </c>
      <c r="E1040">
        <f>VLOOKUP('Input EIA Imports Petroleum'!$E1039,'EIA Petroleum Classification'!$A:$B,2,FALSE)</f>
        <v/>
      </c>
    </row>
    <row r="1041" spans="1:5">
      <c r="A1041">
        <f>YEAR(B1041)</f>
        <v/>
      </c>
      <c r="B1041">
        <f>'Input EIA Imports Petroleum'!A1040</f>
        <v/>
      </c>
      <c r="C1041">
        <f>'Input EIA Imports Petroleum'!K1040</f>
        <v/>
      </c>
      <c r="D1041">
        <f>'Input EIA Imports Petroleum'!L1040</f>
        <v/>
      </c>
      <c r="E1041">
        <f>VLOOKUP('Input EIA Imports Petroleum'!$E1040,'EIA Petroleum Classification'!$A:$B,2,FALSE)</f>
        <v/>
      </c>
    </row>
    <row r="1042" spans="1:5">
      <c r="A1042">
        <f>YEAR(B1042)</f>
        <v/>
      </c>
      <c r="B1042">
        <f>'Input EIA Imports Petroleum'!A1041</f>
        <v/>
      </c>
      <c r="C1042">
        <f>'Input EIA Imports Petroleum'!K1041</f>
        <v/>
      </c>
      <c r="D1042">
        <f>'Input EIA Imports Petroleum'!L1041</f>
        <v/>
      </c>
      <c r="E1042">
        <f>VLOOKUP('Input EIA Imports Petroleum'!$E1041,'EIA Petroleum Classification'!$A:$B,2,FALSE)</f>
        <v/>
      </c>
    </row>
    <row r="1043" spans="1:5">
      <c r="A1043">
        <f>YEAR(B1043)</f>
        <v/>
      </c>
      <c r="B1043">
        <f>'Input EIA Imports Petroleum'!A1042</f>
        <v/>
      </c>
      <c r="C1043">
        <f>'Input EIA Imports Petroleum'!K1042</f>
        <v/>
      </c>
      <c r="D1043">
        <f>'Input EIA Imports Petroleum'!L1042</f>
        <v/>
      </c>
      <c r="E1043">
        <f>VLOOKUP('Input EIA Imports Petroleum'!$E1042,'EIA Petroleum Classification'!$A:$B,2,FALSE)</f>
        <v/>
      </c>
    </row>
    <row r="1044" spans="1:5">
      <c r="A1044">
        <f>YEAR(B1044)</f>
        <v/>
      </c>
      <c r="B1044">
        <f>'Input EIA Imports Petroleum'!A1043</f>
        <v/>
      </c>
      <c r="C1044">
        <f>'Input EIA Imports Petroleum'!K1043</f>
        <v/>
      </c>
      <c r="D1044">
        <f>'Input EIA Imports Petroleum'!L1043</f>
        <v/>
      </c>
      <c r="E1044">
        <f>VLOOKUP('Input EIA Imports Petroleum'!$E1043,'EIA Petroleum Classification'!$A:$B,2,FALSE)</f>
        <v/>
      </c>
    </row>
    <row r="1045" spans="1:5">
      <c r="A1045">
        <f>YEAR(B1045)</f>
        <v/>
      </c>
      <c r="B1045">
        <f>'Input EIA Imports Petroleum'!A1044</f>
        <v/>
      </c>
      <c r="C1045">
        <f>'Input EIA Imports Petroleum'!K1044</f>
        <v/>
      </c>
      <c r="D1045">
        <f>'Input EIA Imports Petroleum'!L1044</f>
        <v/>
      </c>
      <c r="E1045">
        <f>VLOOKUP('Input EIA Imports Petroleum'!$E1044,'EIA Petroleum Classification'!$A:$B,2,FALSE)</f>
        <v/>
      </c>
    </row>
    <row r="1046" spans="1:5">
      <c r="A1046">
        <f>YEAR(B1046)</f>
        <v/>
      </c>
      <c r="B1046">
        <f>'Input EIA Imports Petroleum'!A1045</f>
        <v/>
      </c>
      <c r="C1046">
        <f>'Input EIA Imports Petroleum'!K1045</f>
        <v/>
      </c>
      <c r="D1046">
        <f>'Input EIA Imports Petroleum'!L1045</f>
        <v/>
      </c>
      <c r="E1046">
        <f>VLOOKUP('Input EIA Imports Petroleum'!$E1045,'EIA Petroleum Classification'!$A:$B,2,FALSE)</f>
        <v/>
      </c>
    </row>
    <row r="1047" spans="1:5">
      <c r="A1047">
        <f>YEAR(B1047)</f>
        <v/>
      </c>
      <c r="B1047">
        <f>'Input EIA Imports Petroleum'!A1046</f>
        <v/>
      </c>
      <c r="C1047">
        <f>'Input EIA Imports Petroleum'!K1046</f>
        <v/>
      </c>
      <c r="D1047">
        <f>'Input EIA Imports Petroleum'!L1046</f>
        <v/>
      </c>
      <c r="E1047">
        <f>VLOOKUP('Input EIA Imports Petroleum'!$E1046,'EIA Petroleum Classification'!$A:$B,2,FALSE)</f>
        <v/>
      </c>
    </row>
    <row r="1048" spans="1:5">
      <c r="A1048">
        <f>YEAR(B1048)</f>
        <v/>
      </c>
      <c r="B1048">
        <f>'Input EIA Imports Petroleum'!A1047</f>
        <v/>
      </c>
      <c r="C1048">
        <f>'Input EIA Imports Petroleum'!K1047</f>
        <v/>
      </c>
      <c r="D1048">
        <f>'Input EIA Imports Petroleum'!L1047</f>
        <v/>
      </c>
      <c r="E1048">
        <f>VLOOKUP('Input EIA Imports Petroleum'!$E1047,'EIA Petroleum Classification'!$A:$B,2,FALSE)</f>
        <v/>
      </c>
    </row>
    <row r="1049" spans="1:5">
      <c r="A1049">
        <f>YEAR(B1049)</f>
        <v/>
      </c>
      <c r="B1049">
        <f>'Input EIA Imports Petroleum'!A1048</f>
        <v/>
      </c>
      <c r="C1049">
        <f>'Input EIA Imports Petroleum'!K1048</f>
        <v/>
      </c>
      <c r="D1049">
        <f>'Input EIA Imports Petroleum'!L1048</f>
        <v/>
      </c>
      <c r="E1049">
        <f>VLOOKUP('Input EIA Imports Petroleum'!$E1048,'EIA Petroleum Classification'!$A:$B,2,FALSE)</f>
        <v/>
      </c>
    </row>
    <row r="1050" spans="1:5">
      <c r="A1050">
        <f>YEAR(B1050)</f>
        <v/>
      </c>
      <c r="B1050">
        <f>'Input EIA Imports Petroleum'!A1049</f>
        <v/>
      </c>
      <c r="C1050">
        <f>'Input EIA Imports Petroleum'!K1049</f>
        <v/>
      </c>
      <c r="D1050">
        <f>'Input EIA Imports Petroleum'!L1049</f>
        <v/>
      </c>
      <c r="E1050">
        <f>VLOOKUP('Input EIA Imports Petroleum'!$E1049,'EIA Petroleum Classification'!$A:$B,2,FALSE)</f>
        <v/>
      </c>
    </row>
    <row r="1051" spans="1:5">
      <c r="A1051">
        <f>YEAR(B1051)</f>
        <v/>
      </c>
      <c r="B1051">
        <f>'Input EIA Imports Petroleum'!A1050</f>
        <v/>
      </c>
      <c r="C1051">
        <f>'Input EIA Imports Petroleum'!K1050</f>
        <v/>
      </c>
      <c r="D1051">
        <f>'Input EIA Imports Petroleum'!L1050</f>
        <v/>
      </c>
      <c r="E1051">
        <f>VLOOKUP('Input EIA Imports Petroleum'!$E1050,'EIA Petroleum Classification'!$A:$B,2,FALSE)</f>
        <v/>
      </c>
    </row>
    <row r="1052" spans="1:5">
      <c r="A1052">
        <f>YEAR(B1052)</f>
        <v/>
      </c>
      <c r="B1052">
        <f>'Input EIA Imports Petroleum'!A1051</f>
        <v/>
      </c>
      <c r="C1052">
        <f>'Input EIA Imports Petroleum'!K1051</f>
        <v/>
      </c>
      <c r="D1052">
        <f>'Input EIA Imports Petroleum'!L1051</f>
        <v/>
      </c>
      <c r="E1052">
        <f>VLOOKUP('Input EIA Imports Petroleum'!$E1051,'EIA Petroleum Classification'!$A:$B,2,FALSE)</f>
        <v/>
      </c>
    </row>
    <row r="1053" spans="1:5">
      <c r="A1053">
        <f>YEAR(B1053)</f>
        <v/>
      </c>
      <c r="B1053">
        <f>'Input EIA Imports Petroleum'!A1052</f>
        <v/>
      </c>
      <c r="C1053">
        <f>'Input EIA Imports Petroleum'!K1052</f>
        <v/>
      </c>
      <c r="D1053">
        <f>'Input EIA Imports Petroleum'!L1052</f>
        <v/>
      </c>
      <c r="E1053">
        <f>VLOOKUP('Input EIA Imports Petroleum'!$E1052,'EIA Petroleum Classification'!$A:$B,2,FALSE)</f>
        <v/>
      </c>
    </row>
    <row r="1054" spans="1:5">
      <c r="A1054">
        <f>YEAR(B1054)</f>
        <v/>
      </c>
      <c r="B1054">
        <f>'Input EIA Imports Petroleum'!A1053</f>
        <v/>
      </c>
      <c r="C1054">
        <f>'Input EIA Imports Petroleum'!K1053</f>
        <v/>
      </c>
      <c r="D1054">
        <f>'Input EIA Imports Petroleum'!L1053</f>
        <v/>
      </c>
      <c r="E1054">
        <f>VLOOKUP('Input EIA Imports Petroleum'!$E1053,'EIA Petroleum Classification'!$A:$B,2,FALSE)</f>
        <v/>
      </c>
    </row>
    <row r="1055" spans="1:5">
      <c r="A1055">
        <f>YEAR(B1055)</f>
        <v/>
      </c>
      <c r="B1055">
        <f>'Input EIA Imports Petroleum'!A1054</f>
        <v/>
      </c>
      <c r="C1055">
        <f>'Input EIA Imports Petroleum'!K1054</f>
        <v/>
      </c>
      <c r="D1055">
        <f>'Input EIA Imports Petroleum'!L1054</f>
        <v/>
      </c>
      <c r="E1055">
        <f>VLOOKUP('Input EIA Imports Petroleum'!$E1054,'EIA Petroleum Classification'!$A:$B,2,FALSE)</f>
        <v/>
      </c>
    </row>
    <row r="1056" spans="1:5">
      <c r="A1056">
        <f>YEAR(B1056)</f>
        <v/>
      </c>
      <c r="B1056">
        <f>'Input EIA Imports Petroleum'!A1055</f>
        <v/>
      </c>
      <c r="C1056">
        <f>'Input EIA Imports Petroleum'!K1055</f>
        <v/>
      </c>
      <c r="D1056">
        <f>'Input EIA Imports Petroleum'!L1055</f>
        <v/>
      </c>
      <c r="E1056">
        <f>VLOOKUP('Input EIA Imports Petroleum'!$E1055,'EIA Petroleum Classification'!$A:$B,2,FALSE)</f>
        <v/>
      </c>
    </row>
    <row r="1057" spans="1:5">
      <c r="A1057">
        <f>YEAR(B1057)</f>
        <v/>
      </c>
      <c r="B1057">
        <f>'Input EIA Imports Petroleum'!A1056</f>
        <v/>
      </c>
      <c r="C1057">
        <f>'Input EIA Imports Petroleum'!K1056</f>
        <v/>
      </c>
      <c r="D1057">
        <f>'Input EIA Imports Petroleum'!L1056</f>
        <v/>
      </c>
      <c r="E1057">
        <f>VLOOKUP('Input EIA Imports Petroleum'!$E1056,'EIA Petroleum Classification'!$A:$B,2,FALSE)</f>
        <v/>
      </c>
    </row>
    <row r="1058" spans="1:5">
      <c r="A1058">
        <f>YEAR(B1058)</f>
        <v/>
      </c>
      <c r="B1058">
        <f>'Input EIA Imports Petroleum'!A1057</f>
        <v/>
      </c>
      <c r="C1058">
        <f>'Input EIA Imports Petroleum'!K1057</f>
        <v/>
      </c>
      <c r="D1058">
        <f>'Input EIA Imports Petroleum'!L1057</f>
        <v/>
      </c>
      <c r="E1058">
        <f>VLOOKUP('Input EIA Imports Petroleum'!$E1057,'EIA Petroleum Classification'!$A:$B,2,FALSE)</f>
        <v/>
      </c>
    </row>
    <row r="1059" spans="1:5">
      <c r="A1059">
        <f>YEAR(B1059)</f>
        <v/>
      </c>
      <c r="B1059">
        <f>'Input EIA Imports Petroleum'!A1058</f>
        <v/>
      </c>
      <c r="C1059">
        <f>'Input EIA Imports Petroleum'!K1058</f>
        <v/>
      </c>
      <c r="D1059">
        <f>'Input EIA Imports Petroleum'!L1058</f>
        <v/>
      </c>
      <c r="E1059">
        <f>VLOOKUP('Input EIA Imports Petroleum'!$E1058,'EIA Petroleum Classification'!$A:$B,2,FALSE)</f>
        <v/>
      </c>
    </row>
    <row r="1060" spans="1:5">
      <c r="A1060">
        <f>YEAR(B1060)</f>
        <v/>
      </c>
      <c r="B1060">
        <f>'Input EIA Imports Petroleum'!A1059</f>
        <v/>
      </c>
      <c r="C1060">
        <f>'Input EIA Imports Petroleum'!K1059</f>
        <v/>
      </c>
      <c r="D1060">
        <f>'Input EIA Imports Petroleum'!L1059</f>
        <v/>
      </c>
      <c r="E1060">
        <f>VLOOKUP('Input EIA Imports Petroleum'!$E1059,'EIA Petroleum Classification'!$A:$B,2,FALSE)</f>
        <v/>
      </c>
    </row>
    <row r="1061" spans="1:5">
      <c r="A1061">
        <f>YEAR(B1061)</f>
        <v/>
      </c>
      <c r="B1061">
        <f>'Input EIA Imports Petroleum'!A1060</f>
        <v/>
      </c>
      <c r="C1061">
        <f>'Input EIA Imports Petroleum'!K1060</f>
        <v/>
      </c>
      <c r="D1061">
        <f>'Input EIA Imports Petroleum'!L1060</f>
        <v/>
      </c>
      <c r="E1061">
        <f>VLOOKUP('Input EIA Imports Petroleum'!$E1060,'EIA Petroleum Classification'!$A:$B,2,FALSE)</f>
        <v/>
      </c>
    </row>
    <row r="1062" spans="1:5">
      <c r="A1062">
        <f>YEAR(B1062)</f>
        <v/>
      </c>
      <c r="B1062">
        <f>'Input EIA Imports Petroleum'!A1061</f>
        <v/>
      </c>
      <c r="C1062">
        <f>'Input EIA Imports Petroleum'!K1061</f>
        <v/>
      </c>
      <c r="D1062">
        <f>'Input EIA Imports Petroleum'!L1061</f>
        <v/>
      </c>
      <c r="E1062">
        <f>VLOOKUP('Input EIA Imports Petroleum'!$E1061,'EIA Petroleum Classification'!$A:$B,2,FALSE)</f>
        <v/>
      </c>
    </row>
    <row r="1063" spans="1:5">
      <c r="A1063">
        <f>YEAR(B1063)</f>
        <v/>
      </c>
      <c r="B1063">
        <f>'Input EIA Imports Petroleum'!A1062</f>
        <v/>
      </c>
      <c r="C1063">
        <f>'Input EIA Imports Petroleum'!K1062</f>
        <v/>
      </c>
      <c r="D1063">
        <f>'Input EIA Imports Petroleum'!L1062</f>
        <v/>
      </c>
      <c r="E1063">
        <f>VLOOKUP('Input EIA Imports Petroleum'!$E1062,'EIA Petroleum Classification'!$A:$B,2,FALSE)</f>
        <v/>
      </c>
    </row>
    <row r="1064" spans="1:5">
      <c r="A1064">
        <f>YEAR(B1064)</f>
        <v/>
      </c>
      <c r="B1064">
        <f>'Input EIA Imports Petroleum'!A1063</f>
        <v/>
      </c>
      <c r="C1064">
        <f>'Input EIA Imports Petroleum'!K1063</f>
        <v/>
      </c>
      <c r="D1064">
        <f>'Input EIA Imports Petroleum'!L1063</f>
        <v/>
      </c>
      <c r="E1064">
        <f>VLOOKUP('Input EIA Imports Petroleum'!$E1063,'EIA Petroleum Classification'!$A:$B,2,FALSE)</f>
        <v/>
      </c>
    </row>
    <row r="1065" spans="1:5">
      <c r="A1065">
        <f>YEAR(B1065)</f>
        <v/>
      </c>
      <c r="B1065">
        <f>'Input EIA Imports Petroleum'!A1064</f>
        <v/>
      </c>
      <c r="C1065">
        <f>'Input EIA Imports Petroleum'!K1064</f>
        <v/>
      </c>
      <c r="D1065">
        <f>'Input EIA Imports Petroleum'!L1064</f>
        <v/>
      </c>
      <c r="E1065">
        <f>VLOOKUP('Input EIA Imports Petroleum'!$E1064,'EIA Petroleum Classification'!$A:$B,2,FALSE)</f>
        <v/>
      </c>
    </row>
    <row r="1066" spans="1:5">
      <c r="A1066">
        <f>YEAR(B1066)</f>
        <v/>
      </c>
      <c r="B1066">
        <f>'Input EIA Imports Petroleum'!A1065</f>
        <v/>
      </c>
      <c r="C1066">
        <f>'Input EIA Imports Petroleum'!K1065</f>
        <v/>
      </c>
      <c r="D1066">
        <f>'Input EIA Imports Petroleum'!L1065</f>
        <v/>
      </c>
      <c r="E1066">
        <f>VLOOKUP('Input EIA Imports Petroleum'!$E1065,'EIA Petroleum Classification'!$A:$B,2,FALSE)</f>
        <v/>
      </c>
    </row>
    <row r="1067" spans="1:5">
      <c r="A1067">
        <f>YEAR(B1067)</f>
        <v/>
      </c>
      <c r="B1067">
        <f>'Input EIA Imports Petroleum'!A1066</f>
        <v/>
      </c>
      <c r="C1067">
        <f>'Input EIA Imports Petroleum'!K1066</f>
        <v/>
      </c>
      <c r="D1067">
        <f>'Input EIA Imports Petroleum'!L1066</f>
        <v/>
      </c>
      <c r="E1067">
        <f>VLOOKUP('Input EIA Imports Petroleum'!$E1066,'EIA Petroleum Classification'!$A:$B,2,FALSE)</f>
        <v/>
      </c>
    </row>
    <row r="1068" spans="1:5">
      <c r="A1068">
        <f>YEAR(B1068)</f>
        <v/>
      </c>
      <c r="B1068">
        <f>'Input EIA Imports Petroleum'!A1067</f>
        <v/>
      </c>
      <c r="C1068">
        <f>'Input EIA Imports Petroleum'!K1067</f>
        <v/>
      </c>
      <c r="D1068">
        <f>'Input EIA Imports Petroleum'!L1067</f>
        <v/>
      </c>
      <c r="E1068">
        <f>VLOOKUP('Input EIA Imports Petroleum'!$E1067,'EIA Petroleum Classification'!$A:$B,2,FALSE)</f>
        <v/>
      </c>
    </row>
    <row r="1069" spans="1:5">
      <c r="A1069">
        <f>YEAR(B1069)</f>
        <v/>
      </c>
      <c r="B1069">
        <f>'Input EIA Imports Petroleum'!A1068</f>
        <v/>
      </c>
      <c r="C1069">
        <f>'Input EIA Imports Petroleum'!K1068</f>
        <v/>
      </c>
      <c r="D1069">
        <f>'Input EIA Imports Petroleum'!L1068</f>
        <v/>
      </c>
      <c r="E1069">
        <f>VLOOKUP('Input EIA Imports Petroleum'!$E1068,'EIA Petroleum Classification'!$A:$B,2,FALSE)</f>
        <v/>
      </c>
    </row>
    <row r="1070" spans="1:5">
      <c r="A1070">
        <f>YEAR(B1070)</f>
        <v/>
      </c>
      <c r="B1070">
        <f>'Input EIA Imports Petroleum'!A1069</f>
        <v/>
      </c>
      <c r="C1070">
        <f>'Input EIA Imports Petroleum'!K1069</f>
        <v/>
      </c>
      <c r="D1070">
        <f>'Input EIA Imports Petroleum'!L1069</f>
        <v/>
      </c>
      <c r="E1070">
        <f>VLOOKUP('Input EIA Imports Petroleum'!$E1069,'EIA Petroleum Classification'!$A:$B,2,FALSE)</f>
        <v/>
      </c>
    </row>
    <row r="1071" spans="1:5">
      <c r="A1071">
        <f>YEAR(B1071)</f>
        <v/>
      </c>
      <c r="B1071">
        <f>'Input EIA Imports Petroleum'!A1070</f>
        <v/>
      </c>
      <c r="C1071">
        <f>'Input EIA Imports Petroleum'!K1070</f>
        <v/>
      </c>
      <c r="D1071">
        <f>'Input EIA Imports Petroleum'!L1070</f>
        <v/>
      </c>
      <c r="E1071">
        <f>VLOOKUP('Input EIA Imports Petroleum'!$E1070,'EIA Petroleum Classification'!$A:$B,2,FALSE)</f>
        <v/>
      </c>
    </row>
    <row r="1072" spans="1:5">
      <c r="A1072">
        <f>YEAR(B1072)</f>
        <v/>
      </c>
      <c r="B1072">
        <f>'Input EIA Imports Petroleum'!A1071</f>
        <v/>
      </c>
      <c r="C1072">
        <f>'Input EIA Imports Petroleum'!K1071</f>
        <v/>
      </c>
      <c r="D1072">
        <f>'Input EIA Imports Petroleum'!L1071</f>
        <v/>
      </c>
      <c r="E1072">
        <f>VLOOKUP('Input EIA Imports Petroleum'!$E1071,'EIA Petroleum Classification'!$A:$B,2,FALSE)</f>
        <v/>
      </c>
    </row>
    <row r="1073" spans="1:5">
      <c r="A1073">
        <f>YEAR(B1073)</f>
        <v/>
      </c>
      <c r="B1073">
        <f>'Input EIA Imports Petroleum'!A1072</f>
        <v/>
      </c>
      <c r="C1073">
        <f>'Input EIA Imports Petroleum'!K1072</f>
        <v/>
      </c>
      <c r="D1073">
        <f>'Input EIA Imports Petroleum'!L1072</f>
        <v/>
      </c>
      <c r="E1073">
        <f>VLOOKUP('Input EIA Imports Petroleum'!$E1072,'EIA Petroleum Classification'!$A:$B,2,FALSE)</f>
        <v/>
      </c>
    </row>
    <row r="1074" spans="1:5">
      <c r="A1074">
        <f>YEAR(B1074)</f>
        <v/>
      </c>
      <c r="B1074">
        <f>'Input EIA Imports Petroleum'!A1073</f>
        <v/>
      </c>
      <c r="C1074">
        <f>'Input EIA Imports Petroleum'!K1073</f>
        <v/>
      </c>
      <c r="D1074">
        <f>'Input EIA Imports Petroleum'!L1073</f>
        <v/>
      </c>
      <c r="E1074">
        <f>VLOOKUP('Input EIA Imports Petroleum'!$E1073,'EIA Petroleum Classification'!$A:$B,2,FALSE)</f>
        <v/>
      </c>
    </row>
    <row r="1075" spans="1:5">
      <c r="A1075">
        <f>YEAR(B1075)</f>
        <v/>
      </c>
      <c r="B1075">
        <f>'Input EIA Imports Petroleum'!A1074</f>
        <v/>
      </c>
      <c r="C1075">
        <f>'Input EIA Imports Petroleum'!K1074</f>
        <v/>
      </c>
      <c r="D1075">
        <f>'Input EIA Imports Petroleum'!L1074</f>
        <v/>
      </c>
      <c r="E1075">
        <f>VLOOKUP('Input EIA Imports Petroleum'!$E1074,'EIA Petroleum Classification'!$A:$B,2,FALSE)</f>
        <v/>
      </c>
    </row>
    <row r="1076" spans="1:5">
      <c r="A1076">
        <f>YEAR(B1076)</f>
        <v/>
      </c>
      <c r="B1076">
        <f>'Input EIA Imports Petroleum'!A1075</f>
        <v/>
      </c>
      <c r="C1076">
        <f>'Input EIA Imports Petroleum'!K1075</f>
        <v/>
      </c>
      <c r="D1076">
        <f>'Input EIA Imports Petroleum'!L1075</f>
        <v/>
      </c>
      <c r="E1076">
        <f>VLOOKUP('Input EIA Imports Petroleum'!$E1075,'EIA Petroleum Classification'!$A:$B,2,FALSE)</f>
        <v/>
      </c>
    </row>
    <row r="1077" spans="1:5">
      <c r="A1077">
        <f>YEAR(B1077)</f>
        <v/>
      </c>
      <c r="B1077">
        <f>'Input EIA Imports Petroleum'!A1076</f>
        <v/>
      </c>
      <c r="C1077">
        <f>'Input EIA Imports Petroleum'!K1076</f>
        <v/>
      </c>
      <c r="D1077">
        <f>'Input EIA Imports Petroleum'!L1076</f>
        <v/>
      </c>
      <c r="E1077">
        <f>VLOOKUP('Input EIA Imports Petroleum'!$E1076,'EIA Petroleum Classification'!$A:$B,2,FALSE)</f>
        <v/>
      </c>
    </row>
    <row r="1078" spans="1:5">
      <c r="A1078">
        <f>YEAR(B1078)</f>
        <v/>
      </c>
      <c r="B1078">
        <f>'Input EIA Imports Petroleum'!A1077</f>
        <v/>
      </c>
      <c r="C1078">
        <f>'Input EIA Imports Petroleum'!K1077</f>
        <v/>
      </c>
      <c r="D1078">
        <f>'Input EIA Imports Petroleum'!L1077</f>
        <v/>
      </c>
      <c r="E1078">
        <f>VLOOKUP('Input EIA Imports Petroleum'!$E1077,'EIA Petroleum Classification'!$A:$B,2,FALSE)</f>
        <v/>
      </c>
    </row>
    <row r="1079" spans="1:5">
      <c r="A1079">
        <f>YEAR(B1079)</f>
        <v/>
      </c>
      <c r="B1079">
        <f>'Input EIA Imports Petroleum'!A1078</f>
        <v/>
      </c>
      <c r="C1079">
        <f>'Input EIA Imports Petroleum'!K1078</f>
        <v/>
      </c>
      <c r="D1079">
        <f>'Input EIA Imports Petroleum'!L1078</f>
        <v/>
      </c>
      <c r="E1079">
        <f>VLOOKUP('Input EIA Imports Petroleum'!$E1078,'EIA Petroleum Classification'!$A:$B,2,FALSE)</f>
        <v/>
      </c>
    </row>
    <row r="1080" spans="1:5">
      <c r="A1080">
        <f>YEAR(B1080)</f>
        <v/>
      </c>
      <c r="B1080">
        <f>'Input EIA Imports Petroleum'!A1079</f>
        <v/>
      </c>
      <c r="C1080">
        <f>'Input EIA Imports Petroleum'!K1079</f>
        <v/>
      </c>
      <c r="D1080">
        <f>'Input EIA Imports Petroleum'!L1079</f>
        <v/>
      </c>
      <c r="E1080">
        <f>VLOOKUP('Input EIA Imports Petroleum'!$E1079,'EIA Petroleum Classification'!$A:$B,2,FALSE)</f>
        <v/>
      </c>
    </row>
    <row r="1081" spans="1:5">
      <c r="A1081">
        <f>YEAR(B1081)</f>
        <v/>
      </c>
      <c r="B1081">
        <f>'Input EIA Imports Petroleum'!A1080</f>
        <v/>
      </c>
      <c r="C1081">
        <f>'Input EIA Imports Petroleum'!K1080</f>
        <v/>
      </c>
      <c r="D1081">
        <f>'Input EIA Imports Petroleum'!L1080</f>
        <v/>
      </c>
      <c r="E1081">
        <f>VLOOKUP('Input EIA Imports Petroleum'!$E1080,'EIA Petroleum Classification'!$A:$B,2,FALSE)</f>
        <v/>
      </c>
    </row>
    <row r="1082" spans="1:5">
      <c r="A1082">
        <f>YEAR(B1082)</f>
        <v/>
      </c>
      <c r="B1082">
        <f>'Input EIA Imports Petroleum'!A1081</f>
        <v/>
      </c>
      <c r="C1082">
        <f>'Input EIA Imports Petroleum'!K1081</f>
        <v/>
      </c>
      <c r="D1082">
        <f>'Input EIA Imports Petroleum'!L1081</f>
        <v/>
      </c>
      <c r="E1082">
        <f>VLOOKUP('Input EIA Imports Petroleum'!$E1081,'EIA Petroleum Classification'!$A:$B,2,FALSE)</f>
        <v/>
      </c>
    </row>
    <row r="1083" spans="1:5">
      <c r="A1083">
        <f>YEAR(B1083)</f>
        <v/>
      </c>
      <c r="B1083">
        <f>'Input EIA Imports Petroleum'!A1082</f>
        <v/>
      </c>
      <c r="C1083">
        <f>'Input EIA Imports Petroleum'!K1082</f>
        <v/>
      </c>
      <c r="D1083">
        <f>'Input EIA Imports Petroleum'!L1082</f>
        <v/>
      </c>
      <c r="E1083">
        <f>VLOOKUP('Input EIA Imports Petroleum'!$E1082,'EIA Petroleum Classification'!$A:$B,2,FALSE)</f>
        <v/>
      </c>
    </row>
    <row r="1084" spans="1:5">
      <c r="A1084">
        <f>YEAR(B1084)</f>
        <v/>
      </c>
      <c r="B1084">
        <f>'Input EIA Imports Petroleum'!A1083</f>
        <v/>
      </c>
      <c r="C1084">
        <f>'Input EIA Imports Petroleum'!K1083</f>
        <v/>
      </c>
      <c r="D1084">
        <f>'Input EIA Imports Petroleum'!L1083</f>
        <v/>
      </c>
      <c r="E1084">
        <f>VLOOKUP('Input EIA Imports Petroleum'!$E1083,'EIA Petroleum Classification'!$A:$B,2,FALSE)</f>
        <v/>
      </c>
    </row>
    <row r="1085" spans="1:5">
      <c r="A1085">
        <f>YEAR(B1085)</f>
        <v/>
      </c>
      <c r="B1085">
        <f>'Input EIA Imports Petroleum'!A1084</f>
        <v/>
      </c>
      <c r="C1085">
        <f>'Input EIA Imports Petroleum'!K1084</f>
        <v/>
      </c>
      <c r="D1085">
        <f>'Input EIA Imports Petroleum'!L1084</f>
        <v/>
      </c>
      <c r="E1085">
        <f>VLOOKUP('Input EIA Imports Petroleum'!$E1084,'EIA Petroleum Classification'!$A:$B,2,FALSE)</f>
        <v/>
      </c>
    </row>
    <row r="1086" spans="1:5">
      <c r="A1086">
        <f>YEAR(B1086)</f>
        <v/>
      </c>
      <c r="B1086">
        <f>'Input EIA Imports Petroleum'!A1085</f>
        <v/>
      </c>
      <c r="C1086">
        <f>'Input EIA Imports Petroleum'!K1085</f>
        <v/>
      </c>
      <c r="D1086">
        <f>'Input EIA Imports Petroleum'!L1085</f>
        <v/>
      </c>
      <c r="E1086">
        <f>VLOOKUP('Input EIA Imports Petroleum'!$E1085,'EIA Petroleum Classification'!$A:$B,2,FALSE)</f>
        <v/>
      </c>
    </row>
    <row r="1087" spans="1:5">
      <c r="A1087">
        <f>YEAR(B1087)</f>
        <v/>
      </c>
      <c r="B1087">
        <f>'Input EIA Imports Petroleum'!A1086</f>
        <v/>
      </c>
      <c r="C1087">
        <f>'Input EIA Imports Petroleum'!K1086</f>
        <v/>
      </c>
      <c r="D1087">
        <f>'Input EIA Imports Petroleum'!L1086</f>
        <v/>
      </c>
      <c r="E1087">
        <f>VLOOKUP('Input EIA Imports Petroleum'!$E1086,'EIA Petroleum Classification'!$A:$B,2,FALSE)</f>
        <v/>
      </c>
    </row>
    <row r="1088" spans="1:5">
      <c r="A1088">
        <f>YEAR(B1088)</f>
        <v/>
      </c>
      <c r="B1088">
        <f>'Input EIA Imports Petroleum'!A1087</f>
        <v/>
      </c>
      <c r="C1088">
        <f>'Input EIA Imports Petroleum'!K1087</f>
        <v/>
      </c>
      <c r="D1088">
        <f>'Input EIA Imports Petroleum'!L1087</f>
        <v/>
      </c>
      <c r="E1088">
        <f>VLOOKUP('Input EIA Imports Petroleum'!$E1087,'EIA Petroleum Classification'!$A:$B,2,FALSE)</f>
        <v/>
      </c>
    </row>
    <row r="1089" spans="1:5">
      <c r="A1089">
        <f>YEAR(B1089)</f>
        <v/>
      </c>
      <c r="B1089">
        <f>'Input EIA Imports Petroleum'!A1088</f>
        <v/>
      </c>
      <c r="C1089">
        <f>'Input EIA Imports Petroleum'!K1088</f>
        <v/>
      </c>
      <c r="D1089">
        <f>'Input EIA Imports Petroleum'!L1088</f>
        <v/>
      </c>
      <c r="E1089">
        <f>VLOOKUP('Input EIA Imports Petroleum'!$E1088,'EIA Petroleum Classification'!$A:$B,2,FALSE)</f>
        <v/>
      </c>
    </row>
    <row r="1090" spans="1:5">
      <c r="A1090">
        <f>YEAR(B1090)</f>
        <v/>
      </c>
      <c r="B1090">
        <f>'Input EIA Imports Petroleum'!A1089</f>
        <v/>
      </c>
      <c r="C1090">
        <f>'Input EIA Imports Petroleum'!K1089</f>
        <v/>
      </c>
      <c r="D1090">
        <f>'Input EIA Imports Petroleum'!L1089</f>
        <v/>
      </c>
      <c r="E1090">
        <f>VLOOKUP('Input EIA Imports Petroleum'!$E1089,'EIA Petroleum Classification'!$A:$B,2,FALSE)</f>
        <v/>
      </c>
    </row>
    <row r="1091" spans="1:5">
      <c r="A1091">
        <f>YEAR(B1091)</f>
        <v/>
      </c>
      <c r="B1091">
        <f>'Input EIA Imports Petroleum'!A1090</f>
        <v/>
      </c>
      <c r="C1091">
        <f>'Input EIA Imports Petroleum'!K1090</f>
        <v/>
      </c>
      <c r="D1091">
        <f>'Input EIA Imports Petroleum'!L1090</f>
        <v/>
      </c>
      <c r="E1091">
        <f>VLOOKUP('Input EIA Imports Petroleum'!$E1090,'EIA Petroleum Classification'!$A:$B,2,FALSE)</f>
        <v/>
      </c>
    </row>
    <row r="1092" spans="1:5">
      <c r="A1092">
        <f>YEAR(B1092)</f>
        <v/>
      </c>
      <c r="B1092">
        <f>'Input EIA Imports Petroleum'!A1091</f>
        <v/>
      </c>
      <c r="C1092">
        <f>'Input EIA Imports Petroleum'!K1091</f>
        <v/>
      </c>
      <c r="D1092">
        <f>'Input EIA Imports Petroleum'!L1091</f>
        <v/>
      </c>
      <c r="E1092">
        <f>VLOOKUP('Input EIA Imports Petroleum'!$E1091,'EIA Petroleum Classification'!$A:$B,2,FALSE)</f>
        <v/>
      </c>
    </row>
    <row r="1093" spans="1:5">
      <c r="A1093">
        <f>YEAR(B1093)</f>
        <v/>
      </c>
      <c r="B1093">
        <f>'Input EIA Imports Petroleum'!A1092</f>
        <v/>
      </c>
      <c r="C1093">
        <f>'Input EIA Imports Petroleum'!K1092</f>
        <v/>
      </c>
      <c r="D1093">
        <f>'Input EIA Imports Petroleum'!L1092</f>
        <v/>
      </c>
      <c r="E1093">
        <f>VLOOKUP('Input EIA Imports Petroleum'!$E1092,'EIA Petroleum Classification'!$A:$B,2,FALSE)</f>
        <v/>
      </c>
    </row>
    <row r="1094" spans="1:5">
      <c r="A1094">
        <f>YEAR(B1094)</f>
        <v/>
      </c>
      <c r="B1094">
        <f>'Input EIA Imports Petroleum'!A1093</f>
        <v/>
      </c>
      <c r="C1094">
        <f>'Input EIA Imports Petroleum'!K1093</f>
        <v/>
      </c>
      <c r="D1094">
        <f>'Input EIA Imports Petroleum'!L1093</f>
        <v/>
      </c>
      <c r="E1094">
        <f>VLOOKUP('Input EIA Imports Petroleum'!$E1093,'EIA Petroleum Classification'!$A:$B,2,FALSE)</f>
        <v/>
      </c>
    </row>
    <row r="1095" spans="1:5">
      <c r="A1095">
        <f>YEAR(B1095)</f>
        <v/>
      </c>
      <c r="B1095">
        <f>'Input EIA Imports Petroleum'!A1094</f>
        <v/>
      </c>
      <c r="C1095">
        <f>'Input EIA Imports Petroleum'!K1094</f>
        <v/>
      </c>
      <c r="D1095">
        <f>'Input EIA Imports Petroleum'!L1094</f>
        <v/>
      </c>
      <c r="E1095">
        <f>VLOOKUP('Input EIA Imports Petroleum'!$E1094,'EIA Petroleum Classification'!$A:$B,2,FALSE)</f>
        <v/>
      </c>
    </row>
    <row r="1096" spans="1:5">
      <c r="A1096">
        <f>YEAR(B1096)</f>
        <v/>
      </c>
      <c r="B1096">
        <f>'Input EIA Imports Petroleum'!A1095</f>
        <v/>
      </c>
      <c r="C1096">
        <f>'Input EIA Imports Petroleum'!K1095</f>
        <v/>
      </c>
      <c r="D1096">
        <f>'Input EIA Imports Petroleum'!L1095</f>
        <v/>
      </c>
      <c r="E1096">
        <f>VLOOKUP('Input EIA Imports Petroleum'!$E1095,'EIA Petroleum Classification'!$A:$B,2,FALSE)</f>
        <v/>
      </c>
    </row>
    <row r="1097" spans="1:5">
      <c r="A1097">
        <f>YEAR(B1097)</f>
        <v/>
      </c>
      <c r="B1097">
        <f>'Input EIA Imports Petroleum'!A1096</f>
        <v/>
      </c>
      <c r="C1097">
        <f>'Input EIA Imports Petroleum'!K1096</f>
        <v/>
      </c>
      <c r="D1097">
        <f>'Input EIA Imports Petroleum'!L1096</f>
        <v/>
      </c>
      <c r="E1097">
        <f>VLOOKUP('Input EIA Imports Petroleum'!$E1096,'EIA Petroleum Classification'!$A:$B,2,FALSE)</f>
        <v/>
      </c>
    </row>
    <row r="1098" spans="1:5">
      <c r="A1098">
        <f>YEAR(B1098)</f>
        <v/>
      </c>
      <c r="B1098">
        <f>'Input EIA Imports Petroleum'!A1097</f>
        <v/>
      </c>
      <c r="C1098">
        <f>'Input EIA Imports Petroleum'!K1097</f>
        <v/>
      </c>
      <c r="D1098">
        <f>'Input EIA Imports Petroleum'!L1097</f>
        <v/>
      </c>
      <c r="E1098">
        <f>VLOOKUP('Input EIA Imports Petroleum'!$E1097,'EIA Petroleum Classification'!$A:$B,2,FALSE)</f>
        <v/>
      </c>
    </row>
    <row r="1099" spans="1:5">
      <c r="A1099">
        <f>YEAR(B1099)</f>
        <v/>
      </c>
      <c r="B1099">
        <f>'Input EIA Imports Petroleum'!A1098</f>
        <v/>
      </c>
      <c r="C1099">
        <f>'Input EIA Imports Petroleum'!K1098</f>
        <v/>
      </c>
      <c r="D1099">
        <f>'Input EIA Imports Petroleum'!L1098</f>
        <v/>
      </c>
      <c r="E1099">
        <f>VLOOKUP('Input EIA Imports Petroleum'!$E1098,'EIA Petroleum Classification'!$A:$B,2,FALSE)</f>
        <v/>
      </c>
    </row>
    <row r="1100" spans="1:5">
      <c r="A1100">
        <f>YEAR(B1100)</f>
        <v/>
      </c>
      <c r="B1100">
        <f>'Input EIA Imports Petroleum'!A1099</f>
        <v/>
      </c>
      <c r="C1100">
        <f>'Input EIA Imports Petroleum'!K1099</f>
        <v/>
      </c>
      <c r="D1100">
        <f>'Input EIA Imports Petroleum'!L1099</f>
        <v/>
      </c>
      <c r="E1100">
        <f>VLOOKUP('Input EIA Imports Petroleum'!$E1099,'EIA Petroleum Classification'!$A:$B,2,FALSE)</f>
        <v/>
      </c>
    </row>
    <row r="1101" spans="1:5">
      <c r="A1101">
        <f>YEAR(B1101)</f>
        <v/>
      </c>
      <c r="B1101">
        <f>'Input EIA Imports Petroleum'!A1100</f>
        <v/>
      </c>
      <c r="C1101">
        <f>'Input EIA Imports Petroleum'!K1100</f>
        <v/>
      </c>
      <c r="D1101">
        <f>'Input EIA Imports Petroleum'!L1100</f>
        <v/>
      </c>
      <c r="E1101">
        <f>VLOOKUP('Input EIA Imports Petroleum'!$E1100,'EIA Petroleum Classification'!$A:$B,2,FALSE)</f>
        <v/>
      </c>
    </row>
    <row r="1102" spans="1:5">
      <c r="A1102">
        <f>YEAR(B1102)</f>
        <v/>
      </c>
      <c r="B1102">
        <f>'Input EIA Imports Petroleum'!A1101</f>
        <v/>
      </c>
      <c r="C1102">
        <f>'Input EIA Imports Petroleum'!K1101</f>
        <v/>
      </c>
      <c r="D1102">
        <f>'Input EIA Imports Petroleum'!L1101</f>
        <v/>
      </c>
      <c r="E1102">
        <f>VLOOKUP('Input EIA Imports Petroleum'!$E1101,'EIA Petroleum Classification'!$A:$B,2,FALSE)</f>
        <v/>
      </c>
    </row>
    <row r="1103" spans="1:5">
      <c r="A1103">
        <f>YEAR(B1103)</f>
        <v/>
      </c>
      <c r="B1103">
        <f>'Input EIA Imports Petroleum'!A1102</f>
        <v/>
      </c>
      <c r="C1103">
        <f>'Input EIA Imports Petroleum'!K1102</f>
        <v/>
      </c>
      <c r="D1103">
        <f>'Input EIA Imports Petroleum'!L1102</f>
        <v/>
      </c>
      <c r="E1103">
        <f>VLOOKUP('Input EIA Imports Petroleum'!$E1102,'EIA Petroleum Classification'!$A:$B,2,FALSE)</f>
        <v/>
      </c>
    </row>
    <row r="1104" spans="1:5">
      <c r="A1104">
        <f>YEAR(B1104)</f>
        <v/>
      </c>
      <c r="B1104">
        <f>'Input EIA Imports Petroleum'!A1103</f>
        <v/>
      </c>
      <c r="C1104">
        <f>'Input EIA Imports Petroleum'!K1103</f>
        <v/>
      </c>
      <c r="D1104">
        <f>'Input EIA Imports Petroleum'!L1103</f>
        <v/>
      </c>
      <c r="E1104">
        <f>VLOOKUP('Input EIA Imports Petroleum'!$E1103,'EIA Petroleum Classification'!$A:$B,2,FALSE)</f>
        <v/>
      </c>
    </row>
    <row r="1105" spans="1:5">
      <c r="A1105">
        <f>YEAR(B1105)</f>
        <v/>
      </c>
      <c r="B1105">
        <f>'Input EIA Imports Petroleum'!A1104</f>
        <v/>
      </c>
      <c r="C1105">
        <f>'Input EIA Imports Petroleum'!K1104</f>
        <v/>
      </c>
      <c r="D1105">
        <f>'Input EIA Imports Petroleum'!L1104</f>
        <v/>
      </c>
      <c r="E1105">
        <f>VLOOKUP('Input EIA Imports Petroleum'!$E1104,'EIA Petroleum Classification'!$A:$B,2,FALSE)</f>
        <v/>
      </c>
    </row>
    <row r="1106" spans="1:5">
      <c r="A1106">
        <f>YEAR(B1106)</f>
        <v/>
      </c>
      <c r="B1106">
        <f>'Input EIA Imports Petroleum'!A1105</f>
        <v/>
      </c>
      <c r="C1106">
        <f>'Input EIA Imports Petroleum'!K1105</f>
        <v/>
      </c>
      <c r="D1106">
        <f>'Input EIA Imports Petroleum'!L1105</f>
        <v/>
      </c>
      <c r="E1106">
        <f>VLOOKUP('Input EIA Imports Petroleum'!$E1105,'EIA Petroleum Classification'!$A:$B,2,FALSE)</f>
        <v/>
      </c>
    </row>
    <row r="1107" spans="1:5">
      <c r="A1107">
        <f>YEAR(B1107)</f>
        <v/>
      </c>
      <c r="B1107">
        <f>'Input EIA Imports Petroleum'!A1106</f>
        <v/>
      </c>
      <c r="C1107">
        <f>'Input EIA Imports Petroleum'!K1106</f>
        <v/>
      </c>
      <c r="D1107">
        <f>'Input EIA Imports Petroleum'!L1106</f>
        <v/>
      </c>
      <c r="E1107">
        <f>VLOOKUP('Input EIA Imports Petroleum'!$E1106,'EIA Petroleum Classification'!$A:$B,2,FALSE)</f>
        <v/>
      </c>
    </row>
    <row r="1108" spans="1:5">
      <c r="A1108">
        <f>YEAR(B1108)</f>
        <v/>
      </c>
      <c r="B1108">
        <f>'Input EIA Imports Petroleum'!A1107</f>
        <v/>
      </c>
      <c r="C1108">
        <f>'Input EIA Imports Petroleum'!K1107</f>
        <v/>
      </c>
      <c r="D1108">
        <f>'Input EIA Imports Petroleum'!L1107</f>
        <v/>
      </c>
      <c r="E1108">
        <f>VLOOKUP('Input EIA Imports Petroleum'!$E1107,'EIA Petroleum Classification'!$A:$B,2,FALSE)</f>
        <v/>
      </c>
    </row>
    <row r="1109" spans="1:5">
      <c r="A1109">
        <f>YEAR(B1109)</f>
        <v/>
      </c>
      <c r="B1109">
        <f>'Input EIA Imports Petroleum'!A1108</f>
        <v/>
      </c>
      <c r="C1109">
        <f>'Input EIA Imports Petroleum'!K1108</f>
        <v/>
      </c>
      <c r="D1109">
        <f>'Input EIA Imports Petroleum'!L1108</f>
        <v/>
      </c>
      <c r="E1109">
        <f>VLOOKUP('Input EIA Imports Petroleum'!$E1108,'EIA Petroleum Classification'!$A:$B,2,FALSE)</f>
        <v/>
      </c>
    </row>
    <row r="1110" spans="1:5">
      <c r="A1110">
        <f>YEAR(B1110)</f>
        <v/>
      </c>
      <c r="B1110">
        <f>'Input EIA Imports Petroleum'!A1109</f>
        <v/>
      </c>
      <c r="C1110">
        <f>'Input EIA Imports Petroleum'!K1109</f>
        <v/>
      </c>
      <c r="D1110">
        <f>'Input EIA Imports Petroleum'!L1109</f>
        <v/>
      </c>
      <c r="E1110">
        <f>VLOOKUP('Input EIA Imports Petroleum'!$E1109,'EIA Petroleum Classification'!$A:$B,2,FALSE)</f>
        <v/>
      </c>
    </row>
    <row r="1111" spans="1:5">
      <c r="A1111">
        <f>YEAR(B1111)</f>
        <v/>
      </c>
      <c r="B1111">
        <f>'Input EIA Imports Petroleum'!A1110</f>
        <v/>
      </c>
      <c r="C1111">
        <f>'Input EIA Imports Petroleum'!K1110</f>
        <v/>
      </c>
      <c r="D1111">
        <f>'Input EIA Imports Petroleum'!L1110</f>
        <v/>
      </c>
      <c r="E1111">
        <f>VLOOKUP('Input EIA Imports Petroleum'!$E1110,'EIA Petroleum Classification'!$A:$B,2,FALSE)</f>
        <v/>
      </c>
    </row>
    <row r="1112" spans="1:5">
      <c r="A1112">
        <f>YEAR(B1112)</f>
        <v/>
      </c>
      <c r="B1112">
        <f>'Input EIA Imports Petroleum'!A1111</f>
        <v/>
      </c>
      <c r="C1112">
        <f>'Input EIA Imports Petroleum'!K1111</f>
        <v/>
      </c>
      <c r="D1112">
        <f>'Input EIA Imports Petroleum'!L1111</f>
        <v/>
      </c>
      <c r="E1112">
        <f>VLOOKUP('Input EIA Imports Petroleum'!$E1111,'EIA Petroleum Classification'!$A:$B,2,FALSE)</f>
        <v/>
      </c>
    </row>
    <row r="1113" spans="1:5">
      <c r="A1113">
        <f>YEAR(B1113)</f>
        <v/>
      </c>
      <c r="B1113">
        <f>'Input EIA Imports Petroleum'!A1112</f>
        <v/>
      </c>
      <c r="C1113">
        <f>'Input EIA Imports Petroleum'!K1112</f>
        <v/>
      </c>
      <c r="D1113">
        <f>'Input EIA Imports Petroleum'!L1112</f>
        <v/>
      </c>
      <c r="E1113">
        <f>VLOOKUP('Input EIA Imports Petroleum'!$E1112,'EIA Petroleum Classification'!$A:$B,2,FALSE)</f>
        <v/>
      </c>
    </row>
    <row r="1114" spans="1:5">
      <c r="A1114">
        <f>YEAR(B1114)</f>
        <v/>
      </c>
      <c r="B1114">
        <f>'Input EIA Imports Petroleum'!A1113</f>
        <v/>
      </c>
      <c r="C1114">
        <f>'Input EIA Imports Petroleum'!K1113</f>
        <v/>
      </c>
      <c r="D1114">
        <f>'Input EIA Imports Petroleum'!L1113</f>
        <v/>
      </c>
      <c r="E1114">
        <f>VLOOKUP('Input EIA Imports Petroleum'!$E1113,'EIA Petroleum Classification'!$A:$B,2,FALSE)</f>
        <v/>
      </c>
    </row>
    <row r="1115" spans="1:5">
      <c r="A1115">
        <f>YEAR(B1115)</f>
        <v/>
      </c>
      <c r="B1115">
        <f>'Input EIA Imports Petroleum'!A1114</f>
        <v/>
      </c>
      <c r="C1115">
        <f>'Input EIA Imports Petroleum'!K1114</f>
        <v/>
      </c>
      <c r="D1115">
        <f>'Input EIA Imports Petroleum'!L1114</f>
        <v/>
      </c>
      <c r="E1115">
        <f>VLOOKUP('Input EIA Imports Petroleum'!$E1114,'EIA Petroleum Classification'!$A:$B,2,FALSE)</f>
        <v/>
      </c>
    </row>
    <row r="1116" spans="1:5">
      <c r="A1116">
        <f>YEAR(B1116)</f>
        <v/>
      </c>
      <c r="B1116">
        <f>'Input EIA Imports Petroleum'!A1115</f>
        <v/>
      </c>
      <c r="C1116">
        <f>'Input EIA Imports Petroleum'!K1115</f>
        <v/>
      </c>
      <c r="D1116">
        <f>'Input EIA Imports Petroleum'!L1115</f>
        <v/>
      </c>
      <c r="E1116">
        <f>VLOOKUP('Input EIA Imports Petroleum'!$E1115,'EIA Petroleum Classification'!$A:$B,2,FALSE)</f>
        <v/>
      </c>
    </row>
    <row r="1117" spans="1:5">
      <c r="A1117">
        <f>YEAR(B1117)</f>
        <v/>
      </c>
      <c r="B1117">
        <f>'Input EIA Imports Petroleum'!A1116</f>
        <v/>
      </c>
      <c r="C1117">
        <f>'Input EIA Imports Petroleum'!K1116</f>
        <v/>
      </c>
      <c r="D1117">
        <f>'Input EIA Imports Petroleum'!L1116</f>
        <v/>
      </c>
      <c r="E1117">
        <f>VLOOKUP('Input EIA Imports Petroleum'!$E1116,'EIA Petroleum Classification'!$A:$B,2,FALSE)</f>
        <v/>
      </c>
    </row>
    <row r="1118" spans="1:5">
      <c r="A1118">
        <f>YEAR(B1118)</f>
        <v/>
      </c>
      <c r="B1118">
        <f>'Input EIA Imports Petroleum'!A1117</f>
        <v/>
      </c>
      <c r="C1118">
        <f>'Input EIA Imports Petroleum'!K1117</f>
        <v/>
      </c>
      <c r="D1118">
        <f>'Input EIA Imports Petroleum'!L1117</f>
        <v/>
      </c>
      <c r="E1118">
        <f>VLOOKUP('Input EIA Imports Petroleum'!$E1117,'EIA Petroleum Classification'!$A:$B,2,FALSE)</f>
        <v/>
      </c>
    </row>
    <row r="1119" spans="1:5">
      <c r="A1119">
        <f>YEAR(B1119)</f>
        <v/>
      </c>
      <c r="B1119">
        <f>'Input EIA Imports Petroleum'!A1118</f>
        <v/>
      </c>
      <c r="C1119">
        <f>'Input EIA Imports Petroleum'!K1118</f>
        <v/>
      </c>
      <c r="D1119">
        <f>'Input EIA Imports Petroleum'!L1118</f>
        <v/>
      </c>
      <c r="E1119">
        <f>VLOOKUP('Input EIA Imports Petroleum'!$E1118,'EIA Petroleum Classification'!$A:$B,2,FALSE)</f>
        <v/>
      </c>
    </row>
    <row r="1120" spans="1:5">
      <c r="A1120">
        <f>YEAR(B1120)</f>
        <v/>
      </c>
      <c r="B1120">
        <f>'Input EIA Imports Petroleum'!A1119</f>
        <v/>
      </c>
      <c r="C1120">
        <f>'Input EIA Imports Petroleum'!K1119</f>
        <v/>
      </c>
      <c r="D1120">
        <f>'Input EIA Imports Petroleum'!L1119</f>
        <v/>
      </c>
      <c r="E1120">
        <f>VLOOKUP('Input EIA Imports Petroleum'!$E1119,'EIA Petroleum Classification'!$A:$B,2,FALSE)</f>
        <v/>
      </c>
    </row>
    <row r="1121" spans="1:5">
      <c r="A1121">
        <f>YEAR(B1121)</f>
        <v/>
      </c>
      <c r="B1121">
        <f>'Input EIA Imports Petroleum'!A1120</f>
        <v/>
      </c>
      <c r="C1121">
        <f>'Input EIA Imports Petroleum'!K1120</f>
        <v/>
      </c>
      <c r="D1121">
        <f>'Input EIA Imports Petroleum'!L1120</f>
        <v/>
      </c>
      <c r="E1121">
        <f>VLOOKUP('Input EIA Imports Petroleum'!$E1120,'EIA Petroleum Classification'!$A:$B,2,FALSE)</f>
        <v/>
      </c>
    </row>
    <row r="1122" spans="1:5">
      <c r="A1122">
        <f>YEAR(B1122)</f>
        <v/>
      </c>
      <c r="B1122">
        <f>'Input EIA Imports Petroleum'!A1121</f>
        <v/>
      </c>
      <c r="C1122">
        <f>'Input EIA Imports Petroleum'!K1121</f>
        <v/>
      </c>
      <c r="D1122">
        <f>'Input EIA Imports Petroleum'!L1121</f>
        <v/>
      </c>
      <c r="E1122">
        <f>VLOOKUP('Input EIA Imports Petroleum'!$E1121,'EIA Petroleum Classification'!$A:$B,2,FALSE)</f>
        <v/>
      </c>
    </row>
    <row r="1123" spans="1:5">
      <c r="A1123">
        <f>YEAR(B1123)</f>
        <v/>
      </c>
      <c r="B1123">
        <f>'Input EIA Imports Petroleum'!A1122</f>
        <v/>
      </c>
      <c r="C1123">
        <f>'Input EIA Imports Petroleum'!K1122</f>
        <v/>
      </c>
      <c r="D1123">
        <f>'Input EIA Imports Petroleum'!L1122</f>
        <v/>
      </c>
      <c r="E1123">
        <f>VLOOKUP('Input EIA Imports Petroleum'!$E1122,'EIA Petroleum Classification'!$A:$B,2,FALSE)</f>
        <v/>
      </c>
    </row>
    <row r="1124" spans="1:5">
      <c r="A1124">
        <f>YEAR(B1124)</f>
        <v/>
      </c>
      <c r="B1124">
        <f>'Input EIA Imports Petroleum'!A1123</f>
        <v/>
      </c>
      <c r="C1124">
        <f>'Input EIA Imports Petroleum'!K1123</f>
        <v/>
      </c>
      <c r="D1124">
        <f>'Input EIA Imports Petroleum'!L1123</f>
        <v/>
      </c>
      <c r="E1124">
        <f>VLOOKUP('Input EIA Imports Petroleum'!$E1123,'EIA Petroleum Classification'!$A:$B,2,FALSE)</f>
        <v/>
      </c>
    </row>
    <row r="1125" spans="1:5">
      <c r="A1125">
        <f>YEAR(B1125)</f>
        <v/>
      </c>
      <c r="B1125">
        <f>'Input EIA Imports Petroleum'!A1124</f>
        <v/>
      </c>
      <c r="C1125">
        <f>'Input EIA Imports Petroleum'!K1124</f>
        <v/>
      </c>
      <c r="D1125">
        <f>'Input EIA Imports Petroleum'!L1124</f>
        <v/>
      </c>
      <c r="E1125">
        <f>VLOOKUP('Input EIA Imports Petroleum'!$E1124,'EIA Petroleum Classification'!$A:$B,2,FALSE)</f>
        <v/>
      </c>
    </row>
    <row r="1126" spans="1:5">
      <c r="A1126">
        <f>YEAR(B1126)</f>
        <v/>
      </c>
      <c r="B1126">
        <f>'Input EIA Imports Petroleum'!A1125</f>
        <v/>
      </c>
      <c r="C1126">
        <f>'Input EIA Imports Petroleum'!K1125</f>
        <v/>
      </c>
      <c r="D1126">
        <f>'Input EIA Imports Petroleum'!L1125</f>
        <v/>
      </c>
      <c r="E1126">
        <f>VLOOKUP('Input EIA Imports Petroleum'!$E1125,'EIA Petroleum Classification'!$A:$B,2,FALSE)</f>
        <v/>
      </c>
    </row>
    <row r="1127" spans="1:5">
      <c r="A1127">
        <f>YEAR(B1127)</f>
        <v/>
      </c>
      <c r="B1127">
        <f>'Input EIA Imports Petroleum'!A1126</f>
        <v/>
      </c>
      <c r="C1127">
        <f>'Input EIA Imports Petroleum'!K1126</f>
        <v/>
      </c>
      <c r="D1127">
        <f>'Input EIA Imports Petroleum'!L1126</f>
        <v/>
      </c>
      <c r="E1127">
        <f>VLOOKUP('Input EIA Imports Petroleum'!$E1126,'EIA Petroleum Classification'!$A:$B,2,FALSE)</f>
        <v/>
      </c>
    </row>
    <row r="1128" spans="1:5">
      <c r="A1128">
        <f>YEAR(B1128)</f>
        <v/>
      </c>
      <c r="B1128">
        <f>'Input EIA Imports Petroleum'!A1127</f>
        <v/>
      </c>
      <c r="C1128">
        <f>'Input EIA Imports Petroleum'!K1127</f>
        <v/>
      </c>
      <c r="D1128">
        <f>'Input EIA Imports Petroleum'!L1127</f>
        <v/>
      </c>
      <c r="E1128">
        <f>VLOOKUP('Input EIA Imports Petroleum'!$E1127,'EIA Petroleum Classification'!$A:$B,2,FALSE)</f>
        <v/>
      </c>
    </row>
    <row r="1129" spans="1:5">
      <c r="A1129">
        <f>YEAR(B1129)</f>
        <v/>
      </c>
      <c r="B1129">
        <f>'Input EIA Imports Petroleum'!A1128</f>
        <v/>
      </c>
      <c r="C1129">
        <f>'Input EIA Imports Petroleum'!K1128</f>
        <v/>
      </c>
      <c r="D1129">
        <f>'Input EIA Imports Petroleum'!L1128</f>
        <v/>
      </c>
      <c r="E1129">
        <f>VLOOKUP('Input EIA Imports Petroleum'!$E1128,'EIA Petroleum Classification'!$A:$B,2,FALSE)</f>
        <v/>
      </c>
    </row>
    <row r="1130" spans="1:5">
      <c r="A1130">
        <f>YEAR(B1130)</f>
        <v/>
      </c>
      <c r="B1130">
        <f>'Input EIA Imports Petroleum'!A1129</f>
        <v/>
      </c>
      <c r="C1130">
        <f>'Input EIA Imports Petroleum'!K1129</f>
        <v/>
      </c>
      <c r="D1130">
        <f>'Input EIA Imports Petroleum'!L1129</f>
        <v/>
      </c>
      <c r="E1130">
        <f>VLOOKUP('Input EIA Imports Petroleum'!$E1129,'EIA Petroleum Classification'!$A:$B,2,FALSE)</f>
        <v/>
      </c>
    </row>
    <row r="1131" spans="1:5">
      <c r="A1131">
        <f>YEAR(B1131)</f>
        <v/>
      </c>
      <c r="B1131">
        <f>'Input EIA Imports Petroleum'!A1130</f>
        <v/>
      </c>
      <c r="C1131">
        <f>'Input EIA Imports Petroleum'!K1130</f>
        <v/>
      </c>
      <c r="D1131">
        <f>'Input EIA Imports Petroleum'!L1130</f>
        <v/>
      </c>
      <c r="E1131">
        <f>VLOOKUP('Input EIA Imports Petroleum'!$E1130,'EIA Petroleum Classification'!$A:$B,2,FALSE)</f>
        <v/>
      </c>
    </row>
    <row r="1132" spans="1:5">
      <c r="A1132">
        <f>YEAR(B1132)</f>
        <v/>
      </c>
      <c r="B1132">
        <f>'Input EIA Imports Petroleum'!A1131</f>
        <v/>
      </c>
      <c r="C1132">
        <f>'Input EIA Imports Petroleum'!K1131</f>
        <v/>
      </c>
      <c r="D1132">
        <f>'Input EIA Imports Petroleum'!L1131</f>
        <v/>
      </c>
      <c r="E1132">
        <f>VLOOKUP('Input EIA Imports Petroleum'!$E1131,'EIA Petroleum Classification'!$A:$B,2,FALSE)</f>
        <v/>
      </c>
    </row>
    <row r="1133" spans="1:5">
      <c r="A1133">
        <f>YEAR(B1133)</f>
        <v/>
      </c>
      <c r="B1133">
        <f>'Input EIA Imports Petroleum'!A1132</f>
        <v/>
      </c>
      <c r="C1133">
        <f>'Input EIA Imports Petroleum'!K1132</f>
        <v/>
      </c>
      <c r="D1133">
        <f>'Input EIA Imports Petroleum'!L1132</f>
        <v/>
      </c>
      <c r="E1133">
        <f>VLOOKUP('Input EIA Imports Petroleum'!$E1132,'EIA Petroleum Classification'!$A:$B,2,FALSE)</f>
        <v/>
      </c>
    </row>
    <row r="1134" spans="1:5">
      <c r="A1134">
        <f>YEAR(B1134)</f>
        <v/>
      </c>
      <c r="B1134">
        <f>'Input EIA Imports Petroleum'!A1133</f>
        <v/>
      </c>
      <c r="C1134">
        <f>'Input EIA Imports Petroleum'!K1133</f>
        <v/>
      </c>
      <c r="D1134">
        <f>'Input EIA Imports Petroleum'!L1133</f>
        <v/>
      </c>
      <c r="E1134">
        <f>VLOOKUP('Input EIA Imports Petroleum'!$E1133,'EIA Petroleum Classification'!$A:$B,2,FALSE)</f>
        <v/>
      </c>
    </row>
    <row r="1135" spans="1:5">
      <c r="A1135">
        <f>YEAR(B1135)</f>
        <v/>
      </c>
      <c r="B1135">
        <f>'Input EIA Imports Petroleum'!A1134</f>
        <v/>
      </c>
      <c r="C1135">
        <f>'Input EIA Imports Petroleum'!K1134</f>
        <v/>
      </c>
      <c r="D1135">
        <f>'Input EIA Imports Petroleum'!L1134</f>
        <v/>
      </c>
      <c r="E1135">
        <f>VLOOKUP('Input EIA Imports Petroleum'!$E1134,'EIA Petroleum Classification'!$A:$B,2,FALSE)</f>
        <v/>
      </c>
    </row>
    <row r="1136" spans="1:5">
      <c r="A1136">
        <f>YEAR(B1136)</f>
        <v/>
      </c>
      <c r="B1136">
        <f>'Input EIA Imports Petroleum'!A1135</f>
        <v/>
      </c>
      <c r="C1136">
        <f>'Input EIA Imports Petroleum'!K1135</f>
        <v/>
      </c>
      <c r="D1136">
        <f>'Input EIA Imports Petroleum'!L1135</f>
        <v/>
      </c>
      <c r="E1136">
        <f>VLOOKUP('Input EIA Imports Petroleum'!$E1135,'EIA Petroleum Classification'!$A:$B,2,FALSE)</f>
        <v/>
      </c>
    </row>
    <row r="1137" spans="1:5">
      <c r="A1137">
        <f>YEAR(B1137)</f>
        <v/>
      </c>
      <c r="B1137">
        <f>'Input EIA Imports Petroleum'!A1136</f>
        <v/>
      </c>
      <c r="C1137">
        <f>'Input EIA Imports Petroleum'!K1136</f>
        <v/>
      </c>
      <c r="D1137">
        <f>'Input EIA Imports Petroleum'!L1136</f>
        <v/>
      </c>
      <c r="E1137">
        <f>VLOOKUP('Input EIA Imports Petroleum'!$E1136,'EIA Petroleum Classification'!$A:$B,2,FALSE)</f>
        <v/>
      </c>
    </row>
    <row r="1138" spans="1:5">
      <c r="A1138">
        <f>YEAR(B1138)</f>
        <v/>
      </c>
      <c r="B1138">
        <f>'Input EIA Imports Petroleum'!A1137</f>
        <v/>
      </c>
      <c r="C1138">
        <f>'Input EIA Imports Petroleum'!K1137</f>
        <v/>
      </c>
      <c r="D1138">
        <f>'Input EIA Imports Petroleum'!L1137</f>
        <v/>
      </c>
      <c r="E1138">
        <f>VLOOKUP('Input EIA Imports Petroleum'!$E1137,'EIA Petroleum Classification'!$A:$B,2,FALSE)</f>
        <v/>
      </c>
    </row>
    <row r="1139" spans="1:5">
      <c r="A1139">
        <f>YEAR(B1139)</f>
        <v/>
      </c>
      <c r="B1139">
        <f>'Input EIA Imports Petroleum'!A1138</f>
        <v/>
      </c>
      <c r="C1139">
        <f>'Input EIA Imports Petroleum'!K1138</f>
        <v/>
      </c>
      <c r="D1139">
        <f>'Input EIA Imports Petroleum'!L1138</f>
        <v/>
      </c>
      <c r="E1139">
        <f>VLOOKUP('Input EIA Imports Petroleum'!$E1138,'EIA Petroleum Classification'!$A:$B,2,FALSE)</f>
        <v/>
      </c>
    </row>
    <row r="1140" spans="1:5">
      <c r="A1140">
        <f>YEAR(B1140)</f>
        <v/>
      </c>
      <c r="B1140">
        <f>'Input EIA Imports Petroleum'!A1139</f>
        <v/>
      </c>
      <c r="C1140">
        <f>'Input EIA Imports Petroleum'!K1139</f>
        <v/>
      </c>
      <c r="D1140">
        <f>'Input EIA Imports Petroleum'!L1139</f>
        <v/>
      </c>
      <c r="E1140">
        <f>VLOOKUP('Input EIA Imports Petroleum'!$E1139,'EIA Petroleum Classification'!$A:$B,2,FALSE)</f>
        <v/>
      </c>
    </row>
    <row r="1141" spans="1:5">
      <c r="A1141">
        <f>YEAR(B1141)</f>
        <v/>
      </c>
      <c r="B1141">
        <f>'Input EIA Imports Petroleum'!A1140</f>
        <v/>
      </c>
      <c r="C1141">
        <f>'Input EIA Imports Petroleum'!K1140</f>
        <v/>
      </c>
      <c r="D1141">
        <f>'Input EIA Imports Petroleum'!L1140</f>
        <v/>
      </c>
      <c r="E1141">
        <f>VLOOKUP('Input EIA Imports Petroleum'!$E1140,'EIA Petroleum Classification'!$A:$B,2,FALSE)</f>
        <v/>
      </c>
    </row>
    <row r="1142" spans="1:5">
      <c r="A1142">
        <f>YEAR(B1142)</f>
        <v/>
      </c>
      <c r="B1142">
        <f>'Input EIA Imports Petroleum'!A1141</f>
        <v/>
      </c>
      <c r="C1142">
        <f>'Input EIA Imports Petroleum'!K1141</f>
        <v/>
      </c>
      <c r="D1142">
        <f>'Input EIA Imports Petroleum'!L1141</f>
        <v/>
      </c>
      <c r="E1142">
        <f>VLOOKUP('Input EIA Imports Petroleum'!$E1141,'EIA Petroleum Classification'!$A:$B,2,FALSE)</f>
        <v/>
      </c>
    </row>
    <row r="1143" spans="1:5">
      <c r="A1143">
        <f>YEAR(B1143)</f>
        <v/>
      </c>
      <c r="B1143">
        <f>'Input EIA Imports Petroleum'!A1142</f>
        <v/>
      </c>
      <c r="C1143">
        <f>'Input EIA Imports Petroleum'!K1142</f>
        <v/>
      </c>
      <c r="D1143">
        <f>'Input EIA Imports Petroleum'!L1142</f>
        <v/>
      </c>
      <c r="E1143">
        <f>VLOOKUP('Input EIA Imports Petroleum'!$E1142,'EIA Petroleum Classification'!$A:$B,2,FALSE)</f>
        <v/>
      </c>
    </row>
    <row r="1144" spans="1:5">
      <c r="A1144">
        <f>YEAR(B1144)</f>
        <v/>
      </c>
      <c r="B1144">
        <f>'Input EIA Imports Petroleum'!A1143</f>
        <v/>
      </c>
      <c r="C1144">
        <f>'Input EIA Imports Petroleum'!K1143</f>
        <v/>
      </c>
      <c r="D1144">
        <f>'Input EIA Imports Petroleum'!L1143</f>
        <v/>
      </c>
      <c r="E1144">
        <f>VLOOKUP('Input EIA Imports Petroleum'!$E1143,'EIA Petroleum Classification'!$A:$B,2,FALSE)</f>
        <v/>
      </c>
    </row>
    <row r="1145" spans="1:5">
      <c r="A1145">
        <f>YEAR(B1145)</f>
        <v/>
      </c>
      <c r="B1145">
        <f>'Input EIA Imports Petroleum'!A1144</f>
        <v/>
      </c>
      <c r="C1145">
        <f>'Input EIA Imports Petroleum'!K1144</f>
        <v/>
      </c>
      <c r="D1145">
        <f>'Input EIA Imports Petroleum'!L1144</f>
        <v/>
      </c>
      <c r="E1145">
        <f>VLOOKUP('Input EIA Imports Petroleum'!$E1144,'EIA Petroleum Classification'!$A:$B,2,FALSE)</f>
        <v/>
      </c>
    </row>
    <row r="1146" spans="1:5">
      <c r="A1146">
        <f>YEAR(B1146)</f>
        <v/>
      </c>
      <c r="B1146">
        <f>'Input EIA Imports Petroleum'!A1145</f>
        <v/>
      </c>
      <c r="C1146">
        <f>'Input EIA Imports Petroleum'!K1145</f>
        <v/>
      </c>
      <c r="D1146">
        <f>'Input EIA Imports Petroleum'!L1145</f>
        <v/>
      </c>
      <c r="E1146">
        <f>VLOOKUP('Input EIA Imports Petroleum'!$E1145,'EIA Petroleum Classification'!$A:$B,2,FALSE)</f>
        <v/>
      </c>
    </row>
    <row r="1147" spans="1:5">
      <c r="A1147">
        <f>YEAR(B1147)</f>
        <v/>
      </c>
      <c r="B1147">
        <f>'Input EIA Imports Petroleum'!A1146</f>
        <v/>
      </c>
      <c r="C1147">
        <f>'Input EIA Imports Petroleum'!K1146</f>
        <v/>
      </c>
      <c r="D1147">
        <f>'Input EIA Imports Petroleum'!L1146</f>
        <v/>
      </c>
      <c r="E1147">
        <f>VLOOKUP('Input EIA Imports Petroleum'!$E1146,'EIA Petroleum Classification'!$A:$B,2,FALSE)</f>
        <v/>
      </c>
    </row>
    <row r="1148" spans="1:5">
      <c r="A1148">
        <f>YEAR(B1148)</f>
        <v/>
      </c>
      <c r="B1148">
        <f>'Input EIA Imports Petroleum'!A1147</f>
        <v/>
      </c>
      <c r="C1148">
        <f>'Input EIA Imports Petroleum'!K1147</f>
        <v/>
      </c>
      <c r="D1148">
        <f>'Input EIA Imports Petroleum'!L1147</f>
        <v/>
      </c>
      <c r="E1148">
        <f>VLOOKUP('Input EIA Imports Petroleum'!$E1147,'EIA Petroleum Classification'!$A:$B,2,FALSE)</f>
        <v/>
      </c>
    </row>
    <row r="1149" spans="1:5">
      <c r="A1149">
        <f>YEAR(B1149)</f>
        <v/>
      </c>
      <c r="B1149">
        <f>'Input EIA Imports Petroleum'!A1148</f>
        <v/>
      </c>
      <c r="C1149">
        <f>'Input EIA Imports Petroleum'!K1148</f>
        <v/>
      </c>
      <c r="D1149">
        <f>'Input EIA Imports Petroleum'!L1148</f>
        <v/>
      </c>
      <c r="E1149">
        <f>VLOOKUP('Input EIA Imports Petroleum'!$E1148,'EIA Petroleum Classification'!$A:$B,2,FALSE)</f>
        <v/>
      </c>
    </row>
    <row r="1150" spans="1:5">
      <c r="A1150">
        <f>YEAR(B1150)</f>
        <v/>
      </c>
      <c r="B1150">
        <f>'Input EIA Imports Petroleum'!A1149</f>
        <v/>
      </c>
      <c r="C1150">
        <f>'Input EIA Imports Petroleum'!K1149</f>
        <v/>
      </c>
      <c r="D1150">
        <f>'Input EIA Imports Petroleum'!L1149</f>
        <v/>
      </c>
      <c r="E1150">
        <f>VLOOKUP('Input EIA Imports Petroleum'!$E1149,'EIA Petroleum Classification'!$A:$B,2,FALSE)</f>
        <v/>
      </c>
    </row>
    <row r="1151" spans="1:5">
      <c r="A1151">
        <f>YEAR(B1151)</f>
        <v/>
      </c>
      <c r="B1151">
        <f>'Input EIA Imports Petroleum'!A1150</f>
        <v/>
      </c>
      <c r="C1151">
        <f>'Input EIA Imports Petroleum'!K1150</f>
        <v/>
      </c>
      <c r="D1151">
        <f>'Input EIA Imports Petroleum'!L1150</f>
        <v/>
      </c>
      <c r="E1151">
        <f>VLOOKUP('Input EIA Imports Petroleum'!$E1150,'EIA Petroleum Classification'!$A:$B,2,FALSE)</f>
        <v/>
      </c>
    </row>
    <row r="1152" spans="1:5">
      <c r="A1152">
        <f>YEAR(B1152)</f>
        <v/>
      </c>
      <c r="B1152">
        <f>'Input EIA Imports Petroleum'!A1151</f>
        <v/>
      </c>
      <c r="C1152">
        <f>'Input EIA Imports Petroleum'!K1151</f>
        <v/>
      </c>
      <c r="D1152">
        <f>'Input EIA Imports Petroleum'!L1151</f>
        <v/>
      </c>
      <c r="E1152">
        <f>VLOOKUP('Input EIA Imports Petroleum'!$E1151,'EIA Petroleum Classification'!$A:$B,2,FALSE)</f>
        <v/>
      </c>
    </row>
    <row r="1153" spans="1:5">
      <c r="A1153">
        <f>YEAR(B1153)</f>
        <v/>
      </c>
      <c r="B1153">
        <f>'Input EIA Imports Petroleum'!A1152</f>
        <v/>
      </c>
      <c r="C1153">
        <f>'Input EIA Imports Petroleum'!K1152</f>
        <v/>
      </c>
      <c r="D1153">
        <f>'Input EIA Imports Petroleum'!L1152</f>
        <v/>
      </c>
      <c r="E1153">
        <f>VLOOKUP('Input EIA Imports Petroleum'!$E1152,'EIA Petroleum Classification'!$A:$B,2,FALSE)</f>
        <v/>
      </c>
    </row>
    <row r="1154" spans="1:5">
      <c r="A1154">
        <f>YEAR(B1154)</f>
        <v/>
      </c>
      <c r="B1154">
        <f>'Input EIA Imports Petroleum'!A1153</f>
        <v/>
      </c>
      <c r="C1154">
        <f>'Input EIA Imports Petroleum'!K1153</f>
        <v/>
      </c>
      <c r="D1154">
        <f>'Input EIA Imports Petroleum'!L1153</f>
        <v/>
      </c>
      <c r="E1154">
        <f>VLOOKUP('Input EIA Imports Petroleum'!$E1153,'EIA Petroleum Classification'!$A:$B,2,FALSE)</f>
        <v/>
      </c>
    </row>
    <row r="1155" spans="1:5">
      <c r="A1155">
        <f>YEAR(B1155)</f>
        <v/>
      </c>
      <c r="B1155">
        <f>'Input EIA Imports Petroleum'!A1154</f>
        <v/>
      </c>
      <c r="C1155">
        <f>'Input EIA Imports Petroleum'!K1154</f>
        <v/>
      </c>
      <c r="D1155">
        <f>'Input EIA Imports Petroleum'!L1154</f>
        <v/>
      </c>
      <c r="E1155">
        <f>VLOOKUP('Input EIA Imports Petroleum'!$E1154,'EIA Petroleum Classification'!$A:$B,2,FALSE)</f>
        <v/>
      </c>
    </row>
    <row r="1156" spans="1:5">
      <c r="A1156">
        <f>YEAR(B1156)</f>
        <v/>
      </c>
      <c r="B1156">
        <f>'Input EIA Imports Petroleum'!A1155</f>
        <v/>
      </c>
      <c r="C1156">
        <f>'Input EIA Imports Petroleum'!K1155</f>
        <v/>
      </c>
      <c r="D1156">
        <f>'Input EIA Imports Petroleum'!L1155</f>
        <v/>
      </c>
      <c r="E1156">
        <f>VLOOKUP('Input EIA Imports Petroleum'!$E1155,'EIA Petroleum Classification'!$A:$B,2,FALSE)</f>
        <v/>
      </c>
    </row>
    <row r="1157" spans="1:5">
      <c r="A1157">
        <f>YEAR(B1157)</f>
        <v/>
      </c>
      <c r="B1157">
        <f>'Input EIA Imports Petroleum'!A1156</f>
        <v/>
      </c>
      <c r="C1157">
        <f>'Input EIA Imports Petroleum'!K1156</f>
        <v/>
      </c>
      <c r="D1157">
        <f>'Input EIA Imports Petroleum'!L1156</f>
        <v/>
      </c>
      <c r="E1157">
        <f>VLOOKUP('Input EIA Imports Petroleum'!$E1156,'EIA Petroleum Classification'!$A:$B,2,FALSE)</f>
        <v/>
      </c>
    </row>
    <row r="1158" spans="1:5">
      <c r="A1158">
        <f>YEAR(B1158)</f>
        <v/>
      </c>
      <c r="B1158">
        <f>'Input EIA Imports Petroleum'!A1157</f>
        <v/>
      </c>
      <c r="C1158">
        <f>'Input EIA Imports Petroleum'!K1157</f>
        <v/>
      </c>
      <c r="D1158">
        <f>'Input EIA Imports Petroleum'!L1157</f>
        <v/>
      </c>
      <c r="E1158">
        <f>VLOOKUP('Input EIA Imports Petroleum'!$E1157,'EIA Petroleum Classification'!$A:$B,2,FALSE)</f>
        <v/>
      </c>
    </row>
    <row r="1159" spans="1:5">
      <c r="A1159">
        <f>YEAR(B1159)</f>
        <v/>
      </c>
      <c r="B1159">
        <f>'Input EIA Imports Petroleum'!A1158</f>
        <v/>
      </c>
      <c r="C1159">
        <f>'Input EIA Imports Petroleum'!K1158</f>
        <v/>
      </c>
      <c r="D1159">
        <f>'Input EIA Imports Petroleum'!L1158</f>
        <v/>
      </c>
      <c r="E1159">
        <f>VLOOKUP('Input EIA Imports Petroleum'!$E1158,'EIA Petroleum Classification'!$A:$B,2,FALSE)</f>
        <v/>
      </c>
    </row>
    <row r="1160" spans="1:5">
      <c r="A1160">
        <f>YEAR(B1160)</f>
        <v/>
      </c>
      <c r="B1160">
        <f>'Input EIA Imports Petroleum'!A1159</f>
        <v/>
      </c>
      <c r="C1160">
        <f>'Input EIA Imports Petroleum'!K1159</f>
        <v/>
      </c>
      <c r="D1160">
        <f>'Input EIA Imports Petroleum'!L1159</f>
        <v/>
      </c>
      <c r="E1160">
        <f>VLOOKUP('Input EIA Imports Petroleum'!$E1159,'EIA Petroleum Classification'!$A:$B,2,FALSE)</f>
        <v/>
      </c>
    </row>
    <row r="1161" spans="1:5">
      <c r="A1161">
        <f>YEAR(B1161)</f>
        <v/>
      </c>
      <c r="B1161">
        <f>'Input EIA Imports Petroleum'!A1160</f>
        <v/>
      </c>
      <c r="C1161">
        <f>'Input EIA Imports Petroleum'!K1160</f>
        <v/>
      </c>
      <c r="D1161">
        <f>'Input EIA Imports Petroleum'!L1160</f>
        <v/>
      </c>
      <c r="E1161">
        <f>VLOOKUP('Input EIA Imports Petroleum'!$E1160,'EIA Petroleum Classification'!$A:$B,2,FALSE)</f>
        <v/>
      </c>
    </row>
    <row r="1162" spans="1:5">
      <c r="A1162">
        <f>YEAR(B1162)</f>
        <v/>
      </c>
      <c r="B1162">
        <f>'Input EIA Imports Petroleum'!A1161</f>
        <v/>
      </c>
      <c r="C1162">
        <f>'Input EIA Imports Petroleum'!K1161</f>
        <v/>
      </c>
      <c r="D1162">
        <f>'Input EIA Imports Petroleum'!L1161</f>
        <v/>
      </c>
      <c r="E1162">
        <f>VLOOKUP('Input EIA Imports Petroleum'!$E1161,'EIA Petroleum Classification'!$A:$B,2,FALSE)</f>
        <v/>
      </c>
    </row>
    <row r="1163" spans="1:5">
      <c r="A1163">
        <f>YEAR(B1163)</f>
        <v/>
      </c>
      <c r="B1163">
        <f>'Input EIA Imports Petroleum'!A1162</f>
        <v/>
      </c>
      <c r="C1163">
        <f>'Input EIA Imports Petroleum'!K1162</f>
        <v/>
      </c>
      <c r="D1163">
        <f>'Input EIA Imports Petroleum'!L1162</f>
        <v/>
      </c>
      <c r="E1163">
        <f>VLOOKUP('Input EIA Imports Petroleum'!$E1162,'EIA Petroleum Classification'!$A:$B,2,FALSE)</f>
        <v/>
      </c>
    </row>
    <row r="1164" spans="1:5">
      <c r="A1164">
        <f>YEAR(B1164)</f>
        <v/>
      </c>
      <c r="B1164">
        <f>'Input EIA Imports Petroleum'!A1163</f>
        <v/>
      </c>
      <c r="C1164">
        <f>'Input EIA Imports Petroleum'!K1163</f>
        <v/>
      </c>
      <c r="D1164">
        <f>'Input EIA Imports Petroleum'!L1163</f>
        <v/>
      </c>
      <c r="E1164">
        <f>VLOOKUP('Input EIA Imports Petroleum'!$E1163,'EIA Petroleum Classification'!$A:$B,2,FALSE)</f>
        <v/>
      </c>
    </row>
    <row r="1165" spans="1:5">
      <c r="A1165">
        <f>YEAR(B1165)</f>
        <v/>
      </c>
      <c r="B1165">
        <f>'Input EIA Imports Petroleum'!A1164</f>
        <v/>
      </c>
      <c r="C1165">
        <f>'Input EIA Imports Petroleum'!K1164</f>
        <v/>
      </c>
      <c r="D1165">
        <f>'Input EIA Imports Petroleum'!L1164</f>
        <v/>
      </c>
      <c r="E1165">
        <f>VLOOKUP('Input EIA Imports Petroleum'!$E1164,'EIA Petroleum Classification'!$A:$B,2,FALSE)</f>
        <v/>
      </c>
    </row>
    <row r="1166" spans="1:5">
      <c r="A1166">
        <f>YEAR(B1166)</f>
        <v/>
      </c>
      <c r="B1166">
        <f>'Input EIA Imports Petroleum'!A1165</f>
        <v/>
      </c>
      <c r="C1166">
        <f>'Input EIA Imports Petroleum'!K1165</f>
        <v/>
      </c>
      <c r="D1166">
        <f>'Input EIA Imports Petroleum'!L1165</f>
        <v/>
      </c>
      <c r="E1166">
        <f>VLOOKUP('Input EIA Imports Petroleum'!$E1165,'EIA Petroleum Classification'!$A:$B,2,FALSE)</f>
        <v/>
      </c>
    </row>
    <row r="1167" spans="1:5">
      <c r="A1167">
        <f>YEAR(B1167)</f>
        <v/>
      </c>
      <c r="B1167">
        <f>'Input EIA Imports Petroleum'!A1166</f>
        <v/>
      </c>
      <c r="C1167">
        <f>'Input EIA Imports Petroleum'!K1166</f>
        <v/>
      </c>
      <c r="D1167">
        <f>'Input EIA Imports Petroleum'!L1166</f>
        <v/>
      </c>
      <c r="E1167">
        <f>VLOOKUP('Input EIA Imports Petroleum'!$E1166,'EIA Petroleum Classification'!$A:$B,2,FALSE)</f>
        <v/>
      </c>
    </row>
    <row r="1168" spans="1:5">
      <c r="A1168">
        <f>YEAR(B1168)</f>
        <v/>
      </c>
      <c r="B1168">
        <f>'Input EIA Imports Petroleum'!A1167</f>
        <v/>
      </c>
      <c r="C1168">
        <f>'Input EIA Imports Petroleum'!K1167</f>
        <v/>
      </c>
      <c r="D1168">
        <f>'Input EIA Imports Petroleum'!L1167</f>
        <v/>
      </c>
      <c r="E1168">
        <f>VLOOKUP('Input EIA Imports Petroleum'!$E1167,'EIA Petroleum Classification'!$A:$B,2,FALSE)</f>
        <v/>
      </c>
    </row>
    <row r="1169" spans="1:5">
      <c r="A1169">
        <f>YEAR(B1169)</f>
        <v/>
      </c>
      <c r="B1169">
        <f>'Input EIA Imports Petroleum'!A1168</f>
        <v/>
      </c>
      <c r="C1169">
        <f>'Input EIA Imports Petroleum'!K1168</f>
        <v/>
      </c>
      <c r="D1169">
        <f>'Input EIA Imports Petroleum'!L1168</f>
        <v/>
      </c>
      <c r="E1169">
        <f>VLOOKUP('Input EIA Imports Petroleum'!$E1168,'EIA Petroleum Classification'!$A:$B,2,FALSE)</f>
        <v/>
      </c>
    </row>
    <row r="1170" spans="1:5">
      <c r="A1170">
        <f>YEAR(B1170)</f>
        <v/>
      </c>
      <c r="B1170">
        <f>'Input EIA Imports Petroleum'!A1169</f>
        <v/>
      </c>
      <c r="C1170">
        <f>'Input EIA Imports Petroleum'!K1169</f>
        <v/>
      </c>
      <c r="D1170">
        <f>'Input EIA Imports Petroleum'!L1169</f>
        <v/>
      </c>
      <c r="E1170">
        <f>VLOOKUP('Input EIA Imports Petroleum'!$E1169,'EIA Petroleum Classification'!$A:$B,2,FALSE)</f>
        <v/>
      </c>
    </row>
    <row r="1171" spans="1:5">
      <c r="A1171">
        <f>YEAR(B1171)</f>
        <v/>
      </c>
      <c r="B1171">
        <f>'Input EIA Imports Petroleum'!A1170</f>
        <v/>
      </c>
      <c r="C1171">
        <f>'Input EIA Imports Petroleum'!K1170</f>
        <v/>
      </c>
      <c r="D1171">
        <f>'Input EIA Imports Petroleum'!L1170</f>
        <v/>
      </c>
      <c r="E1171">
        <f>VLOOKUP('Input EIA Imports Petroleum'!$E1170,'EIA Petroleum Classification'!$A:$B,2,FALSE)</f>
        <v/>
      </c>
    </row>
    <row r="1172" spans="1:5">
      <c r="A1172">
        <f>YEAR(B1172)</f>
        <v/>
      </c>
      <c r="B1172">
        <f>'Input EIA Imports Petroleum'!A1171</f>
        <v/>
      </c>
      <c r="C1172">
        <f>'Input EIA Imports Petroleum'!K1171</f>
        <v/>
      </c>
      <c r="D1172">
        <f>'Input EIA Imports Petroleum'!L1171</f>
        <v/>
      </c>
      <c r="E1172">
        <f>VLOOKUP('Input EIA Imports Petroleum'!$E1171,'EIA Petroleum Classification'!$A:$B,2,FALSE)</f>
        <v/>
      </c>
    </row>
    <row r="1173" spans="1:5">
      <c r="A1173">
        <f>YEAR(B1173)</f>
        <v/>
      </c>
      <c r="B1173">
        <f>'Input EIA Imports Petroleum'!A1172</f>
        <v/>
      </c>
      <c r="C1173">
        <f>'Input EIA Imports Petroleum'!K1172</f>
        <v/>
      </c>
      <c r="D1173">
        <f>'Input EIA Imports Petroleum'!L1172</f>
        <v/>
      </c>
      <c r="E1173">
        <f>VLOOKUP('Input EIA Imports Petroleum'!$E1172,'EIA Petroleum Classification'!$A:$B,2,FALSE)</f>
        <v/>
      </c>
    </row>
    <row r="1174" spans="1:5">
      <c r="A1174">
        <f>YEAR(B1174)</f>
        <v/>
      </c>
      <c r="B1174">
        <f>'Input EIA Imports Petroleum'!A1173</f>
        <v/>
      </c>
      <c r="C1174">
        <f>'Input EIA Imports Petroleum'!K1173</f>
        <v/>
      </c>
      <c r="D1174">
        <f>'Input EIA Imports Petroleum'!L1173</f>
        <v/>
      </c>
      <c r="E1174">
        <f>VLOOKUP('Input EIA Imports Petroleum'!$E1173,'EIA Petroleum Classification'!$A:$B,2,FALSE)</f>
        <v/>
      </c>
    </row>
    <row r="1175" spans="1:5">
      <c r="A1175">
        <f>YEAR(B1175)</f>
        <v/>
      </c>
      <c r="B1175">
        <f>'Input EIA Imports Petroleum'!A1174</f>
        <v/>
      </c>
      <c r="C1175">
        <f>'Input EIA Imports Petroleum'!K1174</f>
        <v/>
      </c>
      <c r="D1175">
        <f>'Input EIA Imports Petroleum'!L1174</f>
        <v/>
      </c>
      <c r="E1175">
        <f>VLOOKUP('Input EIA Imports Petroleum'!$E1174,'EIA Petroleum Classification'!$A:$B,2,FALSE)</f>
        <v/>
      </c>
    </row>
    <row r="1176" spans="1:5">
      <c r="A1176">
        <f>YEAR(B1176)</f>
        <v/>
      </c>
      <c r="B1176">
        <f>'Input EIA Imports Petroleum'!A1175</f>
        <v/>
      </c>
      <c r="C1176">
        <f>'Input EIA Imports Petroleum'!K1175</f>
        <v/>
      </c>
      <c r="D1176">
        <f>'Input EIA Imports Petroleum'!L1175</f>
        <v/>
      </c>
      <c r="E1176">
        <f>VLOOKUP('Input EIA Imports Petroleum'!$E1175,'EIA Petroleum Classification'!$A:$B,2,FALSE)</f>
        <v/>
      </c>
    </row>
    <row r="1177" spans="1:5">
      <c r="A1177">
        <f>YEAR(B1177)</f>
        <v/>
      </c>
      <c r="B1177">
        <f>'Input EIA Imports Petroleum'!A1176</f>
        <v/>
      </c>
      <c r="C1177">
        <f>'Input EIA Imports Petroleum'!K1176</f>
        <v/>
      </c>
      <c r="D1177">
        <f>'Input EIA Imports Petroleum'!L1176</f>
        <v/>
      </c>
      <c r="E1177">
        <f>VLOOKUP('Input EIA Imports Petroleum'!$E1176,'EIA Petroleum Classification'!$A:$B,2,FALSE)</f>
        <v/>
      </c>
    </row>
    <row r="1178" spans="1:5">
      <c r="A1178">
        <f>YEAR(B1178)</f>
        <v/>
      </c>
      <c r="B1178">
        <f>'Input EIA Imports Petroleum'!A1177</f>
        <v/>
      </c>
      <c r="C1178">
        <f>'Input EIA Imports Petroleum'!K1177</f>
        <v/>
      </c>
      <c r="D1178">
        <f>'Input EIA Imports Petroleum'!L1177</f>
        <v/>
      </c>
      <c r="E1178">
        <f>VLOOKUP('Input EIA Imports Petroleum'!$E1177,'EIA Petroleum Classification'!$A:$B,2,FALSE)</f>
        <v/>
      </c>
    </row>
    <row r="1179" spans="1:5">
      <c r="A1179">
        <f>YEAR(B1179)</f>
        <v/>
      </c>
      <c r="B1179">
        <f>'Input EIA Imports Petroleum'!A1178</f>
        <v/>
      </c>
      <c r="C1179">
        <f>'Input EIA Imports Petroleum'!K1178</f>
        <v/>
      </c>
      <c r="D1179">
        <f>'Input EIA Imports Petroleum'!L1178</f>
        <v/>
      </c>
      <c r="E1179">
        <f>VLOOKUP('Input EIA Imports Petroleum'!$E1178,'EIA Petroleum Classification'!$A:$B,2,FALSE)</f>
        <v/>
      </c>
    </row>
    <row r="1180" spans="1:5">
      <c r="A1180">
        <f>YEAR(B1180)</f>
        <v/>
      </c>
      <c r="B1180">
        <f>'Input EIA Imports Petroleum'!A1179</f>
        <v/>
      </c>
      <c r="C1180">
        <f>'Input EIA Imports Petroleum'!K1179</f>
        <v/>
      </c>
      <c r="D1180">
        <f>'Input EIA Imports Petroleum'!L1179</f>
        <v/>
      </c>
      <c r="E1180">
        <f>VLOOKUP('Input EIA Imports Petroleum'!$E1179,'EIA Petroleum Classification'!$A:$B,2,FALSE)</f>
        <v/>
      </c>
    </row>
    <row r="1181" spans="1:5">
      <c r="A1181">
        <f>YEAR(B1181)</f>
        <v/>
      </c>
      <c r="B1181">
        <f>'Input EIA Imports Petroleum'!A1180</f>
        <v/>
      </c>
      <c r="C1181">
        <f>'Input EIA Imports Petroleum'!K1180</f>
        <v/>
      </c>
      <c r="D1181">
        <f>'Input EIA Imports Petroleum'!L1180</f>
        <v/>
      </c>
      <c r="E1181">
        <f>VLOOKUP('Input EIA Imports Petroleum'!$E1180,'EIA Petroleum Classification'!$A:$B,2,FALSE)</f>
        <v/>
      </c>
    </row>
    <row r="1182" spans="1:5">
      <c r="A1182">
        <f>YEAR(B1182)</f>
        <v/>
      </c>
      <c r="B1182">
        <f>'Input EIA Imports Petroleum'!A1181</f>
        <v/>
      </c>
      <c r="C1182">
        <f>'Input EIA Imports Petroleum'!K1181</f>
        <v/>
      </c>
      <c r="D1182">
        <f>'Input EIA Imports Petroleum'!L1181</f>
        <v/>
      </c>
      <c r="E1182">
        <f>VLOOKUP('Input EIA Imports Petroleum'!$E1181,'EIA Petroleum Classification'!$A:$B,2,FALSE)</f>
        <v/>
      </c>
    </row>
    <row r="1183" spans="1:5">
      <c r="A1183">
        <f>YEAR(B1183)</f>
        <v/>
      </c>
      <c r="B1183">
        <f>'Input EIA Imports Petroleum'!A1182</f>
        <v/>
      </c>
      <c r="C1183">
        <f>'Input EIA Imports Petroleum'!K1182</f>
        <v/>
      </c>
      <c r="D1183">
        <f>'Input EIA Imports Petroleum'!L1182</f>
        <v/>
      </c>
      <c r="E1183">
        <f>VLOOKUP('Input EIA Imports Petroleum'!$E1182,'EIA Petroleum Classification'!$A:$B,2,FALSE)</f>
        <v/>
      </c>
    </row>
    <row r="1184" spans="1:5">
      <c r="A1184">
        <f>YEAR(B1184)</f>
        <v/>
      </c>
      <c r="B1184">
        <f>'Input EIA Imports Petroleum'!A1183</f>
        <v/>
      </c>
      <c r="C1184">
        <f>'Input EIA Imports Petroleum'!K1183</f>
        <v/>
      </c>
      <c r="D1184">
        <f>'Input EIA Imports Petroleum'!L1183</f>
        <v/>
      </c>
      <c r="E1184">
        <f>VLOOKUP('Input EIA Imports Petroleum'!$E1183,'EIA Petroleum Classification'!$A:$B,2,FALSE)</f>
        <v/>
      </c>
    </row>
    <row r="1185" spans="1:5">
      <c r="A1185">
        <f>YEAR(B1185)</f>
        <v/>
      </c>
      <c r="B1185">
        <f>'Input EIA Imports Petroleum'!A1184</f>
        <v/>
      </c>
      <c r="C1185">
        <f>'Input EIA Imports Petroleum'!K1184</f>
        <v/>
      </c>
      <c r="D1185">
        <f>'Input EIA Imports Petroleum'!L1184</f>
        <v/>
      </c>
      <c r="E1185">
        <f>VLOOKUP('Input EIA Imports Petroleum'!$E1184,'EIA Petroleum Classification'!$A:$B,2,FALSE)</f>
        <v/>
      </c>
    </row>
    <row r="1186" spans="1:5">
      <c r="A1186">
        <f>YEAR(B1186)</f>
        <v/>
      </c>
      <c r="B1186">
        <f>'Input EIA Imports Petroleum'!A1185</f>
        <v/>
      </c>
      <c r="C1186">
        <f>'Input EIA Imports Petroleum'!K1185</f>
        <v/>
      </c>
      <c r="D1186">
        <f>'Input EIA Imports Petroleum'!L1185</f>
        <v/>
      </c>
      <c r="E1186">
        <f>VLOOKUP('Input EIA Imports Petroleum'!$E1185,'EIA Petroleum Classification'!$A:$B,2,FALSE)</f>
        <v/>
      </c>
    </row>
    <row r="1187" spans="1:5">
      <c r="A1187">
        <f>YEAR(B1187)</f>
        <v/>
      </c>
      <c r="B1187">
        <f>'Input EIA Imports Petroleum'!A1186</f>
        <v/>
      </c>
      <c r="C1187">
        <f>'Input EIA Imports Petroleum'!K1186</f>
        <v/>
      </c>
      <c r="D1187">
        <f>'Input EIA Imports Petroleum'!L1186</f>
        <v/>
      </c>
      <c r="E1187">
        <f>VLOOKUP('Input EIA Imports Petroleum'!$E1186,'EIA Petroleum Classification'!$A:$B,2,FALSE)</f>
        <v/>
      </c>
    </row>
    <row r="1188" spans="1:5">
      <c r="A1188">
        <f>YEAR(B1188)</f>
        <v/>
      </c>
      <c r="B1188">
        <f>'Input EIA Imports Petroleum'!A1187</f>
        <v/>
      </c>
      <c r="C1188">
        <f>'Input EIA Imports Petroleum'!K1187</f>
        <v/>
      </c>
      <c r="D1188">
        <f>'Input EIA Imports Petroleum'!L1187</f>
        <v/>
      </c>
      <c r="E1188">
        <f>VLOOKUP('Input EIA Imports Petroleum'!$E1187,'EIA Petroleum Classification'!$A:$B,2,FALSE)</f>
        <v/>
      </c>
    </row>
    <row r="1189" spans="1:5">
      <c r="A1189">
        <f>YEAR(B1189)</f>
        <v/>
      </c>
      <c r="B1189">
        <f>'Input EIA Imports Petroleum'!A1188</f>
        <v/>
      </c>
      <c r="C1189">
        <f>'Input EIA Imports Petroleum'!K1188</f>
        <v/>
      </c>
      <c r="D1189">
        <f>'Input EIA Imports Petroleum'!L1188</f>
        <v/>
      </c>
      <c r="E1189">
        <f>VLOOKUP('Input EIA Imports Petroleum'!$E1188,'EIA Petroleum Classification'!$A:$B,2,FALSE)</f>
        <v/>
      </c>
    </row>
    <row r="1190" spans="1:5">
      <c r="A1190">
        <f>YEAR(B1190)</f>
        <v/>
      </c>
      <c r="B1190">
        <f>'Input EIA Imports Petroleum'!A1189</f>
        <v/>
      </c>
      <c r="C1190">
        <f>'Input EIA Imports Petroleum'!K1189</f>
        <v/>
      </c>
      <c r="D1190">
        <f>'Input EIA Imports Petroleum'!L1189</f>
        <v/>
      </c>
      <c r="E1190">
        <f>VLOOKUP('Input EIA Imports Petroleum'!$E1189,'EIA Petroleum Classification'!$A:$B,2,FALSE)</f>
        <v/>
      </c>
    </row>
    <row r="1191" spans="1:5">
      <c r="A1191">
        <f>YEAR(B1191)</f>
        <v/>
      </c>
      <c r="B1191">
        <f>'Input EIA Imports Petroleum'!A1190</f>
        <v/>
      </c>
      <c r="C1191">
        <f>'Input EIA Imports Petroleum'!K1190</f>
        <v/>
      </c>
      <c r="D1191">
        <f>'Input EIA Imports Petroleum'!L1190</f>
        <v/>
      </c>
      <c r="E1191">
        <f>VLOOKUP('Input EIA Imports Petroleum'!$E1190,'EIA Petroleum Classification'!$A:$B,2,FALSE)</f>
        <v/>
      </c>
    </row>
    <row r="1192" spans="1:5">
      <c r="A1192">
        <f>YEAR(B1192)</f>
        <v/>
      </c>
      <c r="B1192">
        <f>'Input EIA Imports Petroleum'!A1191</f>
        <v/>
      </c>
      <c r="C1192">
        <f>'Input EIA Imports Petroleum'!K1191</f>
        <v/>
      </c>
      <c r="D1192">
        <f>'Input EIA Imports Petroleum'!L1191</f>
        <v/>
      </c>
      <c r="E1192">
        <f>VLOOKUP('Input EIA Imports Petroleum'!$E1191,'EIA Petroleum Classification'!$A:$B,2,FALSE)</f>
        <v/>
      </c>
    </row>
    <row r="1193" spans="1:5">
      <c r="A1193">
        <f>YEAR(B1193)</f>
        <v/>
      </c>
      <c r="B1193">
        <f>'Input EIA Imports Petroleum'!A1192</f>
        <v/>
      </c>
      <c r="C1193">
        <f>'Input EIA Imports Petroleum'!K1192</f>
        <v/>
      </c>
      <c r="D1193">
        <f>'Input EIA Imports Petroleum'!L1192</f>
        <v/>
      </c>
      <c r="E1193">
        <f>VLOOKUP('Input EIA Imports Petroleum'!$E1192,'EIA Petroleum Classification'!$A:$B,2,FALSE)</f>
        <v/>
      </c>
    </row>
    <row r="1194" spans="1:5">
      <c r="A1194">
        <f>YEAR(B1194)</f>
        <v/>
      </c>
      <c r="B1194">
        <f>'Input EIA Imports Petroleum'!A1193</f>
        <v/>
      </c>
      <c r="C1194">
        <f>'Input EIA Imports Petroleum'!K1193</f>
        <v/>
      </c>
      <c r="D1194">
        <f>'Input EIA Imports Petroleum'!L1193</f>
        <v/>
      </c>
      <c r="E1194">
        <f>VLOOKUP('Input EIA Imports Petroleum'!$E1193,'EIA Petroleum Classification'!$A:$B,2,FALSE)</f>
        <v/>
      </c>
    </row>
    <row r="1195" spans="1:5">
      <c r="A1195">
        <f>YEAR(B1195)</f>
        <v/>
      </c>
      <c r="B1195">
        <f>'Input EIA Imports Petroleum'!A1194</f>
        <v/>
      </c>
      <c r="C1195">
        <f>'Input EIA Imports Petroleum'!K1194</f>
        <v/>
      </c>
      <c r="D1195">
        <f>'Input EIA Imports Petroleum'!L1194</f>
        <v/>
      </c>
      <c r="E1195">
        <f>VLOOKUP('Input EIA Imports Petroleum'!$E1194,'EIA Petroleum Classification'!$A:$B,2,FALSE)</f>
        <v/>
      </c>
    </row>
    <row r="1196" spans="1:5">
      <c r="A1196">
        <f>YEAR(B1196)</f>
        <v/>
      </c>
      <c r="B1196">
        <f>'Input EIA Imports Petroleum'!A1195</f>
        <v/>
      </c>
      <c r="C1196">
        <f>'Input EIA Imports Petroleum'!K1195</f>
        <v/>
      </c>
      <c r="D1196">
        <f>'Input EIA Imports Petroleum'!L1195</f>
        <v/>
      </c>
      <c r="E1196">
        <f>VLOOKUP('Input EIA Imports Petroleum'!$E1195,'EIA Petroleum Classification'!$A:$B,2,FALSE)</f>
        <v/>
      </c>
    </row>
    <row r="1197" spans="1:5">
      <c r="A1197">
        <f>YEAR(B1197)</f>
        <v/>
      </c>
      <c r="B1197">
        <f>'Input EIA Imports Petroleum'!A1196</f>
        <v/>
      </c>
      <c r="C1197">
        <f>'Input EIA Imports Petroleum'!K1196</f>
        <v/>
      </c>
      <c r="D1197">
        <f>'Input EIA Imports Petroleum'!L1196</f>
        <v/>
      </c>
      <c r="E1197">
        <f>VLOOKUP('Input EIA Imports Petroleum'!$E1196,'EIA Petroleum Classification'!$A:$B,2,FALSE)</f>
        <v/>
      </c>
    </row>
    <row r="1198" spans="1:5">
      <c r="A1198">
        <f>YEAR(B1198)</f>
        <v/>
      </c>
      <c r="B1198">
        <f>'Input EIA Imports Petroleum'!A1197</f>
        <v/>
      </c>
      <c r="C1198">
        <f>'Input EIA Imports Petroleum'!K1197</f>
        <v/>
      </c>
      <c r="D1198">
        <f>'Input EIA Imports Petroleum'!L1197</f>
        <v/>
      </c>
      <c r="E1198">
        <f>VLOOKUP('Input EIA Imports Petroleum'!$E1197,'EIA Petroleum Classification'!$A:$B,2,FALSE)</f>
        <v/>
      </c>
    </row>
    <row r="1199" spans="1:5">
      <c r="A1199">
        <f>YEAR(B1199)</f>
        <v/>
      </c>
      <c r="B1199">
        <f>'Input EIA Imports Petroleum'!A1198</f>
        <v/>
      </c>
      <c r="C1199">
        <f>'Input EIA Imports Petroleum'!K1198</f>
        <v/>
      </c>
      <c r="D1199">
        <f>'Input EIA Imports Petroleum'!L1198</f>
        <v/>
      </c>
      <c r="E1199">
        <f>VLOOKUP('Input EIA Imports Petroleum'!$E1198,'EIA Petroleum Classification'!$A:$B,2,FALSE)</f>
        <v/>
      </c>
    </row>
    <row r="1200" spans="1:5">
      <c r="A1200">
        <f>YEAR(B1200)</f>
        <v/>
      </c>
      <c r="B1200">
        <f>'Input EIA Imports Petroleum'!A1199</f>
        <v/>
      </c>
      <c r="C1200">
        <f>'Input EIA Imports Petroleum'!K1199</f>
        <v/>
      </c>
      <c r="D1200">
        <f>'Input EIA Imports Petroleum'!L1199</f>
        <v/>
      </c>
      <c r="E1200">
        <f>VLOOKUP('Input EIA Imports Petroleum'!$E1199,'EIA Petroleum Classification'!$A:$B,2,FALSE)</f>
        <v/>
      </c>
    </row>
    <row r="1201" spans="1:5">
      <c r="A1201">
        <f>YEAR(B1201)</f>
        <v/>
      </c>
      <c r="B1201">
        <f>'Input EIA Imports Petroleum'!A1200</f>
        <v/>
      </c>
      <c r="C1201">
        <f>'Input EIA Imports Petroleum'!K1200</f>
        <v/>
      </c>
      <c r="D1201">
        <f>'Input EIA Imports Petroleum'!L1200</f>
        <v/>
      </c>
      <c r="E1201">
        <f>VLOOKUP('Input EIA Imports Petroleum'!$E1200,'EIA Petroleum Classification'!$A:$B,2,FALSE)</f>
        <v/>
      </c>
    </row>
    <row r="1202" spans="1:5">
      <c r="A1202">
        <f>YEAR(B1202)</f>
        <v/>
      </c>
      <c r="B1202">
        <f>'Input EIA Imports Petroleum'!A1201</f>
        <v/>
      </c>
      <c r="C1202">
        <f>'Input EIA Imports Petroleum'!K1201</f>
        <v/>
      </c>
      <c r="D1202">
        <f>'Input EIA Imports Petroleum'!L1201</f>
        <v/>
      </c>
      <c r="E1202">
        <f>VLOOKUP('Input EIA Imports Petroleum'!$E1201,'EIA Petroleum Classification'!$A:$B,2,FALSE)</f>
        <v/>
      </c>
    </row>
    <row r="1203" spans="1:5">
      <c r="A1203">
        <f>YEAR(B1203)</f>
        <v/>
      </c>
      <c r="B1203">
        <f>'Input EIA Imports Petroleum'!A1202</f>
        <v/>
      </c>
      <c r="C1203">
        <f>'Input EIA Imports Petroleum'!K1202</f>
        <v/>
      </c>
      <c r="D1203">
        <f>'Input EIA Imports Petroleum'!L1202</f>
        <v/>
      </c>
      <c r="E1203">
        <f>VLOOKUP('Input EIA Imports Petroleum'!$E1202,'EIA Petroleum Classification'!$A:$B,2,FALSE)</f>
        <v/>
      </c>
    </row>
    <row r="1204" spans="1:5">
      <c r="A1204">
        <f>YEAR(B1204)</f>
        <v/>
      </c>
      <c r="B1204">
        <f>'Input EIA Imports Petroleum'!A1203</f>
        <v/>
      </c>
      <c r="C1204">
        <f>'Input EIA Imports Petroleum'!K1203</f>
        <v/>
      </c>
      <c r="D1204">
        <f>'Input EIA Imports Petroleum'!L1203</f>
        <v/>
      </c>
      <c r="E1204">
        <f>VLOOKUP('Input EIA Imports Petroleum'!$E1203,'EIA Petroleum Classification'!$A:$B,2,FALSE)</f>
        <v/>
      </c>
    </row>
    <row r="1205" spans="1:5">
      <c r="A1205">
        <f>YEAR(B1205)</f>
        <v/>
      </c>
      <c r="B1205">
        <f>'Input EIA Imports Petroleum'!A1204</f>
        <v/>
      </c>
      <c r="C1205">
        <f>'Input EIA Imports Petroleum'!K1204</f>
        <v/>
      </c>
      <c r="D1205">
        <f>'Input EIA Imports Petroleum'!L1204</f>
        <v/>
      </c>
      <c r="E1205">
        <f>VLOOKUP('Input EIA Imports Petroleum'!$E1204,'EIA Petroleum Classification'!$A:$B,2,FALSE)</f>
        <v/>
      </c>
    </row>
    <row r="1206" spans="1:5">
      <c r="A1206">
        <f>YEAR(B1206)</f>
        <v/>
      </c>
      <c r="B1206">
        <f>'Input EIA Imports Petroleum'!A1205</f>
        <v/>
      </c>
      <c r="C1206">
        <f>'Input EIA Imports Petroleum'!K1205</f>
        <v/>
      </c>
      <c r="D1206">
        <f>'Input EIA Imports Petroleum'!L1205</f>
        <v/>
      </c>
      <c r="E1206">
        <f>VLOOKUP('Input EIA Imports Petroleum'!$E1205,'EIA Petroleum Classification'!$A:$B,2,FALSE)</f>
        <v/>
      </c>
    </row>
    <row r="1207" spans="1:5">
      <c r="A1207">
        <f>YEAR(B1207)</f>
        <v/>
      </c>
      <c r="B1207">
        <f>'Input EIA Imports Petroleum'!A1206</f>
        <v/>
      </c>
      <c r="C1207">
        <f>'Input EIA Imports Petroleum'!K1206</f>
        <v/>
      </c>
      <c r="D1207">
        <f>'Input EIA Imports Petroleum'!L1206</f>
        <v/>
      </c>
      <c r="E1207">
        <f>VLOOKUP('Input EIA Imports Petroleum'!$E1206,'EIA Petroleum Classification'!$A:$B,2,FALSE)</f>
        <v/>
      </c>
    </row>
    <row r="1208" spans="1:5">
      <c r="A1208">
        <f>YEAR(B1208)</f>
        <v/>
      </c>
      <c r="B1208">
        <f>'Input EIA Imports Petroleum'!A1207</f>
        <v/>
      </c>
      <c r="C1208">
        <f>'Input EIA Imports Petroleum'!K1207</f>
        <v/>
      </c>
      <c r="D1208">
        <f>'Input EIA Imports Petroleum'!L1207</f>
        <v/>
      </c>
      <c r="E1208">
        <f>VLOOKUP('Input EIA Imports Petroleum'!$E1207,'EIA Petroleum Classification'!$A:$B,2,FALSE)</f>
        <v/>
      </c>
    </row>
    <row r="1209" spans="1:5">
      <c r="A1209">
        <f>YEAR(B1209)</f>
        <v/>
      </c>
      <c r="B1209">
        <f>'Input EIA Imports Petroleum'!A1208</f>
        <v/>
      </c>
      <c r="C1209">
        <f>'Input EIA Imports Petroleum'!K1208</f>
        <v/>
      </c>
      <c r="D1209">
        <f>'Input EIA Imports Petroleum'!L1208</f>
        <v/>
      </c>
      <c r="E1209">
        <f>VLOOKUP('Input EIA Imports Petroleum'!$E1208,'EIA Petroleum Classification'!$A:$B,2,FALSE)</f>
        <v/>
      </c>
    </row>
    <row r="1210" spans="1:5">
      <c r="A1210">
        <f>YEAR(B1210)</f>
        <v/>
      </c>
      <c r="B1210">
        <f>'Input EIA Imports Petroleum'!A1209</f>
        <v/>
      </c>
      <c r="C1210">
        <f>'Input EIA Imports Petroleum'!K1209</f>
        <v/>
      </c>
      <c r="D1210">
        <f>'Input EIA Imports Petroleum'!L1209</f>
        <v/>
      </c>
      <c r="E1210">
        <f>VLOOKUP('Input EIA Imports Petroleum'!$E1209,'EIA Petroleum Classification'!$A:$B,2,FALSE)</f>
        <v/>
      </c>
    </row>
    <row r="1211" spans="1:5">
      <c r="A1211">
        <f>YEAR(B1211)</f>
        <v/>
      </c>
      <c r="B1211">
        <f>'Input EIA Imports Petroleum'!A1210</f>
        <v/>
      </c>
      <c r="C1211">
        <f>'Input EIA Imports Petroleum'!K1210</f>
        <v/>
      </c>
      <c r="D1211">
        <f>'Input EIA Imports Petroleum'!L1210</f>
        <v/>
      </c>
      <c r="E1211">
        <f>VLOOKUP('Input EIA Imports Petroleum'!$E1210,'EIA Petroleum Classification'!$A:$B,2,FALSE)</f>
        <v/>
      </c>
    </row>
    <row r="1212" spans="1:5">
      <c r="A1212">
        <f>YEAR(B1212)</f>
        <v/>
      </c>
      <c r="B1212">
        <f>'Input EIA Imports Petroleum'!A1211</f>
        <v/>
      </c>
      <c r="C1212">
        <f>'Input EIA Imports Petroleum'!K1211</f>
        <v/>
      </c>
      <c r="D1212">
        <f>'Input EIA Imports Petroleum'!L1211</f>
        <v/>
      </c>
      <c r="E1212">
        <f>VLOOKUP('Input EIA Imports Petroleum'!$E1211,'EIA Petroleum Classification'!$A:$B,2,FALSE)</f>
        <v/>
      </c>
    </row>
    <row r="1213" spans="1:5">
      <c r="A1213">
        <f>YEAR(B1213)</f>
        <v/>
      </c>
      <c r="B1213">
        <f>'Input EIA Imports Petroleum'!A1212</f>
        <v/>
      </c>
      <c r="C1213">
        <f>'Input EIA Imports Petroleum'!K1212</f>
        <v/>
      </c>
      <c r="D1213">
        <f>'Input EIA Imports Petroleum'!L1212</f>
        <v/>
      </c>
      <c r="E1213">
        <f>VLOOKUP('Input EIA Imports Petroleum'!$E1212,'EIA Petroleum Classification'!$A:$B,2,FALSE)</f>
        <v/>
      </c>
    </row>
    <row r="1214" spans="1:5">
      <c r="A1214">
        <f>YEAR(B1214)</f>
        <v/>
      </c>
      <c r="B1214">
        <f>'Input EIA Imports Petroleum'!A1213</f>
        <v/>
      </c>
      <c r="C1214">
        <f>'Input EIA Imports Petroleum'!K1213</f>
        <v/>
      </c>
      <c r="D1214">
        <f>'Input EIA Imports Petroleum'!L1213</f>
        <v/>
      </c>
      <c r="E1214">
        <f>VLOOKUP('Input EIA Imports Petroleum'!$E1213,'EIA Petroleum Classification'!$A:$B,2,FALSE)</f>
        <v/>
      </c>
    </row>
    <row r="1215" spans="1:5">
      <c r="A1215">
        <f>YEAR(B1215)</f>
        <v/>
      </c>
      <c r="B1215">
        <f>'Input EIA Imports Petroleum'!A1214</f>
        <v/>
      </c>
      <c r="C1215">
        <f>'Input EIA Imports Petroleum'!K1214</f>
        <v/>
      </c>
      <c r="D1215">
        <f>'Input EIA Imports Petroleum'!L1214</f>
        <v/>
      </c>
      <c r="E1215">
        <f>VLOOKUP('Input EIA Imports Petroleum'!$E1214,'EIA Petroleum Classification'!$A:$B,2,FALSE)</f>
        <v/>
      </c>
    </row>
    <row r="1216" spans="1:5">
      <c r="A1216">
        <f>YEAR(B1216)</f>
        <v/>
      </c>
      <c r="B1216">
        <f>'Input EIA Imports Petroleum'!A1215</f>
        <v/>
      </c>
      <c r="C1216">
        <f>'Input EIA Imports Petroleum'!K1215</f>
        <v/>
      </c>
      <c r="D1216">
        <f>'Input EIA Imports Petroleum'!L1215</f>
        <v/>
      </c>
      <c r="E1216">
        <f>VLOOKUP('Input EIA Imports Petroleum'!$E1215,'EIA Petroleum Classification'!$A:$B,2,FALSE)</f>
        <v/>
      </c>
    </row>
    <row r="1217" spans="1:5">
      <c r="A1217">
        <f>YEAR(B1217)</f>
        <v/>
      </c>
      <c r="B1217">
        <f>'Input EIA Imports Petroleum'!A1216</f>
        <v/>
      </c>
      <c r="C1217">
        <f>'Input EIA Imports Petroleum'!K1216</f>
        <v/>
      </c>
      <c r="D1217">
        <f>'Input EIA Imports Petroleum'!L1216</f>
        <v/>
      </c>
      <c r="E1217">
        <f>VLOOKUP('Input EIA Imports Petroleum'!$E1216,'EIA Petroleum Classification'!$A:$B,2,FALSE)</f>
        <v/>
      </c>
    </row>
    <row r="1218" spans="1:5">
      <c r="A1218">
        <f>YEAR(B1218)</f>
        <v/>
      </c>
      <c r="B1218">
        <f>'Input EIA Imports Petroleum'!A1217</f>
        <v/>
      </c>
      <c r="C1218">
        <f>'Input EIA Imports Petroleum'!K1217</f>
        <v/>
      </c>
      <c r="D1218">
        <f>'Input EIA Imports Petroleum'!L1217</f>
        <v/>
      </c>
      <c r="E1218">
        <f>VLOOKUP('Input EIA Imports Petroleum'!$E1217,'EIA Petroleum Classification'!$A:$B,2,FALSE)</f>
        <v/>
      </c>
    </row>
    <row r="1219" spans="1:5">
      <c r="A1219">
        <f>YEAR(B1219)</f>
        <v/>
      </c>
      <c r="B1219">
        <f>'Input EIA Imports Petroleum'!A1218</f>
        <v/>
      </c>
      <c r="C1219">
        <f>'Input EIA Imports Petroleum'!K1218</f>
        <v/>
      </c>
      <c r="D1219">
        <f>'Input EIA Imports Petroleum'!L1218</f>
        <v/>
      </c>
      <c r="E1219">
        <f>VLOOKUP('Input EIA Imports Petroleum'!$E1218,'EIA Petroleum Classification'!$A:$B,2,FALSE)</f>
        <v/>
      </c>
    </row>
    <row r="1220" spans="1:5">
      <c r="A1220">
        <f>YEAR(B1220)</f>
        <v/>
      </c>
      <c r="B1220">
        <f>'Input EIA Imports Petroleum'!A1219</f>
        <v/>
      </c>
      <c r="C1220">
        <f>'Input EIA Imports Petroleum'!K1219</f>
        <v/>
      </c>
      <c r="D1220">
        <f>'Input EIA Imports Petroleum'!L1219</f>
        <v/>
      </c>
      <c r="E1220">
        <f>VLOOKUP('Input EIA Imports Petroleum'!$E1219,'EIA Petroleum Classification'!$A:$B,2,FALSE)</f>
        <v/>
      </c>
    </row>
    <row r="1221" spans="1:5">
      <c r="A1221">
        <f>YEAR(B1221)</f>
        <v/>
      </c>
      <c r="B1221">
        <f>'Input EIA Imports Petroleum'!A1220</f>
        <v/>
      </c>
      <c r="C1221">
        <f>'Input EIA Imports Petroleum'!K1220</f>
        <v/>
      </c>
      <c r="D1221">
        <f>'Input EIA Imports Petroleum'!L1220</f>
        <v/>
      </c>
      <c r="E1221">
        <f>VLOOKUP('Input EIA Imports Petroleum'!$E1220,'EIA Petroleum Classification'!$A:$B,2,FALSE)</f>
        <v/>
      </c>
    </row>
    <row r="1222" spans="1:5">
      <c r="A1222">
        <f>YEAR(B1222)</f>
        <v/>
      </c>
      <c r="B1222">
        <f>'Input EIA Imports Petroleum'!A1221</f>
        <v/>
      </c>
      <c r="C1222">
        <f>'Input EIA Imports Petroleum'!K1221</f>
        <v/>
      </c>
      <c r="D1222">
        <f>'Input EIA Imports Petroleum'!L1221</f>
        <v/>
      </c>
      <c r="E1222">
        <f>VLOOKUP('Input EIA Imports Petroleum'!$E1221,'EIA Petroleum Classification'!$A:$B,2,FALSE)</f>
        <v/>
      </c>
    </row>
    <row r="1223" spans="1:5">
      <c r="A1223">
        <f>YEAR(B1223)</f>
        <v/>
      </c>
      <c r="B1223">
        <f>'Input EIA Imports Petroleum'!A1222</f>
        <v/>
      </c>
      <c r="C1223">
        <f>'Input EIA Imports Petroleum'!K1222</f>
        <v/>
      </c>
      <c r="D1223">
        <f>'Input EIA Imports Petroleum'!L1222</f>
        <v/>
      </c>
      <c r="E1223">
        <f>VLOOKUP('Input EIA Imports Petroleum'!$E1222,'EIA Petroleum Classification'!$A:$B,2,FALSE)</f>
        <v/>
      </c>
    </row>
    <row r="1224" spans="1:5">
      <c r="A1224">
        <f>YEAR(B1224)</f>
        <v/>
      </c>
      <c r="B1224">
        <f>'Input EIA Imports Petroleum'!A1223</f>
        <v/>
      </c>
      <c r="C1224">
        <f>'Input EIA Imports Petroleum'!K1223</f>
        <v/>
      </c>
      <c r="D1224">
        <f>'Input EIA Imports Petroleum'!L1223</f>
        <v/>
      </c>
      <c r="E1224">
        <f>VLOOKUP('Input EIA Imports Petroleum'!$E1223,'EIA Petroleum Classification'!$A:$B,2,FALSE)</f>
        <v/>
      </c>
    </row>
    <row r="1225" spans="1:5">
      <c r="A1225">
        <f>YEAR(B1225)</f>
        <v/>
      </c>
      <c r="B1225">
        <f>'Input EIA Imports Petroleum'!A1224</f>
        <v/>
      </c>
      <c r="C1225">
        <f>'Input EIA Imports Petroleum'!K1224</f>
        <v/>
      </c>
      <c r="D1225">
        <f>'Input EIA Imports Petroleum'!L1224</f>
        <v/>
      </c>
      <c r="E1225">
        <f>VLOOKUP('Input EIA Imports Petroleum'!$E1224,'EIA Petroleum Classification'!$A:$B,2,FALSE)</f>
        <v/>
      </c>
    </row>
    <row r="1226" spans="1:5">
      <c r="A1226">
        <f>YEAR(B1226)</f>
        <v/>
      </c>
      <c r="B1226">
        <f>'Input EIA Imports Petroleum'!A1225</f>
        <v/>
      </c>
      <c r="C1226">
        <f>'Input EIA Imports Petroleum'!K1225</f>
        <v/>
      </c>
      <c r="D1226">
        <f>'Input EIA Imports Petroleum'!L1225</f>
        <v/>
      </c>
      <c r="E1226">
        <f>VLOOKUP('Input EIA Imports Petroleum'!$E1225,'EIA Petroleum Classification'!$A:$B,2,FALSE)</f>
        <v/>
      </c>
    </row>
    <row r="1227" spans="1:5">
      <c r="A1227">
        <f>YEAR(B1227)</f>
        <v/>
      </c>
      <c r="B1227">
        <f>'Input EIA Imports Petroleum'!A1226</f>
        <v/>
      </c>
      <c r="C1227">
        <f>'Input EIA Imports Petroleum'!K1226</f>
        <v/>
      </c>
      <c r="D1227">
        <f>'Input EIA Imports Petroleum'!L1226</f>
        <v/>
      </c>
      <c r="E1227">
        <f>VLOOKUP('Input EIA Imports Petroleum'!$E1226,'EIA Petroleum Classification'!$A:$B,2,FALSE)</f>
        <v/>
      </c>
    </row>
    <row r="1228" spans="1:5">
      <c r="A1228">
        <f>YEAR(B1228)</f>
        <v/>
      </c>
      <c r="B1228">
        <f>'Input EIA Imports Petroleum'!A1227</f>
        <v/>
      </c>
      <c r="C1228">
        <f>'Input EIA Imports Petroleum'!K1227</f>
        <v/>
      </c>
      <c r="D1228">
        <f>'Input EIA Imports Petroleum'!L1227</f>
        <v/>
      </c>
      <c r="E1228">
        <f>VLOOKUP('Input EIA Imports Petroleum'!$E1227,'EIA Petroleum Classification'!$A:$B,2,FALSE)</f>
        <v/>
      </c>
    </row>
    <row r="1229" spans="1:5">
      <c r="A1229">
        <f>YEAR(B1229)</f>
        <v/>
      </c>
      <c r="B1229">
        <f>'Input EIA Imports Petroleum'!A1228</f>
        <v/>
      </c>
      <c r="C1229">
        <f>'Input EIA Imports Petroleum'!K1228</f>
        <v/>
      </c>
      <c r="D1229">
        <f>'Input EIA Imports Petroleum'!L1228</f>
        <v/>
      </c>
      <c r="E1229">
        <f>VLOOKUP('Input EIA Imports Petroleum'!$E1228,'EIA Petroleum Classification'!$A:$B,2,FALSE)</f>
        <v/>
      </c>
    </row>
    <row r="1230" spans="1:5">
      <c r="A1230">
        <f>YEAR(B1230)</f>
        <v/>
      </c>
      <c r="B1230">
        <f>'Input EIA Imports Petroleum'!A1229</f>
        <v/>
      </c>
      <c r="C1230">
        <f>'Input EIA Imports Petroleum'!K1229</f>
        <v/>
      </c>
      <c r="D1230">
        <f>'Input EIA Imports Petroleum'!L1229</f>
        <v/>
      </c>
      <c r="E1230">
        <f>VLOOKUP('Input EIA Imports Petroleum'!$E1229,'EIA Petroleum Classification'!$A:$B,2,FALSE)</f>
        <v/>
      </c>
    </row>
    <row r="1231" spans="1:5">
      <c r="A1231">
        <f>YEAR(B1231)</f>
        <v/>
      </c>
      <c r="B1231">
        <f>'Input EIA Imports Petroleum'!A1230</f>
        <v/>
      </c>
      <c r="C1231">
        <f>'Input EIA Imports Petroleum'!K1230</f>
        <v/>
      </c>
      <c r="D1231">
        <f>'Input EIA Imports Petroleum'!L1230</f>
        <v/>
      </c>
      <c r="E1231">
        <f>VLOOKUP('Input EIA Imports Petroleum'!$E1230,'EIA Petroleum Classification'!$A:$B,2,FALSE)</f>
        <v/>
      </c>
    </row>
    <row r="1232" spans="1:5">
      <c r="A1232">
        <f>YEAR(B1232)</f>
        <v/>
      </c>
      <c r="B1232">
        <f>'Input EIA Imports Petroleum'!A1231</f>
        <v/>
      </c>
      <c r="C1232">
        <f>'Input EIA Imports Petroleum'!K1231</f>
        <v/>
      </c>
      <c r="D1232">
        <f>'Input EIA Imports Petroleum'!L1231</f>
        <v/>
      </c>
      <c r="E1232">
        <f>VLOOKUP('Input EIA Imports Petroleum'!$E1231,'EIA Petroleum Classification'!$A:$B,2,FALSE)</f>
        <v/>
      </c>
    </row>
    <row r="1233" spans="1:5">
      <c r="A1233">
        <f>YEAR(B1233)</f>
        <v/>
      </c>
      <c r="B1233">
        <f>'Input EIA Imports Petroleum'!A1232</f>
        <v/>
      </c>
      <c r="C1233">
        <f>'Input EIA Imports Petroleum'!K1232</f>
        <v/>
      </c>
      <c r="D1233">
        <f>'Input EIA Imports Petroleum'!L1232</f>
        <v/>
      </c>
      <c r="E1233">
        <f>VLOOKUP('Input EIA Imports Petroleum'!$E1232,'EIA Petroleum Classification'!$A:$B,2,FALSE)</f>
        <v/>
      </c>
    </row>
    <row r="1234" spans="1:5">
      <c r="A1234">
        <f>YEAR(B1234)</f>
        <v/>
      </c>
      <c r="B1234">
        <f>'Input EIA Imports Petroleum'!A1233</f>
        <v/>
      </c>
      <c r="C1234">
        <f>'Input EIA Imports Petroleum'!K1233</f>
        <v/>
      </c>
      <c r="D1234">
        <f>'Input EIA Imports Petroleum'!L1233</f>
        <v/>
      </c>
      <c r="E1234">
        <f>VLOOKUP('Input EIA Imports Petroleum'!$E1233,'EIA Petroleum Classification'!$A:$B,2,FALSE)</f>
        <v/>
      </c>
    </row>
    <row r="1235" spans="1:5">
      <c r="A1235">
        <f>YEAR(B1235)</f>
        <v/>
      </c>
      <c r="B1235">
        <f>'Input EIA Imports Petroleum'!A1234</f>
        <v/>
      </c>
      <c r="C1235">
        <f>'Input EIA Imports Petroleum'!K1234</f>
        <v/>
      </c>
      <c r="D1235">
        <f>'Input EIA Imports Petroleum'!L1234</f>
        <v/>
      </c>
      <c r="E1235">
        <f>VLOOKUP('Input EIA Imports Petroleum'!$E1234,'EIA Petroleum Classification'!$A:$B,2,FALSE)</f>
        <v/>
      </c>
    </row>
    <row r="1236" spans="1:5">
      <c r="A1236">
        <f>YEAR(B1236)</f>
        <v/>
      </c>
      <c r="B1236">
        <f>'Input EIA Imports Petroleum'!A1235</f>
        <v/>
      </c>
      <c r="C1236">
        <f>'Input EIA Imports Petroleum'!K1235</f>
        <v/>
      </c>
      <c r="D1236">
        <f>'Input EIA Imports Petroleum'!L1235</f>
        <v/>
      </c>
      <c r="E1236">
        <f>VLOOKUP('Input EIA Imports Petroleum'!$E1235,'EIA Petroleum Classification'!$A:$B,2,FALSE)</f>
        <v/>
      </c>
    </row>
    <row r="1237" spans="1:5">
      <c r="A1237">
        <f>YEAR(B1237)</f>
        <v/>
      </c>
      <c r="B1237">
        <f>'Input EIA Imports Petroleum'!A1236</f>
        <v/>
      </c>
      <c r="C1237">
        <f>'Input EIA Imports Petroleum'!K1236</f>
        <v/>
      </c>
      <c r="D1237">
        <f>'Input EIA Imports Petroleum'!L1236</f>
        <v/>
      </c>
      <c r="E1237">
        <f>VLOOKUP('Input EIA Imports Petroleum'!$E1236,'EIA Petroleum Classification'!$A:$B,2,FALSE)</f>
        <v/>
      </c>
    </row>
    <row r="1238" spans="1:5">
      <c r="A1238">
        <f>YEAR(B1238)</f>
        <v/>
      </c>
      <c r="B1238">
        <f>'Input EIA Imports Petroleum'!A1237</f>
        <v/>
      </c>
      <c r="C1238">
        <f>'Input EIA Imports Petroleum'!K1237</f>
        <v/>
      </c>
      <c r="D1238">
        <f>'Input EIA Imports Petroleum'!L1237</f>
        <v/>
      </c>
      <c r="E1238">
        <f>VLOOKUP('Input EIA Imports Petroleum'!$E1237,'EIA Petroleum Classification'!$A:$B,2,FALSE)</f>
        <v/>
      </c>
    </row>
    <row r="1239" spans="1:5">
      <c r="A1239">
        <f>YEAR(B1239)</f>
        <v/>
      </c>
      <c r="B1239">
        <f>'Input EIA Imports Petroleum'!A1238</f>
        <v/>
      </c>
      <c r="C1239">
        <f>'Input EIA Imports Petroleum'!K1238</f>
        <v/>
      </c>
      <c r="D1239">
        <f>'Input EIA Imports Petroleum'!L1238</f>
        <v/>
      </c>
      <c r="E1239">
        <f>VLOOKUP('Input EIA Imports Petroleum'!$E1238,'EIA Petroleum Classification'!$A:$B,2,FALSE)</f>
        <v/>
      </c>
    </row>
    <row r="1240" spans="1:5">
      <c r="A1240">
        <f>YEAR(B1240)</f>
        <v/>
      </c>
      <c r="B1240">
        <f>'Input EIA Imports Petroleum'!A1239</f>
        <v/>
      </c>
      <c r="C1240">
        <f>'Input EIA Imports Petroleum'!K1239</f>
        <v/>
      </c>
      <c r="D1240">
        <f>'Input EIA Imports Petroleum'!L1239</f>
        <v/>
      </c>
      <c r="E1240">
        <f>VLOOKUP('Input EIA Imports Petroleum'!$E1239,'EIA Petroleum Classification'!$A:$B,2,FALSE)</f>
        <v/>
      </c>
    </row>
    <row r="1241" spans="1:5">
      <c r="A1241">
        <f>YEAR(B1241)</f>
        <v/>
      </c>
      <c r="B1241">
        <f>'Input EIA Imports Petroleum'!A1240</f>
        <v/>
      </c>
      <c r="C1241">
        <f>'Input EIA Imports Petroleum'!K1240</f>
        <v/>
      </c>
      <c r="D1241">
        <f>'Input EIA Imports Petroleum'!L1240</f>
        <v/>
      </c>
      <c r="E1241">
        <f>VLOOKUP('Input EIA Imports Petroleum'!$E1240,'EIA Petroleum Classification'!$A:$B,2,FALSE)</f>
        <v/>
      </c>
    </row>
    <row r="1242" spans="1:5">
      <c r="A1242">
        <f>YEAR(B1242)</f>
        <v/>
      </c>
      <c r="B1242">
        <f>'Input EIA Imports Petroleum'!A1241</f>
        <v/>
      </c>
      <c r="C1242">
        <f>'Input EIA Imports Petroleum'!K1241</f>
        <v/>
      </c>
      <c r="D1242">
        <f>'Input EIA Imports Petroleum'!L1241</f>
        <v/>
      </c>
      <c r="E1242">
        <f>VLOOKUP('Input EIA Imports Petroleum'!$E1241,'EIA Petroleum Classification'!$A:$B,2,FALSE)</f>
        <v/>
      </c>
    </row>
    <row r="1243" spans="1:5">
      <c r="A1243">
        <f>YEAR(B1243)</f>
        <v/>
      </c>
      <c r="B1243">
        <f>'Input EIA Imports Petroleum'!A1242</f>
        <v/>
      </c>
      <c r="C1243">
        <f>'Input EIA Imports Petroleum'!K1242</f>
        <v/>
      </c>
      <c r="D1243">
        <f>'Input EIA Imports Petroleum'!L1242</f>
        <v/>
      </c>
      <c r="E1243">
        <f>VLOOKUP('Input EIA Imports Petroleum'!$E1242,'EIA Petroleum Classification'!$A:$B,2,FALSE)</f>
        <v/>
      </c>
    </row>
    <row r="1244" spans="1:5">
      <c r="A1244">
        <f>YEAR(B1244)</f>
        <v/>
      </c>
      <c r="B1244">
        <f>'Input EIA Imports Petroleum'!A1243</f>
        <v/>
      </c>
      <c r="C1244">
        <f>'Input EIA Imports Petroleum'!K1243</f>
        <v/>
      </c>
      <c r="D1244">
        <f>'Input EIA Imports Petroleum'!L1243</f>
        <v/>
      </c>
      <c r="E1244">
        <f>VLOOKUP('Input EIA Imports Petroleum'!$E1243,'EIA Petroleum Classification'!$A:$B,2,FALSE)</f>
        <v/>
      </c>
    </row>
    <row r="1245" spans="1:5">
      <c r="A1245">
        <f>YEAR(B1245)</f>
        <v/>
      </c>
      <c r="B1245">
        <f>'Input EIA Imports Petroleum'!A1244</f>
        <v/>
      </c>
      <c r="C1245">
        <f>'Input EIA Imports Petroleum'!K1244</f>
        <v/>
      </c>
      <c r="D1245">
        <f>'Input EIA Imports Petroleum'!L1244</f>
        <v/>
      </c>
      <c r="E1245">
        <f>VLOOKUP('Input EIA Imports Petroleum'!$E1244,'EIA Petroleum Classification'!$A:$B,2,FALSE)</f>
        <v/>
      </c>
    </row>
    <row r="1246" spans="1:5">
      <c r="A1246">
        <f>YEAR(B1246)</f>
        <v/>
      </c>
      <c r="B1246">
        <f>'Input EIA Imports Petroleum'!A1245</f>
        <v/>
      </c>
      <c r="C1246">
        <f>'Input EIA Imports Petroleum'!K1245</f>
        <v/>
      </c>
      <c r="D1246">
        <f>'Input EIA Imports Petroleum'!L1245</f>
        <v/>
      </c>
      <c r="E1246">
        <f>VLOOKUP('Input EIA Imports Petroleum'!$E1245,'EIA Petroleum Classification'!$A:$B,2,FALSE)</f>
        <v/>
      </c>
    </row>
    <row r="1247" spans="1:5">
      <c r="A1247">
        <f>YEAR(B1247)</f>
        <v/>
      </c>
      <c r="B1247">
        <f>'Input EIA Imports Petroleum'!A1246</f>
        <v/>
      </c>
      <c r="C1247">
        <f>'Input EIA Imports Petroleum'!K1246</f>
        <v/>
      </c>
      <c r="D1247">
        <f>'Input EIA Imports Petroleum'!L1246</f>
        <v/>
      </c>
      <c r="E1247">
        <f>VLOOKUP('Input EIA Imports Petroleum'!$E1246,'EIA Petroleum Classification'!$A:$B,2,FALSE)</f>
        <v/>
      </c>
    </row>
    <row r="1248" spans="1:5">
      <c r="A1248">
        <f>YEAR(B1248)</f>
        <v/>
      </c>
      <c r="B1248">
        <f>'Input EIA Imports Petroleum'!A1247</f>
        <v/>
      </c>
      <c r="C1248">
        <f>'Input EIA Imports Petroleum'!K1247</f>
        <v/>
      </c>
      <c r="D1248">
        <f>'Input EIA Imports Petroleum'!L1247</f>
        <v/>
      </c>
      <c r="E1248">
        <f>VLOOKUP('Input EIA Imports Petroleum'!$E1247,'EIA Petroleum Classification'!$A:$B,2,FALSE)</f>
        <v/>
      </c>
    </row>
    <row r="1249" spans="1:5">
      <c r="A1249">
        <f>YEAR(B1249)</f>
        <v/>
      </c>
      <c r="B1249">
        <f>'Input EIA Imports Petroleum'!A1248</f>
        <v/>
      </c>
      <c r="C1249">
        <f>'Input EIA Imports Petroleum'!K1248</f>
        <v/>
      </c>
      <c r="D1249">
        <f>'Input EIA Imports Petroleum'!L1248</f>
        <v/>
      </c>
      <c r="E1249">
        <f>VLOOKUP('Input EIA Imports Petroleum'!$E1248,'EIA Petroleum Classification'!$A:$B,2,FALSE)</f>
        <v/>
      </c>
    </row>
    <row r="1250" spans="1:5">
      <c r="A1250">
        <f>YEAR(B1250)</f>
        <v/>
      </c>
      <c r="B1250">
        <f>'Input EIA Imports Petroleum'!A1249</f>
        <v/>
      </c>
      <c r="C1250">
        <f>'Input EIA Imports Petroleum'!K1249</f>
        <v/>
      </c>
      <c r="D1250">
        <f>'Input EIA Imports Petroleum'!L1249</f>
        <v/>
      </c>
      <c r="E1250">
        <f>VLOOKUP('Input EIA Imports Petroleum'!$E1249,'EIA Petroleum Classification'!$A:$B,2,FALSE)</f>
        <v/>
      </c>
    </row>
    <row r="1251" spans="1:5">
      <c r="A1251">
        <f>YEAR(B1251)</f>
        <v/>
      </c>
      <c r="B1251">
        <f>'Input EIA Imports Petroleum'!A1250</f>
        <v/>
      </c>
      <c r="C1251">
        <f>'Input EIA Imports Petroleum'!K1250</f>
        <v/>
      </c>
      <c r="D1251">
        <f>'Input EIA Imports Petroleum'!L1250</f>
        <v/>
      </c>
      <c r="E1251">
        <f>VLOOKUP('Input EIA Imports Petroleum'!$E1250,'EIA Petroleum Classification'!$A:$B,2,FALSE)</f>
        <v/>
      </c>
    </row>
    <row r="1252" spans="1:5">
      <c r="A1252">
        <f>YEAR(B1252)</f>
        <v/>
      </c>
      <c r="B1252">
        <f>'Input EIA Imports Petroleum'!A1251</f>
        <v/>
      </c>
      <c r="C1252">
        <f>'Input EIA Imports Petroleum'!K1251</f>
        <v/>
      </c>
      <c r="D1252">
        <f>'Input EIA Imports Petroleum'!L1251</f>
        <v/>
      </c>
      <c r="E1252">
        <f>VLOOKUP('Input EIA Imports Petroleum'!$E1251,'EIA Petroleum Classification'!$A:$B,2,FALSE)</f>
        <v/>
      </c>
    </row>
    <row r="1253" spans="1:5">
      <c r="A1253">
        <f>YEAR(B1253)</f>
        <v/>
      </c>
      <c r="B1253">
        <f>'Input EIA Imports Petroleum'!A1252</f>
        <v/>
      </c>
      <c r="C1253">
        <f>'Input EIA Imports Petroleum'!K1252</f>
        <v/>
      </c>
      <c r="D1253">
        <f>'Input EIA Imports Petroleum'!L1252</f>
        <v/>
      </c>
      <c r="E1253">
        <f>VLOOKUP('Input EIA Imports Petroleum'!$E1252,'EIA Petroleum Classification'!$A:$B,2,FALSE)</f>
        <v/>
      </c>
    </row>
    <row r="1254" spans="1:5">
      <c r="A1254">
        <f>YEAR(B1254)</f>
        <v/>
      </c>
      <c r="B1254">
        <f>'Input EIA Imports Petroleum'!A1253</f>
        <v/>
      </c>
      <c r="C1254">
        <f>'Input EIA Imports Petroleum'!K1253</f>
        <v/>
      </c>
      <c r="D1254">
        <f>'Input EIA Imports Petroleum'!L1253</f>
        <v/>
      </c>
      <c r="E1254">
        <f>VLOOKUP('Input EIA Imports Petroleum'!$E1253,'EIA Petroleum Classification'!$A:$B,2,FALSE)</f>
        <v/>
      </c>
    </row>
    <row r="1255" spans="1:5">
      <c r="A1255">
        <f>YEAR(B1255)</f>
        <v/>
      </c>
      <c r="B1255">
        <f>'Input EIA Imports Petroleum'!A1254</f>
        <v/>
      </c>
      <c r="C1255">
        <f>'Input EIA Imports Petroleum'!K1254</f>
        <v/>
      </c>
      <c r="D1255">
        <f>'Input EIA Imports Petroleum'!L1254</f>
        <v/>
      </c>
      <c r="E1255">
        <f>VLOOKUP('Input EIA Imports Petroleum'!$E1254,'EIA Petroleum Classification'!$A:$B,2,FALSE)</f>
        <v/>
      </c>
    </row>
    <row r="1256" spans="1:5">
      <c r="A1256">
        <f>YEAR(B1256)</f>
        <v/>
      </c>
      <c r="B1256">
        <f>'Input EIA Imports Petroleum'!A1255</f>
        <v/>
      </c>
      <c r="C1256">
        <f>'Input EIA Imports Petroleum'!K1255</f>
        <v/>
      </c>
      <c r="D1256">
        <f>'Input EIA Imports Petroleum'!L1255</f>
        <v/>
      </c>
      <c r="E1256">
        <f>VLOOKUP('Input EIA Imports Petroleum'!$E1255,'EIA Petroleum Classification'!$A:$B,2,FALSE)</f>
        <v/>
      </c>
    </row>
    <row r="1257" spans="1:5">
      <c r="A1257">
        <f>YEAR(B1257)</f>
        <v/>
      </c>
      <c r="B1257">
        <f>'Input EIA Imports Petroleum'!A1256</f>
        <v/>
      </c>
      <c r="C1257">
        <f>'Input EIA Imports Petroleum'!K1256</f>
        <v/>
      </c>
      <c r="D1257">
        <f>'Input EIA Imports Petroleum'!L1256</f>
        <v/>
      </c>
      <c r="E1257">
        <f>VLOOKUP('Input EIA Imports Petroleum'!$E1256,'EIA Petroleum Classification'!$A:$B,2,FALSE)</f>
        <v/>
      </c>
    </row>
    <row r="1258" spans="1:5">
      <c r="A1258">
        <f>YEAR(B1258)</f>
        <v/>
      </c>
      <c r="B1258">
        <f>'Input EIA Imports Petroleum'!A1257</f>
        <v/>
      </c>
      <c r="C1258">
        <f>'Input EIA Imports Petroleum'!K1257</f>
        <v/>
      </c>
      <c r="D1258">
        <f>'Input EIA Imports Petroleum'!L1257</f>
        <v/>
      </c>
      <c r="E1258">
        <f>VLOOKUP('Input EIA Imports Petroleum'!$E1257,'EIA Petroleum Classification'!$A:$B,2,FALSE)</f>
        <v/>
      </c>
    </row>
    <row r="1259" spans="1:5">
      <c r="A1259">
        <f>YEAR(B1259)</f>
        <v/>
      </c>
      <c r="B1259">
        <f>'Input EIA Imports Petroleum'!A1258</f>
        <v/>
      </c>
      <c r="C1259">
        <f>'Input EIA Imports Petroleum'!K1258</f>
        <v/>
      </c>
      <c r="D1259">
        <f>'Input EIA Imports Petroleum'!L1258</f>
        <v/>
      </c>
      <c r="E1259">
        <f>VLOOKUP('Input EIA Imports Petroleum'!$E1258,'EIA Petroleum Classification'!$A:$B,2,FALSE)</f>
        <v/>
      </c>
    </row>
    <row r="1260" spans="1:5">
      <c r="A1260">
        <f>YEAR(B1260)</f>
        <v/>
      </c>
      <c r="B1260">
        <f>'Input EIA Imports Petroleum'!A1259</f>
        <v/>
      </c>
      <c r="C1260">
        <f>'Input EIA Imports Petroleum'!K1259</f>
        <v/>
      </c>
      <c r="D1260">
        <f>'Input EIA Imports Petroleum'!L1259</f>
        <v/>
      </c>
      <c r="E1260">
        <f>VLOOKUP('Input EIA Imports Petroleum'!$E1259,'EIA Petroleum Classification'!$A:$B,2,FALSE)</f>
        <v/>
      </c>
    </row>
    <row r="1261" spans="1:5">
      <c r="A1261">
        <f>YEAR(B1261)</f>
        <v/>
      </c>
      <c r="B1261">
        <f>'Input EIA Imports Petroleum'!A1260</f>
        <v/>
      </c>
      <c r="C1261">
        <f>'Input EIA Imports Petroleum'!K1260</f>
        <v/>
      </c>
      <c r="D1261">
        <f>'Input EIA Imports Petroleum'!L1260</f>
        <v/>
      </c>
      <c r="E1261">
        <f>VLOOKUP('Input EIA Imports Petroleum'!$E1260,'EIA Petroleum Classification'!$A:$B,2,FALSE)</f>
        <v/>
      </c>
    </row>
    <row r="1262" spans="1:5">
      <c r="A1262">
        <f>YEAR(B1262)</f>
        <v/>
      </c>
      <c r="B1262">
        <f>'Input EIA Imports Petroleum'!A1261</f>
        <v/>
      </c>
      <c r="C1262">
        <f>'Input EIA Imports Petroleum'!K1261</f>
        <v/>
      </c>
      <c r="D1262">
        <f>'Input EIA Imports Petroleum'!L1261</f>
        <v/>
      </c>
      <c r="E1262">
        <f>VLOOKUP('Input EIA Imports Petroleum'!$E1261,'EIA Petroleum Classification'!$A:$B,2,FALSE)</f>
        <v/>
      </c>
    </row>
    <row r="1263" spans="1:5">
      <c r="A1263">
        <f>YEAR(B1263)</f>
        <v/>
      </c>
      <c r="B1263">
        <f>'Input EIA Imports Petroleum'!A1262</f>
        <v/>
      </c>
      <c r="C1263">
        <f>'Input EIA Imports Petroleum'!K1262</f>
        <v/>
      </c>
      <c r="D1263">
        <f>'Input EIA Imports Petroleum'!L1262</f>
        <v/>
      </c>
      <c r="E1263">
        <f>VLOOKUP('Input EIA Imports Petroleum'!$E1262,'EIA Petroleum Classification'!$A:$B,2,FALSE)</f>
        <v/>
      </c>
    </row>
    <row r="1264" spans="1:5">
      <c r="A1264">
        <f>YEAR(B1264)</f>
        <v/>
      </c>
      <c r="B1264">
        <f>'Input EIA Imports Petroleum'!A1263</f>
        <v/>
      </c>
      <c r="C1264">
        <f>'Input EIA Imports Petroleum'!K1263</f>
        <v/>
      </c>
      <c r="D1264">
        <f>'Input EIA Imports Petroleum'!L1263</f>
        <v/>
      </c>
      <c r="E1264">
        <f>VLOOKUP('Input EIA Imports Petroleum'!$E1263,'EIA Petroleum Classification'!$A:$B,2,FALSE)</f>
        <v/>
      </c>
    </row>
    <row r="1265" spans="1:5">
      <c r="A1265">
        <f>YEAR(B1265)</f>
        <v/>
      </c>
      <c r="B1265">
        <f>'Input EIA Imports Petroleum'!A1264</f>
        <v/>
      </c>
      <c r="C1265">
        <f>'Input EIA Imports Petroleum'!K1264</f>
        <v/>
      </c>
      <c r="D1265">
        <f>'Input EIA Imports Petroleum'!L1264</f>
        <v/>
      </c>
      <c r="E1265">
        <f>VLOOKUP('Input EIA Imports Petroleum'!$E1264,'EIA Petroleum Classification'!$A:$B,2,FALSE)</f>
        <v/>
      </c>
    </row>
    <row r="1266" spans="1:5">
      <c r="A1266">
        <f>YEAR(B1266)</f>
        <v/>
      </c>
      <c r="B1266">
        <f>'Input EIA Imports Petroleum'!A1265</f>
        <v/>
      </c>
      <c r="C1266">
        <f>'Input EIA Imports Petroleum'!K1265</f>
        <v/>
      </c>
      <c r="D1266">
        <f>'Input EIA Imports Petroleum'!L1265</f>
        <v/>
      </c>
      <c r="E1266">
        <f>VLOOKUP('Input EIA Imports Petroleum'!$E1265,'EIA Petroleum Classification'!$A:$B,2,FALSE)</f>
        <v/>
      </c>
    </row>
    <row r="1267" spans="1:5">
      <c r="A1267">
        <f>YEAR(B1267)</f>
        <v/>
      </c>
      <c r="B1267">
        <f>'Input EIA Imports Petroleum'!A1266</f>
        <v/>
      </c>
      <c r="C1267">
        <f>'Input EIA Imports Petroleum'!K1266</f>
        <v/>
      </c>
      <c r="D1267">
        <f>'Input EIA Imports Petroleum'!L1266</f>
        <v/>
      </c>
      <c r="E1267">
        <f>VLOOKUP('Input EIA Imports Petroleum'!$E1266,'EIA Petroleum Classification'!$A:$B,2,FALSE)</f>
        <v/>
      </c>
    </row>
    <row r="1268" spans="1:5">
      <c r="A1268">
        <f>YEAR(B1268)</f>
        <v/>
      </c>
      <c r="B1268">
        <f>'Input EIA Imports Petroleum'!A1267</f>
        <v/>
      </c>
      <c r="C1268">
        <f>'Input EIA Imports Petroleum'!K1267</f>
        <v/>
      </c>
      <c r="D1268">
        <f>'Input EIA Imports Petroleum'!L1267</f>
        <v/>
      </c>
      <c r="E1268">
        <f>VLOOKUP('Input EIA Imports Petroleum'!$E1267,'EIA Petroleum Classification'!$A:$B,2,FALSE)</f>
        <v/>
      </c>
    </row>
    <row r="1269" spans="1:5">
      <c r="A1269">
        <f>YEAR(B1269)</f>
        <v/>
      </c>
      <c r="B1269">
        <f>'Input EIA Imports Petroleum'!A1268</f>
        <v/>
      </c>
      <c r="C1269">
        <f>'Input EIA Imports Petroleum'!K1268</f>
        <v/>
      </c>
      <c r="D1269">
        <f>'Input EIA Imports Petroleum'!L1268</f>
        <v/>
      </c>
      <c r="E1269">
        <f>VLOOKUP('Input EIA Imports Petroleum'!$E1268,'EIA Petroleum Classification'!$A:$B,2,FALSE)</f>
        <v/>
      </c>
    </row>
    <row r="1270" spans="1:5">
      <c r="A1270">
        <f>YEAR(B1270)</f>
        <v/>
      </c>
      <c r="B1270">
        <f>'Input EIA Imports Petroleum'!A1269</f>
        <v/>
      </c>
      <c r="C1270">
        <f>'Input EIA Imports Petroleum'!K1269</f>
        <v/>
      </c>
      <c r="D1270">
        <f>'Input EIA Imports Petroleum'!L1269</f>
        <v/>
      </c>
      <c r="E1270">
        <f>VLOOKUP('Input EIA Imports Petroleum'!$E1269,'EIA Petroleum Classification'!$A:$B,2,FALSE)</f>
        <v/>
      </c>
    </row>
    <row r="1271" spans="1:5">
      <c r="A1271">
        <f>YEAR(B1271)</f>
        <v/>
      </c>
      <c r="B1271">
        <f>'Input EIA Imports Petroleum'!A1270</f>
        <v/>
      </c>
      <c r="C1271">
        <f>'Input EIA Imports Petroleum'!K1270</f>
        <v/>
      </c>
      <c r="D1271">
        <f>'Input EIA Imports Petroleum'!L1270</f>
        <v/>
      </c>
      <c r="E1271">
        <f>VLOOKUP('Input EIA Imports Petroleum'!$E1270,'EIA Petroleum Classification'!$A:$B,2,FALSE)</f>
        <v/>
      </c>
    </row>
    <row r="1272" spans="1:5">
      <c r="A1272">
        <f>YEAR(B1272)</f>
        <v/>
      </c>
      <c r="B1272">
        <f>'Input EIA Imports Petroleum'!A1271</f>
        <v/>
      </c>
      <c r="C1272">
        <f>'Input EIA Imports Petroleum'!K1271</f>
        <v/>
      </c>
      <c r="D1272">
        <f>'Input EIA Imports Petroleum'!L1271</f>
        <v/>
      </c>
      <c r="E1272">
        <f>VLOOKUP('Input EIA Imports Petroleum'!$E1271,'EIA Petroleum Classification'!$A:$B,2,FALSE)</f>
        <v/>
      </c>
    </row>
    <row r="1273" spans="1:5">
      <c r="A1273">
        <f>YEAR(B1273)</f>
        <v/>
      </c>
      <c r="B1273">
        <f>'Input EIA Imports Petroleum'!A1272</f>
        <v/>
      </c>
      <c r="C1273">
        <f>'Input EIA Imports Petroleum'!K1272</f>
        <v/>
      </c>
      <c r="D1273">
        <f>'Input EIA Imports Petroleum'!L1272</f>
        <v/>
      </c>
      <c r="E1273">
        <f>VLOOKUP('Input EIA Imports Petroleum'!$E1272,'EIA Petroleum Classification'!$A:$B,2,FALSE)</f>
        <v/>
      </c>
    </row>
    <row r="1274" spans="1:5">
      <c r="A1274">
        <f>YEAR(B1274)</f>
        <v/>
      </c>
      <c r="B1274">
        <f>'Input EIA Imports Petroleum'!A1273</f>
        <v/>
      </c>
      <c r="C1274">
        <f>'Input EIA Imports Petroleum'!K1273</f>
        <v/>
      </c>
      <c r="D1274">
        <f>'Input EIA Imports Petroleum'!L1273</f>
        <v/>
      </c>
      <c r="E1274">
        <f>VLOOKUP('Input EIA Imports Petroleum'!$E1273,'EIA Petroleum Classification'!$A:$B,2,FALSE)</f>
        <v/>
      </c>
    </row>
    <row r="1275" spans="1:5">
      <c r="A1275">
        <f>YEAR(B1275)</f>
        <v/>
      </c>
      <c r="B1275">
        <f>'Input EIA Imports Petroleum'!A1274</f>
        <v/>
      </c>
      <c r="C1275">
        <f>'Input EIA Imports Petroleum'!K1274</f>
        <v/>
      </c>
      <c r="D1275">
        <f>'Input EIA Imports Petroleum'!L1274</f>
        <v/>
      </c>
      <c r="E1275">
        <f>VLOOKUP('Input EIA Imports Petroleum'!$E1274,'EIA Petroleum Classification'!$A:$B,2,FALSE)</f>
        <v/>
      </c>
    </row>
    <row r="1276" spans="1:5">
      <c r="A1276">
        <f>YEAR(B1276)</f>
        <v/>
      </c>
      <c r="B1276">
        <f>'Input EIA Imports Petroleum'!A1275</f>
        <v/>
      </c>
      <c r="C1276">
        <f>'Input EIA Imports Petroleum'!K1275</f>
        <v/>
      </c>
      <c r="D1276">
        <f>'Input EIA Imports Petroleum'!L1275</f>
        <v/>
      </c>
      <c r="E1276">
        <f>VLOOKUP('Input EIA Imports Petroleum'!$E1275,'EIA Petroleum Classification'!$A:$B,2,FALSE)</f>
        <v/>
      </c>
    </row>
    <row r="1277" spans="1:5">
      <c r="A1277">
        <f>YEAR(B1277)</f>
        <v/>
      </c>
      <c r="B1277">
        <f>'Input EIA Imports Petroleum'!A1276</f>
        <v/>
      </c>
      <c r="C1277">
        <f>'Input EIA Imports Petroleum'!K1276</f>
        <v/>
      </c>
      <c r="D1277">
        <f>'Input EIA Imports Petroleum'!L1276</f>
        <v/>
      </c>
      <c r="E1277">
        <f>VLOOKUP('Input EIA Imports Petroleum'!$E1276,'EIA Petroleum Classification'!$A:$B,2,FALSE)</f>
        <v/>
      </c>
    </row>
    <row r="1278" spans="1:5">
      <c r="A1278">
        <f>YEAR(B1278)</f>
        <v/>
      </c>
      <c r="B1278">
        <f>'Input EIA Imports Petroleum'!A1277</f>
        <v/>
      </c>
      <c r="C1278">
        <f>'Input EIA Imports Petroleum'!K1277</f>
        <v/>
      </c>
      <c r="D1278">
        <f>'Input EIA Imports Petroleum'!L1277</f>
        <v/>
      </c>
      <c r="E1278">
        <f>VLOOKUP('Input EIA Imports Petroleum'!$E1277,'EIA Petroleum Classification'!$A:$B,2,FALSE)</f>
        <v/>
      </c>
    </row>
    <row r="1279" spans="1:5">
      <c r="A1279">
        <f>YEAR(B1279)</f>
        <v/>
      </c>
      <c r="B1279">
        <f>'Input EIA Imports Petroleum'!A1278</f>
        <v/>
      </c>
      <c r="C1279">
        <f>'Input EIA Imports Petroleum'!K1278</f>
        <v/>
      </c>
      <c r="D1279">
        <f>'Input EIA Imports Petroleum'!L1278</f>
        <v/>
      </c>
      <c r="E1279">
        <f>VLOOKUP('Input EIA Imports Petroleum'!$E1278,'EIA Petroleum Classification'!$A:$B,2,FALSE)</f>
        <v/>
      </c>
    </row>
    <row r="1280" spans="1:5">
      <c r="A1280">
        <f>YEAR(B1280)</f>
        <v/>
      </c>
      <c r="B1280">
        <f>'Input EIA Imports Petroleum'!A1279</f>
        <v/>
      </c>
      <c r="C1280">
        <f>'Input EIA Imports Petroleum'!K1279</f>
        <v/>
      </c>
      <c r="D1280">
        <f>'Input EIA Imports Petroleum'!L1279</f>
        <v/>
      </c>
      <c r="E1280">
        <f>VLOOKUP('Input EIA Imports Petroleum'!$E1279,'EIA Petroleum Classification'!$A:$B,2,FALSE)</f>
        <v/>
      </c>
    </row>
    <row r="1281" spans="1:5">
      <c r="A1281">
        <f>YEAR(B1281)</f>
        <v/>
      </c>
      <c r="B1281">
        <f>'Input EIA Imports Petroleum'!A1280</f>
        <v/>
      </c>
      <c r="C1281">
        <f>'Input EIA Imports Petroleum'!K1280</f>
        <v/>
      </c>
      <c r="D1281">
        <f>'Input EIA Imports Petroleum'!L1280</f>
        <v/>
      </c>
      <c r="E1281">
        <f>VLOOKUP('Input EIA Imports Petroleum'!$E1280,'EIA Petroleum Classification'!$A:$B,2,FALSE)</f>
        <v/>
      </c>
    </row>
    <row r="1282" spans="1:5">
      <c r="A1282">
        <f>YEAR(B1282)</f>
        <v/>
      </c>
      <c r="B1282">
        <f>'Input EIA Imports Petroleum'!A1281</f>
        <v/>
      </c>
      <c r="C1282">
        <f>'Input EIA Imports Petroleum'!K1281</f>
        <v/>
      </c>
      <c r="D1282">
        <f>'Input EIA Imports Petroleum'!L1281</f>
        <v/>
      </c>
      <c r="E1282">
        <f>VLOOKUP('Input EIA Imports Petroleum'!$E1281,'EIA Petroleum Classification'!$A:$B,2,FALSE)</f>
        <v/>
      </c>
    </row>
    <row r="1283" spans="1:5">
      <c r="A1283">
        <f>YEAR(B1283)</f>
        <v/>
      </c>
      <c r="B1283">
        <f>'Input EIA Imports Petroleum'!A1282</f>
        <v/>
      </c>
      <c r="C1283">
        <f>'Input EIA Imports Petroleum'!K1282</f>
        <v/>
      </c>
      <c r="D1283">
        <f>'Input EIA Imports Petroleum'!L1282</f>
        <v/>
      </c>
      <c r="E1283">
        <f>VLOOKUP('Input EIA Imports Petroleum'!$E1282,'EIA Petroleum Classification'!$A:$B,2,FALSE)</f>
        <v/>
      </c>
    </row>
    <row r="1284" spans="1:5">
      <c r="A1284">
        <f>YEAR(B1284)</f>
        <v/>
      </c>
      <c r="B1284">
        <f>'Input EIA Imports Petroleum'!A1283</f>
        <v/>
      </c>
      <c r="C1284">
        <f>'Input EIA Imports Petroleum'!K1283</f>
        <v/>
      </c>
      <c r="D1284">
        <f>'Input EIA Imports Petroleum'!L1283</f>
        <v/>
      </c>
      <c r="E1284">
        <f>VLOOKUP('Input EIA Imports Petroleum'!$E1283,'EIA Petroleum Classification'!$A:$B,2,FALSE)</f>
        <v/>
      </c>
    </row>
    <row r="1285" spans="1:5">
      <c r="A1285">
        <f>YEAR(B1285)</f>
        <v/>
      </c>
      <c r="B1285">
        <f>'Input EIA Imports Petroleum'!A1284</f>
        <v/>
      </c>
      <c r="C1285">
        <f>'Input EIA Imports Petroleum'!K1284</f>
        <v/>
      </c>
      <c r="D1285">
        <f>'Input EIA Imports Petroleum'!L1284</f>
        <v/>
      </c>
      <c r="E1285">
        <f>VLOOKUP('Input EIA Imports Petroleum'!$E1284,'EIA Petroleum Classification'!$A:$B,2,FALSE)</f>
        <v/>
      </c>
    </row>
    <row r="1286" spans="1:5">
      <c r="A1286">
        <f>YEAR(B1286)</f>
        <v/>
      </c>
      <c r="B1286">
        <f>'Input EIA Imports Petroleum'!A1285</f>
        <v/>
      </c>
      <c r="C1286">
        <f>'Input EIA Imports Petroleum'!K1285</f>
        <v/>
      </c>
      <c r="D1286">
        <f>'Input EIA Imports Petroleum'!L1285</f>
        <v/>
      </c>
      <c r="E1286">
        <f>VLOOKUP('Input EIA Imports Petroleum'!$E1285,'EIA Petroleum Classification'!$A:$B,2,FALSE)</f>
        <v/>
      </c>
    </row>
    <row r="1287" spans="1:5">
      <c r="A1287">
        <f>YEAR(B1287)</f>
        <v/>
      </c>
      <c r="B1287">
        <f>'Input EIA Imports Petroleum'!A1286</f>
        <v/>
      </c>
      <c r="C1287">
        <f>'Input EIA Imports Petroleum'!K1286</f>
        <v/>
      </c>
      <c r="D1287">
        <f>'Input EIA Imports Petroleum'!L1286</f>
        <v/>
      </c>
      <c r="E1287">
        <f>VLOOKUP('Input EIA Imports Petroleum'!$E1286,'EIA Petroleum Classification'!$A:$B,2,FALSE)</f>
        <v/>
      </c>
    </row>
    <row r="1288" spans="1:5">
      <c r="A1288">
        <f>YEAR(B1288)</f>
        <v/>
      </c>
      <c r="B1288">
        <f>'Input EIA Imports Petroleum'!A1287</f>
        <v/>
      </c>
      <c r="C1288">
        <f>'Input EIA Imports Petroleum'!K1287</f>
        <v/>
      </c>
      <c r="D1288">
        <f>'Input EIA Imports Petroleum'!L1287</f>
        <v/>
      </c>
      <c r="E1288">
        <f>VLOOKUP('Input EIA Imports Petroleum'!$E1287,'EIA Petroleum Classification'!$A:$B,2,FALSE)</f>
        <v/>
      </c>
    </row>
    <row r="1289" spans="1:5">
      <c r="A1289">
        <f>YEAR(B1289)</f>
        <v/>
      </c>
      <c r="B1289">
        <f>'Input EIA Imports Petroleum'!A1288</f>
        <v/>
      </c>
      <c r="C1289">
        <f>'Input EIA Imports Petroleum'!K1288</f>
        <v/>
      </c>
      <c r="D1289">
        <f>'Input EIA Imports Petroleum'!L1288</f>
        <v/>
      </c>
      <c r="E1289">
        <f>VLOOKUP('Input EIA Imports Petroleum'!$E1288,'EIA Petroleum Classification'!$A:$B,2,FALSE)</f>
        <v/>
      </c>
    </row>
    <row r="1290" spans="1:5">
      <c r="A1290">
        <f>YEAR(B1290)</f>
        <v/>
      </c>
      <c r="B1290">
        <f>'Input EIA Imports Petroleum'!A1289</f>
        <v/>
      </c>
      <c r="C1290">
        <f>'Input EIA Imports Petroleum'!K1289</f>
        <v/>
      </c>
      <c r="D1290">
        <f>'Input EIA Imports Petroleum'!L1289</f>
        <v/>
      </c>
      <c r="E1290">
        <f>VLOOKUP('Input EIA Imports Petroleum'!$E1289,'EIA Petroleum Classification'!$A:$B,2,FALSE)</f>
        <v/>
      </c>
    </row>
    <row r="1291" spans="1:5">
      <c r="A1291">
        <f>YEAR(B1291)</f>
        <v/>
      </c>
      <c r="B1291">
        <f>'Input EIA Imports Petroleum'!A1290</f>
        <v/>
      </c>
      <c r="C1291">
        <f>'Input EIA Imports Petroleum'!K1290</f>
        <v/>
      </c>
      <c r="D1291">
        <f>'Input EIA Imports Petroleum'!L1290</f>
        <v/>
      </c>
      <c r="E1291">
        <f>VLOOKUP('Input EIA Imports Petroleum'!$E1290,'EIA Petroleum Classification'!$A:$B,2,FALSE)</f>
        <v/>
      </c>
    </row>
    <row r="1292" spans="1:5">
      <c r="A1292">
        <f>YEAR(B1292)</f>
        <v/>
      </c>
      <c r="B1292">
        <f>'Input EIA Imports Petroleum'!A1291</f>
        <v/>
      </c>
      <c r="C1292">
        <f>'Input EIA Imports Petroleum'!K1291</f>
        <v/>
      </c>
      <c r="D1292">
        <f>'Input EIA Imports Petroleum'!L1291</f>
        <v/>
      </c>
      <c r="E1292">
        <f>VLOOKUP('Input EIA Imports Petroleum'!$E1291,'EIA Petroleum Classification'!$A:$B,2,FALSE)</f>
        <v/>
      </c>
    </row>
    <row r="1293" spans="1:5">
      <c r="A1293">
        <f>YEAR(B1293)</f>
        <v/>
      </c>
      <c r="B1293">
        <f>'Input EIA Imports Petroleum'!A1292</f>
        <v/>
      </c>
      <c r="C1293">
        <f>'Input EIA Imports Petroleum'!K1292</f>
        <v/>
      </c>
      <c r="D1293">
        <f>'Input EIA Imports Petroleum'!L1292</f>
        <v/>
      </c>
      <c r="E1293">
        <f>VLOOKUP('Input EIA Imports Petroleum'!$E1292,'EIA Petroleum Classification'!$A:$B,2,FALSE)</f>
        <v/>
      </c>
    </row>
    <row r="1294" spans="1:5">
      <c r="A1294">
        <f>YEAR(B1294)</f>
        <v/>
      </c>
      <c r="B1294">
        <f>'Input EIA Imports Petroleum'!A1293</f>
        <v/>
      </c>
      <c r="C1294">
        <f>'Input EIA Imports Petroleum'!K1293</f>
        <v/>
      </c>
      <c r="D1294">
        <f>'Input EIA Imports Petroleum'!L1293</f>
        <v/>
      </c>
      <c r="E1294">
        <f>VLOOKUP('Input EIA Imports Petroleum'!$E1293,'EIA Petroleum Classification'!$A:$B,2,FALSE)</f>
        <v/>
      </c>
    </row>
    <row r="1295" spans="1:5">
      <c r="A1295">
        <f>YEAR(B1295)</f>
        <v/>
      </c>
      <c r="B1295">
        <f>'Input EIA Imports Petroleum'!A1294</f>
        <v/>
      </c>
      <c r="C1295">
        <f>'Input EIA Imports Petroleum'!K1294</f>
        <v/>
      </c>
      <c r="D1295">
        <f>'Input EIA Imports Petroleum'!L1294</f>
        <v/>
      </c>
      <c r="E1295">
        <f>VLOOKUP('Input EIA Imports Petroleum'!$E1294,'EIA Petroleum Classification'!$A:$B,2,FALSE)</f>
        <v/>
      </c>
    </row>
    <row r="1296" spans="1:5">
      <c r="A1296">
        <f>YEAR(B1296)</f>
        <v/>
      </c>
      <c r="B1296">
        <f>'Input EIA Imports Petroleum'!A1295</f>
        <v/>
      </c>
      <c r="C1296">
        <f>'Input EIA Imports Petroleum'!K1295</f>
        <v/>
      </c>
      <c r="D1296">
        <f>'Input EIA Imports Petroleum'!L1295</f>
        <v/>
      </c>
      <c r="E1296">
        <f>VLOOKUP('Input EIA Imports Petroleum'!$E1295,'EIA Petroleum Classification'!$A:$B,2,FALSE)</f>
        <v/>
      </c>
    </row>
    <row r="1297" spans="1:5">
      <c r="A1297">
        <f>YEAR(B1297)</f>
        <v/>
      </c>
      <c r="B1297">
        <f>'Input EIA Imports Petroleum'!A1296</f>
        <v/>
      </c>
      <c r="C1297">
        <f>'Input EIA Imports Petroleum'!K1296</f>
        <v/>
      </c>
      <c r="D1297">
        <f>'Input EIA Imports Petroleum'!L1296</f>
        <v/>
      </c>
      <c r="E1297">
        <f>VLOOKUP('Input EIA Imports Petroleum'!$E1296,'EIA Petroleum Classification'!$A:$B,2,FALSE)</f>
        <v/>
      </c>
    </row>
    <row r="1298" spans="1:5">
      <c r="A1298">
        <f>YEAR(B1298)</f>
        <v/>
      </c>
      <c r="B1298">
        <f>'Input EIA Imports Petroleum'!A1297</f>
        <v/>
      </c>
      <c r="C1298">
        <f>'Input EIA Imports Petroleum'!K1297</f>
        <v/>
      </c>
      <c r="D1298">
        <f>'Input EIA Imports Petroleum'!L1297</f>
        <v/>
      </c>
      <c r="E1298">
        <f>VLOOKUP('Input EIA Imports Petroleum'!$E1297,'EIA Petroleum Classification'!$A:$B,2,FALSE)</f>
        <v/>
      </c>
    </row>
    <row r="1299" spans="1:5">
      <c r="A1299">
        <f>YEAR(B1299)</f>
        <v/>
      </c>
      <c r="B1299">
        <f>'Input EIA Imports Petroleum'!A1298</f>
        <v/>
      </c>
      <c r="C1299">
        <f>'Input EIA Imports Petroleum'!K1298</f>
        <v/>
      </c>
      <c r="D1299">
        <f>'Input EIA Imports Petroleum'!L1298</f>
        <v/>
      </c>
      <c r="E1299">
        <f>VLOOKUP('Input EIA Imports Petroleum'!$E1298,'EIA Petroleum Classification'!$A:$B,2,FALSE)</f>
        <v/>
      </c>
    </row>
    <row r="1300" spans="1:5">
      <c r="A1300">
        <f>YEAR(B1300)</f>
        <v/>
      </c>
      <c r="B1300">
        <f>'Input EIA Imports Petroleum'!A1299</f>
        <v/>
      </c>
      <c r="C1300">
        <f>'Input EIA Imports Petroleum'!K1299</f>
        <v/>
      </c>
      <c r="D1300">
        <f>'Input EIA Imports Petroleum'!L1299</f>
        <v/>
      </c>
      <c r="E1300">
        <f>VLOOKUP('Input EIA Imports Petroleum'!$E1299,'EIA Petroleum Classification'!$A:$B,2,FALSE)</f>
        <v/>
      </c>
    </row>
    <row r="1301" spans="1:5">
      <c r="A1301">
        <f>YEAR(B1301)</f>
        <v/>
      </c>
      <c r="B1301">
        <f>'Input EIA Imports Petroleum'!A1300</f>
        <v/>
      </c>
      <c r="C1301">
        <f>'Input EIA Imports Petroleum'!K1300</f>
        <v/>
      </c>
      <c r="D1301">
        <f>'Input EIA Imports Petroleum'!L1300</f>
        <v/>
      </c>
      <c r="E1301">
        <f>VLOOKUP('Input EIA Imports Petroleum'!$E1300,'EIA Petroleum Classification'!$A:$B,2,FALSE)</f>
        <v/>
      </c>
    </row>
    <row r="1302" spans="1:5">
      <c r="A1302">
        <f>YEAR(B1302)</f>
        <v/>
      </c>
      <c r="B1302">
        <f>'Input EIA Imports Petroleum'!A1301</f>
        <v/>
      </c>
      <c r="C1302">
        <f>'Input EIA Imports Petroleum'!K1301</f>
        <v/>
      </c>
      <c r="D1302">
        <f>'Input EIA Imports Petroleum'!L1301</f>
        <v/>
      </c>
      <c r="E1302">
        <f>VLOOKUP('Input EIA Imports Petroleum'!$E1301,'EIA Petroleum Classification'!$A:$B,2,FALSE)</f>
        <v/>
      </c>
    </row>
    <row r="1303" spans="1:5">
      <c r="A1303">
        <f>YEAR(B1303)</f>
        <v/>
      </c>
      <c r="B1303">
        <f>'Input EIA Imports Petroleum'!A1302</f>
        <v/>
      </c>
      <c r="C1303">
        <f>'Input EIA Imports Petroleum'!K1302</f>
        <v/>
      </c>
      <c r="D1303">
        <f>'Input EIA Imports Petroleum'!L1302</f>
        <v/>
      </c>
      <c r="E1303">
        <f>VLOOKUP('Input EIA Imports Petroleum'!$E1302,'EIA Petroleum Classification'!$A:$B,2,FALSE)</f>
        <v/>
      </c>
    </row>
    <row r="1304" spans="1:5">
      <c r="A1304">
        <f>YEAR(B1304)</f>
        <v/>
      </c>
      <c r="B1304">
        <f>'Input EIA Imports Petroleum'!A1303</f>
        <v/>
      </c>
      <c r="C1304">
        <f>'Input EIA Imports Petroleum'!K1303</f>
        <v/>
      </c>
      <c r="D1304">
        <f>'Input EIA Imports Petroleum'!L1303</f>
        <v/>
      </c>
      <c r="E1304">
        <f>VLOOKUP('Input EIA Imports Petroleum'!$E1303,'EIA Petroleum Classification'!$A:$B,2,FALSE)</f>
        <v/>
      </c>
    </row>
    <row r="1305" spans="1:5">
      <c r="A1305">
        <f>YEAR(B1305)</f>
        <v/>
      </c>
      <c r="B1305">
        <f>'Input EIA Imports Petroleum'!A1304</f>
        <v/>
      </c>
      <c r="C1305">
        <f>'Input EIA Imports Petroleum'!K1304</f>
        <v/>
      </c>
      <c r="D1305">
        <f>'Input EIA Imports Petroleum'!L1304</f>
        <v/>
      </c>
      <c r="E1305">
        <f>VLOOKUP('Input EIA Imports Petroleum'!$E1304,'EIA Petroleum Classification'!$A:$B,2,FALSE)</f>
        <v/>
      </c>
    </row>
    <row r="1306" spans="1:5">
      <c r="A1306">
        <f>YEAR(B1306)</f>
        <v/>
      </c>
      <c r="B1306">
        <f>'Input EIA Imports Petroleum'!A1305</f>
        <v/>
      </c>
      <c r="C1306">
        <f>'Input EIA Imports Petroleum'!K1305</f>
        <v/>
      </c>
      <c r="D1306">
        <f>'Input EIA Imports Petroleum'!L1305</f>
        <v/>
      </c>
      <c r="E1306">
        <f>VLOOKUP('Input EIA Imports Petroleum'!$E1305,'EIA Petroleum Classification'!$A:$B,2,FALSE)</f>
        <v/>
      </c>
    </row>
    <row r="1307" spans="1:5">
      <c r="A1307">
        <f>YEAR(B1307)</f>
        <v/>
      </c>
      <c r="B1307">
        <f>'Input EIA Imports Petroleum'!A1306</f>
        <v/>
      </c>
      <c r="C1307">
        <f>'Input EIA Imports Petroleum'!K1306</f>
        <v/>
      </c>
      <c r="D1307">
        <f>'Input EIA Imports Petroleum'!L1306</f>
        <v/>
      </c>
      <c r="E1307">
        <f>VLOOKUP('Input EIA Imports Petroleum'!$E1306,'EIA Petroleum Classification'!$A:$B,2,FALSE)</f>
        <v/>
      </c>
    </row>
    <row r="1308" spans="1:5">
      <c r="A1308">
        <f>YEAR(B1308)</f>
        <v/>
      </c>
      <c r="B1308">
        <f>'Input EIA Imports Petroleum'!A1307</f>
        <v/>
      </c>
      <c r="C1308">
        <f>'Input EIA Imports Petroleum'!K1307</f>
        <v/>
      </c>
      <c r="D1308">
        <f>'Input EIA Imports Petroleum'!L1307</f>
        <v/>
      </c>
      <c r="E1308">
        <f>VLOOKUP('Input EIA Imports Petroleum'!$E1307,'EIA Petroleum Classification'!$A:$B,2,FALSE)</f>
        <v/>
      </c>
    </row>
    <row r="1309" spans="1:5">
      <c r="A1309">
        <f>YEAR(B1309)</f>
        <v/>
      </c>
      <c r="B1309">
        <f>'Input EIA Imports Petroleum'!A1308</f>
        <v/>
      </c>
      <c r="C1309">
        <f>'Input EIA Imports Petroleum'!K1308</f>
        <v/>
      </c>
      <c r="D1309">
        <f>'Input EIA Imports Petroleum'!L1308</f>
        <v/>
      </c>
      <c r="E1309">
        <f>VLOOKUP('Input EIA Imports Petroleum'!$E1308,'EIA Petroleum Classification'!$A:$B,2,FALSE)</f>
        <v/>
      </c>
    </row>
    <row r="1310" spans="1:5">
      <c r="A1310">
        <f>YEAR(B1310)</f>
        <v/>
      </c>
      <c r="B1310">
        <f>'Input EIA Imports Petroleum'!A1309</f>
        <v/>
      </c>
      <c r="C1310">
        <f>'Input EIA Imports Petroleum'!K1309</f>
        <v/>
      </c>
      <c r="D1310">
        <f>'Input EIA Imports Petroleum'!L1309</f>
        <v/>
      </c>
      <c r="E1310">
        <f>VLOOKUP('Input EIA Imports Petroleum'!$E1309,'EIA Petroleum Classification'!$A:$B,2,FALSE)</f>
        <v/>
      </c>
    </row>
    <row r="1311" spans="1:5">
      <c r="A1311">
        <f>YEAR(B1311)</f>
        <v/>
      </c>
      <c r="B1311">
        <f>'Input EIA Imports Petroleum'!A1310</f>
        <v/>
      </c>
      <c r="C1311">
        <f>'Input EIA Imports Petroleum'!K1310</f>
        <v/>
      </c>
      <c r="D1311">
        <f>'Input EIA Imports Petroleum'!L1310</f>
        <v/>
      </c>
      <c r="E1311">
        <f>VLOOKUP('Input EIA Imports Petroleum'!$E1310,'EIA Petroleum Classification'!$A:$B,2,FALSE)</f>
        <v/>
      </c>
    </row>
    <row r="1312" spans="1:5">
      <c r="A1312">
        <f>YEAR(B1312)</f>
        <v/>
      </c>
      <c r="B1312">
        <f>'Input EIA Imports Petroleum'!A1311</f>
        <v/>
      </c>
      <c r="C1312">
        <f>'Input EIA Imports Petroleum'!K1311</f>
        <v/>
      </c>
      <c r="D1312">
        <f>'Input EIA Imports Petroleum'!L1311</f>
        <v/>
      </c>
      <c r="E1312">
        <f>VLOOKUP('Input EIA Imports Petroleum'!$E1311,'EIA Petroleum Classification'!$A:$B,2,FALSE)</f>
        <v/>
      </c>
    </row>
    <row r="1313" spans="1:5">
      <c r="A1313">
        <f>YEAR(B1313)</f>
        <v/>
      </c>
      <c r="B1313">
        <f>'Input EIA Imports Petroleum'!A1312</f>
        <v/>
      </c>
      <c r="C1313">
        <f>'Input EIA Imports Petroleum'!K1312</f>
        <v/>
      </c>
      <c r="D1313">
        <f>'Input EIA Imports Petroleum'!L1312</f>
        <v/>
      </c>
      <c r="E1313">
        <f>VLOOKUP('Input EIA Imports Petroleum'!$E1312,'EIA Petroleum Classification'!$A:$B,2,FALSE)</f>
        <v/>
      </c>
    </row>
    <row r="1314" spans="1:5">
      <c r="A1314">
        <f>YEAR(B1314)</f>
        <v/>
      </c>
      <c r="B1314">
        <f>'Input EIA Imports Petroleum'!A1313</f>
        <v/>
      </c>
      <c r="C1314">
        <f>'Input EIA Imports Petroleum'!K1313</f>
        <v/>
      </c>
      <c r="D1314">
        <f>'Input EIA Imports Petroleum'!L1313</f>
        <v/>
      </c>
      <c r="E1314">
        <f>VLOOKUP('Input EIA Imports Petroleum'!$E1313,'EIA Petroleum Classification'!$A:$B,2,FALSE)</f>
        <v/>
      </c>
    </row>
    <row r="1315" spans="1:5">
      <c r="A1315">
        <f>YEAR(B1315)</f>
        <v/>
      </c>
      <c r="B1315">
        <f>'Input EIA Imports Petroleum'!A1314</f>
        <v/>
      </c>
      <c r="C1315">
        <f>'Input EIA Imports Petroleum'!K1314</f>
        <v/>
      </c>
      <c r="D1315">
        <f>'Input EIA Imports Petroleum'!L1314</f>
        <v/>
      </c>
      <c r="E1315">
        <f>VLOOKUP('Input EIA Imports Petroleum'!$E1314,'EIA Petroleum Classification'!$A:$B,2,FALSE)</f>
        <v/>
      </c>
    </row>
    <row r="1316" spans="1:5">
      <c r="A1316">
        <f>YEAR(B1316)</f>
        <v/>
      </c>
      <c r="B1316">
        <f>'Input EIA Imports Petroleum'!A1315</f>
        <v/>
      </c>
      <c r="C1316">
        <f>'Input EIA Imports Petroleum'!K1315</f>
        <v/>
      </c>
      <c r="D1316">
        <f>'Input EIA Imports Petroleum'!L1315</f>
        <v/>
      </c>
      <c r="E1316">
        <f>VLOOKUP('Input EIA Imports Petroleum'!$E1315,'EIA Petroleum Classification'!$A:$B,2,FALSE)</f>
        <v/>
      </c>
    </row>
    <row r="1317" spans="1:5">
      <c r="A1317">
        <f>YEAR(B1317)</f>
        <v/>
      </c>
      <c r="B1317">
        <f>'Input EIA Imports Petroleum'!A1316</f>
        <v/>
      </c>
      <c r="C1317">
        <f>'Input EIA Imports Petroleum'!K1316</f>
        <v/>
      </c>
      <c r="D1317">
        <f>'Input EIA Imports Petroleum'!L1316</f>
        <v/>
      </c>
      <c r="E1317">
        <f>VLOOKUP('Input EIA Imports Petroleum'!$E1316,'EIA Petroleum Classification'!$A:$B,2,FALSE)</f>
        <v/>
      </c>
    </row>
    <row r="1318" spans="1:5">
      <c r="A1318">
        <f>YEAR(B1318)</f>
        <v/>
      </c>
      <c r="B1318">
        <f>'Input EIA Imports Petroleum'!A1317</f>
        <v/>
      </c>
      <c r="C1318">
        <f>'Input EIA Imports Petroleum'!K1317</f>
        <v/>
      </c>
      <c r="D1318">
        <f>'Input EIA Imports Petroleum'!L1317</f>
        <v/>
      </c>
      <c r="E1318">
        <f>VLOOKUP('Input EIA Imports Petroleum'!$E1317,'EIA Petroleum Classification'!$A:$B,2,FALSE)</f>
        <v/>
      </c>
    </row>
    <row r="1319" spans="1:5">
      <c r="A1319">
        <f>YEAR(B1319)</f>
        <v/>
      </c>
      <c r="B1319">
        <f>'Input EIA Imports Petroleum'!A1318</f>
        <v/>
      </c>
      <c r="C1319">
        <f>'Input EIA Imports Petroleum'!K1318</f>
        <v/>
      </c>
      <c r="D1319">
        <f>'Input EIA Imports Petroleum'!L1318</f>
        <v/>
      </c>
      <c r="E1319">
        <f>VLOOKUP('Input EIA Imports Petroleum'!$E1318,'EIA Petroleum Classification'!$A:$B,2,FALSE)</f>
        <v/>
      </c>
    </row>
    <row r="1320" spans="1:5">
      <c r="A1320">
        <f>YEAR(B1320)</f>
        <v/>
      </c>
      <c r="B1320">
        <f>'Input EIA Imports Petroleum'!A1319</f>
        <v/>
      </c>
      <c r="C1320">
        <f>'Input EIA Imports Petroleum'!K1319</f>
        <v/>
      </c>
      <c r="D1320">
        <f>'Input EIA Imports Petroleum'!L1319</f>
        <v/>
      </c>
      <c r="E1320">
        <f>VLOOKUP('Input EIA Imports Petroleum'!$E1319,'EIA Petroleum Classification'!$A:$B,2,FALSE)</f>
        <v/>
      </c>
    </row>
    <row r="1321" spans="1:5">
      <c r="A1321">
        <f>YEAR(B1321)</f>
        <v/>
      </c>
      <c r="B1321">
        <f>'Input EIA Imports Petroleum'!A1320</f>
        <v/>
      </c>
      <c r="C1321">
        <f>'Input EIA Imports Petroleum'!K1320</f>
        <v/>
      </c>
      <c r="D1321">
        <f>'Input EIA Imports Petroleum'!L1320</f>
        <v/>
      </c>
      <c r="E1321">
        <f>VLOOKUP('Input EIA Imports Petroleum'!$E1320,'EIA Petroleum Classification'!$A:$B,2,FALSE)</f>
        <v/>
      </c>
    </row>
    <row r="1322" spans="1:5">
      <c r="A1322">
        <f>YEAR(B1322)</f>
        <v/>
      </c>
      <c r="B1322">
        <f>'Input EIA Imports Petroleum'!A1321</f>
        <v/>
      </c>
      <c r="C1322">
        <f>'Input EIA Imports Petroleum'!K1321</f>
        <v/>
      </c>
      <c r="D1322">
        <f>'Input EIA Imports Petroleum'!L1321</f>
        <v/>
      </c>
      <c r="E1322">
        <f>VLOOKUP('Input EIA Imports Petroleum'!$E1321,'EIA Petroleum Classification'!$A:$B,2,FALSE)</f>
        <v/>
      </c>
    </row>
    <row r="1323" spans="1:5">
      <c r="A1323">
        <f>YEAR(B1323)</f>
        <v/>
      </c>
      <c r="B1323">
        <f>'Input EIA Imports Petroleum'!A1322</f>
        <v/>
      </c>
      <c r="C1323">
        <f>'Input EIA Imports Petroleum'!K1322</f>
        <v/>
      </c>
      <c r="D1323">
        <f>'Input EIA Imports Petroleum'!L1322</f>
        <v/>
      </c>
      <c r="E1323">
        <f>VLOOKUP('Input EIA Imports Petroleum'!$E1322,'EIA Petroleum Classification'!$A:$B,2,FALSE)</f>
        <v/>
      </c>
    </row>
    <row r="1324" spans="1:5">
      <c r="A1324">
        <f>YEAR(B1324)</f>
        <v/>
      </c>
      <c r="B1324">
        <f>'Input EIA Imports Petroleum'!A1323</f>
        <v/>
      </c>
      <c r="C1324">
        <f>'Input EIA Imports Petroleum'!K1323</f>
        <v/>
      </c>
      <c r="D1324">
        <f>'Input EIA Imports Petroleum'!L1323</f>
        <v/>
      </c>
      <c r="E1324">
        <f>VLOOKUP('Input EIA Imports Petroleum'!$E1323,'EIA Petroleum Classification'!$A:$B,2,FALSE)</f>
        <v/>
      </c>
    </row>
    <row r="1325" spans="1:5">
      <c r="A1325">
        <f>YEAR(B1325)</f>
        <v/>
      </c>
      <c r="B1325">
        <f>'Input EIA Imports Petroleum'!A1324</f>
        <v/>
      </c>
      <c r="C1325">
        <f>'Input EIA Imports Petroleum'!K1324</f>
        <v/>
      </c>
      <c r="D1325">
        <f>'Input EIA Imports Petroleum'!L1324</f>
        <v/>
      </c>
      <c r="E1325">
        <f>VLOOKUP('Input EIA Imports Petroleum'!$E1324,'EIA Petroleum Classification'!$A:$B,2,FALSE)</f>
        <v/>
      </c>
    </row>
    <row r="1326" spans="1:5">
      <c r="A1326">
        <f>YEAR(B1326)</f>
        <v/>
      </c>
      <c r="B1326">
        <f>'Input EIA Imports Petroleum'!A1325</f>
        <v/>
      </c>
      <c r="C1326">
        <f>'Input EIA Imports Petroleum'!K1325</f>
        <v/>
      </c>
      <c r="D1326">
        <f>'Input EIA Imports Petroleum'!L1325</f>
        <v/>
      </c>
      <c r="E1326">
        <f>VLOOKUP('Input EIA Imports Petroleum'!$E1325,'EIA Petroleum Classification'!$A:$B,2,FALSE)</f>
        <v/>
      </c>
    </row>
    <row r="1327" spans="1:5">
      <c r="A1327">
        <f>YEAR(B1327)</f>
        <v/>
      </c>
      <c r="B1327">
        <f>'Input EIA Imports Petroleum'!A1326</f>
        <v/>
      </c>
      <c r="C1327">
        <f>'Input EIA Imports Petroleum'!K1326</f>
        <v/>
      </c>
      <c r="D1327">
        <f>'Input EIA Imports Petroleum'!L1326</f>
        <v/>
      </c>
      <c r="E1327">
        <f>VLOOKUP('Input EIA Imports Petroleum'!$E1326,'EIA Petroleum Classification'!$A:$B,2,FALSE)</f>
        <v/>
      </c>
    </row>
    <row r="1328" spans="1:5">
      <c r="A1328">
        <f>YEAR(B1328)</f>
        <v/>
      </c>
      <c r="B1328">
        <f>'Input EIA Imports Petroleum'!A1327</f>
        <v/>
      </c>
      <c r="C1328">
        <f>'Input EIA Imports Petroleum'!K1327</f>
        <v/>
      </c>
      <c r="D1328">
        <f>'Input EIA Imports Petroleum'!L1327</f>
        <v/>
      </c>
      <c r="E1328">
        <f>VLOOKUP('Input EIA Imports Petroleum'!$E1327,'EIA Petroleum Classification'!$A:$B,2,FALSE)</f>
        <v/>
      </c>
    </row>
    <row r="1329" spans="1:5">
      <c r="A1329">
        <f>YEAR(B1329)</f>
        <v/>
      </c>
      <c r="B1329">
        <f>'Input EIA Imports Petroleum'!A1328</f>
        <v/>
      </c>
      <c r="C1329">
        <f>'Input EIA Imports Petroleum'!K1328</f>
        <v/>
      </c>
      <c r="D1329">
        <f>'Input EIA Imports Petroleum'!L1328</f>
        <v/>
      </c>
      <c r="E1329">
        <f>VLOOKUP('Input EIA Imports Petroleum'!$E1328,'EIA Petroleum Classification'!$A:$B,2,FALSE)</f>
        <v/>
      </c>
    </row>
    <row r="1330" spans="1:5">
      <c r="A1330">
        <f>YEAR(B1330)</f>
        <v/>
      </c>
      <c r="B1330">
        <f>'Input EIA Imports Petroleum'!A1329</f>
        <v/>
      </c>
      <c r="C1330">
        <f>'Input EIA Imports Petroleum'!K1329</f>
        <v/>
      </c>
      <c r="D1330">
        <f>'Input EIA Imports Petroleum'!L1329</f>
        <v/>
      </c>
      <c r="E1330">
        <f>VLOOKUP('Input EIA Imports Petroleum'!$E1329,'EIA Petroleum Classification'!$A:$B,2,FALSE)</f>
        <v/>
      </c>
    </row>
    <row r="1331" spans="1:5">
      <c r="A1331">
        <f>YEAR(B1331)</f>
        <v/>
      </c>
      <c r="B1331">
        <f>'Input EIA Imports Petroleum'!A1330</f>
        <v/>
      </c>
      <c r="C1331">
        <f>'Input EIA Imports Petroleum'!K1330</f>
        <v/>
      </c>
      <c r="D1331">
        <f>'Input EIA Imports Petroleum'!L1330</f>
        <v/>
      </c>
      <c r="E1331">
        <f>VLOOKUP('Input EIA Imports Petroleum'!$E1330,'EIA Petroleum Classification'!$A:$B,2,FALSE)</f>
        <v/>
      </c>
    </row>
    <row r="1332" spans="1:5">
      <c r="A1332">
        <f>YEAR(B1332)</f>
        <v/>
      </c>
      <c r="B1332">
        <f>'Input EIA Imports Petroleum'!A1331</f>
        <v/>
      </c>
      <c r="C1332">
        <f>'Input EIA Imports Petroleum'!K1331</f>
        <v/>
      </c>
      <c r="D1332">
        <f>'Input EIA Imports Petroleum'!L1331</f>
        <v/>
      </c>
      <c r="E1332">
        <f>VLOOKUP('Input EIA Imports Petroleum'!$E1331,'EIA Petroleum Classification'!$A:$B,2,FALSE)</f>
        <v/>
      </c>
    </row>
    <row r="1333" spans="1:5">
      <c r="A1333">
        <f>YEAR(B1333)</f>
        <v/>
      </c>
      <c r="B1333">
        <f>'Input EIA Imports Petroleum'!A1332</f>
        <v/>
      </c>
      <c r="C1333">
        <f>'Input EIA Imports Petroleum'!K1332</f>
        <v/>
      </c>
      <c r="D1333">
        <f>'Input EIA Imports Petroleum'!L1332</f>
        <v/>
      </c>
      <c r="E1333">
        <f>VLOOKUP('Input EIA Imports Petroleum'!$E1332,'EIA Petroleum Classification'!$A:$B,2,FALSE)</f>
        <v/>
      </c>
    </row>
    <row r="1334" spans="1:5">
      <c r="A1334">
        <f>YEAR(B1334)</f>
        <v/>
      </c>
      <c r="B1334">
        <f>'Input EIA Imports Petroleum'!A1333</f>
        <v/>
      </c>
      <c r="C1334">
        <f>'Input EIA Imports Petroleum'!K1333</f>
        <v/>
      </c>
      <c r="D1334">
        <f>'Input EIA Imports Petroleum'!L1333</f>
        <v/>
      </c>
      <c r="E1334">
        <f>VLOOKUP('Input EIA Imports Petroleum'!$E1333,'EIA Petroleum Classification'!$A:$B,2,FALSE)</f>
        <v/>
      </c>
    </row>
    <row r="1335" spans="1:5">
      <c r="A1335">
        <f>YEAR(B1335)</f>
        <v/>
      </c>
      <c r="B1335">
        <f>'Input EIA Imports Petroleum'!A1334</f>
        <v/>
      </c>
      <c r="C1335">
        <f>'Input EIA Imports Petroleum'!K1334</f>
        <v/>
      </c>
      <c r="D1335">
        <f>'Input EIA Imports Petroleum'!L1334</f>
        <v/>
      </c>
      <c r="E1335">
        <f>VLOOKUP('Input EIA Imports Petroleum'!$E1334,'EIA Petroleum Classification'!$A:$B,2,FALSE)</f>
        <v/>
      </c>
    </row>
    <row r="1336" spans="1:5">
      <c r="A1336">
        <f>YEAR(B1336)</f>
        <v/>
      </c>
      <c r="B1336">
        <f>'Input EIA Imports Petroleum'!A1335</f>
        <v/>
      </c>
      <c r="C1336">
        <f>'Input EIA Imports Petroleum'!K1335</f>
        <v/>
      </c>
      <c r="D1336">
        <f>'Input EIA Imports Petroleum'!L1335</f>
        <v/>
      </c>
      <c r="E1336">
        <f>VLOOKUP('Input EIA Imports Petroleum'!$E1335,'EIA Petroleum Classification'!$A:$B,2,FALSE)</f>
        <v/>
      </c>
    </row>
    <row r="1337" spans="1:5">
      <c r="A1337">
        <f>YEAR(B1337)</f>
        <v/>
      </c>
      <c r="B1337">
        <f>'Input EIA Imports Petroleum'!A1336</f>
        <v/>
      </c>
      <c r="C1337">
        <f>'Input EIA Imports Petroleum'!K1336</f>
        <v/>
      </c>
      <c r="D1337">
        <f>'Input EIA Imports Petroleum'!L1336</f>
        <v/>
      </c>
      <c r="E1337">
        <f>VLOOKUP('Input EIA Imports Petroleum'!$E1336,'EIA Petroleum Classification'!$A:$B,2,FALSE)</f>
        <v/>
      </c>
    </row>
    <row r="1338" spans="1:5">
      <c r="A1338">
        <f>YEAR(B1338)</f>
        <v/>
      </c>
      <c r="B1338">
        <f>'Input EIA Imports Petroleum'!A1337</f>
        <v/>
      </c>
      <c r="C1338">
        <f>'Input EIA Imports Petroleum'!K1337</f>
        <v/>
      </c>
      <c r="D1338">
        <f>'Input EIA Imports Petroleum'!L1337</f>
        <v/>
      </c>
      <c r="E1338">
        <f>VLOOKUP('Input EIA Imports Petroleum'!$E1337,'EIA Petroleum Classification'!$A:$B,2,FALSE)</f>
        <v/>
      </c>
    </row>
    <row r="1339" spans="1:5">
      <c r="A1339">
        <f>YEAR(B1339)</f>
        <v/>
      </c>
      <c r="B1339">
        <f>'Input EIA Imports Petroleum'!A1338</f>
        <v/>
      </c>
      <c r="C1339">
        <f>'Input EIA Imports Petroleum'!K1338</f>
        <v/>
      </c>
      <c r="D1339">
        <f>'Input EIA Imports Petroleum'!L1338</f>
        <v/>
      </c>
      <c r="E1339">
        <f>VLOOKUP('Input EIA Imports Petroleum'!$E1338,'EIA Petroleum Classification'!$A:$B,2,FALSE)</f>
        <v/>
      </c>
    </row>
    <row r="1340" spans="1:5">
      <c r="A1340">
        <f>YEAR(B1340)</f>
        <v/>
      </c>
      <c r="B1340">
        <f>'Input EIA Imports Petroleum'!A1339</f>
        <v/>
      </c>
      <c r="C1340">
        <f>'Input EIA Imports Petroleum'!K1339</f>
        <v/>
      </c>
      <c r="D1340">
        <f>'Input EIA Imports Petroleum'!L1339</f>
        <v/>
      </c>
      <c r="E1340">
        <f>VLOOKUP('Input EIA Imports Petroleum'!$E1339,'EIA Petroleum Classification'!$A:$B,2,FALSE)</f>
        <v/>
      </c>
    </row>
    <row r="1341" spans="1:5">
      <c r="A1341">
        <f>YEAR(B1341)</f>
        <v/>
      </c>
      <c r="B1341">
        <f>'Input EIA Imports Petroleum'!A1340</f>
        <v/>
      </c>
      <c r="C1341">
        <f>'Input EIA Imports Petroleum'!K1340</f>
        <v/>
      </c>
      <c r="D1341">
        <f>'Input EIA Imports Petroleum'!L1340</f>
        <v/>
      </c>
      <c r="E1341">
        <f>VLOOKUP('Input EIA Imports Petroleum'!$E1340,'EIA Petroleum Classification'!$A:$B,2,FALSE)</f>
        <v/>
      </c>
    </row>
    <row r="1342" spans="1:5">
      <c r="A1342">
        <f>YEAR(B1342)</f>
        <v/>
      </c>
      <c r="B1342">
        <f>'Input EIA Imports Petroleum'!A1341</f>
        <v/>
      </c>
      <c r="C1342">
        <f>'Input EIA Imports Petroleum'!K1341</f>
        <v/>
      </c>
      <c r="D1342">
        <f>'Input EIA Imports Petroleum'!L1341</f>
        <v/>
      </c>
      <c r="E1342">
        <f>VLOOKUP('Input EIA Imports Petroleum'!$E1341,'EIA Petroleum Classification'!$A:$B,2,FALSE)</f>
        <v/>
      </c>
    </row>
    <row r="1343" spans="1:5">
      <c r="A1343">
        <f>YEAR(B1343)</f>
        <v/>
      </c>
      <c r="B1343">
        <f>'Input EIA Imports Petroleum'!A1342</f>
        <v/>
      </c>
      <c r="C1343">
        <f>'Input EIA Imports Petroleum'!K1342</f>
        <v/>
      </c>
      <c r="D1343">
        <f>'Input EIA Imports Petroleum'!L1342</f>
        <v/>
      </c>
      <c r="E1343">
        <f>VLOOKUP('Input EIA Imports Petroleum'!$E1342,'EIA Petroleum Classification'!$A:$B,2,FALSE)</f>
        <v/>
      </c>
    </row>
    <row r="1344" spans="1:5">
      <c r="A1344">
        <f>YEAR(B1344)</f>
        <v/>
      </c>
      <c r="B1344">
        <f>'Input EIA Imports Petroleum'!A1343</f>
        <v/>
      </c>
      <c r="C1344">
        <f>'Input EIA Imports Petroleum'!K1343</f>
        <v/>
      </c>
      <c r="D1344">
        <f>'Input EIA Imports Petroleum'!L1343</f>
        <v/>
      </c>
      <c r="E1344">
        <f>VLOOKUP('Input EIA Imports Petroleum'!$E1343,'EIA Petroleum Classification'!$A:$B,2,FALSE)</f>
        <v/>
      </c>
    </row>
    <row r="1345" spans="1:5">
      <c r="A1345">
        <f>YEAR(B1345)</f>
        <v/>
      </c>
      <c r="B1345">
        <f>'Input EIA Imports Petroleum'!A1344</f>
        <v/>
      </c>
      <c r="C1345">
        <f>'Input EIA Imports Petroleum'!K1344</f>
        <v/>
      </c>
      <c r="D1345">
        <f>'Input EIA Imports Petroleum'!L1344</f>
        <v/>
      </c>
      <c r="E1345">
        <f>VLOOKUP('Input EIA Imports Petroleum'!$E1344,'EIA Petroleum Classification'!$A:$B,2,FALSE)</f>
        <v/>
      </c>
    </row>
    <row r="1346" spans="1:5">
      <c r="A1346">
        <f>YEAR(B1346)</f>
        <v/>
      </c>
      <c r="B1346">
        <f>'Input EIA Imports Petroleum'!A1345</f>
        <v/>
      </c>
      <c r="C1346">
        <f>'Input EIA Imports Petroleum'!K1345</f>
        <v/>
      </c>
      <c r="D1346">
        <f>'Input EIA Imports Petroleum'!L1345</f>
        <v/>
      </c>
      <c r="E1346">
        <f>VLOOKUP('Input EIA Imports Petroleum'!$E1345,'EIA Petroleum Classification'!$A:$B,2,FALSE)</f>
        <v/>
      </c>
    </row>
    <row r="1347" spans="1:5">
      <c r="A1347">
        <f>YEAR(B1347)</f>
        <v/>
      </c>
      <c r="B1347">
        <f>'Input EIA Imports Petroleum'!A1346</f>
        <v/>
      </c>
      <c r="C1347">
        <f>'Input EIA Imports Petroleum'!K1346</f>
        <v/>
      </c>
      <c r="D1347">
        <f>'Input EIA Imports Petroleum'!L1346</f>
        <v/>
      </c>
      <c r="E1347">
        <f>VLOOKUP('Input EIA Imports Petroleum'!$E1346,'EIA Petroleum Classification'!$A:$B,2,FALSE)</f>
        <v/>
      </c>
    </row>
    <row r="1348" spans="1:5">
      <c r="A1348">
        <f>YEAR(B1348)</f>
        <v/>
      </c>
      <c r="B1348">
        <f>'Input EIA Imports Petroleum'!A1347</f>
        <v/>
      </c>
      <c r="C1348">
        <f>'Input EIA Imports Petroleum'!K1347</f>
        <v/>
      </c>
      <c r="D1348">
        <f>'Input EIA Imports Petroleum'!L1347</f>
        <v/>
      </c>
      <c r="E1348">
        <f>VLOOKUP('Input EIA Imports Petroleum'!$E1347,'EIA Petroleum Classification'!$A:$B,2,FALSE)</f>
        <v/>
      </c>
    </row>
    <row r="1349" spans="1:5">
      <c r="A1349">
        <f>YEAR(B1349)</f>
        <v/>
      </c>
      <c r="B1349">
        <f>'Input EIA Imports Petroleum'!A1348</f>
        <v/>
      </c>
      <c r="C1349">
        <f>'Input EIA Imports Petroleum'!K1348</f>
        <v/>
      </c>
      <c r="D1349">
        <f>'Input EIA Imports Petroleum'!L1348</f>
        <v/>
      </c>
      <c r="E1349">
        <f>VLOOKUP('Input EIA Imports Petroleum'!$E1348,'EIA Petroleum Classification'!$A:$B,2,FALSE)</f>
        <v/>
      </c>
    </row>
    <row r="1350" spans="1:5">
      <c r="A1350">
        <f>YEAR(B1350)</f>
        <v/>
      </c>
      <c r="B1350">
        <f>'Input EIA Imports Petroleum'!A1349</f>
        <v/>
      </c>
      <c r="C1350">
        <f>'Input EIA Imports Petroleum'!K1349</f>
        <v/>
      </c>
      <c r="D1350">
        <f>'Input EIA Imports Petroleum'!L1349</f>
        <v/>
      </c>
      <c r="E1350">
        <f>VLOOKUP('Input EIA Imports Petroleum'!$E1349,'EIA Petroleum Classification'!$A:$B,2,FALSE)</f>
        <v/>
      </c>
    </row>
    <row r="1351" spans="1:5">
      <c r="A1351">
        <f>YEAR(B1351)</f>
        <v/>
      </c>
      <c r="B1351">
        <f>'Input EIA Imports Petroleum'!A1350</f>
        <v/>
      </c>
      <c r="C1351">
        <f>'Input EIA Imports Petroleum'!K1350</f>
        <v/>
      </c>
      <c r="D1351">
        <f>'Input EIA Imports Petroleum'!L1350</f>
        <v/>
      </c>
      <c r="E1351">
        <f>VLOOKUP('Input EIA Imports Petroleum'!$E1350,'EIA Petroleum Classification'!$A:$B,2,FALSE)</f>
        <v/>
      </c>
    </row>
    <row r="1352" spans="1:5">
      <c r="A1352">
        <f>YEAR(B1352)</f>
        <v/>
      </c>
      <c r="B1352">
        <f>'Input EIA Imports Petroleum'!A1351</f>
        <v/>
      </c>
      <c r="C1352">
        <f>'Input EIA Imports Petroleum'!K1351</f>
        <v/>
      </c>
      <c r="D1352">
        <f>'Input EIA Imports Petroleum'!L1351</f>
        <v/>
      </c>
      <c r="E1352">
        <f>VLOOKUP('Input EIA Imports Petroleum'!$E1351,'EIA Petroleum Classification'!$A:$B,2,FALSE)</f>
        <v/>
      </c>
    </row>
    <row r="1353" spans="1:5">
      <c r="A1353">
        <f>YEAR(B1353)</f>
        <v/>
      </c>
      <c r="B1353">
        <f>'Input EIA Imports Petroleum'!A1352</f>
        <v/>
      </c>
      <c r="C1353">
        <f>'Input EIA Imports Petroleum'!K1352</f>
        <v/>
      </c>
      <c r="D1353">
        <f>'Input EIA Imports Petroleum'!L1352</f>
        <v/>
      </c>
      <c r="E1353">
        <f>VLOOKUP('Input EIA Imports Petroleum'!$E1352,'EIA Petroleum Classification'!$A:$B,2,FALSE)</f>
        <v/>
      </c>
    </row>
    <row r="1354" spans="1:5">
      <c r="A1354">
        <f>YEAR(B1354)</f>
        <v/>
      </c>
      <c r="B1354">
        <f>'Input EIA Imports Petroleum'!A1353</f>
        <v/>
      </c>
      <c r="C1354">
        <f>'Input EIA Imports Petroleum'!K1353</f>
        <v/>
      </c>
      <c r="D1354">
        <f>'Input EIA Imports Petroleum'!L1353</f>
        <v/>
      </c>
      <c r="E1354">
        <f>VLOOKUP('Input EIA Imports Petroleum'!$E1353,'EIA Petroleum Classification'!$A:$B,2,FALSE)</f>
        <v/>
      </c>
    </row>
    <row r="1355" spans="1:5">
      <c r="A1355">
        <f>YEAR(B1355)</f>
        <v/>
      </c>
      <c r="B1355">
        <f>'Input EIA Imports Petroleum'!A1354</f>
        <v/>
      </c>
      <c r="C1355">
        <f>'Input EIA Imports Petroleum'!K1354</f>
        <v/>
      </c>
      <c r="D1355">
        <f>'Input EIA Imports Petroleum'!L1354</f>
        <v/>
      </c>
      <c r="E1355">
        <f>VLOOKUP('Input EIA Imports Petroleum'!$E1354,'EIA Petroleum Classification'!$A:$B,2,FALSE)</f>
        <v/>
      </c>
    </row>
    <row r="1356" spans="1:5">
      <c r="A1356">
        <f>YEAR(B1356)</f>
        <v/>
      </c>
      <c r="B1356">
        <f>'Input EIA Imports Petroleum'!A1355</f>
        <v/>
      </c>
      <c r="C1356">
        <f>'Input EIA Imports Petroleum'!K1355</f>
        <v/>
      </c>
      <c r="D1356">
        <f>'Input EIA Imports Petroleum'!L1355</f>
        <v/>
      </c>
      <c r="E1356">
        <f>VLOOKUP('Input EIA Imports Petroleum'!$E1355,'EIA Petroleum Classification'!$A:$B,2,FALSE)</f>
        <v/>
      </c>
    </row>
    <row r="1357" spans="1:5">
      <c r="A1357">
        <f>YEAR(B1357)</f>
        <v/>
      </c>
      <c r="B1357">
        <f>'Input EIA Imports Petroleum'!A1356</f>
        <v/>
      </c>
      <c r="C1357">
        <f>'Input EIA Imports Petroleum'!K1356</f>
        <v/>
      </c>
      <c r="D1357">
        <f>'Input EIA Imports Petroleum'!L1356</f>
        <v/>
      </c>
      <c r="E1357">
        <f>VLOOKUP('Input EIA Imports Petroleum'!$E1356,'EIA Petroleum Classification'!$A:$B,2,FALSE)</f>
        <v/>
      </c>
    </row>
    <row r="1358" spans="1:5">
      <c r="A1358">
        <f>YEAR(B1358)</f>
        <v/>
      </c>
      <c r="B1358">
        <f>'Input EIA Imports Petroleum'!A1357</f>
        <v/>
      </c>
      <c r="C1358">
        <f>'Input EIA Imports Petroleum'!K1357</f>
        <v/>
      </c>
      <c r="D1358">
        <f>'Input EIA Imports Petroleum'!L1357</f>
        <v/>
      </c>
      <c r="E1358">
        <f>VLOOKUP('Input EIA Imports Petroleum'!$E1357,'EIA Petroleum Classification'!$A:$B,2,FALSE)</f>
        <v/>
      </c>
    </row>
    <row r="1359" spans="1:5">
      <c r="A1359">
        <f>YEAR(B1359)</f>
        <v/>
      </c>
      <c r="B1359">
        <f>'Input EIA Imports Petroleum'!A1358</f>
        <v/>
      </c>
      <c r="C1359">
        <f>'Input EIA Imports Petroleum'!K1358</f>
        <v/>
      </c>
      <c r="D1359">
        <f>'Input EIA Imports Petroleum'!L1358</f>
        <v/>
      </c>
      <c r="E1359">
        <f>VLOOKUP('Input EIA Imports Petroleum'!$E1358,'EIA Petroleum Classification'!$A:$B,2,FALSE)</f>
        <v/>
      </c>
    </row>
    <row r="1360" spans="1:5">
      <c r="A1360">
        <f>YEAR(B1360)</f>
        <v/>
      </c>
      <c r="B1360">
        <f>'Input EIA Imports Petroleum'!A1359</f>
        <v/>
      </c>
      <c r="C1360">
        <f>'Input EIA Imports Petroleum'!K1359</f>
        <v/>
      </c>
      <c r="D1360">
        <f>'Input EIA Imports Petroleum'!L1359</f>
        <v/>
      </c>
      <c r="E1360">
        <f>VLOOKUP('Input EIA Imports Petroleum'!$E1359,'EIA Petroleum Classification'!$A:$B,2,FALSE)</f>
        <v/>
      </c>
    </row>
    <row r="1361" spans="1:5">
      <c r="A1361">
        <f>YEAR(B1361)</f>
        <v/>
      </c>
      <c r="B1361">
        <f>'Input EIA Imports Petroleum'!A1360</f>
        <v/>
      </c>
      <c r="C1361">
        <f>'Input EIA Imports Petroleum'!K1360</f>
        <v/>
      </c>
      <c r="D1361">
        <f>'Input EIA Imports Petroleum'!L1360</f>
        <v/>
      </c>
      <c r="E1361">
        <f>VLOOKUP('Input EIA Imports Petroleum'!$E1360,'EIA Petroleum Classification'!$A:$B,2,FALSE)</f>
        <v/>
      </c>
    </row>
    <row r="1362" spans="1:5">
      <c r="A1362">
        <f>YEAR(B1362)</f>
        <v/>
      </c>
      <c r="B1362">
        <f>'Input EIA Imports Petroleum'!A1361</f>
        <v/>
      </c>
      <c r="C1362">
        <f>'Input EIA Imports Petroleum'!K1361</f>
        <v/>
      </c>
      <c r="D1362">
        <f>'Input EIA Imports Petroleum'!L1361</f>
        <v/>
      </c>
      <c r="E1362">
        <f>VLOOKUP('Input EIA Imports Petroleum'!$E1361,'EIA Petroleum Classification'!$A:$B,2,FALSE)</f>
        <v/>
      </c>
    </row>
    <row r="1363" spans="1:5">
      <c r="A1363">
        <f>YEAR(B1363)</f>
        <v/>
      </c>
      <c r="B1363">
        <f>'Input EIA Imports Petroleum'!A1362</f>
        <v/>
      </c>
      <c r="C1363">
        <f>'Input EIA Imports Petroleum'!K1362</f>
        <v/>
      </c>
      <c r="D1363">
        <f>'Input EIA Imports Petroleum'!L1362</f>
        <v/>
      </c>
      <c r="E1363">
        <f>VLOOKUP('Input EIA Imports Petroleum'!$E1362,'EIA Petroleum Classification'!$A:$B,2,FALSE)</f>
        <v/>
      </c>
    </row>
    <row r="1364" spans="1:5">
      <c r="A1364">
        <f>YEAR(B1364)</f>
        <v/>
      </c>
      <c r="B1364">
        <f>'Input EIA Imports Petroleum'!A1363</f>
        <v/>
      </c>
      <c r="C1364">
        <f>'Input EIA Imports Petroleum'!K1363</f>
        <v/>
      </c>
      <c r="D1364">
        <f>'Input EIA Imports Petroleum'!L1363</f>
        <v/>
      </c>
      <c r="E1364">
        <f>VLOOKUP('Input EIA Imports Petroleum'!$E1363,'EIA Petroleum Classification'!$A:$B,2,FALSE)</f>
        <v/>
      </c>
    </row>
    <row r="1365" spans="1:5">
      <c r="A1365">
        <f>YEAR(B1365)</f>
        <v/>
      </c>
      <c r="B1365">
        <f>'Input EIA Imports Petroleum'!A1364</f>
        <v/>
      </c>
      <c r="C1365">
        <f>'Input EIA Imports Petroleum'!K1364</f>
        <v/>
      </c>
      <c r="D1365">
        <f>'Input EIA Imports Petroleum'!L1364</f>
        <v/>
      </c>
      <c r="E1365">
        <f>VLOOKUP('Input EIA Imports Petroleum'!$E1364,'EIA Petroleum Classification'!$A:$B,2,FALSE)</f>
        <v/>
      </c>
    </row>
    <row r="1366" spans="1:5">
      <c r="A1366">
        <f>YEAR(B1366)</f>
        <v/>
      </c>
      <c r="B1366">
        <f>'Input EIA Imports Petroleum'!A1365</f>
        <v/>
      </c>
      <c r="C1366">
        <f>'Input EIA Imports Petroleum'!K1365</f>
        <v/>
      </c>
      <c r="D1366">
        <f>'Input EIA Imports Petroleum'!L1365</f>
        <v/>
      </c>
      <c r="E1366">
        <f>VLOOKUP('Input EIA Imports Petroleum'!$E1365,'EIA Petroleum Classification'!$A:$B,2,FALSE)</f>
        <v/>
      </c>
    </row>
    <row r="1367" spans="1:5">
      <c r="A1367">
        <f>YEAR(B1367)</f>
        <v/>
      </c>
      <c r="B1367">
        <f>'Input EIA Imports Petroleum'!A1366</f>
        <v/>
      </c>
      <c r="C1367">
        <f>'Input EIA Imports Petroleum'!K1366</f>
        <v/>
      </c>
      <c r="D1367">
        <f>'Input EIA Imports Petroleum'!L1366</f>
        <v/>
      </c>
      <c r="E1367">
        <f>VLOOKUP('Input EIA Imports Petroleum'!$E1366,'EIA Petroleum Classification'!$A:$B,2,FALSE)</f>
        <v/>
      </c>
    </row>
    <row r="1368" spans="1:5">
      <c r="A1368">
        <f>YEAR(B1368)</f>
        <v/>
      </c>
      <c r="B1368">
        <f>'Input EIA Imports Petroleum'!A1367</f>
        <v/>
      </c>
      <c r="C1368">
        <f>'Input EIA Imports Petroleum'!K1367</f>
        <v/>
      </c>
      <c r="D1368">
        <f>'Input EIA Imports Petroleum'!L1367</f>
        <v/>
      </c>
      <c r="E1368">
        <f>VLOOKUP('Input EIA Imports Petroleum'!$E1367,'EIA Petroleum Classification'!$A:$B,2,FALSE)</f>
        <v/>
      </c>
    </row>
    <row r="1369" spans="1:5">
      <c r="A1369">
        <f>YEAR(B1369)</f>
        <v/>
      </c>
      <c r="B1369">
        <f>'Input EIA Imports Petroleum'!A1368</f>
        <v/>
      </c>
      <c r="C1369">
        <f>'Input EIA Imports Petroleum'!K1368</f>
        <v/>
      </c>
      <c r="D1369">
        <f>'Input EIA Imports Petroleum'!L1368</f>
        <v/>
      </c>
      <c r="E1369">
        <f>VLOOKUP('Input EIA Imports Petroleum'!$E1368,'EIA Petroleum Classification'!$A:$B,2,FALSE)</f>
        <v/>
      </c>
    </row>
    <row r="1370" spans="1:5">
      <c r="A1370">
        <f>YEAR(B1370)</f>
        <v/>
      </c>
      <c r="B1370">
        <f>'Input EIA Imports Petroleum'!A1369</f>
        <v/>
      </c>
      <c r="C1370">
        <f>'Input EIA Imports Petroleum'!K1369</f>
        <v/>
      </c>
      <c r="D1370">
        <f>'Input EIA Imports Petroleum'!L1369</f>
        <v/>
      </c>
      <c r="E1370">
        <f>VLOOKUP('Input EIA Imports Petroleum'!$E1369,'EIA Petroleum Classification'!$A:$B,2,FALSE)</f>
        <v/>
      </c>
    </row>
    <row r="1371" spans="1:5">
      <c r="A1371">
        <f>YEAR(B1371)</f>
        <v/>
      </c>
      <c r="B1371">
        <f>'Input EIA Imports Petroleum'!A1370</f>
        <v/>
      </c>
      <c r="C1371">
        <f>'Input EIA Imports Petroleum'!K1370</f>
        <v/>
      </c>
      <c r="D1371">
        <f>'Input EIA Imports Petroleum'!L1370</f>
        <v/>
      </c>
      <c r="E1371">
        <f>VLOOKUP('Input EIA Imports Petroleum'!$E1370,'EIA Petroleum Classification'!$A:$B,2,FALSE)</f>
        <v/>
      </c>
    </row>
    <row r="1372" spans="1:5">
      <c r="A1372">
        <f>YEAR(B1372)</f>
        <v/>
      </c>
      <c r="B1372">
        <f>'Input EIA Imports Petroleum'!A1371</f>
        <v/>
      </c>
      <c r="C1372">
        <f>'Input EIA Imports Petroleum'!K1371</f>
        <v/>
      </c>
      <c r="D1372">
        <f>'Input EIA Imports Petroleum'!L1371</f>
        <v/>
      </c>
      <c r="E1372">
        <f>VLOOKUP('Input EIA Imports Petroleum'!$E1371,'EIA Petroleum Classification'!$A:$B,2,FALSE)</f>
        <v/>
      </c>
    </row>
    <row r="1373" spans="1:5">
      <c r="A1373">
        <f>YEAR(B1373)</f>
        <v/>
      </c>
      <c r="B1373">
        <f>'Input EIA Imports Petroleum'!A1372</f>
        <v/>
      </c>
      <c r="C1373">
        <f>'Input EIA Imports Petroleum'!K1372</f>
        <v/>
      </c>
      <c r="D1373">
        <f>'Input EIA Imports Petroleum'!L1372</f>
        <v/>
      </c>
      <c r="E1373">
        <f>VLOOKUP('Input EIA Imports Petroleum'!$E1372,'EIA Petroleum Classification'!$A:$B,2,FALSE)</f>
        <v/>
      </c>
    </row>
    <row r="1374" spans="1:5">
      <c r="A1374">
        <f>YEAR(B1374)</f>
        <v/>
      </c>
      <c r="B1374">
        <f>'Input EIA Imports Petroleum'!A1373</f>
        <v/>
      </c>
      <c r="C1374">
        <f>'Input EIA Imports Petroleum'!K1373</f>
        <v/>
      </c>
      <c r="D1374">
        <f>'Input EIA Imports Petroleum'!L1373</f>
        <v/>
      </c>
      <c r="E1374">
        <f>VLOOKUP('Input EIA Imports Petroleum'!$E1373,'EIA Petroleum Classification'!$A:$B,2,FALSE)</f>
        <v/>
      </c>
    </row>
    <row r="1375" spans="1:5">
      <c r="A1375">
        <f>YEAR(B1375)</f>
        <v/>
      </c>
      <c r="B1375">
        <f>'Input EIA Imports Petroleum'!A1374</f>
        <v/>
      </c>
      <c r="C1375">
        <f>'Input EIA Imports Petroleum'!K1374</f>
        <v/>
      </c>
      <c r="D1375">
        <f>'Input EIA Imports Petroleum'!L1374</f>
        <v/>
      </c>
      <c r="E1375">
        <f>VLOOKUP('Input EIA Imports Petroleum'!$E1374,'EIA Petroleum Classification'!$A:$B,2,FALSE)</f>
        <v/>
      </c>
    </row>
    <row r="1376" spans="1:5">
      <c r="A1376">
        <f>YEAR(B1376)</f>
        <v/>
      </c>
      <c r="B1376">
        <f>'Input EIA Imports Petroleum'!A1375</f>
        <v/>
      </c>
      <c r="C1376">
        <f>'Input EIA Imports Petroleum'!K1375</f>
        <v/>
      </c>
      <c r="D1376">
        <f>'Input EIA Imports Petroleum'!L1375</f>
        <v/>
      </c>
      <c r="E1376">
        <f>VLOOKUP('Input EIA Imports Petroleum'!$E1375,'EIA Petroleum Classification'!$A:$B,2,FALSE)</f>
        <v/>
      </c>
    </row>
    <row r="1377" spans="1:5">
      <c r="A1377">
        <f>YEAR(B1377)</f>
        <v/>
      </c>
      <c r="B1377">
        <f>'Input EIA Imports Petroleum'!A1376</f>
        <v/>
      </c>
      <c r="C1377">
        <f>'Input EIA Imports Petroleum'!K1376</f>
        <v/>
      </c>
      <c r="D1377">
        <f>'Input EIA Imports Petroleum'!L1376</f>
        <v/>
      </c>
      <c r="E1377">
        <f>VLOOKUP('Input EIA Imports Petroleum'!$E1376,'EIA Petroleum Classification'!$A:$B,2,FALSE)</f>
        <v/>
      </c>
    </row>
    <row r="1378" spans="1:5">
      <c r="A1378">
        <f>YEAR(B1378)</f>
        <v/>
      </c>
      <c r="B1378">
        <f>'Input EIA Imports Petroleum'!A1377</f>
        <v/>
      </c>
      <c r="C1378">
        <f>'Input EIA Imports Petroleum'!K1377</f>
        <v/>
      </c>
      <c r="D1378">
        <f>'Input EIA Imports Petroleum'!L1377</f>
        <v/>
      </c>
      <c r="E1378">
        <f>VLOOKUP('Input EIA Imports Petroleum'!$E1377,'EIA Petroleum Classification'!$A:$B,2,FALSE)</f>
        <v/>
      </c>
    </row>
    <row r="1379" spans="1:5">
      <c r="A1379">
        <f>YEAR(B1379)</f>
        <v/>
      </c>
      <c r="B1379">
        <f>'Input EIA Imports Petroleum'!A1378</f>
        <v/>
      </c>
      <c r="C1379">
        <f>'Input EIA Imports Petroleum'!K1378</f>
        <v/>
      </c>
      <c r="D1379">
        <f>'Input EIA Imports Petroleum'!L1378</f>
        <v/>
      </c>
      <c r="E1379">
        <f>VLOOKUP('Input EIA Imports Petroleum'!$E1378,'EIA Petroleum Classification'!$A:$B,2,FALSE)</f>
        <v/>
      </c>
    </row>
    <row r="1380" spans="1:5">
      <c r="A1380">
        <f>YEAR(B1380)</f>
        <v/>
      </c>
      <c r="B1380">
        <f>'Input EIA Imports Petroleum'!A1379</f>
        <v/>
      </c>
      <c r="C1380">
        <f>'Input EIA Imports Petroleum'!K1379</f>
        <v/>
      </c>
      <c r="D1380">
        <f>'Input EIA Imports Petroleum'!L1379</f>
        <v/>
      </c>
      <c r="E1380">
        <f>VLOOKUP('Input EIA Imports Petroleum'!$E1379,'EIA Petroleum Classification'!$A:$B,2,FALSE)</f>
        <v/>
      </c>
    </row>
    <row r="1381" spans="1:5">
      <c r="A1381">
        <f>YEAR(B1381)</f>
        <v/>
      </c>
      <c r="B1381">
        <f>'Input EIA Imports Petroleum'!A1380</f>
        <v/>
      </c>
      <c r="C1381">
        <f>'Input EIA Imports Petroleum'!K1380</f>
        <v/>
      </c>
      <c r="D1381">
        <f>'Input EIA Imports Petroleum'!L1380</f>
        <v/>
      </c>
      <c r="E1381">
        <f>VLOOKUP('Input EIA Imports Petroleum'!$E1380,'EIA Petroleum Classification'!$A:$B,2,FALSE)</f>
        <v/>
      </c>
    </row>
    <row r="1382" spans="1:5">
      <c r="A1382">
        <f>YEAR(B1382)</f>
        <v/>
      </c>
      <c r="B1382">
        <f>'Input EIA Imports Petroleum'!A1381</f>
        <v/>
      </c>
      <c r="C1382">
        <f>'Input EIA Imports Petroleum'!K1381</f>
        <v/>
      </c>
      <c r="D1382">
        <f>'Input EIA Imports Petroleum'!L1381</f>
        <v/>
      </c>
      <c r="E1382">
        <f>VLOOKUP('Input EIA Imports Petroleum'!$E1381,'EIA Petroleum Classification'!$A:$B,2,FALSE)</f>
        <v/>
      </c>
    </row>
    <row r="1383" spans="1:5">
      <c r="A1383">
        <f>YEAR(B1383)</f>
        <v/>
      </c>
      <c r="B1383">
        <f>'Input EIA Imports Petroleum'!A1382</f>
        <v/>
      </c>
      <c r="C1383">
        <f>'Input EIA Imports Petroleum'!K1382</f>
        <v/>
      </c>
      <c r="D1383">
        <f>'Input EIA Imports Petroleum'!L1382</f>
        <v/>
      </c>
      <c r="E1383">
        <f>VLOOKUP('Input EIA Imports Petroleum'!$E1382,'EIA Petroleum Classification'!$A:$B,2,FALSE)</f>
        <v/>
      </c>
    </row>
    <row r="1384" spans="1:5">
      <c r="A1384">
        <f>YEAR(B1384)</f>
        <v/>
      </c>
      <c r="B1384">
        <f>'Input EIA Imports Petroleum'!A1383</f>
        <v/>
      </c>
      <c r="C1384">
        <f>'Input EIA Imports Petroleum'!K1383</f>
        <v/>
      </c>
      <c r="D1384">
        <f>'Input EIA Imports Petroleum'!L1383</f>
        <v/>
      </c>
      <c r="E1384">
        <f>VLOOKUP('Input EIA Imports Petroleum'!$E1383,'EIA Petroleum Classification'!$A:$B,2,FALSE)</f>
        <v/>
      </c>
    </row>
    <row r="1385" spans="1:5">
      <c r="A1385">
        <f>YEAR(B1385)</f>
        <v/>
      </c>
      <c r="B1385">
        <f>'Input EIA Imports Petroleum'!A1384</f>
        <v/>
      </c>
      <c r="C1385">
        <f>'Input EIA Imports Petroleum'!K1384</f>
        <v/>
      </c>
      <c r="D1385">
        <f>'Input EIA Imports Petroleum'!L1384</f>
        <v/>
      </c>
      <c r="E1385">
        <f>VLOOKUP('Input EIA Imports Petroleum'!$E1384,'EIA Petroleum Classification'!$A:$B,2,FALSE)</f>
        <v/>
      </c>
    </row>
    <row r="1386" spans="1:5">
      <c r="A1386">
        <f>YEAR(B1386)</f>
        <v/>
      </c>
      <c r="B1386">
        <f>'Input EIA Imports Petroleum'!A1385</f>
        <v/>
      </c>
      <c r="C1386">
        <f>'Input EIA Imports Petroleum'!K1385</f>
        <v/>
      </c>
      <c r="D1386">
        <f>'Input EIA Imports Petroleum'!L1385</f>
        <v/>
      </c>
      <c r="E1386">
        <f>VLOOKUP('Input EIA Imports Petroleum'!$E1385,'EIA Petroleum Classification'!$A:$B,2,FALSE)</f>
        <v/>
      </c>
    </row>
    <row r="1387" spans="1:5">
      <c r="A1387">
        <f>YEAR(B1387)</f>
        <v/>
      </c>
      <c r="B1387">
        <f>'Input EIA Imports Petroleum'!A1386</f>
        <v/>
      </c>
      <c r="C1387">
        <f>'Input EIA Imports Petroleum'!K1386</f>
        <v/>
      </c>
      <c r="D1387">
        <f>'Input EIA Imports Petroleum'!L1386</f>
        <v/>
      </c>
      <c r="E1387">
        <f>VLOOKUP('Input EIA Imports Petroleum'!$E1386,'EIA Petroleum Classification'!$A:$B,2,FALSE)</f>
        <v/>
      </c>
    </row>
    <row r="1388" spans="1:5">
      <c r="A1388">
        <f>YEAR(B1388)</f>
        <v/>
      </c>
      <c r="B1388">
        <f>'Input EIA Imports Petroleum'!A1387</f>
        <v/>
      </c>
      <c r="C1388">
        <f>'Input EIA Imports Petroleum'!K1387</f>
        <v/>
      </c>
      <c r="D1388">
        <f>'Input EIA Imports Petroleum'!L1387</f>
        <v/>
      </c>
      <c r="E1388">
        <f>VLOOKUP('Input EIA Imports Petroleum'!$E1387,'EIA Petroleum Classification'!$A:$B,2,FALSE)</f>
        <v/>
      </c>
    </row>
    <row r="1389" spans="1:5">
      <c r="A1389">
        <f>YEAR(B1389)</f>
        <v/>
      </c>
      <c r="B1389">
        <f>'Input EIA Imports Petroleum'!A1388</f>
        <v/>
      </c>
      <c r="C1389">
        <f>'Input EIA Imports Petroleum'!K1388</f>
        <v/>
      </c>
      <c r="D1389">
        <f>'Input EIA Imports Petroleum'!L1388</f>
        <v/>
      </c>
      <c r="E1389">
        <f>VLOOKUP('Input EIA Imports Petroleum'!$E1388,'EIA Petroleum Classification'!$A:$B,2,FALSE)</f>
        <v/>
      </c>
    </row>
    <row r="1390" spans="1:5">
      <c r="A1390">
        <f>YEAR(B1390)</f>
        <v/>
      </c>
      <c r="B1390">
        <f>'Input EIA Imports Petroleum'!A1389</f>
        <v/>
      </c>
      <c r="C1390">
        <f>'Input EIA Imports Petroleum'!K1389</f>
        <v/>
      </c>
      <c r="D1390">
        <f>'Input EIA Imports Petroleum'!L1389</f>
        <v/>
      </c>
      <c r="E1390">
        <f>VLOOKUP('Input EIA Imports Petroleum'!$E1389,'EIA Petroleum Classification'!$A:$B,2,FALSE)</f>
        <v/>
      </c>
    </row>
    <row r="1391" spans="1:5">
      <c r="A1391">
        <f>YEAR(B1391)</f>
        <v/>
      </c>
      <c r="B1391">
        <f>'Input EIA Imports Petroleum'!A1390</f>
        <v/>
      </c>
      <c r="C1391">
        <f>'Input EIA Imports Petroleum'!K1390</f>
        <v/>
      </c>
      <c r="D1391">
        <f>'Input EIA Imports Petroleum'!L1390</f>
        <v/>
      </c>
      <c r="E1391">
        <f>VLOOKUP('Input EIA Imports Petroleum'!$E1390,'EIA Petroleum Classification'!$A:$B,2,FALSE)</f>
        <v/>
      </c>
    </row>
    <row r="1392" spans="1:5">
      <c r="A1392">
        <f>YEAR(B1392)</f>
        <v/>
      </c>
      <c r="B1392">
        <f>'Input EIA Imports Petroleum'!A1391</f>
        <v/>
      </c>
      <c r="C1392">
        <f>'Input EIA Imports Petroleum'!K1391</f>
        <v/>
      </c>
      <c r="D1392">
        <f>'Input EIA Imports Petroleum'!L1391</f>
        <v/>
      </c>
      <c r="E1392">
        <f>VLOOKUP('Input EIA Imports Petroleum'!$E1391,'EIA Petroleum Classification'!$A:$B,2,FALSE)</f>
        <v/>
      </c>
    </row>
    <row r="1393" spans="1:5">
      <c r="A1393">
        <f>YEAR(B1393)</f>
        <v/>
      </c>
      <c r="B1393">
        <f>'Input EIA Imports Petroleum'!A1392</f>
        <v/>
      </c>
      <c r="C1393">
        <f>'Input EIA Imports Petroleum'!K1392</f>
        <v/>
      </c>
      <c r="D1393">
        <f>'Input EIA Imports Petroleum'!L1392</f>
        <v/>
      </c>
      <c r="E1393">
        <f>VLOOKUP('Input EIA Imports Petroleum'!$E1392,'EIA Petroleum Classification'!$A:$B,2,FALSE)</f>
        <v/>
      </c>
    </row>
    <row r="1394" spans="1:5">
      <c r="A1394">
        <f>YEAR(B1394)</f>
        <v/>
      </c>
      <c r="B1394">
        <f>'Input EIA Imports Petroleum'!A1393</f>
        <v/>
      </c>
      <c r="C1394">
        <f>'Input EIA Imports Petroleum'!K1393</f>
        <v/>
      </c>
      <c r="D1394">
        <f>'Input EIA Imports Petroleum'!L1393</f>
        <v/>
      </c>
      <c r="E1394">
        <f>VLOOKUP('Input EIA Imports Petroleum'!$E1393,'EIA Petroleum Classification'!$A:$B,2,FALSE)</f>
        <v/>
      </c>
    </row>
    <row r="1395" spans="1:5">
      <c r="A1395">
        <f>YEAR(B1395)</f>
        <v/>
      </c>
      <c r="B1395">
        <f>'Input EIA Imports Petroleum'!A1394</f>
        <v/>
      </c>
      <c r="C1395">
        <f>'Input EIA Imports Petroleum'!K1394</f>
        <v/>
      </c>
      <c r="D1395">
        <f>'Input EIA Imports Petroleum'!L1394</f>
        <v/>
      </c>
      <c r="E1395">
        <f>VLOOKUP('Input EIA Imports Petroleum'!$E1394,'EIA Petroleum Classification'!$A:$B,2,FALSE)</f>
        <v/>
      </c>
    </row>
    <row r="1396" spans="1:5">
      <c r="A1396">
        <f>YEAR(B1396)</f>
        <v/>
      </c>
      <c r="B1396">
        <f>'Input EIA Imports Petroleum'!A1395</f>
        <v/>
      </c>
      <c r="C1396">
        <f>'Input EIA Imports Petroleum'!K1395</f>
        <v/>
      </c>
      <c r="D1396">
        <f>'Input EIA Imports Petroleum'!L1395</f>
        <v/>
      </c>
      <c r="E1396">
        <f>VLOOKUP('Input EIA Imports Petroleum'!$E1395,'EIA Petroleum Classification'!$A:$B,2,FALSE)</f>
        <v/>
      </c>
    </row>
    <row r="1397" spans="1:5">
      <c r="A1397">
        <f>YEAR(B1397)</f>
        <v/>
      </c>
      <c r="B1397">
        <f>'Input EIA Imports Petroleum'!A1396</f>
        <v/>
      </c>
      <c r="C1397">
        <f>'Input EIA Imports Petroleum'!K1396</f>
        <v/>
      </c>
      <c r="D1397">
        <f>'Input EIA Imports Petroleum'!L1396</f>
        <v/>
      </c>
      <c r="E1397">
        <f>VLOOKUP('Input EIA Imports Petroleum'!$E1396,'EIA Petroleum Classification'!$A:$B,2,FALSE)</f>
        <v/>
      </c>
    </row>
    <row r="1398" spans="1:5">
      <c r="A1398">
        <f>YEAR(B1398)</f>
        <v/>
      </c>
      <c r="B1398">
        <f>'Input EIA Imports Petroleum'!A1397</f>
        <v/>
      </c>
      <c r="C1398">
        <f>'Input EIA Imports Petroleum'!K1397</f>
        <v/>
      </c>
      <c r="D1398">
        <f>'Input EIA Imports Petroleum'!L1397</f>
        <v/>
      </c>
      <c r="E1398">
        <f>VLOOKUP('Input EIA Imports Petroleum'!$E1397,'EIA Petroleum Classification'!$A:$B,2,FALSE)</f>
        <v/>
      </c>
    </row>
    <row r="1399" spans="1:5">
      <c r="A1399">
        <f>YEAR(B1399)</f>
        <v/>
      </c>
      <c r="B1399">
        <f>'Input EIA Imports Petroleum'!A1398</f>
        <v/>
      </c>
      <c r="C1399">
        <f>'Input EIA Imports Petroleum'!K1398</f>
        <v/>
      </c>
      <c r="D1399">
        <f>'Input EIA Imports Petroleum'!L1398</f>
        <v/>
      </c>
      <c r="E1399">
        <f>VLOOKUP('Input EIA Imports Petroleum'!$E1398,'EIA Petroleum Classification'!$A:$B,2,FALSE)</f>
        <v/>
      </c>
    </row>
    <row r="1400" spans="1:5">
      <c r="A1400">
        <f>YEAR(B1400)</f>
        <v/>
      </c>
      <c r="B1400">
        <f>'Input EIA Imports Petroleum'!A1399</f>
        <v/>
      </c>
      <c r="C1400">
        <f>'Input EIA Imports Petroleum'!K1399</f>
        <v/>
      </c>
      <c r="D1400">
        <f>'Input EIA Imports Petroleum'!L1399</f>
        <v/>
      </c>
      <c r="E1400">
        <f>VLOOKUP('Input EIA Imports Petroleum'!$E1399,'EIA Petroleum Classification'!$A:$B,2,FALSE)</f>
        <v/>
      </c>
    </row>
    <row r="1401" spans="1:5">
      <c r="A1401">
        <f>YEAR(B1401)</f>
        <v/>
      </c>
      <c r="B1401">
        <f>'Input EIA Imports Petroleum'!A1400</f>
        <v/>
      </c>
      <c r="C1401">
        <f>'Input EIA Imports Petroleum'!K1400</f>
        <v/>
      </c>
      <c r="D1401">
        <f>'Input EIA Imports Petroleum'!L1400</f>
        <v/>
      </c>
      <c r="E1401">
        <f>VLOOKUP('Input EIA Imports Petroleum'!$E1400,'EIA Petroleum Classification'!$A:$B,2,FALSE)</f>
        <v/>
      </c>
    </row>
    <row r="1402" spans="1:5">
      <c r="A1402">
        <f>YEAR(B1402)</f>
        <v/>
      </c>
      <c r="B1402">
        <f>'Input EIA Imports Petroleum'!A1401</f>
        <v/>
      </c>
      <c r="C1402">
        <f>'Input EIA Imports Petroleum'!K1401</f>
        <v/>
      </c>
      <c r="D1402">
        <f>'Input EIA Imports Petroleum'!L1401</f>
        <v/>
      </c>
      <c r="E1402">
        <f>VLOOKUP('Input EIA Imports Petroleum'!$E1401,'EIA Petroleum Classification'!$A:$B,2,FALSE)</f>
        <v/>
      </c>
    </row>
    <row r="1403" spans="1:5">
      <c r="A1403">
        <f>YEAR(B1403)</f>
        <v/>
      </c>
      <c r="B1403">
        <f>'Input EIA Imports Petroleum'!A1402</f>
        <v/>
      </c>
      <c r="C1403">
        <f>'Input EIA Imports Petroleum'!K1402</f>
        <v/>
      </c>
      <c r="D1403">
        <f>'Input EIA Imports Petroleum'!L1402</f>
        <v/>
      </c>
      <c r="E1403">
        <f>VLOOKUP('Input EIA Imports Petroleum'!$E1402,'EIA Petroleum Classification'!$A:$B,2,FALSE)</f>
        <v/>
      </c>
    </row>
    <row r="1404" spans="1:5">
      <c r="A1404">
        <f>YEAR(B1404)</f>
        <v/>
      </c>
      <c r="B1404">
        <f>'Input EIA Imports Petroleum'!A1403</f>
        <v/>
      </c>
      <c r="C1404">
        <f>'Input EIA Imports Petroleum'!K1403</f>
        <v/>
      </c>
      <c r="D1404">
        <f>'Input EIA Imports Petroleum'!L1403</f>
        <v/>
      </c>
      <c r="E1404">
        <f>VLOOKUP('Input EIA Imports Petroleum'!$E1403,'EIA Petroleum Classification'!$A:$B,2,FALSE)</f>
        <v/>
      </c>
    </row>
    <row r="1405" spans="1:5">
      <c r="A1405">
        <f>YEAR(B1405)</f>
        <v/>
      </c>
      <c r="B1405">
        <f>'Input EIA Imports Petroleum'!A1404</f>
        <v/>
      </c>
      <c r="C1405">
        <f>'Input EIA Imports Petroleum'!K1404</f>
        <v/>
      </c>
      <c r="D1405">
        <f>'Input EIA Imports Petroleum'!L1404</f>
        <v/>
      </c>
      <c r="E1405">
        <f>VLOOKUP('Input EIA Imports Petroleum'!$E1404,'EIA Petroleum Classification'!$A:$B,2,FALSE)</f>
        <v/>
      </c>
    </row>
    <row r="1406" spans="1:5">
      <c r="A1406">
        <f>YEAR(B1406)</f>
        <v/>
      </c>
      <c r="B1406">
        <f>'Input EIA Imports Petroleum'!A1405</f>
        <v/>
      </c>
      <c r="C1406">
        <f>'Input EIA Imports Petroleum'!K1405</f>
        <v/>
      </c>
      <c r="D1406">
        <f>'Input EIA Imports Petroleum'!L1405</f>
        <v/>
      </c>
      <c r="E1406">
        <f>VLOOKUP('Input EIA Imports Petroleum'!$E1405,'EIA Petroleum Classification'!$A:$B,2,FALSE)</f>
        <v/>
      </c>
    </row>
    <row r="1407" spans="1:5">
      <c r="A1407">
        <f>YEAR(B1407)</f>
        <v/>
      </c>
      <c r="B1407">
        <f>'Input EIA Imports Petroleum'!A1406</f>
        <v/>
      </c>
      <c r="C1407">
        <f>'Input EIA Imports Petroleum'!K1406</f>
        <v/>
      </c>
      <c r="D1407">
        <f>'Input EIA Imports Petroleum'!L1406</f>
        <v/>
      </c>
      <c r="E1407">
        <f>VLOOKUP('Input EIA Imports Petroleum'!$E1406,'EIA Petroleum Classification'!$A:$B,2,FALSE)</f>
        <v/>
      </c>
    </row>
    <row r="1408" spans="1:5">
      <c r="A1408">
        <f>YEAR(B1408)</f>
        <v/>
      </c>
      <c r="B1408">
        <f>'Input EIA Imports Petroleum'!A1407</f>
        <v/>
      </c>
      <c r="C1408">
        <f>'Input EIA Imports Petroleum'!K1407</f>
        <v/>
      </c>
      <c r="D1408">
        <f>'Input EIA Imports Petroleum'!L1407</f>
        <v/>
      </c>
      <c r="E1408">
        <f>VLOOKUP('Input EIA Imports Petroleum'!$E1407,'EIA Petroleum Classification'!$A:$B,2,FALSE)</f>
        <v/>
      </c>
    </row>
    <row r="1409" spans="1:5">
      <c r="A1409">
        <f>YEAR(B1409)</f>
        <v/>
      </c>
      <c r="B1409">
        <f>'Input EIA Imports Petroleum'!A1408</f>
        <v/>
      </c>
      <c r="C1409">
        <f>'Input EIA Imports Petroleum'!K1408</f>
        <v/>
      </c>
      <c r="D1409">
        <f>'Input EIA Imports Petroleum'!L1408</f>
        <v/>
      </c>
      <c r="E1409">
        <f>VLOOKUP('Input EIA Imports Petroleum'!$E1408,'EIA Petroleum Classification'!$A:$B,2,FALSE)</f>
        <v/>
      </c>
    </row>
    <row r="1410" spans="1:5">
      <c r="A1410">
        <f>YEAR(B1410)</f>
        <v/>
      </c>
      <c r="B1410">
        <f>'Input EIA Imports Petroleum'!A1409</f>
        <v/>
      </c>
      <c r="C1410">
        <f>'Input EIA Imports Petroleum'!K1409</f>
        <v/>
      </c>
      <c r="D1410">
        <f>'Input EIA Imports Petroleum'!L1409</f>
        <v/>
      </c>
      <c r="E1410">
        <f>VLOOKUP('Input EIA Imports Petroleum'!$E1409,'EIA Petroleum Classification'!$A:$B,2,FALSE)</f>
        <v/>
      </c>
    </row>
    <row r="1411" spans="1:5">
      <c r="A1411">
        <f>YEAR(B1411)</f>
        <v/>
      </c>
      <c r="B1411">
        <f>'Input EIA Imports Petroleum'!A1410</f>
        <v/>
      </c>
      <c r="C1411">
        <f>'Input EIA Imports Petroleum'!K1410</f>
        <v/>
      </c>
      <c r="D1411">
        <f>'Input EIA Imports Petroleum'!L1410</f>
        <v/>
      </c>
      <c r="E1411">
        <f>VLOOKUP('Input EIA Imports Petroleum'!$E1410,'EIA Petroleum Classification'!$A:$B,2,FALSE)</f>
        <v/>
      </c>
    </row>
    <row r="1412" spans="1:5">
      <c r="A1412">
        <f>YEAR(B1412)</f>
        <v/>
      </c>
      <c r="B1412">
        <f>'Input EIA Imports Petroleum'!A1411</f>
        <v/>
      </c>
      <c r="C1412">
        <f>'Input EIA Imports Petroleum'!K1411</f>
        <v/>
      </c>
      <c r="D1412">
        <f>'Input EIA Imports Petroleum'!L1411</f>
        <v/>
      </c>
      <c r="E1412">
        <f>VLOOKUP('Input EIA Imports Petroleum'!$E1411,'EIA Petroleum Classification'!$A:$B,2,FALSE)</f>
        <v/>
      </c>
    </row>
    <row r="1413" spans="1:5">
      <c r="A1413">
        <f>YEAR(B1413)</f>
        <v/>
      </c>
      <c r="B1413">
        <f>'Input EIA Imports Petroleum'!A1412</f>
        <v/>
      </c>
      <c r="C1413">
        <f>'Input EIA Imports Petroleum'!K1412</f>
        <v/>
      </c>
      <c r="D1413">
        <f>'Input EIA Imports Petroleum'!L1412</f>
        <v/>
      </c>
      <c r="E1413">
        <f>VLOOKUP('Input EIA Imports Petroleum'!$E1412,'EIA Petroleum Classification'!$A:$B,2,FALSE)</f>
        <v/>
      </c>
    </row>
    <row r="1414" spans="1:5">
      <c r="A1414">
        <f>YEAR(B1414)</f>
        <v/>
      </c>
      <c r="B1414">
        <f>'Input EIA Imports Petroleum'!A1413</f>
        <v/>
      </c>
      <c r="C1414">
        <f>'Input EIA Imports Petroleum'!K1413</f>
        <v/>
      </c>
      <c r="D1414">
        <f>'Input EIA Imports Petroleum'!L1413</f>
        <v/>
      </c>
      <c r="E1414">
        <f>VLOOKUP('Input EIA Imports Petroleum'!$E1413,'EIA Petroleum Classification'!$A:$B,2,FALSE)</f>
        <v/>
      </c>
    </row>
    <row r="1415" spans="1:5">
      <c r="A1415">
        <f>YEAR(B1415)</f>
        <v/>
      </c>
      <c r="B1415">
        <f>'Input EIA Imports Petroleum'!A1414</f>
        <v/>
      </c>
      <c r="C1415">
        <f>'Input EIA Imports Petroleum'!K1414</f>
        <v/>
      </c>
      <c r="D1415">
        <f>'Input EIA Imports Petroleum'!L1414</f>
        <v/>
      </c>
      <c r="E1415">
        <f>VLOOKUP('Input EIA Imports Petroleum'!$E1414,'EIA Petroleum Classification'!$A:$B,2,FALSE)</f>
        <v/>
      </c>
    </row>
    <row r="1416" spans="1:5">
      <c r="A1416">
        <f>YEAR(B1416)</f>
        <v/>
      </c>
      <c r="B1416">
        <f>'Input EIA Imports Petroleum'!A1415</f>
        <v/>
      </c>
      <c r="C1416">
        <f>'Input EIA Imports Petroleum'!K1415</f>
        <v/>
      </c>
      <c r="D1416">
        <f>'Input EIA Imports Petroleum'!L1415</f>
        <v/>
      </c>
      <c r="E1416">
        <f>VLOOKUP('Input EIA Imports Petroleum'!$E1415,'EIA Petroleum Classification'!$A:$B,2,FALSE)</f>
        <v/>
      </c>
    </row>
    <row r="1417" spans="1:5">
      <c r="A1417">
        <f>YEAR(B1417)</f>
        <v/>
      </c>
      <c r="B1417">
        <f>'Input EIA Imports Petroleum'!A1416</f>
        <v/>
      </c>
      <c r="C1417">
        <f>'Input EIA Imports Petroleum'!K1416</f>
        <v/>
      </c>
      <c r="D1417">
        <f>'Input EIA Imports Petroleum'!L1416</f>
        <v/>
      </c>
      <c r="E1417">
        <f>VLOOKUP('Input EIA Imports Petroleum'!$E1416,'EIA Petroleum Classification'!$A:$B,2,FALSE)</f>
        <v/>
      </c>
    </row>
    <row r="1418" spans="1:5">
      <c r="A1418">
        <f>YEAR(B1418)</f>
        <v/>
      </c>
      <c r="B1418">
        <f>'Input EIA Imports Petroleum'!A1417</f>
        <v/>
      </c>
      <c r="C1418">
        <f>'Input EIA Imports Petroleum'!K1417</f>
        <v/>
      </c>
      <c r="D1418">
        <f>'Input EIA Imports Petroleum'!L1417</f>
        <v/>
      </c>
      <c r="E1418">
        <f>VLOOKUP('Input EIA Imports Petroleum'!$E1417,'EIA Petroleum Classification'!$A:$B,2,FALSE)</f>
        <v/>
      </c>
    </row>
    <row r="1419" spans="1:5">
      <c r="A1419">
        <f>YEAR(B1419)</f>
        <v/>
      </c>
      <c r="B1419">
        <f>'Input EIA Imports Petroleum'!A1418</f>
        <v/>
      </c>
      <c r="C1419">
        <f>'Input EIA Imports Petroleum'!K1418</f>
        <v/>
      </c>
      <c r="D1419">
        <f>'Input EIA Imports Petroleum'!L1418</f>
        <v/>
      </c>
      <c r="E1419">
        <f>VLOOKUP('Input EIA Imports Petroleum'!$E1418,'EIA Petroleum Classification'!$A:$B,2,FALSE)</f>
        <v/>
      </c>
    </row>
    <row r="1420" spans="1:5">
      <c r="A1420">
        <f>YEAR(B1420)</f>
        <v/>
      </c>
      <c r="B1420">
        <f>'Input EIA Imports Petroleum'!A1419</f>
        <v/>
      </c>
      <c r="C1420">
        <f>'Input EIA Imports Petroleum'!K1419</f>
        <v/>
      </c>
      <c r="D1420">
        <f>'Input EIA Imports Petroleum'!L1419</f>
        <v/>
      </c>
      <c r="E1420">
        <f>VLOOKUP('Input EIA Imports Petroleum'!$E1419,'EIA Petroleum Classification'!$A:$B,2,FALSE)</f>
        <v/>
      </c>
    </row>
    <row r="1421" spans="1:5">
      <c r="A1421">
        <f>YEAR(B1421)</f>
        <v/>
      </c>
      <c r="B1421">
        <f>'Input EIA Imports Petroleum'!A1420</f>
        <v/>
      </c>
      <c r="C1421">
        <f>'Input EIA Imports Petroleum'!K1420</f>
        <v/>
      </c>
      <c r="D1421">
        <f>'Input EIA Imports Petroleum'!L1420</f>
        <v/>
      </c>
      <c r="E1421">
        <f>VLOOKUP('Input EIA Imports Petroleum'!$E1420,'EIA Petroleum Classification'!$A:$B,2,FALSE)</f>
        <v/>
      </c>
    </row>
    <row r="1422" spans="1:5">
      <c r="A1422">
        <f>YEAR(B1422)</f>
        <v/>
      </c>
      <c r="B1422">
        <f>'Input EIA Imports Petroleum'!A1421</f>
        <v/>
      </c>
      <c r="C1422">
        <f>'Input EIA Imports Petroleum'!K1421</f>
        <v/>
      </c>
      <c r="D1422">
        <f>'Input EIA Imports Petroleum'!L1421</f>
        <v/>
      </c>
      <c r="E1422">
        <f>VLOOKUP('Input EIA Imports Petroleum'!$E1421,'EIA Petroleum Classification'!$A:$B,2,FALSE)</f>
        <v/>
      </c>
    </row>
    <row r="1423" spans="1:5">
      <c r="A1423">
        <f>YEAR(B1423)</f>
        <v/>
      </c>
      <c r="B1423">
        <f>'Input EIA Imports Petroleum'!A1422</f>
        <v/>
      </c>
      <c r="C1423">
        <f>'Input EIA Imports Petroleum'!K1422</f>
        <v/>
      </c>
      <c r="D1423">
        <f>'Input EIA Imports Petroleum'!L1422</f>
        <v/>
      </c>
      <c r="E1423">
        <f>VLOOKUP('Input EIA Imports Petroleum'!$E1422,'EIA Petroleum Classification'!$A:$B,2,FALSE)</f>
        <v/>
      </c>
    </row>
    <row r="1424" spans="1:5">
      <c r="A1424">
        <f>YEAR(B1424)</f>
        <v/>
      </c>
      <c r="B1424">
        <f>'Input EIA Imports Petroleum'!A1423</f>
        <v/>
      </c>
      <c r="C1424">
        <f>'Input EIA Imports Petroleum'!K1423</f>
        <v/>
      </c>
      <c r="D1424">
        <f>'Input EIA Imports Petroleum'!L1423</f>
        <v/>
      </c>
      <c r="E1424">
        <f>VLOOKUP('Input EIA Imports Petroleum'!$E1423,'EIA Petroleum Classification'!$A:$B,2,FALSE)</f>
        <v/>
      </c>
    </row>
    <row r="1425" spans="1:5">
      <c r="A1425">
        <f>YEAR(B1425)</f>
        <v/>
      </c>
      <c r="B1425">
        <f>'Input EIA Imports Petroleum'!A1424</f>
        <v/>
      </c>
      <c r="C1425">
        <f>'Input EIA Imports Petroleum'!K1424</f>
        <v/>
      </c>
      <c r="D1425">
        <f>'Input EIA Imports Petroleum'!L1424</f>
        <v/>
      </c>
      <c r="E1425">
        <f>VLOOKUP('Input EIA Imports Petroleum'!$E1424,'EIA Petroleum Classification'!$A:$B,2,FALSE)</f>
        <v/>
      </c>
    </row>
    <row r="1426" spans="1:5">
      <c r="A1426">
        <f>YEAR(B1426)</f>
        <v/>
      </c>
      <c r="B1426">
        <f>'Input EIA Imports Petroleum'!A1425</f>
        <v/>
      </c>
      <c r="C1426">
        <f>'Input EIA Imports Petroleum'!K1425</f>
        <v/>
      </c>
      <c r="D1426">
        <f>'Input EIA Imports Petroleum'!L1425</f>
        <v/>
      </c>
      <c r="E1426">
        <f>VLOOKUP('Input EIA Imports Petroleum'!$E1425,'EIA Petroleum Classification'!$A:$B,2,FALSE)</f>
        <v/>
      </c>
    </row>
    <row r="1427" spans="1:5">
      <c r="A1427">
        <f>YEAR(B1427)</f>
        <v/>
      </c>
      <c r="B1427">
        <f>'Input EIA Imports Petroleum'!A1426</f>
        <v/>
      </c>
      <c r="C1427">
        <f>'Input EIA Imports Petroleum'!K1426</f>
        <v/>
      </c>
      <c r="D1427">
        <f>'Input EIA Imports Petroleum'!L1426</f>
        <v/>
      </c>
      <c r="E1427">
        <f>VLOOKUP('Input EIA Imports Petroleum'!$E1426,'EIA Petroleum Classification'!$A:$B,2,FALSE)</f>
        <v/>
      </c>
    </row>
    <row r="1428" spans="1:5">
      <c r="A1428">
        <f>YEAR(B1428)</f>
        <v/>
      </c>
      <c r="B1428">
        <f>'Input EIA Imports Petroleum'!A1427</f>
        <v/>
      </c>
      <c r="C1428">
        <f>'Input EIA Imports Petroleum'!K1427</f>
        <v/>
      </c>
      <c r="D1428">
        <f>'Input EIA Imports Petroleum'!L1427</f>
        <v/>
      </c>
      <c r="E1428">
        <f>VLOOKUP('Input EIA Imports Petroleum'!$E1427,'EIA Petroleum Classification'!$A:$B,2,FALSE)</f>
        <v/>
      </c>
    </row>
    <row r="1429" spans="1:5">
      <c r="A1429">
        <f>YEAR(B1429)</f>
        <v/>
      </c>
      <c r="B1429">
        <f>'Input EIA Imports Petroleum'!A1428</f>
        <v/>
      </c>
      <c r="C1429">
        <f>'Input EIA Imports Petroleum'!K1428</f>
        <v/>
      </c>
      <c r="D1429">
        <f>'Input EIA Imports Petroleum'!L1428</f>
        <v/>
      </c>
      <c r="E1429">
        <f>VLOOKUP('Input EIA Imports Petroleum'!$E1428,'EIA Petroleum Classification'!$A:$B,2,FALSE)</f>
        <v/>
      </c>
    </row>
    <row r="1430" spans="1:5">
      <c r="A1430">
        <f>YEAR(B1430)</f>
        <v/>
      </c>
      <c r="B1430">
        <f>'Input EIA Imports Petroleum'!A1429</f>
        <v/>
      </c>
      <c r="C1430">
        <f>'Input EIA Imports Petroleum'!K1429</f>
        <v/>
      </c>
      <c r="D1430">
        <f>'Input EIA Imports Petroleum'!L1429</f>
        <v/>
      </c>
      <c r="E1430">
        <f>VLOOKUP('Input EIA Imports Petroleum'!$E1429,'EIA Petroleum Classification'!$A:$B,2,FALSE)</f>
        <v/>
      </c>
    </row>
    <row r="1431" spans="1:5">
      <c r="A1431">
        <f>YEAR(B1431)</f>
        <v/>
      </c>
      <c r="B1431">
        <f>'Input EIA Imports Petroleum'!A1430</f>
        <v/>
      </c>
      <c r="C1431">
        <f>'Input EIA Imports Petroleum'!K1430</f>
        <v/>
      </c>
      <c r="D1431">
        <f>'Input EIA Imports Petroleum'!L1430</f>
        <v/>
      </c>
      <c r="E1431">
        <f>VLOOKUP('Input EIA Imports Petroleum'!$E1430,'EIA Petroleum Classification'!$A:$B,2,FALSE)</f>
        <v/>
      </c>
    </row>
    <row r="1432" spans="1:5">
      <c r="A1432">
        <f>YEAR(B1432)</f>
        <v/>
      </c>
      <c r="B1432">
        <f>'Input EIA Imports Petroleum'!A1431</f>
        <v/>
      </c>
      <c r="C1432">
        <f>'Input EIA Imports Petroleum'!K1431</f>
        <v/>
      </c>
      <c r="D1432">
        <f>'Input EIA Imports Petroleum'!L1431</f>
        <v/>
      </c>
      <c r="E1432">
        <f>VLOOKUP('Input EIA Imports Petroleum'!$E1431,'EIA Petroleum Classification'!$A:$B,2,FALSE)</f>
        <v/>
      </c>
    </row>
    <row r="1433" spans="1:5">
      <c r="A1433">
        <f>YEAR(B1433)</f>
        <v/>
      </c>
      <c r="B1433">
        <f>'Input EIA Imports Petroleum'!A1432</f>
        <v/>
      </c>
      <c r="C1433">
        <f>'Input EIA Imports Petroleum'!K1432</f>
        <v/>
      </c>
      <c r="D1433">
        <f>'Input EIA Imports Petroleum'!L1432</f>
        <v/>
      </c>
      <c r="E1433">
        <f>VLOOKUP('Input EIA Imports Petroleum'!$E1432,'EIA Petroleum Classification'!$A:$B,2,FALSE)</f>
        <v/>
      </c>
    </row>
    <row r="1434" spans="1:5">
      <c r="A1434">
        <f>YEAR(B1434)</f>
        <v/>
      </c>
      <c r="B1434">
        <f>'Input EIA Imports Petroleum'!A1433</f>
        <v/>
      </c>
      <c r="C1434">
        <f>'Input EIA Imports Petroleum'!K1433</f>
        <v/>
      </c>
      <c r="D1434">
        <f>'Input EIA Imports Petroleum'!L1433</f>
        <v/>
      </c>
      <c r="E1434">
        <f>VLOOKUP('Input EIA Imports Petroleum'!$E1433,'EIA Petroleum Classification'!$A:$B,2,FALSE)</f>
        <v/>
      </c>
    </row>
    <row r="1435" spans="1:5">
      <c r="A1435">
        <f>YEAR(B1435)</f>
        <v/>
      </c>
      <c r="B1435">
        <f>'Input EIA Imports Petroleum'!A1434</f>
        <v/>
      </c>
      <c r="C1435">
        <f>'Input EIA Imports Petroleum'!K1434</f>
        <v/>
      </c>
      <c r="D1435">
        <f>'Input EIA Imports Petroleum'!L1434</f>
        <v/>
      </c>
      <c r="E1435">
        <f>VLOOKUP('Input EIA Imports Petroleum'!$E1434,'EIA Petroleum Classification'!$A:$B,2,FALSE)</f>
        <v/>
      </c>
    </row>
    <row r="1436" spans="1:5">
      <c r="A1436">
        <f>YEAR(B1436)</f>
        <v/>
      </c>
      <c r="B1436">
        <f>'Input EIA Imports Petroleum'!A1435</f>
        <v/>
      </c>
      <c r="C1436">
        <f>'Input EIA Imports Petroleum'!K1435</f>
        <v/>
      </c>
      <c r="D1436">
        <f>'Input EIA Imports Petroleum'!L1435</f>
        <v/>
      </c>
      <c r="E1436">
        <f>VLOOKUP('Input EIA Imports Petroleum'!$E1435,'EIA Petroleum Classification'!$A:$B,2,FALSE)</f>
        <v/>
      </c>
    </row>
    <row r="1437" spans="1:5">
      <c r="A1437">
        <f>YEAR(B1437)</f>
        <v/>
      </c>
      <c r="B1437">
        <f>'Input EIA Imports Petroleum'!A1436</f>
        <v/>
      </c>
      <c r="C1437">
        <f>'Input EIA Imports Petroleum'!K1436</f>
        <v/>
      </c>
      <c r="D1437">
        <f>'Input EIA Imports Petroleum'!L1436</f>
        <v/>
      </c>
      <c r="E1437">
        <f>VLOOKUP('Input EIA Imports Petroleum'!$E1436,'EIA Petroleum Classification'!$A:$B,2,FALSE)</f>
        <v/>
      </c>
    </row>
    <row r="1438" spans="1:5">
      <c r="A1438">
        <f>YEAR(B1438)</f>
        <v/>
      </c>
      <c r="B1438">
        <f>'Input EIA Imports Petroleum'!A1437</f>
        <v/>
      </c>
      <c r="C1438">
        <f>'Input EIA Imports Petroleum'!K1437</f>
        <v/>
      </c>
      <c r="D1438">
        <f>'Input EIA Imports Petroleum'!L1437</f>
        <v/>
      </c>
      <c r="E1438">
        <f>VLOOKUP('Input EIA Imports Petroleum'!$E1437,'EIA Petroleum Classification'!$A:$B,2,FALSE)</f>
        <v/>
      </c>
    </row>
    <row r="1439" spans="1:5">
      <c r="A1439">
        <f>YEAR(B1439)</f>
        <v/>
      </c>
      <c r="B1439">
        <f>'Input EIA Imports Petroleum'!A1438</f>
        <v/>
      </c>
      <c r="C1439">
        <f>'Input EIA Imports Petroleum'!K1438</f>
        <v/>
      </c>
      <c r="D1439">
        <f>'Input EIA Imports Petroleum'!L1438</f>
        <v/>
      </c>
      <c r="E1439">
        <f>VLOOKUP('Input EIA Imports Petroleum'!$E1438,'EIA Petroleum Classification'!$A:$B,2,FALSE)</f>
        <v/>
      </c>
    </row>
    <row r="1440" spans="1:5">
      <c r="A1440">
        <f>YEAR(B1440)</f>
        <v/>
      </c>
      <c r="B1440">
        <f>'Input EIA Imports Petroleum'!A1439</f>
        <v/>
      </c>
      <c r="C1440">
        <f>'Input EIA Imports Petroleum'!K1439</f>
        <v/>
      </c>
      <c r="D1440">
        <f>'Input EIA Imports Petroleum'!L1439</f>
        <v/>
      </c>
      <c r="E1440">
        <f>VLOOKUP('Input EIA Imports Petroleum'!$E1439,'EIA Petroleum Classification'!$A:$B,2,FALSE)</f>
        <v/>
      </c>
    </row>
    <row r="1441" spans="1:5">
      <c r="A1441">
        <f>YEAR(B1441)</f>
        <v/>
      </c>
      <c r="B1441">
        <f>'Input EIA Imports Petroleum'!A1440</f>
        <v/>
      </c>
      <c r="C1441">
        <f>'Input EIA Imports Petroleum'!K1440</f>
        <v/>
      </c>
      <c r="D1441">
        <f>'Input EIA Imports Petroleum'!L1440</f>
        <v/>
      </c>
      <c r="E1441">
        <f>VLOOKUP('Input EIA Imports Petroleum'!$E1440,'EIA Petroleum Classification'!$A:$B,2,FALSE)</f>
        <v/>
      </c>
    </row>
    <row r="1442" spans="1:5">
      <c r="A1442">
        <f>YEAR(B1442)</f>
        <v/>
      </c>
      <c r="B1442">
        <f>'Input EIA Imports Petroleum'!A1441</f>
        <v/>
      </c>
      <c r="C1442">
        <f>'Input EIA Imports Petroleum'!K1441</f>
        <v/>
      </c>
      <c r="D1442">
        <f>'Input EIA Imports Petroleum'!L1441</f>
        <v/>
      </c>
      <c r="E1442">
        <f>VLOOKUP('Input EIA Imports Petroleum'!$E1441,'EIA Petroleum Classification'!$A:$B,2,FALSE)</f>
        <v/>
      </c>
    </row>
    <row r="1443" spans="1:5">
      <c r="A1443">
        <f>YEAR(B1443)</f>
        <v/>
      </c>
      <c r="B1443">
        <f>'Input EIA Imports Petroleum'!A1442</f>
        <v/>
      </c>
      <c r="C1443">
        <f>'Input EIA Imports Petroleum'!K1442</f>
        <v/>
      </c>
      <c r="D1443">
        <f>'Input EIA Imports Petroleum'!L1442</f>
        <v/>
      </c>
      <c r="E1443">
        <f>VLOOKUP('Input EIA Imports Petroleum'!$E1442,'EIA Petroleum Classification'!$A:$B,2,FALSE)</f>
        <v/>
      </c>
    </row>
    <row r="1444" spans="1:5">
      <c r="A1444">
        <f>YEAR(B1444)</f>
        <v/>
      </c>
      <c r="B1444">
        <f>'Input EIA Imports Petroleum'!A1443</f>
        <v/>
      </c>
      <c r="C1444">
        <f>'Input EIA Imports Petroleum'!K1443</f>
        <v/>
      </c>
      <c r="D1444">
        <f>'Input EIA Imports Petroleum'!L1443</f>
        <v/>
      </c>
      <c r="E1444">
        <f>VLOOKUP('Input EIA Imports Petroleum'!$E1443,'EIA Petroleum Classification'!$A:$B,2,FALSE)</f>
        <v/>
      </c>
    </row>
    <row r="1445" spans="1:5">
      <c r="A1445">
        <f>YEAR(B1445)</f>
        <v/>
      </c>
      <c r="B1445">
        <f>'Input EIA Imports Petroleum'!A1444</f>
        <v/>
      </c>
      <c r="C1445">
        <f>'Input EIA Imports Petroleum'!K1444</f>
        <v/>
      </c>
      <c r="D1445">
        <f>'Input EIA Imports Petroleum'!L1444</f>
        <v/>
      </c>
      <c r="E1445">
        <f>VLOOKUP('Input EIA Imports Petroleum'!$E1444,'EIA Petroleum Classification'!$A:$B,2,FALSE)</f>
        <v/>
      </c>
    </row>
    <row r="1446" spans="1:5">
      <c r="A1446">
        <f>YEAR(B1446)</f>
        <v/>
      </c>
      <c r="B1446">
        <f>'Input EIA Imports Petroleum'!A1445</f>
        <v/>
      </c>
      <c r="C1446">
        <f>'Input EIA Imports Petroleum'!K1445</f>
        <v/>
      </c>
      <c r="D1446">
        <f>'Input EIA Imports Petroleum'!L1445</f>
        <v/>
      </c>
      <c r="E1446">
        <f>VLOOKUP('Input EIA Imports Petroleum'!$E1445,'EIA Petroleum Classification'!$A:$B,2,FALSE)</f>
        <v/>
      </c>
    </row>
    <row r="1447" spans="1:5">
      <c r="A1447">
        <f>YEAR(B1447)</f>
        <v/>
      </c>
      <c r="B1447">
        <f>'Input EIA Imports Petroleum'!A1446</f>
        <v/>
      </c>
      <c r="C1447">
        <f>'Input EIA Imports Petroleum'!K1446</f>
        <v/>
      </c>
      <c r="D1447">
        <f>'Input EIA Imports Petroleum'!L1446</f>
        <v/>
      </c>
      <c r="E1447">
        <f>VLOOKUP('Input EIA Imports Petroleum'!$E1446,'EIA Petroleum Classification'!$A:$B,2,FALSE)</f>
        <v/>
      </c>
    </row>
    <row r="1448" spans="1:5">
      <c r="A1448">
        <f>YEAR(B1448)</f>
        <v/>
      </c>
      <c r="B1448">
        <f>'Input EIA Imports Petroleum'!A1447</f>
        <v/>
      </c>
      <c r="C1448">
        <f>'Input EIA Imports Petroleum'!K1447</f>
        <v/>
      </c>
      <c r="D1448">
        <f>'Input EIA Imports Petroleum'!L1447</f>
        <v/>
      </c>
      <c r="E1448">
        <f>VLOOKUP('Input EIA Imports Petroleum'!$E1447,'EIA Petroleum Classification'!$A:$B,2,FALSE)</f>
        <v/>
      </c>
    </row>
    <row r="1449" spans="1:5">
      <c r="A1449">
        <f>YEAR(B1449)</f>
        <v/>
      </c>
      <c r="B1449">
        <f>'Input EIA Imports Petroleum'!A1448</f>
        <v/>
      </c>
      <c r="C1449">
        <f>'Input EIA Imports Petroleum'!K1448</f>
        <v/>
      </c>
      <c r="D1449">
        <f>'Input EIA Imports Petroleum'!L1448</f>
        <v/>
      </c>
      <c r="E1449">
        <f>VLOOKUP('Input EIA Imports Petroleum'!$E1448,'EIA Petroleum Classification'!$A:$B,2,FALSE)</f>
        <v/>
      </c>
    </row>
    <row r="1450" spans="1:5">
      <c r="A1450">
        <f>YEAR(B1450)</f>
        <v/>
      </c>
      <c r="B1450">
        <f>'Input EIA Imports Petroleum'!A1449</f>
        <v/>
      </c>
      <c r="C1450">
        <f>'Input EIA Imports Petroleum'!K1449</f>
        <v/>
      </c>
      <c r="D1450">
        <f>'Input EIA Imports Petroleum'!L1449</f>
        <v/>
      </c>
      <c r="E1450">
        <f>VLOOKUP('Input EIA Imports Petroleum'!$E1449,'EIA Petroleum Classification'!$A:$B,2,FALSE)</f>
        <v/>
      </c>
    </row>
    <row r="1451" spans="1:5">
      <c r="A1451">
        <f>YEAR(B1451)</f>
        <v/>
      </c>
      <c r="B1451">
        <f>'Input EIA Imports Petroleum'!A1450</f>
        <v/>
      </c>
      <c r="C1451">
        <f>'Input EIA Imports Petroleum'!K1450</f>
        <v/>
      </c>
      <c r="D1451">
        <f>'Input EIA Imports Petroleum'!L1450</f>
        <v/>
      </c>
      <c r="E1451">
        <f>VLOOKUP('Input EIA Imports Petroleum'!$E1450,'EIA Petroleum Classification'!$A:$B,2,FALSE)</f>
        <v/>
      </c>
    </row>
    <row r="1452" spans="1:5">
      <c r="A1452">
        <f>YEAR(B1452)</f>
        <v/>
      </c>
      <c r="B1452">
        <f>'Input EIA Imports Petroleum'!A1451</f>
        <v/>
      </c>
      <c r="C1452">
        <f>'Input EIA Imports Petroleum'!K1451</f>
        <v/>
      </c>
      <c r="D1452">
        <f>'Input EIA Imports Petroleum'!L1451</f>
        <v/>
      </c>
      <c r="E1452">
        <f>VLOOKUP('Input EIA Imports Petroleum'!$E1451,'EIA Petroleum Classification'!$A:$B,2,FALSE)</f>
        <v/>
      </c>
    </row>
    <row r="1453" spans="1:5">
      <c r="A1453">
        <f>YEAR(B1453)</f>
        <v/>
      </c>
      <c r="B1453">
        <f>'Input EIA Imports Petroleum'!A1452</f>
        <v/>
      </c>
      <c r="C1453">
        <f>'Input EIA Imports Petroleum'!K1452</f>
        <v/>
      </c>
      <c r="D1453">
        <f>'Input EIA Imports Petroleum'!L1452</f>
        <v/>
      </c>
      <c r="E1453">
        <f>VLOOKUP('Input EIA Imports Petroleum'!$E1452,'EIA Petroleum Classification'!$A:$B,2,FALSE)</f>
        <v/>
      </c>
    </row>
    <row r="1454" spans="1:5">
      <c r="A1454">
        <f>YEAR(B1454)</f>
        <v/>
      </c>
      <c r="B1454">
        <f>'Input EIA Imports Petroleum'!A1453</f>
        <v/>
      </c>
      <c r="C1454">
        <f>'Input EIA Imports Petroleum'!K1453</f>
        <v/>
      </c>
      <c r="D1454">
        <f>'Input EIA Imports Petroleum'!L1453</f>
        <v/>
      </c>
      <c r="E1454">
        <f>VLOOKUP('Input EIA Imports Petroleum'!$E1453,'EIA Petroleum Classification'!$A:$B,2,FALSE)</f>
        <v/>
      </c>
    </row>
    <row r="1455" spans="1:5">
      <c r="A1455">
        <f>YEAR(B1455)</f>
        <v/>
      </c>
      <c r="B1455">
        <f>'Input EIA Imports Petroleum'!A1454</f>
        <v/>
      </c>
      <c r="C1455">
        <f>'Input EIA Imports Petroleum'!K1454</f>
        <v/>
      </c>
      <c r="D1455">
        <f>'Input EIA Imports Petroleum'!L1454</f>
        <v/>
      </c>
      <c r="E1455">
        <f>VLOOKUP('Input EIA Imports Petroleum'!$E1454,'EIA Petroleum Classification'!$A:$B,2,FALSE)</f>
        <v/>
      </c>
    </row>
    <row r="1456" spans="1:5">
      <c r="A1456">
        <f>YEAR(B1456)</f>
        <v/>
      </c>
      <c r="B1456">
        <f>'Input EIA Imports Petroleum'!A1455</f>
        <v/>
      </c>
      <c r="C1456">
        <f>'Input EIA Imports Petroleum'!K1455</f>
        <v/>
      </c>
      <c r="D1456">
        <f>'Input EIA Imports Petroleum'!L1455</f>
        <v/>
      </c>
      <c r="E1456">
        <f>VLOOKUP('Input EIA Imports Petroleum'!$E1455,'EIA Petroleum Classification'!$A:$B,2,FALSE)</f>
        <v/>
      </c>
    </row>
    <row r="1457" spans="1:5">
      <c r="A1457">
        <f>YEAR(B1457)</f>
        <v/>
      </c>
      <c r="B1457">
        <f>'Input EIA Imports Petroleum'!A1456</f>
        <v/>
      </c>
      <c r="C1457">
        <f>'Input EIA Imports Petroleum'!K1456</f>
        <v/>
      </c>
      <c r="D1457">
        <f>'Input EIA Imports Petroleum'!L1456</f>
        <v/>
      </c>
      <c r="E1457">
        <f>VLOOKUP('Input EIA Imports Petroleum'!$E1456,'EIA Petroleum Classification'!$A:$B,2,FALSE)</f>
        <v/>
      </c>
    </row>
    <row r="1458" spans="1:5">
      <c r="A1458">
        <f>YEAR(B1458)</f>
        <v/>
      </c>
      <c r="B1458">
        <f>'Input EIA Imports Petroleum'!A1457</f>
        <v/>
      </c>
      <c r="C1458">
        <f>'Input EIA Imports Petroleum'!K1457</f>
        <v/>
      </c>
      <c r="D1458">
        <f>'Input EIA Imports Petroleum'!L1457</f>
        <v/>
      </c>
      <c r="E1458">
        <f>VLOOKUP('Input EIA Imports Petroleum'!$E1457,'EIA Petroleum Classification'!$A:$B,2,FALSE)</f>
        <v/>
      </c>
    </row>
    <row r="1459" spans="1:5">
      <c r="A1459">
        <f>YEAR(B1459)</f>
        <v/>
      </c>
      <c r="B1459">
        <f>'Input EIA Imports Petroleum'!A1458</f>
        <v/>
      </c>
      <c r="C1459">
        <f>'Input EIA Imports Petroleum'!K1458</f>
        <v/>
      </c>
      <c r="D1459">
        <f>'Input EIA Imports Petroleum'!L1458</f>
        <v/>
      </c>
      <c r="E1459">
        <f>VLOOKUP('Input EIA Imports Petroleum'!$E1458,'EIA Petroleum Classification'!$A:$B,2,FALSE)</f>
        <v/>
      </c>
    </row>
    <row r="1460" spans="1:5">
      <c r="A1460">
        <f>YEAR(B1460)</f>
        <v/>
      </c>
      <c r="B1460">
        <f>'Input EIA Imports Petroleum'!A1459</f>
        <v/>
      </c>
      <c r="C1460">
        <f>'Input EIA Imports Petroleum'!K1459</f>
        <v/>
      </c>
      <c r="D1460">
        <f>'Input EIA Imports Petroleum'!L1459</f>
        <v/>
      </c>
      <c r="E1460">
        <f>VLOOKUP('Input EIA Imports Petroleum'!$E1459,'EIA Petroleum Classification'!$A:$B,2,FALSE)</f>
        <v/>
      </c>
    </row>
    <row r="1461" spans="1:5">
      <c r="A1461">
        <f>YEAR(B1461)</f>
        <v/>
      </c>
      <c r="B1461">
        <f>'Input EIA Imports Petroleum'!A1460</f>
        <v/>
      </c>
      <c r="C1461">
        <f>'Input EIA Imports Petroleum'!K1460</f>
        <v/>
      </c>
      <c r="D1461">
        <f>'Input EIA Imports Petroleum'!L1460</f>
        <v/>
      </c>
      <c r="E1461">
        <f>VLOOKUP('Input EIA Imports Petroleum'!$E1460,'EIA Petroleum Classification'!$A:$B,2,FALSE)</f>
        <v/>
      </c>
    </row>
    <row r="1462" spans="1:5">
      <c r="A1462">
        <f>YEAR(B1462)</f>
        <v/>
      </c>
      <c r="B1462">
        <f>'Input EIA Imports Petroleum'!A1461</f>
        <v/>
      </c>
      <c r="C1462">
        <f>'Input EIA Imports Petroleum'!K1461</f>
        <v/>
      </c>
      <c r="D1462">
        <f>'Input EIA Imports Petroleum'!L1461</f>
        <v/>
      </c>
      <c r="E1462">
        <f>VLOOKUP('Input EIA Imports Petroleum'!$E1461,'EIA Petroleum Classification'!$A:$B,2,FALSE)</f>
        <v/>
      </c>
    </row>
    <row r="1463" spans="1:5">
      <c r="A1463">
        <f>YEAR(B1463)</f>
        <v/>
      </c>
      <c r="B1463">
        <f>'Input EIA Imports Petroleum'!A1462</f>
        <v/>
      </c>
      <c r="C1463">
        <f>'Input EIA Imports Petroleum'!K1462</f>
        <v/>
      </c>
      <c r="D1463">
        <f>'Input EIA Imports Petroleum'!L1462</f>
        <v/>
      </c>
      <c r="E1463">
        <f>VLOOKUP('Input EIA Imports Petroleum'!$E1462,'EIA Petroleum Classification'!$A:$B,2,FALSE)</f>
        <v/>
      </c>
    </row>
    <row r="1464" spans="1:5">
      <c r="A1464">
        <f>YEAR(B1464)</f>
        <v/>
      </c>
      <c r="B1464">
        <f>'Input EIA Imports Petroleum'!A1463</f>
        <v/>
      </c>
      <c r="C1464">
        <f>'Input EIA Imports Petroleum'!K1463</f>
        <v/>
      </c>
      <c r="D1464">
        <f>'Input EIA Imports Petroleum'!L1463</f>
        <v/>
      </c>
      <c r="E1464">
        <f>VLOOKUP('Input EIA Imports Petroleum'!$E1463,'EIA Petroleum Classification'!$A:$B,2,FALSE)</f>
        <v/>
      </c>
    </row>
    <row r="1465" spans="1:5">
      <c r="A1465">
        <f>YEAR(B1465)</f>
        <v/>
      </c>
      <c r="B1465">
        <f>'Input EIA Imports Petroleum'!A1464</f>
        <v/>
      </c>
      <c r="C1465">
        <f>'Input EIA Imports Petroleum'!K1464</f>
        <v/>
      </c>
      <c r="D1465">
        <f>'Input EIA Imports Petroleum'!L1464</f>
        <v/>
      </c>
      <c r="E1465">
        <f>VLOOKUP('Input EIA Imports Petroleum'!$E1464,'EIA Petroleum Classification'!$A:$B,2,FALSE)</f>
        <v/>
      </c>
    </row>
    <row r="1466" spans="1:5">
      <c r="A1466">
        <f>YEAR(B1466)</f>
        <v/>
      </c>
      <c r="B1466">
        <f>'Input EIA Imports Petroleum'!A1465</f>
        <v/>
      </c>
      <c r="C1466">
        <f>'Input EIA Imports Petroleum'!K1465</f>
        <v/>
      </c>
      <c r="D1466">
        <f>'Input EIA Imports Petroleum'!L1465</f>
        <v/>
      </c>
      <c r="E1466">
        <f>VLOOKUP('Input EIA Imports Petroleum'!$E1465,'EIA Petroleum Classification'!$A:$B,2,FALSE)</f>
        <v/>
      </c>
    </row>
    <row r="1467" spans="1:5">
      <c r="A1467">
        <f>YEAR(B1467)</f>
        <v/>
      </c>
      <c r="B1467">
        <f>'Input EIA Imports Petroleum'!A1466</f>
        <v/>
      </c>
      <c r="C1467">
        <f>'Input EIA Imports Petroleum'!K1466</f>
        <v/>
      </c>
      <c r="D1467">
        <f>'Input EIA Imports Petroleum'!L1466</f>
        <v/>
      </c>
      <c r="E1467">
        <f>VLOOKUP('Input EIA Imports Petroleum'!$E1466,'EIA Petroleum Classification'!$A:$B,2,FALSE)</f>
        <v/>
      </c>
    </row>
    <row r="1468" spans="1:5">
      <c r="A1468">
        <f>YEAR(B1468)</f>
        <v/>
      </c>
      <c r="B1468">
        <f>'Input EIA Imports Petroleum'!A1467</f>
        <v/>
      </c>
      <c r="C1468">
        <f>'Input EIA Imports Petroleum'!K1467</f>
        <v/>
      </c>
      <c r="D1468">
        <f>'Input EIA Imports Petroleum'!L1467</f>
        <v/>
      </c>
      <c r="E1468">
        <f>VLOOKUP('Input EIA Imports Petroleum'!$E1467,'EIA Petroleum Classification'!$A:$B,2,FALSE)</f>
        <v/>
      </c>
    </row>
    <row r="1469" spans="1:5">
      <c r="A1469">
        <f>YEAR(B1469)</f>
        <v/>
      </c>
      <c r="B1469">
        <f>'Input EIA Imports Petroleum'!A1468</f>
        <v/>
      </c>
      <c r="C1469">
        <f>'Input EIA Imports Petroleum'!K1468</f>
        <v/>
      </c>
      <c r="D1469">
        <f>'Input EIA Imports Petroleum'!L1468</f>
        <v/>
      </c>
      <c r="E1469">
        <f>VLOOKUP('Input EIA Imports Petroleum'!$E1468,'EIA Petroleum Classification'!$A:$B,2,FALSE)</f>
        <v/>
      </c>
    </row>
    <row r="1470" spans="1:5">
      <c r="A1470">
        <f>YEAR(B1470)</f>
        <v/>
      </c>
      <c r="B1470">
        <f>'Input EIA Imports Petroleum'!A1469</f>
        <v/>
      </c>
      <c r="C1470">
        <f>'Input EIA Imports Petroleum'!K1469</f>
        <v/>
      </c>
      <c r="D1470">
        <f>'Input EIA Imports Petroleum'!L1469</f>
        <v/>
      </c>
      <c r="E1470">
        <f>VLOOKUP('Input EIA Imports Petroleum'!$E1469,'EIA Petroleum Classification'!$A:$B,2,FALSE)</f>
        <v/>
      </c>
    </row>
    <row r="1471" spans="1:5">
      <c r="A1471">
        <f>YEAR(B1471)</f>
        <v/>
      </c>
      <c r="B1471">
        <f>'Input EIA Imports Petroleum'!A1470</f>
        <v/>
      </c>
      <c r="C1471">
        <f>'Input EIA Imports Petroleum'!K1470</f>
        <v/>
      </c>
      <c r="D1471">
        <f>'Input EIA Imports Petroleum'!L1470</f>
        <v/>
      </c>
      <c r="E1471">
        <f>VLOOKUP('Input EIA Imports Petroleum'!$E1470,'EIA Petroleum Classification'!$A:$B,2,FALSE)</f>
        <v/>
      </c>
    </row>
    <row r="1472" spans="1:5">
      <c r="A1472">
        <f>YEAR(B1472)</f>
        <v/>
      </c>
      <c r="B1472">
        <f>'Input EIA Imports Petroleum'!A1471</f>
        <v/>
      </c>
      <c r="C1472">
        <f>'Input EIA Imports Petroleum'!K1471</f>
        <v/>
      </c>
      <c r="D1472">
        <f>'Input EIA Imports Petroleum'!L1471</f>
        <v/>
      </c>
      <c r="E1472">
        <f>VLOOKUP('Input EIA Imports Petroleum'!$E1471,'EIA Petroleum Classification'!$A:$B,2,FALSE)</f>
        <v/>
      </c>
    </row>
    <row r="1473" spans="1:5">
      <c r="A1473">
        <f>YEAR(B1473)</f>
        <v/>
      </c>
      <c r="B1473">
        <f>'Input EIA Imports Petroleum'!A1472</f>
        <v/>
      </c>
      <c r="C1473">
        <f>'Input EIA Imports Petroleum'!K1472</f>
        <v/>
      </c>
      <c r="D1473">
        <f>'Input EIA Imports Petroleum'!L1472</f>
        <v/>
      </c>
      <c r="E1473">
        <f>VLOOKUP('Input EIA Imports Petroleum'!$E1472,'EIA Petroleum Classification'!$A:$B,2,FALSE)</f>
        <v/>
      </c>
    </row>
    <row r="1474" spans="1:5">
      <c r="A1474">
        <f>YEAR(B1474)</f>
        <v/>
      </c>
      <c r="B1474">
        <f>'Input EIA Imports Petroleum'!A1473</f>
        <v/>
      </c>
      <c r="C1474">
        <f>'Input EIA Imports Petroleum'!K1473</f>
        <v/>
      </c>
      <c r="D1474">
        <f>'Input EIA Imports Petroleum'!L1473</f>
        <v/>
      </c>
      <c r="E1474">
        <f>VLOOKUP('Input EIA Imports Petroleum'!$E1473,'EIA Petroleum Classification'!$A:$B,2,FALSE)</f>
        <v/>
      </c>
    </row>
    <row r="1475" spans="1:5">
      <c r="A1475">
        <f>YEAR(B1475)</f>
        <v/>
      </c>
      <c r="B1475">
        <f>'Input EIA Imports Petroleum'!A1474</f>
        <v/>
      </c>
      <c r="C1475">
        <f>'Input EIA Imports Petroleum'!K1474</f>
        <v/>
      </c>
      <c r="D1475">
        <f>'Input EIA Imports Petroleum'!L1474</f>
        <v/>
      </c>
      <c r="E1475">
        <f>VLOOKUP('Input EIA Imports Petroleum'!$E1474,'EIA Petroleum Classification'!$A:$B,2,FALSE)</f>
        <v/>
      </c>
    </row>
    <row r="1476" spans="1:5">
      <c r="A1476">
        <f>YEAR(B1476)</f>
        <v/>
      </c>
      <c r="B1476">
        <f>'Input EIA Imports Petroleum'!A1475</f>
        <v/>
      </c>
      <c r="C1476">
        <f>'Input EIA Imports Petroleum'!K1475</f>
        <v/>
      </c>
      <c r="D1476">
        <f>'Input EIA Imports Petroleum'!L1475</f>
        <v/>
      </c>
      <c r="E1476">
        <f>VLOOKUP('Input EIA Imports Petroleum'!$E1475,'EIA Petroleum Classification'!$A:$B,2,FALSE)</f>
        <v/>
      </c>
    </row>
    <row r="1477" spans="1:5">
      <c r="A1477">
        <f>YEAR(B1477)</f>
        <v/>
      </c>
      <c r="B1477">
        <f>'Input EIA Imports Petroleum'!A1476</f>
        <v/>
      </c>
      <c r="C1477">
        <f>'Input EIA Imports Petroleum'!K1476</f>
        <v/>
      </c>
      <c r="D1477">
        <f>'Input EIA Imports Petroleum'!L1476</f>
        <v/>
      </c>
      <c r="E1477">
        <f>VLOOKUP('Input EIA Imports Petroleum'!$E1476,'EIA Petroleum Classification'!$A:$B,2,FALSE)</f>
        <v/>
      </c>
    </row>
    <row r="1478" spans="1:5">
      <c r="A1478">
        <f>YEAR(B1478)</f>
        <v/>
      </c>
      <c r="B1478">
        <f>'Input EIA Imports Petroleum'!A1477</f>
        <v/>
      </c>
      <c r="C1478">
        <f>'Input EIA Imports Petroleum'!K1477</f>
        <v/>
      </c>
      <c r="D1478">
        <f>'Input EIA Imports Petroleum'!L1477</f>
        <v/>
      </c>
      <c r="E1478">
        <f>VLOOKUP('Input EIA Imports Petroleum'!$E1477,'EIA Petroleum Classification'!$A:$B,2,FALSE)</f>
        <v/>
      </c>
    </row>
    <row r="1479" spans="1:5">
      <c r="A1479">
        <f>YEAR(B1479)</f>
        <v/>
      </c>
      <c r="B1479">
        <f>'Input EIA Imports Petroleum'!A1478</f>
        <v/>
      </c>
      <c r="C1479">
        <f>'Input EIA Imports Petroleum'!K1478</f>
        <v/>
      </c>
      <c r="D1479">
        <f>'Input EIA Imports Petroleum'!L1478</f>
        <v/>
      </c>
      <c r="E1479">
        <f>VLOOKUP('Input EIA Imports Petroleum'!$E1478,'EIA Petroleum Classification'!$A:$B,2,FALSE)</f>
        <v/>
      </c>
    </row>
    <row r="1480" spans="1:5">
      <c r="A1480">
        <f>YEAR(B1480)</f>
        <v/>
      </c>
      <c r="B1480">
        <f>'Input EIA Imports Petroleum'!A1479</f>
        <v/>
      </c>
      <c r="C1480">
        <f>'Input EIA Imports Petroleum'!K1479</f>
        <v/>
      </c>
      <c r="D1480">
        <f>'Input EIA Imports Petroleum'!L1479</f>
        <v/>
      </c>
      <c r="E1480">
        <f>VLOOKUP('Input EIA Imports Petroleum'!$E1479,'EIA Petroleum Classification'!$A:$B,2,FALSE)</f>
        <v/>
      </c>
    </row>
    <row r="1481" spans="1:5">
      <c r="A1481">
        <f>YEAR(B1481)</f>
        <v/>
      </c>
      <c r="B1481">
        <f>'Input EIA Imports Petroleum'!A1480</f>
        <v/>
      </c>
      <c r="C1481">
        <f>'Input EIA Imports Petroleum'!K1480</f>
        <v/>
      </c>
      <c r="D1481">
        <f>'Input EIA Imports Petroleum'!L1480</f>
        <v/>
      </c>
      <c r="E1481">
        <f>VLOOKUP('Input EIA Imports Petroleum'!$E1480,'EIA Petroleum Classification'!$A:$B,2,FALSE)</f>
        <v/>
      </c>
    </row>
    <row r="1482" spans="1:5">
      <c r="A1482">
        <f>YEAR(B1482)</f>
        <v/>
      </c>
      <c r="B1482">
        <f>'Input EIA Imports Petroleum'!A1481</f>
        <v/>
      </c>
      <c r="C1482">
        <f>'Input EIA Imports Petroleum'!K1481</f>
        <v/>
      </c>
      <c r="D1482">
        <f>'Input EIA Imports Petroleum'!L1481</f>
        <v/>
      </c>
      <c r="E1482">
        <f>VLOOKUP('Input EIA Imports Petroleum'!$E1481,'EIA Petroleum Classification'!$A:$B,2,FALSE)</f>
        <v/>
      </c>
    </row>
    <row r="1483" spans="1:5">
      <c r="A1483">
        <f>YEAR(B1483)</f>
        <v/>
      </c>
      <c r="B1483">
        <f>'Input EIA Imports Petroleum'!A1482</f>
        <v/>
      </c>
      <c r="C1483">
        <f>'Input EIA Imports Petroleum'!K1482</f>
        <v/>
      </c>
      <c r="D1483">
        <f>'Input EIA Imports Petroleum'!L1482</f>
        <v/>
      </c>
      <c r="E1483">
        <f>VLOOKUP('Input EIA Imports Petroleum'!$E1482,'EIA Petroleum Classification'!$A:$B,2,FALSE)</f>
        <v/>
      </c>
    </row>
    <row r="1484" spans="1:5">
      <c r="A1484">
        <f>YEAR(B1484)</f>
        <v/>
      </c>
      <c r="B1484">
        <f>'Input EIA Imports Petroleum'!A1483</f>
        <v/>
      </c>
      <c r="C1484">
        <f>'Input EIA Imports Petroleum'!K1483</f>
        <v/>
      </c>
      <c r="D1484">
        <f>'Input EIA Imports Petroleum'!L1483</f>
        <v/>
      </c>
      <c r="E1484">
        <f>VLOOKUP('Input EIA Imports Petroleum'!$E1483,'EIA Petroleum Classification'!$A:$B,2,FALSE)</f>
        <v/>
      </c>
    </row>
    <row r="1485" spans="1:5">
      <c r="A1485">
        <f>YEAR(B1485)</f>
        <v/>
      </c>
      <c r="B1485">
        <f>'Input EIA Imports Petroleum'!A1484</f>
        <v/>
      </c>
      <c r="C1485">
        <f>'Input EIA Imports Petroleum'!K1484</f>
        <v/>
      </c>
      <c r="D1485">
        <f>'Input EIA Imports Petroleum'!L1484</f>
        <v/>
      </c>
      <c r="E1485">
        <f>VLOOKUP('Input EIA Imports Petroleum'!$E1484,'EIA Petroleum Classification'!$A:$B,2,FALSE)</f>
        <v/>
      </c>
    </row>
    <row r="1486" spans="1:5">
      <c r="A1486">
        <f>YEAR(B1486)</f>
        <v/>
      </c>
      <c r="B1486">
        <f>'Input EIA Imports Petroleum'!A1485</f>
        <v/>
      </c>
      <c r="C1486">
        <f>'Input EIA Imports Petroleum'!K1485</f>
        <v/>
      </c>
      <c r="D1486">
        <f>'Input EIA Imports Petroleum'!L1485</f>
        <v/>
      </c>
      <c r="E1486">
        <f>VLOOKUP('Input EIA Imports Petroleum'!$E1485,'EIA Petroleum Classification'!$A:$B,2,FALSE)</f>
        <v/>
      </c>
    </row>
    <row r="1487" spans="1:5">
      <c r="A1487">
        <f>YEAR(B1487)</f>
        <v/>
      </c>
      <c r="B1487">
        <f>'Input EIA Imports Petroleum'!A1486</f>
        <v/>
      </c>
      <c r="C1487">
        <f>'Input EIA Imports Petroleum'!K1486</f>
        <v/>
      </c>
      <c r="D1487">
        <f>'Input EIA Imports Petroleum'!L1486</f>
        <v/>
      </c>
      <c r="E1487">
        <f>VLOOKUP('Input EIA Imports Petroleum'!$E1486,'EIA Petroleum Classification'!$A:$B,2,FALSE)</f>
        <v/>
      </c>
    </row>
    <row r="1488" spans="1:5">
      <c r="A1488">
        <f>YEAR(B1488)</f>
        <v/>
      </c>
      <c r="B1488">
        <f>'Input EIA Imports Petroleum'!A1487</f>
        <v/>
      </c>
      <c r="C1488">
        <f>'Input EIA Imports Petroleum'!K1487</f>
        <v/>
      </c>
      <c r="D1488">
        <f>'Input EIA Imports Petroleum'!L1487</f>
        <v/>
      </c>
      <c r="E1488">
        <f>VLOOKUP('Input EIA Imports Petroleum'!$E1487,'EIA Petroleum Classification'!$A:$B,2,FALSE)</f>
        <v/>
      </c>
    </row>
    <row r="1489" spans="1:5">
      <c r="A1489">
        <f>YEAR(B1489)</f>
        <v/>
      </c>
      <c r="B1489">
        <f>'Input EIA Imports Petroleum'!A1488</f>
        <v/>
      </c>
      <c r="C1489">
        <f>'Input EIA Imports Petroleum'!K1488</f>
        <v/>
      </c>
      <c r="D1489">
        <f>'Input EIA Imports Petroleum'!L1488</f>
        <v/>
      </c>
      <c r="E1489">
        <f>VLOOKUP('Input EIA Imports Petroleum'!$E1488,'EIA Petroleum Classification'!$A:$B,2,FALSE)</f>
        <v/>
      </c>
    </row>
    <row r="1490" spans="1:5">
      <c r="A1490">
        <f>YEAR(B1490)</f>
        <v/>
      </c>
      <c r="B1490">
        <f>'Input EIA Imports Petroleum'!A1489</f>
        <v/>
      </c>
      <c r="C1490">
        <f>'Input EIA Imports Petroleum'!K1489</f>
        <v/>
      </c>
      <c r="D1490">
        <f>'Input EIA Imports Petroleum'!L1489</f>
        <v/>
      </c>
      <c r="E1490">
        <f>VLOOKUP('Input EIA Imports Petroleum'!$E1489,'EIA Petroleum Classification'!$A:$B,2,FALSE)</f>
        <v/>
      </c>
    </row>
    <row r="1491" spans="1:5">
      <c r="A1491">
        <f>YEAR(B1491)</f>
        <v/>
      </c>
      <c r="B1491">
        <f>'Input EIA Imports Petroleum'!A1490</f>
        <v/>
      </c>
      <c r="C1491">
        <f>'Input EIA Imports Petroleum'!K1490</f>
        <v/>
      </c>
      <c r="D1491">
        <f>'Input EIA Imports Petroleum'!L1490</f>
        <v/>
      </c>
      <c r="E1491">
        <f>VLOOKUP('Input EIA Imports Petroleum'!$E1490,'EIA Petroleum Classification'!$A:$B,2,FALSE)</f>
        <v/>
      </c>
    </row>
    <row r="1492" spans="1:5">
      <c r="A1492">
        <f>YEAR(B1492)</f>
        <v/>
      </c>
      <c r="B1492">
        <f>'Input EIA Imports Petroleum'!A1491</f>
        <v/>
      </c>
      <c r="C1492">
        <f>'Input EIA Imports Petroleum'!K1491</f>
        <v/>
      </c>
      <c r="D1492">
        <f>'Input EIA Imports Petroleum'!L1491</f>
        <v/>
      </c>
      <c r="E1492">
        <f>VLOOKUP('Input EIA Imports Petroleum'!$E1491,'EIA Petroleum Classification'!$A:$B,2,FALSE)</f>
        <v/>
      </c>
    </row>
    <row r="1493" spans="1:5">
      <c r="A1493">
        <f>YEAR(B1493)</f>
        <v/>
      </c>
      <c r="B1493">
        <f>'Input EIA Imports Petroleum'!A1492</f>
        <v/>
      </c>
      <c r="C1493">
        <f>'Input EIA Imports Petroleum'!K1492</f>
        <v/>
      </c>
      <c r="D1493">
        <f>'Input EIA Imports Petroleum'!L1492</f>
        <v/>
      </c>
      <c r="E1493">
        <f>VLOOKUP('Input EIA Imports Petroleum'!$E1492,'EIA Petroleum Classification'!$A:$B,2,FALSE)</f>
        <v/>
      </c>
    </row>
    <row r="1494" spans="1:5">
      <c r="A1494">
        <f>YEAR(B1494)</f>
        <v/>
      </c>
      <c r="B1494">
        <f>'Input EIA Imports Petroleum'!A1493</f>
        <v/>
      </c>
      <c r="C1494">
        <f>'Input EIA Imports Petroleum'!K1493</f>
        <v/>
      </c>
      <c r="D1494">
        <f>'Input EIA Imports Petroleum'!L1493</f>
        <v/>
      </c>
      <c r="E1494">
        <f>VLOOKUP('Input EIA Imports Petroleum'!$E1493,'EIA Petroleum Classification'!$A:$B,2,FALSE)</f>
        <v/>
      </c>
    </row>
    <row r="1495" spans="1:5">
      <c r="A1495">
        <f>YEAR(B1495)</f>
        <v/>
      </c>
      <c r="B1495">
        <f>'Input EIA Imports Petroleum'!A1494</f>
        <v/>
      </c>
      <c r="C1495">
        <f>'Input EIA Imports Petroleum'!K1494</f>
        <v/>
      </c>
      <c r="D1495">
        <f>'Input EIA Imports Petroleum'!L1494</f>
        <v/>
      </c>
      <c r="E1495">
        <f>VLOOKUP('Input EIA Imports Petroleum'!$E1494,'EIA Petroleum Classification'!$A:$B,2,FALSE)</f>
        <v/>
      </c>
    </row>
    <row r="1496" spans="1:5">
      <c r="A1496">
        <f>YEAR(B1496)</f>
        <v/>
      </c>
      <c r="B1496">
        <f>'Input EIA Imports Petroleum'!A1495</f>
        <v/>
      </c>
      <c r="C1496">
        <f>'Input EIA Imports Petroleum'!K1495</f>
        <v/>
      </c>
      <c r="D1496">
        <f>'Input EIA Imports Petroleum'!L1495</f>
        <v/>
      </c>
      <c r="E1496">
        <f>VLOOKUP('Input EIA Imports Petroleum'!$E1495,'EIA Petroleum Classification'!$A:$B,2,FALSE)</f>
        <v/>
      </c>
    </row>
    <row r="1497" spans="1:5">
      <c r="A1497">
        <f>YEAR(B1497)</f>
        <v/>
      </c>
      <c r="B1497">
        <f>'Input EIA Imports Petroleum'!A1496</f>
        <v/>
      </c>
      <c r="C1497">
        <f>'Input EIA Imports Petroleum'!K1496</f>
        <v/>
      </c>
      <c r="D1497">
        <f>'Input EIA Imports Petroleum'!L1496</f>
        <v/>
      </c>
      <c r="E1497">
        <f>VLOOKUP('Input EIA Imports Petroleum'!$E1496,'EIA Petroleum Classification'!$A:$B,2,FALSE)</f>
        <v/>
      </c>
    </row>
    <row r="1498" spans="1:5">
      <c r="A1498">
        <f>YEAR(B1498)</f>
        <v/>
      </c>
      <c r="B1498">
        <f>'Input EIA Imports Petroleum'!A1497</f>
        <v/>
      </c>
      <c r="C1498">
        <f>'Input EIA Imports Petroleum'!K1497</f>
        <v/>
      </c>
      <c r="D1498">
        <f>'Input EIA Imports Petroleum'!L1497</f>
        <v/>
      </c>
      <c r="E1498">
        <f>VLOOKUP('Input EIA Imports Petroleum'!$E1497,'EIA Petroleum Classification'!$A:$B,2,FALSE)</f>
        <v/>
      </c>
    </row>
    <row r="1499" spans="1:5">
      <c r="A1499">
        <f>YEAR(B1499)</f>
        <v/>
      </c>
      <c r="B1499">
        <f>'Input EIA Imports Petroleum'!A1498</f>
        <v/>
      </c>
      <c r="C1499">
        <f>'Input EIA Imports Petroleum'!K1498</f>
        <v/>
      </c>
      <c r="D1499">
        <f>'Input EIA Imports Petroleum'!L1498</f>
        <v/>
      </c>
      <c r="E1499">
        <f>VLOOKUP('Input EIA Imports Petroleum'!$E1498,'EIA Petroleum Classification'!$A:$B,2,FALSE)</f>
        <v/>
      </c>
    </row>
    <row r="1500" spans="1:5">
      <c r="A1500">
        <f>YEAR(B1500)</f>
        <v/>
      </c>
      <c r="B1500">
        <f>'Input EIA Imports Petroleum'!A1499</f>
        <v/>
      </c>
      <c r="C1500">
        <f>'Input EIA Imports Petroleum'!K1499</f>
        <v/>
      </c>
      <c r="D1500">
        <f>'Input EIA Imports Petroleum'!L1499</f>
        <v/>
      </c>
      <c r="E1500">
        <f>VLOOKUP('Input EIA Imports Petroleum'!$E1499,'EIA Petroleum Classification'!$A:$B,2,FALSE)</f>
        <v/>
      </c>
    </row>
    <row r="1501" spans="1:5">
      <c r="A1501">
        <f>YEAR(B1501)</f>
        <v/>
      </c>
      <c r="B1501">
        <f>'Input EIA Imports Petroleum'!A1500</f>
        <v/>
      </c>
      <c r="C1501">
        <f>'Input EIA Imports Petroleum'!K1500</f>
        <v/>
      </c>
      <c r="D1501">
        <f>'Input EIA Imports Petroleum'!L1500</f>
        <v/>
      </c>
      <c r="E1501">
        <f>VLOOKUP('Input EIA Imports Petroleum'!$E1500,'EIA Petroleum Classification'!$A:$B,2,FALSE)</f>
        <v/>
      </c>
    </row>
    <row r="1502" spans="1:5">
      <c r="A1502">
        <f>YEAR(B1502)</f>
        <v/>
      </c>
      <c r="B1502">
        <f>'Input EIA Imports Petroleum'!A1501</f>
        <v/>
      </c>
      <c r="C1502">
        <f>'Input EIA Imports Petroleum'!K1501</f>
        <v/>
      </c>
      <c r="D1502">
        <f>'Input EIA Imports Petroleum'!L1501</f>
        <v/>
      </c>
      <c r="E1502">
        <f>VLOOKUP('Input EIA Imports Petroleum'!$E1501,'EIA Petroleum Classification'!$A:$B,2,FALSE)</f>
        <v/>
      </c>
    </row>
    <row r="1503" spans="1:5">
      <c r="A1503">
        <f>YEAR(B1503)</f>
        <v/>
      </c>
      <c r="B1503">
        <f>'Input EIA Imports Petroleum'!A1502</f>
        <v/>
      </c>
      <c r="C1503">
        <f>'Input EIA Imports Petroleum'!K1502</f>
        <v/>
      </c>
      <c r="D1503">
        <f>'Input EIA Imports Petroleum'!L1502</f>
        <v/>
      </c>
      <c r="E1503">
        <f>VLOOKUP('Input EIA Imports Petroleum'!$E1502,'EIA Petroleum Classification'!$A:$B,2,FALSE)</f>
        <v/>
      </c>
    </row>
    <row r="1504" spans="1:5">
      <c r="A1504">
        <f>YEAR(B1504)</f>
        <v/>
      </c>
      <c r="B1504">
        <f>'Input EIA Imports Petroleum'!A1503</f>
        <v/>
      </c>
      <c r="C1504">
        <f>'Input EIA Imports Petroleum'!K1503</f>
        <v/>
      </c>
      <c r="D1504">
        <f>'Input EIA Imports Petroleum'!L1503</f>
        <v/>
      </c>
      <c r="E1504">
        <f>VLOOKUP('Input EIA Imports Petroleum'!$E1503,'EIA Petroleum Classification'!$A:$B,2,FALSE)</f>
        <v/>
      </c>
    </row>
    <row r="1505" spans="1:5">
      <c r="A1505">
        <f>YEAR(B1505)</f>
        <v/>
      </c>
      <c r="B1505">
        <f>'Input EIA Imports Petroleum'!A1504</f>
        <v/>
      </c>
      <c r="C1505">
        <f>'Input EIA Imports Petroleum'!K1504</f>
        <v/>
      </c>
      <c r="D1505">
        <f>'Input EIA Imports Petroleum'!L1504</f>
        <v/>
      </c>
      <c r="E1505">
        <f>VLOOKUP('Input EIA Imports Petroleum'!$E1504,'EIA Petroleum Classification'!$A:$B,2,FALSE)</f>
        <v/>
      </c>
    </row>
    <row r="1506" spans="1:5">
      <c r="A1506">
        <f>YEAR(B1506)</f>
        <v/>
      </c>
      <c r="B1506">
        <f>'Input EIA Imports Petroleum'!A1505</f>
        <v/>
      </c>
      <c r="C1506">
        <f>'Input EIA Imports Petroleum'!K1505</f>
        <v/>
      </c>
      <c r="D1506">
        <f>'Input EIA Imports Petroleum'!L1505</f>
        <v/>
      </c>
      <c r="E1506">
        <f>VLOOKUP('Input EIA Imports Petroleum'!$E1505,'EIA Petroleum Classification'!$A:$B,2,FALSE)</f>
        <v/>
      </c>
    </row>
    <row r="1507" spans="1:5">
      <c r="A1507">
        <f>YEAR(B1507)</f>
        <v/>
      </c>
      <c r="B1507">
        <f>'Input EIA Imports Petroleum'!A1506</f>
        <v/>
      </c>
      <c r="C1507">
        <f>'Input EIA Imports Petroleum'!K1506</f>
        <v/>
      </c>
      <c r="D1507">
        <f>'Input EIA Imports Petroleum'!L1506</f>
        <v/>
      </c>
      <c r="E1507">
        <f>VLOOKUP('Input EIA Imports Petroleum'!$E1506,'EIA Petroleum Classification'!$A:$B,2,FALSE)</f>
        <v/>
      </c>
    </row>
    <row r="1508" spans="1:5">
      <c r="A1508">
        <f>YEAR(B1508)</f>
        <v/>
      </c>
      <c r="B1508">
        <f>'Input EIA Imports Petroleum'!A1507</f>
        <v/>
      </c>
      <c r="C1508">
        <f>'Input EIA Imports Petroleum'!K1507</f>
        <v/>
      </c>
      <c r="D1508">
        <f>'Input EIA Imports Petroleum'!L1507</f>
        <v/>
      </c>
      <c r="E1508">
        <f>VLOOKUP('Input EIA Imports Petroleum'!$E1507,'EIA Petroleum Classification'!$A:$B,2,FALSE)</f>
        <v/>
      </c>
    </row>
    <row r="1509" spans="1:5">
      <c r="A1509">
        <f>YEAR(B1509)</f>
        <v/>
      </c>
      <c r="B1509">
        <f>'Input EIA Imports Petroleum'!A1508</f>
        <v/>
      </c>
      <c r="C1509">
        <f>'Input EIA Imports Petroleum'!K1508</f>
        <v/>
      </c>
      <c r="D1509">
        <f>'Input EIA Imports Petroleum'!L1508</f>
        <v/>
      </c>
      <c r="E1509">
        <f>VLOOKUP('Input EIA Imports Petroleum'!$E1508,'EIA Petroleum Classification'!$A:$B,2,FALSE)</f>
        <v/>
      </c>
    </row>
    <row r="1510" spans="1:5">
      <c r="A1510">
        <f>YEAR(B1510)</f>
        <v/>
      </c>
      <c r="B1510">
        <f>'Input EIA Imports Petroleum'!A1509</f>
        <v/>
      </c>
      <c r="C1510">
        <f>'Input EIA Imports Petroleum'!K1509</f>
        <v/>
      </c>
      <c r="D1510">
        <f>'Input EIA Imports Petroleum'!L1509</f>
        <v/>
      </c>
      <c r="E1510">
        <f>VLOOKUP('Input EIA Imports Petroleum'!$E1509,'EIA Petroleum Classification'!$A:$B,2,FALSE)</f>
        <v/>
      </c>
    </row>
    <row r="1511" spans="1:5">
      <c r="A1511">
        <f>YEAR(B1511)</f>
        <v/>
      </c>
      <c r="B1511">
        <f>'Input EIA Imports Petroleum'!A1510</f>
        <v/>
      </c>
      <c r="C1511">
        <f>'Input EIA Imports Petroleum'!K1510</f>
        <v/>
      </c>
      <c r="D1511">
        <f>'Input EIA Imports Petroleum'!L1510</f>
        <v/>
      </c>
      <c r="E1511">
        <f>VLOOKUP('Input EIA Imports Petroleum'!$E1510,'EIA Petroleum Classification'!$A:$B,2,FALSE)</f>
        <v/>
      </c>
    </row>
    <row r="1512" spans="1:5">
      <c r="A1512">
        <f>YEAR(B1512)</f>
        <v/>
      </c>
      <c r="B1512">
        <f>'Input EIA Imports Petroleum'!A1511</f>
        <v/>
      </c>
      <c r="C1512">
        <f>'Input EIA Imports Petroleum'!K1511</f>
        <v/>
      </c>
      <c r="D1512">
        <f>'Input EIA Imports Petroleum'!L1511</f>
        <v/>
      </c>
      <c r="E1512">
        <f>VLOOKUP('Input EIA Imports Petroleum'!$E1511,'EIA Petroleum Classification'!$A:$B,2,FALSE)</f>
        <v/>
      </c>
    </row>
    <row r="1513" spans="1:5">
      <c r="A1513">
        <f>YEAR(B1513)</f>
        <v/>
      </c>
      <c r="B1513">
        <f>'Input EIA Imports Petroleum'!A1512</f>
        <v/>
      </c>
      <c r="C1513">
        <f>'Input EIA Imports Petroleum'!K1512</f>
        <v/>
      </c>
      <c r="D1513">
        <f>'Input EIA Imports Petroleum'!L1512</f>
        <v/>
      </c>
      <c r="E1513">
        <f>VLOOKUP('Input EIA Imports Petroleum'!$E1512,'EIA Petroleum Classification'!$A:$B,2,FALSE)</f>
        <v/>
      </c>
    </row>
    <row r="1514" spans="1:5">
      <c r="A1514">
        <f>YEAR(B1514)</f>
        <v/>
      </c>
      <c r="B1514">
        <f>'Input EIA Imports Petroleum'!A1513</f>
        <v/>
      </c>
      <c r="C1514">
        <f>'Input EIA Imports Petroleum'!K1513</f>
        <v/>
      </c>
      <c r="D1514">
        <f>'Input EIA Imports Petroleum'!L1513</f>
        <v/>
      </c>
      <c r="E1514">
        <f>VLOOKUP('Input EIA Imports Petroleum'!$E1513,'EIA Petroleum Classification'!$A:$B,2,FALSE)</f>
        <v/>
      </c>
    </row>
    <row r="1515" spans="1:5">
      <c r="A1515">
        <f>YEAR(B1515)</f>
        <v/>
      </c>
      <c r="B1515">
        <f>'Input EIA Imports Petroleum'!A1514</f>
        <v/>
      </c>
      <c r="C1515">
        <f>'Input EIA Imports Petroleum'!K1514</f>
        <v/>
      </c>
      <c r="D1515">
        <f>'Input EIA Imports Petroleum'!L1514</f>
        <v/>
      </c>
      <c r="E1515">
        <f>VLOOKUP('Input EIA Imports Petroleum'!$E1514,'EIA Petroleum Classification'!$A:$B,2,FALSE)</f>
        <v/>
      </c>
    </row>
    <row r="1516" spans="1:5">
      <c r="A1516">
        <f>YEAR(B1516)</f>
        <v/>
      </c>
      <c r="B1516">
        <f>'Input EIA Imports Petroleum'!A1515</f>
        <v/>
      </c>
      <c r="C1516">
        <f>'Input EIA Imports Petroleum'!K1515</f>
        <v/>
      </c>
      <c r="D1516">
        <f>'Input EIA Imports Petroleum'!L1515</f>
        <v/>
      </c>
      <c r="E1516">
        <f>VLOOKUP('Input EIA Imports Petroleum'!$E1515,'EIA Petroleum Classification'!$A:$B,2,FALSE)</f>
        <v/>
      </c>
    </row>
    <row r="1517" spans="1:5">
      <c r="A1517">
        <f>YEAR(B1517)</f>
        <v/>
      </c>
      <c r="B1517">
        <f>'Input EIA Imports Petroleum'!A1516</f>
        <v/>
      </c>
      <c r="C1517">
        <f>'Input EIA Imports Petroleum'!K1516</f>
        <v/>
      </c>
      <c r="D1517">
        <f>'Input EIA Imports Petroleum'!L1516</f>
        <v/>
      </c>
      <c r="E1517">
        <f>VLOOKUP('Input EIA Imports Petroleum'!$E1516,'EIA Petroleum Classification'!$A:$B,2,FALSE)</f>
        <v/>
      </c>
    </row>
    <row r="1518" spans="1:5">
      <c r="A1518">
        <f>YEAR(B1518)</f>
        <v/>
      </c>
      <c r="B1518">
        <f>'Input EIA Imports Petroleum'!A1517</f>
        <v/>
      </c>
      <c r="C1518">
        <f>'Input EIA Imports Petroleum'!K1517</f>
        <v/>
      </c>
      <c r="D1518">
        <f>'Input EIA Imports Petroleum'!L1517</f>
        <v/>
      </c>
      <c r="E1518">
        <f>VLOOKUP('Input EIA Imports Petroleum'!$E1517,'EIA Petroleum Classification'!$A:$B,2,FALSE)</f>
        <v/>
      </c>
    </row>
    <row r="1519" spans="1:5">
      <c r="A1519">
        <f>YEAR(B1519)</f>
        <v/>
      </c>
      <c r="B1519">
        <f>'Input EIA Imports Petroleum'!A1518</f>
        <v/>
      </c>
      <c r="C1519">
        <f>'Input EIA Imports Petroleum'!K1518</f>
        <v/>
      </c>
      <c r="D1519">
        <f>'Input EIA Imports Petroleum'!L1518</f>
        <v/>
      </c>
      <c r="E1519">
        <f>VLOOKUP('Input EIA Imports Petroleum'!$E1518,'EIA Petroleum Classification'!$A:$B,2,FALSE)</f>
        <v/>
      </c>
    </row>
    <row r="1520" spans="1:5">
      <c r="A1520">
        <f>YEAR(B1520)</f>
        <v/>
      </c>
      <c r="B1520">
        <f>'Input EIA Imports Petroleum'!A1519</f>
        <v/>
      </c>
      <c r="C1520">
        <f>'Input EIA Imports Petroleum'!K1519</f>
        <v/>
      </c>
      <c r="D1520">
        <f>'Input EIA Imports Petroleum'!L1519</f>
        <v/>
      </c>
      <c r="E1520">
        <f>VLOOKUP('Input EIA Imports Petroleum'!$E1519,'EIA Petroleum Classification'!$A:$B,2,FALSE)</f>
        <v/>
      </c>
    </row>
    <row r="1521" spans="1:5">
      <c r="A1521">
        <f>YEAR(B1521)</f>
        <v/>
      </c>
      <c r="B1521">
        <f>'Input EIA Imports Petroleum'!A1520</f>
        <v/>
      </c>
      <c r="C1521">
        <f>'Input EIA Imports Petroleum'!K1520</f>
        <v/>
      </c>
      <c r="D1521">
        <f>'Input EIA Imports Petroleum'!L1520</f>
        <v/>
      </c>
      <c r="E1521">
        <f>VLOOKUP('Input EIA Imports Petroleum'!$E1520,'EIA Petroleum Classification'!$A:$B,2,FALSE)</f>
        <v/>
      </c>
    </row>
    <row r="1522" spans="1:5">
      <c r="A1522">
        <f>YEAR(B1522)</f>
        <v/>
      </c>
      <c r="B1522">
        <f>'Input EIA Imports Petroleum'!A1521</f>
        <v/>
      </c>
      <c r="C1522">
        <f>'Input EIA Imports Petroleum'!K1521</f>
        <v/>
      </c>
      <c r="D1522">
        <f>'Input EIA Imports Petroleum'!L1521</f>
        <v/>
      </c>
      <c r="E1522">
        <f>VLOOKUP('Input EIA Imports Petroleum'!$E1521,'EIA Petroleum Classification'!$A:$B,2,FALSE)</f>
        <v/>
      </c>
    </row>
    <row r="1523" spans="1:5">
      <c r="A1523">
        <f>YEAR(B1523)</f>
        <v/>
      </c>
      <c r="B1523">
        <f>'Input EIA Imports Petroleum'!A1522</f>
        <v/>
      </c>
      <c r="C1523">
        <f>'Input EIA Imports Petroleum'!K1522</f>
        <v/>
      </c>
      <c r="D1523">
        <f>'Input EIA Imports Petroleum'!L1522</f>
        <v/>
      </c>
      <c r="E1523">
        <f>VLOOKUP('Input EIA Imports Petroleum'!$E1522,'EIA Petroleum Classification'!$A:$B,2,FALSE)</f>
        <v/>
      </c>
    </row>
    <row r="1524" spans="1:5">
      <c r="A1524">
        <f>YEAR(B1524)</f>
        <v/>
      </c>
      <c r="B1524">
        <f>'Input EIA Imports Petroleum'!A1523</f>
        <v/>
      </c>
      <c r="C1524">
        <f>'Input EIA Imports Petroleum'!K1523</f>
        <v/>
      </c>
      <c r="D1524">
        <f>'Input EIA Imports Petroleum'!L1523</f>
        <v/>
      </c>
      <c r="E1524">
        <f>VLOOKUP('Input EIA Imports Petroleum'!$E1523,'EIA Petroleum Classification'!$A:$B,2,FALSE)</f>
        <v/>
      </c>
    </row>
    <row r="1525" spans="1:5">
      <c r="A1525">
        <f>YEAR(B1525)</f>
        <v/>
      </c>
      <c r="B1525">
        <f>'Input EIA Imports Petroleum'!A1524</f>
        <v/>
      </c>
      <c r="C1525">
        <f>'Input EIA Imports Petroleum'!K1524</f>
        <v/>
      </c>
      <c r="D1525">
        <f>'Input EIA Imports Petroleum'!L1524</f>
        <v/>
      </c>
      <c r="E1525">
        <f>VLOOKUP('Input EIA Imports Petroleum'!$E1524,'EIA Petroleum Classification'!$A:$B,2,FALSE)</f>
        <v/>
      </c>
    </row>
    <row r="1526" spans="1:5">
      <c r="A1526">
        <f>YEAR(B1526)</f>
        <v/>
      </c>
      <c r="B1526">
        <f>'Input EIA Imports Petroleum'!A1525</f>
        <v/>
      </c>
      <c r="C1526">
        <f>'Input EIA Imports Petroleum'!K1525</f>
        <v/>
      </c>
      <c r="D1526">
        <f>'Input EIA Imports Petroleum'!L1525</f>
        <v/>
      </c>
      <c r="E1526">
        <f>VLOOKUP('Input EIA Imports Petroleum'!$E1525,'EIA Petroleum Classification'!$A:$B,2,FALSE)</f>
        <v/>
      </c>
    </row>
    <row r="1527" spans="1:5">
      <c r="A1527">
        <f>YEAR(B1527)</f>
        <v/>
      </c>
      <c r="B1527">
        <f>'Input EIA Imports Petroleum'!A1526</f>
        <v/>
      </c>
      <c r="C1527">
        <f>'Input EIA Imports Petroleum'!K1526</f>
        <v/>
      </c>
      <c r="D1527">
        <f>'Input EIA Imports Petroleum'!L1526</f>
        <v/>
      </c>
      <c r="E1527">
        <f>VLOOKUP('Input EIA Imports Petroleum'!$E1526,'EIA Petroleum Classification'!$A:$B,2,FALSE)</f>
        <v/>
      </c>
    </row>
    <row r="1528" spans="1:5">
      <c r="A1528">
        <f>YEAR(B1528)</f>
        <v/>
      </c>
      <c r="B1528">
        <f>'Input EIA Imports Petroleum'!A1527</f>
        <v/>
      </c>
      <c r="C1528">
        <f>'Input EIA Imports Petroleum'!K1527</f>
        <v/>
      </c>
      <c r="D1528">
        <f>'Input EIA Imports Petroleum'!L1527</f>
        <v/>
      </c>
      <c r="E1528">
        <f>VLOOKUP('Input EIA Imports Petroleum'!$E1527,'EIA Petroleum Classification'!$A:$B,2,FALSE)</f>
        <v/>
      </c>
    </row>
    <row r="1529" spans="1:5">
      <c r="A1529">
        <f>YEAR(B1529)</f>
        <v/>
      </c>
      <c r="B1529">
        <f>'Input EIA Imports Petroleum'!A1528</f>
        <v/>
      </c>
      <c r="C1529">
        <f>'Input EIA Imports Petroleum'!K1528</f>
        <v/>
      </c>
      <c r="D1529">
        <f>'Input EIA Imports Petroleum'!L1528</f>
        <v/>
      </c>
      <c r="E1529">
        <f>VLOOKUP('Input EIA Imports Petroleum'!$E1528,'EIA Petroleum Classification'!$A:$B,2,FALSE)</f>
        <v/>
      </c>
    </row>
    <row r="1530" spans="1:5">
      <c r="A1530">
        <f>YEAR(B1530)</f>
        <v/>
      </c>
      <c r="B1530">
        <f>'Input EIA Imports Petroleum'!A1529</f>
        <v/>
      </c>
      <c r="C1530">
        <f>'Input EIA Imports Petroleum'!K1529</f>
        <v/>
      </c>
      <c r="D1530">
        <f>'Input EIA Imports Petroleum'!L1529</f>
        <v/>
      </c>
      <c r="E1530">
        <f>VLOOKUP('Input EIA Imports Petroleum'!$E1529,'EIA Petroleum Classification'!$A:$B,2,FALSE)</f>
        <v/>
      </c>
    </row>
    <row r="1531" spans="1:5">
      <c r="A1531">
        <f>YEAR(B1531)</f>
        <v/>
      </c>
      <c r="B1531">
        <f>'Input EIA Imports Petroleum'!A1530</f>
        <v/>
      </c>
      <c r="C1531">
        <f>'Input EIA Imports Petroleum'!K1530</f>
        <v/>
      </c>
      <c r="D1531">
        <f>'Input EIA Imports Petroleum'!L1530</f>
        <v/>
      </c>
      <c r="E1531">
        <f>VLOOKUP('Input EIA Imports Petroleum'!$E1530,'EIA Petroleum Classification'!$A:$B,2,FALSE)</f>
        <v/>
      </c>
    </row>
    <row r="1532" spans="1:5">
      <c r="A1532">
        <f>YEAR(B1532)</f>
        <v/>
      </c>
      <c r="B1532">
        <f>'Input EIA Imports Petroleum'!A1531</f>
        <v/>
      </c>
      <c r="C1532">
        <f>'Input EIA Imports Petroleum'!K1531</f>
        <v/>
      </c>
      <c r="D1532">
        <f>'Input EIA Imports Petroleum'!L1531</f>
        <v/>
      </c>
      <c r="E1532">
        <f>VLOOKUP('Input EIA Imports Petroleum'!$E1531,'EIA Petroleum Classification'!$A:$B,2,FALSE)</f>
        <v/>
      </c>
    </row>
    <row r="1533" spans="1:5">
      <c r="A1533">
        <f>YEAR(B1533)</f>
        <v/>
      </c>
      <c r="B1533">
        <f>'Input EIA Imports Petroleum'!A1532</f>
        <v/>
      </c>
      <c r="C1533">
        <f>'Input EIA Imports Petroleum'!K1532</f>
        <v/>
      </c>
      <c r="D1533">
        <f>'Input EIA Imports Petroleum'!L1532</f>
        <v/>
      </c>
      <c r="E1533">
        <f>VLOOKUP('Input EIA Imports Petroleum'!$E1532,'EIA Petroleum Classification'!$A:$B,2,FALSE)</f>
        <v/>
      </c>
    </row>
    <row r="1534" spans="1:5">
      <c r="A1534">
        <f>YEAR(B1534)</f>
        <v/>
      </c>
      <c r="B1534">
        <f>'Input EIA Imports Petroleum'!A1533</f>
        <v/>
      </c>
      <c r="C1534">
        <f>'Input EIA Imports Petroleum'!K1533</f>
        <v/>
      </c>
      <c r="D1534">
        <f>'Input EIA Imports Petroleum'!L1533</f>
        <v/>
      </c>
      <c r="E1534">
        <f>VLOOKUP('Input EIA Imports Petroleum'!$E1533,'EIA Petroleum Classification'!$A:$B,2,FALSE)</f>
        <v/>
      </c>
    </row>
    <row r="1535" spans="1:5">
      <c r="A1535">
        <f>YEAR(B1535)</f>
        <v/>
      </c>
      <c r="B1535">
        <f>'Input EIA Imports Petroleum'!A1534</f>
        <v/>
      </c>
      <c r="C1535">
        <f>'Input EIA Imports Petroleum'!K1534</f>
        <v/>
      </c>
      <c r="D1535">
        <f>'Input EIA Imports Petroleum'!L1534</f>
        <v/>
      </c>
      <c r="E1535">
        <f>VLOOKUP('Input EIA Imports Petroleum'!$E1534,'EIA Petroleum Classification'!$A:$B,2,FALSE)</f>
        <v/>
      </c>
    </row>
    <row r="1536" spans="1:5">
      <c r="A1536">
        <f>YEAR(B1536)</f>
        <v/>
      </c>
      <c r="B1536">
        <f>'Input EIA Imports Petroleum'!A1535</f>
        <v/>
      </c>
      <c r="C1536">
        <f>'Input EIA Imports Petroleum'!K1535</f>
        <v/>
      </c>
      <c r="D1536">
        <f>'Input EIA Imports Petroleum'!L1535</f>
        <v/>
      </c>
      <c r="E1536">
        <f>VLOOKUP('Input EIA Imports Petroleum'!$E1535,'EIA Petroleum Classification'!$A:$B,2,FALSE)</f>
        <v/>
      </c>
    </row>
    <row r="1537" spans="1:5">
      <c r="A1537">
        <f>YEAR(B1537)</f>
        <v/>
      </c>
      <c r="B1537">
        <f>'Input EIA Imports Petroleum'!A1536</f>
        <v/>
      </c>
      <c r="C1537">
        <f>'Input EIA Imports Petroleum'!K1536</f>
        <v/>
      </c>
      <c r="D1537">
        <f>'Input EIA Imports Petroleum'!L1536</f>
        <v/>
      </c>
      <c r="E1537">
        <f>VLOOKUP('Input EIA Imports Petroleum'!$E1536,'EIA Petroleum Classification'!$A:$B,2,FALSE)</f>
        <v/>
      </c>
    </row>
    <row r="1538" spans="1:5">
      <c r="A1538">
        <f>YEAR(B1538)</f>
        <v/>
      </c>
      <c r="B1538">
        <f>'Input EIA Imports Petroleum'!A1537</f>
        <v/>
      </c>
      <c r="C1538">
        <f>'Input EIA Imports Petroleum'!K1537</f>
        <v/>
      </c>
      <c r="D1538">
        <f>'Input EIA Imports Petroleum'!L1537</f>
        <v/>
      </c>
      <c r="E1538">
        <f>VLOOKUP('Input EIA Imports Petroleum'!$E1537,'EIA Petroleum Classification'!$A:$B,2,FALSE)</f>
        <v/>
      </c>
    </row>
    <row r="1539" spans="1:5">
      <c r="A1539">
        <f>YEAR(B1539)</f>
        <v/>
      </c>
      <c r="B1539">
        <f>'Input EIA Imports Petroleum'!A1538</f>
        <v/>
      </c>
      <c r="C1539">
        <f>'Input EIA Imports Petroleum'!K1538</f>
        <v/>
      </c>
      <c r="D1539">
        <f>'Input EIA Imports Petroleum'!L1538</f>
        <v/>
      </c>
      <c r="E1539">
        <f>VLOOKUP('Input EIA Imports Petroleum'!$E1538,'EIA Petroleum Classification'!$A:$B,2,FALSE)</f>
        <v/>
      </c>
    </row>
    <row r="1540" spans="1:5">
      <c r="A1540">
        <f>YEAR(B1540)</f>
        <v/>
      </c>
      <c r="B1540">
        <f>'Input EIA Imports Petroleum'!A1539</f>
        <v/>
      </c>
      <c r="C1540">
        <f>'Input EIA Imports Petroleum'!K1539</f>
        <v/>
      </c>
      <c r="D1540">
        <f>'Input EIA Imports Petroleum'!L1539</f>
        <v/>
      </c>
      <c r="E1540">
        <f>VLOOKUP('Input EIA Imports Petroleum'!$E1539,'EIA Petroleum Classification'!$A:$B,2,FALSE)</f>
        <v/>
      </c>
    </row>
    <row r="1541" spans="1:5">
      <c r="A1541">
        <f>YEAR(B1541)</f>
        <v/>
      </c>
      <c r="B1541">
        <f>'Input EIA Imports Petroleum'!A1540</f>
        <v/>
      </c>
      <c r="C1541">
        <f>'Input EIA Imports Petroleum'!K1540</f>
        <v/>
      </c>
      <c r="D1541">
        <f>'Input EIA Imports Petroleum'!L1540</f>
        <v/>
      </c>
      <c r="E1541">
        <f>VLOOKUP('Input EIA Imports Petroleum'!$E1540,'EIA Petroleum Classification'!$A:$B,2,FALSE)</f>
        <v/>
      </c>
    </row>
    <row r="1542" spans="1:5">
      <c r="A1542">
        <f>YEAR(B1542)</f>
        <v/>
      </c>
      <c r="B1542">
        <f>'Input EIA Imports Petroleum'!A1541</f>
        <v/>
      </c>
      <c r="C1542">
        <f>'Input EIA Imports Petroleum'!K1541</f>
        <v/>
      </c>
      <c r="D1542">
        <f>'Input EIA Imports Petroleum'!L1541</f>
        <v/>
      </c>
      <c r="E1542">
        <f>VLOOKUP('Input EIA Imports Petroleum'!$E1541,'EIA Petroleum Classification'!$A:$B,2,FALSE)</f>
        <v/>
      </c>
    </row>
    <row r="1543" spans="1:5">
      <c r="A1543">
        <f>YEAR(B1543)</f>
        <v/>
      </c>
      <c r="B1543">
        <f>'Input EIA Imports Petroleum'!A1542</f>
        <v/>
      </c>
      <c r="C1543">
        <f>'Input EIA Imports Petroleum'!K1542</f>
        <v/>
      </c>
      <c r="D1543">
        <f>'Input EIA Imports Petroleum'!L1542</f>
        <v/>
      </c>
      <c r="E1543">
        <f>VLOOKUP('Input EIA Imports Petroleum'!$E1542,'EIA Petroleum Classification'!$A:$B,2,FALSE)</f>
        <v/>
      </c>
    </row>
    <row r="1544" spans="1:5">
      <c r="A1544">
        <f>YEAR(B1544)</f>
        <v/>
      </c>
      <c r="B1544">
        <f>'Input EIA Imports Petroleum'!A1543</f>
        <v/>
      </c>
      <c r="C1544">
        <f>'Input EIA Imports Petroleum'!K1543</f>
        <v/>
      </c>
      <c r="D1544">
        <f>'Input EIA Imports Petroleum'!L1543</f>
        <v/>
      </c>
      <c r="E1544">
        <f>VLOOKUP('Input EIA Imports Petroleum'!$E1543,'EIA Petroleum Classification'!$A:$B,2,FALSE)</f>
        <v/>
      </c>
    </row>
    <row r="1545" spans="1:5">
      <c r="A1545">
        <f>YEAR(B1545)</f>
        <v/>
      </c>
      <c r="B1545">
        <f>'Input EIA Imports Petroleum'!A1544</f>
        <v/>
      </c>
      <c r="C1545">
        <f>'Input EIA Imports Petroleum'!K1544</f>
        <v/>
      </c>
      <c r="D1545">
        <f>'Input EIA Imports Petroleum'!L1544</f>
        <v/>
      </c>
      <c r="E1545">
        <f>VLOOKUP('Input EIA Imports Petroleum'!$E1544,'EIA Petroleum Classification'!$A:$B,2,FALSE)</f>
        <v/>
      </c>
    </row>
    <row r="1546" spans="1:5">
      <c r="A1546">
        <f>YEAR(B1546)</f>
        <v/>
      </c>
      <c r="B1546">
        <f>'Input EIA Imports Petroleum'!A1545</f>
        <v/>
      </c>
      <c r="C1546">
        <f>'Input EIA Imports Petroleum'!K1545</f>
        <v/>
      </c>
      <c r="D1546">
        <f>'Input EIA Imports Petroleum'!L1545</f>
        <v/>
      </c>
      <c r="E1546">
        <f>VLOOKUP('Input EIA Imports Petroleum'!$E1545,'EIA Petroleum Classification'!$A:$B,2,FALSE)</f>
        <v/>
      </c>
    </row>
    <row r="1547" spans="1:5">
      <c r="A1547">
        <f>YEAR(B1547)</f>
        <v/>
      </c>
      <c r="B1547">
        <f>'Input EIA Imports Petroleum'!A1546</f>
        <v/>
      </c>
      <c r="C1547">
        <f>'Input EIA Imports Petroleum'!K1546</f>
        <v/>
      </c>
      <c r="D1547">
        <f>'Input EIA Imports Petroleum'!L1546</f>
        <v/>
      </c>
      <c r="E1547">
        <f>VLOOKUP('Input EIA Imports Petroleum'!$E1546,'EIA Petroleum Classification'!$A:$B,2,FALSE)</f>
        <v/>
      </c>
    </row>
    <row r="1548" spans="1:5">
      <c r="A1548">
        <f>YEAR(B1548)</f>
        <v/>
      </c>
      <c r="B1548">
        <f>'Input EIA Imports Petroleum'!A1547</f>
        <v/>
      </c>
      <c r="C1548">
        <f>'Input EIA Imports Petroleum'!K1547</f>
        <v/>
      </c>
      <c r="D1548">
        <f>'Input EIA Imports Petroleum'!L1547</f>
        <v/>
      </c>
      <c r="E1548">
        <f>VLOOKUP('Input EIA Imports Petroleum'!$E1547,'EIA Petroleum Classification'!$A:$B,2,FALSE)</f>
        <v/>
      </c>
    </row>
    <row r="1549" spans="1:5">
      <c r="A1549">
        <f>YEAR(B1549)</f>
        <v/>
      </c>
      <c r="B1549">
        <f>'Input EIA Imports Petroleum'!A1548</f>
        <v/>
      </c>
      <c r="C1549">
        <f>'Input EIA Imports Petroleum'!K1548</f>
        <v/>
      </c>
      <c r="D1549">
        <f>'Input EIA Imports Petroleum'!L1548</f>
        <v/>
      </c>
      <c r="E1549">
        <f>VLOOKUP('Input EIA Imports Petroleum'!$E1548,'EIA Petroleum Classification'!$A:$B,2,FALSE)</f>
        <v/>
      </c>
    </row>
    <row r="1550" spans="1:5">
      <c r="A1550">
        <f>YEAR(B1550)</f>
        <v/>
      </c>
      <c r="B1550">
        <f>'Input EIA Imports Petroleum'!A1549</f>
        <v/>
      </c>
      <c r="C1550">
        <f>'Input EIA Imports Petroleum'!K1549</f>
        <v/>
      </c>
      <c r="D1550">
        <f>'Input EIA Imports Petroleum'!L1549</f>
        <v/>
      </c>
      <c r="E1550">
        <f>VLOOKUP('Input EIA Imports Petroleum'!$E1549,'EIA Petroleum Classification'!$A:$B,2,FALSE)</f>
        <v/>
      </c>
    </row>
    <row r="1551" spans="1:5">
      <c r="A1551">
        <f>YEAR(B1551)</f>
        <v/>
      </c>
      <c r="B1551">
        <f>'Input EIA Imports Petroleum'!A1550</f>
        <v/>
      </c>
      <c r="C1551">
        <f>'Input EIA Imports Petroleum'!K1550</f>
        <v/>
      </c>
      <c r="D1551">
        <f>'Input EIA Imports Petroleum'!L1550</f>
        <v/>
      </c>
      <c r="E1551">
        <f>VLOOKUP('Input EIA Imports Petroleum'!$E1550,'EIA Petroleum Classification'!$A:$B,2,FALSE)</f>
        <v/>
      </c>
    </row>
    <row r="1552" spans="1:5">
      <c r="A1552">
        <f>YEAR(B1552)</f>
        <v/>
      </c>
      <c r="B1552">
        <f>'Input EIA Imports Petroleum'!A1551</f>
        <v/>
      </c>
      <c r="C1552">
        <f>'Input EIA Imports Petroleum'!K1551</f>
        <v/>
      </c>
      <c r="D1552">
        <f>'Input EIA Imports Petroleum'!L1551</f>
        <v/>
      </c>
      <c r="E1552">
        <f>VLOOKUP('Input EIA Imports Petroleum'!$E1551,'EIA Petroleum Classification'!$A:$B,2,FALSE)</f>
        <v/>
      </c>
    </row>
    <row r="1553" spans="1:5">
      <c r="A1553">
        <f>YEAR(B1553)</f>
        <v/>
      </c>
      <c r="B1553">
        <f>'Input EIA Imports Petroleum'!A1552</f>
        <v/>
      </c>
      <c r="C1553">
        <f>'Input EIA Imports Petroleum'!K1552</f>
        <v/>
      </c>
      <c r="D1553">
        <f>'Input EIA Imports Petroleum'!L1552</f>
        <v/>
      </c>
      <c r="E1553">
        <f>VLOOKUP('Input EIA Imports Petroleum'!$E1552,'EIA Petroleum Classification'!$A:$B,2,FALSE)</f>
        <v/>
      </c>
    </row>
    <row r="1554" spans="1:5">
      <c r="A1554">
        <f>YEAR(B1554)</f>
        <v/>
      </c>
      <c r="B1554">
        <f>'Input EIA Imports Petroleum'!A1553</f>
        <v/>
      </c>
      <c r="C1554">
        <f>'Input EIA Imports Petroleum'!K1553</f>
        <v/>
      </c>
      <c r="D1554">
        <f>'Input EIA Imports Petroleum'!L1553</f>
        <v/>
      </c>
      <c r="E1554">
        <f>VLOOKUP('Input EIA Imports Petroleum'!$E1553,'EIA Petroleum Classification'!$A:$B,2,FALSE)</f>
        <v/>
      </c>
    </row>
    <row r="1555" spans="1:5">
      <c r="A1555">
        <f>YEAR(B1555)</f>
        <v/>
      </c>
      <c r="B1555">
        <f>'Input EIA Imports Petroleum'!A1554</f>
        <v/>
      </c>
      <c r="C1555">
        <f>'Input EIA Imports Petroleum'!K1554</f>
        <v/>
      </c>
      <c r="D1555">
        <f>'Input EIA Imports Petroleum'!L1554</f>
        <v/>
      </c>
      <c r="E1555">
        <f>VLOOKUP('Input EIA Imports Petroleum'!$E1554,'EIA Petroleum Classification'!$A:$B,2,FALSE)</f>
        <v/>
      </c>
    </row>
    <row r="1556" spans="1:5">
      <c r="A1556">
        <f>YEAR(B1556)</f>
        <v/>
      </c>
      <c r="B1556">
        <f>'Input EIA Imports Petroleum'!A1555</f>
        <v/>
      </c>
      <c r="C1556">
        <f>'Input EIA Imports Petroleum'!K1555</f>
        <v/>
      </c>
      <c r="D1556">
        <f>'Input EIA Imports Petroleum'!L1555</f>
        <v/>
      </c>
      <c r="E1556">
        <f>VLOOKUP('Input EIA Imports Petroleum'!$E1555,'EIA Petroleum Classification'!$A:$B,2,FALSE)</f>
        <v/>
      </c>
    </row>
    <row r="1557" spans="1:5">
      <c r="A1557">
        <f>YEAR(B1557)</f>
        <v/>
      </c>
      <c r="B1557">
        <f>'Input EIA Imports Petroleum'!A1556</f>
        <v/>
      </c>
      <c r="C1557">
        <f>'Input EIA Imports Petroleum'!K1556</f>
        <v/>
      </c>
      <c r="D1557">
        <f>'Input EIA Imports Petroleum'!L1556</f>
        <v/>
      </c>
      <c r="E1557">
        <f>VLOOKUP('Input EIA Imports Petroleum'!$E1556,'EIA Petroleum Classification'!$A:$B,2,FALSE)</f>
        <v/>
      </c>
    </row>
    <row r="1558" spans="1:5">
      <c r="A1558">
        <f>YEAR(B1558)</f>
        <v/>
      </c>
      <c r="B1558">
        <f>'Input EIA Imports Petroleum'!A1557</f>
        <v/>
      </c>
      <c r="C1558">
        <f>'Input EIA Imports Petroleum'!K1557</f>
        <v/>
      </c>
      <c r="D1558">
        <f>'Input EIA Imports Petroleum'!L1557</f>
        <v/>
      </c>
      <c r="E1558">
        <f>VLOOKUP('Input EIA Imports Petroleum'!$E1557,'EIA Petroleum Classification'!$A:$B,2,FALSE)</f>
        <v/>
      </c>
    </row>
    <row r="1559" spans="1:5">
      <c r="A1559">
        <f>YEAR(B1559)</f>
        <v/>
      </c>
      <c r="B1559">
        <f>'Input EIA Imports Petroleum'!A1558</f>
        <v/>
      </c>
      <c r="C1559">
        <f>'Input EIA Imports Petroleum'!K1558</f>
        <v/>
      </c>
      <c r="D1559">
        <f>'Input EIA Imports Petroleum'!L1558</f>
        <v/>
      </c>
      <c r="E1559">
        <f>VLOOKUP('Input EIA Imports Petroleum'!$E1558,'EIA Petroleum Classification'!$A:$B,2,FALSE)</f>
        <v/>
      </c>
    </row>
    <row r="1560" spans="1:5">
      <c r="A1560">
        <f>YEAR(B1560)</f>
        <v/>
      </c>
      <c r="B1560">
        <f>'Input EIA Imports Petroleum'!A1559</f>
        <v/>
      </c>
      <c r="C1560">
        <f>'Input EIA Imports Petroleum'!K1559</f>
        <v/>
      </c>
      <c r="D1560">
        <f>'Input EIA Imports Petroleum'!L1559</f>
        <v/>
      </c>
      <c r="E1560">
        <f>VLOOKUP('Input EIA Imports Petroleum'!$E1559,'EIA Petroleum Classification'!$A:$B,2,FALSE)</f>
        <v/>
      </c>
    </row>
    <row r="1561" spans="1:5">
      <c r="A1561">
        <f>YEAR(B1561)</f>
        <v/>
      </c>
      <c r="B1561">
        <f>'Input EIA Imports Petroleum'!A1560</f>
        <v/>
      </c>
      <c r="C1561">
        <f>'Input EIA Imports Petroleum'!K1560</f>
        <v/>
      </c>
      <c r="D1561">
        <f>'Input EIA Imports Petroleum'!L1560</f>
        <v/>
      </c>
      <c r="E1561">
        <f>VLOOKUP('Input EIA Imports Petroleum'!$E1560,'EIA Petroleum Classification'!$A:$B,2,FALSE)</f>
        <v/>
      </c>
    </row>
    <row r="1562" spans="1:5">
      <c r="A1562">
        <f>YEAR(B1562)</f>
        <v/>
      </c>
      <c r="B1562">
        <f>'Input EIA Imports Petroleum'!A1561</f>
        <v/>
      </c>
      <c r="C1562">
        <f>'Input EIA Imports Petroleum'!K1561</f>
        <v/>
      </c>
      <c r="D1562">
        <f>'Input EIA Imports Petroleum'!L1561</f>
        <v/>
      </c>
      <c r="E1562">
        <f>VLOOKUP('Input EIA Imports Petroleum'!$E1561,'EIA Petroleum Classification'!$A:$B,2,FALSE)</f>
        <v/>
      </c>
    </row>
    <row r="1563" spans="1:5">
      <c r="A1563">
        <f>YEAR(B1563)</f>
        <v/>
      </c>
      <c r="B1563">
        <f>'Input EIA Imports Petroleum'!A1562</f>
        <v/>
      </c>
      <c r="C1563">
        <f>'Input EIA Imports Petroleum'!K1562</f>
        <v/>
      </c>
      <c r="D1563">
        <f>'Input EIA Imports Petroleum'!L1562</f>
        <v/>
      </c>
      <c r="E1563">
        <f>VLOOKUP('Input EIA Imports Petroleum'!$E1562,'EIA Petroleum Classification'!$A:$B,2,FALSE)</f>
        <v/>
      </c>
    </row>
    <row r="1564" spans="1:5">
      <c r="A1564">
        <f>YEAR(B1564)</f>
        <v/>
      </c>
      <c r="B1564">
        <f>'Input EIA Imports Petroleum'!A1563</f>
        <v/>
      </c>
      <c r="C1564">
        <f>'Input EIA Imports Petroleum'!K1563</f>
        <v/>
      </c>
      <c r="D1564">
        <f>'Input EIA Imports Petroleum'!L1563</f>
        <v/>
      </c>
      <c r="E1564">
        <f>VLOOKUP('Input EIA Imports Petroleum'!$E1563,'EIA Petroleum Classification'!$A:$B,2,FALSE)</f>
        <v/>
      </c>
    </row>
    <row r="1565" spans="1:5">
      <c r="A1565">
        <f>YEAR(B1565)</f>
        <v/>
      </c>
      <c r="B1565">
        <f>'Input EIA Imports Petroleum'!A1564</f>
        <v/>
      </c>
      <c r="C1565">
        <f>'Input EIA Imports Petroleum'!K1564</f>
        <v/>
      </c>
      <c r="D1565">
        <f>'Input EIA Imports Petroleum'!L1564</f>
        <v/>
      </c>
      <c r="E1565">
        <f>VLOOKUP('Input EIA Imports Petroleum'!$E1564,'EIA Petroleum Classification'!$A:$B,2,FALSE)</f>
        <v/>
      </c>
    </row>
    <row r="1566" spans="1:5">
      <c r="A1566">
        <f>YEAR(B1566)</f>
        <v/>
      </c>
      <c r="B1566">
        <f>'Input EIA Imports Petroleum'!A1565</f>
        <v/>
      </c>
      <c r="C1566">
        <f>'Input EIA Imports Petroleum'!K1565</f>
        <v/>
      </c>
      <c r="D1566">
        <f>'Input EIA Imports Petroleum'!L1565</f>
        <v/>
      </c>
      <c r="E1566">
        <f>VLOOKUP('Input EIA Imports Petroleum'!$E1565,'EIA Petroleum Classification'!$A:$B,2,FALSE)</f>
        <v/>
      </c>
    </row>
    <row r="1567" spans="1:5">
      <c r="A1567">
        <f>YEAR(B1567)</f>
        <v/>
      </c>
      <c r="B1567">
        <f>'Input EIA Imports Petroleum'!A1566</f>
        <v/>
      </c>
      <c r="C1567">
        <f>'Input EIA Imports Petroleum'!K1566</f>
        <v/>
      </c>
      <c r="D1567">
        <f>'Input EIA Imports Petroleum'!L1566</f>
        <v/>
      </c>
      <c r="E1567">
        <f>VLOOKUP('Input EIA Imports Petroleum'!$E1566,'EIA Petroleum Classification'!$A:$B,2,FALSE)</f>
        <v/>
      </c>
    </row>
    <row r="1568" spans="1:5">
      <c r="A1568">
        <f>YEAR(B1568)</f>
        <v/>
      </c>
      <c r="B1568">
        <f>'Input EIA Imports Petroleum'!A1567</f>
        <v/>
      </c>
      <c r="C1568">
        <f>'Input EIA Imports Petroleum'!K1567</f>
        <v/>
      </c>
      <c r="D1568">
        <f>'Input EIA Imports Petroleum'!L1567</f>
        <v/>
      </c>
      <c r="E1568">
        <f>VLOOKUP('Input EIA Imports Petroleum'!$E1567,'EIA Petroleum Classification'!$A:$B,2,FALSE)</f>
        <v/>
      </c>
    </row>
    <row r="1569" spans="1:5">
      <c r="A1569">
        <f>YEAR(B1569)</f>
        <v/>
      </c>
      <c r="B1569">
        <f>'Input EIA Imports Petroleum'!A1568</f>
        <v/>
      </c>
      <c r="C1569">
        <f>'Input EIA Imports Petroleum'!K1568</f>
        <v/>
      </c>
      <c r="D1569">
        <f>'Input EIA Imports Petroleum'!L1568</f>
        <v/>
      </c>
      <c r="E1569">
        <f>VLOOKUP('Input EIA Imports Petroleum'!$E1568,'EIA Petroleum Classification'!$A:$B,2,FALSE)</f>
        <v/>
      </c>
    </row>
    <row r="1570" spans="1:5">
      <c r="A1570">
        <f>YEAR(B1570)</f>
        <v/>
      </c>
      <c r="B1570">
        <f>'Input EIA Imports Petroleum'!A1569</f>
        <v/>
      </c>
      <c r="C1570">
        <f>'Input EIA Imports Petroleum'!K1569</f>
        <v/>
      </c>
      <c r="D1570">
        <f>'Input EIA Imports Petroleum'!L1569</f>
        <v/>
      </c>
      <c r="E1570">
        <f>VLOOKUP('Input EIA Imports Petroleum'!$E1569,'EIA Petroleum Classification'!$A:$B,2,FALSE)</f>
        <v/>
      </c>
    </row>
    <row r="1571" spans="1:5">
      <c r="A1571">
        <f>YEAR(B1571)</f>
        <v/>
      </c>
      <c r="B1571">
        <f>'Input EIA Imports Petroleum'!A1570</f>
        <v/>
      </c>
      <c r="C1571">
        <f>'Input EIA Imports Petroleum'!K1570</f>
        <v/>
      </c>
      <c r="D1571">
        <f>'Input EIA Imports Petroleum'!L1570</f>
        <v/>
      </c>
      <c r="E1571">
        <f>VLOOKUP('Input EIA Imports Petroleum'!$E1570,'EIA Petroleum Classification'!$A:$B,2,FALSE)</f>
        <v/>
      </c>
    </row>
    <row r="1572" spans="1:5">
      <c r="A1572">
        <f>YEAR(B1572)</f>
        <v/>
      </c>
      <c r="B1572">
        <f>'Input EIA Imports Petroleum'!A1571</f>
        <v/>
      </c>
      <c r="C1572">
        <f>'Input EIA Imports Petroleum'!K1571</f>
        <v/>
      </c>
      <c r="D1572">
        <f>'Input EIA Imports Petroleum'!L1571</f>
        <v/>
      </c>
      <c r="E1572">
        <f>VLOOKUP('Input EIA Imports Petroleum'!$E1571,'EIA Petroleum Classification'!$A:$B,2,FALSE)</f>
        <v/>
      </c>
    </row>
    <row r="1573" spans="1:5">
      <c r="A1573">
        <f>YEAR(B1573)</f>
        <v/>
      </c>
      <c r="B1573">
        <f>'Input EIA Imports Petroleum'!A1572</f>
        <v/>
      </c>
      <c r="C1573">
        <f>'Input EIA Imports Petroleum'!K1572</f>
        <v/>
      </c>
      <c r="D1573">
        <f>'Input EIA Imports Petroleum'!L1572</f>
        <v/>
      </c>
      <c r="E1573">
        <f>VLOOKUP('Input EIA Imports Petroleum'!$E1572,'EIA Petroleum Classification'!$A:$B,2,FALSE)</f>
        <v/>
      </c>
    </row>
    <row r="1574" spans="1:5">
      <c r="A1574">
        <f>YEAR(B1574)</f>
        <v/>
      </c>
      <c r="B1574">
        <f>'Input EIA Imports Petroleum'!A1573</f>
        <v/>
      </c>
      <c r="C1574">
        <f>'Input EIA Imports Petroleum'!K1573</f>
        <v/>
      </c>
      <c r="D1574">
        <f>'Input EIA Imports Petroleum'!L1573</f>
        <v/>
      </c>
      <c r="E1574">
        <f>VLOOKUP('Input EIA Imports Petroleum'!$E1573,'EIA Petroleum Classification'!$A:$B,2,FALSE)</f>
        <v/>
      </c>
    </row>
    <row r="1575" spans="1:5">
      <c r="A1575">
        <f>YEAR(B1575)</f>
        <v/>
      </c>
      <c r="B1575">
        <f>'Input EIA Imports Petroleum'!A1574</f>
        <v/>
      </c>
      <c r="C1575">
        <f>'Input EIA Imports Petroleum'!K1574</f>
        <v/>
      </c>
      <c r="D1575">
        <f>'Input EIA Imports Petroleum'!L1574</f>
        <v/>
      </c>
      <c r="E1575">
        <f>VLOOKUP('Input EIA Imports Petroleum'!$E1574,'EIA Petroleum Classification'!$A:$B,2,FALSE)</f>
        <v/>
      </c>
    </row>
    <row r="1576" spans="1:5">
      <c r="A1576">
        <f>YEAR(B1576)</f>
        <v/>
      </c>
      <c r="B1576">
        <f>'Input EIA Imports Petroleum'!A1575</f>
        <v/>
      </c>
      <c r="C1576">
        <f>'Input EIA Imports Petroleum'!K1575</f>
        <v/>
      </c>
      <c r="D1576">
        <f>'Input EIA Imports Petroleum'!L1575</f>
        <v/>
      </c>
      <c r="E1576">
        <f>VLOOKUP('Input EIA Imports Petroleum'!$E1575,'EIA Petroleum Classification'!$A:$B,2,FALSE)</f>
        <v/>
      </c>
    </row>
    <row r="1577" spans="1:5">
      <c r="A1577">
        <f>YEAR(B1577)</f>
        <v/>
      </c>
      <c r="B1577">
        <f>'Input EIA Imports Petroleum'!A1576</f>
        <v/>
      </c>
      <c r="C1577">
        <f>'Input EIA Imports Petroleum'!K1576</f>
        <v/>
      </c>
      <c r="D1577">
        <f>'Input EIA Imports Petroleum'!L1576</f>
        <v/>
      </c>
      <c r="E1577">
        <f>VLOOKUP('Input EIA Imports Petroleum'!$E1576,'EIA Petroleum Classification'!$A:$B,2,FALSE)</f>
        <v/>
      </c>
    </row>
    <row r="1578" spans="1:5">
      <c r="A1578">
        <f>YEAR(B1578)</f>
        <v/>
      </c>
      <c r="B1578">
        <f>'Input EIA Imports Petroleum'!A1577</f>
        <v/>
      </c>
      <c r="C1578">
        <f>'Input EIA Imports Petroleum'!K1577</f>
        <v/>
      </c>
      <c r="D1578">
        <f>'Input EIA Imports Petroleum'!L1577</f>
        <v/>
      </c>
      <c r="E1578">
        <f>VLOOKUP('Input EIA Imports Petroleum'!$E1577,'EIA Petroleum Classification'!$A:$B,2,FALSE)</f>
        <v/>
      </c>
    </row>
    <row r="1579" spans="1:5">
      <c r="A1579">
        <f>YEAR(B1579)</f>
        <v/>
      </c>
      <c r="B1579">
        <f>'Input EIA Imports Petroleum'!A1578</f>
        <v/>
      </c>
      <c r="C1579">
        <f>'Input EIA Imports Petroleum'!K1578</f>
        <v/>
      </c>
      <c r="D1579">
        <f>'Input EIA Imports Petroleum'!L1578</f>
        <v/>
      </c>
      <c r="E1579">
        <f>VLOOKUP('Input EIA Imports Petroleum'!$E1578,'EIA Petroleum Classification'!$A:$B,2,FALSE)</f>
        <v/>
      </c>
    </row>
    <row r="1580" spans="1:5">
      <c r="A1580">
        <f>YEAR(B1580)</f>
        <v/>
      </c>
      <c r="B1580">
        <f>'Input EIA Imports Petroleum'!A1579</f>
        <v/>
      </c>
      <c r="C1580">
        <f>'Input EIA Imports Petroleum'!K1579</f>
        <v/>
      </c>
      <c r="D1580">
        <f>'Input EIA Imports Petroleum'!L1579</f>
        <v/>
      </c>
      <c r="E1580">
        <f>VLOOKUP('Input EIA Imports Petroleum'!$E1579,'EIA Petroleum Classification'!$A:$B,2,FALSE)</f>
        <v/>
      </c>
    </row>
    <row r="1581" spans="1:5">
      <c r="A1581">
        <f>YEAR(B1581)</f>
        <v/>
      </c>
      <c r="B1581">
        <f>'Input EIA Imports Petroleum'!A1580</f>
        <v/>
      </c>
      <c r="C1581">
        <f>'Input EIA Imports Petroleum'!K1580</f>
        <v/>
      </c>
      <c r="D1581">
        <f>'Input EIA Imports Petroleum'!L1580</f>
        <v/>
      </c>
      <c r="E1581">
        <f>VLOOKUP('Input EIA Imports Petroleum'!$E1580,'EIA Petroleum Classification'!$A:$B,2,FALSE)</f>
        <v/>
      </c>
    </row>
    <row r="1582" spans="1:5">
      <c r="A1582">
        <f>YEAR(B1582)</f>
        <v/>
      </c>
      <c r="B1582">
        <f>'Input EIA Imports Petroleum'!A1581</f>
        <v/>
      </c>
      <c r="C1582">
        <f>'Input EIA Imports Petroleum'!K1581</f>
        <v/>
      </c>
      <c r="D1582">
        <f>'Input EIA Imports Petroleum'!L1581</f>
        <v/>
      </c>
      <c r="E1582">
        <f>VLOOKUP('Input EIA Imports Petroleum'!$E1581,'EIA Petroleum Classification'!$A:$B,2,FALSE)</f>
        <v/>
      </c>
    </row>
    <row r="1583" spans="1:5">
      <c r="A1583">
        <f>YEAR(B1583)</f>
        <v/>
      </c>
      <c r="B1583">
        <f>'Input EIA Imports Petroleum'!A1582</f>
        <v/>
      </c>
      <c r="C1583">
        <f>'Input EIA Imports Petroleum'!K1582</f>
        <v/>
      </c>
      <c r="D1583">
        <f>'Input EIA Imports Petroleum'!L1582</f>
        <v/>
      </c>
      <c r="E1583">
        <f>VLOOKUP('Input EIA Imports Petroleum'!$E1582,'EIA Petroleum Classification'!$A:$B,2,FALSE)</f>
        <v/>
      </c>
    </row>
    <row r="1584" spans="1:5">
      <c r="A1584">
        <f>YEAR(B1584)</f>
        <v/>
      </c>
      <c r="B1584">
        <f>'Input EIA Imports Petroleum'!A1583</f>
        <v/>
      </c>
      <c r="C1584">
        <f>'Input EIA Imports Petroleum'!K1583</f>
        <v/>
      </c>
      <c r="D1584">
        <f>'Input EIA Imports Petroleum'!L1583</f>
        <v/>
      </c>
      <c r="E1584">
        <f>VLOOKUP('Input EIA Imports Petroleum'!$E1583,'EIA Petroleum Classification'!$A:$B,2,FALSE)</f>
        <v/>
      </c>
    </row>
    <row r="1585" spans="1:5">
      <c r="A1585">
        <f>YEAR(B1585)</f>
        <v/>
      </c>
      <c r="B1585">
        <f>'Input EIA Imports Petroleum'!A1584</f>
        <v/>
      </c>
      <c r="C1585">
        <f>'Input EIA Imports Petroleum'!K1584</f>
        <v/>
      </c>
      <c r="D1585">
        <f>'Input EIA Imports Petroleum'!L1584</f>
        <v/>
      </c>
      <c r="E1585">
        <f>VLOOKUP('Input EIA Imports Petroleum'!$E1584,'EIA Petroleum Classification'!$A:$B,2,FALSE)</f>
        <v/>
      </c>
    </row>
    <row r="1586" spans="1:5">
      <c r="A1586">
        <f>YEAR(B1586)</f>
        <v/>
      </c>
      <c r="B1586">
        <f>'Input EIA Imports Petroleum'!A1585</f>
        <v/>
      </c>
      <c r="C1586">
        <f>'Input EIA Imports Petroleum'!K1585</f>
        <v/>
      </c>
      <c r="D1586">
        <f>'Input EIA Imports Petroleum'!L1585</f>
        <v/>
      </c>
      <c r="E1586">
        <f>VLOOKUP('Input EIA Imports Petroleum'!$E1585,'EIA Petroleum Classification'!$A:$B,2,FALSE)</f>
        <v/>
      </c>
    </row>
    <row r="1587" spans="1:5">
      <c r="A1587">
        <f>YEAR(B1587)</f>
        <v/>
      </c>
      <c r="B1587">
        <f>'Input EIA Imports Petroleum'!A1586</f>
        <v/>
      </c>
      <c r="C1587">
        <f>'Input EIA Imports Petroleum'!K1586</f>
        <v/>
      </c>
      <c r="D1587">
        <f>'Input EIA Imports Petroleum'!L1586</f>
        <v/>
      </c>
      <c r="E1587">
        <f>VLOOKUP('Input EIA Imports Petroleum'!$E1586,'EIA Petroleum Classification'!$A:$B,2,FALSE)</f>
        <v/>
      </c>
    </row>
    <row r="1588" spans="1:5">
      <c r="A1588">
        <f>YEAR(B1588)</f>
        <v/>
      </c>
      <c r="B1588">
        <f>'Input EIA Imports Petroleum'!A1587</f>
        <v/>
      </c>
      <c r="C1588">
        <f>'Input EIA Imports Petroleum'!K1587</f>
        <v/>
      </c>
      <c r="D1588">
        <f>'Input EIA Imports Petroleum'!L1587</f>
        <v/>
      </c>
      <c r="E1588">
        <f>VLOOKUP('Input EIA Imports Petroleum'!$E1587,'EIA Petroleum Classification'!$A:$B,2,FALSE)</f>
        <v/>
      </c>
    </row>
    <row r="1589" spans="1:5">
      <c r="A1589">
        <f>YEAR(B1589)</f>
        <v/>
      </c>
      <c r="B1589">
        <f>'Input EIA Imports Petroleum'!A1588</f>
        <v/>
      </c>
      <c r="C1589">
        <f>'Input EIA Imports Petroleum'!K1588</f>
        <v/>
      </c>
      <c r="D1589">
        <f>'Input EIA Imports Petroleum'!L1588</f>
        <v/>
      </c>
      <c r="E1589">
        <f>VLOOKUP('Input EIA Imports Petroleum'!$E1588,'EIA Petroleum Classification'!$A:$B,2,FALSE)</f>
        <v/>
      </c>
    </row>
    <row r="1590" spans="1:5">
      <c r="A1590">
        <f>YEAR(B1590)</f>
        <v/>
      </c>
      <c r="B1590">
        <f>'Input EIA Imports Petroleum'!A1589</f>
        <v/>
      </c>
      <c r="C1590">
        <f>'Input EIA Imports Petroleum'!K1589</f>
        <v/>
      </c>
      <c r="D1590">
        <f>'Input EIA Imports Petroleum'!L1589</f>
        <v/>
      </c>
      <c r="E1590">
        <f>VLOOKUP('Input EIA Imports Petroleum'!$E1589,'EIA Petroleum Classification'!$A:$B,2,FALSE)</f>
        <v/>
      </c>
    </row>
    <row r="1591" spans="1:5">
      <c r="A1591">
        <f>YEAR(B1591)</f>
        <v/>
      </c>
      <c r="B1591">
        <f>'Input EIA Imports Petroleum'!A1590</f>
        <v/>
      </c>
      <c r="C1591">
        <f>'Input EIA Imports Petroleum'!K1590</f>
        <v/>
      </c>
      <c r="D1591">
        <f>'Input EIA Imports Petroleum'!L1590</f>
        <v/>
      </c>
      <c r="E1591">
        <f>VLOOKUP('Input EIA Imports Petroleum'!$E1590,'EIA Petroleum Classification'!$A:$B,2,FALSE)</f>
        <v/>
      </c>
    </row>
    <row r="1592" spans="1:5">
      <c r="A1592">
        <f>YEAR(B1592)</f>
        <v/>
      </c>
      <c r="B1592">
        <f>'Input EIA Imports Petroleum'!A1591</f>
        <v/>
      </c>
      <c r="C1592">
        <f>'Input EIA Imports Petroleum'!K1591</f>
        <v/>
      </c>
      <c r="D1592">
        <f>'Input EIA Imports Petroleum'!L1591</f>
        <v/>
      </c>
      <c r="E1592">
        <f>VLOOKUP('Input EIA Imports Petroleum'!$E1591,'EIA Petroleum Classification'!$A:$B,2,FALSE)</f>
        <v/>
      </c>
    </row>
    <row r="1593" spans="1:5">
      <c r="A1593">
        <f>YEAR(B1593)</f>
        <v/>
      </c>
      <c r="B1593">
        <f>'Input EIA Imports Petroleum'!A1592</f>
        <v/>
      </c>
      <c r="C1593">
        <f>'Input EIA Imports Petroleum'!K1592</f>
        <v/>
      </c>
      <c r="D1593">
        <f>'Input EIA Imports Petroleum'!L1592</f>
        <v/>
      </c>
      <c r="E1593">
        <f>VLOOKUP('Input EIA Imports Petroleum'!$E1592,'EIA Petroleum Classification'!$A:$B,2,FALSE)</f>
        <v/>
      </c>
    </row>
    <row r="1594" spans="1:5">
      <c r="A1594">
        <f>YEAR(B1594)</f>
        <v/>
      </c>
      <c r="B1594">
        <f>'Input EIA Imports Petroleum'!A1593</f>
        <v/>
      </c>
      <c r="C1594">
        <f>'Input EIA Imports Petroleum'!K1593</f>
        <v/>
      </c>
      <c r="D1594">
        <f>'Input EIA Imports Petroleum'!L1593</f>
        <v/>
      </c>
      <c r="E1594">
        <f>VLOOKUP('Input EIA Imports Petroleum'!$E1593,'EIA Petroleum Classification'!$A:$B,2,FALSE)</f>
        <v/>
      </c>
    </row>
    <row r="1595" spans="1:5">
      <c r="A1595">
        <f>YEAR(B1595)</f>
        <v/>
      </c>
      <c r="B1595">
        <f>'Input EIA Imports Petroleum'!A1594</f>
        <v/>
      </c>
      <c r="C1595">
        <f>'Input EIA Imports Petroleum'!K1594</f>
        <v/>
      </c>
      <c r="D1595">
        <f>'Input EIA Imports Petroleum'!L1594</f>
        <v/>
      </c>
      <c r="E1595">
        <f>VLOOKUP('Input EIA Imports Petroleum'!$E1594,'EIA Petroleum Classification'!$A:$B,2,FALSE)</f>
        <v/>
      </c>
    </row>
    <row r="1596" spans="1:5">
      <c r="A1596">
        <f>YEAR(B1596)</f>
        <v/>
      </c>
      <c r="B1596">
        <f>'Input EIA Imports Petroleum'!A1595</f>
        <v/>
      </c>
      <c r="C1596">
        <f>'Input EIA Imports Petroleum'!K1595</f>
        <v/>
      </c>
      <c r="D1596">
        <f>'Input EIA Imports Petroleum'!L1595</f>
        <v/>
      </c>
      <c r="E1596">
        <f>VLOOKUP('Input EIA Imports Petroleum'!$E1595,'EIA Petroleum Classification'!$A:$B,2,FALSE)</f>
        <v/>
      </c>
    </row>
    <row r="1597" spans="1:5">
      <c r="A1597">
        <f>YEAR(B1597)</f>
        <v/>
      </c>
      <c r="B1597">
        <f>'Input EIA Imports Petroleum'!A1596</f>
        <v/>
      </c>
      <c r="C1597">
        <f>'Input EIA Imports Petroleum'!K1596</f>
        <v/>
      </c>
      <c r="D1597">
        <f>'Input EIA Imports Petroleum'!L1596</f>
        <v/>
      </c>
      <c r="E1597">
        <f>VLOOKUP('Input EIA Imports Petroleum'!$E1596,'EIA Petroleum Classification'!$A:$B,2,FALSE)</f>
        <v/>
      </c>
    </row>
    <row r="1598" spans="1:5">
      <c r="A1598">
        <f>YEAR(B1598)</f>
        <v/>
      </c>
      <c r="B1598">
        <f>'Input EIA Imports Petroleum'!A1597</f>
        <v/>
      </c>
      <c r="C1598">
        <f>'Input EIA Imports Petroleum'!K1597</f>
        <v/>
      </c>
      <c r="D1598">
        <f>'Input EIA Imports Petroleum'!L1597</f>
        <v/>
      </c>
      <c r="E1598">
        <f>VLOOKUP('Input EIA Imports Petroleum'!$E1597,'EIA Petroleum Classification'!$A:$B,2,FALSE)</f>
        <v/>
      </c>
    </row>
    <row r="1599" spans="1:5">
      <c r="A1599">
        <f>YEAR(B1599)</f>
        <v/>
      </c>
      <c r="B1599">
        <f>'Input EIA Imports Petroleum'!A1598</f>
        <v/>
      </c>
      <c r="C1599">
        <f>'Input EIA Imports Petroleum'!K1598</f>
        <v/>
      </c>
      <c r="D1599">
        <f>'Input EIA Imports Petroleum'!L1598</f>
        <v/>
      </c>
      <c r="E1599">
        <f>VLOOKUP('Input EIA Imports Petroleum'!$E1598,'EIA Petroleum Classification'!$A:$B,2,FALSE)</f>
        <v/>
      </c>
    </row>
    <row r="1600" spans="1:5">
      <c r="A1600">
        <f>YEAR(B1600)</f>
        <v/>
      </c>
      <c r="B1600">
        <f>'Input EIA Imports Petroleum'!A1599</f>
        <v/>
      </c>
      <c r="C1600">
        <f>'Input EIA Imports Petroleum'!K1599</f>
        <v/>
      </c>
      <c r="D1600">
        <f>'Input EIA Imports Petroleum'!L1599</f>
        <v/>
      </c>
      <c r="E1600">
        <f>VLOOKUP('Input EIA Imports Petroleum'!$E1599,'EIA Petroleum Classification'!$A:$B,2,FALSE)</f>
        <v/>
      </c>
    </row>
    <row r="1601" spans="1:5">
      <c r="A1601">
        <f>YEAR(B1601)</f>
        <v/>
      </c>
      <c r="B1601">
        <f>'Input EIA Imports Petroleum'!A1600</f>
        <v/>
      </c>
      <c r="C1601">
        <f>'Input EIA Imports Petroleum'!K1600</f>
        <v/>
      </c>
      <c r="D1601">
        <f>'Input EIA Imports Petroleum'!L1600</f>
        <v/>
      </c>
      <c r="E1601">
        <f>VLOOKUP('Input EIA Imports Petroleum'!$E1600,'EIA Petroleum Classification'!$A:$B,2,FALSE)</f>
        <v/>
      </c>
    </row>
    <row r="1602" spans="1:5">
      <c r="A1602">
        <f>YEAR(B1602)</f>
        <v/>
      </c>
      <c r="B1602">
        <f>'Input EIA Imports Petroleum'!A1601</f>
        <v/>
      </c>
      <c r="C1602">
        <f>'Input EIA Imports Petroleum'!K1601</f>
        <v/>
      </c>
      <c r="D1602">
        <f>'Input EIA Imports Petroleum'!L1601</f>
        <v/>
      </c>
      <c r="E1602">
        <f>VLOOKUP('Input EIA Imports Petroleum'!$E1601,'EIA Petroleum Classification'!$A:$B,2,FALSE)</f>
        <v/>
      </c>
    </row>
    <row r="1603" spans="1:5">
      <c r="A1603">
        <f>YEAR(B1603)</f>
        <v/>
      </c>
      <c r="B1603">
        <f>'Input EIA Imports Petroleum'!A1602</f>
        <v/>
      </c>
      <c r="C1603">
        <f>'Input EIA Imports Petroleum'!K1602</f>
        <v/>
      </c>
      <c r="D1603">
        <f>'Input EIA Imports Petroleum'!L1602</f>
        <v/>
      </c>
      <c r="E1603">
        <f>VLOOKUP('Input EIA Imports Petroleum'!$E1602,'EIA Petroleum Classification'!$A:$B,2,FALSE)</f>
        <v/>
      </c>
    </row>
    <row r="1604" spans="1:5">
      <c r="A1604">
        <f>YEAR(B1604)</f>
        <v/>
      </c>
      <c r="B1604">
        <f>'Input EIA Imports Petroleum'!A1603</f>
        <v/>
      </c>
      <c r="C1604">
        <f>'Input EIA Imports Petroleum'!K1603</f>
        <v/>
      </c>
      <c r="D1604">
        <f>'Input EIA Imports Petroleum'!L1603</f>
        <v/>
      </c>
      <c r="E1604">
        <f>VLOOKUP('Input EIA Imports Petroleum'!$E1603,'EIA Petroleum Classification'!$A:$B,2,FALSE)</f>
        <v/>
      </c>
    </row>
    <row r="1605" spans="1:5">
      <c r="A1605">
        <f>YEAR(B1605)</f>
        <v/>
      </c>
      <c r="B1605">
        <f>'Input EIA Imports Petroleum'!A1604</f>
        <v/>
      </c>
      <c r="C1605">
        <f>'Input EIA Imports Petroleum'!K1604</f>
        <v/>
      </c>
      <c r="D1605">
        <f>'Input EIA Imports Petroleum'!L1604</f>
        <v/>
      </c>
      <c r="E1605">
        <f>VLOOKUP('Input EIA Imports Petroleum'!$E1604,'EIA Petroleum Classification'!$A:$B,2,FALSE)</f>
        <v/>
      </c>
    </row>
    <row r="1606" spans="1:5">
      <c r="A1606">
        <f>YEAR(B1606)</f>
        <v/>
      </c>
      <c r="B1606">
        <f>'Input EIA Imports Petroleum'!A1605</f>
        <v/>
      </c>
      <c r="C1606">
        <f>'Input EIA Imports Petroleum'!K1605</f>
        <v/>
      </c>
      <c r="D1606">
        <f>'Input EIA Imports Petroleum'!L1605</f>
        <v/>
      </c>
      <c r="E1606">
        <f>VLOOKUP('Input EIA Imports Petroleum'!$E1605,'EIA Petroleum Classification'!$A:$B,2,FALSE)</f>
        <v/>
      </c>
    </row>
    <row r="1607" spans="1:5">
      <c r="A1607">
        <f>YEAR(B1607)</f>
        <v/>
      </c>
      <c r="B1607">
        <f>'Input EIA Imports Petroleum'!A1606</f>
        <v/>
      </c>
      <c r="C1607">
        <f>'Input EIA Imports Petroleum'!K1606</f>
        <v/>
      </c>
      <c r="D1607">
        <f>'Input EIA Imports Petroleum'!L1606</f>
        <v/>
      </c>
      <c r="E1607">
        <f>VLOOKUP('Input EIA Imports Petroleum'!$E1606,'EIA Petroleum Classification'!$A:$B,2,FALSE)</f>
        <v/>
      </c>
    </row>
    <row r="1608" spans="1:5">
      <c r="A1608">
        <f>YEAR(B1608)</f>
        <v/>
      </c>
      <c r="B1608">
        <f>'Input EIA Imports Petroleum'!A1607</f>
        <v/>
      </c>
      <c r="C1608">
        <f>'Input EIA Imports Petroleum'!K1607</f>
        <v/>
      </c>
      <c r="D1608">
        <f>'Input EIA Imports Petroleum'!L1607</f>
        <v/>
      </c>
      <c r="E1608">
        <f>VLOOKUP('Input EIA Imports Petroleum'!$E1607,'EIA Petroleum Classification'!$A:$B,2,FALSE)</f>
        <v/>
      </c>
    </row>
    <row r="1609" spans="1:5">
      <c r="A1609">
        <f>YEAR(B1609)</f>
        <v/>
      </c>
      <c r="B1609">
        <f>'Input EIA Imports Petroleum'!A1608</f>
        <v/>
      </c>
      <c r="C1609">
        <f>'Input EIA Imports Petroleum'!K1608</f>
        <v/>
      </c>
      <c r="D1609">
        <f>'Input EIA Imports Petroleum'!L1608</f>
        <v/>
      </c>
      <c r="E1609">
        <f>VLOOKUP('Input EIA Imports Petroleum'!$E1608,'EIA Petroleum Classification'!$A:$B,2,FALSE)</f>
        <v/>
      </c>
    </row>
    <row r="1610" spans="1:5">
      <c r="A1610" t="n">
        <v>2001</v>
      </c>
      <c r="B1610">
        <f>'Input EIA Imports Petroleum'!A1609</f>
        <v/>
      </c>
      <c r="C1610">
        <f>'Input EIA Imports Petroleum'!K1609</f>
        <v/>
      </c>
      <c r="D1610">
        <f>'Input EIA Imports Petroleum'!L1609</f>
        <v/>
      </c>
      <c r="E1610">
        <f>VLOOKUP('Input EIA Imports Petroleum'!$E1609,'EIA Petroleum Classification'!$A:$B,2,FALSE)</f>
        <v/>
      </c>
    </row>
    <row r="1611" spans="1:5">
      <c r="A1611" t="n">
        <v>2001</v>
      </c>
      <c r="B1611">
        <f>'Input EIA Imports Petroleum'!A1610</f>
        <v/>
      </c>
      <c r="C1611">
        <f>'Input EIA Imports Petroleum'!K1610</f>
        <v/>
      </c>
      <c r="D1611">
        <f>'Input EIA Imports Petroleum'!L1610</f>
        <v/>
      </c>
      <c r="E1611">
        <f>VLOOKUP('Input EIA Imports Petroleum'!$E1610,'EIA Petroleum Classification'!$A:$B,2,FALSE)</f>
        <v/>
      </c>
    </row>
    <row r="1612" spans="1:5">
      <c r="A1612" t="n">
        <v>2001</v>
      </c>
      <c r="B1612">
        <f>'Input EIA Imports Petroleum'!A1611</f>
        <v/>
      </c>
      <c r="C1612">
        <f>'Input EIA Imports Petroleum'!K1611</f>
        <v/>
      </c>
      <c r="D1612">
        <f>'Input EIA Imports Petroleum'!L1611</f>
        <v/>
      </c>
      <c r="E1612">
        <f>VLOOKUP('Input EIA Imports Petroleum'!$E1611,'EIA Petroleum Classification'!$A:$B,2,FALSE)</f>
        <v/>
      </c>
    </row>
    <row r="1613" spans="1:5">
      <c r="A1613" t="n">
        <v>2001</v>
      </c>
      <c r="B1613">
        <f>'Input EIA Imports Petroleum'!A1612</f>
        <v/>
      </c>
      <c r="C1613">
        <f>'Input EIA Imports Petroleum'!K1612</f>
        <v/>
      </c>
      <c r="D1613">
        <f>'Input EIA Imports Petroleum'!L1612</f>
        <v/>
      </c>
      <c r="E1613">
        <f>VLOOKUP('Input EIA Imports Petroleum'!$E1612,'EIA Petroleum Classification'!$A:$B,2,FALSE)</f>
        <v/>
      </c>
    </row>
    <row r="1614" spans="1:5">
      <c r="A1614" t="n">
        <v>2001</v>
      </c>
      <c r="B1614">
        <f>'Input EIA Imports Petroleum'!A1613</f>
        <v/>
      </c>
      <c r="C1614">
        <f>'Input EIA Imports Petroleum'!K1613</f>
        <v/>
      </c>
      <c r="D1614">
        <f>'Input EIA Imports Petroleum'!L1613</f>
        <v/>
      </c>
      <c r="E1614">
        <f>VLOOKUP('Input EIA Imports Petroleum'!$E1613,'EIA Petroleum Classification'!$A:$B,2,FALSE)</f>
        <v/>
      </c>
    </row>
    <row r="1615" spans="1:5">
      <c r="A1615" t="n">
        <v>2001</v>
      </c>
      <c r="B1615">
        <f>'Input EIA Imports Petroleum'!A1614</f>
        <v/>
      </c>
      <c r="C1615">
        <f>'Input EIA Imports Petroleum'!K1614</f>
        <v/>
      </c>
      <c r="D1615">
        <f>'Input EIA Imports Petroleum'!L1614</f>
        <v/>
      </c>
      <c r="E1615">
        <f>VLOOKUP('Input EIA Imports Petroleum'!$E1614,'EIA Petroleum Classification'!$A:$B,2,FALSE)</f>
        <v/>
      </c>
    </row>
    <row r="1616" spans="1:5">
      <c r="A1616" t="n">
        <v>2001</v>
      </c>
      <c r="B1616">
        <f>'Input EIA Imports Petroleum'!A1615</f>
        <v/>
      </c>
      <c r="C1616">
        <f>'Input EIA Imports Petroleum'!K1615</f>
        <v/>
      </c>
      <c r="D1616">
        <f>'Input EIA Imports Petroleum'!L1615</f>
        <v/>
      </c>
      <c r="E1616">
        <f>VLOOKUP('Input EIA Imports Petroleum'!$E1615,'EIA Petroleum Classification'!$A:$B,2,FALSE)</f>
        <v/>
      </c>
    </row>
    <row r="1617" spans="1:5">
      <c r="A1617" t="n">
        <v>2001</v>
      </c>
      <c r="B1617">
        <f>'Input EIA Imports Petroleum'!A1616</f>
        <v/>
      </c>
      <c r="C1617">
        <f>'Input EIA Imports Petroleum'!K1616</f>
        <v/>
      </c>
      <c r="D1617">
        <f>'Input EIA Imports Petroleum'!L1616</f>
        <v/>
      </c>
      <c r="E1617">
        <f>VLOOKUP('Input EIA Imports Petroleum'!$E1616,'EIA Petroleum Classification'!$A:$B,2,FALSE)</f>
        <v/>
      </c>
    </row>
    <row r="1618" spans="1:5">
      <c r="A1618" t="n">
        <v>2001</v>
      </c>
      <c r="B1618">
        <f>'Input EIA Imports Petroleum'!A1617</f>
        <v/>
      </c>
      <c r="C1618">
        <f>'Input EIA Imports Petroleum'!K1617</f>
        <v/>
      </c>
      <c r="D1618">
        <f>'Input EIA Imports Petroleum'!L1617</f>
        <v/>
      </c>
      <c r="E1618">
        <f>VLOOKUP('Input EIA Imports Petroleum'!$E1617,'EIA Petroleum Classification'!$A:$B,2,FALSE)</f>
        <v/>
      </c>
    </row>
    <row r="1619" spans="1:5">
      <c r="A1619" t="n">
        <v>2001</v>
      </c>
      <c r="B1619">
        <f>'Input EIA Imports Petroleum'!A1618</f>
        <v/>
      </c>
      <c r="C1619">
        <f>'Input EIA Imports Petroleum'!K1618</f>
        <v/>
      </c>
      <c r="D1619">
        <f>'Input EIA Imports Petroleum'!L1618</f>
        <v/>
      </c>
      <c r="E1619">
        <f>VLOOKUP('Input EIA Imports Petroleum'!$E1618,'EIA Petroleum Classification'!$A:$B,2,FALSE)</f>
        <v/>
      </c>
    </row>
    <row r="1620" spans="1:5">
      <c r="A1620" t="n">
        <v>2001</v>
      </c>
      <c r="B1620">
        <f>'Input EIA Imports Petroleum'!A1619</f>
        <v/>
      </c>
      <c r="C1620">
        <f>'Input EIA Imports Petroleum'!K1619</f>
        <v/>
      </c>
      <c r="D1620">
        <f>'Input EIA Imports Petroleum'!L1619</f>
        <v/>
      </c>
      <c r="E1620">
        <f>VLOOKUP('Input EIA Imports Petroleum'!$E1619,'EIA Petroleum Classification'!$A:$B,2,FALSE)</f>
        <v/>
      </c>
    </row>
    <row r="1621" spans="1:5">
      <c r="A1621" t="n">
        <v>2001</v>
      </c>
      <c r="B1621">
        <f>'Input EIA Imports Petroleum'!A1620</f>
        <v/>
      </c>
      <c r="C1621">
        <f>'Input EIA Imports Petroleum'!K1620</f>
        <v/>
      </c>
      <c r="D1621">
        <f>'Input EIA Imports Petroleum'!L1620</f>
        <v/>
      </c>
      <c r="E1621">
        <f>VLOOKUP('Input EIA Imports Petroleum'!$E1620,'EIA Petroleum Classification'!$A:$B,2,FALSE)</f>
        <v/>
      </c>
    </row>
    <row r="1622" spans="1:5">
      <c r="A1622" t="n">
        <v>2001</v>
      </c>
      <c r="B1622">
        <f>'Input EIA Imports Petroleum'!A1621</f>
        <v/>
      </c>
      <c r="C1622">
        <f>'Input EIA Imports Petroleum'!K1621</f>
        <v/>
      </c>
      <c r="D1622">
        <f>'Input EIA Imports Petroleum'!L1621</f>
        <v/>
      </c>
      <c r="E1622">
        <f>VLOOKUP('Input EIA Imports Petroleum'!$E1621,'EIA Petroleum Classification'!$A:$B,2,FALSE)</f>
        <v/>
      </c>
    </row>
    <row r="1623" spans="1:5">
      <c r="A1623" t="n">
        <v>2001</v>
      </c>
      <c r="B1623">
        <f>'Input EIA Imports Petroleum'!A1622</f>
        <v/>
      </c>
      <c r="C1623">
        <f>'Input EIA Imports Petroleum'!K1622</f>
        <v/>
      </c>
      <c r="D1623">
        <f>'Input EIA Imports Petroleum'!L1622</f>
        <v/>
      </c>
      <c r="E1623">
        <f>VLOOKUP('Input EIA Imports Petroleum'!$E1622,'EIA Petroleum Classification'!$A:$B,2,FALSE)</f>
        <v/>
      </c>
    </row>
    <row r="1624" spans="1:5">
      <c r="A1624" t="n">
        <v>2001</v>
      </c>
      <c r="B1624">
        <f>'Input EIA Imports Petroleum'!A1623</f>
        <v/>
      </c>
      <c r="C1624">
        <f>'Input EIA Imports Petroleum'!K1623</f>
        <v/>
      </c>
      <c r="D1624">
        <f>'Input EIA Imports Petroleum'!L1623</f>
        <v/>
      </c>
      <c r="E1624">
        <f>VLOOKUP('Input EIA Imports Petroleum'!$E1623,'EIA Petroleum Classification'!$A:$B,2,FALSE)</f>
        <v/>
      </c>
    </row>
    <row r="1625" spans="1:5">
      <c r="A1625" t="n">
        <v>2001</v>
      </c>
      <c r="B1625">
        <f>'Input EIA Imports Petroleum'!A1624</f>
        <v/>
      </c>
      <c r="C1625">
        <f>'Input EIA Imports Petroleum'!K1624</f>
        <v/>
      </c>
      <c r="D1625">
        <f>'Input EIA Imports Petroleum'!L1624</f>
        <v/>
      </c>
      <c r="E1625">
        <f>VLOOKUP('Input EIA Imports Petroleum'!$E1624,'EIA Petroleum Classification'!$A:$B,2,FALSE)</f>
        <v/>
      </c>
    </row>
    <row r="1626" spans="1:5">
      <c r="A1626" t="n">
        <v>2001</v>
      </c>
      <c r="B1626">
        <f>'Input EIA Imports Petroleum'!A1625</f>
        <v/>
      </c>
      <c r="C1626">
        <f>'Input EIA Imports Petroleum'!K1625</f>
        <v/>
      </c>
      <c r="D1626">
        <f>'Input EIA Imports Petroleum'!L1625</f>
        <v/>
      </c>
      <c r="E1626">
        <f>VLOOKUP('Input EIA Imports Petroleum'!$E1625,'EIA Petroleum Classification'!$A:$B,2,FALSE)</f>
        <v/>
      </c>
    </row>
    <row r="1627" spans="1:5">
      <c r="A1627" t="n">
        <v>2001</v>
      </c>
      <c r="B1627">
        <f>'Input EIA Imports Petroleum'!A1626</f>
        <v/>
      </c>
      <c r="C1627">
        <f>'Input EIA Imports Petroleum'!K1626</f>
        <v/>
      </c>
      <c r="D1627">
        <f>'Input EIA Imports Petroleum'!L1626</f>
        <v/>
      </c>
      <c r="E1627">
        <f>VLOOKUP('Input EIA Imports Petroleum'!$E1626,'EIA Petroleum Classification'!$A:$B,2,FALSE)</f>
        <v/>
      </c>
    </row>
    <row r="1628" spans="1:5">
      <c r="A1628" t="n">
        <v>2001</v>
      </c>
      <c r="B1628">
        <f>'Input EIA Imports Petroleum'!A1627</f>
        <v/>
      </c>
      <c r="C1628">
        <f>'Input EIA Imports Petroleum'!K1627</f>
        <v/>
      </c>
      <c r="D1628">
        <f>'Input EIA Imports Petroleum'!L1627</f>
        <v/>
      </c>
      <c r="E1628">
        <f>VLOOKUP('Input EIA Imports Petroleum'!$E1627,'EIA Petroleum Classification'!$A:$B,2,FALSE)</f>
        <v/>
      </c>
    </row>
    <row r="1629" spans="1:5">
      <c r="A1629" t="n">
        <v>2001</v>
      </c>
      <c r="B1629">
        <f>'Input EIA Imports Petroleum'!A1628</f>
        <v/>
      </c>
      <c r="C1629">
        <f>'Input EIA Imports Petroleum'!K1628</f>
        <v/>
      </c>
      <c r="D1629">
        <f>'Input EIA Imports Petroleum'!L1628</f>
        <v/>
      </c>
      <c r="E1629">
        <f>VLOOKUP('Input EIA Imports Petroleum'!$E1628,'EIA Petroleum Classification'!$A:$B,2,FALSE)</f>
        <v/>
      </c>
    </row>
    <row r="1630" spans="1:5">
      <c r="A1630" t="n">
        <v>2001</v>
      </c>
      <c r="B1630">
        <f>'Input EIA Imports Petroleum'!A1629</f>
        <v/>
      </c>
      <c r="C1630">
        <f>'Input EIA Imports Petroleum'!K1629</f>
        <v/>
      </c>
      <c r="D1630">
        <f>'Input EIA Imports Petroleum'!L1629</f>
        <v/>
      </c>
      <c r="E1630">
        <f>VLOOKUP('Input EIA Imports Petroleum'!$E1629,'EIA Petroleum Classification'!$A:$B,2,FALSE)</f>
        <v/>
      </c>
    </row>
    <row r="1631" spans="1:5">
      <c r="A1631" t="n">
        <v>2001</v>
      </c>
      <c r="B1631">
        <f>'Input EIA Imports Petroleum'!A1630</f>
        <v/>
      </c>
      <c r="C1631">
        <f>'Input EIA Imports Petroleum'!K1630</f>
        <v/>
      </c>
      <c r="D1631">
        <f>'Input EIA Imports Petroleum'!L1630</f>
        <v/>
      </c>
      <c r="E1631">
        <f>VLOOKUP('Input EIA Imports Petroleum'!$E1630,'EIA Petroleum Classification'!$A:$B,2,FALSE)</f>
        <v/>
      </c>
    </row>
    <row r="1632" spans="1:5">
      <c r="A1632" t="n">
        <v>2001</v>
      </c>
      <c r="B1632">
        <f>'Input EIA Imports Petroleum'!A1631</f>
        <v/>
      </c>
      <c r="C1632">
        <f>'Input EIA Imports Petroleum'!K1631</f>
        <v/>
      </c>
      <c r="D1632">
        <f>'Input EIA Imports Petroleum'!L1631</f>
        <v/>
      </c>
      <c r="E1632">
        <f>VLOOKUP('Input EIA Imports Petroleum'!$E1631,'EIA Petroleum Classification'!$A:$B,2,FALSE)</f>
        <v/>
      </c>
    </row>
    <row r="1633" spans="1:5">
      <c r="A1633" t="n">
        <v>2001</v>
      </c>
      <c r="B1633">
        <f>'Input EIA Imports Petroleum'!A1632</f>
        <v/>
      </c>
      <c r="C1633">
        <f>'Input EIA Imports Petroleum'!K1632</f>
        <v/>
      </c>
      <c r="D1633">
        <f>'Input EIA Imports Petroleum'!L1632</f>
        <v/>
      </c>
      <c r="E1633">
        <f>VLOOKUP('Input EIA Imports Petroleum'!$E1632,'EIA Petroleum Classification'!$A:$B,2,FALSE)</f>
        <v/>
      </c>
    </row>
    <row r="1634" spans="1:5">
      <c r="A1634" t="n">
        <v>2001</v>
      </c>
      <c r="B1634">
        <f>'Input EIA Imports Petroleum'!A1633</f>
        <v/>
      </c>
      <c r="C1634">
        <f>'Input EIA Imports Petroleum'!K1633</f>
        <v/>
      </c>
      <c r="D1634">
        <f>'Input EIA Imports Petroleum'!L1633</f>
        <v/>
      </c>
      <c r="E1634">
        <f>VLOOKUP('Input EIA Imports Petroleum'!$E1633,'EIA Petroleum Classification'!$A:$B,2,FALSE)</f>
        <v/>
      </c>
    </row>
    <row r="1635" spans="1:5">
      <c r="A1635" t="n">
        <v>2001</v>
      </c>
      <c r="B1635">
        <f>'Input EIA Imports Petroleum'!A1634</f>
        <v/>
      </c>
      <c r="C1635">
        <f>'Input EIA Imports Petroleum'!K1634</f>
        <v/>
      </c>
      <c r="D1635">
        <f>'Input EIA Imports Petroleum'!L1634</f>
        <v/>
      </c>
      <c r="E1635">
        <f>VLOOKUP('Input EIA Imports Petroleum'!$E1634,'EIA Petroleum Classification'!$A:$B,2,FALSE)</f>
        <v/>
      </c>
    </row>
    <row r="1636" spans="1:5">
      <c r="A1636" t="n">
        <v>2001</v>
      </c>
      <c r="B1636">
        <f>'Input EIA Imports Petroleum'!A1635</f>
        <v/>
      </c>
      <c r="C1636">
        <f>'Input EIA Imports Petroleum'!K1635</f>
        <v/>
      </c>
      <c r="D1636">
        <f>'Input EIA Imports Petroleum'!L1635</f>
        <v/>
      </c>
      <c r="E1636">
        <f>VLOOKUP('Input EIA Imports Petroleum'!$E1635,'EIA Petroleum Classification'!$A:$B,2,FALSE)</f>
        <v/>
      </c>
    </row>
    <row r="1637" spans="1:5">
      <c r="A1637" t="n">
        <v>2001</v>
      </c>
      <c r="B1637">
        <f>'Input EIA Imports Petroleum'!A1636</f>
        <v/>
      </c>
      <c r="C1637">
        <f>'Input EIA Imports Petroleum'!K1636</f>
        <v/>
      </c>
      <c r="D1637">
        <f>'Input EIA Imports Petroleum'!L1636</f>
        <v/>
      </c>
      <c r="E1637">
        <f>VLOOKUP('Input EIA Imports Petroleum'!$E1636,'EIA Petroleum Classification'!$A:$B,2,FALSE)</f>
        <v/>
      </c>
    </row>
    <row r="1638" spans="1:5">
      <c r="A1638" t="n">
        <v>2001</v>
      </c>
      <c r="B1638">
        <f>'Input EIA Imports Petroleum'!A1637</f>
        <v/>
      </c>
      <c r="C1638">
        <f>'Input EIA Imports Petroleum'!K1637</f>
        <v/>
      </c>
      <c r="D1638">
        <f>'Input EIA Imports Petroleum'!L1637</f>
        <v/>
      </c>
      <c r="E1638">
        <f>VLOOKUP('Input EIA Imports Petroleum'!$E1637,'EIA Petroleum Classification'!$A:$B,2,FALSE)</f>
        <v/>
      </c>
    </row>
    <row r="1639" spans="1:5">
      <c r="A1639" t="n">
        <v>2001</v>
      </c>
      <c r="B1639">
        <f>'Input EIA Imports Petroleum'!A1638</f>
        <v/>
      </c>
      <c r="C1639">
        <f>'Input EIA Imports Petroleum'!K1638</f>
        <v/>
      </c>
      <c r="D1639">
        <f>'Input EIA Imports Petroleum'!L1638</f>
        <v/>
      </c>
      <c r="E1639">
        <f>VLOOKUP('Input EIA Imports Petroleum'!$E1638,'EIA Petroleum Classification'!$A:$B,2,FALSE)</f>
        <v/>
      </c>
    </row>
    <row r="1640" spans="1:5">
      <c r="A1640" t="n">
        <v>2001</v>
      </c>
      <c r="B1640">
        <f>'Input EIA Imports Petroleum'!A1639</f>
        <v/>
      </c>
      <c r="C1640">
        <f>'Input EIA Imports Petroleum'!K1639</f>
        <v/>
      </c>
      <c r="D1640">
        <f>'Input EIA Imports Petroleum'!L1639</f>
        <v/>
      </c>
      <c r="E1640">
        <f>VLOOKUP('Input EIA Imports Petroleum'!$E1639,'EIA Petroleum Classification'!$A:$B,2,FALSE)</f>
        <v/>
      </c>
    </row>
    <row r="1641" spans="1:5">
      <c r="A1641" t="n">
        <v>2001</v>
      </c>
      <c r="B1641">
        <f>'Input EIA Imports Petroleum'!A1640</f>
        <v/>
      </c>
      <c r="C1641">
        <f>'Input EIA Imports Petroleum'!K1640</f>
        <v/>
      </c>
      <c r="D1641">
        <f>'Input EIA Imports Petroleum'!L1640</f>
        <v/>
      </c>
      <c r="E1641">
        <f>VLOOKUP('Input EIA Imports Petroleum'!$E1640,'EIA Petroleum Classification'!$A:$B,2,FALSE)</f>
        <v/>
      </c>
    </row>
    <row r="1642" spans="1:5">
      <c r="A1642" t="n">
        <v>2001</v>
      </c>
      <c r="B1642">
        <f>'Input EIA Imports Petroleum'!A1641</f>
        <v/>
      </c>
      <c r="C1642">
        <f>'Input EIA Imports Petroleum'!K1641</f>
        <v/>
      </c>
      <c r="D1642">
        <f>'Input EIA Imports Petroleum'!L1641</f>
        <v/>
      </c>
      <c r="E1642">
        <f>VLOOKUP('Input EIA Imports Petroleum'!$E1641,'EIA Petroleum Classification'!$A:$B,2,FALSE)</f>
        <v/>
      </c>
    </row>
    <row r="1643" spans="1:5">
      <c r="A1643" t="n">
        <v>2001</v>
      </c>
      <c r="B1643">
        <f>'Input EIA Imports Petroleum'!A1642</f>
        <v/>
      </c>
      <c r="C1643">
        <f>'Input EIA Imports Petroleum'!K1642</f>
        <v/>
      </c>
      <c r="D1643">
        <f>'Input EIA Imports Petroleum'!L1642</f>
        <v/>
      </c>
      <c r="E1643">
        <f>VLOOKUP('Input EIA Imports Petroleum'!$E1642,'EIA Petroleum Classification'!$A:$B,2,FALSE)</f>
        <v/>
      </c>
    </row>
    <row r="1644" spans="1:5">
      <c r="A1644" t="n">
        <v>2001</v>
      </c>
      <c r="B1644">
        <f>'Input EIA Imports Petroleum'!A1643</f>
        <v/>
      </c>
      <c r="C1644">
        <f>'Input EIA Imports Petroleum'!K1643</f>
        <v/>
      </c>
      <c r="D1644">
        <f>'Input EIA Imports Petroleum'!L1643</f>
        <v/>
      </c>
      <c r="E1644">
        <f>VLOOKUP('Input EIA Imports Petroleum'!$E1643,'EIA Petroleum Classification'!$A:$B,2,FALSE)</f>
        <v/>
      </c>
    </row>
    <row r="1645" spans="1:5">
      <c r="A1645" t="n">
        <v>2001</v>
      </c>
      <c r="B1645">
        <f>'Input EIA Imports Petroleum'!A1644</f>
        <v/>
      </c>
      <c r="C1645">
        <f>'Input EIA Imports Petroleum'!K1644</f>
        <v/>
      </c>
      <c r="D1645">
        <f>'Input EIA Imports Petroleum'!L1644</f>
        <v/>
      </c>
      <c r="E1645">
        <f>VLOOKUP('Input EIA Imports Petroleum'!$E1644,'EIA Petroleum Classification'!$A:$B,2,FALSE)</f>
        <v/>
      </c>
    </row>
    <row r="1646" spans="1:5">
      <c r="A1646" t="n">
        <v>2001</v>
      </c>
      <c r="B1646">
        <f>'Input EIA Imports Petroleum'!A1645</f>
        <v/>
      </c>
      <c r="C1646">
        <f>'Input EIA Imports Petroleum'!K1645</f>
        <v/>
      </c>
      <c r="D1646">
        <f>'Input EIA Imports Petroleum'!L1645</f>
        <v/>
      </c>
      <c r="E1646">
        <f>VLOOKUP('Input EIA Imports Petroleum'!$E1645,'EIA Petroleum Classification'!$A:$B,2,FALSE)</f>
        <v/>
      </c>
    </row>
    <row r="1647" spans="1:5">
      <c r="A1647" t="n">
        <v>2001</v>
      </c>
      <c r="B1647">
        <f>'Input EIA Imports Petroleum'!A1646</f>
        <v/>
      </c>
      <c r="C1647">
        <f>'Input EIA Imports Petroleum'!K1646</f>
        <v/>
      </c>
      <c r="D1647">
        <f>'Input EIA Imports Petroleum'!L1646</f>
        <v/>
      </c>
      <c r="E1647">
        <f>VLOOKUP('Input EIA Imports Petroleum'!$E1646,'EIA Petroleum Classification'!$A:$B,2,FALSE)</f>
        <v/>
      </c>
    </row>
    <row r="1648" spans="1:5">
      <c r="A1648" t="n">
        <v>2001</v>
      </c>
      <c r="B1648">
        <f>'Input EIA Imports Petroleum'!A1647</f>
        <v/>
      </c>
      <c r="C1648">
        <f>'Input EIA Imports Petroleum'!K1647</f>
        <v/>
      </c>
      <c r="D1648">
        <f>'Input EIA Imports Petroleum'!L1647</f>
        <v/>
      </c>
      <c r="E1648">
        <f>VLOOKUP('Input EIA Imports Petroleum'!$E1647,'EIA Petroleum Classification'!$A:$B,2,FALSE)</f>
        <v/>
      </c>
    </row>
    <row r="1649" spans="1:5">
      <c r="A1649" t="n">
        <v>2001</v>
      </c>
      <c r="B1649">
        <f>'Input EIA Imports Petroleum'!A1648</f>
        <v/>
      </c>
      <c r="C1649">
        <f>'Input EIA Imports Petroleum'!K1648</f>
        <v/>
      </c>
      <c r="D1649">
        <f>'Input EIA Imports Petroleum'!L1648</f>
        <v/>
      </c>
      <c r="E1649">
        <f>VLOOKUP('Input EIA Imports Petroleum'!$E1648,'EIA Petroleum Classification'!$A:$B,2,FALSE)</f>
        <v/>
      </c>
    </row>
    <row r="1650" spans="1:5">
      <c r="A1650" t="n">
        <v>2001</v>
      </c>
      <c r="B1650">
        <f>'Input EIA Imports Petroleum'!A1649</f>
        <v/>
      </c>
      <c r="C1650">
        <f>'Input EIA Imports Petroleum'!K1649</f>
        <v/>
      </c>
      <c r="D1650">
        <f>'Input EIA Imports Petroleum'!L1649</f>
        <v/>
      </c>
      <c r="E1650">
        <f>VLOOKUP('Input EIA Imports Petroleum'!$E1649,'EIA Petroleum Classification'!$A:$B,2,FALSE)</f>
        <v/>
      </c>
    </row>
    <row r="1651" spans="1:5">
      <c r="A1651" t="n">
        <v>2001</v>
      </c>
      <c r="B1651">
        <f>'Input EIA Imports Petroleum'!A1650</f>
        <v/>
      </c>
      <c r="C1651">
        <f>'Input EIA Imports Petroleum'!K1650</f>
        <v/>
      </c>
      <c r="D1651">
        <f>'Input EIA Imports Petroleum'!L1650</f>
        <v/>
      </c>
      <c r="E1651">
        <f>VLOOKUP('Input EIA Imports Petroleum'!$E1650,'EIA Petroleum Classification'!$A:$B,2,FALSE)</f>
        <v/>
      </c>
    </row>
    <row r="1652" spans="1:5">
      <c r="A1652" t="n">
        <v>2001</v>
      </c>
      <c r="B1652">
        <f>'Input EIA Imports Petroleum'!A1651</f>
        <v/>
      </c>
      <c r="C1652">
        <f>'Input EIA Imports Petroleum'!K1651</f>
        <v/>
      </c>
      <c r="D1652">
        <f>'Input EIA Imports Petroleum'!L1651</f>
        <v/>
      </c>
      <c r="E1652">
        <f>VLOOKUP('Input EIA Imports Petroleum'!$E1651,'EIA Petroleum Classification'!$A:$B,2,FALSE)</f>
        <v/>
      </c>
    </row>
    <row r="1653" spans="1:5">
      <c r="A1653" t="n">
        <v>2001</v>
      </c>
      <c r="B1653">
        <f>'Input EIA Imports Petroleum'!A1652</f>
        <v/>
      </c>
      <c r="C1653">
        <f>'Input EIA Imports Petroleum'!K1652</f>
        <v/>
      </c>
      <c r="D1653">
        <f>'Input EIA Imports Petroleum'!L1652</f>
        <v/>
      </c>
      <c r="E1653">
        <f>VLOOKUP('Input EIA Imports Petroleum'!$E1652,'EIA Petroleum Classification'!$A:$B,2,FALSE)</f>
        <v/>
      </c>
    </row>
    <row r="1654" spans="1:5">
      <c r="A1654" t="n">
        <v>2001</v>
      </c>
      <c r="B1654">
        <f>'Input EIA Imports Petroleum'!A1653</f>
        <v/>
      </c>
      <c r="C1654">
        <f>'Input EIA Imports Petroleum'!K1653</f>
        <v/>
      </c>
      <c r="D1654">
        <f>'Input EIA Imports Petroleum'!L1653</f>
        <v/>
      </c>
      <c r="E1654">
        <f>VLOOKUP('Input EIA Imports Petroleum'!$E1653,'EIA Petroleum Classification'!$A:$B,2,FALSE)</f>
        <v/>
      </c>
    </row>
    <row r="1655" spans="1:5">
      <c r="A1655" t="n">
        <v>2001</v>
      </c>
      <c r="B1655">
        <f>'Input EIA Imports Petroleum'!A1654</f>
        <v/>
      </c>
      <c r="C1655">
        <f>'Input EIA Imports Petroleum'!K1654</f>
        <v/>
      </c>
      <c r="D1655">
        <f>'Input EIA Imports Petroleum'!L1654</f>
        <v/>
      </c>
      <c r="E1655">
        <f>VLOOKUP('Input EIA Imports Petroleum'!$E1654,'EIA Petroleum Classification'!$A:$B,2,FALSE)</f>
        <v/>
      </c>
    </row>
    <row r="1656" spans="1:5">
      <c r="A1656" t="n">
        <v>2001</v>
      </c>
      <c r="B1656">
        <f>'Input EIA Imports Petroleum'!A1655</f>
        <v/>
      </c>
      <c r="C1656">
        <f>'Input EIA Imports Petroleum'!K1655</f>
        <v/>
      </c>
      <c r="D1656">
        <f>'Input EIA Imports Petroleum'!L1655</f>
        <v/>
      </c>
      <c r="E1656">
        <f>VLOOKUP('Input EIA Imports Petroleum'!$E1655,'EIA Petroleum Classification'!$A:$B,2,FALSE)</f>
        <v/>
      </c>
    </row>
    <row r="1657" spans="1:5">
      <c r="A1657" t="n">
        <v>2001</v>
      </c>
      <c r="B1657">
        <f>'Input EIA Imports Petroleum'!A1656</f>
        <v/>
      </c>
      <c r="C1657">
        <f>'Input EIA Imports Petroleum'!K1656</f>
        <v/>
      </c>
      <c r="D1657">
        <f>'Input EIA Imports Petroleum'!L1656</f>
        <v/>
      </c>
      <c r="E1657">
        <f>VLOOKUP('Input EIA Imports Petroleum'!$E1656,'EIA Petroleum Classification'!$A:$B,2,FALSE)</f>
        <v/>
      </c>
    </row>
    <row r="1658" spans="1:5">
      <c r="A1658" t="n">
        <v>2001</v>
      </c>
      <c r="B1658">
        <f>'Input EIA Imports Petroleum'!A1657</f>
        <v/>
      </c>
      <c r="C1658">
        <f>'Input EIA Imports Petroleum'!K1657</f>
        <v/>
      </c>
      <c r="D1658">
        <f>'Input EIA Imports Petroleum'!L1657</f>
        <v/>
      </c>
      <c r="E1658">
        <f>VLOOKUP('Input EIA Imports Petroleum'!$E1657,'EIA Petroleum Classification'!$A:$B,2,FALSE)</f>
        <v/>
      </c>
    </row>
    <row r="1659" spans="1:5">
      <c r="A1659" t="n">
        <v>2001</v>
      </c>
      <c r="B1659">
        <f>'Input EIA Imports Petroleum'!A1658</f>
        <v/>
      </c>
      <c r="C1659">
        <f>'Input EIA Imports Petroleum'!K1658</f>
        <v/>
      </c>
      <c r="D1659">
        <f>'Input EIA Imports Petroleum'!L1658</f>
        <v/>
      </c>
      <c r="E1659">
        <f>VLOOKUP('Input EIA Imports Petroleum'!$E1658,'EIA Petroleum Classification'!$A:$B,2,FALSE)</f>
        <v/>
      </c>
    </row>
    <row r="1660" spans="1:5">
      <c r="A1660" t="n">
        <v>2001</v>
      </c>
      <c r="B1660">
        <f>'Input EIA Imports Petroleum'!A1659</f>
        <v/>
      </c>
      <c r="C1660">
        <f>'Input EIA Imports Petroleum'!K1659</f>
        <v/>
      </c>
      <c r="D1660">
        <f>'Input EIA Imports Petroleum'!L1659</f>
        <v/>
      </c>
      <c r="E1660">
        <f>VLOOKUP('Input EIA Imports Petroleum'!$E1659,'EIA Petroleum Classification'!$A:$B,2,FALSE)</f>
        <v/>
      </c>
    </row>
    <row r="1661" spans="1:5">
      <c r="A1661" t="n">
        <v>2001</v>
      </c>
      <c r="B1661">
        <f>'Input EIA Imports Petroleum'!A1660</f>
        <v/>
      </c>
      <c r="C1661">
        <f>'Input EIA Imports Petroleum'!K1660</f>
        <v/>
      </c>
      <c r="D1661">
        <f>'Input EIA Imports Petroleum'!L1660</f>
        <v/>
      </c>
      <c r="E1661">
        <f>VLOOKUP('Input EIA Imports Petroleum'!$E1660,'EIA Petroleum Classification'!$A:$B,2,FALSE)</f>
        <v/>
      </c>
    </row>
    <row r="1662" spans="1:5">
      <c r="A1662" t="n">
        <v>2001</v>
      </c>
      <c r="B1662">
        <f>'Input EIA Imports Petroleum'!A1661</f>
        <v/>
      </c>
      <c r="C1662">
        <f>'Input EIA Imports Petroleum'!K1661</f>
        <v/>
      </c>
      <c r="D1662">
        <f>'Input EIA Imports Petroleum'!L1661</f>
        <v/>
      </c>
      <c r="E1662">
        <f>VLOOKUP('Input EIA Imports Petroleum'!$E1661,'EIA Petroleum Classification'!$A:$B,2,FALSE)</f>
        <v/>
      </c>
    </row>
    <row r="1663" spans="1:5">
      <c r="A1663" t="n">
        <v>2001</v>
      </c>
      <c r="B1663">
        <f>'Input EIA Imports Petroleum'!A1662</f>
        <v/>
      </c>
      <c r="C1663">
        <f>'Input EIA Imports Petroleum'!K1662</f>
        <v/>
      </c>
      <c r="D1663">
        <f>'Input EIA Imports Petroleum'!L1662</f>
        <v/>
      </c>
      <c r="E1663">
        <f>VLOOKUP('Input EIA Imports Petroleum'!$E1662,'EIA Petroleum Classification'!$A:$B,2,FALSE)</f>
        <v/>
      </c>
    </row>
    <row r="1664" spans="1:5">
      <c r="A1664" t="n">
        <v>2001</v>
      </c>
      <c r="B1664">
        <f>'Input EIA Imports Petroleum'!A1663</f>
        <v/>
      </c>
      <c r="C1664">
        <f>'Input EIA Imports Petroleum'!K1663</f>
        <v/>
      </c>
      <c r="D1664">
        <f>'Input EIA Imports Petroleum'!L1663</f>
        <v/>
      </c>
      <c r="E1664">
        <f>VLOOKUP('Input EIA Imports Petroleum'!$E1663,'EIA Petroleum Classification'!$A:$B,2,FALSE)</f>
        <v/>
      </c>
    </row>
    <row r="1665" spans="1:5">
      <c r="A1665" t="n">
        <v>2001</v>
      </c>
      <c r="B1665">
        <f>'Input EIA Imports Petroleum'!A1664</f>
        <v/>
      </c>
      <c r="C1665">
        <f>'Input EIA Imports Petroleum'!K1664</f>
        <v/>
      </c>
      <c r="D1665">
        <f>'Input EIA Imports Petroleum'!L1664</f>
        <v/>
      </c>
      <c r="E1665">
        <f>VLOOKUP('Input EIA Imports Petroleum'!$E1664,'EIA Petroleum Classification'!$A:$B,2,FALSE)</f>
        <v/>
      </c>
    </row>
    <row r="1666" spans="1:5">
      <c r="A1666" t="n">
        <v>2001</v>
      </c>
      <c r="B1666">
        <f>'Input EIA Imports Petroleum'!A1665</f>
        <v/>
      </c>
      <c r="C1666">
        <f>'Input EIA Imports Petroleum'!K1665</f>
        <v/>
      </c>
      <c r="D1666">
        <f>'Input EIA Imports Petroleum'!L1665</f>
        <v/>
      </c>
      <c r="E1666">
        <f>VLOOKUP('Input EIA Imports Petroleum'!$E1665,'EIA Petroleum Classification'!$A:$B,2,FALSE)</f>
        <v/>
      </c>
    </row>
    <row r="1667" spans="1:5">
      <c r="A1667" t="n">
        <v>2001</v>
      </c>
      <c r="B1667">
        <f>'Input EIA Imports Petroleum'!A1666</f>
        <v/>
      </c>
      <c r="C1667">
        <f>'Input EIA Imports Petroleum'!K1666</f>
        <v/>
      </c>
      <c r="D1667">
        <f>'Input EIA Imports Petroleum'!L1666</f>
        <v/>
      </c>
      <c r="E1667">
        <f>VLOOKUP('Input EIA Imports Petroleum'!$E1666,'EIA Petroleum Classification'!$A:$B,2,FALSE)</f>
        <v/>
      </c>
    </row>
    <row r="1668" spans="1:5">
      <c r="A1668" t="n">
        <v>2001</v>
      </c>
      <c r="B1668">
        <f>'Input EIA Imports Petroleum'!A1667</f>
        <v/>
      </c>
      <c r="C1668">
        <f>'Input EIA Imports Petroleum'!K1667</f>
        <v/>
      </c>
      <c r="D1668">
        <f>'Input EIA Imports Petroleum'!L1667</f>
        <v/>
      </c>
      <c r="E1668">
        <f>VLOOKUP('Input EIA Imports Petroleum'!$E1667,'EIA Petroleum Classification'!$A:$B,2,FALSE)</f>
        <v/>
      </c>
    </row>
    <row r="1669" spans="1:5">
      <c r="A1669" t="n">
        <v>2001</v>
      </c>
      <c r="B1669">
        <f>'Input EIA Imports Petroleum'!A1668</f>
        <v/>
      </c>
      <c r="C1669">
        <f>'Input EIA Imports Petroleum'!K1668</f>
        <v/>
      </c>
      <c r="D1669">
        <f>'Input EIA Imports Petroleum'!L1668</f>
        <v/>
      </c>
      <c r="E1669">
        <f>VLOOKUP('Input EIA Imports Petroleum'!$E1668,'EIA Petroleum Classification'!$A:$B,2,FALSE)</f>
        <v/>
      </c>
    </row>
    <row r="1670" spans="1:5">
      <c r="A1670" t="n">
        <v>2001</v>
      </c>
      <c r="B1670">
        <f>'Input EIA Imports Petroleum'!A1669</f>
        <v/>
      </c>
      <c r="C1670">
        <f>'Input EIA Imports Petroleum'!K1669</f>
        <v/>
      </c>
      <c r="D1670">
        <f>'Input EIA Imports Petroleum'!L1669</f>
        <v/>
      </c>
      <c r="E1670">
        <f>VLOOKUP('Input EIA Imports Petroleum'!$E1669,'EIA Petroleum Classification'!$A:$B,2,FALSE)</f>
        <v/>
      </c>
    </row>
    <row r="1671" spans="1:5">
      <c r="A1671" t="n">
        <v>2001</v>
      </c>
      <c r="B1671">
        <f>'Input EIA Imports Petroleum'!A1670</f>
        <v/>
      </c>
      <c r="C1671">
        <f>'Input EIA Imports Petroleum'!K1670</f>
        <v/>
      </c>
      <c r="D1671">
        <f>'Input EIA Imports Petroleum'!L1670</f>
        <v/>
      </c>
      <c r="E1671">
        <f>VLOOKUP('Input EIA Imports Petroleum'!$E1670,'EIA Petroleum Classification'!$A:$B,2,FALSE)</f>
        <v/>
      </c>
    </row>
    <row r="1672" spans="1:5">
      <c r="A1672" t="n">
        <v>2001</v>
      </c>
      <c r="B1672">
        <f>'Input EIA Imports Petroleum'!A1671</f>
        <v/>
      </c>
      <c r="C1672">
        <f>'Input EIA Imports Petroleum'!K1671</f>
        <v/>
      </c>
      <c r="D1672">
        <f>'Input EIA Imports Petroleum'!L1671</f>
        <v/>
      </c>
      <c r="E1672">
        <f>VLOOKUP('Input EIA Imports Petroleum'!$E1671,'EIA Petroleum Classification'!$A:$B,2,FALSE)</f>
        <v/>
      </c>
    </row>
    <row r="1673" spans="1:5">
      <c r="A1673" t="n">
        <v>2001</v>
      </c>
      <c r="B1673">
        <f>'Input EIA Imports Petroleum'!A1672</f>
        <v/>
      </c>
      <c r="C1673">
        <f>'Input EIA Imports Petroleum'!K1672</f>
        <v/>
      </c>
      <c r="D1673">
        <f>'Input EIA Imports Petroleum'!L1672</f>
        <v/>
      </c>
      <c r="E1673">
        <f>VLOOKUP('Input EIA Imports Petroleum'!$E1672,'EIA Petroleum Classification'!$A:$B,2,FALSE)</f>
        <v/>
      </c>
    </row>
    <row r="1674" spans="1:5">
      <c r="A1674" t="n">
        <v>2001</v>
      </c>
      <c r="B1674">
        <f>'Input EIA Imports Petroleum'!A1673</f>
        <v/>
      </c>
      <c r="C1674">
        <f>'Input EIA Imports Petroleum'!K1673</f>
        <v/>
      </c>
      <c r="D1674">
        <f>'Input EIA Imports Petroleum'!L1673</f>
        <v/>
      </c>
      <c r="E1674">
        <f>VLOOKUP('Input EIA Imports Petroleum'!$E1673,'EIA Petroleum Classification'!$A:$B,2,FALSE)</f>
        <v/>
      </c>
    </row>
    <row r="1675" spans="1:5">
      <c r="A1675" t="n">
        <v>2001</v>
      </c>
      <c r="B1675">
        <f>'Input EIA Imports Petroleum'!A1674</f>
        <v/>
      </c>
      <c r="C1675">
        <f>'Input EIA Imports Petroleum'!K1674</f>
        <v/>
      </c>
      <c r="D1675">
        <f>'Input EIA Imports Petroleum'!L1674</f>
        <v/>
      </c>
      <c r="E1675">
        <f>VLOOKUP('Input EIA Imports Petroleum'!$E1674,'EIA Petroleum Classification'!$A:$B,2,FALSE)</f>
        <v/>
      </c>
    </row>
    <row r="1676" spans="1:5">
      <c r="A1676" t="n">
        <v>2001</v>
      </c>
      <c r="B1676">
        <f>'Input EIA Imports Petroleum'!A1675</f>
        <v/>
      </c>
      <c r="C1676">
        <f>'Input EIA Imports Petroleum'!K1675</f>
        <v/>
      </c>
      <c r="D1676">
        <f>'Input EIA Imports Petroleum'!L1675</f>
        <v/>
      </c>
      <c r="E1676">
        <f>VLOOKUP('Input EIA Imports Petroleum'!$E1675,'EIA Petroleum Classification'!$A:$B,2,FALSE)</f>
        <v/>
      </c>
    </row>
    <row r="1677" spans="1:5">
      <c r="A1677" t="n">
        <v>2001</v>
      </c>
      <c r="B1677">
        <f>'Input EIA Imports Petroleum'!A1676</f>
        <v/>
      </c>
      <c r="C1677">
        <f>'Input EIA Imports Petroleum'!K1676</f>
        <v/>
      </c>
      <c r="D1677">
        <f>'Input EIA Imports Petroleum'!L1676</f>
        <v/>
      </c>
      <c r="E1677">
        <f>VLOOKUP('Input EIA Imports Petroleum'!$E1676,'EIA Petroleum Classification'!$A:$B,2,FALSE)</f>
        <v/>
      </c>
    </row>
    <row r="1678" spans="1:5">
      <c r="A1678" t="n">
        <v>2001</v>
      </c>
      <c r="B1678">
        <f>'Input EIA Imports Petroleum'!A1677</f>
        <v/>
      </c>
      <c r="C1678">
        <f>'Input EIA Imports Petroleum'!K1677</f>
        <v/>
      </c>
      <c r="D1678">
        <f>'Input EIA Imports Petroleum'!L1677</f>
        <v/>
      </c>
      <c r="E1678">
        <f>VLOOKUP('Input EIA Imports Petroleum'!$E1677,'EIA Petroleum Classification'!$A:$B,2,FALSE)</f>
        <v/>
      </c>
    </row>
    <row r="1679" spans="1:5">
      <c r="A1679" t="n">
        <v>2001</v>
      </c>
      <c r="B1679">
        <f>'Input EIA Imports Petroleum'!A1678</f>
        <v/>
      </c>
      <c r="C1679">
        <f>'Input EIA Imports Petroleum'!K1678</f>
        <v/>
      </c>
      <c r="D1679">
        <f>'Input EIA Imports Petroleum'!L1678</f>
        <v/>
      </c>
      <c r="E1679">
        <f>VLOOKUP('Input EIA Imports Petroleum'!$E1678,'EIA Petroleum Classification'!$A:$B,2,FALSE)</f>
        <v/>
      </c>
    </row>
    <row r="1680" spans="1:5">
      <c r="A1680" t="n">
        <v>2001</v>
      </c>
      <c r="B1680">
        <f>'Input EIA Imports Petroleum'!A1679</f>
        <v/>
      </c>
      <c r="C1680">
        <f>'Input EIA Imports Petroleum'!K1679</f>
        <v/>
      </c>
      <c r="D1680">
        <f>'Input EIA Imports Petroleum'!L1679</f>
        <v/>
      </c>
      <c r="E1680">
        <f>VLOOKUP('Input EIA Imports Petroleum'!$E1679,'EIA Petroleum Classification'!$A:$B,2,FALSE)</f>
        <v/>
      </c>
    </row>
    <row r="1681" spans="1:5">
      <c r="A1681" t="n">
        <v>2001</v>
      </c>
      <c r="B1681">
        <f>'Input EIA Imports Petroleum'!A1680</f>
        <v/>
      </c>
      <c r="C1681">
        <f>'Input EIA Imports Petroleum'!K1680</f>
        <v/>
      </c>
      <c r="D1681">
        <f>'Input EIA Imports Petroleum'!L1680</f>
        <v/>
      </c>
      <c r="E1681">
        <f>VLOOKUP('Input EIA Imports Petroleum'!$E1680,'EIA Petroleum Classification'!$A:$B,2,FALSE)</f>
        <v/>
      </c>
    </row>
    <row r="1682" spans="1:5">
      <c r="A1682" t="n">
        <v>2001</v>
      </c>
      <c r="B1682">
        <f>'Input EIA Imports Petroleum'!A1681</f>
        <v/>
      </c>
      <c r="C1682">
        <f>'Input EIA Imports Petroleum'!K1681</f>
        <v/>
      </c>
      <c r="D1682">
        <f>'Input EIA Imports Petroleum'!L1681</f>
        <v/>
      </c>
      <c r="E1682">
        <f>VLOOKUP('Input EIA Imports Petroleum'!$E1681,'EIA Petroleum Classification'!$A:$B,2,FALSE)</f>
        <v/>
      </c>
    </row>
    <row r="1683" spans="1:5">
      <c r="A1683" t="n">
        <v>2001</v>
      </c>
      <c r="B1683">
        <f>'Input EIA Imports Petroleum'!A1682</f>
        <v/>
      </c>
      <c r="C1683">
        <f>'Input EIA Imports Petroleum'!K1682</f>
        <v/>
      </c>
      <c r="D1683">
        <f>'Input EIA Imports Petroleum'!L1682</f>
        <v/>
      </c>
      <c r="E1683">
        <f>VLOOKUP('Input EIA Imports Petroleum'!$E1682,'EIA Petroleum Classification'!$A:$B,2,FALSE)</f>
        <v/>
      </c>
    </row>
    <row r="1684" spans="1:5">
      <c r="A1684" t="n">
        <v>2001</v>
      </c>
      <c r="B1684">
        <f>'Input EIA Imports Petroleum'!A1683</f>
        <v/>
      </c>
      <c r="C1684">
        <f>'Input EIA Imports Petroleum'!K1683</f>
        <v/>
      </c>
      <c r="D1684">
        <f>'Input EIA Imports Petroleum'!L1683</f>
        <v/>
      </c>
      <c r="E1684">
        <f>VLOOKUP('Input EIA Imports Petroleum'!$E1683,'EIA Petroleum Classification'!$A:$B,2,FALSE)</f>
        <v/>
      </c>
    </row>
    <row r="1685" spans="1:5">
      <c r="A1685" t="n">
        <v>2001</v>
      </c>
      <c r="B1685">
        <f>'Input EIA Imports Petroleum'!A1684</f>
        <v/>
      </c>
      <c r="C1685">
        <f>'Input EIA Imports Petroleum'!K1684</f>
        <v/>
      </c>
      <c r="D1685">
        <f>'Input EIA Imports Petroleum'!L1684</f>
        <v/>
      </c>
      <c r="E1685">
        <f>VLOOKUP('Input EIA Imports Petroleum'!$E1684,'EIA Petroleum Classification'!$A:$B,2,FALSE)</f>
        <v/>
      </c>
    </row>
    <row r="1686" spans="1:5">
      <c r="A1686" t="n">
        <v>2001</v>
      </c>
      <c r="B1686">
        <f>'Input EIA Imports Petroleum'!A1685</f>
        <v/>
      </c>
      <c r="C1686">
        <f>'Input EIA Imports Petroleum'!K1685</f>
        <v/>
      </c>
      <c r="D1686">
        <f>'Input EIA Imports Petroleum'!L1685</f>
        <v/>
      </c>
      <c r="E1686">
        <f>VLOOKUP('Input EIA Imports Petroleum'!$E1685,'EIA Petroleum Classification'!$A:$B,2,FALSE)</f>
        <v/>
      </c>
    </row>
    <row r="1687" spans="1:5">
      <c r="A1687" t="n">
        <v>2001</v>
      </c>
      <c r="B1687">
        <f>'Input EIA Imports Petroleum'!A1686</f>
        <v/>
      </c>
      <c r="C1687">
        <f>'Input EIA Imports Petroleum'!K1686</f>
        <v/>
      </c>
      <c r="D1687">
        <f>'Input EIA Imports Petroleum'!L1686</f>
        <v/>
      </c>
      <c r="E1687">
        <f>VLOOKUP('Input EIA Imports Petroleum'!$E1686,'EIA Petroleum Classification'!$A:$B,2,FALSE)</f>
        <v/>
      </c>
    </row>
    <row r="1688" spans="1:5">
      <c r="A1688" t="n">
        <v>2001</v>
      </c>
      <c r="B1688">
        <f>'Input EIA Imports Petroleum'!A1687</f>
        <v/>
      </c>
      <c r="C1688">
        <f>'Input EIA Imports Petroleum'!K1687</f>
        <v/>
      </c>
      <c r="D1688">
        <f>'Input EIA Imports Petroleum'!L1687</f>
        <v/>
      </c>
      <c r="E1688">
        <f>VLOOKUP('Input EIA Imports Petroleum'!$E1687,'EIA Petroleum Classification'!$A:$B,2,FALSE)</f>
        <v/>
      </c>
    </row>
    <row r="1689" spans="1:5">
      <c r="A1689" t="n">
        <v>2001</v>
      </c>
      <c r="B1689">
        <f>'Input EIA Imports Petroleum'!A1688</f>
        <v/>
      </c>
      <c r="C1689">
        <f>'Input EIA Imports Petroleum'!K1688</f>
        <v/>
      </c>
      <c r="D1689">
        <f>'Input EIA Imports Petroleum'!L1688</f>
        <v/>
      </c>
      <c r="E1689">
        <f>VLOOKUP('Input EIA Imports Petroleum'!$E1688,'EIA Petroleum Classification'!$A:$B,2,FALSE)</f>
        <v/>
      </c>
    </row>
    <row r="1690" spans="1:5">
      <c r="A1690" t="n">
        <v>2001</v>
      </c>
      <c r="B1690">
        <f>'Input EIA Imports Petroleum'!A1689</f>
        <v/>
      </c>
      <c r="C1690">
        <f>'Input EIA Imports Petroleum'!K1689</f>
        <v/>
      </c>
      <c r="D1690">
        <f>'Input EIA Imports Petroleum'!L1689</f>
        <v/>
      </c>
      <c r="E1690">
        <f>VLOOKUP('Input EIA Imports Petroleum'!$E1689,'EIA Petroleum Classification'!$A:$B,2,FALSE)</f>
        <v/>
      </c>
    </row>
    <row r="1691" spans="1:5">
      <c r="A1691" t="n">
        <v>2001</v>
      </c>
      <c r="B1691">
        <f>'Input EIA Imports Petroleum'!A1690</f>
        <v/>
      </c>
      <c r="C1691">
        <f>'Input EIA Imports Petroleum'!K1690</f>
        <v/>
      </c>
      <c r="D1691">
        <f>'Input EIA Imports Petroleum'!L1690</f>
        <v/>
      </c>
      <c r="E1691">
        <f>VLOOKUP('Input EIA Imports Petroleum'!$E1690,'EIA Petroleum Classification'!$A:$B,2,FALSE)</f>
        <v/>
      </c>
    </row>
    <row r="1692" spans="1:5">
      <c r="A1692" t="n">
        <v>2001</v>
      </c>
      <c r="B1692">
        <f>'Input EIA Imports Petroleum'!A1691</f>
        <v/>
      </c>
      <c r="C1692">
        <f>'Input EIA Imports Petroleum'!K1691</f>
        <v/>
      </c>
      <c r="D1692">
        <f>'Input EIA Imports Petroleum'!L1691</f>
        <v/>
      </c>
      <c r="E1692">
        <f>VLOOKUP('Input EIA Imports Petroleum'!$E1691,'EIA Petroleum Classification'!$A:$B,2,FALSE)</f>
        <v/>
      </c>
    </row>
    <row r="1693" spans="1:5">
      <c r="A1693" t="n">
        <v>2001</v>
      </c>
      <c r="B1693">
        <f>'Input EIA Imports Petroleum'!A1692</f>
        <v/>
      </c>
      <c r="C1693">
        <f>'Input EIA Imports Petroleum'!K1692</f>
        <v/>
      </c>
      <c r="D1693">
        <f>'Input EIA Imports Petroleum'!L1692</f>
        <v/>
      </c>
      <c r="E1693">
        <f>VLOOKUP('Input EIA Imports Petroleum'!$E1692,'EIA Petroleum Classification'!$A:$B,2,FALSE)</f>
        <v/>
      </c>
    </row>
    <row r="1694" spans="1:5">
      <c r="A1694" t="n">
        <v>2001</v>
      </c>
      <c r="B1694">
        <f>'Input EIA Imports Petroleum'!A1693</f>
        <v/>
      </c>
      <c r="C1694">
        <f>'Input EIA Imports Petroleum'!K1693</f>
        <v/>
      </c>
      <c r="D1694">
        <f>'Input EIA Imports Petroleum'!L1693</f>
        <v/>
      </c>
      <c r="E1694">
        <f>VLOOKUP('Input EIA Imports Petroleum'!$E1693,'EIA Petroleum Classification'!$A:$B,2,FALSE)</f>
        <v/>
      </c>
    </row>
    <row r="1695" spans="1:5">
      <c r="A1695" t="n">
        <v>2001</v>
      </c>
      <c r="B1695">
        <f>'Input EIA Imports Petroleum'!A1694</f>
        <v/>
      </c>
      <c r="C1695">
        <f>'Input EIA Imports Petroleum'!K1694</f>
        <v/>
      </c>
      <c r="D1695">
        <f>'Input EIA Imports Petroleum'!L1694</f>
        <v/>
      </c>
      <c r="E1695">
        <f>VLOOKUP('Input EIA Imports Petroleum'!$E1694,'EIA Petroleum Classification'!$A:$B,2,FALSE)</f>
        <v/>
      </c>
    </row>
    <row r="1696" spans="1:5">
      <c r="A1696" t="n">
        <v>2001</v>
      </c>
      <c r="B1696">
        <f>'Input EIA Imports Petroleum'!A1695</f>
        <v/>
      </c>
      <c r="C1696">
        <f>'Input EIA Imports Petroleum'!K1695</f>
        <v/>
      </c>
      <c r="D1696">
        <f>'Input EIA Imports Petroleum'!L1695</f>
        <v/>
      </c>
      <c r="E1696">
        <f>VLOOKUP('Input EIA Imports Petroleum'!$E1695,'EIA Petroleum Classification'!$A:$B,2,FALSE)</f>
        <v/>
      </c>
    </row>
    <row r="1697" spans="1:5">
      <c r="A1697" t="n">
        <v>2001</v>
      </c>
      <c r="B1697">
        <f>'Input EIA Imports Petroleum'!A1696</f>
        <v/>
      </c>
      <c r="C1697">
        <f>'Input EIA Imports Petroleum'!K1696</f>
        <v/>
      </c>
      <c r="D1697">
        <f>'Input EIA Imports Petroleum'!L1696</f>
        <v/>
      </c>
      <c r="E1697">
        <f>VLOOKUP('Input EIA Imports Petroleum'!$E1696,'EIA Petroleum Classification'!$A:$B,2,FALSE)</f>
        <v/>
      </c>
    </row>
    <row r="1698" spans="1:5">
      <c r="A1698" t="n">
        <v>2001</v>
      </c>
      <c r="B1698">
        <f>'Input EIA Imports Petroleum'!A1697</f>
        <v/>
      </c>
      <c r="C1698">
        <f>'Input EIA Imports Petroleum'!K1697</f>
        <v/>
      </c>
      <c r="D1698">
        <f>'Input EIA Imports Petroleum'!L1697</f>
        <v/>
      </c>
      <c r="E1698">
        <f>VLOOKUP('Input EIA Imports Petroleum'!$E1697,'EIA Petroleum Classification'!$A:$B,2,FALSE)</f>
        <v/>
      </c>
    </row>
    <row r="1699" spans="1:5">
      <c r="A1699" t="n">
        <v>2001</v>
      </c>
      <c r="B1699">
        <f>'Input EIA Imports Petroleum'!A1698</f>
        <v/>
      </c>
      <c r="C1699">
        <f>'Input EIA Imports Petroleum'!K1698</f>
        <v/>
      </c>
      <c r="D1699">
        <f>'Input EIA Imports Petroleum'!L1698</f>
        <v/>
      </c>
      <c r="E1699">
        <f>VLOOKUP('Input EIA Imports Petroleum'!$E1698,'EIA Petroleum Classification'!$A:$B,2,FALSE)</f>
        <v/>
      </c>
    </row>
    <row r="1700" spans="1:5">
      <c r="A1700" t="n">
        <v>2001</v>
      </c>
      <c r="B1700">
        <f>'Input EIA Imports Petroleum'!A1699</f>
        <v/>
      </c>
      <c r="C1700">
        <f>'Input EIA Imports Petroleum'!K1699</f>
        <v/>
      </c>
      <c r="D1700">
        <f>'Input EIA Imports Petroleum'!L1699</f>
        <v/>
      </c>
      <c r="E1700">
        <f>VLOOKUP('Input EIA Imports Petroleum'!$E1699,'EIA Petroleum Classification'!$A:$B,2,FALSE)</f>
        <v/>
      </c>
    </row>
    <row r="1701" spans="1:5">
      <c r="A1701" t="n">
        <v>2001</v>
      </c>
      <c r="B1701">
        <f>'Input EIA Imports Petroleum'!A1700</f>
        <v/>
      </c>
      <c r="C1701">
        <f>'Input EIA Imports Petroleum'!K1700</f>
        <v/>
      </c>
      <c r="D1701">
        <f>'Input EIA Imports Petroleum'!L1700</f>
        <v/>
      </c>
      <c r="E1701">
        <f>VLOOKUP('Input EIA Imports Petroleum'!$E1700,'EIA Petroleum Classification'!$A:$B,2,FALSE)</f>
        <v/>
      </c>
    </row>
    <row r="1702" spans="1:5">
      <c r="A1702" t="n">
        <v>2001</v>
      </c>
      <c r="B1702">
        <f>'Input EIA Imports Petroleum'!A1701</f>
        <v/>
      </c>
      <c r="C1702">
        <f>'Input EIA Imports Petroleum'!K1701</f>
        <v/>
      </c>
      <c r="D1702">
        <f>'Input EIA Imports Petroleum'!L1701</f>
        <v/>
      </c>
      <c r="E1702">
        <f>VLOOKUP('Input EIA Imports Petroleum'!$E1701,'EIA Petroleum Classification'!$A:$B,2,FALSE)</f>
        <v/>
      </c>
    </row>
    <row r="1703" spans="1:5">
      <c r="A1703" t="n">
        <v>2001</v>
      </c>
      <c r="B1703">
        <f>'Input EIA Imports Petroleum'!A1702</f>
        <v/>
      </c>
      <c r="C1703">
        <f>'Input EIA Imports Petroleum'!K1702</f>
        <v/>
      </c>
      <c r="D1703">
        <f>'Input EIA Imports Petroleum'!L1702</f>
        <v/>
      </c>
      <c r="E1703">
        <f>VLOOKUP('Input EIA Imports Petroleum'!$E1702,'EIA Petroleum Classification'!$A:$B,2,FALSE)</f>
        <v/>
      </c>
    </row>
    <row r="1704" spans="1:5">
      <c r="A1704" t="n">
        <v>2001</v>
      </c>
      <c r="B1704">
        <f>'Input EIA Imports Petroleum'!A1703</f>
        <v/>
      </c>
      <c r="C1704">
        <f>'Input EIA Imports Petroleum'!K1703</f>
        <v/>
      </c>
      <c r="D1704">
        <f>'Input EIA Imports Petroleum'!L1703</f>
        <v/>
      </c>
      <c r="E1704">
        <f>VLOOKUP('Input EIA Imports Petroleum'!$E1703,'EIA Petroleum Classification'!$A:$B,2,FALSE)</f>
        <v/>
      </c>
    </row>
    <row r="1705" spans="1:5">
      <c r="A1705" t="n">
        <v>2001</v>
      </c>
      <c r="B1705">
        <f>'Input EIA Imports Petroleum'!A1704</f>
        <v/>
      </c>
      <c r="C1705">
        <f>'Input EIA Imports Petroleum'!K1704</f>
        <v/>
      </c>
      <c r="D1705">
        <f>'Input EIA Imports Petroleum'!L1704</f>
        <v/>
      </c>
      <c r="E1705">
        <f>VLOOKUP('Input EIA Imports Petroleum'!$E1704,'EIA Petroleum Classification'!$A:$B,2,FALSE)</f>
        <v/>
      </c>
    </row>
    <row r="1706" spans="1:5">
      <c r="A1706" t="n">
        <v>2001</v>
      </c>
      <c r="B1706">
        <f>'Input EIA Imports Petroleum'!A1705</f>
        <v/>
      </c>
      <c r="C1706">
        <f>'Input EIA Imports Petroleum'!K1705</f>
        <v/>
      </c>
      <c r="D1706">
        <f>'Input EIA Imports Petroleum'!L1705</f>
        <v/>
      </c>
      <c r="E1706">
        <f>VLOOKUP('Input EIA Imports Petroleum'!$E1705,'EIA Petroleum Classification'!$A:$B,2,FALSE)</f>
        <v/>
      </c>
    </row>
    <row r="1707" spans="1:5">
      <c r="A1707" t="n">
        <v>2001</v>
      </c>
      <c r="B1707">
        <f>'Input EIA Imports Petroleum'!A1706</f>
        <v/>
      </c>
      <c r="C1707">
        <f>'Input EIA Imports Petroleum'!K1706</f>
        <v/>
      </c>
      <c r="D1707">
        <f>'Input EIA Imports Petroleum'!L1706</f>
        <v/>
      </c>
      <c r="E1707">
        <f>VLOOKUP('Input EIA Imports Petroleum'!$E1706,'EIA Petroleum Classification'!$A:$B,2,FALSE)</f>
        <v/>
      </c>
    </row>
    <row r="1708" spans="1:5">
      <c r="A1708" t="n">
        <v>2001</v>
      </c>
      <c r="B1708">
        <f>'Input EIA Imports Petroleum'!A1707</f>
        <v/>
      </c>
      <c r="C1708">
        <f>'Input EIA Imports Petroleum'!K1707</f>
        <v/>
      </c>
      <c r="D1708">
        <f>'Input EIA Imports Petroleum'!L1707</f>
        <v/>
      </c>
      <c r="E1708">
        <f>VLOOKUP('Input EIA Imports Petroleum'!$E1707,'EIA Petroleum Classification'!$A:$B,2,FALSE)</f>
        <v/>
      </c>
    </row>
    <row r="1709" spans="1:5">
      <c r="A1709" t="n">
        <v>2001</v>
      </c>
      <c r="B1709">
        <f>'Input EIA Imports Petroleum'!A1708</f>
        <v/>
      </c>
      <c r="C1709">
        <f>'Input EIA Imports Petroleum'!K1708</f>
        <v/>
      </c>
      <c r="D1709">
        <f>'Input EIA Imports Petroleum'!L1708</f>
        <v/>
      </c>
      <c r="E1709">
        <f>VLOOKUP('Input EIA Imports Petroleum'!$E1708,'EIA Petroleum Classification'!$A:$B,2,FALSE)</f>
        <v/>
      </c>
    </row>
    <row r="1710" spans="1:5">
      <c r="A1710" t="n">
        <v>2001</v>
      </c>
      <c r="B1710">
        <f>'Input EIA Imports Petroleum'!A1709</f>
        <v/>
      </c>
      <c r="C1710">
        <f>'Input EIA Imports Petroleum'!K1709</f>
        <v/>
      </c>
      <c r="D1710">
        <f>'Input EIA Imports Petroleum'!L1709</f>
        <v/>
      </c>
      <c r="E1710">
        <f>VLOOKUP('Input EIA Imports Petroleum'!$E1709,'EIA Petroleum Classification'!$A:$B,2,FALSE)</f>
        <v/>
      </c>
    </row>
    <row r="1711" spans="1:5">
      <c r="A1711" t="n">
        <v>2001</v>
      </c>
      <c r="B1711">
        <f>'Input EIA Imports Petroleum'!A1710</f>
        <v/>
      </c>
      <c r="C1711">
        <f>'Input EIA Imports Petroleum'!K1710</f>
        <v/>
      </c>
      <c r="D1711">
        <f>'Input EIA Imports Petroleum'!L1710</f>
        <v/>
      </c>
      <c r="E1711">
        <f>VLOOKUP('Input EIA Imports Petroleum'!$E1710,'EIA Petroleum Classification'!$A:$B,2,FALSE)</f>
        <v/>
      </c>
    </row>
    <row r="1712" spans="1:5">
      <c r="A1712" t="n">
        <v>2001</v>
      </c>
      <c r="B1712">
        <f>'Input EIA Imports Petroleum'!A1711</f>
        <v/>
      </c>
      <c r="C1712">
        <f>'Input EIA Imports Petroleum'!K1711</f>
        <v/>
      </c>
      <c r="D1712">
        <f>'Input EIA Imports Petroleum'!L1711</f>
        <v/>
      </c>
      <c r="E1712">
        <f>VLOOKUP('Input EIA Imports Petroleum'!$E1711,'EIA Petroleum Classification'!$A:$B,2,FALSE)</f>
        <v/>
      </c>
    </row>
    <row r="1713" spans="1:5">
      <c r="A1713" t="n">
        <v>2001</v>
      </c>
      <c r="B1713">
        <f>'Input EIA Imports Petroleum'!A1712</f>
        <v/>
      </c>
      <c r="C1713">
        <f>'Input EIA Imports Petroleum'!K1712</f>
        <v/>
      </c>
      <c r="D1713">
        <f>'Input EIA Imports Petroleum'!L1712</f>
        <v/>
      </c>
      <c r="E1713">
        <f>VLOOKUP('Input EIA Imports Petroleum'!$E1712,'EIA Petroleum Classification'!$A:$B,2,FALSE)</f>
        <v/>
      </c>
    </row>
    <row r="1714" spans="1:5">
      <c r="A1714" t="n">
        <v>2001</v>
      </c>
      <c r="B1714">
        <f>'Input EIA Imports Petroleum'!A1713</f>
        <v/>
      </c>
      <c r="C1714">
        <f>'Input EIA Imports Petroleum'!K1713</f>
        <v/>
      </c>
      <c r="D1714">
        <f>'Input EIA Imports Petroleum'!L1713</f>
        <v/>
      </c>
      <c r="E1714">
        <f>VLOOKUP('Input EIA Imports Petroleum'!$E1713,'EIA Petroleum Classification'!$A:$B,2,FALSE)</f>
        <v/>
      </c>
    </row>
    <row r="1715" spans="1:5">
      <c r="A1715" t="n">
        <v>2001</v>
      </c>
      <c r="B1715">
        <f>'Input EIA Imports Petroleum'!A1714</f>
        <v/>
      </c>
      <c r="C1715">
        <f>'Input EIA Imports Petroleum'!K1714</f>
        <v/>
      </c>
      <c r="D1715">
        <f>'Input EIA Imports Petroleum'!L1714</f>
        <v/>
      </c>
      <c r="E1715">
        <f>VLOOKUP('Input EIA Imports Petroleum'!$E1714,'EIA Petroleum Classification'!$A:$B,2,FALSE)</f>
        <v/>
      </c>
    </row>
    <row r="1716" spans="1:5">
      <c r="A1716" t="n">
        <v>2001</v>
      </c>
      <c r="B1716">
        <f>'Input EIA Imports Petroleum'!A1715</f>
        <v/>
      </c>
      <c r="C1716">
        <f>'Input EIA Imports Petroleum'!K1715</f>
        <v/>
      </c>
      <c r="D1716">
        <f>'Input EIA Imports Petroleum'!L1715</f>
        <v/>
      </c>
      <c r="E1716">
        <f>VLOOKUP('Input EIA Imports Petroleum'!$E1715,'EIA Petroleum Classification'!$A:$B,2,FALSE)</f>
        <v/>
      </c>
    </row>
    <row r="1717" spans="1:5">
      <c r="A1717" t="n">
        <v>2001</v>
      </c>
      <c r="B1717">
        <f>'Input EIA Imports Petroleum'!A1716</f>
        <v/>
      </c>
      <c r="C1717">
        <f>'Input EIA Imports Petroleum'!K1716</f>
        <v/>
      </c>
      <c r="D1717">
        <f>'Input EIA Imports Petroleum'!L1716</f>
        <v/>
      </c>
      <c r="E1717">
        <f>VLOOKUP('Input EIA Imports Petroleum'!$E1716,'EIA Petroleum Classification'!$A:$B,2,FALSE)</f>
        <v/>
      </c>
    </row>
    <row r="1718" spans="1:5">
      <c r="A1718" t="n">
        <v>2001</v>
      </c>
      <c r="B1718">
        <f>'Input EIA Imports Petroleum'!A1717</f>
        <v/>
      </c>
      <c r="C1718">
        <f>'Input EIA Imports Petroleum'!K1717</f>
        <v/>
      </c>
      <c r="D1718">
        <f>'Input EIA Imports Petroleum'!L1717</f>
        <v/>
      </c>
      <c r="E1718">
        <f>VLOOKUP('Input EIA Imports Petroleum'!$E1717,'EIA Petroleum Classification'!$A:$B,2,FALSE)</f>
        <v/>
      </c>
    </row>
    <row r="1719" spans="1:5">
      <c r="A1719" t="n">
        <v>2001</v>
      </c>
      <c r="B1719">
        <f>'Input EIA Imports Petroleum'!A1718</f>
        <v/>
      </c>
      <c r="C1719">
        <f>'Input EIA Imports Petroleum'!K1718</f>
        <v/>
      </c>
      <c r="D1719">
        <f>'Input EIA Imports Petroleum'!L1718</f>
        <v/>
      </c>
      <c r="E1719">
        <f>VLOOKUP('Input EIA Imports Petroleum'!$E1718,'EIA Petroleum Classification'!$A:$B,2,FALSE)</f>
        <v/>
      </c>
    </row>
    <row r="1720" spans="1:5">
      <c r="A1720" t="n">
        <v>2001</v>
      </c>
      <c r="B1720">
        <f>'Input EIA Imports Petroleum'!A1719</f>
        <v/>
      </c>
      <c r="C1720">
        <f>'Input EIA Imports Petroleum'!K1719</f>
        <v/>
      </c>
      <c r="D1720">
        <f>'Input EIA Imports Petroleum'!L1719</f>
        <v/>
      </c>
      <c r="E1720">
        <f>VLOOKUP('Input EIA Imports Petroleum'!$E1719,'EIA Petroleum Classification'!$A:$B,2,FALSE)</f>
        <v/>
      </c>
    </row>
    <row r="1721" spans="1:5">
      <c r="A1721" t="n">
        <v>2001</v>
      </c>
      <c r="B1721">
        <f>'Input EIA Imports Petroleum'!A1720</f>
        <v/>
      </c>
      <c r="C1721">
        <f>'Input EIA Imports Petroleum'!K1720</f>
        <v/>
      </c>
      <c r="D1721">
        <f>'Input EIA Imports Petroleum'!L1720</f>
        <v/>
      </c>
      <c r="E1721">
        <f>VLOOKUP('Input EIA Imports Petroleum'!$E1720,'EIA Petroleum Classification'!$A:$B,2,FALSE)</f>
        <v/>
      </c>
    </row>
    <row r="1722" spans="1:5">
      <c r="A1722" t="n">
        <v>2001</v>
      </c>
      <c r="B1722">
        <f>'Input EIA Imports Petroleum'!A1721</f>
        <v/>
      </c>
      <c r="C1722">
        <f>'Input EIA Imports Petroleum'!K1721</f>
        <v/>
      </c>
      <c r="D1722">
        <f>'Input EIA Imports Petroleum'!L1721</f>
        <v/>
      </c>
      <c r="E1722">
        <f>VLOOKUP('Input EIA Imports Petroleum'!$E1721,'EIA Petroleum Classification'!$A:$B,2,FALSE)</f>
        <v/>
      </c>
    </row>
    <row r="1723" spans="1:5">
      <c r="A1723" t="n">
        <v>2001</v>
      </c>
      <c r="B1723">
        <f>'Input EIA Imports Petroleum'!A1722</f>
        <v/>
      </c>
      <c r="C1723">
        <f>'Input EIA Imports Petroleum'!K1722</f>
        <v/>
      </c>
      <c r="D1723">
        <f>'Input EIA Imports Petroleum'!L1722</f>
        <v/>
      </c>
      <c r="E1723">
        <f>VLOOKUP('Input EIA Imports Petroleum'!$E1722,'EIA Petroleum Classification'!$A:$B,2,FALSE)</f>
        <v/>
      </c>
    </row>
    <row r="1724" spans="1:5">
      <c r="A1724" t="n">
        <v>2001</v>
      </c>
      <c r="B1724">
        <f>'Input EIA Imports Petroleum'!A1723</f>
        <v/>
      </c>
      <c r="C1724">
        <f>'Input EIA Imports Petroleum'!K1723</f>
        <v/>
      </c>
      <c r="D1724">
        <f>'Input EIA Imports Petroleum'!L1723</f>
        <v/>
      </c>
      <c r="E1724">
        <f>VLOOKUP('Input EIA Imports Petroleum'!$E1723,'EIA Petroleum Classification'!$A:$B,2,FALSE)</f>
        <v/>
      </c>
    </row>
    <row r="1725" spans="1:5">
      <c r="A1725" t="n">
        <v>2001</v>
      </c>
      <c r="B1725">
        <f>'Input EIA Imports Petroleum'!A1724</f>
        <v/>
      </c>
      <c r="C1725">
        <f>'Input EIA Imports Petroleum'!K1724</f>
        <v/>
      </c>
      <c r="D1725">
        <f>'Input EIA Imports Petroleum'!L1724</f>
        <v/>
      </c>
      <c r="E1725">
        <f>VLOOKUP('Input EIA Imports Petroleum'!$E1724,'EIA Petroleum Classification'!$A:$B,2,FALSE)</f>
        <v/>
      </c>
    </row>
    <row r="1726" spans="1:5">
      <c r="A1726" t="n">
        <v>2001</v>
      </c>
      <c r="B1726">
        <f>'Input EIA Imports Petroleum'!A1725</f>
        <v/>
      </c>
      <c r="C1726">
        <f>'Input EIA Imports Petroleum'!K1725</f>
        <v/>
      </c>
      <c r="D1726">
        <f>'Input EIA Imports Petroleum'!L1725</f>
        <v/>
      </c>
      <c r="E1726">
        <f>VLOOKUP('Input EIA Imports Petroleum'!$E1725,'EIA Petroleum Classification'!$A:$B,2,FALSE)</f>
        <v/>
      </c>
    </row>
    <row r="1727" spans="1:5">
      <c r="A1727" t="n">
        <v>2002</v>
      </c>
      <c r="B1727">
        <f>'Input EIA Imports Petroleum'!A1726</f>
        <v/>
      </c>
      <c r="C1727">
        <f>'Input EIA Imports Petroleum'!K1726</f>
        <v/>
      </c>
      <c r="D1727">
        <f>'Input EIA Imports Petroleum'!L1726</f>
        <v/>
      </c>
      <c r="E1727">
        <f>VLOOKUP('Input EIA Imports Petroleum'!$E1726,'EIA Petroleum Classification'!$A:$B,2,FALSE)</f>
        <v/>
      </c>
    </row>
    <row r="1728" spans="1:5">
      <c r="A1728" t="n">
        <v>2002</v>
      </c>
      <c r="B1728">
        <f>'Input EIA Imports Petroleum'!A1727</f>
        <v/>
      </c>
      <c r="C1728">
        <f>'Input EIA Imports Petroleum'!K1727</f>
        <v/>
      </c>
      <c r="D1728">
        <f>'Input EIA Imports Petroleum'!L1727</f>
        <v/>
      </c>
      <c r="E1728">
        <f>VLOOKUP('Input EIA Imports Petroleum'!$E1727,'EIA Petroleum Classification'!$A:$B,2,FALSE)</f>
        <v/>
      </c>
    </row>
    <row r="1729" spans="1:5">
      <c r="A1729" t="n">
        <v>2002</v>
      </c>
      <c r="B1729">
        <f>'Input EIA Imports Petroleum'!A1728</f>
        <v/>
      </c>
      <c r="C1729">
        <f>'Input EIA Imports Petroleum'!K1728</f>
        <v/>
      </c>
      <c r="D1729">
        <f>'Input EIA Imports Petroleum'!L1728</f>
        <v/>
      </c>
      <c r="E1729">
        <f>VLOOKUP('Input EIA Imports Petroleum'!$E1728,'EIA Petroleum Classification'!$A:$B,2,FALSE)</f>
        <v/>
      </c>
    </row>
    <row r="1730" spans="1:5">
      <c r="A1730" t="n">
        <v>2002</v>
      </c>
      <c r="B1730">
        <f>'Input EIA Imports Petroleum'!A1729</f>
        <v/>
      </c>
      <c r="C1730">
        <f>'Input EIA Imports Petroleum'!K1729</f>
        <v/>
      </c>
      <c r="D1730">
        <f>'Input EIA Imports Petroleum'!L1729</f>
        <v/>
      </c>
      <c r="E1730">
        <f>VLOOKUP('Input EIA Imports Petroleum'!$E1729,'EIA Petroleum Classification'!$A:$B,2,FALSE)</f>
        <v/>
      </c>
    </row>
    <row r="1731" spans="1:5">
      <c r="A1731" t="n">
        <v>2002</v>
      </c>
      <c r="B1731">
        <f>'Input EIA Imports Petroleum'!A1730</f>
        <v/>
      </c>
      <c r="C1731">
        <f>'Input EIA Imports Petroleum'!K1730</f>
        <v/>
      </c>
      <c r="D1731">
        <f>'Input EIA Imports Petroleum'!L1730</f>
        <v/>
      </c>
      <c r="E1731">
        <f>VLOOKUP('Input EIA Imports Petroleum'!$E1730,'EIA Petroleum Classification'!$A:$B,2,FALSE)</f>
        <v/>
      </c>
    </row>
    <row r="1732" spans="1:5">
      <c r="A1732" t="n">
        <v>2002</v>
      </c>
      <c r="B1732">
        <f>'Input EIA Imports Petroleum'!A1731</f>
        <v/>
      </c>
      <c r="C1732">
        <f>'Input EIA Imports Petroleum'!K1731</f>
        <v/>
      </c>
      <c r="D1732">
        <f>'Input EIA Imports Petroleum'!L1731</f>
        <v/>
      </c>
      <c r="E1732">
        <f>VLOOKUP('Input EIA Imports Petroleum'!$E1731,'EIA Petroleum Classification'!$A:$B,2,FALSE)</f>
        <v/>
      </c>
    </row>
    <row r="1733" spans="1:5">
      <c r="A1733" t="n">
        <v>2002</v>
      </c>
      <c r="B1733">
        <f>'Input EIA Imports Petroleum'!A1732</f>
        <v/>
      </c>
      <c r="C1733">
        <f>'Input EIA Imports Petroleum'!K1732</f>
        <v/>
      </c>
      <c r="D1733">
        <f>'Input EIA Imports Petroleum'!L1732</f>
        <v/>
      </c>
      <c r="E1733">
        <f>VLOOKUP('Input EIA Imports Petroleum'!$E1732,'EIA Petroleum Classification'!$A:$B,2,FALSE)</f>
        <v/>
      </c>
    </row>
    <row r="1734" spans="1:5">
      <c r="A1734" t="n">
        <v>2002</v>
      </c>
      <c r="B1734">
        <f>'Input EIA Imports Petroleum'!A1733</f>
        <v/>
      </c>
      <c r="C1734">
        <f>'Input EIA Imports Petroleum'!K1733</f>
        <v/>
      </c>
      <c r="D1734">
        <f>'Input EIA Imports Petroleum'!L1733</f>
        <v/>
      </c>
      <c r="E1734">
        <f>VLOOKUP('Input EIA Imports Petroleum'!$E1733,'EIA Petroleum Classification'!$A:$B,2,FALSE)</f>
        <v/>
      </c>
    </row>
    <row r="1735" spans="1:5">
      <c r="A1735" t="n">
        <v>2002</v>
      </c>
      <c r="B1735">
        <f>'Input EIA Imports Petroleum'!A1734</f>
        <v/>
      </c>
      <c r="C1735">
        <f>'Input EIA Imports Petroleum'!K1734</f>
        <v/>
      </c>
      <c r="D1735">
        <f>'Input EIA Imports Petroleum'!L1734</f>
        <v/>
      </c>
      <c r="E1735">
        <f>VLOOKUP('Input EIA Imports Petroleum'!$E1734,'EIA Petroleum Classification'!$A:$B,2,FALSE)</f>
        <v/>
      </c>
    </row>
    <row r="1736" spans="1:5">
      <c r="A1736" t="n">
        <v>2002</v>
      </c>
      <c r="B1736">
        <f>'Input EIA Imports Petroleum'!A1735</f>
        <v/>
      </c>
      <c r="C1736">
        <f>'Input EIA Imports Petroleum'!K1735</f>
        <v/>
      </c>
      <c r="D1736">
        <f>'Input EIA Imports Petroleum'!L1735</f>
        <v/>
      </c>
      <c r="E1736">
        <f>VLOOKUP('Input EIA Imports Petroleum'!$E1735,'EIA Petroleum Classification'!$A:$B,2,FALSE)</f>
        <v/>
      </c>
    </row>
    <row r="1737" spans="1:5">
      <c r="A1737" t="n">
        <v>2002</v>
      </c>
      <c r="B1737">
        <f>'Input EIA Imports Petroleum'!A1736</f>
        <v/>
      </c>
      <c r="C1737">
        <f>'Input EIA Imports Petroleum'!K1736</f>
        <v/>
      </c>
      <c r="D1737">
        <f>'Input EIA Imports Petroleum'!L1736</f>
        <v/>
      </c>
      <c r="E1737">
        <f>VLOOKUP('Input EIA Imports Petroleum'!$E1736,'EIA Petroleum Classification'!$A:$B,2,FALSE)</f>
        <v/>
      </c>
    </row>
    <row r="1738" spans="1:5">
      <c r="A1738" t="n">
        <v>2002</v>
      </c>
      <c r="B1738">
        <f>'Input EIA Imports Petroleum'!A1737</f>
        <v/>
      </c>
      <c r="C1738">
        <f>'Input EIA Imports Petroleum'!K1737</f>
        <v/>
      </c>
      <c r="D1738">
        <f>'Input EIA Imports Petroleum'!L1737</f>
        <v/>
      </c>
      <c r="E1738">
        <f>VLOOKUP('Input EIA Imports Petroleum'!$E1737,'EIA Petroleum Classification'!$A:$B,2,FALSE)</f>
        <v/>
      </c>
    </row>
    <row r="1739" spans="1:5">
      <c r="A1739" t="n">
        <v>2002</v>
      </c>
      <c r="B1739">
        <f>'Input EIA Imports Petroleum'!A1738</f>
        <v/>
      </c>
      <c r="C1739">
        <f>'Input EIA Imports Petroleum'!K1738</f>
        <v/>
      </c>
      <c r="D1739">
        <f>'Input EIA Imports Petroleum'!L1738</f>
        <v/>
      </c>
      <c r="E1739">
        <f>VLOOKUP('Input EIA Imports Petroleum'!$E1738,'EIA Petroleum Classification'!$A:$B,2,FALSE)</f>
        <v/>
      </c>
    </row>
    <row r="1740" spans="1:5">
      <c r="A1740" t="n">
        <v>2002</v>
      </c>
      <c r="B1740">
        <f>'Input EIA Imports Petroleum'!A1739</f>
        <v/>
      </c>
      <c r="C1740">
        <f>'Input EIA Imports Petroleum'!K1739</f>
        <v/>
      </c>
      <c r="D1740">
        <f>'Input EIA Imports Petroleum'!L1739</f>
        <v/>
      </c>
      <c r="E1740">
        <f>VLOOKUP('Input EIA Imports Petroleum'!$E1739,'EIA Petroleum Classification'!$A:$B,2,FALSE)</f>
        <v/>
      </c>
    </row>
    <row r="1741" spans="1:5">
      <c r="A1741" t="n">
        <v>2002</v>
      </c>
      <c r="B1741">
        <f>'Input EIA Imports Petroleum'!A1740</f>
        <v/>
      </c>
      <c r="C1741">
        <f>'Input EIA Imports Petroleum'!K1740</f>
        <v/>
      </c>
      <c r="D1741">
        <f>'Input EIA Imports Petroleum'!L1740</f>
        <v/>
      </c>
      <c r="E1741">
        <f>VLOOKUP('Input EIA Imports Petroleum'!$E1740,'EIA Petroleum Classification'!$A:$B,2,FALSE)</f>
        <v/>
      </c>
    </row>
    <row r="1742" spans="1:5">
      <c r="A1742" t="n">
        <v>2002</v>
      </c>
      <c r="B1742">
        <f>'Input EIA Imports Petroleum'!A1741</f>
        <v/>
      </c>
      <c r="C1742">
        <f>'Input EIA Imports Petroleum'!K1741</f>
        <v/>
      </c>
      <c r="D1742">
        <f>'Input EIA Imports Petroleum'!L1741</f>
        <v/>
      </c>
      <c r="E1742">
        <f>VLOOKUP('Input EIA Imports Petroleum'!$E1741,'EIA Petroleum Classification'!$A:$B,2,FALSE)</f>
        <v/>
      </c>
    </row>
    <row r="1743" spans="1:5">
      <c r="A1743" t="n">
        <v>2002</v>
      </c>
      <c r="B1743">
        <f>'Input EIA Imports Petroleum'!A1742</f>
        <v/>
      </c>
      <c r="C1743">
        <f>'Input EIA Imports Petroleum'!K1742</f>
        <v/>
      </c>
      <c r="D1743">
        <f>'Input EIA Imports Petroleum'!L1742</f>
        <v/>
      </c>
      <c r="E1743">
        <f>VLOOKUP('Input EIA Imports Petroleum'!$E1742,'EIA Petroleum Classification'!$A:$B,2,FALSE)</f>
        <v/>
      </c>
    </row>
    <row r="1744" spans="1:5">
      <c r="A1744" t="n">
        <v>2002</v>
      </c>
      <c r="B1744">
        <f>'Input EIA Imports Petroleum'!A1743</f>
        <v/>
      </c>
      <c r="C1744">
        <f>'Input EIA Imports Petroleum'!K1743</f>
        <v/>
      </c>
      <c r="D1744">
        <f>'Input EIA Imports Petroleum'!L1743</f>
        <v/>
      </c>
      <c r="E1744">
        <f>VLOOKUP('Input EIA Imports Petroleum'!$E1743,'EIA Petroleum Classification'!$A:$B,2,FALSE)</f>
        <v/>
      </c>
    </row>
    <row r="1745" spans="1:5">
      <c r="A1745" t="n">
        <v>2002</v>
      </c>
      <c r="B1745">
        <f>'Input EIA Imports Petroleum'!A1744</f>
        <v/>
      </c>
      <c r="C1745">
        <f>'Input EIA Imports Petroleum'!K1744</f>
        <v/>
      </c>
      <c r="D1745">
        <f>'Input EIA Imports Petroleum'!L1744</f>
        <v/>
      </c>
      <c r="E1745">
        <f>VLOOKUP('Input EIA Imports Petroleum'!$E1744,'EIA Petroleum Classification'!$A:$B,2,FALSE)</f>
        <v/>
      </c>
    </row>
    <row r="1746" spans="1:5">
      <c r="A1746" t="n">
        <v>2002</v>
      </c>
      <c r="B1746">
        <f>'Input EIA Imports Petroleum'!A1745</f>
        <v/>
      </c>
      <c r="C1746">
        <f>'Input EIA Imports Petroleum'!K1745</f>
        <v/>
      </c>
      <c r="D1746">
        <f>'Input EIA Imports Petroleum'!L1745</f>
        <v/>
      </c>
      <c r="E1746">
        <f>VLOOKUP('Input EIA Imports Petroleum'!$E1745,'EIA Petroleum Classification'!$A:$B,2,FALSE)</f>
        <v/>
      </c>
    </row>
    <row r="1747" spans="1:5">
      <c r="A1747" t="n">
        <v>2002</v>
      </c>
      <c r="B1747">
        <f>'Input EIA Imports Petroleum'!A1746</f>
        <v/>
      </c>
      <c r="C1747">
        <f>'Input EIA Imports Petroleum'!K1746</f>
        <v/>
      </c>
      <c r="D1747">
        <f>'Input EIA Imports Petroleum'!L1746</f>
        <v/>
      </c>
      <c r="E1747">
        <f>VLOOKUP('Input EIA Imports Petroleum'!$E1746,'EIA Petroleum Classification'!$A:$B,2,FALSE)</f>
        <v/>
      </c>
    </row>
    <row r="1748" spans="1:5">
      <c r="A1748" t="n">
        <v>2002</v>
      </c>
      <c r="B1748">
        <f>'Input EIA Imports Petroleum'!A1747</f>
        <v/>
      </c>
      <c r="C1748">
        <f>'Input EIA Imports Petroleum'!K1747</f>
        <v/>
      </c>
      <c r="D1748">
        <f>'Input EIA Imports Petroleum'!L1747</f>
        <v/>
      </c>
      <c r="E1748">
        <f>VLOOKUP('Input EIA Imports Petroleum'!$E1747,'EIA Petroleum Classification'!$A:$B,2,FALSE)</f>
        <v/>
      </c>
    </row>
    <row r="1749" spans="1:5">
      <c r="A1749" t="n">
        <v>2002</v>
      </c>
      <c r="B1749">
        <f>'Input EIA Imports Petroleum'!A1748</f>
        <v/>
      </c>
      <c r="C1749">
        <f>'Input EIA Imports Petroleum'!K1748</f>
        <v/>
      </c>
      <c r="D1749">
        <f>'Input EIA Imports Petroleum'!L1748</f>
        <v/>
      </c>
      <c r="E1749">
        <f>VLOOKUP('Input EIA Imports Petroleum'!$E1748,'EIA Petroleum Classification'!$A:$B,2,FALSE)</f>
        <v/>
      </c>
    </row>
    <row r="1750" spans="1:5">
      <c r="A1750" t="n">
        <v>2002</v>
      </c>
      <c r="B1750">
        <f>'Input EIA Imports Petroleum'!A1749</f>
        <v/>
      </c>
      <c r="C1750">
        <f>'Input EIA Imports Petroleum'!K1749</f>
        <v/>
      </c>
      <c r="D1750">
        <f>'Input EIA Imports Petroleum'!L1749</f>
        <v/>
      </c>
      <c r="E1750">
        <f>VLOOKUP('Input EIA Imports Petroleum'!$E1749,'EIA Petroleum Classification'!$A:$B,2,FALSE)</f>
        <v/>
      </c>
    </row>
    <row r="1751" spans="1:5">
      <c r="A1751" t="n">
        <v>2002</v>
      </c>
      <c r="B1751">
        <f>'Input EIA Imports Petroleum'!A1750</f>
        <v/>
      </c>
      <c r="C1751">
        <f>'Input EIA Imports Petroleum'!K1750</f>
        <v/>
      </c>
      <c r="D1751">
        <f>'Input EIA Imports Petroleum'!L1750</f>
        <v/>
      </c>
      <c r="E1751">
        <f>VLOOKUP('Input EIA Imports Petroleum'!$E1750,'EIA Petroleum Classification'!$A:$B,2,FALSE)</f>
        <v/>
      </c>
    </row>
    <row r="1752" spans="1:5">
      <c r="A1752" t="n">
        <v>2002</v>
      </c>
      <c r="B1752">
        <f>'Input EIA Imports Petroleum'!A1751</f>
        <v/>
      </c>
      <c r="C1752">
        <f>'Input EIA Imports Petroleum'!K1751</f>
        <v/>
      </c>
      <c r="D1752">
        <f>'Input EIA Imports Petroleum'!L1751</f>
        <v/>
      </c>
      <c r="E1752">
        <f>VLOOKUP('Input EIA Imports Petroleum'!$E1751,'EIA Petroleum Classification'!$A:$B,2,FALSE)</f>
        <v/>
      </c>
    </row>
    <row r="1753" spans="1:5">
      <c r="A1753" t="n">
        <v>2002</v>
      </c>
      <c r="B1753">
        <f>'Input EIA Imports Petroleum'!A1752</f>
        <v/>
      </c>
      <c r="C1753">
        <f>'Input EIA Imports Petroleum'!K1752</f>
        <v/>
      </c>
      <c r="D1753">
        <f>'Input EIA Imports Petroleum'!L1752</f>
        <v/>
      </c>
      <c r="E1753">
        <f>VLOOKUP('Input EIA Imports Petroleum'!$E1752,'EIA Petroleum Classification'!$A:$B,2,FALSE)</f>
        <v/>
      </c>
    </row>
    <row r="1754" spans="1:5">
      <c r="A1754" t="n">
        <v>2002</v>
      </c>
      <c r="B1754">
        <f>'Input EIA Imports Petroleum'!A1753</f>
        <v/>
      </c>
      <c r="C1754">
        <f>'Input EIA Imports Petroleum'!K1753</f>
        <v/>
      </c>
      <c r="D1754">
        <f>'Input EIA Imports Petroleum'!L1753</f>
        <v/>
      </c>
      <c r="E1754">
        <f>VLOOKUP('Input EIA Imports Petroleum'!$E1753,'EIA Petroleum Classification'!$A:$B,2,FALSE)</f>
        <v/>
      </c>
    </row>
    <row r="1755" spans="1:5">
      <c r="A1755" t="n">
        <v>2002</v>
      </c>
      <c r="B1755">
        <f>'Input EIA Imports Petroleum'!A1754</f>
        <v/>
      </c>
      <c r="C1755">
        <f>'Input EIA Imports Petroleum'!K1754</f>
        <v/>
      </c>
      <c r="D1755">
        <f>'Input EIA Imports Petroleum'!L1754</f>
        <v/>
      </c>
      <c r="E1755">
        <f>VLOOKUP('Input EIA Imports Petroleum'!$E1754,'EIA Petroleum Classification'!$A:$B,2,FALSE)</f>
        <v/>
      </c>
    </row>
    <row r="1756" spans="1:5">
      <c r="A1756" t="n">
        <v>2002</v>
      </c>
      <c r="B1756">
        <f>'Input EIA Imports Petroleum'!A1755</f>
        <v/>
      </c>
      <c r="C1756">
        <f>'Input EIA Imports Petroleum'!K1755</f>
        <v/>
      </c>
      <c r="D1756">
        <f>'Input EIA Imports Petroleum'!L1755</f>
        <v/>
      </c>
      <c r="E1756">
        <f>VLOOKUP('Input EIA Imports Petroleum'!$E1755,'EIA Petroleum Classification'!$A:$B,2,FALSE)</f>
        <v/>
      </c>
    </row>
    <row r="1757" spans="1:5">
      <c r="A1757" t="n">
        <v>2002</v>
      </c>
      <c r="B1757">
        <f>'Input EIA Imports Petroleum'!A1756</f>
        <v/>
      </c>
      <c r="C1757">
        <f>'Input EIA Imports Petroleum'!K1756</f>
        <v/>
      </c>
      <c r="D1757">
        <f>'Input EIA Imports Petroleum'!L1756</f>
        <v/>
      </c>
      <c r="E1757">
        <f>VLOOKUP('Input EIA Imports Petroleum'!$E1756,'EIA Petroleum Classification'!$A:$B,2,FALSE)</f>
        <v/>
      </c>
    </row>
    <row r="1758" spans="1:5">
      <c r="A1758" t="n">
        <v>2002</v>
      </c>
      <c r="B1758">
        <f>'Input EIA Imports Petroleum'!A1757</f>
        <v/>
      </c>
      <c r="C1758">
        <f>'Input EIA Imports Petroleum'!K1757</f>
        <v/>
      </c>
      <c r="D1758">
        <f>'Input EIA Imports Petroleum'!L1757</f>
        <v/>
      </c>
      <c r="E1758">
        <f>VLOOKUP('Input EIA Imports Petroleum'!$E1757,'EIA Petroleum Classification'!$A:$B,2,FALSE)</f>
        <v/>
      </c>
    </row>
    <row r="1759" spans="1:5">
      <c r="A1759" t="n">
        <v>2002</v>
      </c>
      <c r="B1759">
        <f>'Input EIA Imports Petroleum'!A1758</f>
        <v/>
      </c>
      <c r="C1759">
        <f>'Input EIA Imports Petroleum'!K1758</f>
        <v/>
      </c>
      <c r="D1759">
        <f>'Input EIA Imports Petroleum'!L1758</f>
        <v/>
      </c>
      <c r="E1759">
        <f>VLOOKUP('Input EIA Imports Petroleum'!$E1758,'EIA Petroleum Classification'!$A:$B,2,FALSE)</f>
        <v/>
      </c>
    </row>
    <row r="1760" spans="1:5">
      <c r="A1760" t="n">
        <v>2002</v>
      </c>
      <c r="B1760">
        <f>'Input EIA Imports Petroleum'!A1759</f>
        <v/>
      </c>
      <c r="C1760">
        <f>'Input EIA Imports Petroleum'!K1759</f>
        <v/>
      </c>
      <c r="D1760">
        <f>'Input EIA Imports Petroleum'!L1759</f>
        <v/>
      </c>
      <c r="E1760">
        <f>VLOOKUP('Input EIA Imports Petroleum'!$E1759,'EIA Petroleum Classification'!$A:$B,2,FALSE)</f>
        <v/>
      </c>
    </row>
    <row r="1761" spans="1:5">
      <c r="A1761" t="n">
        <v>2002</v>
      </c>
      <c r="B1761">
        <f>'Input EIA Imports Petroleum'!A1760</f>
        <v/>
      </c>
      <c r="C1761">
        <f>'Input EIA Imports Petroleum'!K1760</f>
        <v/>
      </c>
      <c r="D1761">
        <f>'Input EIA Imports Petroleum'!L1760</f>
        <v/>
      </c>
      <c r="E1761">
        <f>VLOOKUP('Input EIA Imports Petroleum'!$E1760,'EIA Petroleum Classification'!$A:$B,2,FALSE)</f>
        <v/>
      </c>
    </row>
    <row r="1762" spans="1:5">
      <c r="A1762" t="n">
        <v>2002</v>
      </c>
      <c r="B1762">
        <f>'Input EIA Imports Petroleum'!A1761</f>
        <v/>
      </c>
      <c r="C1762">
        <f>'Input EIA Imports Petroleum'!K1761</f>
        <v/>
      </c>
      <c r="D1762">
        <f>'Input EIA Imports Petroleum'!L1761</f>
        <v/>
      </c>
      <c r="E1762">
        <f>VLOOKUP('Input EIA Imports Petroleum'!$E1761,'EIA Petroleum Classification'!$A:$B,2,FALSE)</f>
        <v/>
      </c>
    </row>
    <row r="1763" spans="1:5">
      <c r="A1763" t="n">
        <v>2002</v>
      </c>
      <c r="B1763">
        <f>'Input EIA Imports Petroleum'!A1762</f>
        <v/>
      </c>
      <c r="C1763">
        <f>'Input EIA Imports Petroleum'!K1762</f>
        <v/>
      </c>
      <c r="D1763">
        <f>'Input EIA Imports Petroleum'!L1762</f>
        <v/>
      </c>
      <c r="E1763">
        <f>VLOOKUP('Input EIA Imports Petroleum'!$E1762,'EIA Petroleum Classification'!$A:$B,2,FALSE)</f>
        <v/>
      </c>
    </row>
    <row r="1764" spans="1:5">
      <c r="A1764" t="n">
        <v>2002</v>
      </c>
      <c r="B1764">
        <f>'Input EIA Imports Petroleum'!A1763</f>
        <v/>
      </c>
      <c r="C1764">
        <f>'Input EIA Imports Petroleum'!K1763</f>
        <v/>
      </c>
      <c r="D1764">
        <f>'Input EIA Imports Petroleum'!L1763</f>
        <v/>
      </c>
      <c r="E1764">
        <f>VLOOKUP('Input EIA Imports Petroleum'!$E1763,'EIA Petroleum Classification'!$A:$B,2,FALSE)</f>
        <v/>
      </c>
    </row>
    <row r="1765" spans="1:5">
      <c r="A1765" t="n">
        <v>2002</v>
      </c>
      <c r="B1765">
        <f>'Input EIA Imports Petroleum'!A1764</f>
        <v/>
      </c>
      <c r="C1765">
        <f>'Input EIA Imports Petroleum'!K1764</f>
        <v/>
      </c>
      <c r="D1765">
        <f>'Input EIA Imports Petroleum'!L1764</f>
        <v/>
      </c>
      <c r="E1765">
        <f>VLOOKUP('Input EIA Imports Petroleum'!$E1764,'EIA Petroleum Classification'!$A:$B,2,FALSE)</f>
        <v/>
      </c>
    </row>
    <row r="1766" spans="1:5">
      <c r="A1766" t="n">
        <v>2002</v>
      </c>
      <c r="B1766">
        <f>'Input EIA Imports Petroleum'!A1765</f>
        <v/>
      </c>
      <c r="C1766">
        <f>'Input EIA Imports Petroleum'!K1765</f>
        <v/>
      </c>
      <c r="D1766">
        <f>'Input EIA Imports Petroleum'!L1765</f>
        <v/>
      </c>
      <c r="E1766">
        <f>VLOOKUP('Input EIA Imports Petroleum'!$E1765,'EIA Petroleum Classification'!$A:$B,2,FALSE)</f>
        <v/>
      </c>
    </row>
    <row r="1767" spans="1:5">
      <c r="A1767" t="n">
        <v>2002</v>
      </c>
      <c r="B1767">
        <f>'Input EIA Imports Petroleum'!A1766</f>
        <v/>
      </c>
      <c r="C1767">
        <f>'Input EIA Imports Petroleum'!K1766</f>
        <v/>
      </c>
      <c r="D1767">
        <f>'Input EIA Imports Petroleum'!L1766</f>
        <v/>
      </c>
      <c r="E1767">
        <f>VLOOKUP('Input EIA Imports Petroleum'!$E1766,'EIA Petroleum Classification'!$A:$B,2,FALSE)</f>
        <v/>
      </c>
    </row>
    <row r="1768" spans="1:5">
      <c r="A1768" t="n">
        <v>2002</v>
      </c>
      <c r="B1768">
        <f>'Input EIA Imports Petroleum'!A1767</f>
        <v/>
      </c>
      <c r="C1768">
        <f>'Input EIA Imports Petroleum'!K1767</f>
        <v/>
      </c>
      <c r="D1768">
        <f>'Input EIA Imports Petroleum'!L1767</f>
        <v/>
      </c>
      <c r="E1768">
        <f>VLOOKUP('Input EIA Imports Petroleum'!$E1767,'EIA Petroleum Classification'!$A:$B,2,FALSE)</f>
        <v/>
      </c>
    </row>
    <row r="1769" spans="1:5">
      <c r="A1769" t="n">
        <v>2002</v>
      </c>
      <c r="B1769">
        <f>'Input EIA Imports Petroleum'!A1768</f>
        <v/>
      </c>
      <c r="C1769">
        <f>'Input EIA Imports Petroleum'!K1768</f>
        <v/>
      </c>
      <c r="D1769">
        <f>'Input EIA Imports Petroleum'!L1768</f>
        <v/>
      </c>
      <c r="E1769">
        <f>VLOOKUP('Input EIA Imports Petroleum'!$E1768,'EIA Petroleum Classification'!$A:$B,2,FALSE)</f>
        <v/>
      </c>
    </row>
    <row r="1770" spans="1:5">
      <c r="A1770" t="n">
        <v>2002</v>
      </c>
      <c r="B1770">
        <f>'Input EIA Imports Petroleum'!A1769</f>
        <v/>
      </c>
      <c r="C1770">
        <f>'Input EIA Imports Petroleum'!K1769</f>
        <v/>
      </c>
      <c r="D1770">
        <f>'Input EIA Imports Petroleum'!L1769</f>
        <v/>
      </c>
      <c r="E1770">
        <f>VLOOKUP('Input EIA Imports Petroleum'!$E1769,'EIA Petroleum Classification'!$A:$B,2,FALSE)</f>
        <v/>
      </c>
    </row>
    <row r="1771" spans="1:5">
      <c r="A1771" t="n">
        <v>2002</v>
      </c>
      <c r="B1771">
        <f>'Input EIA Imports Petroleum'!A1770</f>
        <v/>
      </c>
      <c r="C1771">
        <f>'Input EIA Imports Petroleum'!K1770</f>
        <v/>
      </c>
      <c r="D1771">
        <f>'Input EIA Imports Petroleum'!L1770</f>
        <v/>
      </c>
      <c r="E1771">
        <f>VLOOKUP('Input EIA Imports Petroleum'!$E1770,'EIA Petroleum Classification'!$A:$B,2,FALSE)</f>
        <v/>
      </c>
    </row>
    <row r="1772" spans="1:5">
      <c r="A1772" t="n">
        <v>2002</v>
      </c>
      <c r="B1772">
        <f>'Input EIA Imports Petroleum'!A1771</f>
        <v/>
      </c>
      <c r="C1772">
        <f>'Input EIA Imports Petroleum'!K1771</f>
        <v/>
      </c>
      <c r="D1772">
        <f>'Input EIA Imports Petroleum'!L1771</f>
        <v/>
      </c>
      <c r="E1772">
        <f>VLOOKUP('Input EIA Imports Petroleum'!$E1771,'EIA Petroleum Classification'!$A:$B,2,FALSE)</f>
        <v/>
      </c>
    </row>
    <row r="1773" spans="1:5">
      <c r="A1773" t="n">
        <v>2002</v>
      </c>
      <c r="B1773">
        <f>'Input EIA Imports Petroleum'!A1772</f>
        <v/>
      </c>
      <c r="C1773">
        <f>'Input EIA Imports Petroleum'!K1772</f>
        <v/>
      </c>
      <c r="D1773">
        <f>'Input EIA Imports Petroleum'!L1772</f>
        <v/>
      </c>
      <c r="E1773">
        <f>VLOOKUP('Input EIA Imports Petroleum'!$E1772,'EIA Petroleum Classification'!$A:$B,2,FALSE)</f>
        <v/>
      </c>
    </row>
    <row r="1774" spans="1:5">
      <c r="A1774" t="n">
        <v>2002</v>
      </c>
      <c r="B1774">
        <f>'Input EIA Imports Petroleum'!A1773</f>
        <v/>
      </c>
      <c r="C1774">
        <f>'Input EIA Imports Petroleum'!K1773</f>
        <v/>
      </c>
      <c r="D1774">
        <f>'Input EIA Imports Petroleum'!L1773</f>
        <v/>
      </c>
      <c r="E1774">
        <f>VLOOKUP('Input EIA Imports Petroleum'!$E1773,'EIA Petroleum Classification'!$A:$B,2,FALSE)</f>
        <v/>
      </c>
    </row>
    <row r="1775" spans="1:5">
      <c r="A1775" t="n">
        <v>2002</v>
      </c>
      <c r="B1775">
        <f>'Input EIA Imports Petroleum'!A1774</f>
        <v/>
      </c>
      <c r="C1775">
        <f>'Input EIA Imports Petroleum'!K1774</f>
        <v/>
      </c>
      <c r="D1775">
        <f>'Input EIA Imports Petroleum'!L1774</f>
        <v/>
      </c>
      <c r="E1775">
        <f>VLOOKUP('Input EIA Imports Petroleum'!$E1774,'EIA Petroleum Classification'!$A:$B,2,FALSE)</f>
        <v/>
      </c>
    </row>
    <row r="1776" spans="1:5">
      <c r="A1776" t="n">
        <v>2002</v>
      </c>
      <c r="B1776">
        <f>'Input EIA Imports Petroleum'!A1775</f>
        <v/>
      </c>
      <c r="C1776">
        <f>'Input EIA Imports Petroleum'!K1775</f>
        <v/>
      </c>
      <c r="D1776">
        <f>'Input EIA Imports Petroleum'!L1775</f>
        <v/>
      </c>
      <c r="E1776">
        <f>VLOOKUP('Input EIA Imports Petroleum'!$E1775,'EIA Petroleum Classification'!$A:$B,2,FALSE)</f>
        <v/>
      </c>
    </row>
    <row r="1777" spans="1:5">
      <c r="A1777" t="n">
        <v>2002</v>
      </c>
      <c r="B1777">
        <f>'Input EIA Imports Petroleum'!A1776</f>
        <v/>
      </c>
      <c r="C1777">
        <f>'Input EIA Imports Petroleum'!K1776</f>
        <v/>
      </c>
      <c r="D1777">
        <f>'Input EIA Imports Petroleum'!L1776</f>
        <v/>
      </c>
      <c r="E1777">
        <f>VLOOKUP('Input EIA Imports Petroleum'!$E1776,'EIA Petroleum Classification'!$A:$B,2,FALSE)</f>
        <v/>
      </c>
    </row>
    <row r="1778" spans="1:5">
      <c r="A1778" t="n">
        <v>2002</v>
      </c>
      <c r="B1778">
        <f>'Input EIA Imports Petroleum'!A1777</f>
        <v/>
      </c>
      <c r="C1778">
        <f>'Input EIA Imports Petroleum'!K1777</f>
        <v/>
      </c>
      <c r="D1778">
        <f>'Input EIA Imports Petroleum'!L1777</f>
        <v/>
      </c>
      <c r="E1778">
        <f>VLOOKUP('Input EIA Imports Petroleum'!$E1777,'EIA Petroleum Classification'!$A:$B,2,FALSE)</f>
        <v/>
      </c>
    </row>
    <row r="1779" spans="1:5">
      <c r="A1779" t="n">
        <v>2002</v>
      </c>
      <c r="B1779">
        <f>'Input EIA Imports Petroleum'!A1778</f>
        <v/>
      </c>
      <c r="C1779">
        <f>'Input EIA Imports Petroleum'!K1778</f>
        <v/>
      </c>
      <c r="D1779">
        <f>'Input EIA Imports Petroleum'!L1778</f>
        <v/>
      </c>
      <c r="E1779">
        <f>VLOOKUP('Input EIA Imports Petroleum'!$E1778,'EIA Petroleum Classification'!$A:$B,2,FALSE)</f>
        <v/>
      </c>
    </row>
    <row r="1780" spans="1:5">
      <c r="A1780" t="n">
        <v>2002</v>
      </c>
      <c r="B1780">
        <f>'Input EIA Imports Petroleum'!A1779</f>
        <v/>
      </c>
      <c r="C1780">
        <f>'Input EIA Imports Petroleum'!K1779</f>
        <v/>
      </c>
      <c r="D1780">
        <f>'Input EIA Imports Petroleum'!L1779</f>
        <v/>
      </c>
      <c r="E1780">
        <f>VLOOKUP('Input EIA Imports Petroleum'!$E1779,'EIA Petroleum Classification'!$A:$B,2,FALSE)</f>
        <v/>
      </c>
    </row>
    <row r="1781" spans="1:5">
      <c r="A1781" t="n">
        <v>2002</v>
      </c>
      <c r="B1781">
        <f>'Input EIA Imports Petroleum'!A1780</f>
        <v/>
      </c>
      <c r="C1781">
        <f>'Input EIA Imports Petroleum'!K1780</f>
        <v/>
      </c>
      <c r="D1781">
        <f>'Input EIA Imports Petroleum'!L1780</f>
        <v/>
      </c>
      <c r="E1781">
        <f>VLOOKUP('Input EIA Imports Petroleum'!$E1780,'EIA Petroleum Classification'!$A:$B,2,FALSE)</f>
        <v/>
      </c>
    </row>
    <row r="1782" spans="1:5">
      <c r="A1782" t="n">
        <v>2002</v>
      </c>
      <c r="B1782">
        <f>'Input EIA Imports Petroleum'!A1781</f>
        <v/>
      </c>
      <c r="C1782">
        <f>'Input EIA Imports Petroleum'!K1781</f>
        <v/>
      </c>
      <c r="D1782">
        <f>'Input EIA Imports Petroleum'!L1781</f>
        <v/>
      </c>
      <c r="E1782">
        <f>VLOOKUP('Input EIA Imports Petroleum'!$E1781,'EIA Petroleum Classification'!$A:$B,2,FALSE)</f>
        <v/>
      </c>
    </row>
    <row r="1783" spans="1:5">
      <c r="A1783" t="n">
        <v>2002</v>
      </c>
      <c r="B1783">
        <f>'Input EIA Imports Petroleum'!A1782</f>
        <v/>
      </c>
      <c r="C1783">
        <f>'Input EIA Imports Petroleum'!K1782</f>
        <v/>
      </c>
      <c r="D1783">
        <f>'Input EIA Imports Petroleum'!L1782</f>
        <v/>
      </c>
      <c r="E1783">
        <f>VLOOKUP('Input EIA Imports Petroleum'!$E1782,'EIA Petroleum Classification'!$A:$B,2,FALSE)</f>
        <v/>
      </c>
    </row>
    <row r="1784" spans="1:5">
      <c r="A1784" t="n">
        <v>2002</v>
      </c>
      <c r="B1784">
        <f>'Input EIA Imports Petroleum'!A1783</f>
        <v/>
      </c>
      <c r="C1784">
        <f>'Input EIA Imports Petroleum'!K1783</f>
        <v/>
      </c>
      <c r="D1784">
        <f>'Input EIA Imports Petroleum'!L1783</f>
        <v/>
      </c>
      <c r="E1784">
        <f>VLOOKUP('Input EIA Imports Petroleum'!$E1783,'EIA Petroleum Classification'!$A:$B,2,FALSE)</f>
        <v/>
      </c>
    </row>
    <row r="1785" spans="1:5">
      <c r="A1785" t="n">
        <v>2002</v>
      </c>
      <c r="B1785">
        <f>'Input EIA Imports Petroleum'!A1784</f>
        <v/>
      </c>
      <c r="C1785">
        <f>'Input EIA Imports Petroleum'!K1784</f>
        <v/>
      </c>
      <c r="D1785">
        <f>'Input EIA Imports Petroleum'!L1784</f>
        <v/>
      </c>
      <c r="E1785">
        <f>VLOOKUP('Input EIA Imports Petroleum'!$E1784,'EIA Petroleum Classification'!$A:$B,2,FALSE)</f>
        <v/>
      </c>
    </row>
    <row r="1786" spans="1:5">
      <c r="A1786" t="n">
        <v>2002</v>
      </c>
      <c r="B1786">
        <f>'Input EIA Imports Petroleum'!A1785</f>
        <v/>
      </c>
      <c r="C1786">
        <f>'Input EIA Imports Petroleum'!K1785</f>
        <v/>
      </c>
      <c r="D1786">
        <f>'Input EIA Imports Petroleum'!L1785</f>
        <v/>
      </c>
      <c r="E1786">
        <f>VLOOKUP('Input EIA Imports Petroleum'!$E1785,'EIA Petroleum Classification'!$A:$B,2,FALSE)</f>
        <v/>
      </c>
    </row>
    <row r="1787" spans="1:5">
      <c r="A1787" t="n">
        <v>2002</v>
      </c>
      <c r="B1787">
        <f>'Input EIA Imports Petroleum'!A1786</f>
        <v/>
      </c>
      <c r="C1787">
        <f>'Input EIA Imports Petroleum'!K1786</f>
        <v/>
      </c>
      <c r="D1787">
        <f>'Input EIA Imports Petroleum'!L1786</f>
        <v/>
      </c>
      <c r="E1787">
        <f>VLOOKUP('Input EIA Imports Petroleum'!$E1786,'EIA Petroleum Classification'!$A:$B,2,FALSE)</f>
        <v/>
      </c>
    </row>
    <row r="1788" spans="1:5">
      <c r="A1788" t="n">
        <v>2002</v>
      </c>
      <c r="B1788">
        <f>'Input EIA Imports Petroleum'!A1787</f>
        <v/>
      </c>
      <c r="C1788">
        <f>'Input EIA Imports Petroleum'!K1787</f>
        <v/>
      </c>
      <c r="D1788">
        <f>'Input EIA Imports Petroleum'!L1787</f>
        <v/>
      </c>
      <c r="E1788">
        <f>VLOOKUP('Input EIA Imports Petroleum'!$E1787,'EIA Petroleum Classification'!$A:$B,2,FALSE)</f>
        <v/>
      </c>
    </row>
    <row r="1789" spans="1:5">
      <c r="A1789" t="n">
        <v>2002</v>
      </c>
      <c r="B1789">
        <f>'Input EIA Imports Petroleum'!A1788</f>
        <v/>
      </c>
      <c r="C1789">
        <f>'Input EIA Imports Petroleum'!K1788</f>
        <v/>
      </c>
      <c r="D1789">
        <f>'Input EIA Imports Petroleum'!L1788</f>
        <v/>
      </c>
      <c r="E1789">
        <f>VLOOKUP('Input EIA Imports Petroleum'!$E1788,'EIA Petroleum Classification'!$A:$B,2,FALSE)</f>
        <v/>
      </c>
    </row>
    <row r="1790" spans="1:5">
      <c r="A1790" t="n">
        <v>2002</v>
      </c>
      <c r="B1790">
        <f>'Input EIA Imports Petroleum'!A1789</f>
        <v/>
      </c>
      <c r="C1790">
        <f>'Input EIA Imports Petroleum'!K1789</f>
        <v/>
      </c>
      <c r="D1790">
        <f>'Input EIA Imports Petroleum'!L1789</f>
        <v/>
      </c>
      <c r="E1790">
        <f>VLOOKUP('Input EIA Imports Petroleum'!$E1789,'EIA Petroleum Classification'!$A:$B,2,FALSE)</f>
        <v/>
      </c>
    </row>
    <row r="1791" spans="1:5">
      <c r="A1791" t="n">
        <v>2002</v>
      </c>
      <c r="B1791">
        <f>'Input EIA Imports Petroleum'!A1790</f>
        <v/>
      </c>
      <c r="C1791">
        <f>'Input EIA Imports Petroleum'!K1790</f>
        <v/>
      </c>
      <c r="D1791">
        <f>'Input EIA Imports Petroleum'!L1790</f>
        <v/>
      </c>
      <c r="E1791">
        <f>VLOOKUP('Input EIA Imports Petroleum'!$E1790,'EIA Petroleum Classification'!$A:$B,2,FALSE)</f>
        <v/>
      </c>
    </row>
    <row r="1792" spans="1:5">
      <c r="A1792" t="n">
        <v>2002</v>
      </c>
      <c r="B1792">
        <f>'Input EIA Imports Petroleum'!A1791</f>
        <v/>
      </c>
      <c r="C1792">
        <f>'Input EIA Imports Petroleum'!K1791</f>
        <v/>
      </c>
      <c r="D1792">
        <f>'Input EIA Imports Petroleum'!L1791</f>
        <v/>
      </c>
      <c r="E1792">
        <f>VLOOKUP('Input EIA Imports Petroleum'!$E1791,'EIA Petroleum Classification'!$A:$B,2,FALSE)</f>
        <v/>
      </c>
    </row>
    <row r="1793" spans="1:5">
      <c r="A1793" t="n">
        <v>2002</v>
      </c>
      <c r="B1793">
        <f>'Input EIA Imports Petroleum'!A1792</f>
        <v/>
      </c>
      <c r="C1793">
        <f>'Input EIA Imports Petroleum'!K1792</f>
        <v/>
      </c>
      <c r="D1793">
        <f>'Input EIA Imports Petroleum'!L1792</f>
        <v/>
      </c>
      <c r="E1793">
        <f>VLOOKUP('Input EIA Imports Petroleum'!$E1792,'EIA Petroleum Classification'!$A:$B,2,FALSE)</f>
        <v/>
      </c>
    </row>
    <row r="1794" spans="1:5">
      <c r="A1794" t="n">
        <v>2002</v>
      </c>
      <c r="B1794">
        <f>'Input EIA Imports Petroleum'!A1793</f>
        <v/>
      </c>
      <c r="C1794">
        <f>'Input EIA Imports Petroleum'!K1793</f>
        <v/>
      </c>
      <c r="D1794">
        <f>'Input EIA Imports Petroleum'!L1793</f>
        <v/>
      </c>
      <c r="E1794">
        <f>VLOOKUP('Input EIA Imports Petroleum'!$E1793,'EIA Petroleum Classification'!$A:$B,2,FALSE)</f>
        <v/>
      </c>
    </row>
    <row r="1795" spans="1:5">
      <c r="A1795" t="n">
        <v>2002</v>
      </c>
      <c r="B1795">
        <f>'Input EIA Imports Petroleum'!A1794</f>
        <v/>
      </c>
      <c r="C1795">
        <f>'Input EIA Imports Petroleum'!K1794</f>
        <v/>
      </c>
      <c r="D1795">
        <f>'Input EIA Imports Petroleum'!L1794</f>
        <v/>
      </c>
      <c r="E1795">
        <f>VLOOKUP('Input EIA Imports Petroleum'!$E1794,'EIA Petroleum Classification'!$A:$B,2,FALSE)</f>
        <v/>
      </c>
    </row>
    <row r="1796" spans="1:5">
      <c r="A1796" t="n">
        <v>2002</v>
      </c>
      <c r="B1796">
        <f>'Input EIA Imports Petroleum'!A1795</f>
        <v/>
      </c>
      <c r="C1796">
        <f>'Input EIA Imports Petroleum'!K1795</f>
        <v/>
      </c>
      <c r="D1796">
        <f>'Input EIA Imports Petroleum'!L1795</f>
        <v/>
      </c>
      <c r="E1796">
        <f>VLOOKUP('Input EIA Imports Petroleum'!$E1795,'EIA Petroleum Classification'!$A:$B,2,FALSE)</f>
        <v/>
      </c>
    </row>
    <row r="1797" spans="1:5">
      <c r="A1797" t="n">
        <v>2002</v>
      </c>
      <c r="B1797">
        <f>'Input EIA Imports Petroleum'!A1796</f>
        <v/>
      </c>
      <c r="C1797">
        <f>'Input EIA Imports Petroleum'!K1796</f>
        <v/>
      </c>
      <c r="D1797">
        <f>'Input EIA Imports Petroleum'!L1796</f>
        <v/>
      </c>
      <c r="E1797">
        <f>VLOOKUP('Input EIA Imports Petroleum'!$E1796,'EIA Petroleum Classification'!$A:$B,2,FALSE)</f>
        <v/>
      </c>
    </row>
    <row r="1798" spans="1:5">
      <c r="A1798" t="n">
        <v>2002</v>
      </c>
      <c r="B1798">
        <f>'Input EIA Imports Petroleum'!A1797</f>
        <v/>
      </c>
      <c r="C1798">
        <f>'Input EIA Imports Petroleum'!K1797</f>
        <v/>
      </c>
      <c r="D1798">
        <f>'Input EIA Imports Petroleum'!L1797</f>
        <v/>
      </c>
      <c r="E1798">
        <f>VLOOKUP('Input EIA Imports Petroleum'!$E1797,'EIA Petroleum Classification'!$A:$B,2,FALSE)</f>
        <v/>
      </c>
    </row>
    <row r="1799" spans="1:5">
      <c r="A1799" t="n">
        <v>2002</v>
      </c>
      <c r="B1799">
        <f>'Input EIA Imports Petroleum'!A1798</f>
        <v/>
      </c>
      <c r="C1799">
        <f>'Input EIA Imports Petroleum'!K1798</f>
        <v/>
      </c>
      <c r="D1799">
        <f>'Input EIA Imports Petroleum'!L1798</f>
        <v/>
      </c>
      <c r="E1799">
        <f>VLOOKUP('Input EIA Imports Petroleum'!$E1798,'EIA Petroleum Classification'!$A:$B,2,FALSE)</f>
        <v/>
      </c>
    </row>
    <row r="1800" spans="1:5">
      <c r="A1800" t="n">
        <v>2002</v>
      </c>
      <c r="B1800">
        <f>'Input EIA Imports Petroleum'!A1799</f>
        <v/>
      </c>
      <c r="C1800">
        <f>'Input EIA Imports Petroleum'!K1799</f>
        <v/>
      </c>
      <c r="D1800">
        <f>'Input EIA Imports Petroleum'!L1799</f>
        <v/>
      </c>
      <c r="E1800">
        <f>VLOOKUP('Input EIA Imports Petroleum'!$E1799,'EIA Petroleum Classification'!$A:$B,2,FALSE)</f>
        <v/>
      </c>
    </row>
    <row r="1801" spans="1:5">
      <c r="A1801" t="n">
        <v>2002</v>
      </c>
      <c r="B1801">
        <f>'Input EIA Imports Petroleum'!A1800</f>
        <v/>
      </c>
      <c r="C1801">
        <f>'Input EIA Imports Petroleum'!K1800</f>
        <v/>
      </c>
      <c r="D1801">
        <f>'Input EIA Imports Petroleum'!L1800</f>
        <v/>
      </c>
      <c r="E1801">
        <f>VLOOKUP('Input EIA Imports Petroleum'!$E1800,'EIA Petroleum Classification'!$A:$B,2,FALSE)</f>
        <v/>
      </c>
    </row>
    <row r="1802" spans="1:5">
      <c r="A1802" t="n">
        <v>2002</v>
      </c>
      <c r="B1802">
        <f>'Input EIA Imports Petroleum'!A1801</f>
        <v/>
      </c>
      <c r="C1802">
        <f>'Input EIA Imports Petroleum'!K1801</f>
        <v/>
      </c>
      <c r="D1802">
        <f>'Input EIA Imports Petroleum'!L1801</f>
        <v/>
      </c>
      <c r="E1802">
        <f>VLOOKUP('Input EIA Imports Petroleum'!$E1801,'EIA Petroleum Classification'!$A:$B,2,FALSE)</f>
        <v/>
      </c>
    </row>
    <row r="1803" spans="1:5">
      <c r="A1803" t="n">
        <v>2002</v>
      </c>
      <c r="B1803">
        <f>'Input EIA Imports Petroleum'!A1802</f>
        <v/>
      </c>
      <c r="C1803">
        <f>'Input EIA Imports Petroleum'!K1802</f>
        <v/>
      </c>
      <c r="D1803">
        <f>'Input EIA Imports Petroleum'!L1802</f>
        <v/>
      </c>
      <c r="E1803">
        <f>VLOOKUP('Input EIA Imports Petroleum'!$E1802,'EIA Petroleum Classification'!$A:$B,2,FALSE)</f>
        <v/>
      </c>
    </row>
    <row r="1804" spans="1:5">
      <c r="A1804" t="n">
        <v>2002</v>
      </c>
      <c r="B1804">
        <f>'Input EIA Imports Petroleum'!A1803</f>
        <v/>
      </c>
      <c r="C1804">
        <f>'Input EIA Imports Petroleum'!K1803</f>
        <v/>
      </c>
      <c r="D1804">
        <f>'Input EIA Imports Petroleum'!L1803</f>
        <v/>
      </c>
      <c r="E1804">
        <f>VLOOKUP('Input EIA Imports Petroleum'!$E1803,'EIA Petroleum Classification'!$A:$B,2,FALSE)</f>
        <v/>
      </c>
    </row>
    <row r="1805" spans="1:5">
      <c r="A1805" t="n">
        <v>2002</v>
      </c>
      <c r="B1805">
        <f>'Input EIA Imports Petroleum'!A1804</f>
        <v/>
      </c>
      <c r="C1805">
        <f>'Input EIA Imports Petroleum'!K1804</f>
        <v/>
      </c>
      <c r="D1805">
        <f>'Input EIA Imports Petroleum'!L1804</f>
        <v/>
      </c>
      <c r="E1805">
        <f>VLOOKUP('Input EIA Imports Petroleum'!$E1804,'EIA Petroleum Classification'!$A:$B,2,FALSE)</f>
        <v/>
      </c>
    </row>
    <row r="1806" spans="1:5">
      <c r="A1806" t="n">
        <v>2002</v>
      </c>
      <c r="B1806">
        <f>'Input EIA Imports Petroleum'!A1805</f>
        <v/>
      </c>
      <c r="C1806">
        <f>'Input EIA Imports Petroleum'!K1805</f>
        <v/>
      </c>
      <c r="D1806">
        <f>'Input EIA Imports Petroleum'!L1805</f>
        <v/>
      </c>
      <c r="E1806">
        <f>VLOOKUP('Input EIA Imports Petroleum'!$E1805,'EIA Petroleum Classification'!$A:$B,2,FALSE)</f>
        <v/>
      </c>
    </row>
    <row r="1807" spans="1:5">
      <c r="A1807" t="n">
        <v>2002</v>
      </c>
      <c r="B1807">
        <f>'Input EIA Imports Petroleum'!A1806</f>
        <v/>
      </c>
      <c r="C1807">
        <f>'Input EIA Imports Petroleum'!K1806</f>
        <v/>
      </c>
      <c r="D1807">
        <f>'Input EIA Imports Petroleum'!L1806</f>
        <v/>
      </c>
      <c r="E1807">
        <f>VLOOKUP('Input EIA Imports Petroleum'!$E1806,'EIA Petroleum Classification'!$A:$B,2,FALSE)</f>
        <v/>
      </c>
    </row>
    <row r="1808" spans="1:5">
      <c r="A1808" t="n">
        <v>2002</v>
      </c>
      <c r="B1808">
        <f>'Input EIA Imports Petroleum'!A1807</f>
        <v/>
      </c>
      <c r="C1808">
        <f>'Input EIA Imports Petroleum'!K1807</f>
        <v/>
      </c>
      <c r="D1808">
        <f>'Input EIA Imports Petroleum'!L1807</f>
        <v/>
      </c>
      <c r="E1808">
        <f>VLOOKUP('Input EIA Imports Petroleum'!$E1807,'EIA Petroleum Classification'!$A:$B,2,FALSE)</f>
        <v/>
      </c>
    </row>
    <row r="1809" spans="1:5">
      <c r="A1809" t="n">
        <v>2002</v>
      </c>
      <c r="B1809">
        <f>'Input EIA Imports Petroleum'!A1808</f>
        <v/>
      </c>
      <c r="C1809">
        <f>'Input EIA Imports Petroleum'!K1808</f>
        <v/>
      </c>
      <c r="D1809">
        <f>'Input EIA Imports Petroleum'!L1808</f>
        <v/>
      </c>
      <c r="E1809">
        <f>VLOOKUP('Input EIA Imports Petroleum'!$E1808,'EIA Petroleum Classification'!$A:$B,2,FALSE)</f>
        <v/>
      </c>
    </row>
    <row r="1810" spans="1:5">
      <c r="A1810" t="n">
        <v>2002</v>
      </c>
      <c r="B1810">
        <f>'Input EIA Imports Petroleum'!A1809</f>
        <v/>
      </c>
      <c r="C1810">
        <f>'Input EIA Imports Petroleum'!K1809</f>
        <v/>
      </c>
      <c r="D1810">
        <f>'Input EIA Imports Petroleum'!L1809</f>
        <v/>
      </c>
      <c r="E1810">
        <f>VLOOKUP('Input EIA Imports Petroleum'!$E1809,'EIA Petroleum Classification'!$A:$B,2,FALSE)</f>
        <v/>
      </c>
    </row>
    <row r="1811" spans="1:5">
      <c r="A1811" t="n">
        <v>2002</v>
      </c>
      <c r="B1811">
        <f>'Input EIA Imports Petroleum'!A1810</f>
        <v/>
      </c>
      <c r="C1811">
        <f>'Input EIA Imports Petroleum'!K1810</f>
        <v/>
      </c>
      <c r="D1811">
        <f>'Input EIA Imports Petroleum'!L1810</f>
        <v/>
      </c>
      <c r="E1811">
        <f>VLOOKUP('Input EIA Imports Petroleum'!$E1810,'EIA Petroleum Classification'!$A:$B,2,FALSE)</f>
        <v/>
      </c>
    </row>
    <row r="1812" spans="1:5">
      <c r="A1812" t="n">
        <v>2002</v>
      </c>
      <c r="B1812">
        <f>'Input EIA Imports Petroleum'!A1811</f>
        <v/>
      </c>
      <c r="C1812">
        <f>'Input EIA Imports Petroleum'!K1811</f>
        <v/>
      </c>
      <c r="D1812">
        <f>'Input EIA Imports Petroleum'!L1811</f>
        <v/>
      </c>
      <c r="E1812">
        <f>VLOOKUP('Input EIA Imports Petroleum'!$E1811,'EIA Petroleum Classification'!$A:$B,2,FALSE)</f>
        <v/>
      </c>
    </row>
    <row r="1813" spans="1:5">
      <c r="A1813" t="n">
        <v>2002</v>
      </c>
      <c r="B1813">
        <f>'Input EIA Imports Petroleum'!A1812</f>
        <v/>
      </c>
      <c r="C1813">
        <f>'Input EIA Imports Petroleum'!K1812</f>
        <v/>
      </c>
      <c r="D1813">
        <f>'Input EIA Imports Petroleum'!L1812</f>
        <v/>
      </c>
      <c r="E1813">
        <f>VLOOKUP('Input EIA Imports Petroleum'!$E1812,'EIA Petroleum Classification'!$A:$B,2,FALSE)</f>
        <v/>
      </c>
    </row>
    <row r="1814" spans="1:5">
      <c r="A1814" t="n">
        <v>2002</v>
      </c>
      <c r="B1814">
        <f>'Input EIA Imports Petroleum'!A1813</f>
        <v/>
      </c>
      <c r="C1814">
        <f>'Input EIA Imports Petroleum'!K1813</f>
        <v/>
      </c>
      <c r="D1814">
        <f>'Input EIA Imports Petroleum'!L1813</f>
        <v/>
      </c>
      <c r="E1814">
        <f>VLOOKUP('Input EIA Imports Petroleum'!$E1813,'EIA Petroleum Classification'!$A:$B,2,FALSE)</f>
        <v/>
      </c>
    </row>
    <row r="1815" spans="1:5">
      <c r="A1815" t="n">
        <v>2002</v>
      </c>
      <c r="B1815">
        <f>'Input EIA Imports Petroleum'!A1814</f>
        <v/>
      </c>
      <c r="C1815">
        <f>'Input EIA Imports Petroleum'!K1814</f>
        <v/>
      </c>
      <c r="D1815">
        <f>'Input EIA Imports Petroleum'!L1814</f>
        <v/>
      </c>
      <c r="E1815">
        <f>VLOOKUP('Input EIA Imports Petroleum'!$E1814,'EIA Petroleum Classification'!$A:$B,2,FALSE)</f>
        <v/>
      </c>
    </row>
    <row r="1816" spans="1:5">
      <c r="A1816" t="n">
        <v>2002</v>
      </c>
      <c r="B1816">
        <f>'Input EIA Imports Petroleum'!A1815</f>
        <v/>
      </c>
      <c r="C1816">
        <f>'Input EIA Imports Petroleum'!K1815</f>
        <v/>
      </c>
      <c r="D1816">
        <f>'Input EIA Imports Petroleum'!L1815</f>
        <v/>
      </c>
      <c r="E1816">
        <f>VLOOKUP('Input EIA Imports Petroleum'!$E1815,'EIA Petroleum Classification'!$A:$B,2,FALSE)</f>
        <v/>
      </c>
    </row>
    <row r="1817" spans="1:5">
      <c r="A1817" t="n">
        <v>2002</v>
      </c>
      <c r="B1817">
        <f>'Input EIA Imports Petroleum'!A1816</f>
        <v/>
      </c>
      <c r="C1817">
        <f>'Input EIA Imports Petroleum'!K1816</f>
        <v/>
      </c>
      <c r="D1817">
        <f>'Input EIA Imports Petroleum'!L1816</f>
        <v/>
      </c>
      <c r="E1817">
        <f>VLOOKUP('Input EIA Imports Petroleum'!$E1816,'EIA Petroleum Classification'!$A:$B,2,FALSE)</f>
        <v/>
      </c>
    </row>
    <row r="1818" spans="1:5">
      <c r="A1818" t="n">
        <v>2002</v>
      </c>
      <c r="B1818">
        <f>'Input EIA Imports Petroleum'!A1817</f>
        <v/>
      </c>
      <c r="C1818">
        <f>'Input EIA Imports Petroleum'!K1817</f>
        <v/>
      </c>
      <c r="D1818">
        <f>'Input EIA Imports Petroleum'!L1817</f>
        <v/>
      </c>
      <c r="E1818">
        <f>VLOOKUP('Input EIA Imports Petroleum'!$E1817,'EIA Petroleum Classification'!$A:$B,2,FALSE)</f>
        <v/>
      </c>
    </row>
    <row r="1819" spans="1:5">
      <c r="A1819" t="n">
        <v>2002</v>
      </c>
      <c r="B1819">
        <f>'Input EIA Imports Petroleum'!A1818</f>
        <v/>
      </c>
      <c r="C1819">
        <f>'Input EIA Imports Petroleum'!K1818</f>
        <v/>
      </c>
      <c r="D1819">
        <f>'Input EIA Imports Petroleum'!L1818</f>
        <v/>
      </c>
      <c r="E1819">
        <f>VLOOKUP('Input EIA Imports Petroleum'!$E1818,'EIA Petroleum Classification'!$A:$B,2,FALSE)</f>
        <v/>
      </c>
    </row>
    <row r="1820" spans="1:5">
      <c r="A1820" t="n">
        <v>2002</v>
      </c>
      <c r="B1820">
        <f>'Input EIA Imports Petroleum'!A1819</f>
        <v/>
      </c>
      <c r="C1820">
        <f>'Input EIA Imports Petroleum'!K1819</f>
        <v/>
      </c>
      <c r="D1820">
        <f>'Input EIA Imports Petroleum'!L1819</f>
        <v/>
      </c>
      <c r="E1820">
        <f>VLOOKUP('Input EIA Imports Petroleum'!$E1819,'EIA Petroleum Classification'!$A:$B,2,FALSE)</f>
        <v/>
      </c>
    </row>
    <row r="1821" spans="1:5">
      <c r="A1821" t="n">
        <v>2002</v>
      </c>
      <c r="B1821">
        <f>'Input EIA Imports Petroleum'!A1820</f>
        <v/>
      </c>
      <c r="C1821">
        <f>'Input EIA Imports Petroleum'!K1820</f>
        <v/>
      </c>
      <c r="D1821">
        <f>'Input EIA Imports Petroleum'!L1820</f>
        <v/>
      </c>
      <c r="E1821">
        <f>VLOOKUP('Input EIA Imports Petroleum'!$E1820,'EIA Petroleum Classification'!$A:$B,2,FALSE)</f>
        <v/>
      </c>
    </row>
    <row r="1822" spans="1:5">
      <c r="A1822" t="n">
        <v>2002</v>
      </c>
      <c r="B1822">
        <f>'Input EIA Imports Petroleum'!A1821</f>
        <v/>
      </c>
      <c r="C1822">
        <f>'Input EIA Imports Petroleum'!K1821</f>
        <v/>
      </c>
      <c r="D1822">
        <f>'Input EIA Imports Petroleum'!L1821</f>
        <v/>
      </c>
      <c r="E1822">
        <f>VLOOKUP('Input EIA Imports Petroleum'!$E1821,'EIA Petroleum Classification'!$A:$B,2,FALSE)</f>
        <v/>
      </c>
    </row>
    <row r="1823" spans="1:5">
      <c r="A1823" t="n">
        <v>2002</v>
      </c>
      <c r="B1823">
        <f>'Input EIA Imports Petroleum'!A1822</f>
        <v/>
      </c>
      <c r="C1823">
        <f>'Input EIA Imports Petroleum'!K1822</f>
        <v/>
      </c>
      <c r="D1823">
        <f>'Input EIA Imports Petroleum'!L1822</f>
        <v/>
      </c>
      <c r="E1823">
        <f>VLOOKUP('Input EIA Imports Petroleum'!$E1822,'EIA Petroleum Classification'!$A:$B,2,FALSE)</f>
        <v/>
      </c>
    </row>
    <row r="1824" spans="1:5">
      <c r="A1824" t="n">
        <v>2002</v>
      </c>
      <c r="B1824">
        <f>'Input EIA Imports Petroleum'!A1823</f>
        <v/>
      </c>
      <c r="C1824">
        <f>'Input EIA Imports Petroleum'!K1823</f>
        <v/>
      </c>
      <c r="D1824">
        <f>'Input EIA Imports Petroleum'!L1823</f>
        <v/>
      </c>
      <c r="E1824">
        <f>VLOOKUP('Input EIA Imports Petroleum'!$E1823,'EIA Petroleum Classification'!$A:$B,2,FALSE)</f>
        <v/>
      </c>
    </row>
    <row r="1825" spans="1:5">
      <c r="A1825" t="n">
        <v>2002</v>
      </c>
      <c r="B1825">
        <f>'Input EIA Imports Petroleum'!A1824</f>
        <v/>
      </c>
      <c r="C1825">
        <f>'Input EIA Imports Petroleum'!K1824</f>
        <v/>
      </c>
      <c r="D1825">
        <f>'Input EIA Imports Petroleum'!L1824</f>
        <v/>
      </c>
      <c r="E1825">
        <f>VLOOKUP('Input EIA Imports Petroleum'!$E1824,'EIA Petroleum Classification'!$A:$B,2,FALSE)</f>
        <v/>
      </c>
    </row>
    <row r="1826" spans="1:5">
      <c r="A1826" t="n">
        <v>2002</v>
      </c>
      <c r="B1826">
        <f>'Input EIA Imports Petroleum'!A1825</f>
        <v/>
      </c>
      <c r="C1826">
        <f>'Input EIA Imports Petroleum'!K1825</f>
        <v/>
      </c>
      <c r="D1826">
        <f>'Input EIA Imports Petroleum'!L1825</f>
        <v/>
      </c>
      <c r="E1826">
        <f>VLOOKUP('Input EIA Imports Petroleum'!$E1825,'EIA Petroleum Classification'!$A:$B,2,FALSE)</f>
        <v/>
      </c>
    </row>
    <row r="1827" spans="1:5">
      <c r="A1827" t="n">
        <v>2002</v>
      </c>
      <c r="B1827">
        <f>'Input EIA Imports Petroleum'!A1826</f>
        <v/>
      </c>
      <c r="C1827">
        <f>'Input EIA Imports Petroleum'!K1826</f>
        <v/>
      </c>
      <c r="D1827">
        <f>'Input EIA Imports Petroleum'!L1826</f>
        <v/>
      </c>
      <c r="E1827">
        <f>VLOOKUP('Input EIA Imports Petroleum'!$E1826,'EIA Petroleum Classification'!$A:$B,2,FALSE)</f>
        <v/>
      </c>
    </row>
    <row r="1828" spans="1:5">
      <c r="A1828" t="n">
        <v>2002</v>
      </c>
      <c r="B1828">
        <f>'Input EIA Imports Petroleum'!A1827</f>
        <v/>
      </c>
      <c r="C1828">
        <f>'Input EIA Imports Petroleum'!K1827</f>
        <v/>
      </c>
      <c r="D1828">
        <f>'Input EIA Imports Petroleum'!L1827</f>
        <v/>
      </c>
      <c r="E1828">
        <f>VLOOKUP('Input EIA Imports Petroleum'!$E1827,'EIA Petroleum Classification'!$A:$B,2,FALSE)</f>
        <v/>
      </c>
    </row>
    <row r="1829" spans="1:5">
      <c r="A1829" t="n">
        <v>2002</v>
      </c>
      <c r="B1829">
        <f>'Input EIA Imports Petroleum'!A1828</f>
        <v/>
      </c>
      <c r="C1829">
        <f>'Input EIA Imports Petroleum'!K1828</f>
        <v/>
      </c>
      <c r="D1829">
        <f>'Input EIA Imports Petroleum'!L1828</f>
        <v/>
      </c>
      <c r="E1829">
        <f>VLOOKUP('Input EIA Imports Petroleum'!$E1828,'EIA Petroleum Classification'!$A:$B,2,FALSE)</f>
        <v/>
      </c>
    </row>
    <row r="1830" spans="1:5">
      <c r="A1830" t="n">
        <v>2002</v>
      </c>
      <c r="B1830">
        <f>'Input EIA Imports Petroleum'!A1829</f>
        <v/>
      </c>
      <c r="C1830">
        <f>'Input EIA Imports Petroleum'!K1829</f>
        <v/>
      </c>
      <c r="D1830">
        <f>'Input EIA Imports Petroleum'!L1829</f>
        <v/>
      </c>
      <c r="E1830">
        <f>VLOOKUP('Input EIA Imports Petroleum'!$E1829,'EIA Petroleum Classification'!$A:$B,2,FALSE)</f>
        <v/>
      </c>
    </row>
    <row r="1831" spans="1:5">
      <c r="A1831" t="n">
        <v>2002</v>
      </c>
      <c r="B1831">
        <f>'Input EIA Imports Petroleum'!A1830</f>
        <v/>
      </c>
      <c r="C1831">
        <f>'Input EIA Imports Petroleum'!K1830</f>
        <v/>
      </c>
      <c r="D1831">
        <f>'Input EIA Imports Petroleum'!L1830</f>
        <v/>
      </c>
      <c r="E1831">
        <f>VLOOKUP('Input EIA Imports Petroleum'!$E1830,'EIA Petroleum Classification'!$A:$B,2,FALSE)</f>
        <v/>
      </c>
    </row>
    <row r="1832" spans="1:5">
      <c r="A1832" t="n">
        <v>2002</v>
      </c>
      <c r="B1832">
        <f>'Input EIA Imports Petroleum'!A1831</f>
        <v/>
      </c>
      <c r="C1832">
        <f>'Input EIA Imports Petroleum'!K1831</f>
        <v/>
      </c>
      <c r="D1832">
        <f>'Input EIA Imports Petroleum'!L1831</f>
        <v/>
      </c>
      <c r="E1832">
        <f>VLOOKUP('Input EIA Imports Petroleum'!$E1831,'EIA Petroleum Classification'!$A:$B,2,FALSE)</f>
        <v/>
      </c>
    </row>
    <row r="1833" spans="1:5">
      <c r="A1833" t="n">
        <v>2002</v>
      </c>
      <c r="B1833">
        <f>'Input EIA Imports Petroleum'!A1832</f>
        <v/>
      </c>
      <c r="C1833">
        <f>'Input EIA Imports Petroleum'!K1832</f>
        <v/>
      </c>
      <c r="D1833">
        <f>'Input EIA Imports Petroleum'!L1832</f>
        <v/>
      </c>
      <c r="E1833">
        <f>VLOOKUP('Input EIA Imports Petroleum'!$E1832,'EIA Petroleum Classification'!$A:$B,2,FALSE)</f>
        <v/>
      </c>
    </row>
    <row r="1834" spans="1:5">
      <c r="A1834" t="n">
        <v>2002</v>
      </c>
      <c r="B1834">
        <f>'Input EIA Imports Petroleum'!A1833</f>
        <v/>
      </c>
      <c r="C1834">
        <f>'Input EIA Imports Petroleum'!K1833</f>
        <v/>
      </c>
      <c r="D1834">
        <f>'Input EIA Imports Petroleum'!L1833</f>
        <v/>
      </c>
      <c r="E1834">
        <f>VLOOKUP('Input EIA Imports Petroleum'!$E1833,'EIA Petroleum Classification'!$A:$B,2,FALSE)</f>
        <v/>
      </c>
    </row>
    <row r="1835" spans="1:5">
      <c r="A1835" t="n">
        <v>2002</v>
      </c>
      <c r="B1835">
        <f>'Input EIA Imports Petroleum'!A1834</f>
        <v/>
      </c>
      <c r="C1835">
        <f>'Input EIA Imports Petroleum'!K1834</f>
        <v/>
      </c>
      <c r="D1835">
        <f>'Input EIA Imports Petroleum'!L1834</f>
        <v/>
      </c>
      <c r="E1835">
        <f>VLOOKUP('Input EIA Imports Petroleum'!$E1834,'EIA Petroleum Classification'!$A:$B,2,FALSE)</f>
        <v/>
      </c>
    </row>
    <row r="1836" spans="1:5">
      <c r="A1836" t="n">
        <v>2002</v>
      </c>
      <c r="B1836">
        <f>'Input EIA Imports Petroleum'!A1835</f>
        <v/>
      </c>
      <c r="C1836">
        <f>'Input EIA Imports Petroleum'!K1835</f>
        <v/>
      </c>
      <c r="D1836">
        <f>'Input EIA Imports Petroleum'!L1835</f>
        <v/>
      </c>
      <c r="E1836">
        <f>VLOOKUP('Input EIA Imports Petroleum'!$E1835,'EIA Petroleum Classification'!$A:$B,2,FALSE)</f>
        <v/>
      </c>
    </row>
    <row r="1837" spans="1:5">
      <c r="A1837" t="n">
        <v>2002</v>
      </c>
      <c r="B1837">
        <f>'Input EIA Imports Petroleum'!A1836</f>
        <v/>
      </c>
      <c r="C1837">
        <f>'Input EIA Imports Petroleum'!K1836</f>
        <v/>
      </c>
      <c r="D1837">
        <f>'Input EIA Imports Petroleum'!L1836</f>
        <v/>
      </c>
      <c r="E1837">
        <f>VLOOKUP('Input EIA Imports Petroleum'!$E1836,'EIA Petroleum Classification'!$A:$B,2,FALSE)</f>
        <v/>
      </c>
    </row>
    <row r="1838" spans="1:5">
      <c r="A1838">
        <f>YEAR(B1838)</f>
        <v/>
      </c>
      <c r="B1838">
        <f>'Input EIA Imports Petroleum'!A1837</f>
        <v/>
      </c>
      <c r="C1838">
        <f>'Input EIA Imports Petroleum'!K1837</f>
        <v/>
      </c>
      <c r="D1838">
        <f>'Input EIA Imports Petroleum'!L1837</f>
        <v/>
      </c>
      <c r="E1838">
        <f>VLOOKUP('Input EIA Imports Petroleum'!$E1837,'EIA Petroleum Classification'!$A:$B,2,FALSE)</f>
        <v/>
      </c>
    </row>
    <row r="1839" spans="1:5">
      <c r="A1839">
        <f>YEAR(B1839)</f>
        <v/>
      </c>
      <c r="B1839">
        <f>'Input EIA Imports Petroleum'!A1838</f>
        <v/>
      </c>
      <c r="C1839">
        <f>'Input EIA Imports Petroleum'!K1838</f>
        <v/>
      </c>
      <c r="D1839">
        <f>'Input EIA Imports Petroleum'!L1838</f>
        <v/>
      </c>
      <c r="E1839">
        <f>VLOOKUP('Input EIA Imports Petroleum'!$E1838,'EIA Petroleum Classification'!$A:$B,2,FALSE)</f>
        <v/>
      </c>
    </row>
    <row r="1840" spans="1:5">
      <c r="A1840">
        <f>YEAR(B1840)</f>
        <v/>
      </c>
      <c r="B1840">
        <f>'Input EIA Imports Petroleum'!A1839</f>
        <v/>
      </c>
      <c r="C1840">
        <f>'Input EIA Imports Petroleum'!K1839</f>
        <v/>
      </c>
      <c r="D1840">
        <f>'Input EIA Imports Petroleum'!L1839</f>
        <v/>
      </c>
      <c r="E1840">
        <f>VLOOKUP('Input EIA Imports Petroleum'!$E1839,'EIA Petroleum Classification'!$A:$B,2,FALSE)</f>
        <v/>
      </c>
    </row>
    <row r="1841" spans="1:5">
      <c r="A1841">
        <f>YEAR(B1841)</f>
        <v/>
      </c>
      <c r="B1841">
        <f>'Input EIA Imports Petroleum'!A1840</f>
        <v/>
      </c>
      <c r="C1841">
        <f>'Input EIA Imports Petroleum'!K1840</f>
        <v/>
      </c>
      <c r="D1841">
        <f>'Input EIA Imports Petroleum'!L1840</f>
        <v/>
      </c>
      <c r="E1841">
        <f>VLOOKUP('Input EIA Imports Petroleum'!$E1840,'EIA Petroleum Classification'!$A:$B,2,FALSE)</f>
        <v/>
      </c>
    </row>
    <row r="1842" spans="1:5">
      <c r="A1842">
        <f>YEAR(B1842)</f>
        <v/>
      </c>
      <c r="B1842">
        <f>'Input EIA Imports Petroleum'!A1841</f>
        <v/>
      </c>
      <c r="C1842">
        <f>'Input EIA Imports Petroleum'!K1841</f>
        <v/>
      </c>
      <c r="D1842">
        <f>'Input EIA Imports Petroleum'!L1841</f>
        <v/>
      </c>
      <c r="E1842">
        <f>VLOOKUP('Input EIA Imports Petroleum'!$E1841,'EIA Petroleum Classification'!$A:$B,2,FALSE)</f>
        <v/>
      </c>
    </row>
    <row r="1843" spans="1:5">
      <c r="A1843">
        <f>YEAR(B1843)</f>
        <v/>
      </c>
      <c r="B1843">
        <f>'Input EIA Imports Petroleum'!A1842</f>
        <v/>
      </c>
      <c r="C1843">
        <f>'Input EIA Imports Petroleum'!K1842</f>
        <v/>
      </c>
      <c r="D1843">
        <f>'Input EIA Imports Petroleum'!L1842</f>
        <v/>
      </c>
      <c r="E1843">
        <f>VLOOKUP('Input EIA Imports Petroleum'!$E1842,'EIA Petroleum Classification'!$A:$B,2,FALSE)</f>
        <v/>
      </c>
    </row>
    <row r="1844" spans="1:5">
      <c r="A1844">
        <f>YEAR(B1844)</f>
        <v/>
      </c>
      <c r="B1844">
        <f>'Input EIA Imports Petroleum'!A1843</f>
        <v/>
      </c>
      <c r="C1844">
        <f>'Input EIA Imports Petroleum'!K1843</f>
        <v/>
      </c>
      <c r="D1844">
        <f>'Input EIA Imports Petroleum'!L1843</f>
        <v/>
      </c>
      <c r="E1844">
        <f>VLOOKUP('Input EIA Imports Petroleum'!$E1843,'EIA Petroleum Classification'!$A:$B,2,FALSE)</f>
        <v/>
      </c>
    </row>
    <row r="1845" spans="1:5">
      <c r="A1845">
        <f>YEAR(B1845)</f>
        <v/>
      </c>
      <c r="B1845">
        <f>'Input EIA Imports Petroleum'!A1844</f>
        <v/>
      </c>
      <c r="C1845">
        <f>'Input EIA Imports Petroleum'!K1844</f>
        <v/>
      </c>
      <c r="D1845">
        <f>'Input EIA Imports Petroleum'!L1844</f>
        <v/>
      </c>
      <c r="E1845">
        <f>VLOOKUP('Input EIA Imports Petroleum'!$E1844,'EIA Petroleum Classification'!$A:$B,2,FALSE)</f>
        <v/>
      </c>
    </row>
    <row r="1846" spans="1:5">
      <c r="A1846">
        <f>YEAR(B1846)</f>
        <v/>
      </c>
      <c r="B1846">
        <f>'Input EIA Imports Petroleum'!A1845</f>
        <v/>
      </c>
      <c r="C1846">
        <f>'Input EIA Imports Petroleum'!K1845</f>
        <v/>
      </c>
      <c r="D1846">
        <f>'Input EIA Imports Petroleum'!L1845</f>
        <v/>
      </c>
      <c r="E1846">
        <f>VLOOKUP('Input EIA Imports Petroleum'!$E1845,'EIA Petroleum Classification'!$A:$B,2,FALSE)</f>
        <v/>
      </c>
    </row>
    <row r="1847" spans="1:5">
      <c r="A1847">
        <f>YEAR(B1847)</f>
        <v/>
      </c>
      <c r="B1847">
        <f>'Input EIA Imports Petroleum'!A1846</f>
        <v/>
      </c>
      <c r="C1847">
        <f>'Input EIA Imports Petroleum'!K1846</f>
        <v/>
      </c>
      <c r="D1847">
        <f>'Input EIA Imports Petroleum'!L1846</f>
        <v/>
      </c>
      <c r="E1847">
        <f>VLOOKUP('Input EIA Imports Petroleum'!$E1846,'EIA Petroleum Classification'!$A:$B,2,FALSE)</f>
        <v/>
      </c>
    </row>
    <row r="1848" spans="1:5">
      <c r="A1848">
        <f>YEAR(B1848)</f>
        <v/>
      </c>
      <c r="B1848">
        <f>'Input EIA Imports Petroleum'!A1847</f>
        <v/>
      </c>
      <c r="C1848">
        <f>'Input EIA Imports Petroleum'!K1847</f>
        <v/>
      </c>
      <c r="D1848">
        <f>'Input EIA Imports Petroleum'!L1847</f>
        <v/>
      </c>
      <c r="E1848">
        <f>VLOOKUP('Input EIA Imports Petroleum'!$E1847,'EIA Petroleum Classification'!$A:$B,2,FALSE)</f>
        <v/>
      </c>
    </row>
    <row r="1849" spans="1:5">
      <c r="A1849">
        <f>YEAR(B1849)</f>
        <v/>
      </c>
      <c r="B1849">
        <f>'Input EIA Imports Petroleum'!A1848</f>
        <v/>
      </c>
      <c r="C1849">
        <f>'Input EIA Imports Petroleum'!K1848</f>
        <v/>
      </c>
      <c r="D1849">
        <f>'Input EIA Imports Petroleum'!L1848</f>
        <v/>
      </c>
      <c r="E1849">
        <f>VLOOKUP('Input EIA Imports Petroleum'!$E1848,'EIA Petroleum Classification'!$A:$B,2,FALSE)</f>
        <v/>
      </c>
    </row>
    <row r="1850" spans="1:5">
      <c r="A1850">
        <f>YEAR(B1850)</f>
        <v/>
      </c>
      <c r="B1850">
        <f>'Input EIA Imports Petroleum'!A1849</f>
        <v/>
      </c>
      <c r="C1850">
        <f>'Input EIA Imports Petroleum'!K1849</f>
        <v/>
      </c>
      <c r="D1850">
        <f>'Input EIA Imports Petroleum'!L1849</f>
        <v/>
      </c>
      <c r="E1850">
        <f>VLOOKUP('Input EIA Imports Petroleum'!$E1849,'EIA Petroleum Classification'!$A:$B,2,FALSE)</f>
        <v/>
      </c>
    </row>
    <row r="1851" spans="1:5">
      <c r="A1851">
        <f>YEAR(B1851)</f>
        <v/>
      </c>
      <c r="B1851">
        <f>'Input EIA Imports Petroleum'!A1850</f>
        <v/>
      </c>
      <c r="C1851">
        <f>'Input EIA Imports Petroleum'!K1850</f>
        <v/>
      </c>
      <c r="D1851">
        <f>'Input EIA Imports Petroleum'!L1850</f>
        <v/>
      </c>
      <c r="E1851">
        <f>VLOOKUP('Input EIA Imports Petroleum'!$E1850,'EIA Petroleum Classification'!$A:$B,2,FALSE)</f>
        <v/>
      </c>
    </row>
    <row r="1852" spans="1:5">
      <c r="A1852">
        <f>YEAR(B1852)</f>
        <v/>
      </c>
      <c r="B1852">
        <f>'Input EIA Imports Petroleum'!A1851</f>
        <v/>
      </c>
      <c r="C1852">
        <f>'Input EIA Imports Petroleum'!K1851</f>
        <v/>
      </c>
      <c r="D1852">
        <f>'Input EIA Imports Petroleum'!L1851</f>
        <v/>
      </c>
      <c r="E1852">
        <f>VLOOKUP('Input EIA Imports Petroleum'!$E1851,'EIA Petroleum Classification'!$A:$B,2,FALSE)</f>
        <v/>
      </c>
    </row>
    <row r="1853" spans="1:5">
      <c r="A1853">
        <f>YEAR(B1853)</f>
        <v/>
      </c>
      <c r="B1853">
        <f>'Input EIA Imports Petroleum'!A1852</f>
        <v/>
      </c>
      <c r="C1853">
        <f>'Input EIA Imports Petroleum'!K1852</f>
        <v/>
      </c>
      <c r="D1853">
        <f>'Input EIA Imports Petroleum'!L1852</f>
        <v/>
      </c>
      <c r="E1853">
        <f>VLOOKUP('Input EIA Imports Petroleum'!$E1852,'EIA Petroleum Classification'!$A:$B,2,FALSE)</f>
        <v/>
      </c>
    </row>
    <row r="1854" spans="1:5">
      <c r="A1854">
        <f>YEAR(B1854)</f>
        <v/>
      </c>
      <c r="B1854">
        <f>'Input EIA Imports Petroleum'!A1853</f>
        <v/>
      </c>
      <c r="C1854">
        <f>'Input EIA Imports Petroleum'!K1853</f>
        <v/>
      </c>
      <c r="D1854">
        <f>'Input EIA Imports Petroleum'!L1853</f>
        <v/>
      </c>
      <c r="E1854">
        <f>VLOOKUP('Input EIA Imports Petroleum'!$E1853,'EIA Petroleum Classification'!$A:$B,2,FALSE)</f>
        <v/>
      </c>
    </row>
    <row r="1855" spans="1:5">
      <c r="A1855">
        <f>YEAR(B1855)</f>
        <v/>
      </c>
      <c r="B1855">
        <f>'Input EIA Imports Petroleum'!A1854</f>
        <v/>
      </c>
      <c r="C1855">
        <f>'Input EIA Imports Petroleum'!K1854</f>
        <v/>
      </c>
      <c r="D1855">
        <f>'Input EIA Imports Petroleum'!L1854</f>
        <v/>
      </c>
      <c r="E1855">
        <f>VLOOKUP('Input EIA Imports Petroleum'!$E1854,'EIA Petroleum Classification'!$A:$B,2,FALSE)</f>
        <v/>
      </c>
    </row>
    <row r="1856" spans="1:5">
      <c r="A1856">
        <f>YEAR(B1856)</f>
        <v/>
      </c>
      <c r="B1856">
        <f>'Input EIA Imports Petroleum'!A1855</f>
        <v/>
      </c>
      <c r="C1856">
        <f>'Input EIA Imports Petroleum'!K1855</f>
        <v/>
      </c>
      <c r="D1856">
        <f>'Input EIA Imports Petroleum'!L1855</f>
        <v/>
      </c>
      <c r="E1856">
        <f>VLOOKUP('Input EIA Imports Petroleum'!$E1855,'EIA Petroleum Classification'!$A:$B,2,FALSE)</f>
        <v/>
      </c>
    </row>
    <row r="1857" spans="1:5">
      <c r="A1857">
        <f>YEAR(B1857)</f>
        <v/>
      </c>
      <c r="B1857">
        <f>'Input EIA Imports Petroleum'!A1856</f>
        <v/>
      </c>
      <c r="C1857">
        <f>'Input EIA Imports Petroleum'!K1856</f>
        <v/>
      </c>
      <c r="D1857">
        <f>'Input EIA Imports Petroleum'!L1856</f>
        <v/>
      </c>
      <c r="E1857">
        <f>VLOOKUP('Input EIA Imports Petroleum'!$E1856,'EIA Petroleum Classification'!$A:$B,2,FALSE)</f>
        <v/>
      </c>
    </row>
    <row r="1858" spans="1:5">
      <c r="A1858">
        <f>YEAR(B1858)</f>
        <v/>
      </c>
      <c r="B1858">
        <f>'Input EIA Imports Petroleum'!A1857</f>
        <v/>
      </c>
      <c r="C1858">
        <f>'Input EIA Imports Petroleum'!K1857</f>
        <v/>
      </c>
      <c r="D1858">
        <f>'Input EIA Imports Petroleum'!L1857</f>
        <v/>
      </c>
      <c r="E1858">
        <f>VLOOKUP('Input EIA Imports Petroleum'!$E1857,'EIA Petroleum Classification'!$A:$B,2,FALSE)</f>
        <v/>
      </c>
    </row>
    <row r="1859" spans="1:5">
      <c r="A1859">
        <f>YEAR(B1859)</f>
        <v/>
      </c>
      <c r="B1859">
        <f>'Input EIA Imports Petroleum'!A1858</f>
        <v/>
      </c>
      <c r="C1859">
        <f>'Input EIA Imports Petroleum'!K1858</f>
        <v/>
      </c>
      <c r="D1859">
        <f>'Input EIA Imports Petroleum'!L1858</f>
        <v/>
      </c>
      <c r="E1859">
        <f>VLOOKUP('Input EIA Imports Petroleum'!$E1858,'EIA Petroleum Classification'!$A:$B,2,FALSE)</f>
        <v/>
      </c>
    </row>
    <row r="1860" spans="1:5">
      <c r="A1860">
        <f>YEAR(B1860)</f>
        <v/>
      </c>
      <c r="B1860">
        <f>'Input EIA Imports Petroleum'!A1859</f>
        <v/>
      </c>
      <c r="C1860">
        <f>'Input EIA Imports Petroleum'!K1859</f>
        <v/>
      </c>
      <c r="D1860">
        <f>'Input EIA Imports Petroleum'!L1859</f>
        <v/>
      </c>
      <c r="E1860">
        <f>VLOOKUP('Input EIA Imports Petroleum'!$E1859,'EIA Petroleum Classification'!$A:$B,2,FALSE)</f>
        <v/>
      </c>
    </row>
    <row r="1861" spans="1:5">
      <c r="A1861">
        <f>YEAR(B1861)</f>
        <v/>
      </c>
      <c r="B1861">
        <f>'Input EIA Imports Petroleum'!A1860</f>
        <v/>
      </c>
      <c r="C1861">
        <f>'Input EIA Imports Petroleum'!K1860</f>
        <v/>
      </c>
      <c r="D1861">
        <f>'Input EIA Imports Petroleum'!L1860</f>
        <v/>
      </c>
      <c r="E1861">
        <f>VLOOKUP('Input EIA Imports Petroleum'!$E1860,'EIA Petroleum Classification'!$A:$B,2,FALSE)</f>
        <v/>
      </c>
    </row>
    <row r="1862" spans="1:5">
      <c r="A1862">
        <f>YEAR(B1862)</f>
        <v/>
      </c>
      <c r="B1862">
        <f>'Input EIA Imports Petroleum'!A1861</f>
        <v/>
      </c>
      <c r="C1862">
        <f>'Input EIA Imports Petroleum'!K1861</f>
        <v/>
      </c>
      <c r="D1862">
        <f>'Input EIA Imports Petroleum'!L1861</f>
        <v/>
      </c>
      <c r="E1862">
        <f>VLOOKUP('Input EIA Imports Petroleum'!$E1861,'EIA Petroleum Classification'!$A:$B,2,FALSE)</f>
        <v/>
      </c>
    </row>
    <row r="1863" spans="1:5">
      <c r="A1863">
        <f>YEAR(B1863)</f>
        <v/>
      </c>
      <c r="B1863">
        <f>'Input EIA Imports Petroleum'!A1862</f>
        <v/>
      </c>
      <c r="C1863">
        <f>'Input EIA Imports Petroleum'!K1862</f>
        <v/>
      </c>
      <c r="D1863">
        <f>'Input EIA Imports Petroleum'!L1862</f>
        <v/>
      </c>
      <c r="E1863">
        <f>VLOOKUP('Input EIA Imports Petroleum'!$E1862,'EIA Petroleum Classification'!$A:$B,2,FALSE)</f>
        <v/>
      </c>
    </row>
    <row r="1864" spans="1:5">
      <c r="A1864">
        <f>YEAR(B1864)</f>
        <v/>
      </c>
      <c r="B1864">
        <f>'Input EIA Imports Petroleum'!A1863</f>
        <v/>
      </c>
      <c r="C1864">
        <f>'Input EIA Imports Petroleum'!K1863</f>
        <v/>
      </c>
      <c r="D1864">
        <f>'Input EIA Imports Petroleum'!L1863</f>
        <v/>
      </c>
      <c r="E1864">
        <f>VLOOKUP('Input EIA Imports Petroleum'!$E1863,'EIA Petroleum Classification'!$A:$B,2,FALSE)</f>
        <v/>
      </c>
    </row>
    <row r="1865" spans="1:5">
      <c r="A1865">
        <f>YEAR(B1865)</f>
        <v/>
      </c>
      <c r="B1865">
        <f>'Input EIA Imports Petroleum'!A1864</f>
        <v/>
      </c>
      <c r="C1865">
        <f>'Input EIA Imports Petroleum'!K1864</f>
        <v/>
      </c>
      <c r="D1865">
        <f>'Input EIA Imports Petroleum'!L1864</f>
        <v/>
      </c>
      <c r="E1865">
        <f>VLOOKUP('Input EIA Imports Petroleum'!$E1864,'EIA Petroleum Classification'!$A:$B,2,FALSE)</f>
        <v/>
      </c>
    </row>
    <row r="1866" spans="1:5">
      <c r="A1866">
        <f>YEAR(B1866)</f>
        <v/>
      </c>
      <c r="B1866">
        <f>'Input EIA Imports Petroleum'!A1865</f>
        <v/>
      </c>
      <c r="C1866">
        <f>'Input EIA Imports Petroleum'!K1865</f>
        <v/>
      </c>
      <c r="D1866">
        <f>'Input EIA Imports Petroleum'!L1865</f>
        <v/>
      </c>
      <c r="E1866">
        <f>VLOOKUP('Input EIA Imports Petroleum'!$E1865,'EIA Petroleum Classification'!$A:$B,2,FALSE)</f>
        <v/>
      </c>
    </row>
    <row r="1867" spans="1:5">
      <c r="A1867">
        <f>YEAR(B1867)</f>
        <v/>
      </c>
      <c r="B1867">
        <f>'Input EIA Imports Petroleum'!A1866</f>
        <v/>
      </c>
      <c r="C1867">
        <f>'Input EIA Imports Petroleum'!K1866</f>
        <v/>
      </c>
      <c r="D1867">
        <f>'Input EIA Imports Petroleum'!L1866</f>
        <v/>
      </c>
      <c r="E1867">
        <f>VLOOKUP('Input EIA Imports Petroleum'!$E1866,'EIA Petroleum Classification'!$A:$B,2,FALSE)</f>
        <v/>
      </c>
    </row>
    <row r="1868" spans="1:5">
      <c r="A1868">
        <f>YEAR(B1868)</f>
        <v/>
      </c>
      <c r="B1868">
        <f>'Input EIA Imports Petroleum'!A1867</f>
        <v/>
      </c>
      <c r="C1868">
        <f>'Input EIA Imports Petroleum'!K1867</f>
        <v/>
      </c>
      <c r="D1868">
        <f>'Input EIA Imports Petroleum'!L1867</f>
        <v/>
      </c>
      <c r="E1868">
        <f>VLOOKUP('Input EIA Imports Petroleum'!$E1867,'EIA Petroleum Classification'!$A:$B,2,FALSE)</f>
        <v/>
      </c>
    </row>
    <row r="1869" spans="1:5">
      <c r="A1869">
        <f>YEAR(B1869)</f>
        <v/>
      </c>
      <c r="B1869">
        <f>'Input EIA Imports Petroleum'!A1868</f>
        <v/>
      </c>
      <c r="C1869">
        <f>'Input EIA Imports Petroleum'!K1868</f>
        <v/>
      </c>
      <c r="D1869">
        <f>'Input EIA Imports Petroleum'!L1868</f>
        <v/>
      </c>
      <c r="E1869">
        <f>VLOOKUP('Input EIA Imports Petroleum'!$E1868,'EIA Petroleum Classification'!$A:$B,2,FALSE)</f>
        <v/>
      </c>
    </row>
    <row r="1870" spans="1:5">
      <c r="A1870">
        <f>YEAR(B1870)</f>
        <v/>
      </c>
      <c r="B1870">
        <f>'Input EIA Imports Petroleum'!A1869</f>
        <v/>
      </c>
      <c r="C1870">
        <f>'Input EIA Imports Petroleum'!K1869</f>
        <v/>
      </c>
      <c r="D1870">
        <f>'Input EIA Imports Petroleum'!L1869</f>
        <v/>
      </c>
      <c r="E1870">
        <f>VLOOKUP('Input EIA Imports Petroleum'!$E1869,'EIA Petroleum Classification'!$A:$B,2,FALSE)</f>
        <v/>
      </c>
    </row>
    <row r="1871" spans="1:5">
      <c r="A1871">
        <f>YEAR(B1871)</f>
        <v/>
      </c>
      <c r="B1871">
        <f>'Input EIA Imports Petroleum'!A1870</f>
        <v/>
      </c>
      <c r="C1871">
        <f>'Input EIA Imports Petroleum'!K1870</f>
        <v/>
      </c>
      <c r="D1871">
        <f>'Input EIA Imports Petroleum'!L1870</f>
        <v/>
      </c>
      <c r="E1871">
        <f>VLOOKUP('Input EIA Imports Petroleum'!$E1870,'EIA Petroleum Classification'!$A:$B,2,FALSE)</f>
        <v/>
      </c>
    </row>
    <row r="1872" spans="1:5">
      <c r="A1872">
        <f>YEAR(B1872)</f>
        <v/>
      </c>
      <c r="B1872">
        <f>'Input EIA Imports Petroleum'!A1871</f>
        <v/>
      </c>
      <c r="C1872">
        <f>'Input EIA Imports Petroleum'!K1871</f>
        <v/>
      </c>
      <c r="D1872">
        <f>'Input EIA Imports Petroleum'!L1871</f>
        <v/>
      </c>
      <c r="E1872">
        <f>VLOOKUP('Input EIA Imports Petroleum'!$E1871,'EIA Petroleum Classification'!$A:$B,2,FALSE)</f>
        <v/>
      </c>
    </row>
    <row r="1873" spans="1:5">
      <c r="A1873">
        <f>YEAR(B1873)</f>
        <v/>
      </c>
      <c r="B1873">
        <f>'Input EIA Imports Petroleum'!A1872</f>
        <v/>
      </c>
      <c r="C1873">
        <f>'Input EIA Imports Petroleum'!K1872</f>
        <v/>
      </c>
      <c r="D1873">
        <f>'Input EIA Imports Petroleum'!L1872</f>
        <v/>
      </c>
      <c r="E1873">
        <f>VLOOKUP('Input EIA Imports Petroleum'!$E1872,'EIA Petroleum Classification'!$A:$B,2,FALSE)</f>
        <v/>
      </c>
    </row>
    <row r="1874" spans="1:5">
      <c r="A1874">
        <f>YEAR(B1874)</f>
        <v/>
      </c>
      <c r="B1874">
        <f>'Input EIA Imports Petroleum'!A1873</f>
        <v/>
      </c>
      <c r="C1874">
        <f>'Input EIA Imports Petroleum'!K1873</f>
        <v/>
      </c>
      <c r="D1874">
        <f>'Input EIA Imports Petroleum'!L1873</f>
        <v/>
      </c>
      <c r="E1874">
        <f>VLOOKUP('Input EIA Imports Petroleum'!$E1873,'EIA Petroleum Classification'!$A:$B,2,FALSE)</f>
        <v/>
      </c>
    </row>
    <row r="1875" spans="1:5">
      <c r="A1875">
        <f>YEAR(B1875)</f>
        <v/>
      </c>
      <c r="B1875">
        <f>'Input EIA Imports Petroleum'!A1874</f>
        <v/>
      </c>
      <c r="C1875">
        <f>'Input EIA Imports Petroleum'!K1874</f>
        <v/>
      </c>
      <c r="D1875">
        <f>'Input EIA Imports Petroleum'!L1874</f>
        <v/>
      </c>
      <c r="E1875">
        <f>VLOOKUP('Input EIA Imports Petroleum'!$E1874,'EIA Petroleum Classification'!$A:$B,2,FALSE)</f>
        <v/>
      </c>
    </row>
    <row r="1876" spans="1:5">
      <c r="A1876">
        <f>YEAR(B1876)</f>
        <v/>
      </c>
      <c r="B1876">
        <f>'Input EIA Imports Petroleum'!A1875</f>
        <v/>
      </c>
      <c r="C1876">
        <f>'Input EIA Imports Petroleum'!K1875</f>
        <v/>
      </c>
      <c r="D1876">
        <f>'Input EIA Imports Petroleum'!L1875</f>
        <v/>
      </c>
      <c r="E1876">
        <f>VLOOKUP('Input EIA Imports Petroleum'!$E1875,'EIA Petroleum Classification'!$A:$B,2,FALSE)</f>
        <v/>
      </c>
    </row>
    <row r="1877" spans="1:5">
      <c r="A1877">
        <f>YEAR(B1877)</f>
        <v/>
      </c>
      <c r="B1877">
        <f>'Input EIA Imports Petroleum'!A1876</f>
        <v/>
      </c>
      <c r="C1877">
        <f>'Input EIA Imports Petroleum'!K1876</f>
        <v/>
      </c>
      <c r="D1877">
        <f>'Input EIA Imports Petroleum'!L1876</f>
        <v/>
      </c>
      <c r="E1877">
        <f>VLOOKUP('Input EIA Imports Petroleum'!$E1876,'EIA Petroleum Classification'!$A:$B,2,FALSE)</f>
        <v/>
      </c>
    </row>
    <row r="1878" spans="1:5">
      <c r="A1878">
        <f>YEAR(B1878)</f>
        <v/>
      </c>
      <c r="B1878">
        <f>'Input EIA Imports Petroleum'!A1877</f>
        <v/>
      </c>
      <c r="C1878">
        <f>'Input EIA Imports Petroleum'!K1877</f>
        <v/>
      </c>
      <c r="D1878">
        <f>'Input EIA Imports Petroleum'!L1877</f>
        <v/>
      </c>
      <c r="E1878">
        <f>VLOOKUP('Input EIA Imports Petroleum'!$E1877,'EIA Petroleum Classification'!$A:$B,2,FALSE)</f>
        <v/>
      </c>
    </row>
    <row r="1879" spans="1:5">
      <c r="A1879">
        <f>YEAR(B1879)</f>
        <v/>
      </c>
      <c r="B1879">
        <f>'Input EIA Imports Petroleum'!A1878</f>
        <v/>
      </c>
      <c r="C1879">
        <f>'Input EIA Imports Petroleum'!K1878</f>
        <v/>
      </c>
      <c r="D1879">
        <f>'Input EIA Imports Petroleum'!L1878</f>
        <v/>
      </c>
      <c r="E1879">
        <f>VLOOKUP('Input EIA Imports Petroleum'!$E1878,'EIA Petroleum Classification'!$A:$B,2,FALSE)</f>
        <v/>
      </c>
    </row>
    <row r="1880" spans="1:5">
      <c r="A1880">
        <f>YEAR(B1880)</f>
        <v/>
      </c>
      <c r="B1880">
        <f>'Input EIA Imports Petroleum'!A1879</f>
        <v/>
      </c>
      <c r="C1880">
        <f>'Input EIA Imports Petroleum'!K1879</f>
        <v/>
      </c>
      <c r="D1880">
        <f>'Input EIA Imports Petroleum'!L1879</f>
        <v/>
      </c>
      <c r="E1880">
        <f>VLOOKUP('Input EIA Imports Petroleum'!$E1879,'EIA Petroleum Classification'!$A:$B,2,FALSE)</f>
        <v/>
      </c>
    </row>
    <row r="1881" spans="1:5">
      <c r="A1881">
        <f>YEAR(B1881)</f>
        <v/>
      </c>
      <c r="B1881">
        <f>'Input EIA Imports Petroleum'!A1880</f>
        <v/>
      </c>
      <c r="C1881">
        <f>'Input EIA Imports Petroleum'!K1880</f>
        <v/>
      </c>
      <c r="D1881">
        <f>'Input EIA Imports Petroleum'!L1880</f>
        <v/>
      </c>
      <c r="E1881">
        <f>VLOOKUP('Input EIA Imports Petroleum'!$E1880,'EIA Petroleum Classification'!$A:$B,2,FALSE)</f>
        <v/>
      </c>
    </row>
    <row r="1882" spans="1:5">
      <c r="A1882">
        <f>YEAR(B1882)</f>
        <v/>
      </c>
      <c r="B1882">
        <f>'Input EIA Imports Petroleum'!A1881</f>
        <v/>
      </c>
      <c r="C1882">
        <f>'Input EIA Imports Petroleum'!K1881</f>
        <v/>
      </c>
      <c r="D1882">
        <f>'Input EIA Imports Petroleum'!L1881</f>
        <v/>
      </c>
      <c r="E1882">
        <f>VLOOKUP('Input EIA Imports Petroleum'!$E1881,'EIA Petroleum Classification'!$A:$B,2,FALSE)</f>
        <v/>
      </c>
    </row>
    <row r="1883" spans="1:5">
      <c r="A1883">
        <f>YEAR(B1883)</f>
        <v/>
      </c>
      <c r="B1883">
        <f>'Input EIA Imports Petroleum'!A1882</f>
        <v/>
      </c>
      <c r="C1883">
        <f>'Input EIA Imports Petroleum'!K1882</f>
        <v/>
      </c>
      <c r="D1883">
        <f>'Input EIA Imports Petroleum'!L1882</f>
        <v/>
      </c>
      <c r="E1883">
        <f>VLOOKUP('Input EIA Imports Petroleum'!$E1882,'EIA Petroleum Classification'!$A:$B,2,FALSE)</f>
        <v/>
      </c>
    </row>
    <row r="1884" spans="1:5">
      <c r="A1884">
        <f>YEAR(B1884)</f>
        <v/>
      </c>
      <c r="B1884">
        <f>'Input EIA Imports Petroleum'!A1883</f>
        <v/>
      </c>
      <c r="C1884">
        <f>'Input EIA Imports Petroleum'!K1883</f>
        <v/>
      </c>
      <c r="D1884">
        <f>'Input EIA Imports Petroleum'!L1883</f>
        <v/>
      </c>
      <c r="E1884">
        <f>VLOOKUP('Input EIA Imports Petroleum'!$E1883,'EIA Petroleum Classification'!$A:$B,2,FALSE)</f>
        <v/>
      </c>
    </row>
    <row r="1885" spans="1:5">
      <c r="A1885">
        <f>YEAR(B1885)</f>
        <v/>
      </c>
      <c r="B1885">
        <f>'Input EIA Imports Petroleum'!A1884</f>
        <v/>
      </c>
      <c r="C1885">
        <f>'Input EIA Imports Petroleum'!K1884</f>
        <v/>
      </c>
      <c r="D1885">
        <f>'Input EIA Imports Petroleum'!L1884</f>
        <v/>
      </c>
      <c r="E1885">
        <f>VLOOKUP('Input EIA Imports Petroleum'!$E1884,'EIA Petroleum Classification'!$A:$B,2,FALSE)</f>
        <v/>
      </c>
    </row>
    <row r="1886" spans="1:5">
      <c r="A1886">
        <f>YEAR(B1886)</f>
        <v/>
      </c>
      <c r="B1886">
        <f>'Input EIA Imports Petroleum'!A1885</f>
        <v/>
      </c>
      <c r="C1886">
        <f>'Input EIA Imports Petroleum'!K1885</f>
        <v/>
      </c>
      <c r="D1886">
        <f>'Input EIA Imports Petroleum'!L1885</f>
        <v/>
      </c>
      <c r="E1886">
        <f>VLOOKUP('Input EIA Imports Petroleum'!$E1885,'EIA Petroleum Classification'!$A:$B,2,FALSE)</f>
        <v/>
      </c>
    </row>
    <row r="1887" spans="1:5">
      <c r="A1887">
        <f>YEAR(B1887)</f>
        <v/>
      </c>
      <c r="B1887">
        <f>'Input EIA Imports Petroleum'!A1886</f>
        <v/>
      </c>
      <c r="C1887">
        <f>'Input EIA Imports Petroleum'!K1886</f>
        <v/>
      </c>
      <c r="D1887">
        <f>'Input EIA Imports Petroleum'!L1886</f>
        <v/>
      </c>
      <c r="E1887">
        <f>VLOOKUP('Input EIA Imports Petroleum'!$E1886,'EIA Petroleum Classification'!$A:$B,2,FALSE)</f>
        <v/>
      </c>
    </row>
    <row r="1888" spans="1:5">
      <c r="A1888">
        <f>YEAR(B1888)</f>
        <v/>
      </c>
      <c r="B1888">
        <f>'Input EIA Imports Petroleum'!A1887</f>
        <v/>
      </c>
      <c r="C1888">
        <f>'Input EIA Imports Petroleum'!K1887</f>
        <v/>
      </c>
      <c r="D1888">
        <f>'Input EIA Imports Petroleum'!L1887</f>
        <v/>
      </c>
      <c r="E1888">
        <f>VLOOKUP('Input EIA Imports Petroleum'!$E1887,'EIA Petroleum Classification'!$A:$B,2,FALSE)</f>
        <v/>
      </c>
    </row>
    <row r="1889" spans="1:5">
      <c r="A1889">
        <f>YEAR(B1889)</f>
        <v/>
      </c>
      <c r="B1889">
        <f>'Input EIA Imports Petroleum'!A1888</f>
        <v/>
      </c>
      <c r="C1889">
        <f>'Input EIA Imports Petroleum'!K1888</f>
        <v/>
      </c>
      <c r="D1889">
        <f>'Input EIA Imports Petroleum'!L1888</f>
        <v/>
      </c>
      <c r="E1889">
        <f>VLOOKUP('Input EIA Imports Petroleum'!$E1888,'EIA Petroleum Classification'!$A:$B,2,FALSE)</f>
        <v/>
      </c>
    </row>
    <row r="1890" spans="1:5">
      <c r="A1890">
        <f>YEAR(B1890)</f>
        <v/>
      </c>
      <c r="B1890">
        <f>'Input EIA Imports Petroleum'!A1889</f>
        <v/>
      </c>
      <c r="C1890">
        <f>'Input EIA Imports Petroleum'!K1889</f>
        <v/>
      </c>
      <c r="D1890">
        <f>'Input EIA Imports Petroleum'!L1889</f>
        <v/>
      </c>
      <c r="E1890">
        <f>VLOOKUP('Input EIA Imports Petroleum'!$E1889,'EIA Petroleum Classification'!$A:$B,2,FALSE)</f>
        <v/>
      </c>
    </row>
    <row r="1891" spans="1:5">
      <c r="A1891">
        <f>YEAR(B1891)</f>
        <v/>
      </c>
      <c r="B1891">
        <f>'Input EIA Imports Petroleum'!A1890</f>
        <v/>
      </c>
      <c r="C1891">
        <f>'Input EIA Imports Petroleum'!K1890</f>
        <v/>
      </c>
      <c r="D1891">
        <f>'Input EIA Imports Petroleum'!L1890</f>
        <v/>
      </c>
      <c r="E1891">
        <f>VLOOKUP('Input EIA Imports Petroleum'!$E1890,'EIA Petroleum Classification'!$A:$B,2,FALSE)</f>
        <v/>
      </c>
    </row>
    <row r="1892" spans="1:5">
      <c r="A1892">
        <f>YEAR(B1892)</f>
        <v/>
      </c>
      <c r="B1892">
        <f>'Input EIA Imports Petroleum'!A1891</f>
        <v/>
      </c>
      <c r="C1892">
        <f>'Input EIA Imports Petroleum'!K1891</f>
        <v/>
      </c>
      <c r="D1892">
        <f>'Input EIA Imports Petroleum'!L1891</f>
        <v/>
      </c>
      <c r="E1892">
        <f>VLOOKUP('Input EIA Imports Petroleum'!$E1891,'EIA Petroleum Classification'!$A:$B,2,FALSE)</f>
        <v/>
      </c>
    </row>
    <row r="1893" spans="1:5">
      <c r="A1893">
        <f>YEAR(B1893)</f>
        <v/>
      </c>
      <c r="B1893">
        <f>'Input EIA Imports Petroleum'!A1892</f>
        <v/>
      </c>
      <c r="C1893">
        <f>'Input EIA Imports Petroleum'!K1892</f>
        <v/>
      </c>
      <c r="D1893">
        <f>'Input EIA Imports Petroleum'!L1892</f>
        <v/>
      </c>
      <c r="E1893">
        <f>VLOOKUP('Input EIA Imports Petroleum'!$E1892,'EIA Petroleum Classification'!$A:$B,2,FALSE)</f>
        <v/>
      </c>
    </row>
    <row r="1894" spans="1:5">
      <c r="A1894">
        <f>YEAR(B1894)</f>
        <v/>
      </c>
      <c r="B1894">
        <f>'Input EIA Imports Petroleum'!A1893</f>
        <v/>
      </c>
      <c r="C1894">
        <f>'Input EIA Imports Petroleum'!K1893</f>
        <v/>
      </c>
      <c r="D1894">
        <f>'Input EIA Imports Petroleum'!L1893</f>
        <v/>
      </c>
      <c r="E1894">
        <f>VLOOKUP('Input EIA Imports Petroleum'!$E1893,'EIA Petroleum Classification'!$A:$B,2,FALSE)</f>
        <v/>
      </c>
    </row>
    <row r="1895" spans="1:5">
      <c r="A1895">
        <f>YEAR(B1895)</f>
        <v/>
      </c>
      <c r="B1895">
        <f>'Input EIA Imports Petroleum'!A1894</f>
        <v/>
      </c>
      <c r="C1895">
        <f>'Input EIA Imports Petroleum'!K1894</f>
        <v/>
      </c>
      <c r="D1895">
        <f>'Input EIA Imports Petroleum'!L1894</f>
        <v/>
      </c>
      <c r="E1895">
        <f>VLOOKUP('Input EIA Imports Petroleum'!$E1894,'EIA Petroleum Classification'!$A:$B,2,FALSE)</f>
        <v/>
      </c>
    </row>
    <row r="1896" spans="1:5">
      <c r="A1896">
        <f>YEAR(B1896)</f>
        <v/>
      </c>
      <c r="B1896">
        <f>'Input EIA Imports Petroleum'!A1895</f>
        <v/>
      </c>
      <c r="C1896">
        <f>'Input EIA Imports Petroleum'!K1895</f>
        <v/>
      </c>
      <c r="D1896">
        <f>'Input EIA Imports Petroleum'!L1895</f>
        <v/>
      </c>
      <c r="E1896">
        <f>VLOOKUP('Input EIA Imports Petroleum'!$E1895,'EIA Petroleum Classification'!$A:$B,2,FALSE)</f>
        <v/>
      </c>
    </row>
    <row r="1897" spans="1:5">
      <c r="A1897">
        <f>YEAR(B1897)</f>
        <v/>
      </c>
      <c r="B1897">
        <f>'Input EIA Imports Petroleum'!A1896</f>
        <v/>
      </c>
      <c r="C1897">
        <f>'Input EIA Imports Petroleum'!K1896</f>
        <v/>
      </c>
      <c r="D1897">
        <f>'Input EIA Imports Petroleum'!L1896</f>
        <v/>
      </c>
      <c r="E1897">
        <f>VLOOKUP('Input EIA Imports Petroleum'!$E1896,'EIA Petroleum Classification'!$A:$B,2,FALSE)</f>
        <v/>
      </c>
    </row>
    <row r="1898" spans="1:5">
      <c r="A1898">
        <f>YEAR(B1898)</f>
        <v/>
      </c>
      <c r="B1898">
        <f>'Input EIA Imports Petroleum'!A1897</f>
        <v/>
      </c>
      <c r="C1898">
        <f>'Input EIA Imports Petroleum'!K1897</f>
        <v/>
      </c>
      <c r="D1898">
        <f>'Input EIA Imports Petroleum'!L1897</f>
        <v/>
      </c>
      <c r="E1898">
        <f>VLOOKUP('Input EIA Imports Petroleum'!$E1897,'EIA Petroleum Classification'!$A:$B,2,FALSE)</f>
        <v/>
      </c>
    </row>
    <row r="1899" spans="1:5">
      <c r="A1899">
        <f>YEAR(B1899)</f>
        <v/>
      </c>
      <c r="B1899">
        <f>'Input EIA Imports Petroleum'!A1898</f>
        <v/>
      </c>
      <c r="C1899">
        <f>'Input EIA Imports Petroleum'!K1898</f>
        <v/>
      </c>
      <c r="D1899">
        <f>'Input EIA Imports Petroleum'!L1898</f>
        <v/>
      </c>
      <c r="E1899">
        <f>VLOOKUP('Input EIA Imports Petroleum'!$E1898,'EIA Petroleum Classification'!$A:$B,2,FALSE)</f>
        <v/>
      </c>
    </row>
    <row r="1900" spans="1:5">
      <c r="A1900">
        <f>YEAR(B1900)</f>
        <v/>
      </c>
      <c r="B1900">
        <f>'Input EIA Imports Petroleum'!A1899</f>
        <v/>
      </c>
      <c r="C1900">
        <f>'Input EIA Imports Petroleum'!K1899</f>
        <v/>
      </c>
      <c r="D1900">
        <f>'Input EIA Imports Petroleum'!L1899</f>
        <v/>
      </c>
      <c r="E1900">
        <f>VLOOKUP('Input EIA Imports Petroleum'!$E1899,'EIA Petroleum Classification'!$A:$B,2,FALSE)</f>
        <v/>
      </c>
    </row>
    <row r="1901" spans="1:5">
      <c r="A1901">
        <f>YEAR(B1901)</f>
        <v/>
      </c>
      <c r="B1901">
        <f>'Input EIA Imports Petroleum'!A1900</f>
        <v/>
      </c>
      <c r="C1901">
        <f>'Input EIA Imports Petroleum'!K1900</f>
        <v/>
      </c>
      <c r="D1901">
        <f>'Input EIA Imports Petroleum'!L1900</f>
        <v/>
      </c>
      <c r="E1901">
        <f>VLOOKUP('Input EIA Imports Petroleum'!$E1900,'EIA Petroleum Classification'!$A:$B,2,FALSE)</f>
        <v/>
      </c>
    </row>
    <row r="1902" spans="1:5">
      <c r="A1902">
        <f>YEAR(B1902)</f>
        <v/>
      </c>
      <c r="B1902">
        <f>'Input EIA Imports Petroleum'!A1901</f>
        <v/>
      </c>
      <c r="C1902">
        <f>'Input EIA Imports Petroleum'!K1901</f>
        <v/>
      </c>
      <c r="D1902">
        <f>'Input EIA Imports Petroleum'!L1901</f>
        <v/>
      </c>
      <c r="E1902">
        <f>VLOOKUP('Input EIA Imports Petroleum'!$E1901,'EIA Petroleum Classification'!$A:$B,2,FALSE)</f>
        <v/>
      </c>
    </row>
    <row r="1903" spans="1:5">
      <c r="A1903">
        <f>YEAR(B1903)</f>
        <v/>
      </c>
      <c r="B1903">
        <f>'Input EIA Imports Petroleum'!A1902</f>
        <v/>
      </c>
      <c r="C1903">
        <f>'Input EIA Imports Petroleum'!K1902</f>
        <v/>
      </c>
      <c r="D1903">
        <f>'Input EIA Imports Petroleum'!L1902</f>
        <v/>
      </c>
      <c r="E1903">
        <f>VLOOKUP('Input EIA Imports Petroleum'!$E1902,'EIA Petroleum Classification'!$A:$B,2,FALSE)</f>
        <v/>
      </c>
    </row>
    <row r="1904" spans="1:5">
      <c r="A1904">
        <f>YEAR(B1904)</f>
        <v/>
      </c>
      <c r="B1904">
        <f>'Input EIA Imports Petroleum'!A1903</f>
        <v/>
      </c>
      <c r="C1904">
        <f>'Input EIA Imports Petroleum'!K1903</f>
        <v/>
      </c>
      <c r="D1904">
        <f>'Input EIA Imports Petroleum'!L1903</f>
        <v/>
      </c>
      <c r="E1904">
        <f>VLOOKUP('Input EIA Imports Petroleum'!$E1903,'EIA Petroleum Classification'!$A:$B,2,FALSE)</f>
        <v/>
      </c>
    </row>
    <row r="1905" spans="1:5">
      <c r="A1905">
        <f>YEAR(B1905)</f>
        <v/>
      </c>
      <c r="B1905">
        <f>'Input EIA Imports Petroleum'!A1904</f>
        <v/>
      </c>
      <c r="C1905">
        <f>'Input EIA Imports Petroleum'!K1904</f>
        <v/>
      </c>
      <c r="D1905">
        <f>'Input EIA Imports Petroleum'!L1904</f>
        <v/>
      </c>
      <c r="E1905">
        <f>VLOOKUP('Input EIA Imports Petroleum'!$E1904,'EIA Petroleum Classification'!$A:$B,2,FALSE)</f>
        <v/>
      </c>
    </row>
    <row r="1906" spans="1:5">
      <c r="A1906">
        <f>YEAR(B1906)</f>
        <v/>
      </c>
      <c r="B1906">
        <f>'Input EIA Imports Petroleum'!A1905</f>
        <v/>
      </c>
      <c r="C1906">
        <f>'Input EIA Imports Petroleum'!K1905</f>
        <v/>
      </c>
      <c r="D1906">
        <f>'Input EIA Imports Petroleum'!L1905</f>
        <v/>
      </c>
      <c r="E1906">
        <f>VLOOKUP('Input EIA Imports Petroleum'!$E1905,'EIA Petroleum Classification'!$A:$B,2,FALSE)</f>
        <v/>
      </c>
    </row>
    <row r="1907" spans="1:5">
      <c r="A1907">
        <f>YEAR(B1907)</f>
        <v/>
      </c>
      <c r="B1907">
        <f>'Input EIA Imports Petroleum'!A1906</f>
        <v/>
      </c>
      <c r="C1907">
        <f>'Input EIA Imports Petroleum'!K1906</f>
        <v/>
      </c>
      <c r="D1907">
        <f>'Input EIA Imports Petroleum'!L1906</f>
        <v/>
      </c>
      <c r="E1907">
        <f>VLOOKUP('Input EIA Imports Petroleum'!$E1906,'EIA Petroleum Classification'!$A:$B,2,FALSE)</f>
        <v/>
      </c>
    </row>
    <row r="1908" spans="1:5">
      <c r="A1908">
        <f>YEAR(B1908)</f>
        <v/>
      </c>
      <c r="B1908">
        <f>'Input EIA Imports Petroleum'!A1907</f>
        <v/>
      </c>
      <c r="C1908">
        <f>'Input EIA Imports Petroleum'!K1907</f>
        <v/>
      </c>
      <c r="D1908">
        <f>'Input EIA Imports Petroleum'!L1907</f>
        <v/>
      </c>
      <c r="E1908">
        <f>VLOOKUP('Input EIA Imports Petroleum'!$E1907,'EIA Petroleum Classification'!$A:$B,2,FALSE)</f>
        <v/>
      </c>
    </row>
    <row r="1909" spans="1:5">
      <c r="A1909">
        <f>YEAR(B1909)</f>
        <v/>
      </c>
      <c r="B1909">
        <f>'Input EIA Imports Petroleum'!A1908</f>
        <v/>
      </c>
      <c r="C1909">
        <f>'Input EIA Imports Petroleum'!K1908</f>
        <v/>
      </c>
      <c r="D1909">
        <f>'Input EIA Imports Petroleum'!L1908</f>
        <v/>
      </c>
      <c r="E1909">
        <f>VLOOKUP('Input EIA Imports Petroleum'!$E1908,'EIA Petroleum Classification'!$A:$B,2,FALSE)</f>
        <v/>
      </c>
    </row>
    <row r="1910" spans="1:5">
      <c r="A1910">
        <f>YEAR(B1910)</f>
        <v/>
      </c>
      <c r="B1910">
        <f>'Input EIA Imports Petroleum'!A1909</f>
        <v/>
      </c>
      <c r="C1910">
        <f>'Input EIA Imports Petroleum'!K1909</f>
        <v/>
      </c>
      <c r="D1910">
        <f>'Input EIA Imports Petroleum'!L1909</f>
        <v/>
      </c>
      <c r="E1910">
        <f>VLOOKUP('Input EIA Imports Petroleum'!$E1909,'EIA Petroleum Classification'!$A:$B,2,FALSE)</f>
        <v/>
      </c>
    </row>
    <row r="1911" spans="1:5">
      <c r="A1911">
        <f>YEAR(B1911)</f>
        <v/>
      </c>
      <c r="B1911">
        <f>'Input EIA Imports Petroleum'!A1910</f>
        <v/>
      </c>
      <c r="C1911">
        <f>'Input EIA Imports Petroleum'!K1910</f>
        <v/>
      </c>
      <c r="D1911">
        <f>'Input EIA Imports Petroleum'!L1910</f>
        <v/>
      </c>
      <c r="E1911">
        <f>VLOOKUP('Input EIA Imports Petroleum'!$E1910,'EIA Petroleum Classification'!$A:$B,2,FALSE)</f>
        <v/>
      </c>
    </row>
    <row r="1912" spans="1:5">
      <c r="A1912">
        <f>YEAR(B1912)</f>
        <v/>
      </c>
      <c r="B1912">
        <f>'Input EIA Imports Petroleum'!A1911</f>
        <v/>
      </c>
      <c r="C1912">
        <f>'Input EIA Imports Petroleum'!K1911</f>
        <v/>
      </c>
      <c r="D1912">
        <f>'Input EIA Imports Petroleum'!L1911</f>
        <v/>
      </c>
      <c r="E1912">
        <f>VLOOKUP('Input EIA Imports Petroleum'!$E1911,'EIA Petroleum Classification'!$A:$B,2,FALSE)</f>
        <v/>
      </c>
    </row>
    <row r="1913" spans="1:5">
      <c r="A1913">
        <f>YEAR(B1913)</f>
        <v/>
      </c>
      <c r="B1913">
        <f>'Input EIA Imports Petroleum'!A1912</f>
        <v/>
      </c>
      <c r="C1913">
        <f>'Input EIA Imports Petroleum'!K1912</f>
        <v/>
      </c>
      <c r="D1913">
        <f>'Input EIA Imports Petroleum'!L1912</f>
        <v/>
      </c>
      <c r="E1913">
        <f>VLOOKUP('Input EIA Imports Petroleum'!$E1912,'EIA Petroleum Classification'!$A:$B,2,FALSE)</f>
        <v/>
      </c>
    </row>
    <row r="1914" spans="1:5">
      <c r="A1914">
        <f>YEAR(B1914)</f>
        <v/>
      </c>
      <c r="B1914">
        <f>'Input EIA Imports Petroleum'!A1913</f>
        <v/>
      </c>
      <c r="C1914">
        <f>'Input EIA Imports Petroleum'!K1913</f>
        <v/>
      </c>
      <c r="D1914">
        <f>'Input EIA Imports Petroleum'!L1913</f>
        <v/>
      </c>
      <c r="E1914">
        <f>VLOOKUP('Input EIA Imports Petroleum'!$E1913,'EIA Petroleum Classification'!$A:$B,2,FALSE)</f>
        <v/>
      </c>
    </row>
    <row r="1915" spans="1:5">
      <c r="A1915">
        <f>YEAR(B1915)</f>
        <v/>
      </c>
      <c r="B1915">
        <f>'Input EIA Imports Petroleum'!A1914</f>
        <v/>
      </c>
      <c r="C1915">
        <f>'Input EIA Imports Petroleum'!K1914</f>
        <v/>
      </c>
      <c r="D1915">
        <f>'Input EIA Imports Petroleum'!L1914</f>
        <v/>
      </c>
      <c r="E1915">
        <f>VLOOKUP('Input EIA Imports Petroleum'!$E1914,'EIA Petroleum Classification'!$A:$B,2,FALSE)</f>
        <v/>
      </c>
    </row>
    <row r="1916" spans="1:5">
      <c r="A1916">
        <f>YEAR(B1916)</f>
        <v/>
      </c>
      <c r="B1916">
        <f>'Input EIA Imports Petroleum'!A1915</f>
        <v/>
      </c>
      <c r="C1916">
        <f>'Input EIA Imports Petroleum'!K1915</f>
        <v/>
      </c>
      <c r="D1916">
        <f>'Input EIA Imports Petroleum'!L1915</f>
        <v/>
      </c>
      <c r="E1916">
        <f>VLOOKUP('Input EIA Imports Petroleum'!$E1915,'EIA Petroleum Classification'!$A:$B,2,FALSE)</f>
        <v/>
      </c>
    </row>
    <row r="1917" spans="1:5">
      <c r="A1917">
        <f>YEAR(B1917)</f>
        <v/>
      </c>
      <c r="B1917">
        <f>'Input EIA Imports Petroleum'!A1916</f>
        <v/>
      </c>
      <c r="C1917">
        <f>'Input EIA Imports Petroleum'!K1916</f>
        <v/>
      </c>
      <c r="D1917">
        <f>'Input EIA Imports Petroleum'!L1916</f>
        <v/>
      </c>
      <c r="E1917">
        <f>VLOOKUP('Input EIA Imports Petroleum'!$E1916,'EIA Petroleum Classification'!$A:$B,2,FALSE)</f>
        <v/>
      </c>
    </row>
    <row r="1918" spans="1:5">
      <c r="A1918">
        <f>YEAR(B1918)</f>
        <v/>
      </c>
      <c r="B1918">
        <f>'Input EIA Imports Petroleum'!A1917</f>
        <v/>
      </c>
      <c r="C1918">
        <f>'Input EIA Imports Petroleum'!K1917</f>
        <v/>
      </c>
      <c r="D1918">
        <f>'Input EIA Imports Petroleum'!L1917</f>
        <v/>
      </c>
      <c r="E1918">
        <f>VLOOKUP('Input EIA Imports Petroleum'!$E1917,'EIA Petroleum Classification'!$A:$B,2,FALSE)</f>
        <v/>
      </c>
    </row>
    <row r="1919" spans="1:5">
      <c r="A1919">
        <f>YEAR(B1919)</f>
        <v/>
      </c>
      <c r="B1919">
        <f>'Input EIA Imports Petroleum'!A1918</f>
        <v/>
      </c>
      <c r="C1919">
        <f>'Input EIA Imports Petroleum'!K1918</f>
        <v/>
      </c>
      <c r="D1919">
        <f>'Input EIA Imports Petroleum'!L1918</f>
        <v/>
      </c>
      <c r="E1919">
        <f>VLOOKUP('Input EIA Imports Petroleum'!$E1918,'EIA Petroleum Classification'!$A:$B,2,FALSE)</f>
        <v/>
      </c>
    </row>
    <row r="1920" spans="1:5">
      <c r="A1920">
        <f>YEAR(B1920)</f>
        <v/>
      </c>
      <c r="B1920">
        <f>'Input EIA Imports Petroleum'!A1919</f>
        <v/>
      </c>
      <c r="C1920">
        <f>'Input EIA Imports Petroleum'!K1919</f>
        <v/>
      </c>
      <c r="D1920">
        <f>'Input EIA Imports Petroleum'!L1919</f>
        <v/>
      </c>
      <c r="E1920">
        <f>VLOOKUP('Input EIA Imports Petroleum'!$E1919,'EIA Petroleum Classification'!$A:$B,2,FALSE)</f>
        <v/>
      </c>
    </row>
    <row r="1921" spans="1:5">
      <c r="A1921">
        <f>YEAR(B1921)</f>
        <v/>
      </c>
      <c r="B1921">
        <f>'Input EIA Imports Petroleum'!A1920</f>
        <v/>
      </c>
      <c r="C1921">
        <f>'Input EIA Imports Petroleum'!K1920</f>
        <v/>
      </c>
      <c r="D1921">
        <f>'Input EIA Imports Petroleum'!L1920</f>
        <v/>
      </c>
      <c r="E1921">
        <f>VLOOKUP('Input EIA Imports Petroleum'!$E1920,'EIA Petroleum Classification'!$A:$B,2,FALSE)</f>
        <v/>
      </c>
    </row>
    <row r="1922" spans="1:5">
      <c r="A1922">
        <f>YEAR(B1922)</f>
        <v/>
      </c>
      <c r="B1922">
        <f>'Input EIA Imports Petroleum'!A1921</f>
        <v/>
      </c>
      <c r="C1922">
        <f>'Input EIA Imports Petroleum'!K1921</f>
        <v/>
      </c>
      <c r="D1922">
        <f>'Input EIA Imports Petroleum'!L1921</f>
        <v/>
      </c>
      <c r="E1922">
        <f>VLOOKUP('Input EIA Imports Petroleum'!$E1921,'EIA Petroleum Classification'!$A:$B,2,FALSE)</f>
        <v/>
      </c>
    </row>
    <row r="1923" spans="1:5">
      <c r="A1923">
        <f>YEAR(B1923)</f>
        <v/>
      </c>
      <c r="B1923">
        <f>'Input EIA Imports Petroleum'!A1922</f>
        <v/>
      </c>
      <c r="C1923">
        <f>'Input EIA Imports Petroleum'!K1922</f>
        <v/>
      </c>
      <c r="D1923">
        <f>'Input EIA Imports Petroleum'!L1922</f>
        <v/>
      </c>
      <c r="E1923">
        <f>VLOOKUP('Input EIA Imports Petroleum'!$E1922,'EIA Petroleum Classification'!$A:$B,2,FALSE)</f>
        <v/>
      </c>
    </row>
    <row r="1924" spans="1:5">
      <c r="A1924">
        <f>YEAR(B1924)</f>
        <v/>
      </c>
      <c r="B1924">
        <f>'Input EIA Imports Petroleum'!A1923</f>
        <v/>
      </c>
      <c r="C1924">
        <f>'Input EIA Imports Petroleum'!K1923</f>
        <v/>
      </c>
      <c r="D1924">
        <f>'Input EIA Imports Petroleum'!L1923</f>
        <v/>
      </c>
      <c r="E1924">
        <f>VLOOKUP('Input EIA Imports Petroleum'!$E1923,'EIA Petroleum Classification'!$A:$B,2,FALSE)</f>
        <v/>
      </c>
    </row>
    <row r="1925" spans="1:5">
      <c r="A1925">
        <f>YEAR(B1925)</f>
        <v/>
      </c>
      <c r="B1925">
        <f>'Input EIA Imports Petroleum'!A1924</f>
        <v/>
      </c>
      <c r="C1925">
        <f>'Input EIA Imports Petroleum'!K1924</f>
        <v/>
      </c>
      <c r="D1925">
        <f>'Input EIA Imports Petroleum'!L1924</f>
        <v/>
      </c>
      <c r="E1925">
        <f>VLOOKUP('Input EIA Imports Petroleum'!$E1924,'EIA Petroleum Classification'!$A:$B,2,FALSE)</f>
        <v/>
      </c>
    </row>
    <row r="1926" spans="1:5">
      <c r="A1926">
        <f>YEAR(B1926)</f>
        <v/>
      </c>
      <c r="B1926">
        <f>'Input EIA Imports Petroleum'!A1925</f>
        <v/>
      </c>
      <c r="C1926">
        <f>'Input EIA Imports Petroleum'!K1925</f>
        <v/>
      </c>
      <c r="D1926">
        <f>'Input EIA Imports Petroleum'!L1925</f>
        <v/>
      </c>
      <c r="E1926">
        <f>VLOOKUP('Input EIA Imports Petroleum'!$E1925,'EIA Petroleum Classification'!$A:$B,2,FALSE)</f>
        <v/>
      </c>
    </row>
    <row r="1927" spans="1:5">
      <c r="A1927">
        <f>YEAR(B1927)</f>
        <v/>
      </c>
      <c r="B1927">
        <f>'Input EIA Imports Petroleum'!A1926</f>
        <v/>
      </c>
      <c r="C1927">
        <f>'Input EIA Imports Petroleum'!K1926</f>
        <v/>
      </c>
      <c r="D1927">
        <f>'Input EIA Imports Petroleum'!L1926</f>
        <v/>
      </c>
      <c r="E1927">
        <f>VLOOKUP('Input EIA Imports Petroleum'!$E1926,'EIA Petroleum Classification'!$A:$B,2,FALSE)</f>
        <v/>
      </c>
    </row>
    <row r="1928" spans="1:5">
      <c r="A1928">
        <f>YEAR(B1928)</f>
        <v/>
      </c>
      <c r="B1928">
        <f>'Input EIA Imports Petroleum'!A1927</f>
        <v/>
      </c>
      <c r="C1928">
        <f>'Input EIA Imports Petroleum'!K1927</f>
        <v/>
      </c>
      <c r="D1928">
        <f>'Input EIA Imports Petroleum'!L1927</f>
        <v/>
      </c>
      <c r="E1928">
        <f>VLOOKUP('Input EIA Imports Petroleum'!$E1927,'EIA Petroleum Classification'!$A:$B,2,FALSE)</f>
        <v/>
      </c>
    </row>
    <row r="1929" spans="1:5">
      <c r="A1929">
        <f>YEAR(B1929)</f>
        <v/>
      </c>
      <c r="B1929">
        <f>'Input EIA Imports Petroleum'!A1928</f>
        <v/>
      </c>
      <c r="C1929">
        <f>'Input EIA Imports Petroleum'!K1928</f>
        <v/>
      </c>
      <c r="D1929">
        <f>'Input EIA Imports Petroleum'!L1928</f>
        <v/>
      </c>
      <c r="E1929">
        <f>VLOOKUP('Input EIA Imports Petroleum'!$E1928,'EIA Petroleum Classification'!$A:$B,2,FALSE)</f>
        <v/>
      </c>
    </row>
    <row r="1930" spans="1:5">
      <c r="A1930">
        <f>YEAR(B1930)</f>
        <v/>
      </c>
      <c r="B1930">
        <f>'Input EIA Imports Petroleum'!A1929</f>
        <v/>
      </c>
      <c r="C1930">
        <f>'Input EIA Imports Petroleum'!K1929</f>
        <v/>
      </c>
      <c r="D1930">
        <f>'Input EIA Imports Petroleum'!L1929</f>
        <v/>
      </c>
      <c r="E1930">
        <f>VLOOKUP('Input EIA Imports Petroleum'!$E1929,'EIA Petroleum Classification'!$A:$B,2,FALSE)</f>
        <v/>
      </c>
    </row>
    <row r="1931" spans="1:5">
      <c r="A1931">
        <f>YEAR(B1931)</f>
        <v/>
      </c>
      <c r="B1931">
        <f>'Input EIA Imports Petroleum'!A1930</f>
        <v/>
      </c>
      <c r="C1931">
        <f>'Input EIA Imports Petroleum'!K1930</f>
        <v/>
      </c>
      <c r="D1931">
        <f>'Input EIA Imports Petroleum'!L1930</f>
        <v/>
      </c>
      <c r="E1931">
        <f>VLOOKUP('Input EIA Imports Petroleum'!$E1930,'EIA Petroleum Classification'!$A:$B,2,FALSE)</f>
        <v/>
      </c>
    </row>
    <row r="1932" spans="1:5">
      <c r="A1932">
        <f>YEAR(B1932)</f>
        <v/>
      </c>
      <c r="B1932">
        <f>'Input EIA Imports Petroleum'!A1931</f>
        <v/>
      </c>
      <c r="C1932">
        <f>'Input EIA Imports Petroleum'!K1931</f>
        <v/>
      </c>
      <c r="D1932">
        <f>'Input EIA Imports Petroleum'!L1931</f>
        <v/>
      </c>
      <c r="E1932">
        <f>VLOOKUP('Input EIA Imports Petroleum'!$E1931,'EIA Petroleum Classification'!$A:$B,2,FALSE)</f>
        <v/>
      </c>
    </row>
    <row r="1933" spans="1:5">
      <c r="A1933">
        <f>YEAR(B1933)</f>
        <v/>
      </c>
      <c r="B1933">
        <f>'Input EIA Imports Petroleum'!A1932</f>
        <v/>
      </c>
      <c r="C1933">
        <f>'Input EIA Imports Petroleum'!K1932</f>
        <v/>
      </c>
      <c r="D1933">
        <f>'Input EIA Imports Petroleum'!L1932</f>
        <v/>
      </c>
      <c r="E1933">
        <f>VLOOKUP('Input EIA Imports Petroleum'!$E1932,'EIA Petroleum Classification'!$A:$B,2,FALSE)</f>
        <v/>
      </c>
    </row>
    <row r="1934" spans="1:5">
      <c r="A1934">
        <f>YEAR(B1934)</f>
        <v/>
      </c>
      <c r="B1934">
        <f>'Input EIA Imports Petroleum'!A1933</f>
        <v/>
      </c>
      <c r="C1934">
        <f>'Input EIA Imports Petroleum'!K1933</f>
        <v/>
      </c>
      <c r="D1934">
        <f>'Input EIA Imports Petroleum'!L1933</f>
        <v/>
      </c>
      <c r="E1934">
        <f>VLOOKUP('Input EIA Imports Petroleum'!$E1933,'EIA Petroleum Classification'!$A:$B,2,FALSE)</f>
        <v/>
      </c>
    </row>
    <row r="1935" spans="1:5">
      <c r="A1935">
        <f>YEAR(B1935)</f>
        <v/>
      </c>
      <c r="B1935">
        <f>'Input EIA Imports Petroleum'!A1934</f>
        <v/>
      </c>
      <c r="C1935">
        <f>'Input EIA Imports Petroleum'!K1934</f>
        <v/>
      </c>
      <c r="D1935">
        <f>'Input EIA Imports Petroleum'!L1934</f>
        <v/>
      </c>
      <c r="E1935">
        <f>VLOOKUP('Input EIA Imports Petroleum'!$E1934,'EIA Petroleum Classification'!$A:$B,2,FALSE)</f>
        <v/>
      </c>
    </row>
    <row r="1936" spans="1:5">
      <c r="A1936">
        <f>YEAR(B1936)</f>
        <v/>
      </c>
      <c r="B1936">
        <f>'Input EIA Imports Petroleum'!A1935</f>
        <v/>
      </c>
      <c r="C1936">
        <f>'Input EIA Imports Petroleum'!K1935</f>
        <v/>
      </c>
      <c r="D1936">
        <f>'Input EIA Imports Petroleum'!L1935</f>
        <v/>
      </c>
      <c r="E1936">
        <f>VLOOKUP('Input EIA Imports Petroleum'!$E1935,'EIA Petroleum Classification'!$A:$B,2,FALSE)</f>
        <v/>
      </c>
    </row>
    <row r="1937" spans="1:5">
      <c r="A1937">
        <f>YEAR(B1937)</f>
        <v/>
      </c>
      <c r="B1937">
        <f>'Input EIA Imports Petroleum'!A1936</f>
        <v/>
      </c>
      <c r="C1937">
        <f>'Input EIA Imports Petroleum'!K1936</f>
        <v/>
      </c>
      <c r="D1937">
        <f>'Input EIA Imports Petroleum'!L1936</f>
        <v/>
      </c>
      <c r="E1937">
        <f>VLOOKUP('Input EIA Imports Petroleum'!$E1936,'EIA Petroleum Classification'!$A:$B,2,FALSE)</f>
        <v/>
      </c>
    </row>
    <row r="1938" spans="1:5">
      <c r="A1938">
        <f>YEAR(B1938)</f>
        <v/>
      </c>
      <c r="B1938">
        <f>'Input EIA Imports Petroleum'!A1937</f>
        <v/>
      </c>
      <c r="C1938">
        <f>'Input EIA Imports Petroleum'!K1937</f>
        <v/>
      </c>
      <c r="D1938">
        <f>'Input EIA Imports Petroleum'!L1937</f>
        <v/>
      </c>
      <c r="E1938">
        <f>VLOOKUP('Input EIA Imports Petroleum'!$E1937,'EIA Petroleum Classification'!$A:$B,2,FALSE)</f>
        <v/>
      </c>
    </row>
    <row r="1939" spans="1:5">
      <c r="A1939">
        <f>YEAR(B1939)</f>
        <v/>
      </c>
      <c r="B1939">
        <f>'Input EIA Imports Petroleum'!A1938</f>
        <v/>
      </c>
      <c r="C1939">
        <f>'Input EIA Imports Petroleum'!K1938</f>
        <v/>
      </c>
      <c r="D1939">
        <f>'Input EIA Imports Petroleum'!L1938</f>
        <v/>
      </c>
      <c r="E1939">
        <f>VLOOKUP('Input EIA Imports Petroleum'!$E1938,'EIA Petroleum Classification'!$A:$B,2,FALSE)</f>
        <v/>
      </c>
    </row>
    <row r="1940" spans="1:5">
      <c r="A1940">
        <f>YEAR(B1940)</f>
        <v/>
      </c>
      <c r="B1940">
        <f>'Input EIA Imports Petroleum'!A1939</f>
        <v/>
      </c>
      <c r="C1940">
        <f>'Input EIA Imports Petroleum'!K1939</f>
        <v/>
      </c>
      <c r="D1940">
        <f>'Input EIA Imports Petroleum'!L1939</f>
        <v/>
      </c>
      <c r="E1940">
        <f>VLOOKUP('Input EIA Imports Petroleum'!$E1939,'EIA Petroleum Classification'!$A:$B,2,FALSE)</f>
        <v/>
      </c>
    </row>
    <row r="1941" spans="1:5">
      <c r="A1941">
        <f>YEAR(B1941)</f>
        <v/>
      </c>
      <c r="B1941">
        <f>'Input EIA Imports Petroleum'!A1940</f>
        <v/>
      </c>
      <c r="C1941">
        <f>'Input EIA Imports Petroleum'!K1940</f>
        <v/>
      </c>
      <c r="D1941">
        <f>'Input EIA Imports Petroleum'!L1940</f>
        <v/>
      </c>
      <c r="E1941">
        <f>VLOOKUP('Input EIA Imports Petroleum'!$E1940,'EIA Petroleum Classification'!$A:$B,2,FALSE)</f>
        <v/>
      </c>
    </row>
    <row r="1942" spans="1:5">
      <c r="A1942">
        <f>YEAR(B1942)</f>
        <v/>
      </c>
      <c r="B1942">
        <f>'Input EIA Imports Petroleum'!A1941</f>
        <v/>
      </c>
      <c r="C1942">
        <f>'Input EIA Imports Petroleum'!K1941</f>
        <v/>
      </c>
      <c r="D1942">
        <f>'Input EIA Imports Petroleum'!L1941</f>
        <v/>
      </c>
      <c r="E1942">
        <f>VLOOKUP('Input EIA Imports Petroleum'!$E1941,'EIA Petroleum Classification'!$A:$B,2,FALSE)</f>
        <v/>
      </c>
    </row>
    <row r="1943" spans="1:5">
      <c r="A1943">
        <f>YEAR(B1943)</f>
        <v/>
      </c>
      <c r="B1943">
        <f>'Input EIA Imports Petroleum'!A1942</f>
        <v/>
      </c>
      <c r="C1943">
        <f>'Input EIA Imports Petroleum'!K1942</f>
        <v/>
      </c>
      <c r="D1943">
        <f>'Input EIA Imports Petroleum'!L1942</f>
        <v/>
      </c>
      <c r="E1943">
        <f>VLOOKUP('Input EIA Imports Petroleum'!$E1942,'EIA Petroleum Classification'!$A:$B,2,FALSE)</f>
        <v/>
      </c>
    </row>
    <row r="1944" spans="1:5">
      <c r="A1944">
        <f>YEAR(B1944)</f>
        <v/>
      </c>
      <c r="B1944">
        <f>'Input EIA Imports Petroleum'!A1943</f>
        <v/>
      </c>
      <c r="C1944">
        <f>'Input EIA Imports Petroleum'!K1943</f>
        <v/>
      </c>
      <c r="D1944">
        <f>'Input EIA Imports Petroleum'!L1943</f>
        <v/>
      </c>
      <c r="E1944">
        <f>VLOOKUP('Input EIA Imports Petroleum'!$E1943,'EIA Petroleum Classification'!$A:$B,2,FALSE)</f>
        <v/>
      </c>
    </row>
    <row r="1945" spans="1:5">
      <c r="A1945">
        <f>YEAR(B1945)</f>
        <v/>
      </c>
      <c r="B1945">
        <f>'Input EIA Imports Petroleum'!A1944</f>
        <v/>
      </c>
      <c r="C1945">
        <f>'Input EIA Imports Petroleum'!K1944</f>
        <v/>
      </c>
      <c r="D1945">
        <f>'Input EIA Imports Petroleum'!L1944</f>
        <v/>
      </c>
      <c r="E1945">
        <f>VLOOKUP('Input EIA Imports Petroleum'!$E1944,'EIA Petroleum Classification'!$A:$B,2,FALSE)</f>
        <v/>
      </c>
    </row>
    <row r="1946" spans="1:5">
      <c r="A1946">
        <f>YEAR(B1946)</f>
        <v/>
      </c>
      <c r="B1946">
        <f>'Input EIA Imports Petroleum'!A1945</f>
        <v/>
      </c>
      <c r="C1946">
        <f>'Input EIA Imports Petroleum'!K1945</f>
        <v/>
      </c>
      <c r="D1946">
        <f>'Input EIA Imports Petroleum'!L1945</f>
        <v/>
      </c>
      <c r="E1946">
        <f>VLOOKUP('Input EIA Imports Petroleum'!$E1945,'EIA Petroleum Classification'!$A:$B,2,FALSE)</f>
        <v/>
      </c>
    </row>
    <row r="1947" spans="1:5">
      <c r="A1947">
        <f>YEAR(B1947)</f>
        <v/>
      </c>
      <c r="B1947">
        <f>'Input EIA Imports Petroleum'!A1946</f>
        <v/>
      </c>
      <c r="C1947">
        <f>'Input EIA Imports Petroleum'!K1946</f>
        <v/>
      </c>
      <c r="D1947">
        <f>'Input EIA Imports Petroleum'!L1946</f>
        <v/>
      </c>
      <c r="E1947">
        <f>VLOOKUP('Input EIA Imports Petroleum'!$E1946,'EIA Petroleum Classification'!$A:$B,2,FALSE)</f>
        <v/>
      </c>
    </row>
    <row r="1948" spans="1:5">
      <c r="A1948">
        <f>YEAR(B1948)</f>
        <v/>
      </c>
      <c r="B1948">
        <f>'Input EIA Imports Petroleum'!A1947</f>
        <v/>
      </c>
      <c r="C1948">
        <f>'Input EIA Imports Petroleum'!K1947</f>
        <v/>
      </c>
      <c r="D1948">
        <f>'Input EIA Imports Petroleum'!L1947</f>
        <v/>
      </c>
      <c r="E1948">
        <f>VLOOKUP('Input EIA Imports Petroleum'!$E1947,'EIA Petroleum Classification'!$A:$B,2,FALSE)</f>
        <v/>
      </c>
    </row>
    <row r="1949" spans="1:5">
      <c r="A1949">
        <f>YEAR(B1949)</f>
        <v/>
      </c>
      <c r="B1949">
        <f>'Input EIA Imports Petroleum'!A1948</f>
        <v/>
      </c>
      <c r="C1949">
        <f>'Input EIA Imports Petroleum'!K1948</f>
        <v/>
      </c>
      <c r="D1949">
        <f>'Input EIA Imports Petroleum'!L1948</f>
        <v/>
      </c>
      <c r="E1949">
        <f>VLOOKUP('Input EIA Imports Petroleum'!$E1948,'EIA Petroleum Classification'!$A:$B,2,FALSE)</f>
        <v/>
      </c>
    </row>
    <row r="1950" spans="1:5">
      <c r="A1950">
        <f>YEAR(B1950)</f>
        <v/>
      </c>
      <c r="B1950">
        <f>'Input EIA Imports Petroleum'!A1949</f>
        <v/>
      </c>
      <c r="C1950">
        <f>'Input EIA Imports Petroleum'!K1949</f>
        <v/>
      </c>
      <c r="D1950">
        <f>'Input EIA Imports Petroleum'!L1949</f>
        <v/>
      </c>
      <c r="E1950">
        <f>VLOOKUP('Input EIA Imports Petroleum'!$E1949,'EIA Petroleum Classification'!$A:$B,2,FALSE)</f>
        <v/>
      </c>
    </row>
    <row r="1951" spans="1:5">
      <c r="A1951">
        <f>YEAR(B1951)</f>
        <v/>
      </c>
      <c r="B1951">
        <f>'Input EIA Imports Petroleum'!A1950</f>
        <v/>
      </c>
      <c r="C1951">
        <f>'Input EIA Imports Petroleum'!K1950</f>
        <v/>
      </c>
      <c r="D1951">
        <f>'Input EIA Imports Petroleum'!L1950</f>
        <v/>
      </c>
      <c r="E1951">
        <f>VLOOKUP('Input EIA Imports Petroleum'!$E1950,'EIA Petroleum Classification'!$A:$B,2,FALSE)</f>
        <v/>
      </c>
    </row>
    <row r="1952" spans="1:5">
      <c r="A1952">
        <f>YEAR(B1952)</f>
        <v/>
      </c>
      <c r="B1952">
        <f>'Input EIA Imports Petroleum'!A1951</f>
        <v/>
      </c>
      <c r="C1952">
        <f>'Input EIA Imports Petroleum'!K1951</f>
        <v/>
      </c>
      <c r="D1952">
        <f>'Input EIA Imports Petroleum'!L1951</f>
        <v/>
      </c>
      <c r="E1952">
        <f>VLOOKUP('Input EIA Imports Petroleum'!$E1951,'EIA Petroleum Classification'!$A:$B,2,FALSE)</f>
        <v/>
      </c>
    </row>
    <row r="1953" spans="1:5">
      <c r="A1953">
        <f>YEAR(B1953)</f>
        <v/>
      </c>
      <c r="B1953">
        <f>'Input EIA Imports Petroleum'!A1952</f>
        <v/>
      </c>
      <c r="C1953">
        <f>'Input EIA Imports Petroleum'!K1952</f>
        <v/>
      </c>
      <c r="D1953">
        <f>'Input EIA Imports Petroleum'!L1952</f>
        <v/>
      </c>
      <c r="E1953">
        <f>VLOOKUP('Input EIA Imports Petroleum'!$E1952,'EIA Petroleum Classification'!$A:$B,2,FALSE)</f>
        <v/>
      </c>
    </row>
    <row r="1954" spans="1:5">
      <c r="A1954">
        <f>YEAR(B1954)</f>
        <v/>
      </c>
      <c r="B1954">
        <f>'Input EIA Imports Petroleum'!A1953</f>
        <v/>
      </c>
      <c r="C1954">
        <f>'Input EIA Imports Petroleum'!K1953</f>
        <v/>
      </c>
      <c r="D1954">
        <f>'Input EIA Imports Petroleum'!L1953</f>
        <v/>
      </c>
      <c r="E1954">
        <f>VLOOKUP('Input EIA Imports Petroleum'!$E1953,'EIA Petroleum Classification'!$A:$B,2,FALSE)</f>
        <v/>
      </c>
    </row>
    <row r="1955" spans="1:5">
      <c r="A1955">
        <f>YEAR(B1955)</f>
        <v/>
      </c>
      <c r="B1955">
        <f>'Input EIA Imports Petroleum'!A1954</f>
        <v/>
      </c>
      <c r="C1955">
        <f>'Input EIA Imports Petroleum'!K1954</f>
        <v/>
      </c>
      <c r="D1955">
        <f>'Input EIA Imports Petroleum'!L1954</f>
        <v/>
      </c>
      <c r="E1955">
        <f>VLOOKUP('Input EIA Imports Petroleum'!$E1954,'EIA Petroleum Classification'!$A:$B,2,FALSE)</f>
        <v/>
      </c>
    </row>
    <row r="1956" spans="1:5">
      <c r="A1956">
        <f>YEAR(B1956)</f>
        <v/>
      </c>
      <c r="B1956">
        <f>'Input EIA Imports Petroleum'!A1955</f>
        <v/>
      </c>
      <c r="C1956">
        <f>'Input EIA Imports Petroleum'!K1955</f>
        <v/>
      </c>
      <c r="D1956">
        <f>'Input EIA Imports Petroleum'!L1955</f>
        <v/>
      </c>
      <c r="E1956">
        <f>VLOOKUP('Input EIA Imports Petroleum'!$E1955,'EIA Petroleum Classification'!$A:$B,2,FALSE)</f>
        <v/>
      </c>
    </row>
    <row r="1957" spans="1:5">
      <c r="A1957">
        <f>YEAR(B1957)</f>
        <v/>
      </c>
      <c r="B1957">
        <f>'Input EIA Imports Petroleum'!A1956</f>
        <v/>
      </c>
      <c r="C1957">
        <f>'Input EIA Imports Petroleum'!K1956</f>
        <v/>
      </c>
      <c r="D1957">
        <f>'Input EIA Imports Petroleum'!L1956</f>
        <v/>
      </c>
      <c r="E1957">
        <f>VLOOKUP('Input EIA Imports Petroleum'!$E1956,'EIA Petroleum Classification'!$A:$B,2,FALSE)</f>
        <v/>
      </c>
    </row>
    <row r="1958" spans="1:5">
      <c r="A1958">
        <f>YEAR(B1958)</f>
        <v/>
      </c>
      <c r="B1958">
        <f>'Input EIA Imports Petroleum'!A1957</f>
        <v/>
      </c>
      <c r="C1958">
        <f>'Input EIA Imports Petroleum'!K1957</f>
        <v/>
      </c>
      <c r="D1958">
        <f>'Input EIA Imports Petroleum'!L1957</f>
        <v/>
      </c>
      <c r="E1958">
        <f>VLOOKUP('Input EIA Imports Petroleum'!$E1957,'EIA Petroleum Classification'!$A:$B,2,FALSE)</f>
        <v/>
      </c>
    </row>
    <row r="1959" spans="1:5">
      <c r="A1959">
        <f>YEAR(B1959)</f>
        <v/>
      </c>
      <c r="B1959">
        <f>'Input EIA Imports Petroleum'!A1958</f>
        <v/>
      </c>
      <c r="C1959">
        <f>'Input EIA Imports Petroleum'!K1958</f>
        <v/>
      </c>
      <c r="D1959">
        <f>'Input EIA Imports Petroleum'!L1958</f>
        <v/>
      </c>
      <c r="E1959">
        <f>VLOOKUP('Input EIA Imports Petroleum'!$E1958,'EIA Petroleum Classification'!$A:$B,2,FALSE)</f>
        <v/>
      </c>
    </row>
    <row r="1960" spans="1:5">
      <c r="A1960">
        <f>YEAR(B1960)</f>
        <v/>
      </c>
      <c r="B1960">
        <f>'Input EIA Imports Petroleum'!A1959</f>
        <v/>
      </c>
      <c r="C1960">
        <f>'Input EIA Imports Petroleum'!K1959</f>
        <v/>
      </c>
      <c r="D1960">
        <f>'Input EIA Imports Petroleum'!L1959</f>
        <v/>
      </c>
      <c r="E1960">
        <f>VLOOKUP('Input EIA Imports Petroleum'!$E1959,'EIA Petroleum Classification'!$A:$B,2,FALSE)</f>
        <v/>
      </c>
    </row>
    <row r="1961" spans="1:5">
      <c r="A1961">
        <f>YEAR(B1961)</f>
        <v/>
      </c>
      <c r="B1961">
        <f>'Input EIA Imports Petroleum'!A1960</f>
        <v/>
      </c>
      <c r="C1961">
        <f>'Input EIA Imports Petroleum'!K1960</f>
        <v/>
      </c>
      <c r="D1961">
        <f>'Input EIA Imports Petroleum'!L1960</f>
        <v/>
      </c>
      <c r="E1961">
        <f>VLOOKUP('Input EIA Imports Petroleum'!$E1960,'EIA Petroleum Classification'!$A:$B,2,FALSE)</f>
        <v/>
      </c>
    </row>
    <row r="1962" spans="1:5">
      <c r="A1962">
        <f>YEAR(B1962)</f>
        <v/>
      </c>
      <c r="B1962">
        <f>'Input EIA Imports Petroleum'!A1961</f>
        <v/>
      </c>
      <c r="C1962">
        <f>'Input EIA Imports Petroleum'!K1961</f>
        <v/>
      </c>
      <c r="D1962">
        <f>'Input EIA Imports Petroleum'!L1961</f>
        <v/>
      </c>
      <c r="E1962">
        <f>VLOOKUP('Input EIA Imports Petroleum'!$E1961,'EIA Petroleum Classification'!$A:$B,2,FALSE)</f>
        <v/>
      </c>
    </row>
    <row r="1963" spans="1:5">
      <c r="A1963">
        <f>YEAR(B1963)</f>
        <v/>
      </c>
      <c r="B1963">
        <f>'Input EIA Imports Petroleum'!A1962</f>
        <v/>
      </c>
      <c r="C1963">
        <f>'Input EIA Imports Petroleum'!K1962</f>
        <v/>
      </c>
      <c r="D1963">
        <f>'Input EIA Imports Petroleum'!L1962</f>
        <v/>
      </c>
      <c r="E1963">
        <f>VLOOKUP('Input EIA Imports Petroleum'!$E1962,'EIA Petroleum Classification'!$A:$B,2,FALSE)</f>
        <v/>
      </c>
    </row>
    <row r="1964" spans="1:5">
      <c r="A1964">
        <f>YEAR(B1964)</f>
        <v/>
      </c>
      <c r="B1964">
        <f>'Input EIA Imports Petroleum'!A1963</f>
        <v/>
      </c>
      <c r="C1964">
        <f>'Input EIA Imports Petroleum'!K1963</f>
        <v/>
      </c>
      <c r="D1964">
        <f>'Input EIA Imports Petroleum'!L1963</f>
        <v/>
      </c>
      <c r="E1964">
        <f>VLOOKUP('Input EIA Imports Petroleum'!$E1963,'EIA Petroleum Classification'!$A:$B,2,FALSE)</f>
        <v/>
      </c>
    </row>
    <row r="1965" spans="1:5">
      <c r="A1965">
        <f>YEAR(B1965)</f>
        <v/>
      </c>
      <c r="B1965">
        <f>'Input EIA Imports Petroleum'!A1964</f>
        <v/>
      </c>
      <c r="C1965">
        <f>'Input EIA Imports Petroleum'!K1964</f>
        <v/>
      </c>
      <c r="D1965">
        <f>'Input EIA Imports Petroleum'!L1964</f>
        <v/>
      </c>
      <c r="E1965">
        <f>VLOOKUP('Input EIA Imports Petroleum'!$E1964,'EIA Petroleum Classification'!$A:$B,2,FALSE)</f>
        <v/>
      </c>
    </row>
    <row r="1966" spans="1:5">
      <c r="A1966">
        <f>YEAR(B1966)</f>
        <v/>
      </c>
      <c r="B1966">
        <f>'Input EIA Imports Petroleum'!A1965</f>
        <v/>
      </c>
      <c r="C1966">
        <f>'Input EIA Imports Petroleum'!K1965</f>
        <v/>
      </c>
      <c r="D1966">
        <f>'Input EIA Imports Petroleum'!L1965</f>
        <v/>
      </c>
      <c r="E1966">
        <f>VLOOKUP('Input EIA Imports Petroleum'!$E1965,'EIA Petroleum Classification'!$A:$B,2,FALSE)</f>
        <v/>
      </c>
    </row>
    <row r="1967" spans="1:5">
      <c r="A1967">
        <f>YEAR(B1967)</f>
        <v/>
      </c>
      <c r="B1967">
        <f>'Input EIA Imports Petroleum'!A1966</f>
        <v/>
      </c>
      <c r="C1967">
        <f>'Input EIA Imports Petroleum'!K1966</f>
        <v/>
      </c>
      <c r="D1967">
        <f>'Input EIA Imports Petroleum'!L1966</f>
        <v/>
      </c>
      <c r="E1967">
        <f>VLOOKUP('Input EIA Imports Petroleum'!$E1966,'EIA Petroleum Classification'!$A:$B,2,FALSE)</f>
        <v/>
      </c>
    </row>
    <row r="1968" spans="1:5">
      <c r="A1968">
        <f>YEAR(B1968)</f>
        <v/>
      </c>
      <c r="B1968">
        <f>'Input EIA Imports Petroleum'!A1967</f>
        <v/>
      </c>
      <c r="C1968">
        <f>'Input EIA Imports Petroleum'!K1967</f>
        <v/>
      </c>
      <c r="D1968">
        <f>'Input EIA Imports Petroleum'!L1967</f>
        <v/>
      </c>
      <c r="E1968">
        <f>VLOOKUP('Input EIA Imports Petroleum'!$E1967,'EIA Petroleum Classification'!$A:$B,2,FALSE)</f>
        <v/>
      </c>
    </row>
    <row r="1969" spans="1:5">
      <c r="A1969">
        <f>YEAR(B1969)</f>
        <v/>
      </c>
      <c r="B1969">
        <f>'Input EIA Imports Petroleum'!A1968</f>
        <v/>
      </c>
      <c r="C1969">
        <f>'Input EIA Imports Petroleum'!K1968</f>
        <v/>
      </c>
      <c r="D1969">
        <f>'Input EIA Imports Petroleum'!L1968</f>
        <v/>
      </c>
      <c r="E1969">
        <f>VLOOKUP('Input EIA Imports Petroleum'!$E1968,'EIA Petroleum Classification'!$A:$B,2,FALSE)</f>
        <v/>
      </c>
    </row>
    <row r="1970" spans="1:5">
      <c r="A1970">
        <f>YEAR(B1970)</f>
        <v/>
      </c>
      <c r="B1970">
        <f>'Input EIA Imports Petroleum'!A1969</f>
        <v/>
      </c>
      <c r="C1970">
        <f>'Input EIA Imports Petroleum'!K1969</f>
        <v/>
      </c>
      <c r="D1970">
        <f>'Input EIA Imports Petroleum'!L1969</f>
        <v/>
      </c>
      <c r="E1970">
        <f>VLOOKUP('Input EIA Imports Petroleum'!$E1969,'EIA Petroleum Classification'!$A:$B,2,FALSE)</f>
        <v/>
      </c>
    </row>
    <row r="1971" spans="1:5">
      <c r="A1971">
        <f>YEAR(B1971)</f>
        <v/>
      </c>
      <c r="B1971">
        <f>'Input EIA Imports Petroleum'!A1970</f>
        <v/>
      </c>
      <c r="C1971">
        <f>'Input EIA Imports Petroleum'!K1970</f>
        <v/>
      </c>
      <c r="D1971">
        <f>'Input EIA Imports Petroleum'!L1970</f>
        <v/>
      </c>
      <c r="E1971">
        <f>VLOOKUP('Input EIA Imports Petroleum'!$E1970,'EIA Petroleum Classification'!$A:$B,2,FALSE)</f>
        <v/>
      </c>
    </row>
    <row r="1972" spans="1:5">
      <c r="A1972">
        <f>YEAR(B1972)</f>
        <v/>
      </c>
      <c r="B1972">
        <f>'Input EIA Imports Petroleum'!A1971</f>
        <v/>
      </c>
      <c r="C1972">
        <f>'Input EIA Imports Petroleum'!K1971</f>
        <v/>
      </c>
      <c r="D1972">
        <f>'Input EIA Imports Petroleum'!L1971</f>
        <v/>
      </c>
      <c r="E1972">
        <f>VLOOKUP('Input EIA Imports Petroleum'!$E1971,'EIA Petroleum Classification'!$A:$B,2,FALSE)</f>
        <v/>
      </c>
    </row>
    <row r="1973" spans="1:5">
      <c r="A1973">
        <f>YEAR(B1973)</f>
        <v/>
      </c>
      <c r="B1973">
        <f>'Input EIA Imports Petroleum'!A1972</f>
        <v/>
      </c>
      <c r="C1973">
        <f>'Input EIA Imports Petroleum'!K1972</f>
        <v/>
      </c>
      <c r="D1973">
        <f>'Input EIA Imports Petroleum'!L1972</f>
        <v/>
      </c>
      <c r="E1973">
        <f>VLOOKUP('Input EIA Imports Petroleum'!$E1972,'EIA Petroleum Classification'!$A:$B,2,FALSE)</f>
        <v/>
      </c>
    </row>
    <row r="1974" spans="1:5">
      <c r="A1974">
        <f>YEAR(B1974)</f>
        <v/>
      </c>
      <c r="B1974">
        <f>'Input EIA Imports Petroleum'!A1973</f>
        <v/>
      </c>
      <c r="C1974">
        <f>'Input EIA Imports Petroleum'!K1973</f>
        <v/>
      </c>
      <c r="D1974">
        <f>'Input EIA Imports Petroleum'!L1973</f>
        <v/>
      </c>
      <c r="E1974">
        <f>VLOOKUP('Input EIA Imports Petroleum'!$E1973,'EIA Petroleum Classification'!$A:$B,2,FALSE)</f>
        <v/>
      </c>
    </row>
    <row r="1975" spans="1:5">
      <c r="A1975">
        <f>YEAR(B1975)</f>
        <v/>
      </c>
      <c r="B1975">
        <f>'Input EIA Imports Petroleum'!A1974</f>
        <v/>
      </c>
      <c r="C1975">
        <f>'Input EIA Imports Petroleum'!K1974</f>
        <v/>
      </c>
      <c r="D1975">
        <f>'Input EIA Imports Petroleum'!L1974</f>
        <v/>
      </c>
      <c r="E1975">
        <f>VLOOKUP('Input EIA Imports Petroleum'!$E1974,'EIA Petroleum Classification'!$A:$B,2,FALSE)</f>
        <v/>
      </c>
    </row>
    <row r="1976" spans="1:5">
      <c r="A1976">
        <f>YEAR(B1976)</f>
        <v/>
      </c>
      <c r="B1976">
        <f>'Input EIA Imports Petroleum'!A1975</f>
        <v/>
      </c>
      <c r="C1976">
        <f>'Input EIA Imports Petroleum'!K1975</f>
        <v/>
      </c>
      <c r="D1976">
        <f>'Input EIA Imports Petroleum'!L1975</f>
        <v/>
      </c>
      <c r="E1976">
        <f>VLOOKUP('Input EIA Imports Petroleum'!$E1975,'EIA Petroleum Classification'!$A:$B,2,FALSE)</f>
        <v/>
      </c>
    </row>
    <row r="1977" spans="1:5">
      <c r="A1977">
        <f>YEAR(B1977)</f>
        <v/>
      </c>
      <c r="B1977">
        <f>'Input EIA Imports Petroleum'!A1976</f>
        <v/>
      </c>
      <c r="C1977">
        <f>'Input EIA Imports Petroleum'!K1976</f>
        <v/>
      </c>
      <c r="D1977">
        <f>'Input EIA Imports Petroleum'!L1976</f>
        <v/>
      </c>
      <c r="E1977">
        <f>VLOOKUP('Input EIA Imports Petroleum'!$E1976,'EIA Petroleum Classification'!$A:$B,2,FALSE)</f>
        <v/>
      </c>
    </row>
    <row r="1978" spans="1:5">
      <c r="A1978">
        <f>YEAR(B1978)</f>
        <v/>
      </c>
      <c r="B1978">
        <f>'Input EIA Imports Petroleum'!A1977</f>
        <v/>
      </c>
      <c r="C1978">
        <f>'Input EIA Imports Petroleum'!K1977</f>
        <v/>
      </c>
      <c r="D1978">
        <f>'Input EIA Imports Petroleum'!L1977</f>
        <v/>
      </c>
      <c r="E1978">
        <f>VLOOKUP('Input EIA Imports Petroleum'!$E1977,'EIA Petroleum Classification'!$A:$B,2,FALSE)</f>
        <v/>
      </c>
    </row>
    <row r="1979" spans="1:5">
      <c r="A1979">
        <f>YEAR(B1979)</f>
        <v/>
      </c>
      <c r="B1979">
        <f>'Input EIA Imports Petroleum'!A1978</f>
        <v/>
      </c>
      <c r="C1979">
        <f>'Input EIA Imports Petroleum'!K1978</f>
        <v/>
      </c>
      <c r="D1979">
        <f>'Input EIA Imports Petroleum'!L1978</f>
        <v/>
      </c>
      <c r="E1979">
        <f>VLOOKUP('Input EIA Imports Petroleum'!$E1978,'EIA Petroleum Classification'!$A:$B,2,FALSE)</f>
        <v/>
      </c>
    </row>
    <row r="1980" spans="1:5">
      <c r="A1980">
        <f>YEAR(B1980)</f>
        <v/>
      </c>
      <c r="B1980">
        <f>'Input EIA Imports Petroleum'!A1979</f>
        <v/>
      </c>
      <c r="C1980">
        <f>'Input EIA Imports Petroleum'!K1979</f>
        <v/>
      </c>
      <c r="D1980">
        <f>'Input EIA Imports Petroleum'!L1979</f>
        <v/>
      </c>
      <c r="E1980">
        <f>VLOOKUP('Input EIA Imports Petroleum'!$E1979,'EIA Petroleum Classification'!$A:$B,2,FALSE)</f>
        <v/>
      </c>
    </row>
    <row r="1981" spans="1:5">
      <c r="A1981">
        <f>YEAR(B1981)</f>
        <v/>
      </c>
      <c r="B1981">
        <f>'Input EIA Imports Petroleum'!A1980</f>
        <v/>
      </c>
      <c r="C1981">
        <f>'Input EIA Imports Petroleum'!K1980</f>
        <v/>
      </c>
      <c r="D1981">
        <f>'Input EIA Imports Petroleum'!L1980</f>
        <v/>
      </c>
      <c r="E1981">
        <f>VLOOKUP('Input EIA Imports Petroleum'!$E1980,'EIA Petroleum Classification'!$A:$B,2,FALSE)</f>
        <v/>
      </c>
    </row>
    <row r="1982" spans="1:5">
      <c r="A1982">
        <f>YEAR(B1982)</f>
        <v/>
      </c>
      <c r="B1982">
        <f>'Input EIA Imports Petroleum'!A1981</f>
        <v/>
      </c>
      <c r="C1982">
        <f>'Input EIA Imports Petroleum'!K1981</f>
        <v/>
      </c>
      <c r="D1982">
        <f>'Input EIA Imports Petroleum'!L1981</f>
        <v/>
      </c>
      <c r="E1982">
        <f>VLOOKUP('Input EIA Imports Petroleum'!$E1981,'EIA Petroleum Classification'!$A:$B,2,FALSE)</f>
        <v/>
      </c>
    </row>
    <row r="1983" spans="1:5">
      <c r="A1983">
        <f>YEAR(B1983)</f>
        <v/>
      </c>
      <c r="B1983">
        <f>'Input EIA Imports Petroleum'!A1982</f>
        <v/>
      </c>
      <c r="C1983">
        <f>'Input EIA Imports Petroleum'!K1982</f>
        <v/>
      </c>
      <c r="D1983">
        <f>'Input EIA Imports Petroleum'!L1982</f>
        <v/>
      </c>
      <c r="E1983">
        <f>VLOOKUP('Input EIA Imports Petroleum'!$E1982,'EIA Petroleum Classification'!$A:$B,2,FALSE)</f>
        <v/>
      </c>
    </row>
    <row r="1984" spans="1:5">
      <c r="A1984">
        <f>YEAR(B1984)</f>
        <v/>
      </c>
      <c r="B1984">
        <f>'Input EIA Imports Petroleum'!A1983</f>
        <v/>
      </c>
      <c r="C1984">
        <f>'Input EIA Imports Petroleum'!K1983</f>
        <v/>
      </c>
      <c r="D1984">
        <f>'Input EIA Imports Petroleum'!L1983</f>
        <v/>
      </c>
      <c r="E1984">
        <f>VLOOKUP('Input EIA Imports Petroleum'!$E1983,'EIA Petroleum Classification'!$A:$B,2,FALSE)</f>
        <v/>
      </c>
    </row>
    <row r="1985" spans="1:5">
      <c r="A1985">
        <f>YEAR(B1985)</f>
        <v/>
      </c>
      <c r="B1985">
        <f>'Input EIA Imports Petroleum'!A1984</f>
        <v/>
      </c>
      <c r="C1985">
        <f>'Input EIA Imports Petroleum'!K1984</f>
        <v/>
      </c>
      <c r="D1985">
        <f>'Input EIA Imports Petroleum'!L1984</f>
        <v/>
      </c>
      <c r="E1985">
        <f>VLOOKUP('Input EIA Imports Petroleum'!$E1984,'EIA Petroleum Classification'!$A:$B,2,FALSE)</f>
        <v/>
      </c>
    </row>
    <row r="1986" spans="1:5">
      <c r="A1986">
        <f>YEAR(B1986)</f>
        <v/>
      </c>
      <c r="B1986">
        <f>'Input EIA Imports Petroleum'!A1985</f>
        <v/>
      </c>
      <c r="C1986">
        <f>'Input EIA Imports Petroleum'!K1985</f>
        <v/>
      </c>
      <c r="D1986">
        <f>'Input EIA Imports Petroleum'!L1985</f>
        <v/>
      </c>
      <c r="E1986">
        <f>VLOOKUP('Input EIA Imports Petroleum'!$E1985,'EIA Petroleum Classification'!$A:$B,2,FALSE)</f>
        <v/>
      </c>
    </row>
    <row r="1987" spans="1:5">
      <c r="A1987">
        <f>YEAR(B1987)</f>
        <v/>
      </c>
      <c r="B1987">
        <f>'Input EIA Imports Petroleum'!A1986</f>
        <v/>
      </c>
      <c r="C1987">
        <f>'Input EIA Imports Petroleum'!K1986</f>
        <v/>
      </c>
      <c r="D1987">
        <f>'Input EIA Imports Petroleum'!L1986</f>
        <v/>
      </c>
      <c r="E1987">
        <f>VLOOKUP('Input EIA Imports Petroleum'!$E1986,'EIA Petroleum Classification'!$A:$B,2,FALSE)</f>
        <v/>
      </c>
    </row>
    <row r="1988" spans="1:5">
      <c r="A1988">
        <f>YEAR(B1988)</f>
        <v/>
      </c>
      <c r="B1988">
        <f>'Input EIA Imports Petroleum'!A1987</f>
        <v/>
      </c>
      <c r="C1988">
        <f>'Input EIA Imports Petroleum'!K1987</f>
        <v/>
      </c>
      <c r="D1988">
        <f>'Input EIA Imports Petroleum'!L1987</f>
        <v/>
      </c>
      <c r="E1988">
        <f>VLOOKUP('Input EIA Imports Petroleum'!$E1987,'EIA Petroleum Classification'!$A:$B,2,FALSE)</f>
        <v/>
      </c>
    </row>
    <row r="1989" spans="1:5">
      <c r="A1989">
        <f>YEAR(B1989)</f>
        <v/>
      </c>
      <c r="B1989">
        <f>'Input EIA Imports Petroleum'!A1988</f>
        <v/>
      </c>
      <c r="C1989">
        <f>'Input EIA Imports Petroleum'!K1988</f>
        <v/>
      </c>
      <c r="D1989">
        <f>'Input EIA Imports Petroleum'!L1988</f>
        <v/>
      </c>
      <c r="E1989">
        <f>VLOOKUP('Input EIA Imports Petroleum'!$E1988,'EIA Petroleum Classification'!$A:$B,2,FALSE)</f>
        <v/>
      </c>
    </row>
    <row r="1990" spans="1:5">
      <c r="A1990">
        <f>YEAR(B1990)</f>
        <v/>
      </c>
      <c r="B1990">
        <f>'Input EIA Imports Petroleum'!A1989</f>
        <v/>
      </c>
      <c r="C1990">
        <f>'Input EIA Imports Petroleum'!K1989</f>
        <v/>
      </c>
      <c r="D1990">
        <f>'Input EIA Imports Petroleum'!L1989</f>
        <v/>
      </c>
      <c r="E1990">
        <f>VLOOKUP('Input EIA Imports Petroleum'!$E1989,'EIA Petroleum Classification'!$A:$B,2,FALSE)</f>
        <v/>
      </c>
    </row>
    <row r="1991" spans="1:5">
      <c r="A1991">
        <f>YEAR(B1991)</f>
        <v/>
      </c>
      <c r="B1991">
        <f>'Input EIA Imports Petroleum'!A1990</f>
        <v/>
      </c>
      <c r="C1991">
        <f>'Input EIA Imports Petroleum'!K1990</f>
        <v/>
      </c>
      <c r="D1991">
        <f>'Input EIA Imports Petroleum'!L1990</f>
        <v/>
      </c>
      <c r="E1991">
        <f>VLOOKUP('Input EIA Imports Petroleum'!$E1990,'EIA Petroleum Classification'!$A:$B,2,FALSE)</f>
        <v/>
      </c>
    </row>
    <row r="1992" spans="1:5">
      <c r="A1992">
        <f>YEAR(B1992)</f>
        <v/>
      </c>
      <c r="B1992">
        <f>'Input EIA Imports Petroleum'!A1991</f>
        <v/>
      </c>
      <c r="C1992">
        <f>'Input EIA Imports Petroleum'!K1991</f>
        <v/>
      </c>
      <c r="D1992">
        <f>'Input EIA Imports Petroleum'!L1991</f>
        <v/>
      </c>
      <c r="E1992">
        <f>VLOOKUP('Input EIA Imports Petroleum'!$E1991,'EIA Petroleum Classification'!$A:$B,2,FALSE)</f>
        <v/>
      </c>
    </row>
    <row r="1993" spans="1:5">
      <c r="A1993">
        <f>YEAR(B1993)</f>
        <v/>
      </c>
      <c r="B1993">
        <f>'Input EIA Imports Petroleum'!A1992</f>
        <v/>
      </c>
      <c r="C1993">
        <f>'Input EIA Imports Petroleum'!K1992</f>
        <v/>
      </c>
      <c r="D1993">
        <f>'Input EIA Imports Petroleum'!L1992</f>
        <v/>
      </c>
      <c r="E1993">
        <f>VLOOKUP('Input EIA Imports Petroleum'!$E1992,'EIA Petroleum Classification'!$A:$B,2,FALSE)</f>
        <v/>
      </c>
    </row>
    <row r="1994" spans="1:5">
      <c r="A1994">
        <f>YEAR(B1994)</f>
        <v/>
      </c>
      <c r="B1994">
        <f>'Input EIA Imports Petroleum'!A1993</f>
        <v/>
      </c>
      <c r="C1994">
        <f>'Input EIA Imports Petroleum'!K1993</f>
        <v/>
      </c>
      <c r="D1994">
        <f>'Input EIA Imports Petroleum'!L1993</f>
        <v/>
      </c>
      <c r="E1994">
        <f>VLOOKUP('Input EIA Imports Petroleum'!$E1993,'EIA Petroleum Classification'!$A:$B,2,FALSE)</f>
        <v/>
      </c>
    </row>
    <row r="1995" spans="1:5">
      <c r="A1995">
        <f>YEAR(B1995)</f>
        <v/>
      </c>
      <c r="B1995">
        <f>'Input EIA Imports Petroleum'!A1994</f>
        <v/>
      </c>
      <c r="C1995">
        <f>'Input EIA Imports Petroleum'!K1994</f>
        <v/>
      </c>
      <c r="D1995">
        <f>'Input EIA Imports Petroleum'!L1994</f>
        <v/>
      </c>
      <c r="E1995">
        <f>VLOOKUP('Input EIA Imports Petroleum'!$E1994,'EIA Petroleum Classification'!$A:$B,2,FALSE)</f>
        <v/>
      </c>
    </row>
    <row r="1996" spans="1:5">
      <c r="A1996">
        <f>YEAR(B1996)</f>
        <v/>
      </c>
      <c r="B1996">
        <f>'Input EIA Imports Petroleum'!A1995</f>
        <v/>
      </c>
      <c r="C1996">
        <f>'Input EIA Imports Petroleum'!K1995</f>
        <v/>
      </c>
      <c r="D1996">
        <f>'Input EIA Imports Petroleum'!L1995</f>
        <v/>
      </c>
      <c r="E1996">
        <f>VLOOKUP('Input EIA Imports Petroleum'!$E1995,'EIA Petroleum Classification'!$A:$B,2,FALSE)</f>
        <v/>
      </c>
    </row>
    <row r="1997" spans="1:5">
      <c r="A1997">
        <f>YEAR(B1997)</f>
        <v/>
      </c>
      <c r="B1997">
        <f>'Input EIA Imports Petroleum'!A1996</f>
        <v/>
      </c>
      <c r="C1997">
        <f>'Input EIA Imports Petroleum'!K1996</f>
        <v/>
      </c>
      <c r="D1997">
        <f>'Input EIA Imports Petroleum'!L1996</f>
        <v/>
      </c>
      <c r="E1997">
        <f>VLOOKUP('Input EIA Imports Petroleum'!$E1996,'EIA Petroleum Classification'!$A:$B,2,FALSE)</f>
        <v/>
      </c>
    </row>
    <row r="1998" spans="1:5">
      <c r="A1998">
        <f>YEAR(B1998)</f>
        <v/>
      </c>
      <c r="B1998">
        <f>'Input EIA Imports Petroleum'!A1997</f>
        <v/>
      </c>
      <c r="C1998">
        <f>'Input EIA Imports Petroleum'!K1997</f>
        <v/>
      </c>
      <c r="D1998">
        <f>'Input EIA Imports Petroleum'!L1997</f>
        <v/>
      </c>
      <c r="E1998">
        <f>VLOOKUP('Input EIA Imports Petroleum'!$E1997,'EIA Petroleum Classification'!$A:$B,2,FALSE)</f>
        <v/>
      </c>
    </row>
    <row r="1999" spans="1:5">
      <c r="A1999">
        <f>YEAR(B1999)</f>
        <v/>
      </c>
      <c r="B1999">
        <f>'Input EIA Imports Petroleum'!A1998</f>
        <v/>
      </c>
      <c r="C1999">
        <f>'Input EIA Imports Petroleum'!K1998</f>
        <v/>
      </c>
      <c r="D1999">
        <f>'Input EIA Imports Petroleum'!L1998</f>
        <v/>
      </c>
      <c r="E1999">
        <f>VLOOKUP('Input EIA Imports Petroleum'!$E1998,'EIA Petroleum Classification'!$A:$B,2,FALSE)</f>
        <v/>
      </c>
    </row>
    <row r="2000" spans="1:5">
      <c r="A2000">
        <f>YEAR(B2000)</f>
        <v/>
      </c>
      <c r="B2000">
        <f>'Input EIA Imports Petroleum'!A1999</f>
        <v/>
      </c>
      <c r="C2000">
        <f>'Input EIA Imports Petroleum'!K1999</f>
        <v/>
      </c>
      <c r="D2000">
        <f>'Input EIA Imports Petroleum'!L1999</f>
        <v/>
      </c>
      <c r="E2000">
        <f>VLOOKUP('Input EIA Imports Petroleum'!$E1999,'EIA Petroleum Classification'!$A:$B,2,FALSE)</f>
        <v/>
      </c>
    </row>
    <row r="2001" spans="1:5">
      <c r="A2001">
        <f>YEAR(B2001)</f>
        <v/>
      </c>
      <c r="B2001">
        <f>'Input EIA Imports Petroleum'!A2000</f>
        <v/>
      </c>
      <c r="C2001">
        <f>'Input EIA Imports Petroleum'!K2000</f>
        <v/>
      </c>
      <c r="D2001">
        <f>'Input EIA Imports Petroleum'!L2000</f>
        <v/>
      </c>
      <c r="E2001">
        <f>VLOOKUP('Input EIA Imports Petroleum'!$E2000,'EIA Petroleum Classification'!$A:$B,2,FALSE)</f>
        <v/>
      </c>
    </row>
    <row r="2002" spans="1:5">
      <c r="A2002">
        <f>YEAR(B2002)</f>
        <v/>
      </c>
      <c r="B2002">
        <f>'Input EIA Imports Petroleum'!A2001</f>
        <v/>
      </c>
      <c r="C2002">
        <f>'Input EIA Imports Petroleum'!K2001</f>
        <v/>
      </c>
      <c r="D2002">
        <f>'Input EIA Imports Petroleum'!L2001</f>
        <v/>
      </c>
      <c r="E2002">
        <f>VLOOKUP('Input EIA Imports Petroleum'!$E2001,'EIA Petroleum Classification'!$A:$B,2,FALSE)</f>
        <v/>
      </c>
    </row>
    <row r="2003" spans="1:5">
      <c r="A2003">
        <f>YEAR(B2003)</f>
        <v/>
      </c>
      <c r="B2003">
        <f>'Input EIA Imports Petroleum'!A2002</f>
        <v/>
      </c>
      <c r="C2003">
        <f>'Input EIA Imports Petroleum'!K2002</f>
        <v/>
      </c>
      <c r="D2003">
        <f>'Input EIA Imports Petroleum'!L2002</f>
        <v/>
      </c>
      <c r="E2003">
        <f>VLOOKUP('Input EIA Imports Petroleum'!$E2002,'EIA Petroleum Classification'!$A:$B,2,FALSE)</f>
        <v/>
      </c>
    </row>
    <row r="2004" spans="1:5">
      <c r="A2004">
        <f>YEAR(B2004)</f>
        <v/>
      </c>
      <c r="B2004">
        <f>'Input EIA Imports Petroleum'!A2003</f>
        <v/>
      </c>
      <c r="C2004">
        <f>'Input EIA Imports Petroleum'!K2003</f>
        <v/>
      </c>
      <c r="D2004">
        <f>'Input EIA Imports Petroleum'!L2003</f>
        <v/>
      </c>
      <c r="E2004">
        <f>VLOOKUP('Input EIA Imports Petroleum'!$E2003,'EIA Petroleum Classification'!$A:$B,2,FALSE)</f>
        <v/>
      </c>
    </row>
    <row r="2005" spans="1:5">
      <c r="A2005">
        <f>YEAR(B2005)</f>
        <v/>
      </c>
      <c r="B2005">
        <f>'Input EIA Imports Petroleum'!A2004</f>
        <v/>
      </c>
      <c r="C2005">
        <f>'Input EIA Imports Petroleum'!K2004</f>
        <v/>
      </c>
      <c r="D2005">
        <f>'Input EIA Imports Petroleum'!L2004</f>
        <v/>
      </c>
      <c r="E2005">
        <f>VLOOKUP('Input EIA Imports Petroleum'!$E2004,'EIA Petroleum Classification'!$A:$B,2,FALSE)</f>
        <v/>
      </c>
    </row>
    <row r="2006" spans="1:5">
      <c r="A2006">
        <f>YEAR(B2006)</f>
        <v/>
      </c>
      <c r="B2006">
        <f>'Input EIA Imports Petroleum'!A2005</f>
        <v/>
      </c>
      <c r="C2006">
        <f>'Input EIA Imports Petroleum'!K2005</f>
        <v/>
      </c>
      <c r="D2006">
        <f>'Input EIA Imports Petroleum'!L2005</f>
        <v/>
      </c>
      <c r="E2006">
        <f>VLOOKUP('Input EIA Imports Petroleum'!$E2005,'EIA Petroleum Classification'!$A:$B,2,FALSE)</f>
        <v/>
      </c>
    </row>
    <row r="2007" spans="1:5">
      <c r="A2007">
        <f>YEAR(B2007)</f>
        <v/>
      </c>
      <c r="B2007">
        <f>'Input EIA Imports Petroleum'!A2006</f>
        <v/>
      </c>
      <c r="C2007">
        <f>'Input EIA Imports Petroleum'!K2006</f>
        <v/>
      </c>
      <c r="D2007">
        <f>'Input EIA Imports Petroleum'!L2006</f>
        <v/>
      </c>
      <c r="E2007">
        <f>VLOOKUP('Input EIA Imports Petroleum'!$E2006,'EIA Petroleum Classification'!$A:$B,2,FALSE)</f>
        <v/>
      </c>
    </row>
    <row r="2008" spans="1:5">
      <c r="A2008">
        <f>YEAR(B2008)</f>
        <v/>
      </c>
      <c r="B2008">
        <f>'Input EIA Imports Petroleum'!A2007</f>
        <v/>
      </c>
      <c r="C2008">
        <f>'Input EIA Imports Petroleum'!K2007</f>
        <v/>
      </c>
      <c r="D2008">
        <f>'Input EIA Imports Petroleum'!L2007</f>
        <v/>
      </c>
      <c r="E2008">
        <f>VLOOKUP('Input EIA Imports Petroleum'!$E2007,'EIA Petroleum Classification'!$A:$B,2,FALSE)</f>
        <v/>
      </c>
    </row>
    <row r="2009" spans="1:5">
      <c r="A2009">
        <f>YEAR(B2009)</f>
        <v/>
      </c>
      <c r="B2009">
        <f>'Input EIA Imports Petroleum'!A2008</f>
        <v/>
      </c>
      <c r="C2009">
        <f>'Input EIA Imports Petroleum'!K2008</f>
        <v/>
      </c>
      <c r="D2009">
        <f>'Input EIA Imports Petroleum'!L2008</f>
        <v/>
      </c>
      <c r="E2009">
        <f>VLOOKUP('Input EIA Imports Petroleum'!$E2008,'EIA Petroleum Classification'!$A:$B,2,FALSE)</f>
        <v/>
      </c>
    </row>
    <row r="2010" spans="1:5">
      <c r="A2010">
        <f>YEAR(B2010)</f>
        <v/>
      </c>
      <c r="B2010">
        <f>'Input EIA Imports Petroleum'!A2009</f>
        <v/>
      </c>
      <c r="C2010">
        <f>'Input EIA Imports Petroleum'!K2009</f>
        <v/>
      </c>
      <c r="D2010">
        <f>'Input EIA Imports Petroleum'!L2009</f>
        <v/>
      </c>
      <c r="E2010">
        <f>VLOOKUP('Input EIA Imports Petroleum'!$E2009,'EIA Petroleum Classification'!$A:$B,2,FALSE)</f>
        <v/>
      </c>
    </row>
    <row r="2011" spans="1:5">
      <c r="A2011">
        <f>YEAR(B2011)</f>
        <v/>
      </c>
      <c r="B2011">
        <f>'Input EIA Imports Petroleum'!A2010</f>
        <v/>
      </c>
      <c r="C2011">
        <f>'Input EIA Imports Petroleum'!K2010</f>
        <v/>
      </c>
      <c r="D2011">
        <f>'Input EIA Imports Petroleum'!L2010</f>
        <v/>
      </c>
      <c r="E2011">
        <f>VLOOKUP('Input EIA Imports Petroleum'!$E2010,'EIA Petroleum Classification'!$A:$B,2,FALSE)</f>
        <v/>
      </c>
    </row>
    <row r="2012" spans="1:5">
      <c r="A2012">
        <f>YEAR(B2012)</f>
        <v/>
      </c>
      <c r="B2012">
        <f>'Input EIA Imports Petroleum'!A2011</f>
        <v/>
      </c>
      <c r="C2012">
        <f>'Input EIA Imports Petroleum'!K2011</f>
        <v/>
      </c>
      <c r="D2012">
        <f>'Input EIA Imports Petroleum'!L2011</f>
        <v/>
      </c>
      <c r="E2012">
        <f>VLOOKUP('Input EIA Imports Petroleum'!$E2011,'EIA Petroleum Classification'!$A:$B,2,FALSE)</f>
        <v/>
      </c>
    </row>
    <row r="2013" spans="1:5">
      <c r="A2013">
        <f>YEAR(B2013)</f>
        <v/>
      </c>
      <c r="B2013">
        <f>'Input EIA Imports Petroleum'!A2012</f>
        <v/>
      </c>
      <c r="C2013">
        <f>'Input EIA Imports Petroleum'!K2012</f>
        <v/>
      </c>
      <c r="D2013">
        <f>'Input EIA Imports Petroleum'!L2012</f>
        <v/>
      </c>
      <c r="E2013">
        <f>VLOOKUP('Input EIA Imports Petroleum'!$E2012,'EIA Petroleum Classification'!$A:$B,2,FALSE)</f>
        <v/>
      </c>
    </row>
    <row r="2014" spans="1:5">
      <c r="A2014">
        <f>YEAR(B2014)</f>
        <v/>
      </c>
      <c r="B2014">
        <f>'Input EIA Imports Petroleum'!A2013</f>
        <v/>
      </c>
      <c r="C2014">
        <f>'Input EIA Imports Petroleum'!K2013</f>
        <v/>
      </c>
      <c r="D2014">
        <f>'Input EIA Imports Petroleum'!L2013</f>
        <v/>
      </c>
      <c r="E2014">
        <f>VLOOKUP('Input EIA Imports Petroleum'!$E2013,'EIA Petroleum Classification'!$A:$B,2,FALSE)</f>
        <v/>
      </c>
    </row>
    <row r="2015" spans="1:5">
      <c r="A2015">
        <f>YEAR(B2015)</f>
        <v/>
      </c>
      <c r="B2015">
        <f>'Input EIA Imports Petroleum'!A2014</f>
        <v/>
      </c>
      <c r="C2015">
        <f>'Input EIA Imports Petroleum'!K2014</f>
        <v/>
      </c>
      <c r="D2015">
        <f>'Input EIA Imports Petroleum'!L2014</f>
        <v/>
      </c>
      <c r="E2015">
        <f>VLOOKUP('Input EIA Imports Petroleum'!$E2014,'EIA Petroleum Classification'!$A:$B,2,FALSE)</f>
        <v/>
      </c>
    </row>
    <row r="2016" spans="1:5">
      <c r="A2016">
        <f>YEAR(B2016)</f>
        <v/>
      </c>
      <c r="B2016">
        <f>'Input EIA Imports Petroleum'!A2015</f>
        <v/>
      </c>
      <c r="C2016">
        <f>'Input EIA Imports Petroleum'!K2015</f>
        <v/>
      </c>
      <c r="D2016">
        <f>'Input EIA Imports Petroleum'!L2015</f>
        <v/>
      </c>
      <c r="E2016">
        <f>VLOOKUP('Input EIA Imports Petroleum'!$E2015,'EIA Petroleum Classification'!$A:$B,2,FALSE)</f>
        <v/>
      </c>
    </row>
    <row r="2017" spans="1:5">
      <c r="A2017">
        <f>YEAR(B2017)</f>
        <v/>
      </c>
      <c r="B2017">
        <f>'Input EIA Imports Petroleum'!A2016</f>
        <v/>
      </c>
      <c r="C2017">
        <f>'Input EIA Imports Petroleum'!K2016</f>
        <v/>
      </c>
      <c r="D2017">
        <f>'Input EIA Imports Petroleum'!L2016</f>
        <v/>
      </c>
      <c r="E2017">
        <f>VLOOKUP('Input EIA Imports Petroleum'!$E2016,'EIA Petroleum Classification'!$A:$B,2,FALSE)</f>
        <v/>
      </c>
    </row>
    <row r="2018" spans="1:5">
      <c r="A2018">
        <f>YEAR(B2018)</f>
        <v/>
      </c>
      <c r="B2018">
        <f>'Input EIA Imports Petroleum'!A2017</f>
        <v/>
      </c>
      <c r="C2018">
        <f>'Input EIA Imports Petroleum'!K2017</f>
        <v/>
      </c>
      <c r="D2018">
        <f>'Input EIA Imports Petroleum'!L2017</f>
        <v/>
      </c>
      <c r="E2018">
        <f>VLOOKUP('Input EIA Imports Petroleum'!$E2017,'EIA Petroleum Classification'!$A:$B,2,FALSE)</f>
        <v/>
      </c>
    </row>
    <row r="2019" spans="1:5">
      <c r="A2019">
        <f>YEAR(B2019)</f>
        <v/>
      </c>
      <c r="B2019">
        <f>'Input EIA Imports Petroleum'!A2018</f>
        <v/>
      </c>
      <c r="C2019">
        <f>'Input EIA Imports Petroleum'!K2018</f>
        <v/>
      </c>
      <c r="D2019">
        <f>'Input EIA Imports Petroleum'!L2018</f>
        <v/>
      </c>
      <c r="E2019">
        <f>VLOOKUP('Input EIA Imports Petroleum'!$E2018,'EIA Petroleum Classification'!$A:$B,2,FALSE)</f>
        <v/>
      </c>
    </row>
    <row r="2020" spans="1:5">
      <c r="A2020">
        <f>YEAR(B2020)</f>
        <v/>
      </c>
      <c r="B2020">
        <f>'Input EIA Imports Petroleum'!A2019</f>
        <v/>
      </c>
      <c r="C2020">
        <f>'Input EIA Imports Petroleum'!K2019</f>
        <v/>
      </c>
      <c r="D2020">
        <f>'Input EIA Imports Petroleum'!L2019</f>
        <v/>
      </c>
      <c r="E2020">
        <f>VLOOKUP('Input EIA Imports Petroleum'!$E2019,'EIA Petroleum Classification'!$A:$B,2,FALSE)</f>
        <v/>
      </c>
    </row>
    <row r="2021" spans="1:5">
      <c r="A2021">
        <f>YEAR(B2021)</f>
        <v/>
      </c>
      <c r="B2021">
        <f>'Input EIA Imports Petroleum'!A2020</f>
        <v/>
      </c>
      <c r="C2021">
        <f>'Input EIA Imports Petroleum'!K2020</f>
        <v/>
      </c>
      <c r="D2021">
        <f>'Input EIA Imports Petroleum'!L2020</f>
        <v/>
      </c>
      <c r="E2021">
        <f>VLOOKUP('Input EIA Imports Petroleum'!$E2020,'EIA Petroleum Classification'!$A:$B,2,FALSE)</f>
        <v/>
      </c>
    </row>
    <row r="2022" spans="1:5">
      <c r="A2022">
        <f>YEAR(B2022)</f>
        <v/>
      </c>
      <c r="B2022">
        <f>'Input EIA Imports Petroleum'!A2021</f>
        <v/>
      </c>
      <c r="C2022">
        <f>'Input EIA Imports Petroleum'!K2021</f>
        <v/>
      </c>
      <c r="D2022">
        <f>'Input EIA Imports Petroleum'!L2021</f>
        <v/>
      </c>
      <c r="E2022">
        <f>VLOOKUP('Input EIA Imports Petroleum'!$E2021,'EIA Petroleum Classification'!$A:$B,2,FALSE)</f>
        <v/>
      </c>
    </row>
    <row r="2023" spans="1:5">
      <c r="A2023">
        <f>YEAR(B2023)</f>
        <v/>
      </c>
      <c r="B2023">
        <f>'Input EIA Imports Petroleum'!A2022</f>
        <v/>
      </c>
      <c r="C2023">
        <f>'Input EIA Imports Petroleum'!K2022</f>
        <v/>
      </c>
      <c r="D2023">
        <f>'Input EIA Imports Petroleum'!L2022</f>
        <v/>
      </c>
      <c r="E2023">
        <f>VLOOKUP('Input EIA Imports Petroleum'!$E2022,'EIA Petroleum Classification'!$A:$B,2,FALSE)</f>
        <v/>
      </c>
    </row>
    <row r="2024" spans="1:5">
      <c r="A2024">
        <f>YEAR(B2024)</f>
        <v/>
      </c>
      <c r="B2024">
        <f>'Input EIA Imports Petroleum'!A2023</f>
        <v/>
      </c>
      <c r="C2024">
        <f>'Input EIA Imports Petroleum'!K2023</f>
        <v/>
      </c>
      <c r="D2024">
        <f>'Input EIA Imports Petroleum'!L2023</f>
        <v/>
      </c>
      <c r="E2024">
        <f>VLOOKUP('Input EIA Imports Petroleum'!$E2023,'EIA Petroleum Classification'!$A:$B,2,FALSE)</f>
        <v/>
      </c>
    </row>
    <row r="2025" spans="1:5">
      <c r="A2025">
        <f>YEAR(B2025)</f>
        <v/>
      </c>
      <c r="B2025">
        <f>'Input EIA Imports Petroleum'!A2024</f>
        <v/>
      </c>
      <c r="C2025">
        <f>'Input EIA Imports Petroleum'!K2024</f>
        <v/>
      </c>
      <c r="D2025">
        <f>'Input EIA Imports Petroleum'!L2024</f>
        <v/>
      </c>
      <c r="E2025">
        <f>VLOOKUP('Input EIA Imports Petroleum'!$E2024,'EIA Petroleum Classification'!$A:$B,2,FALSE)</f>
        <v/>
      </c>
    </row>
    <row r="2026" spans="1:5">
      <c r="A2026">
        <f>YEAR(B2026)</f>
        <v/>
      </c>
      <c r="B2026">
        <f>'Input EIA Imports Petroleum'!A2025</f>
        <v/>
      </c>
      <c r="C2026">
        <f>'Input EIA Imports Petroleum'!K2025</f>
        <v/>
      </c>
      <c r="D2026">
        <f>'Input EIA Imports Petroleum'!L2025</f>
        <v/>
      </c>
      <c r="E2026">
        <f>VLOOKUP('Input EIA Imports Petroleum'!$E2025,'EIA Petroleum Classification'!$A:$B,2,FALSE)</f>
        <v/>
      </c>
    </row>
    <row r="2027" spans="1:5">
      <c r="A2027">
        <f>YEAR(B2027)</f>
        <v/>
      </c>
      <c r="B2027">
        <f>'Input EIA Imports Petroleum'!A2026</f>
        <v/>
      </c>
      <c r="C2027">
        <f>'Input EIA Imports Petroleum'!K2026</f>
        <v/>
      </c>
      <c r="D2027">
        <f>'Input EIA Imports Petroleum'!L2026</f>
        <v/>
      </c>
      <c r="E2027">
        <f>VLOOKUP('Input EIA Imports Petroleum'!$E2026,'EIA Petroleum Classification'!$A:$B,2,FALSE)</f>
        <v/>
      </c>
    </row>
    <row r="2028" spans="1:5">
      <c r="A2028">
        <f>YEAR(B2028)</f>
        <v/>
      </c>
      <c r="B2028">
        <f>'Input EIA Imports Petroleum'!A2027</f>
        <v/>
      </c>
      <c r="C2028">
        <f>'Input EIA Imports Petroleum'!K2027</f>
        <v/>
      </c>
      <c r="D2028">
        <f>'Input EIA Imports Petroleum'!L2027</f>
        <v/>
      </c>
      <c r="E2028">
        <f>VLOOKUP('Input EIA Imports Petroleum'!$E2027,'EIA Petroleum Classification'!$A:$B,2,FALSE)</f>
        <v/>
      </c>
    </row>
    <row r="2029" spans="1:5">
      <c r="A2029">
        <f>YEAR(B2029)</f>
        <v/>
      </c>
      <c r="B2029">
        <f>'Input EIA Imports Petroleum'!A2028</f>
        <v/>
      </c>
      <c r="C2029">
        <f>'Input EIA Imports Petroleum'!K2028</f>
        <v/>
      </c>
      <c r="D2029">
        <f>'Input EIA Imports Petroleum'!L2028</f>
        <v/>
      </c>
      <c r="E2029">
        <f>VLOOKUP('Input EIA Imports Petroleum'!$E2028,'EIA Petroleum Classification'!$A:$B,2,FALSE)</f>
        <v/>
      </c>
    </row>
    <row r="2030" spans="1:5">
      <c r="A2030">
        <f>YEAR(B2030)</f>
        <v/>
      </c>
      <c r="B2030">
        <f>'Input EIA Imports Petroleum'!A2029</f>
        <v/>
      </c>
      <c r="C2030">
        <f>'Input EIA Imports Petroleum'!K2029</f>
        <v/>
      </c>
      <c r="D2030">
        <f>'Input EIA Imports Petroleum'!L2029</f>
        <v/>
      </c>
      <c r="E2030">
        <f>VLOOKUP('Input EIA Imports Petroleum'!$E2029,'EIA Petroleum Classification'!$A:$B,2,FALSE)</f>
        <v/>
      </c>
    </row>
    <row r="2031" spans="1:5">
      <c r="A2031">
        <f>YEAR(B2031)</f>
        <v/>
      </c>
      <c r="B2031">
        <f>'Input EIA Imports Petroleum'!A2030</f>
        <v/>
      </c>
      <c r="C2031">
        <f>'Input EIA Imports Petroleum'!K2030</f>
        <v/>
      </c>
      <c r="D2031">
        <f>'Input EIA Imports Petroleum'!L2030</f>
        <v/>
      </c>
      <c r="E2031">
        <f>VLOOKUP('Input EIA Imports Petroleum'!$E2030,'EIA Petroleum Classification'!$A:$B,2,FALSE)</f>
        <v/>
      </c>
    </row>
    <row r="2032" spans="1:5">
      <c r="A2032">
        <f>YEAR(B2032)</f>
        <v/>
      </c>
      <c r="B2032">
        <f>'Input EIA Imports Petroleum'!A2031</f>
        <v/>
      </c>
      <c r="C2032">
        <f>'Input EIA Imports Petroleum'!K2031</f>
        <v/>
      </c>
      <c r="D2032">
        <f>'Input EIA Imports Petroleum'!L2031</f>
        <v/>
      </c>
      <c r="E2032">
        <f>VLOOKUP('Input EIA Imports Petroleum'!$E2031,'EIA Petroleum Classification'!$A:$B,2,FALSE)</f>
        <v/>
      </c>
    </row>
    <row r="2033" spans="1:5">
      <c r="A2033">
        <f>YEAR(B2033)</f>
        <v/>
      </c>
      <c r="B2033">
        <f>'Input EIA Imports Petroleum'!A2032</f>
        <v/>
      </c>
      <c r="C2033">
        <f>'Input EIA Imports Petroleum'!K2032</f>
        <v/>
      </c>
      <c r="D2033">
        <f>'Input EIA Imports Petroleum'!L2032</f>
        <v/>
      </c>
      <c r="E2033">
        <f>VLOOKUP('Input EIA Imports Petroleum'!$E2032,'EIA Petroleum Classification'!$A:$B,2,FALSE)</f>
        <v/>
      </c>
    </row>
    <row r="2034" spans="1:5">
      <c r="A2034">
        <f>YEAR(B2034)</f>
        <v/>
      </c>
      <c r="B2034">
        <f>'Input EIA Imports Petroleum'!A2033</f>
        <v/>
      </c>
      <c r="C2034">
        <f>'Input EIA Imports Petroleum'!K2033</f>
        <v/>
      </c>
      <c r="D2034">
        <f>'Input EIA Imports Petroleum'!L2033</f>
        <v/>
      </c>
      <c r="E2034">
        <f>VLOOKUP('Input EIA Imports Petroleum'!$E2033,'EIA Petroleum Classification'!$A:$B,2,FALSE)</f>
        <v/>
      </c>
    </row>
    <row r="2035" spans="1:5">
      <c r="A2035">
        <f>YEAR(B2035)</f>
        <v/>
      </c>
      <c r="B2035">
        <f>'Input EIA Imports Petroleum'!A2034</f>
        <v/>
      </c>
      <c r="C2035">
        <f>'Input EIA Imports Petroleum'!K2034</f>
        <v/>
      </c>
      <c r="D2035">
        <f>'Input EIA Imports Petroleum'!L2034</f>
        <v/>
      </c>
      <c r="E2035">
        <f>VLOOKUP('Input EIA Imports Petroleum'!$E2034,'EIA Petroleum Classification'!$A:$B,2,FALSE)</f>
        <v/>
      </c>
    </row>
    <row r="2036" spans="1:5">
      <c r="A2036">
        <f>YEAR(B2036)</f>
        <v/>
      </c>
      <c r="B2036">
        <f>'Input EIA Imports Petroleum'!A2035</f>
        <v/>
      </c>
      <c r="C2036">
        <f>'Input EIA Imports Petroleum'!K2035</f>
        <v/>
      </c>
      <c r="D2036">
        <f>'Input EIA Imports Petroleum'!L2035</f>
        <v/>
      </c>
      <c r="E2036">
        <f>VLOOKUP('Input EIA Imports Petroleum'!$E2035,'EIA Petroleum Classification'!$A:$B,2,FALSE)</f>
        <v/>
      </c>
    </row>
    <row r="2037" spans="1:5">
      <c r="A2037">
        <f>YEAR(B2037)</f>
        <v/>
      </c>
      <c r="B2037">
        <f>'Input EIA Imports Petroleum'!A2036</f>
        <v/>
      </c>
      <c r="C2037">
        <f>'Input EIA Imports Petroleum'!K2036</f>
        <v/>
      </c>
      <c r="D2037">
        <f>'Input EIA Imports Petroleum'!L2036</f>
        <v/>
      </c>
      <c r="E2037">
        <f>VLOOKUP('Input EIA Imports Petroleum'!$E2036,'EIA Petroleum Classification'!$A:$B,2,FALSE)</f>
        <v/>
      </c>
    </row>
    <row r="2038" spans="1:5">
      <c r="A2038">
        <f>YEAR(B2038)</f>
        <v/>
      </c>
      <c r="B2038">
        <f>'Input EIA Imports Petroleum'!A2037</f>
        <v/>
      </c>
      <c r="C2038">
        <f>'Input EIA Imports Petroleum'!K2037</f>
        <v/>
      </c>
      <c r="D2038">
        <f>'Input EIA Imports Petroleum'!L2037</f>
        <v/>
      </c>
      <c r="E2038">
        <f>VLOOKUP('Input EIA Imports Petroleum'!$E2037,'EIA Petroleum Classification'!$A:$B,2,FALSE)</f>
        <v/>
      </c>
    </row>
    <row r="2039" spans="1:5">
      <c r="A2039">
        <f>YEAR(B2039)</f>
        <v/>
      </c>
      <c r="B2039">
        <f>'Input EIA Imports Petroleum'!A2038</f>
        <v/>
      </c>
      <c r="C2039">
        <f>'Input EIA Imports Petroleum'!K2038</f>
        <v/>
      </c>
      <c r="D2039">
        <f>'Input EIA Imports Petroleum'!L2038</f>
        <v/>
      </c>
      <c r="E2039">
        <f>VLOOKUP('Input EIA Imports Petroleum'!$E2038,'EIA Petroleum Classification'!$A:$B,2,FALSE)</f>
        <v/>
      </c>
    </row>
    <row r="2040" spans="1:5">
      <c r="A2040">
        <f>YEAR(B2040)</f>
        <v/>
      </c>
      <c r="B2040">
        <f>'Input EIA Imports Petroleum'!A2039</f>
        <v/>
      </c>
      <c r="C2040">
        <f>'Input EIA Imports Petroleum'!K2039</f>
        <v/>
      </c>
      <c r="D2040">
        <f>'Input EIA Imports Petroleum'!L2039</f>
        <v/>
      </c>
      <c r="E2040">
        <f>VLOOKUP('Input EIA Imports Petroleum'!$E2039,'EIA Petroleum Classification'!$A:$B,2,FALSE)</f>
        <v/>
      </c>
    </row>
    <row r="2041" spans="1:5">
      <c r="A2041">
        <f>YEAR(B2041)</f>
        <v/>
      </c>
      <c r="B2041">
        <f>'Input EIA Imports Petroleum'!A2040</f>
        <v/>
      </c>
      <c r="C2041">
        <f>'Input EIA Imports Petroleum'!K2040</f>
        <v/>
      </c>
      <c r="D2041">
        <f>'Input EIA Imports Petroleum'!L2040</f>
        <v/>
      </c>
      <c r="E2041">
        <f>VLOOKUP('Input EIA Imports Petroleum'!$E2040,'EIA Petroleum Classification'!$A:$B,2,FALSE)</f>
        <v/>
      </c>
    </row>
    <row r="2042" spans="1:5">
      <c r="A2042">
        <f>YEAR(B2042)</f>
        <v/>
      </c>
      <c r="B2042">
        <f>'Input EIA Imports Petroleum'!A2041</f>
        <v/>
      </c>
      <c r="C2042">
        <f>'Input EIA Imports Petroleum'!K2041</f>
        <v/>
      </c>
      <c r="D2042">
        <f>'Input EIA Imports Petroleum'!L2041</f>
        <v/>
      </c>
      <c r="E2042">
        <f>VLOOKUP('Input EIA Imports Petroleum'!$E2041,'EIA Petroleum Classification'!$A:$B,2,FALSE)</f>
        <v/>
      </c>
    </row>
    <row r="2043" spans="1:5">
      <c r="A2043">
        <f>YEAR(B2043)</f>
        <v/>
      </c>
      <c r="B2043">
        <f>'Input EIA Imports Petroleum'!A2042</f>
        <v/>
      </c>
      <c r="C2043">
        <f>'Input EIA Imports Petroleum'!K2042</f>
        <v/>
      </c>
      <c r="D2043">
        <f>'Input EIA Imports Petroleum'!L2042</f>
        <v/>
      </c>
      <c r="E2043">
        <f>VLOOKUP('Input EIA Imports Petroleum'!$E2042,'EIA Petroleum Classification'!$A:$B,2,FALSE)</f>
        <v/>
      </c>
    </row>
    <row r="2044" spans="1:5">
      <c r="A2044">
        <f>YEAR(B2044)</f>
        <v/>
      </c>
      <c r="B2044">
        <f>'Input EIA Imports Petroleum'!A2043</f>
        <v/>
      </c>
      <c r="C2044">
        <f>'Input EIA Imports Petroleum'!K2043</f>
        <v/>
      </c>
      <c r="D2044">
        <f>'Input EIA Imports Petroleum'!L2043</f>
        <v/>
      </c>
      <c r="E2044">
        <f>VLOOKUP('Input EIA Imports Petroleum'!$E2043,'EIA Petroleum Classification'!$A:$B,2,FALSE)</f>
        <v/>
      </c>
    </row>
    <row r="2045" spans="1:5">
      <c r="A2045">
        <f>YEAR(B2045)</f>
        <v/>
      </c>
      <c r="B2045">
        <f>'Input EIA Imports Petroleum'!A2044</f>
        <v/>
      </c>
      <c r="C2045">
        <f>'Input EIA Imports Petroleum'!K2044</f>
        <v/>
      </c>
      <c r="D2045">
        <f>'Input EIA Imports Petroleum'!L2044</f>
        <v/>
      </c>
      <c r="E2045">
        <f>VLOOKUP('Input EIA Imports Petroleum'!$E2044,'EIA Petroleum Classification'!$A:$B,2,FALSE)</f>
        <v/>
      </c>
    </row>
    <row r="2046" spans="1:5">
      <c r="A2046">
        <f>YEAR(B2046)</f>
        <v/>
      </c>
      <c r="B2046">
        <f>'Input EIA Imports Petroleum'!A2045</f>
        <v/>
      </c>
      <c r="C2046">
        <f>'Input EIA Imports Petroleum'!K2045</f>
        <v/>
      </c>
      <c r="D2046">
        <f>'Input EIA Imports Petroleum'!L2045</f>
        <v/>
      </c>
      <c r="E2046">
        <f>VLOOKUP('Input EIA Imports Petroleum'!$E2045,'EIA Petroleum Classification'!$A:$B,2,FALSE)</f>
        <v/>
      </c>
    </row>
    <row r="2047" spans="1:5">
      <c r="A2047">
        <f>YEAR(B2047)</f>
        <v/>
      </c>
      <c r="B2047">
        <f>'Input EIA Imports Petroleum'!A2046</f>
        <v/>
      </c>
      <c r="C2047">
        <f>'Input EIA Imports Petroleum'!K2046</f>
        <v/>
      </c>
      <c r="D2047">
        <f>'Input EIA Imports Petroleum'!L2046</f>
        <v/>
      </c>
      <c r="E2047">
        <f>VLOOKUP('Input EIA Imports Petroleum'!$E2046,'EIA Petroleum Classification'!$A:$B,2,FALSE)</f>
        <v/>
      </c>
    </row>
    <row r="2048" spans="1:5">
      <c r="A2048">
        <f>YEAR(B2048)</f>
        <v/>
      </c>
      <c r="B2048">
        <f>'Input EIA Imports Petroleum'!A2047</f>
        <v/>
      </c>
      <c r="C2048">
        <f>'Input EIA Imports Petroleum'!K2047</f>
        <v/>
      </c>
      <c r="D2048">
        <f>'Input EIA Imports Petroleum'!L2047</f>
        <v/>
      </c>
      <c r="E2048">
        <f>VLOOKUP('Input EIA Imports Petroleum'!$E2047,'EIA Petroleum Classification'!$A:$B,2,FALSE)</f>
        <v/>
      </c>
    </row>
    <row r="2049" spans="1:5">
      <c r="A2049">
        <f>YEAR(B2049)</f>
        <v/>
      </c>
      <c r="B2049">
        <f>'Input EIA Imports Petroleum'!A2048</f>
        <v/>
      </c>
      <c r="C2049">
        <f>'Input EIA Imports Petroleum'!K2048</f>
        <v/>
      </c>
      <c r="D2049">
        <f>'Input EIA Imports Petroleum'!L2048</f>
        <v/>
      </c>
      <c r="E2049">
        <f>VLOOKUP('Input EIA Imports Petroleum'!$E2048,'EIA Petroleum Classification'!$A:$B,2,FALSE)</f>
        <v/>
      </c>
    </row>
    <row r="2050" spans="1:5">
      <c r="A2050">
        <f>YEAR(B2050)</f>
        <v/>
      </c>
      <c r="B2050">
        <f>'Input EIA Imports Petroleum'!A2049</f>
        <v/>
      </c>
      <c r="C2050">
        <f>'Input EIA Imports Petroleum'!K2049</f>
        <v/>
      </c>
      <c r="D2050">
        <f>'Input EIA Imports Petroleum'!L2049</f>
        <v/>
      </c>
      <c r="E2050">
        <f>VLOOKUP('Input EIA Imports Petroleum'!$E2049,'EIA Petroleum Classification'!$A:$B,2,FALSE)</f>
        <v/>
      </c>
    </row>
    <row r="2051" spans="1:5">
      <c r="A2051">
        <f>YEAR(B2051)</f>
        <v/>
      </c>
      <c r="B2051">
        <f>'Input EIA Imports Petroleum'!A2050</f>
        <v/>
      </c>
      <c r="C2051">
        <f>'Input EIA Imports Petroleum'!K2050</f>
        <v/>
      </c>
      <c r="D2051">
        <f>'Input EIA Imports Petroleum'!L2050</f>
        <v/>
      </c>
      <c r="E2051">
        <f>VLOOKUP('Input EIA Imports Petroleum'!$E2050,'EIA Petroleum Classification'!$A:$B,2,FALSE)</f>
        <v/>
      </c>
    </row>
    <row r="2052" spans="1:5">
      <c r="A2052">
        <f>YEAR(B2052)</f>
        <v/>
      </c>
      <c r="B2052">
        <f>'Input EIA Imports Petroleum'!A2051</f>
        <v/>
      </c>
      <c r="C2052">
        <f>'Input EIA Imports Petroleum'!K2051</f>
        <v/>
      </c>
      <c r="D2052">
        <f>'Input EIA Imports Petroleum'!L2051</f>
        <v/>
      </c>
      <c r="E2052">
        <f>VLOOKUP('Input EIA Imports Petroleum'!$E2051,'EIA Petroleum Classification'!$A:$B,2,FALSE)</f>
        <v/>
      </c>
    </row>
    <row r="2053" spans="1:5">
      <c r="A2053">
        <f>YEAR(B2053)</f>
        <v/>
      </c>
      <c r="B2053">
        <f>'Input EIA Imports Petroleum'!A2052</f>
        <v/>
      </c>
      <c r="C2053">
        <f>'Input EIA Imports Petroleum'!K2052</f>
        <v/>
      </c>
      <c r="D2053">
        <f>'Input EIA Imports Petroleum'!L2052</f>
        <v/>
      </c>
      <c r="E2053">
        <f>VLOOKUP('Input EIA Imports Petroleum'!$E2052,'EIA Petroleum Classification'!$A:$B,2,FALSE)</f>
        <v/>
      </c>
    </row>
    <row r="2054" spans="1:5">
      <c r="A2054">
        <f>YEAR(B2054)</f>
        <v/>
      </c>
      <c r="B2054">
        <f>'Input EIA Imports Petroleum'!A2053</f>
        <v/>
      </c>
      <c r="C2054">
        <f>'Input EIA Imports Petroleum'!K2053</f>
        <v/>
      </c>
      <c r="D2054">
        <f>'Input EIA Imports Petroleum'!L2053</f>
        <v/>
      </c>
      <c r="E2054">
        <f>VLOOKUP('Input EIA Imports Petroleum'!$E2053,'EIA Petroleum Classification'!$A:$B,2,FALSE)</f>
        <v/>
      </c>
    </row>
    <row r="2055" spans="1:5">
      <c r="A2055">
        <f>YEAR(B2055)</f>
        <v/>
      </c>
      <c r="B2055">
        <f>'Input EIA Imports Petroleum'!A2054</f>
        <v/>
      </c>
      <c r="C2055">
        <f>'Input EIA Imports Petroleum'!K2054</f>
        <v/>
      </c>
      <c r="D2055">
        <f>'Input EIA Imports Petroleum'!L2054</f>
        <v/>
      </c>
      <c r="E2055">
        <f>VLOOKUP('Input EIA Imports Petroleum'!$E2054,'EIA Petroleum Classification'!$A:$B,2,FALSE)</f>
        <v/>
      </c>
    </row>
    <row r="2056" spans="1:5">
      <c r="A2056">
        <f>YEAR(B2056)</f>
        <v/>
      </c>
      <c r="B2056">
        <f>'Input EIA Imports Petroleum'!A2055</f>
        <v/>
      </c>
      <c r="C2056">
        <f>'Input EIA Imports Petroleum'!K2055</f>
        <v/>
      </c>
      <c r="D2056">
        <f>'Input EIA Imports Petroleum'!L2055</f>
        <v/>
      </c>
      <c r="E2056">
        <f>VLOOKUP('Input EIA Imports Petroleum'!$E2055,'EIA Petroleum Classification'!$A:$B,2,FALSE)</f>
        <v/>
      </c>
    </row>
    <row r="2057" spans="1:5">
      <c r="A2057">
        <f>YEAR(B2057)</f>
        <v/>
      </c>
      <c r="B2057">
        <f>'Input EIA Imports Petroleum'!A2056</f>
        <v/>
      </c>
      <c r="C2057">
        <f>'Input EIA Imports Petroleum'!K2056</f>
        <v/>
      </c>
      <c r="D2057">
        <f>'Input EIA Imports Petroleum'!L2056</f>
        <v/>
      </c>
      <c r="E2057">
        <f>VLOOKUP('Input EIA Imports Petroleum'!$E2056,'EIA Petroleum Classification'!$A:$B,2,FALSE)</f>
        <v/>
      </c>
    </row>
    <row r="2058" spans="1:5">
      <c r="A2058">
        <f>YEAR(B2058)</f>
        <v/>
      </c>
      <c r="B2058">
        <f>'Input EIA Imports Petroleum'!A2057</f>
        <v/>
      </c>
      <c r="C2058">
        <f>'Input EIA Imports Petroleum'!K2057</f>
        <v/>
      </c>
      <c r="D2058">
        <f>'Input EIA Imports Petroleum'!L2057</f>
        <v/>
      </c>
      <c r="E2058">
        <f>VLOOKUP('Input EIA Imports Petroleum'!$E2057,'EIA Petroleum Classification'!$A:$B,2,FALSE)</f>
        <v/>
      </c>
    </row>
    <row r="2059" spans="1:5">
      <c r="A2059">
        <f>YEAR(B2059)</f>
        <v/>
      </c>
      <c r="B2059">
        <f>'Input EIA Imports Petroleum'!A2058</f>
        <v/>
      </c>
      <c r="C2059">
        <f>'Input EIA Imports Petroleum'!K2058</f>
        <v/>
      </c>
      <c r="D2059">
        <f>'Input EIA Imports Petroleum'!L2058</f>
        <v/>
      </c>
      <c r="E2059">
        <f>VLOOKUP('Input EIA Imports Petroleum'!$E2058,'EIA Petroleum Classification'!$A:$B,2,FALSE)</f>
        <v/>
      </c>
    </row>
    <row r="2060" spans="1:5">
      <c r="A2060">
        <f>YEAR(B2060)</f>
        <v/>
      </c>
      <c r="B2060">
        <f>'Input EIA Imports Petroleum'!A2059</f>
        <v/>
      </c>
      <c r="C2060">
        <f>'Input EIA Imports Petroleum'!K2059</f>
        <v/>
      </c>
      <c r="D2060">
        <f>'Input EIA Imports Petroleum'!L2059</f>
        <v/>
      </c>
      <c r="E2060">
        <f>VLOOKUP('Input EIA Imports Petroleum'!$E2059,'EIA Petroleum Classification'!$A:$B,2,FALSE)</f>
        <v/>
      </c>
    </row>
    <row r="2061" spans="1:5">
      <c r="A2061">
        <f>YEAR(B2061)</f>
        <v/>
      </c>
      <c r="B2061">
        <f>'Input EIA Imports Petroleum'!A2060</f>
        <v/>
      </c>
      <c r="C2061">
        <f>'Input EIA Imports Petroleum'!K2060</f>
        <v/>
      </c>
      <c r="D2061">
        <f>'Input EIA Imports Petroleum'!L2060</f>
        <v/>
      </c>
      <c r="E2061">
        <f>VLOOKUP('Input EIA Imports Petroleum'!$E2060,'EIA Petroleum Classification'!$A:$B,2,FALSE)</f>
        <v/>
      </c>
    </row>
    <row r="2062" spans="1:5">
      <c r="A2062">
        <f>YEAR(B2062)</f>
        <v/>
      </c>
      <c r="B2062">
        <f>'Input EIA Imports Petroleum'!A2061</f>
        <v/>
      </c>
      <c r="C2062">
        <f>'Input EIA Imports Petroleum'!K2061</f>
        <v/>
      </c>
      <c r="D2062">
        <f>'Input EIA Imports Petroleum'!L2061</f>
        <v/>
      </c>
      <c r="E2062">
        <f>VLOOKUP('Input EIA Imports Petroleum'!$E2061,'EIA Petroleum Classification'!$A:$B,2,FALSE)</f>
        <v/>
      </c>
    </row>
    <row r="2063" spans="1:5">
      <c r="A2063">
        <f>YEAR(B2063)</f>
        <v/>
      </c>
      <c r="B2063">
        <f>'Input EIA Imports Petroleum'!A2062</f>
        <v/>
      </c>
      <c r="C2063">
        <f>'Input EIA Imports Petroleum'!K2062</f>
        <v/>
      </c>
      <c r="D2063">
        <f>'Input EIA Imports Petroleum'!L2062</f>
        <v/>
      </c>
      <c r="E2063">
        <f>VLOOKUP('Input EIA Imports Petroleum'!$E2062,'EIA Petroleum Classification'!$A:$B,2,FALSE)</f>
        <v/>
      </c>
    </row>
    <row r="2064" spans="1:5">
      <c r="A2064">
        <f>YEAR(B2064)</f>
        <v/>
      </c>
      <c r="B2064">
        <f>'Input EIA Imports Petroleum'!A2063</f>
        <v/>
      </c>
      <c r="C2064">
        <f>'Input EIA Imports Petroleum'!K2063</f>
        <v/>
      </c>
      <c r="D2064">
        <f>'Input EIA Imports Petroleum'!L2063</f>
        <v/>
      </c>
      <c r="E2064">
        <f>VLOOKUP('Input EIA Imports Petroleum'!$E2063,'EIA Petroleum Classification'!$A:$B,2,FALSE)</f>
        <v/>
      </c>
    </row>
    <row r="2065" spans="1:5">
      <c r="A2065">
        <f>YEAR(B2065)</f>
        <v/>
      </c>
      <c r="B2065">
        <f>'Input EIA Imports Petroleum'!A2064</f>
        <v/>
      </c>
      <c r="C2065">
        <f>'Input EIA Imports Petroleum'!K2064</f>
        <v/>
      </c>
      <c r="D2065">
        <f>'Input EIA Imports Petroleum'!L2064</f>
        <v/>
      </c>
      <c r="E2065">
        <f>VLOOKUP('Input EIA Imports Petroleum'!$E2064,'EIA Petroleum Classification'!$A:$B,2,FALSE)</f>
        <v/>
      </c>
    </row>
    <row r="2066" spans="1:5">
      <c r="A2066">
        <f>YEAR(B2066)</f>
        <v/>
      </c>
      <c r="B2066">
        <f>'Input EIA Imports Petroleum'!A2065</f>
        <v/>
      </c>
      <c r="C2066">
        <f>'Input EIA Imports Petroleum'!K2065</f>
        <v/>
      </c>
      <c r="D2066">
        <f>'Input EIA Imports Petroleum'!L2065</f>
        <v/>
      </c>
      <c r="E2066">
        <f>VLOOKUP('Input EIA Imports Petroleum'!$E2065,'EIA Petroleum Classification'!$A:$B,2,FALSE)</f>
        <v/>
      </c>
    </row>
    <row r="2067" spans="1:5">
      <c r="A2067">
        <f>YEAR(B2067)</f>
        <v/>
      </c>
      <c r="B2067">
        <f>'Input EIA Imports Petroleum'!A2066</f>
        <v/>
      </c>
      <c r="C2067">
        <f>'Input EIA Imports Petroleum'!K2066</f>
        <v/>
      </c>
      <c r="D2067">
        <f>'Input EIA Imports Petroleum'!L2066</f>
        <v/>
      </c>
      <c r="E2067">
        <f>VLOOKUP('Input EIA Imports Petroleum'!$E2066,'EIA Petroleum Classification'!$A:$B,2,FALSE)</f>
        <v/>
      </c>
    </row>
    <row r="2068" spans="1:5">
      <c r="A2068">
        <f>YEAR(B2068)</f>
        <v/>
      </c>
      <c r="B2068">
        <f>'Input EIA Imports Petroleum'!A2067</f>
        <v/>
      </c>
      <c r="C2068">
        <f>'Input EIA Imports Petroleum'!K2067</f>
        <v/>
      </c>
      <c r="D2068">
        <f>'Input EIA Imports Petroleum'!L2067</f>
        <v/>
      </c>
      <c r="E2068">
        <f>VLOOKUP('Input EIA Imports Petroleum'!$E2067,'EIA Petroleum Classification'!$A:$B,2,FALSE)</f>
        <v/>
      </c>
    </row>
    <row r="2069" spans="1:5">
      <c r="A2069">
        <f>YEAR(B2069)</f>
        <v/>
      </c>
      <c r="B2069">
        <f>'Input EIA Imports Petroleum'!A2068</f>
        <v/>
      </c>
      <c r="C2069">
        <f>'Input EIA Imports Petroleum'!K2068</f>
        <v/>
      </c>
      <c r="D2069">
        <f>'Input EIA Imports Petroleum'!L2068</f>
        <v/>
      </c>
      <c r="E2069">
        <f>VLOOKUP('Input EIA Imports Petroleum'!$E2068,'EIA Petroleum Classification'!$A:$B,2,FALSE)</f>
        <v/>
      </c>
    </row>
    <row r="2070" spans="1:5">
      <c r="A2070">
        <f>YEAR(B2070)</f>
        <v/>
      </c>
      <c r="B2070">
        <f>'Input EIA Imports Petroleum'!A2069</f>
        <v/>
      </c>
      <c r="C2070">
        <f>'Input EIA Imports Petroleum'!K2069</f>
        <v/>
      </c>
      <c r="D2070">
        <f>'Input EIA Imports Petroleum'!L2069</f>
        <v/>
      </c>
      <c r="E2070">
        <f>VLOOKUP('Input EIA Imports Petroleum'!$E2069,'EIA Petroleum Classification'!$A:$B,2,FALSE)</f>
        <v/>
      </c>
    </row>
    <row r="2071" spans="1:5">
      <c r="A2071">
        <f>YEAR(B2071)</f>
        <v/>
      </c>
      <c r="B2071">
        <f>'Input EIA Imports Petroleum'!A2070</f>
        <v/>
      </c>
      <c r="C2071">
        <f>'Input EIA Imports Petroleum'!K2070</f>
        <v/>
      </c>
      <c r="D2071">
        <f>'Input EIA Imports Petroleum'!L2070</f>
        <v/>
      </c>
      <c r="E2071">
        <f>VLOOKUP('Input EIA Imports Petroleum'!$E2070,'EIA Petroleum Classification'!$A:$B,2,FALSE)</f>
        <v/>
      </c>
    </row>
    <row r="2072" spans="1:5">
      <c r="A2072">
        <f>YEAR(B2072)</f>
        <v/>
      </c>
      <c r="B2072">
        <f>'Input EIA Imports Petroleum'!A2071</f>
        <v/>
      </c>
      <c r="C2072">
        <f>'Input EIA Imports Petroleum'!K2071</f>
        <v/>
      </c>
      <c r="D2072">
        <f>'Input EIA Imports Petroleum'!L2071</f>
        <v/>
      </c>
      <c r="E2072">
        <f>VLOOKUP('Input EIA Imports Petroleum'!$E2071,'EIA Petroleum Classification'!$A:$B,2,FALSE)</f>
        <v/>
      </c>
    </row>
    <row r="2073" spans="1:5">
      <c r="A2073">
        <f>YEAR(B2073)</f>
        <v/>
      </c>
      <c r="B2073">
        <f>'Input EIA Imports Petroleum'!A2072</f>
        <v/>
      </c>
      <c r="C2073">
        <f>'Input EIA Imports Petroleum'!K2072</f>
        <v/>
      </c>
      <c r="D2073">
        <f>'Input EIA Imports Petroleum'!L2072</f>
        <v/>
      </c>
      <c r="E2073">
        <f>VLOOKUP('Input EIA Imports Petroleum'!$E2072,'EIA Petroleum Classification'!$A:$B,2,FALSE)</f>
        <v/>
      </c>
    </row>
    <row r="2074" spans="1:5">
      <c r="A2074">
        <f>YEAR(B2074)</f>
        <v/>
      </c>
      <c r="B2074">
        <f>'Input EIA Imports Petroleum'!A2073</f>
        <v/>
      </c>
      <c r="C2074">
        <f>'Input EIA Imports Petroleum'!K2073</f>
        <v/>
      </c>
      <c r="D2074">
        <f>'Input EIA Imports Petroleum'!L2073</f>
        <v/>
      </c>
      <c r="E2074">
        <f>VLOOKUP('Input EIA Imports Petroleum'!$E2073,'EIA Petroleum Classification'!$A:$B,2,FALSE)</f>
        <v/>
      </c>
    </row>
    <row r="2075" spans="1:5">
      <c r="A2075">
        <f>YEAR(B2075)</f>
        <v/>
      </c>
      <c r="B2075">
        <f>'Input EIA Imports Petroleum'!A2074</f>
        <v/>
      </c>
      <c r="C2075">
        <f>'Input EIA Imports Petroleum'!K2074</f>
        <v/>
      </c>
      <c r="D2075">
        <f>'Input EIA Imports Petroleum'!L2074</f>
        <v/>
      </c>
      <c r="E2075">
        <f>VLOOKUP('Input EIA Imports Petroleum'!$E2074,'EIA Petroleum Classification'!$A:$B,2,FALSE)</f>
        <v/>
      </c>
    </row>
    <row r="2076" spans="1:5">
      <c r="A2076">
        <f>YEAR(B2076)</f>
        <v/>
      </c>
      <c r="B2076">
        <f>'Input EIA Imports Petroleum'!A2075</f>
        <v/>
      </c>
      <c r="C2076">
        <f>'Input EIA Imports Petroleum'!K2075</f>
        <v/>
      </c>
      <c r="D2076">
        <f>'Input EIA Imports Petroleum'!L2075</f>
        <v/>
      </c>
      <c r="E2076">
        <f>VLOOKUP('Input EIA Imports Petroleum'!$E2075,'EIA Petroleum Classification'!$A:$B,2,FALSE)</f>
        <v/>
      </c>
    </row>
    <row r="2077" spans="1:5">
      <c r="A2077">
        <f>YEAR(B2077)</f>
        <v/>
      </c>
      <c r="B2077">
        <f>'Input EIA Imports Petroleum'!A2076</f>
        <v/>
      </c>
      <c r="C2077">
        <f>'Input EIA Imports Petroleum'!K2076</f>
        <v/>
      </c>
      <c r="D2077">
        <f>'Input EIA Imports Petroleum'!L2076</f>
        <v/>
      </c>
      <c r="E2077">
        <f>VLOOKUP('Input EIA Imports Petroleum'!$E2076,'EIA Petroleum Classification'!$A:$B,2,FALSE)</f>
        <v/>
      </c>
    </row>
    <row r="2078" spans="1:5">
      <c r="A2078">
        <f>YEAR(B2078)</f>
        <v/>
      </c>
      <c r="B2078">
        <f>'Input EIA Imports Petroleum'!A2077</f>
        <v/>
      </c>
      <c r="C2078">
        <f>'Input EIA Imports Petroleum'!K2077</f>
        <v/>
      </c>
      <c r="D2078">
        <f>'Input EIA Imports Petroleum'!L2077</f>
        <v/>
      </c>
      <c r="E2078">
        <f>VLOOKUP('Input EIA Imports Petroleum'!$E2077,'EIA Petroleum Classification'!$A:$B,2,FALSE)</f>
        <v/>
      </c>
    </row>
    <row r="2079" spans="1:5">
      <c r="A2079">
        <f>YEAR(B2079)</f>
        <v/>
      </c>
      <c r="B2079">
        <f>'Input EIA Imports Petroleum'!A2078</f>
        <v/>
      </c>
      <c r="C2079">
        <f>'Input EIA Imports Petroleum'!K2078</f>
        <v/>
      </c>
      <c r="D2079">
        <f>'Input EIA Imports Petroleum'!L2078</f>
        <v/>
      </c>
      <c r="E2079">
        <f>VLOOKUP('Input EIA Imports Petroleum'!$E2078,'EIA Petroleum Classification'!$A:$B,2,FALSE)</f>
        <v/>
      </c>
    </row>
    <row r="2080" spans="1:5">
      <c r="A2080">
        <f>YEAR(B2080)</f>
        <v/>
      </c>
      <c r="B2080">
        <f>'Input EIA Imports Petroleum'!A2079</f>
        <v/>
      </c>
      <c r="C2080">
        <f>'Input EIA Imports Petroleum'!K2079</f>
        <v/>
      </c>
      <c r="D2080">
        <f>'Input EIA Imports Petroleum'!L2079</f>
        <v/>
      </c>
      <c r="E2080">
        <f>VLOOKUP('Input EIA Imports Petroleum'!$E2079,'EIA Petroleum Classification'!$A:$B,2,FALSE)</f>
        <v/>
      </c>
    </row>
    <row r="2081" spans="1:5">
      <c r="A2081">
        <f>YEAR(B2081)</f>
        <v/>
      </c>
      <c r="B2081">
        <f>'Input EIA Imports Petroleum'!A2080</f>
        <v/>
      </c>
      <c r="C2081">
        <f>'Input EIA Imports Petroleum'!K2080</f>
        <v/>
      </c>
      <c r="D2081">
        <f>'Input EIA Imports Petroleum'!L2080</f>
        <v/>
      </c>
      <c r="E2081">
        <f>VLOOKUP('Input EIA Imports Petroleum'!$E2080,'EIA Petroleum Classification'!$A:$B,2,FALSE)</f>
        <v/>
      </c>
    </row>
    <row r="2082" spans="1:5">
      <c r="A2082">
        <f>YEAR(B2082)</f>
        <v/>
      </c>
      <c r="B2082">
        <f>'Input EIA Imports Petroleum'!A2081</f>
        <v/>
      </c>
      <c r="C2082">
        <f>'Input EIA Imports Petroleum'!K2081</f>
        <v/>
      </c>
      <c r="D2082">
        <f>'Input EIA Imports Petroleum'!L2081</f>
        <v/>
      </c>
      <c r="E2082">
        <f>VLOOKUP('Input EIA Imports Petroleum'!$E2081,'EIA Petroleum Classification'!$A:$B,2,FALSE)</f>
        <v/>
      </c>
    </row>
    <row r="2083" spans="1:5">
      <c r="A2083">
        <f>YEAR(B2083)</f>
        <v/>
      </c>
      <c r="B2083">
        <f>'Input EIA Imports Petroleum'!A2082</f>
        <v/>
      </c>
      <c r="C2083">
        <f>'Input EIA Imports Petroleum'!K2082</f>
        <v/>
      </c>
      <c r="D2083">
        <f>'Input EIA Imports Petroleum'!L2082</f>
        <v/>
      </c>
      <c r="E2083">
        <f>VLOOKUP('Input EIA Imports Petroleum'!$E2082,'EIA Petroleum Classification'!$A:$B,2,FALSE)</f>
        <v/>
      </c>
    </row>
    <row r="2084" spans="1:5">
      <c r="A2084">
        <f>YEAR(B2084)</f>
        <v/>
      </c>
      <c r="B2084">
        <f>'Input EIA Imports Petroleum'!A2083</f>
        <v/>
      </c>
      <c r="C2084">
        <f>'Input EIA Imports Petroleum'!K2083</f>
        <v/>
      </c>
      <c r="D2084">
        <f>'Input EIA Imports Petroleum'!L2083</f>
        <v/>
      </c>
      <c r="E2084">
        <f>VLOOKUP('Input EIA Imports Petroleum'!$E2083,'EIA Petroleum Classification'!$A:$B,2,FALSE)</f>
        <v/>
      </c>
    </row>
    <row r="2085" spans="1:5">
      <c r="A2085">
        <f>YEAR(B2085)</f>
        <v/>
      </c>
      <c r="B2085">
        <f>'Input EIA Imports Petroleum'!A2084</f>
        <v/>
      </c>
      <c r="C2085">
        <f>'Input EIA Imports Petroleum'!K2084</f>
        <v/>
      </c>
      <c r="D2085">
        <f>'Input EIA Imports Petroleum'!L2084</f>
        <v/>
      </c>
      <c r="E2085">
        <f>VLOOKUP('Input EIA Imports Petroleum'!$E2084,'EIA Petroleum Classification'!$A:$B,2,FALSE)</f>
        <v/>
      </c>
    </row>
    <row r="2086" spans="1:5">
      <c r="A2086">
        <f>YEAR(B2086)</f>
        <v/>
      </c>
      <c r="B2086">
        <f>'Input EIA Imports Petroleum'!A2085</f>
        <v/>
      </c>
      <c r="C2086">
        <f>'Input EIA Imports Petroleum'!K2085</f>
        <v/>
      </c>
      <c r="D2086">
        <f>'Input EIA Imports Petroleum'!L2085</f>
        <v/>
      </c>
      <c r="E2086">
        <f>VLOOKUP('Input EIA Imports Petroleum'!$E2085,'EIA Petroleum Classification'!$A:$B,2,FALSE)</f>
        <v/>
      </c>
    </row>
    <row r="2087" spans="1:5">
      <c r="A2087">
        <f>YEAR(B2087)</f>
        <v/>
      </c>
      <c r="B2087">
        <f>'Input EIA Imports Petroleum'!A2086</f>
        <v/>
      </c>
      <c r="C2087">
        <f>'Input EIA Imports Petroleum'!K2086</f>
        <v/>
      </c>
      <c r="D2087">
        <f>'Input EIA Imports Petroleum'!L2086</f>
        <v/>
      </c>
      <c r="E2087">
        <f>VLOOKUP('Input EIA Imports Petroleum'!$E2086,'EIA Petroleum Classification'!$A:$B,2,FALSE)</f>
        <v/>
      </c>
    </row>
    <row r="2088" spans="1:5">
      <c r="A2088">
        <f>YEAR(B2088)</f>
        <v/>
      </c>
      <c r="B2088">
        <f>'Input EIA Imports Petroleum'!A2087</f>
        <v/>
      </c>
      <c r="C2088">
        <f>'Input EIA Imports Petroleum'!K2087</f>
        <v/>
      </c>
      <c r="D2088">
        <f>'Input EIA Imports Petroleum'!L2087</f>
        <v/>
      </c>
      <c r="E2088">
        <f>VLOOKUP('Input EIA Imports Petroleum'!$E2087,'EIA Petroleum Classification'!$A:$B,2,FALSE)</f>
        <v/>
      </c>
    </row>
    <row r="2089" spans="1:5">
      <c r="A2089">
        <f>YEAR(B2089)</f>
        <v/>
      </c>
      <c r="B2089">
        <f>'Input EIA Imports Petroleum'!A2088</f>
        <v/>
      </c>
      <c r="C2089">
        <f>'Input EIA Imports Petroleum'!K2088</f>
        <v/>
      </c>
      <c r="D2089">
        <f>'Input EIA Imports Petroleum'!L2088</f>
        <v/>
      </c>
      <c r="E2089">
        <f>VLOOKUP('Input EIA Imports Petroleum'!$E2088,'EIA Petroleum Classification'!$A:$B,2,FALSE)</f>
        <v/>
      </c>
    </row>
    <row r="2090" spans="1:5">
      <c r="A2090">
        <f>YEAR(B2090)</f>
        <v/>
      </c>
      <c r="B2090">
        <f>'Input EIA Imports Petroleum'!A2089</f>
        <v/>
      </c>
      <c r="C2090">
        <f>'Input EIA Imports Petroleum'!K2089</f>
        <v/>
      </c>
      <c r="D2090">
        <f>'Input EIA Imports Petroleum'!L2089</f>
        <v/>
      </c>
      <c r="E2090">
        <f>VLOOKUP('Input EIA Imports Petroleum'!$E2089,'EIA Petroleum Classification'!$A:$B,2,FALSE)</f>
        <v/>
      </c>
    </row>
    <row r="2091" spans="1:5">
      <c r="A2091">
        <f>YEAR(B2091)</f>
        <v/>
      </c>
      <c r="B2091">
        <f>'Input EIA Imports Petroleum'!A2090</f>
        <v/>
      </c>
      <c r="C2091">
        <f>'Input EIA Imports Petroleum'!K2090</f>
        <v/>
      </c>
      <c r="D2091">
        <f>'Input EIA Imports Petroleum'!L2090</f>
        <v/>
      </c>
      <c r="E2091">
        <f>VLOOKUP('Input EIA Imports Petroleum'!$E2090,'EIA Petroleum Classification'!$A:$B,2,FALSE)</f>
        <v/>
      </c>
    </row>
    <row r="2092" spans="1:5">
      <c r="A2092">
        <f>YEAR(B2092)</f>
        <v/>
      </c>
      <c r="B2092">
        <f>'Input EIA Imports Petroleum'!A2091</f>
        <v/>
      </c>
      <c r="C2092">
        <f>'Input EIA Imports Petroleum'!K2091</f>
        <v/>
      </c>
      <c r="D2092">
        <f>'Input EIA Imports Petroleum'!L2091</f>
        <v/>
      </c>
      <c r="E2092">
        <f>VLOOKUP('Input EIA Imports Petroleum'!$E2091,'EIA Petroleum Classification'!$A:$B,2,FALSE)</f>
        <v/>
      </c>
    </row>
    <row r="2093" spans="1:5">
      <c r="A2093">
        <f>YEAR(B2093)</f>
        <v/>
      </c>
      <c r="B2093">
        <f>'Input EIA Imports Petroleum'!A2092</f>
        <v/>
      </c>
      <c r="C2093">
        <f>'Input EIA Imports Petroleum'!K2092</f>
        <v/>
      </c>
      <c r="D2093">
        <f>'Input EIA Imports Petroleum'!L2092</f>
        <v/>
      </c>
      <c r="E2093">
        <f>VLOOKUP('Input EIA Imports Petroleum'!$E2092,'EIA Petroleum Classification'!$A:$B,2,FALSE)</f>
        <v/>
      </c>
    </row>
    <row r="2094" spans="1:5">
      <c r="A2094">
        <f>YEAR(B2094)</f>
        <v/>
      </c>
      <c r="B2094">
        <f>'Input EIA Imports Petroleum'!A2093</f>
        <v/>
      </c>
      <c r="C2094">
        <f>'Input EIA Imports Petroleum'!K2093</f>
        <v/>
      </c>
      <c r="D2094">
        <f>'Input EIA Imports Petroleum'!L2093</f>
        <v/>
      </c>
      <c r="E2094">
        <f>VLOOKUP('Input EIA Imports Petroleum'!$E2093,'EIA Petroleum Classification'!$A:$B,2,FALSE)</f>
        <v/>
      </c>
    </row>
    <row r="2095" spans="1:5">
      <c r="A2095">
        <f>YEAR(B2095)</f>
        <v/>
      </c>
      <c r="B2095">
        <f>'Input EIA Imports Petroleum'!A2094</f>
        <v/>
      </c>
      <c r="C2095">
        <f>'Input EIA Imports Petroleum'!K2094</f>
        <v/>
      </c>
      <c r="D2095">
        <f>'Input EIA Imports Petroleum'!L2094</f>
        <v/>
      </c>
      <c r="E2095">
        <f>VLOOKUP('Input EIA Imports Petroleum'!$E2094,'EIA Petroleum Classification'!$A:$B,2,FALSE)</f>
        <v/>
      </c>
    </row>
    <row r="2096" spans="1:5">
      <c r="A2096">
        <f>YEAR(B2096)</f>
        <v/>
      </c>
      <c r="B2096">
        <f>'Input EIA Imports Petroleum'!A2095</f>
        <v/>
      </c>
      <c r="C2096">
        <f>'Input EIA Imports Petroleum'!K2095</f>
        <v/>
      </c>
      <c r="D2096">
        <f>'Input EIA Imports Petroleum'!L2095</f>
        <v/>
      </c>
      <c r="E2096">
        <f>VLOOKUP('Input EIA Imports Petroleum'!$E2095,'EIA Petroleum Classification'!$A:$B,2,FALSE)</f>
        <v/>
      </c>
    </row>
    <row r="2097" spans="1:5">
      <c r="A2097">
        <f>YEAR(B2097)</f>
        <v/>
      </c>
      <c r="B2097">
        <f>'Input EIA Imports Petroleum'!A2096</f>
        <v/>
      </c>
      <c r="C2097">
        <f>'Input EIA Imports Petroleum'!K2096</f>
        <v/>
      </c>
      <c r="D2097">
        <f>'Input EIA Imports Petroleum'!L2096</f>
        <v/>
      </c>
      <c r="E2097">
        <f>VLOOKUP('Input EIA Imports Petroleum'!$E2096,'EIA Petroleum Classification'!$A:$B,2,FALSE)</f>
        <v/>
      </c>
    </row>
    <row r="2098" spans="1:5">
      <c r="A2098">
        <f>YEAR(B2098)</f>
        <v/>
      </c>
      <c r="B2098">
        <f>'Input EIA Imports Petroleum'!A2097</f>
        <v/>
      </c>
      <c r="C2098">
        <f>'Input EIA Imports Petroleum'!K2097</f>
        <v/>
      </c>
      <c r="D2098">
        <f>'Input EIA Imports Petroleum'!L2097</f>
        <v/>
      </c>
      <c r="E2098">
        <f>VLOOKUP('Input EIA Imports Petroleum'!$E2097,'EIA Petroleum Classification'!$A:$B,2,FALSE)</f>
        <v/>
      </c>
    </row>
    <row r="2099" spans="1:5">
      <c r="A2099">
        <f>YEAR(B2099)</f>
        <v/>
      </c>
      <c r="B2099">
        <f>'Input EIA Imports Petroleum'!A2098</f>
        <v/>
      </c>
      <c r="C2099">
        <f>'Input EIA Imports Petroleum'!K2098</f>
        <v/>
      </c>
      <c r="D2099">
        <f>'Input EIA Imports Petroleum'!L2098</f>
        <v/>
      </c>
      <c r="E2099">
        <f>VLOOKUP('Input EIA Imports Petroleum'!$E2098,'EIA Petroleum Classification'!$A:$B,2,FALSE)</f>
        <v/>
      </c>
    </row>
    <row r="2100" spans="1:5">
      <c r="A2100">
        <f>YEAR(B2100)</f>
        <v/>
      </c>
      <c r="B2100">
        <f>'Input EIA Imports Petroleum'!A2099</f>
        <v/>
      </c>
      <c r="C2100">
        <f>'Input EIA Imports Petroleum'!K2099</f>
        <v/>
      </c>
      <c r="D2100">
        <f>'Input EIA Imports Petroleum'!L2099</f>
        <v/>
      </c>
      <c r="E2100">
        <f>VLOOKUP('Input EIA Imports Petroleum'!$E2099,'EIA Petroleum Classification'!$A:$B,2,FALSE)</f>
        <v/>
      </c>
    </row>
    <row r="2101" spans="1:5">
      <c r="A2101">
        <f>YEAR(B2101)</f>
        <v/>
      </c>
      <c r="B2101">
        <f>'Input EIA Imports Petroleum'!A2100</f>
        <v/>
      </c>
      <c r="C2101">
        <f>'Input EIA Imports Petroleum'!K2100</f>
        <v/>
      </c>
      <c r="D2101">
        <f>'Input EIA Imports Petroleum'!L2100</f>
        <v/>
      </c>
      <c r="E2101">
        <f>VLOOKUP('Input EIA Imports Petroleum'!$E2100,'EIA Petroleum Classification'!$A:$B,2,FALSE)</f>
        <v/>
      </c>
    </row>
    <row r="2102" spans="1:5">
      <c r="A2102">
        <f>YEAR(B2102)</f>
        <v/>
      </c>
      <c r="B2102">
        <f>'Input EIA Imports Petroleum'!A2101</f>
        <v/>
      </c>
      <c r="C2102">
        <f>'Input EIA Imports Petroleum'!K2101</f>
        <v/>
      </c>
      <c r="D2102">
        <f>'Input EIA Imports Petroleum'!L2101</f>
        <v/>
      </c>
      <c r="E2102">
        <f>VLOOKUP('Input EIA Imports Petroleum'!$E2101,'EIA Petroleum Classification'!$A:$B,2,FALSE)</f>
        <v/>
      </c>
    </row>
    <row r="2103" spans="1:5">
      <c r="A2103">
        <f>YEAR(B2103)</f>
        <v/>
      </c>
      <c r="B2103">
        <f>'Input EIA Imports Petroleum'!A2102</f>
        <v/>
      </c>
      <c r="C2103">
        <f>'Input EIA Imports Petroleum'!K2102</f>
        <v/>
      </c>
      <c r="D2103">
        <f>'Input EIA Imports Petroleum'!L2102</f>
        <v/>
      </c>
      <c r="E2103">
        <f>VLOOKUP('Input EIA Imports Petroleum'!$E2102,'EIA Petroleum Classification'!$A:$B,2,FALSE)</f>
        <v/>
      </c>
    </row>
    <row r="2104" spans="1:5">
      <c r="A2104">
        <f>YEAR(B2104)</f>
        <v/>
      </c>
      <c r="B2104">
        <f>'Input EIA Imports Petroleum'!A2103</f>
        <v/>
      </c>
      <c r="C2104">
        <f>'Input EIA Imports Petroleum'!K2103</f>
        <v/>
      </c>
      <c r="D2104">
        <f>'Input EIA Imports Petroleum'!L2103</f>
        <v/>
      </c>
      <c r="E2104">
        <f>VLOOKUP('Input EIA Imports Petroleum'!$E2103,'EIA Petroleum Classification'!$A:$B,2,FALSE)</f>
        <v/>
      </c>
    </row>
    <row r="2105" spans="1:5">
      <c r="A2105">
        <f>YEAR(B2105)</f>
        <v/>
      </c>
      <c r="B2105">
        <f>'Input EIA Imports Petroleum'!A2104</f>
        <v/>
      </c>
      <c r="C2105">
        <f>'Input EIA Imports Petroleum'!K2104</f>
        <v/>
      </c>
      <c r="D2105">
        <f>'Input EIA Imports Petroleum'!L2104</f>
        <v/>
      </c>
      <c r="E2105">
        <f>VLOOKUP('Input EIA Imports Petroleum'!$E2104,'EIA Petroleum Classification'!$A:$B,2,FALSE)</f>
        <v/>
      </c>
    </row>
    <row r="2106" spans="1:5">
      <c r="A2106">
        <f>YEAR(B2106)</f>
        <v/>
      </c>
      <c r="B2106">
        <f>'Input EIA Imports Petroleum'!A2105</f>
        <v/>
      </c>
      <c r="C2106">
        <f>'Input EIA Imports Petroleum'!K2105</f>
        <v/>
      </c>
      <c r="D2106">
        <f>'Input EIA Imports Petroleum'!L2105</f>
        <v/>
      </c>
      <c r="E2106">
        <f>VLOOKUP('Input EIA Imports Petroleum'!$E2105,'EIA Petroleum Classification'!$A:$B,2,FALSE)</f>
        <v/>
      </c>
    </row>
    <row r="2107" spans="1:5">
      <c r="A2107">
        <f>YEAR(B2107)</f>
        <v/>
      </c>
      <c r="B2107">
        <f>'Input EIA Imports Petroleum'!A2106</f>
        <v/>
      </c>
      <c r="C2107">
        <f>'Input EIA Imports Petroleum'!K2106</f>
        <v/>
      </c>
      <c r="D2107">
        <f>'Input EIA Imports Petroleum'!L2106</f>
        <v/>
      </c>
      <c r="E2107">
        <f>VLOOKUP('Input EIA Imports Petroleum'!$E2106,'EIA Petroleum Classification'!$A:$B,2,FALSE)</f>
        <v/>
      </c>
    </row>
    <row r="2108" spans="1:5">
      <c r="A2108">
        <f>YEAR(B2108)</f>
        <v/>
      </c>
      <c r="B2108">
        <f>'Input EIA Imports Petroleum'!A2107</f>
        <v/>
      </c>
      <c r="C2108">
        <f>'Input EIA Imports Petroleum'!K2107</f>
        <v/>
      </c>
      <c r="D2108">
        <f>'Input EIA Imports Petroleum'!L2107</f>
        <v/>
      </c>
      <c r="E2108">
        <f>VLOOKUP('Input EIA Imports Petroleum'!$E2107,'EIA Petroleum Classification'!$A:$B,2,FALSE)</f>
        <v/>
      </c>
    </row>
    <row r="2109" spans="1:5">
      <c r="A2109">
        <f>YEAR(B2109)</f>
        <v/>
      </c>
      <c r="B2109">
        <f>'Input EIA Imports Petroleum'!A2108</f>
        <v/>
      </c>
      <c r="C2109">
        <f>'Input EIA Imports Petroleum'!K2108</f>
        <v/>
      </c>
      <c r="D2109">
        <f>'Input EIA Imports Petroleum'!L2108</f>
        <v/>
      </c>
      <c r="E2109">
        <f>VLOOKUP('Input EIA Imports Petroleum'!$E2108,'EIA Petroleum Classification'!$A:$B,2,FALSE)</f>
        <v/>
      </c>
    </row>
    <row r="2110" spans="1:5">
      <c r="A2110">
        <f>YEAR(B2110)</f>
        <v/>
      </c>
      <c r="B2110">
        <f>'Input EIA Imports Petroleum'!A2109</f>
        <v/>
      </c>
      <c r="C2110">
        <f>'Input EIA Imports Petroleum'!K2109</f>
        <v/>
      </c>
      <c r="D2110">
        <f>'Input EIA Imports Petroleum'!L2109</f>
        <v/>
      </c>
      <c r="E2110">
        <f>VLOOKUP('Input EIA Imports Petroleum'!$E2109,'EIA Petroleum Classification'!$A:$B,2,FALSE)</f>
        <v/>
      </c>
    </row>
    <row r="2111" spans="1:5">
      <c r="A2111">
        <f>YEAR(B2111)</f>
        <v/>
      </c>
      <c r="B2111">
        <f>'Input EIA Imports Petroleum'!A2110</f>
        <v/>
      </c>
      <c r="C2111">
        <f>'Input EIA Imports Petroleum'!K2110</f>
        <v/>
      </c>
      <c r="D2111">
        <f>'Input EIA Imports Petroleum'!L2110</f>
        <v/>
      </c>
      <c r="E2111">
        <f>VLOOKUP('Input EIA Imports Petroleum'!$E2110,'EIA Petroleum Classification'!$A:$B,2,FALSE)</f>
        <v/>
      </c>
    </row>
    <row r="2112" spans="1:5">
      <c r="A2112">
        <f>YEAR(B2112)</f>
        <v/>
      </c>
      <c r="B2112">
        <f>'Input EIA Imports Petroleum'!A2111</f>
        <v/>
      </c>
      <c r="C2112">
        <f>'Input EIA Imports Petroleum'!K2111</f>
        <v/>
      </c>
      <c r="D2112">
        <f>'Input EIA Imports Petroleum'!L2111</f>
        <v/>
      </c>
      <c r="E2112">
        <f>VLOOKUP('Input EIA Imports Petroleum'!$E2111,'EIA Petroleum Classification'!$A:$B,2,FALSE)</f>
        <v/>
      </c>
    </row>
    <row r="2113" spans="1:5">
      <c r="A2113">
        <f>YEAR(B2113)</f>
        <v/>
      </c>
      <c r="B2113">
        <f>'Input EIA Imports Petroleum'!A2112</f>
        <v/>
      </c>
      <c r="C2113">
        <f>'Input EIA Imports Petroleum'!K2112</f>
        <v/>
      </c>
      <c r="D2113">
        <f>'Input EIA Imports Petroleum'!L2112</f>
        <v/>
      </c>
      <c r="E2113">
        <f>VLOOKUP('Input EIA Imports Petroleum'!$E2112,'EIA Petroleum Classification'!$A:$B,2,FALSE)</f>
        <v/>
      </c>
    </row>
    <row r="2114" spans="1:5">
      <c r="A2114">
        <f>YEAR(B2114)</f>
        <v/>
      </c>
      <c r="B2114">
        <f>'Input EIA Imports Petroleum'!A2113</f>
        <v/>
      </c>
      <c r="C2114">
        <f>'Input EIA Imports Petroleum'!K2113</f>
        <v/>
      </c>
      <c r="D2114">
        <f>'Input EIA Imports Petroleum'!L2113</f>
        <v/>
      </c>
      <c r="E2114">
        <f>VLOOKUP('Input EIA Imports Petroleum'!$E2113,'EIA Petroleum Classification'!$A:$B,2,FALSE)</f>
        <v/>
      </c>
    </row>
    <row r="2115" spans="1:5">
      <c r="A2115">
        <f>YEAR(B2115)</f>
        <v/>
      </c>
      <c r="B2115">
        <f>'Input EIA Imports Petroleum'!A2114</f>
        <v/>
      </c>
      <c r="C2115">
        <f>'Input EIA Imports Petroleum'!K2114</f>
        <v/>
      </c>
      <c r="D2115">
        <f>'Input EIA Imports Petroleum'!L2114</f>
        <v/>
      </c>
      <c r="E2115">
        <f>VLOOKUP('Input EIA Imports Petroleum'!$E2114,'EIA Petroleum Classification'!$A:$B,2,FALSE)</f>
        <v/>
      </c>
    </row>
    <row r="2116" spans="1:5">
      <c r="A2116">
        <f>YEAR(B2116)</f>
        <v/>
      </c>
      <c r="B2116">
        <f>'Input EIA Imports Petroleum'!A2115</f>
        <v/>
      </c>
      <c r="C2116">
        <f>'Input EIA Imports Petroleum'!K2115</f>
        <v/>
      </c>
      <c r="D2116">
        <f>'Input EIA Imports Petroleum'!L2115</f>
        <v/>
      </c>
      <c r="E2116">
        <f>VLOOKUP('Input EIA Imports Petroleum'!$E2115,'EIA Petroleum Classification'!$A:$B,2,FALSE)</f>
        <v/>
      </c>
    </row>
    <row r="2117" spans="1:5">
      <c r="A2117">
        <f>YEAR(B2117)</f>
        <v/>
      </c>
      <c r="B2117">
        <f>'Input EIA Imports Petroleum'!A2116</f>
        <v/>
      </c>
      <c r="C2117">
        <f>'Input EIA Imports Petroleum'!K2116</f>
        <v/>
      </c>
      <c r="D2117">
        <f>'Input EIA Imports Petroleum'!L2116</f>
        <v/>
      </c>
      <c r="E2117">
        <f>VLOOKUP('Input EIA Imports Petroleum'!$E2116,'EIA Petroleum Classification'!$A:$B,2,FALSE)</f>
        <v/>
      </c>
    </row>
    <row r="2118" spans="1:5">
      <c r="A2118">
        <f>YEAR(B2118)</f>
        <v/>
      </c>
      <c r="B2118">
        <f>'Input EIA Imports Petroleum'!A2117</f>
        <v/>
      </c>
      <c r="C2118">
        <f>'Input EIA Imports Petroleum'!K2117</f>
        <v/>
      </c>
      <c r="D2118">
        <f>'Input EIA Imports Petroleum'!L2117</f>
        <v/>
      </c>
      <c r="E2118">
        <f>VLOOKUP('Input EIA Imports Petroleum'!$E2117,'EIA Petroleum Classification'!$A:$B,2,FALSE)</f>
        <v/>
      </c>
    </row>
    <row r="2119" spans="1:5">
      <c r="A2119">
        <f>YEAR(B2119)</f>
        <v/>
      </c>
      <c r="B2119">
        <f>'Input EIA Imports Petroleum'!A2118</f>
        <v/>
      </c>
      <c r="C2119">
        <f>'Input EIA Imports Petroleum'!K2118</f>
        <v/>
      </c>
      <c r="D2119">
        <f>'Input EIA Imports Petroleum'!L2118</f>
        <v/>
      </c>
      <c r="E2119">
        <f>VLOOKUP('Input EIA Imports Petroleum'!$E2118,'EIA Petroleum Classification'!$A:$B,2,FALSE)</f>
        <v/>
      </c>
    </row>
    <row r="2120" spans="1:5">
      <c r="A2120">
        <f>YEAR(B2120)</f>
        <v/>
      </c>
      <c r="B2120">
        <f>'Input EIA Imports Petroleum'!A2119</f>
        <v/>
      </c>
      <c r="C2120">
        <f>'Input EIA Imports Petroleum'!K2119</f>
        <v/>
      </c>
      <c r="D2120">
        <f>'Input EIA Imports Petroleum'!L2119</f>
        <v/>
      </c>
      <c r="E2120">
        <f>VLOOKUP('Input EIA Imports Petroleum'!$E2119,'EIA Petroleum Classification'!$A:$B,2,FALSE)</f>
        <v/>
      </c>
    </row>
    <row r="2121" spans="1:5">
      <c r="A2121">
        <f>YEAR(B2121)</f>
        <v/>
      </c>
      <c r="B2121">
        <f>'Input EIA Imports Petroleum'!A2120</f>
        <v/>
      </c>
      <c r="C2121">
        <f>'Input EIA Imports Petroleum'!K2120</f>
        <v/>
      </c>
      <c r="D2121">
        <f>'Input EIA Imports Petroleum'!L2120</f>
        <v/>
      </c>
      <c r="E2121">
        <f>VLOOKUP('Input EIA Imports Petroleum'!$E2120,'EIA Petroleum Classification'!$A:$B,2,FALSE)</f>
        <v/>
      </c>
    </row>
    <row r="2122" spans="1:5">
      <c r="A2122">
        <f>YEAR(B2122)</f>
        <v/>
      </c>
      <c r="B2122">
        <f>'Input EIA Imports Petroleum'!A2121</f>
        <v/>
      </c>
      <c r="C2122">
        <f>'Input EIA Imports Petroleum'!K2121</f>
        <v/>
      </c>
      <c r="D2122">
        <f>'Input EIA Imports Petroleum'!L2121</f>
        <v/>
      </c>
      <c r="E2122">
        <f>VLOOKUP('Input EIA Imports Petroleum'!$E2121,'EIA Petroleum Classification'!$A:$B,2,FALSE)</f>
        <v/>
      </c>
    </row>
    <row r="2123" spans="1:5">
      <c r="A2123">
        <f>YEAR(B2123)</f>
        <v/>
      </c>
      <c r="B2123">
        <f>'Input EIA Imports Petroleum'!A2122</f>
        <v/>
      </c>
      <c r="C2123">
        <f>'Input EIA Imports Petroleum'!K2122</f>
        <v/>
      </c>
      <c r="D2123">
        <f>'Input EIA Imports Petroleum'!L2122</f>
        <v/>
      </c>
      <c r="E2123">
        <f>VLOOKUP('Input EIA Imports Petroleum'!$E2122,'EIA Petroleum Classification'!$A:$B,2,FALSE)</f>
        <v/>
      </c>
    </row>
    <row r="2124" spans="1:5">
      <c r="A2124">
        <f>YEAR(B2124)</f>
        <v/>
      </c>
      <c r="B2124">
        <f>'Input EIA Imports Petroleum'!A2123</f>
        <v/>
      </c>
      <c r="C2124">
        <f>'Input EIA Imports Petroleum'!K2123</f>
        <v/>
      </c>
      <c r="D2124">
        <f>'Input EIA Imports Petroleum'!L2123</f>
        <v/>
      </c>
      <c r="E2124">
        <f>VLOOKUP('Input EIA Imports Petroleum'!$E2123,'EIA Petroleum Classification'!$A:$B,2,FALSE)</f>
        <v/>
      </c>
    </row>
    <row r="2125" spans="1:5">
      <c r="A2125">
        <f>YEAR(B2125)</f>
        <v/>
      </c>
      <c r="B2125">
        <f>'Input EIA Imports Petroleum'!A2124</f>
        <v/>
      </c>
      <c r="C2125">
        <f>'Input EIA Imports Petroleum'!K2124</f>
        <v/>
      </c>
      <c r="D2125">
        <f>'Input EIA Imports Petroleum'!L2124</f>
        <v/>
      </c>
      <c r="E2125">
        <f>VLOOKUP('Input EIA Imports Petroleum'!$E2124,'EIA Petroleum Classification'!$A:$B,2,FALSE)</f>
        <v/>
      </c>
    </row>
    <row r="2126" spans="1:5">
      <c r="A2126">
        <f>YEAR(B2126)</f>
        <v/>
      </c>
      <c r="B2126">
        <f>'Input EIA Imports Petroleum'!A2125</f>
        <v/>
      </c>
      <c r="C2126">
        <f>'Input EIA Imports Petroleum'!K2125</f>
        <v/>
      </c>
      <c r="D2126">
        <f>'Input EIA Imports Petroleum'!L2125</f>
        <v/>
      </c>
      <c r="E2126">
        <f>VLOOKUP('Input EIA Imports Petroleum'!$E2125,'EIA Petroleum Classification'!$A:$B,2,FALSE)</f>
        <v/>
      </c>
    </row>
    <row r="2127" spans="1:5">
      <c r="A2127">
        <f>YEAR(B2127)</f>
        <v/>
      </c>
      <c r="B2127">
        <f>'Input EIA Imports Petroleum'!A2126</f>
        <v/>
      </c>
      <c r="C2127">
        <f>'Input EIA Imports Petroleum'!K2126</f>
        <v/>
      </c>
      <c r="D2127">
        <f>'Input EIA Imports Petroleum'!L2126</f>
        <v/>
      </c>
      <c r="E2127">
        <f>VLOOKUP('Input EIA Imports Petroleum'!$E2126,'EIA Petroleum Classification'!$A:$B,2,FALSE)</f>
        <v/>
      </c>
    </row>
    <row r="2128" spans="1:5">
      <c r="A2128">
        <f>YEAR(B2128)</f>
        <v/>
      </c>
      <c r="B2128">
        <f>'Input EIA Imports Petroleum'!A2127</f>
        <v/>
      </c>
      <c r="C2128">
        <f>'Input EIA Imports Petroleum'!K2127</f>
        <v/>
      </c>
      <c r="D2128">
        <f>'Input EIA Imports Petroleum'!L2127</f>
        <v/>
      </c>
      <c r="E2128">
        <f>VLOOKUP('Input EIA Imports Petroleum'!$E2127,'EIA Petroleum Classification'!$A:$B,2,FALSE)</f>
        <v/>
      </c>
    </row>
    <row r="2129" spans="1:5">
      <c r="A2129">
        <f>YEAR(B2129)</f>
        <v/>
      </c>
      <c r="B2129">
        <f>'Input EIA Imports Petroleum'!A2128</f>
        <v/>
      </c>
      <c r="C2129">
        <f>'Input EIA Imports Petroleum'!K2128</f>
        <v/>
      </c>
      <c r="D2129">
        <f>'Input EIA Imports Petroleum'!L2128</f>
        <v/>
      </c>
      <c r="E2129">
        <f>VLOOKUP('Input EIA Imports Petroleum'!$E2128,'EIA Petroleum Classification'!$A:$B,2,FALSE)</f>
        <v/>
      </c>
    </row>
    <row r="2130" spans="1:5">
      <c r="A2130">
        <f>YEAR(B2130)</f>
        <v/>
      </c>
      <c r="B2130">
        <f>'Input EIA Imports Petroleum'!A2129</f>
        <v/>
      </c>
      <c r="C2130">
        <f>'Input EIA Imports Petroleum'!K2129</f>
        <v/>
      </c>
      <c r="D2130">
        <f>'Input EIA Imports Petroleum'!L2129</f>
        <v/>
      </c>
      <c r="E2130">
        <f>VLOOKUP('Input EIA Imports Petroleum'!$E2129,'EIA Petroleum Classification'!$A:$B,2,FALSE)</f>
        <v/>
      </c>
    </row>
    <row r="2131" spans="1:5">
      <c r="A2131">
        <f>YEAR(B2131)</f>
        <v/>
      </c>
      <c r="B2131">
        <f>'Input EIA Imports Petroleum'!A2130</f>
        <v/>
      </c>
      <c r="C2131">
        <f>'Input EIA Imports Petroleum'!K2130</f>
        <v/>
      </c>
      <c r="D2131">
        <f>'Input EIA Imports Petroleum'!L2130</f>
        <v/>
      </c>
      <c r="E2131">
        <f>VLOOKUP('Input EIA Imports Petroleum'!$E2130,'EIA Petroleum Classification'!$A:$B,2,FALSE)</f>
        <v/>
      </c>
    </row>
    <row r="2132" spans="1:5">
      <c r="A2132">
        <f>YEAR(B2132)</f>
        <v/>
      </c>
      <c r="B2132">
        <f>'Input EIA Imports Petroleum'!A2131</f>
        <v/>
      </c>
      <c r="C2132">
        <f>'Input EIA Imports Petroleum'!K2131</f>
        <v/>
      </c>
      <c r="D2132">
        <f>'Input EIA Imports Petroleum'!L2131</f>
        <v/>
      </c>
      <c r="E2132">
        <f>VLOOKUP('Input EIA Imports Petroleum'!$E2131,'EIA Petroleum Classification'!$A:$B,2,FALSE)</f>
        <v/>
      </c>
    </row>
    <row r="2133" spans="1:5">
      <c r="A2133">
        <f>YEAR(B2133)</f>
        <v/>
      </c>
      <c r="B2133">
        <f>'Input EIA Imports Petroleum'!A2132</f>
        <v/>
      </c>
      <c r="C2133">
        <f>'Input EIA Imports Petroleum'!K2132</f>
        <v/>
      </c>
      <c r="D2133">
        <f>'Input EIA Imports Petroleum'!L2132</f>
        <v/>
      </c>
      <c r="E2133">
        <f>VLOOKUP('Input EIA Imports Petroleum'!$E2132,'EIA Petroleum Classification'!$A:$B,2,FALSE)</f>
        <v/>
      </c>
    </row>
    <row r="2134" spans="1:5">
      <c r="A2134">
        <f>YEAR(B2134)</f>
        <v/>
      </c>
      <c r="B2134">
        <f>'Input EIA Imports Petroleum'!A2133</f>
        <v/>
      </c>
      <c r="C2134">
        <f>'Input EIA Imports Petroleum'!K2133</f>
        <v/>
      </c>
      <c r="D2134">
        <f>'Input EIA Imports Petroleum'!L2133</f>
        <v/>
      </c>
      <c r="E2134">
        <f>VLOOKUP('Input EIA Imports Petroleum'!$E2133,'EIA Petroleum Classification'!$A:$B,2,FALSE)</f>
        <v/>
      </c>
    </row>
    <row r="2135" spans="1:5">
      <c r="A2135">
        <f>YEAR(B2135)</f>
        <v/>
      </c>
      <c r="B2135">
        <f>'Input EIA Imports Petroleum'!A2134</f>
        <v/>
      </c>
      <c r="C2135">
        <f>'Input EIA Imports Petroleum'!K2134</f>
        <v/>
      </c>
      <c r="D2135">
        <f>'Input EIA Imports Petroleum'!L2134</f>
        <v/>
      </c>
      <c r="E2135">
        <f>VLOOKUP('Input EIA Imports Petroleum'!$E2134,'EIA Petroleum Classification'!$A:$B,2,FALSE)</f>
        <v/>
      </c>
    </row>
    <row r="2136" spans="1:5">
      <c r="A2136">
        <f>YEAR(B2136)</f>
        <v/>
      </c>
      <c r="B2136">
        <f>'Input EIA Imports Petroleum'!A2135</f>
        <v/>
      </c>
      <c r="C2136">
        <f>'Input EIA Imports Petroleum'!K2135</f>
        <v/>
      </c>
      <c r="D2136">
        <f>'Input EIA Imports Petroleum'!L2135</f>
        <v/>
      </c>
      <c r="E2136">
        <f>VLOOKUP('Input EIA Imports Petroleum'!$E2135,'EIA Petroleum Classification'!$A:$B,2,FALSE)</f>
        <v/>
      </c>
    </row>
    <row r="2137" spans="1:5">
      <c r="A2137">
        <f>YEAR(B2137)</f>
        <v/>
      </c>
      <c r="B2137">
        <f>'Input EIA Imports Petroleum'!A2136</f>
        <v/>
      </c>
      <c r="C2137">
        <f>'Input EIA Imports Petroleum'!K2136</f>
        <v/>
      </c>
      <c r="D2137">
        <f>'Input EIA Imports Petroleum'!L2136</f>
        <v/>
      </c>
      <c r="E2137">
        <f>VLOOKUP('Input EIA Imports Petroleum'!$E2136,'EIA Petroleum Classification'!$A:$B,2,FALSE)</f>
        <v/>
      </c>
    </row>
    <row r="2138" spans="1:5">
      <c r="A2138">
        <f>YEAR(B2138)</f>
        <v/>
      </c>
      <c r="B2138">
        <f>'Input EIA Imports Petroleum'!A2137</f>
        <v/>
      </c>
      <c r="C2138">
        <f>'Input EIA Imports Petroleum'!K2137</f>
        <v/>
      </c>
      <c r="D2138">
        <f>'Input EIA Imports Petroleum'!L2137</f>
        <v/>
      </c>
      <c r="E2138">
        <f>VLOOKUP('Input EIA Imports Petroleum'!$E2137,'EIA Petroleum Classification'!$A:$B,2,FALSE)</f>
        <v/>
      </c>
    </row>
    <row r="2139" spans="1:5">
      <c r="A2139">
        <f>YEAR(B2139)</f>
        <v/>
      </c>
      <c r="B2139">
        <f>'Input EIA Imports Petroleum'!A2138</f>
        <v/>
      </c>
      <c r="C2139">
        <f>'Input EIA Imports Petroleum'!K2138</f>
        <v/>
      </c>
      <c r="D2139">
        <f>'Input EIA Imports Petroleum'!L2138</f>
        <v/>
      </c>
      <c r="E2139">
        <f>VLOOKUP('Input EIA Imports Petroleum'!$E2138,'EIA Petroleum Classification'!$A:$B,2,FALSE)</f>
        <v/>
      </c>
    </row>
    <row r="2140" spans="1:5">
      <c r="A2140">
        <f>YEAR(B2140)</f>
        <v/>
      </c>
      <c r="B2140">
        <f>'Input EIA Imports Petroleum'!A2139</f>
        <v/>
      </c>
      <c r="C2140">
        <f>'Input EIA Imports Petroleum'!K2139</f>
        <v/>
      </c>
      <c r="D2140">
        <f>'Input EIA Imports Petroleum'!L2139</f>
        <v/>
      </c>
      <c r="E2140">
        <f>VLOOKUP('Input EIA Imports Petroleum'!$E2139,'EIA Petroleum Classification'!$A:$B,2,FALSE)</f>
        <v/>
      </c>
    </row>
    <row r="2141" spans="1:5">
      <c r="A2141">
        <f>YEAR(B2141)</f>
        <v/>
      </c>
      <c r="B2141">
        <f>'Input EIA Imports Petroleum'!A2140</f>
        <v/>
      </c>
      <c r="C2141">
        <f>'Input EIA Imports Petroleum'!K2140</f>
        <v/>
      </c>
      <c r="D2141">
        <f>'Input EIA Imports Petroleum'!L2140</f>
        <v/>
      </c>
      <c r="E2141">
        <f>VLOOKUP('Input EIA Imports Petroleum'!$E2140,'EIA Petroleum Classification'!$A:$B,2,FALSE)</f>
        <v/>
      </c>
    </row>
    <row r="2142" spans="1:5">
      <c r="A2142">
        <f>YEAR(B2142)</f>
        <v/>
      </c>
      <c r="B2142">
        <f>'Input EIA Imports Petroleum'!A2141</f>
        <v/>
      </c>
      <c r="C2142">
        <f>'Input EIA Imports Petroleum'!K2141</f>
        <v/>
      </c>
      <c r="D2142">
        <f>'Input EIA Imports Petroleum'!L2141</f>
        <v/>
      </c>
      <c r="E2142">
        <f>VLOOKUP('Input EIA Imports Petroleum'!$E2141,'EIA Petroleum Classification'!$A:$B,2,FALSE)</f>
        <v/>
      </c>
    </row>
    <row r="2143" spans="1:5">
      <c r="A2143">
        <f>YEAR(B2143)</f>
        <v/>
      </c>
      <c r="B2143">
        <f>'Input EIA Imports Petroleum'!A2142</f>
        <v/>
      </c>
      <c r="C2143">
        <f>'Input EIA Imports Petroleum'!K2142</f>
        <v/>
      </c>
      <c r="D2143">
        <f>'Input EIA Imports Petroleum'!L2142</f>
        <v/>
      </c>
      <c r="E2143">
        <f>VLOOKUP('Input EIA Imports Petroleum'!$E2142,'EIA Petroleum Classification'!$A:$B,2,FALSE)</f>
        <v/>
      </c>
    </row>
    <row r="2144" spans="1:5">
      <c r="A2144">
        <f>YEAR(B2144)</f>
        <v/>
      </c>
      <c r="B2144">
        <f>'Input EIA Imports Petroleum'!A2143</f>
        <v/>
      </c>
      <c r="C2144">
        <f>'Input EIA Imports Petroleum'!K2143</f>
        <v/>
      </c>
      <c r="D2144">
        <f>'Input EIA Imports Petroleum'!L2143</f>
        <v/>
      </c>
      <c r="E2144">
        <f>VLOOKUP('Input EIA Imports Petroleum'!$E2143,'EIA Petroleum Classification'!$A:$B,2,FALSE)</f>
        <v/>
      </c>
    </row>
    <row r="2145" spans="1:5">
      <c r="A2145">
        <f>YEAR(B2145)</f>
        <v/>
      </c>
      <c r="B2145">
        <f>'Input EIA Imports Petroleum'!A2144</f>
        <v/>
      </c>
      <c r="C2145">
        <f>'Input EIA Imports Petroleum'!K2144</f>
        <v/>
      </c>
      <c r="D2145">
        <f>'Input EIA Imports Petroleum'!L2144</f>
        <v/>
      </c>
      <c r="E2145">
        <f>VLOOKUP('Input EIA Imports Petroleum'!$E2144,'EIA Petroleum Classification'!$A:$B,2,FALSE)</f>
        <v/>
      </c>
    </row>
    <row r="2146" spans="1:5">
      <c r="A2146">
        <f>YEAR(B2146)</f>
        <v/>
      </c>
      <c r="B2146">
        <f>'Input EIA Imports Petroleum'!A2145</f>
        <v/>
      </c>
      <c r="C2146">
        <f>'Input EIA Imports Petroleum'!K2145</f>
        <v/>
      </c>
      <c r="D2146">
        <f>'Input EIA Imports Petroleum'!L2145</f>
        <v/>
      </c>
      <c r="E2146">
        <f>VLOOKUP('Input EIA Imports Petroleum'!$E2145,'EIA Petroleum Classification'!$A:$B,2,FALSE)</f>
        <v/>
      </c>
    </row>
    <row r="2147" spans="1:5">
      <c r="A2147">
        <f>YEAR(B2147)</f>
        <v/>
      </c>
      <c r="B2147">
        <f>'Input EIA Imports Petroleum'!A2146</f>
        <v/>
      </c>
      <c r="C2147">
        <f>'Input EIA Imports Petroleum'!K2146</f>
        <v/>
      </c>
      <c r="D2147">
        <f>'Input EIA Imports Petroleum'!L2146</f>
        <v/>
      </c>
      <c r="E2147">
        <f>VLOOKUP('Input EIA Imports Petroleum'!$E2146,'EIA Petroleum Classification'!$A:$B,2,FALSE)</f>
        <v/>
      </c>
    </row>
    <row r="2148" spans="1:5">
      <c r="A2148">
        <f>YEAR(B2148)</f>
        <v/>
      </c>
      <c r="B2148">
        <f>'Input EIA Imports Petroleum'!A2147</f>
        <v/>
      </c>
      <c r="C2148">
        <f>'Input EIA Imports Petroleum'!K2147</f>
        <v/>
      </c>
      <c r="D2148">
        <f>'Input EIA Imports Petroleum'!L2147</f>
        <v/>
      </c>
      <c r="E2148">
        <f>VLOOKUP('Input EIA Imports Petroleum'!$E2147,'EIA Petroleum Classification'!$A:$B,2,FALSE)</f>
        <v/>
      </c>
    </row>
    <row r="2149" spans="1:5">
      <c r="A2149">
        <f>YEAR(B2149)</f>
        <v/>
      </c>
      <c r="B2149">
        <f>'Input EIA Imports Petroleum'!A2148</f>
        <v/>
      </c>
      <c r="C2149">
        <f>'Input EIA Imports Petroleum'!K2148</f>
        <v/>
      </c>
      <c r="D2149">
        <f>'Input EIA Imports Petroleum'!L2148</f>
        <v/>
      </c>
      <c r="E2149">
        <f>VLOOKUP('Input EIA Imports Petroleum'!$E2148,'EIA Petroleum Classification'!$A:$B,2,FALSE)</f>
        <v/>
      </c>
    </row>
    <row r="2150" spans="1:5">
      <c r="A2150">
        <f>YEAR(B2150)</f>
        <v/>
      </c>
      <c r="B2150">
        <f>'Input EIA Imports Petroleum'!A2149</f>
        <v/>
      </c>
      <c r="C2150">
        <f>'Input EIA Imports Petroleum'!K2149</f>
        <v/>
      </c>
      <c r="D2150">
        <f>'Input EIA Imports Petroleum'!L2149</f>
        <v/>
      </c>
      <c r="E2150">
        <f>VLOOKUP('Input EIA Imports Petroleum'!$E2149,'EIA Petroleum Classification'!$A:$B,2,FALSE)</f>
        <v/>
      </c>
    </row>
    <row r="2151" spans="1:5">
      <c r="A2151">
        <f>YEAR(B2151)</f>
        <v/>
      </c>
      <c r="B2151">
        <f>'Input EIA Imports Petroleum'!A2150</f>
        <v/>
      </c>
      <c r="C2151">
        <f>'Input EIA Imports Petroleum'!K2150</f>
        <v/>
      </c>
      <c r="D2151">
        <f>'Input EIA Imports Petroleum'!L2150</f>
        <v/>
      </c>
      <c r="E2151">
        <f>VLOOKUP('Input EIA Imports Petroleum'!$E2150,'EIA Petroleum Classification'!$A:$B,2,FALSE)</f>
        <v/>
      </c>
    </row>
    <row r="2152" spans="1:5">
      <c r="A2152">
        <f>YEAR(B2152)</f>
        <v/>
      </c>
      <c r="B2152">
        <f>'Input EIA Imports Petroleum'!A2151</f>
        <v/>
      </c>
      <c r="C2152">
        <f>'Input EIA Imports Petroleum'!K2151</f>
        <v/>
      </c>
      <c r="D2152">
        <f>'Input EIA Imports Petroleum'!L2151</f>
        <v/>
      </c>
      <c r="E2152">
        <f>VLOOKUP('Input EIA Imports Petroleum'!$E2151,'EIA Petroleum Classification'!$A:$B,2,FALSE)</f>
        <v/>
      </c>
    </row>
    <row r="2153" spans="1:5">
      <c r="A2153">
        <f>YEAR(B2153)</f>
        <v/>
      </c>
      <c r="B2153">
        <f>'Input EIA Imports Petroleum'!A2152</f>
        <v/>
      </c>
      <c r="C2153">
        <f>'Input EIA Imports Petroleum'!K2152</f>
        <v/>
      </c>
      <c r="D2153">
        <f>'Input EIA Imports Petroleum'!L2152</f>
        <v/>
      </c>
      <c r="E2153">
        <f>VLOOKUP('Input EIA Imports Petroleum'!$E2152,'EIA Petroleum Classification'!$A:$B,2,FALSE)</f>
        <v/>
      </c>
    </row>
    <row r="2154" spans="1:5">
      <c r="A2154">
        <f>YEAR(B2154)</f>
        <v/>
      </c>
      <c r="B2154">
        <f>'Input EIA Imports Petroleum'!A2153</f>
        <v/>
      </c>
      <c r="C2154">
        <f>'Input EIA Imports Petroleum'!K2153</f>
        <v/>
      </c>
      <c r="D2154">
        <f>'Input EIA Imports Petroleum'!L2153</f>
        <v/>
      </c>
      <c r="E2154">
        <f>VLOOKUP('Input EIA Imports Petroleum'!$E2153,'EIA Petroleum Classification'!$A:$B,2,FALSE)</f>
        <v/>
      </c>
    </row>
    <row r="2155" spans="1:5">
      <c r="A2155">
        <f>YEAR(B2155)</f>
        <v/>
      </c>
      <c r="B2155">
        <f>'Input EIA Imports Petroleum'!A2154</f>
        <v/>
      </c>
      <c r="C2155">
        <f>'Input EIA Imports Petroleum'!K2154</f>
        <v/>
      </c>
      <c r="D2155">
        <f>'Input EIA Imports Petroleum'!L2154</f>
        <v/>
      </c>
      <c r="E2155">
        <f>VLOOKUP('Input EIA Imports Petroleum'!$E2154,'EIA Petroleum Classification'!$A:$B,2,FALSE)</f>
        <v/>
      </c>
    </row>
    <row r="2156" spans="1:5">
      <c r="A2156">
        <f>YEAR(B2156)</f>
        <v/>
      </c>
      <c r="B2156">
        <f>'Input EIA Imports Petroleum'!A2155</f>
        <v/>
      </c>
      <c r="C2156">
        <f>'Input EIA Imports Petroleum'!K2155</f>
        <v/>
      </c>
      <c r="D2156">
        <f>'Input EIA Imports Petroleum'!L2155</f>
        <v/>
      </c>
      <c r="E2156">
        <f>VLOOKUP('Input EIA Imports Petroleum'!$E2155,'EIA Petroleum Classification'!$A:$B,2,FALSE)</f>
        <v/>
      </c>
    </row>
    <row r="2157" spans="1:5">
      <c r="A2157">
        <f>YEAR(B2157)</f>
        <v/>
      </c>
      <c r="B2157">
        <f>'Input EIA Imports Petroleum'!A2156</f>
        <v/>
      </c>
      <c r="C2157">
        <f>'Input EIA Imports Petroleum'!K2156</f>
        <v/>
      </c>
      <c r="D2157">
        <f>'Input EIA Imports Petroleum'!L2156</f>
        <v/>
      </c>
      <c r="E2157">
        <f>VLOOKUP('Input EIA Imports Petroleum'!$E2156,'EIA Petroleum Classification'!$A:$B,2,FALSE)</f>
        <v/>
      </c>
    </row>
    <row r="2158" spans="1:5">
      <c r="A2158">
        <f>YEAR(B2158)</f>
        <v/>
      </c>
      <c r="B2158">
        <f>'Input EIA Imports Petroleum'!A2157</f>
        <v/>
      </c>
      <c r="C2158">
        <f>'Input EIA Imports Petroleum'!K2157</f>
        <v/>
      </c>
      <c r="D2158">
        <f>'Input EIA Imports Petroleum'!L2157</f>
        <v/>
      </c>
      <c r="E2158">
        <f>VLOOKUP('Input EIA Imports Petroleum'!$E2157,'EIA Petroleum Classification'!$A:$B,2,FALSE)</f>
        <v/>
      </c>
    </row>
    <row r="2159" spans="1:5">
      <c r="A2159">
        <f>YEAR(B2159)</f>
        <v/>
      </c>
      <c r="B2159">
        <f>'Input EIA Imports Petroleum'!A2158</f>
        <v/>
      </c>
      <c r="C2159">
        <f>'Input EIA Imports Petroleum'!K2158</f>
        <v/>
      </c>
      <c r="D2159">
        <f>'Input EIA Imports Petroleum'!L2158</f>
        <v/>
      </c>
      <c r="E2159">
        <f>VLOOKUP('Input EIA Imports Petroleum'!$E2158,'EIA Petroleum Classification'!$A:$B,2,FALSE)</f>
        <v/>
      </c>
    </row>
    <row r="2160" spans="1:5">
      <c r="A2160">
        <f>YEAR(B2160)</f>
        <v/>
      </c>
      <c r="B2160">
        <f>'Input EIA Imports Petroleum'!A2159</f>
        <v/>
      </c>
      <c r="C2160">
        <f>'Input EIA Imports Petroleum'!K2159</f>
        <v/>
      </c>
      <c r="D2160">
        <f>'Input EIA Imports Petroleum'!L2159</f>
        <v/>
      </c>
      <c r="E2160">
        <f>VLOOKUP('Input EIA Imports Petroleum'!$E2159,'EIA Petroleum Classification'!$A:$B,2,FALSE)</f>
        <v/>
      </c>
    </row>
    <row r="2161" spans="1:5">
      <c r="A2161">
        <f>YEAR(B2161)</f>
        <v/>
      </c>
      <c r="B2161">
        <f>'Input EIA Imports Petroleum'!A2160</f>
        <v/>
      </c>
      <c r="C2161">
        <f>'Input EIA Imports Petroleum'!K2160</f>
        <v/>
      </c>
      <c r="D2161">
        <f>'Input EIA Imports Petroleum'!L2160</f>
        <v/>
      </c>
      <c r="E2161">
        <f>VLOOKUP('Input EIA Imports Petroleum'!$E2160,'EIA Petroleum Classification'!$A:$B,2,FALSE)</f>
        <v/>
      </c>
    </row>
    <row r="2162" spans="1:5">
      <c r="A2162">
        <f>YEAR(B2162)</f>
        <v/>
      </c>
      <c r="B2162">
        <f>'Input EIA Imports Petroleum'!A2161</f>
        <v/>
      </c>
      <c r="C2162">
        <f>'Input EIA Imports Petroleum'!K2161</f>
        <v/>
      </c>
      <c r="D2162">
        <f>'Input EIA Imports Petroleum'!L2161</f>
        <v/>
      </c>
      <c r="E2162">
        <f>VLOOKUP('Input EIA Imports Petroleum'!$E2161,'EIA Petroleum Classification'!$A:$B,2,FALSE)</f>
        <v/>
      </c>
    </row>
    <row r="2163" spans="1:5">
      <c r="A2163">
        <f>YEAR(B2163)</f>
        <v/>
      </c>
      <c r="B2163">
        <f>'Input EIA Imports Petroleum'!A2162</f>
        <v/>
      </c>
      <c r="C2163">
        <f>'Input EIA Imports Petroleum'!K2162</f>
        <v/>
      </c>
      <c r="D2163">
        <f>'Input EIA Imports Petroleum'!L2162</f>
        <v/>
      </c>
      <c r="E2163">
        <f>VLOOKUP('Input EIA Imports Petroleum'!$E2162,'EIA Petroleum Classification'!$A:$B,2,FALSE)</f>
        <v/>
      </c>
    </row>
    <row r="2164" spans="1:5">
      <c r="A2164">
        <f>YEAR(B2164)</f>
        <v/>
      </c>
      <c r="B2164">
        <f>'Input EIA Imports Petroleum'!A2163</f>
        <v/>
      </c>
      <c r="C2164">
        <f>'Input EIA Imports Petroleum'!K2163</f>
        <v/>
      </c>
      <c r="D2164">
        <f>'Input EIA Imports Petroleum'!L2163</f>
        <v/>
      </c>
      <c r="E2164">
        <f>VLOOKUP('Input EIA Imports Petroleum'!$E2163,'EIA Petroleum Classification'!$A:$B,2,FALSE)</f>
        <v/>
      </c>
    </row>
    <row r="2165" spans="1:5">
      <c r="A2165">
        <f>YEAR(B2165)</f>
        <v/>
      </c>
      <c r="B2165">
        <f>'Input EIA Imports Petroleum'!A2164</f>
        <v/>
      </c>
      <c r="C2165">
        <f>'Input EIA Imports Petroleum'!K2164</f>
        <v/>
      </c>
      <c r="D2165">
        <f>'Input EIA Imports Petroleum'!L2164</f>
        <v/>
      </c>
      <c r="E2165">
        <f>VLOOKUP('Input EIA Imports Petroleum'!$E2164,'EIA Petroleum Classification'!$A:$B,2,FALSE)</f>
        <v/>
      </c>
    </row>
    <row r="2166" spans="1:5">
      <c r="A2166">
        <f>YEAR(B2166)</f>
        <v/>
      </c>
      <c r="B2166">
        <f>'Input EIA Imports Petroleum'!A2165</f>
        <v/>
      </c>
      <c r="C2166">
        <f>'Input EIA Imports Petroleum'!K2165</f>
        <v/>
      </c>
      <c r="D2166">
        <f>'Input EIA Imports Petroleum'!L2165</f>
        <v/>
      </c>
      <c r="E2166">
        <f>VLOOKUP('Input EIA Imports Petroleum'!$E2165,'EIA Petroleum Classification'!$A:$B,2,FALSE)</f>
        <v/>
      </c>
    </row>
    <row r="2167" spans="1:5">
      <c r="A2167">
        <f>YEAR(B2167)</f>
        <v/>
      </c>
      <c r="B2167">
        <f>'Input EIA Imports Petroleum'!A2166</f>
        <v/>
      </c>
      <c r="C2167">
        <f>'Input EIA Imports Petroleum'!K2166</f>
        <v/>
      </c>
      <c r="D2167">
        <f>'Input EIA Imports Petroleum'!L2166</f>
        <v/>
      </c>
      <c r="E2167">
        <f>VLOOKUP('Input EIA Imports Petroleum'!$E2166,'EIA Petroleum Classification'!$A:$B,2,FALSE)</f>
        <v/>
      </c>
    </row>
    <row r="2168" spans="1:5">
      <c r="A2168">
        <f>YEAR(B2168)</f>
        <v/>
      </c>
      <c r="B2168">
        <f>'Input EIA Imports Petroleum'!A2167</f>
        <v/>
      </c>
      <c r="C2168">
        <f>'Input EIA Imports Petroleum'!K2167</f>
        <v/>
      </c>
      <c r="D2168">
        <f>'Input EIA Imports Petroleum'!L2167</f>
        <v/>
      </c>
      <c r="E2168">
        <f>VLOOKUP('Input EIA Imports Petroleum'!$E2167,'EIA Petroleum Classification'!$A:$B,2,FALSE)</f>
        <v/>
      </c>
    </row>
    <row r="2169" spans="1:5">
      <c r="A2169">
        <f>YEAR(B2169)</f>
        <v/>
      </c>
      <c r="B2169">
        <f>'Input EIA Imports Petroleum'!A2168</f>
        <v/>
      </c>
      <c r="C2169">
        <f>'Input EIA Imports Petroleum'!K2168</f>
        <v/>
      </c>
      <c r="D2169">
        <f>'Input EIA Imports Petroleum'!L2168</f>
        <v/>
      </c>
      <c r="E2169">
        <f>VLOOKUP('Input EIA Imports Petroleum'!$E2168,'EIA Petroleum Classification'!$A:$B,2,FALSE)</f>
        <v/>
      </c>
    </row>
    <row r="2170" spans="1:5">
      <c r="A2170">
        <f>YEAR(B2170)</f>
        <v/>
      </c>
      <c r="B2170">
        <f>'Input EIA Imports Petroleum'!A2169</f>
        <v/>
      </c>
      <c r="C2170">
        <f>'Input EIA Imports Petroleum'!K2169</f>
        <v/>
      </c>
      <c r="D2170">
        <f>'Input EIA Imports Petroleum'!L2169</f>
        <v/>
      </c>
      <c r="E2170">
        <f>VLOOKUP('Input EIA Imports Petroleum'!$E2169,'EIA Petroleum Classification'!$A:$B,2,FALSE)</f>
        <v/>
      </c>
    </row>
    <row r="2171" spans="1:5">
      <c r="A2171">
        <f>YEAR(B2171)</f>
        <v/>
      </c>
      <c r="B2171">
        <f>'Input EIA Imports Petroleum'!A2170</f>
        <v/>
      </c>
      <c r="C2171">
        <f>'Input EIA Imports Petroleum'!K2170</f>
        <v/>
      </c>
      <c r="D2171">
        <f>'Input EIA Imports Petroleum'!L2170</f>
        <v/>
      </c>
      <c r="E2171">
        <f>VLOOKUP('Input EIA Imports Petroleum'!$E2170,'EIA Petroleum Classification'!$A:$B,2,FALSE)</f>
        <v/>
      </c>
    </row>
    <row r="2172" spans="1:5">
      <c r="A2172">
        <f>YEAR(B2172)</f>
        <v/>
      </c>
      <c r="B2172">
        <f>'Input EIA Imports Petroleum'!A2171</f>
        <v/>
      </c>
      <c r="C2172">
        <f>'Input EIA Imports Petroleum'!K2171</f>
        <v/>
      </c>
      <c r="D2172">
        <f>'Input EIA Imports Petroleum'!L2171</f>
        <v/>
      </c>
      <c r="E2172">
        <f>VLOOKUP('Input EIA Imports Petroleum'!$E2171,'EIA Petroleum Classification'!$A:$B,2,FALSE)</f>
        <v/>
      </c>
    </row>
    <row r="2173" spans="1:5">
      <c r="A2173">
        <f>YEAR(B2173)</f>
        <v/>
      </c>
      <c r="B2173">
        <f>'Input EIA Imports Petroleum'!A2172</f>
        <v/>
      </c>
      <c r="C2173">
        <f>'Input EIA Imports Petroleum'!K2172</f>
        <v/>
      </c>
      <c r="D2173">
        <f>'Input EIA Imports Petroleum'!L2172</f>
        <v/>
      </c>
      <c r="E2173">
        <f>VLOOKUP('Input EIA Imports Petroleum'!$E2172,'EIA Petroleum Classification'!$A:$B,2,FALSE)</f>
        <v/>
      </c>
    </row>
    <row r="2174" spans="1:5">
      <c r="A2174">
        <f>YEAR(B2174)</f>
        <v/>
      </c>
      <c r="B2174">
        <f>'Input EIA Imports Petroleum'!A2173</f>
        <v/>
      </c>
      <c r="C2174">
        <f>'Input EIA Imports Petroleum'!K2173</f>
        <v/>
      </c>
      <c r="D2174">
        <f>'Input EIA Imports Petroleum'!L2173</f>
        <v/>
      </c>
      <c r="E2174">
        <f>VLOOKUP('Input EIA Imports Petroleum'!$E2173,'EIA Petroleum Classification'!$A:$B,2,FALSE)</f>
        <v/>
      </c>
    </row>
    <row r="2175" spans="1:5">
      <c r="A2175">
        <f>YEAR(B2175)</f>
        <v/>
      </c>
      <c r="B2175">
        <f>'Input EIA Imports Petroleum'!A2174</f>
        <v/>
      </c>
      <c r="C2175">
        <f>'Input EIA Imports Petroleum'!K2174</f>
        <v/>
      </c>
      <c r="D2175">
        <f>'Input EIA Imports Petroleum'!L2174</f>
        <v/>
      </c>
      <c r="E2175">
        <f>VLOOKUP('Input EIA Imports Petroleum'!$E2174,'EIA Petroleum Classification'!$A:$B,2,FALSE)</f>
        <v/>
      </c>
    </row>
    <row r="2176" spans="1:5">
      <c r="A2176">
        <f>YEAR(B2176)</f>
        <v/>
      </c>
      <c r="B2176">
        <f>'Input EIA Imports Petroleum'!A2175</f>
        <v/>
      </c>
      <c r="C2176">
        <f>'Input EIA Imports Petroleum'!K2175</f>
        <v/>
      </c>
      <c r="D2176">
        <f>'Input EIA Imports Petroleum'!L2175</f>
        <v/>
      </c>
      <c r="E2176">
        <f>VLOOKUP('Input EIA Imports Petroleum'!$E2175,'EIA Petroleum Classification'!$A:$B,2,FALSE)</f>
        <v/>
      </c>
    </row>
    <row r="2177" spans="1:5">
      <c r="A2177">
        <f>YEAR(B2177)</f>
        <v/>
      </c>
      <c r="B2177">
        <f>'Input EIA Imports Petroleum'!A2176</f>
        <v/>
      </c>
      <c r="C2177">
        <f>'Input EIA Imports Petroleum'!K2176</f>
        <v/>
      </c>
      <c r="D2177">
        <f>'Input EIA Imports Petroleum'!L2176</f>
        <v/>
      </c>
      <c r="E2177">
        <f>VLOOKUP('Input EIA Imports Petroleum'!$E2176,'EIA Petroleum Classification'!$A:$B,2,FALSE)</f>
        <v/>
      </c>
    </row>
    <row r="2178" spans="1:5">
      <c r="A2178">
        <f>YEAR(B2178)</f>
        <v/>
      </c>
      <c r="B2178">
        <f>'Input EIA Imports Petroleum'!A2177</f>
        <v/>
      </c>
      <c r="C2178">
        <f>'Input EIA Imports Petroleum'!K2177</f>
        <v/>
      </c>
      <c r="D2178">
        <f>'Input EIA Imports Petroleum'!L2177</f>
        <v/>
      </c>
      <c r="E2178">
        <f>VLOOKUP('Input EIA Imports Petroleum'!$E2177,'EIA Petroleum Classification'!$A:$B,2,FALSE)</f>
        <v/>
      </c>
    </row>
    <row r="2179" spans="1:5">
      <c r="A2179">
        <f>YEAR(B2179)</f>
        <v/>
      </c>
      <c r="B2179">
        <f>'Input EIA Imports Petroleum'!A2178</f>
        <v/>
      </c>
      <c r="C2179">
        <f>'Input EIA Imports Petroleum'!K2178</f>
        <v/>
      </c>
      <c r="D2179">
        <f>'Input EIA Imports Petroleum'!L2178</f>
        <v/>
      </c>
      <c r="E2179">
        <f>VLOOKUP('Input EIA Imports Petroleum'!$E2178,'EIA Petroleum Classification'!$A:$B,2,FALSE)</f>
        <v/>
      </c>
    </row>
    <row r="2180" spans="1:5">
      <c r="A2180">
        <f>YEAR(B2180)</f>
        <v/>
      </c>
      <c r="B2180">
        <f>'Input EIA Imports Petroleum'!A2179</f>
        <v/>
      </c>
      <c r="C2180">
        <f>'Input EIA Imports Petroleum'!K2179</f>
        <v/>
      </c>
      <c r="D2180">
        <f>'Input EIA Imports Petroleum'!L2179</f>
        <v/>
      </c>
      <c r="E2180">
        <f>VLOOKUP('Input EIA Imports Petroleum'!$E2179,'EIA Petroleum Classification'!$A:$B,2,FALSE)</f>
        <v/>
      </c>
    </row>
    <row r="2181" spans="1:5">
      <c r="A2181">
        <f>YEAR(B2181)</f>
        <v/>
      </c>
      <c r="B2181">
        <f>'Input EIA Imports Petroleum'!A2180</f>
        <v/>
      </c>
      <c r="C2181">
        <f>'Input EIA Imports Petroleum'!K2180</f>
        <v/>
      </c>
      <c r="D2181">
        <f>'Input EIA Imports Petroleum'!L2180</f>
        <v/>
      </c>
      <c r="E2181">
        <f>VLOOKUP('Input EIA Imports Petroleum'!$E2180,'EIA Petroleum Classification'!$A:$B,2,FALSE)</f>
        <v/>
      </c>
    </row>
    <row r="2182" spans="1:5">
      <c r="A2182">
        <f>YEAR(B2182)</f>
        <v/>
      </c>
      <c r="B2182">
        <f>'Input EIA Imports Petroleum'!A2181</f>
        <v/>
      </c>
      <c r="C2182">
        <f>'Input EIA Imports Petroleum'!K2181</f>
        <v/>
      </c>
      <c r="D2182">
        <f>'Input EIA Imports Petroleum'!L2181</f>
        <v/>
      </c>
      <c r="E2182">
        <f>VLOOKUP('Input EIA Imports Petroleum'!$E2181,'EIA Petroleum Classification'!$A:$B,2,FALSE)</f>
        <v/>
      </c>
    </row>
    <row r="2183" spans="1:5">
      <c r="A2183">
        <f>YEAR(B2183)</f>
        <v/>
      </c>
      <c r="B2183">
        <f>'Input EIA Imports Petroleum'!A2182</f>
        <v/>
      </c>
      <c r="C2183">
        <f>'Input EIA Imports Petroleum'!K2182</f>
        <v/>
      </c>
      <c r="D2183">
        <f>'Input EIA Imports Petroleum'!L2182</f>
        <v/>
      </c>
      <c r="E2183">
        <f>VLOOKUP('Input EIA Imports Petroleum'!$E2182,'EIA Petroleum Classification'!$A:$B,2,FALSE)</f>
        <v/>
      </c>
    </row>
    <row r="2184" spans="1:5">
      <c r="A2184">
        <f>YEAR(B2184)</f>
        <v/>
      </c>
      <c r="B2184">
        <f>'Input EIA Imports Petroleum'!A2183</f>
        <v/>
      </c>
      <c r="C2184">
        <f>'Input EIA Imports Petroleum'!K2183</f>
        <v/>
      </c>
      <c r="D2184">
        <f>'Input EIA Imports Petroleum'!L2183</f>
        <v/>
      </c>
      <c r="E2184">
        <f>VLOOKUP('Input EIA Imports Petroleum'!$E2183,'EIA Petroleum Classification'!$A:$B,2,FALSE)</f>
        <v/>
      </c>
    </row>
    <row r="2185" spans="1:5">
      <c r="A2185">
        <f>YEAR(B2185)</f>
        <v/>
      </c>
      <c r="B2185">
        <f>'Input EIA Imports Petroleum'!A2184</f>
        <v/>
      </c>
      <c r="C2185">
        <f>'Input EIA Imports Petroleum'!K2184</f>
        <v/>
      </c>
      <c r="D2185">
        <f>'Input EIA Imports Petroleum'!L2184</f>
        <v/>
      </c>
      <c r="E2185">
        <f>VLOOKUP('Input EIA Imports Petroleum'!$E2184,'EIA Petroleum Classification'!$A:$B,2,FALSE)</f>
        <v/>
      </c>
    </row>
    <row r="2186" spans="1:5">
      <c r="A2186">
        <f>YEAR(B2186)</f>
        <v/>
      </c>
      <c r="B2186">
        <f>'Input EIA Imports Petroleum'!A2185</f>
        <v/>
      </c>
      <c r="C2186">
        <f>'Input EIA Imports Petroleum'!K2185</f>
        <v/>
      </c>
      <c r="D2186">
        <f>'Input EIA Imports Petroleum'!L2185</f>
        <v/>
      </c>
      <c r="E2186">
        <f>VLOOKUP('Input EIA Imports Petroleum'!$E2185,'EIA Petroleum Classification'!$A:$B,2,FALSE)</f>
        <v/>
      </c>
    </row>
    <row r="2187" spans="1:5">
      <c r="A2187">
        <f>YEAR(B2187)</f>
        <v/>
      </c>
      <c r="B2187">
        <f>'Input EIA Imports Petroleum'!A2186</f>
        <v/>
      </c>
      <c r="C2187">
        <f>'Input EIA Imports Petroleum'!K2186</f>
        <v/>
      </c>
      <c r="D2187">
        <f>'Input EIA Imports Petroleum'!L2186</f>
        <v/>
      </c>
      <c r="E2187">
        <f>VLOOKUP('Input EIA Imports Petroleum'!$E2186,'EIA Petroleum Classification'!$A:$B,2,FALSE)</f>
        <v/>
      </c>
    </row>
    <row r="2188" spans="1:5">
      <c r="A2188">
        <f>YEAR(B2188)</f>
        <v/>
      </c>
      <c r="B2188">
        <f>'Input EIA Imports Petroleum'!A2187</f>
        <v/>
      </c>
      <c r="C2188">
        <f>'Input EIA Imports Petroleum'!K2187</f>
        <v/>
      </c>
      <c r="D2188">
        <f>'Input EIA Imports Petroleum'!L2187</f>
        <v/>
      </c>
      <c r="E2188">
        <f>VLOOKUP('Input EIA Imports Petroleum'!$E2187,'EIA Petroleum Classification'!$A:$B,2,FALSE)</f>
        <v/>
      </c>
    </row>
    <row r="2189" spans="1:5">
      <c r="A2189">
        <f>YEAR(B2189)</f>
        <v/>
      </c>
      <c r="B2189">
        <f>'Input EIA Imports Petroleum'!A2188</f>
        <v/>
      </c>
      <c r="C2189">
        <f>'Input EIA Imports Petroleum'!K2188</f>
        <v/>
      </c>
      <c r="D2189">
        <f>'Input EIA Imports Petroleum'!L2188</f>
        <v/>
      </c>
      <c r="E2189">
        <f>VLOOKUP('Input EIA Imports Petroleum'!$E2188,'EIA Petroleum Classification'!$A:$B,2,FALSE)</f>
        <v/>
      </c>
    </row>
    <row r="2190" spans="1:5">
      <c r="A2190">
        <f>YEAR(B2190)</f>
        <v/>
      </c>
      <c r="B2190">
        <f>'Input EIA Imports Petroleum'!A2189</f>
        <v/>
      </c>
      <c r="C2190">
        <f>'Input EIA Imports Petroleum'!K2189</f>
        <v/>
      </c>
      <c r="D2190">
        <f>'Input EIA Imports Petroleum'!L2189</f>
        <v/>
      </c>
      <c r="E2190">
        <f>VLOOKUP('Input EIA Imports Petroleum'!$E2189,'EIA Petroleum Classification'!$A:$B,2,FALSE)</f>
        <v/>
      </c>
    </row>
    <row r="2191" spans="1:5">
      <c r="A2191">
        <f>YEAR(B2191)</f>
        <v/>
      </c>
      <c r="B2191">
        <f>'Input EIA Imports Petroleum'!A2190</f>
        <v/>
      </c>
      <c r="C2191">
        <f>'Input EIA Imports Petroleum'!K2190</f>
        <v/>
      </c>
      <c r="D2191">
        <f>'Input EIA Imports Petroleum'!L2190</f>
        <v/>
      </c>
      <c r="E2191">
        <f>VLOOKUP('Input EIA Imports Petroleum'!$E2190,'EIA Petroleum Classification'!$A:$B,2,FALSE)</f>
        <v/>
      </c>
    </row>
    <row r="2192" spans="1:5">
      <c r="A2192">
        <f>YEAR(B2192)</f>
        <v/>
      </c>
      <c r="B2192">
        <f>'Input EIA Imports Petroleum'!A2191</f>
        <v/>
      </c>
      <c r="C2192">
        <f>'Input EIA Imports Petroleum'!K2191</f>
        <v/>
      </c>
      <c r="D2192">
        <f>'Input EIA Imports Petroleum'!L2191</f>
        <v/>
      </c>
      <c r="E2192">
        <f>VLOOKUP('Input EIA Imports Petroleum'!$E2191,'EIA Petroleum Classification'!$A:$B,2,FALSE)</f>
        <v/>
      </c>
    </row>
    <row r="2193" spans="1:5">
      <c r="A2193">
        <f>YEAR(B2193)</f>
        <v/>
      </c>
      <c r="B2193">
        <f>'Input EIA Imports Petroleum'!A2192</f>
        <v/>
      </c>
      <c r="C2193">
        <f>'Input EIA Imports Petroleum'!K2192</f>
        <v/>
      </c>
      <c r="D2193">
        <f>'Input EIA Imports Petroleum'!L2192</f>
        <v/>
      </c>
      <c r="E2193">
        <f>VLOOKUP('Input EIA Imports Petroleum'!$E2192,'EIA Petroleum Classification'!$A:$B,2,FALSE)</f>
        <v/>
      </c>
    </row>
    <row r="2194" spans="1:5">
      <c r="A2194">
        <f>YEAR(B2194)</f>
        <v/>
      </c>
      <c r="B2194">
        <f>'Input EIA Imports Petroleum'!A2193</f>
        <v/>
      </c>
      <c r="C2194">
        <f>'Input EIA Imports Petroleum'!K2193</f>
        <v/>
      </c>
      <c r="D2194">
        <f>'Input EIA Imports Petroleum'!L2193</f>
        <v/>
      </c>
      <c r="E2194">
        <f>VLOOKUP('Input EIA Imports Petroleum'!$E2193,'EIA Petroleum Classification'!$A:$B,2,FALSE)</f>
        <v/>
      </c>
    </row>
    <row r="2195" spans="1:5">
      <c r="A2195">
        <f>YEAR(B2195)</f>
        <v/>
      </c>
      <c r="B2195">
        <f>'Input EIA Imports Petroleum'!A2194</f>
        <v/>
      </c>
      <c r="C2195">
        <f>'Input EIA Imports Petroleum'!K2194</f>
        <v/>
      </c>
      <c r="D2195">
        <f>'Input EIA Imports Petroleum'!L2194</f>
        <v/>
      </c>
      <c r="E2195">
        <f>VLOOKUP('Input EIA Imports Petroleum'!$E2194,'EIA Petroleum Classification'!$A:$B,2,FALSE)</f>
        <v/>
      </c>
    </row>
    <row r="2196" spans="1:5">
      <c r="A2196">
        <f>YEAR(B2196)</f>
        <v/>
      </c>
      <c r="B2196">
        <f>'Input EIA Imports Petroleum'!A2195</f>
        <v/>
      </c>
      <c r="C2196">
        <f>'Input EIA Imports Petroleum'!K2195</f>
        <v/>
      </c>
      <c r="D2196">
        <f>'Input EIA Imports Petroleum'!L2195</f>
        <v/>
      </c>
      <c r="E2196">
        <f>VLOOKUP('Input EIA Imports Petroleum'!$E2195,'EIA Petroleum Classification'!$A:$B,2,FALSE)</f>
        <v/>
      </c>
    </row>
    <row r="2197" spans="1:5">
      <c r="A2197">
        <f>YEAR(B2197)</f>
        <v/>
      </c>
      <c r="B2197">
        <f>'Input EIA Imports Petroleum'!A2196</f>
        <v/>
      </c>
      <c r="C2197">
        <f>'Input EIA Imports Petroleum'!K2196</f>
        <v/>
      </c>
      <c r="D2197">
        <f>'Input EIA Imports Petroleum'!L2196</f>
        <v/>
      </c>
      <c r="E2197">
        <f>VLOOKUP('Input EIA Imports Petroleum'!$E2196,'EIA Petroleum Classification'!$A:$B,2,FALSE)</f>
        <v/>
      </c>
    </row>
    <row r="2198" spans="1:5">
      <c r="A2198">
        <f>YEAR(B2198)</f>
        <v/>
      </c>
      <c r="B2198">
        <f>'Input EIA Imports Petroleum'!A2197</f>
        <v/>
      </c>
      <c r="C2198">
        <f>'Input EIA Imports Petroleum'!K2197</f>
        <v/>
      </c>
      <c r="D2198">
        <f>'Input EIA Imports Petroleum'!L2197</f>
        <v/>
      </c>
      <c r="E2198">
        <f>VLOOKUP('Input EIA Imports Petroleum'!$E2197,'EIA Petroleum Classification'!$A:$B,2,FALSE)</f>
        <v/>
      </c>
    </row>
    <row r="2199" spans="1:5">
      <c r="A2199">
        <f>YEAR(B2199)</f>
        <v/>
      </c>
      <c r="B2199">
        <f>'Input EIA Imports Petroleum'!A2198</f>
        <v/>
      </c>
      <c r="C2199">
        <f>'Input EIA Imports Petroleum'!K2198</f>
        <v/>
      </c>
      <c r="D2199">
        <f>'Input EIA Imports Petroleum'!L2198</f>
        <v/>
      </c>
      <c r="E2199">
        <f>VLOOKUP('Input EIA Imports Petroleum'!$E2198,'EIA Petroleum Classification'!$A:$B,2,FALSE)</f>
        <v/>
      </c>
    </row>
    <row r="2200" spans="1:5">
      <c r="A2200">
        <f>YEAR(B2200)</f>
        <v/>
      </c>
      <c r="B2200">
        <f>'Input EIA Imports Petroleum'!A2199</f>
        <v/>
      </c>
      <c r="C2200">
        <f>'Input EIA Imports Petroleum'!K2199</f>
        <v/>
      </c>
      <c r="D2200">
        <f>'Input EIA Imports Petroleum'!L2199</f>
        <v/>
      </c>
      <c r="E2200">
        <f>VLOOKUP('Input EIA Imports Petroleum'!$E2199,'EIA Petroleum Classification'!$A:$B,2,FALSE)</f>
        <v/>
      </c>
    </row>
    <row r="2201" spans="1:5">
      <c r="A2201">
        <f>YEAR(B2201)</f>
        <v/>
      </c>
      <c r="B2201">
        <f>'Input EIA Imports Petroleum'!A2200</f>
        <v/>
      </c>
      <c r="C2201">
        <f>'Input EIA Imports Petroleum'!K2200</f>
        <v/>
      </c>
      <c r="D2201">
        <f>'Input EIA Imports Petroleum'!L2200</f>
        <v/>
      </c>
      <c r="E2201">
        <f>VLOOKUP('Input EIA Imports Petroleum'!$E2200,'EIA Petroleum Classification'!$A:$B,2,FALSE)</f>
        <v/>
      </c>
    </row>
    <row r="2202" spans="1:5">
      <c r="A2202">
        <f>YEAR(B2202)</f>
        <v/>
      </c>
      <c r="B2202">
        <f>'Input EIA Imports Petroleum'!A2201</f>
        <v/>
      </c>
      <c r="C2202">
        <f>'Input EIA Imports Petroleum'!K2201</f>
        <v/>
      </c>
      <c r="D2202">
        <f>'Input EIA Imports Petroleum'!L2201</f>
        <v/>
      </c>
      <c r="E2202">
        <f>VLOOKUP('Input EIA Imports Petroleum'!$E2201,'EIA Petroleum Classification'!$A:$B,2,FALSE)</f>
        <v/>
      </c>
    </row>
    <row r="2203" spans="1:5">
      <c r="A2203">
        <f>YEAR(B2203)</f>
        <v/>
      </c>
      <c r="B2203">
        <f>'Input EIA Imports Petroleum'!A2202</f>
        <v/>
      </c>
      <c r="C2203">
        <f>'Input EIA Imports Petroleum'!K2202</f>
        <v/>
      </c>
      <c r="D2203">
        <f>'Input EIA Imports Petroleum'!L2202</f>
        <v/>
      </c>
      <c r="E2203">
        <f>VLOOKUP('Input EIA Imports Petroleum'!$E2202,'EIA Petroleum Classification'!$A:$B,2,FALSE)</f>
        <v/>
      </c>
    </row>
    <row r="2204" spans="1:5">
      <c r="A2204">
        <f>YEAR(B2204)</f>
        <v/>
      </c>
      <c r="B2204">
        <f>'Input EIA Imports Petroleum'!A2203</f>
        <v/>
      </c>
      <c r="C2204">
        <f>'Input EIA Imports Petroleum'!K2203</f>
        <v/>
      </c>
      <c r="D2204">
        <f>'Input EIA Imports Petroleum'!L2203</f>
        <v/>
      </c>
      <c r="E2204">
        <f>VLOOKUP('Input EIA Imports Petroleum'!$E2203,'EIA Petroleum Classification'!$A:$B,2,FALSE)</f>
        <v/>
      </c>
    </row>
    <row r="2205" spans="1:5">
      <c r="A2205">
        <f>YEAR(B2205)</f>
        <v/>
      </c>
      <c r="B2205">
        <f>'Input EIA Imports Petroleum'!A2204</f>
        <v/>
      </c>
      <c r="C2205">
        <f>'Input EIA Imports Petroleum'!K2204</f>
        <v/>
      </c>
      <c r="D2205">
        <f>'Input EIA Imports Petroleum'!L2204</f>
        <v/>
      </c>
      <c r="E2205">
        <f>VLOOKUP('Input EIA Imports Petroleum'!$E2204,'EIA Petroleum Classification'!$A:$B,2,FALSE)</f>
        <v/>
      </c>
    </row>
    <row r="2206" spans="1:5">
      <c r="A2206">
        <f>YEAR(B2206)</f>
        <v/>
      </c>
      <c r="B2206">
        <f>'Input EIA Imports Petroleum'!A2205</f>
        <v/>
      </c>
      <c r="C2206">
        <f>'Input EIA Imports Petroleum'!K2205</f>
        <v/>
      </c>
      <c r="D2206">
        <f>'Input EIA Imports Petroleum'!L2205</f>
        <v/>
      </c>
      <c r="E2206">
        <f>VLOOKUP('Input EIA Imports Petroleum'!$E2205,'EIA Petroleum Classification'!$A:$B,2,FALSE)</f>
        <v/>
      </c>
    </row>
    <row r="2207" spans="1:5">
      <c r="A2207">
        <f>YEAR(B2207)</f>
        <v/>
      </c>
      <c r="B2207">
        <f>'Input EIA Imports Petroleum'!A2206</f>
        <v/>
      </c>
      <c r="C2207">
        <f>'Input EIA Imports Petroleum'!K2206</f>
        <v/>
      </c>
      <c r="D2207">
        <f>'Input EIA Imports Petroleum'!L2206</f>
        <v/>
      </c>
      <c r="E2207">
        <f>VLOOKUP('Input EIA Imports Petroleum'!$E2206,'EIA Petroleum Classification'!$A:$B,2,FALSE)</f>
        <v/>
      </c>
    </row>
    <row r="2208" spans="1:5">
      <c r="A2208">
        <f>YEAR(B2208)</f>
        <v/>
      </c>
      <c r="B2208">
        <f>'Input EIA Imports Petroleum'!A2207</f>
        <v/>
      </c>
      <c r="C2208">
        <f>'Input EIA Imports Petroleum'!K2207</f>
        <v/>
      </c>
      <c r="D2208">
        <f>'Input EIA Imports Petroleum'!L2207</f>
        <v/>
      </c>
      <c r="E2208">
        <f>VLOOKUP('Input EIA Imports Petroleum'!$E2207,'EIA Petroleum Classification'!$A:$B,2,FALSE)</f>
        <v/>
      </c>
    </row>
    <row r="2209" spans="1:5">
      <c r="A2209">
        <f>YEAR(B2209)</f>
        <v/>
      </c>
      <c r="B2209">
        <f>'Input EIA Imports Petroleum'!A2208</f>
        <v/>
      </c>
      <c r="C2209">
        <f>'Input EIA Imports Petroleum'!K2208</f>
        <v/>
      </c>
      <c r="D2209">
        <f>'Input EIA Imports Petroleum'!L2208</f>
        <v/>
      </c>
      <c r="E2209">
        <f>VLOOKUP('Input EIA Imports Petroleum'!$E2208,'EIA Petroleum Classification'!$A:$B,2,FALSE)</f>
        <v/>
      </c>
    </row>
    <row r="2210" spans="1:5">
      <c r="A2210">
        <f>YEAR(B2210)</f>
        <v/>
      </c>
      <c r="B2210">
        <f>'Input EIA Imports Petroleum'!A2209</f>
        <v/>
      </c>
      <c r="C2210">
        <f>'Input EIA Imports Petroleum'!K2209</f>
        <v/>
      </c>
      <c r="D2210">
        <f>'Input EIA Imports Petroleum'!L2209</f>
        <v/>
      </c>
      <c r="E2210">
        <f>VLOOKUP('Input EIA Imports Petroleum'!$E2209,'EIA Petroleum Classification'!$A:$B,2,FALSE)</f>
        <v/>
      </c>
    </row>
    <row r="2211" spans="1:5">
      <c r="A2211">
        <f>YEAR(B2211)</f>
        <v/>
      </c>
      <c r="B2211">
        <f>'Input EIA Imports Petroleum'!A2210</f>
        <v/>
      </c>
      <c r="C2211">
        <f>'Input EIA Imports Petroleum'!K2210</f>
        <v/>
      </c>
      <c r="D2211">
        <f>'Input EIA Imports Petroleum'!L2210</f>
        <v/>
      </c>
      <c r="E2211">
        <f>VLOOKUP('Input EIA Imports Petroleum'!$E2210,'EIA Petroleum Classification'!$A:$B,2,FALSE)</f>
        <v/>
      </c>
    </row>
    <row r="2212" spans="1:5">
      <c r="A2212">
        <f>YEAR(B2212)</f>
        <v/>
      </c>
      <c r="B2212">
        <f>'Input EIA Imports Petroleum'!A2211</f>
        <v/>
      </c>
      <c r="C2212">
        <f>'Input EIA Imports Petroleum'!K2211</f>
        <v/>
      </c>
      <c r="D2212">
        <f>'Input EIA Imports Petroleum'!L2211</f>
        <v/>
      </c>
      <c r="E2212">
        <f>VLOOKUP('Input EIA Imports Petroleum'!$E2211,'EIA Petroleum Classification'!$A:$B,2,FALSE)</f>
        <v/>
      </c>
    </row>
    <row r="2213" spans="1:5">
      <c r="A2213">
        <f>YEAR(B2213)</f>
        <v/>
      </c>
      <c r="B2213">
        <f>'Input EIA Imports Petroleum'!A2212</f>
        <v/>
      </c>
      <c r="C2213">
        <f>'Input EIA Imports Petroleum'!K2212</f>
        <v/>
      </c>
      <c r="D2213">
        <f>'Input EIA Imports Petroleum'!L2212</f>
        <v/>
      </c>
      <c r="E2213">
        <f>VLOOKUP('Input EIA Imports Petroleum'!$E2212,'EIA Petroleum Classification'!$A:$B,2,FALSE)</f>
        <v/>
      </c>
    </row>
    <row r="2214" spans="1:5">
      <c r="A2214">
        <f>YEAR(B2214)</f>
        <v/>
      </c>
      <c r="B2214">
        <f>'Input EIA Imports Petroleum'!A2213</f>
        <v/>
      </c>
      <c r="C2214">
        <f>'Input EIA Imports Petroleum'!K2213</f>
        <v/>
      </c>
      <c r="D2214">
        <f>'Input EIA Imports Petroleum'!L2213</f>
        <v/>
      </c>
      <c r="E2214">
        <f>VLOOKUP('Input EIA Imports Petroleum'!$E2213,'EIA Petroleum Classification'!$A:$B,2,FALSE)</f>
        <v/>
      </c>
    </row>
    <row r="2215" spans="1:5">
      <c r="A2215">
        <f>YEAR(B2215)</f>
        <v/>
      </c>
      <c r="B2215">
        <f>'Input EIA Imports Petroleum'!A2214</f>
        <v/>
      </c>
      <c r="C2215">
        <f>'Input EIA Imports Petroleum'!K2214</f>
        <v/>
      </c>
      <c r="D2215">
        <f>'Input EIA Imports Petroleum'!L2214</f>
        <v/>
      </c>
      <c r="E2215">
        <f>VLOOKUP('Input EIA Imports Petroleum'!$E2214,'EIA Petroleum Classification'!$A:$B,2,FALSE)</f>
        <v/>
      </c>
    </row>
    <row r="2216" spans="1:5">
      <c r="A2216">
        <f>YEAR(B2216)</f>
        <v/>
      </c>
      <c r="B2216">
        <f>'Input EIA Imports Petroleum'!A2215</f>
        <v/>
      </c>
      <c r="C2216">
        <f>'Input EIA Imports Petroleum'!K2215</f>
        <v/>
      </c>
      <c r="D2216">
        <f>'Input EIA Imports Petroleum'!L2215</f>
        <v/>
      </c>
      <c r="E2216">
        <f>VLOOKUP('Input EIA Imports Petroleum'!$E2215,'EIA Petroleum Classification'!$A:$B,2,FALSE)</f>
        <v/>
      </c>
    </row>
    <row r="2217" spans="1:5">
      <c r="A2217">
        <f>YEAR(B2217)</f>
        <v/>
      </c>
      <c r="B2217">
        <f>'Input EIA Imports Petroleum'!A2216</f>
        <v/>
      </c>
      <c r="C2217">
        <f>'Input EIA Imports Petroleum'!K2216</f>
        <v/>
      </c>
      <c r="D2217">
        <f>'Input EIA Imports Petroleum'!L2216</f>
        <v/>
      </c>
      <c r="E2217">
        <f>VLOOKUP('Input EIA Imports Petroleum'!$E2216,'EIA Petroleum Classification'!$A:$B,2,FALSE)</f>
        <v/>
      </c>
    </row>
    <row r="2218" spans="1:5">
      <c r="A2218">
        <f>YEAR(B2218)</f>
        <v/>
      </c>
      <c r="B2218">
        <f>'Input EIA Imports Petroleum'!A2217</f>
        <v/>
      </c>
      <c r="C2218">
        <f>'Input EIA Imports Petroleum'!K2217</f>
        <v/>
      </c>
      <c r="D2218">
        <f>'Input EIA Imports Petroleum'!L2217</f>
        <v/>
      </c>
      <c r="E2218">
        <f>VLOOKUP('Input EIA Imports Petroleum'!$E2217,'EIA Petroleum Classification'!$A:$B,2,FALSE)</f>
        <v/>
      </c>
    </row>
    <row r="2219" spans="1:5">
      <c r="A2219">
        <f>YEAR(B2219)</f>
        <v/>
      </c>
      <c r="B2219">
        <f>'Input EIA Imports Petroleum'!A2218</f>
        <v/>
      </c>
      <c r="C2219">
        <f>'Input EIA Imports Petroleum'!K2218</f>
        <v/>
      </c>
      <c r="D2219">
        <f>'Input EIA Imports Petroleum'!L2218</f>
        <v/>
      </c>
      <c r="E2219">
        <f>VLOOKUP('Input EIA Imports Petroleum'!$E2218,'EIA Petroleum Classification'!$A:$B,2,FALSE)</f>
        <v/>
      </c>
    </row>
    <row r="2220" spans="1:5">
      <c r="A2220">
        <f>YEAR(B2220)</f>
        <v/>
      </c>
      <c r="B2220">
        <f>'Input EIA Imports Petroleum'!A2219</f>
        <v/>
      </c>
      <c r="C2220">
        <f>'Input EIA Imports Petroleum'!K2219</f>
        <v/>
      </c>
      <c r="D2220">
        <f>'Input EIA Imports Petroleum'!L2219</f>
        <v/>
      </c>
      <c r="E2220">
        <f>VLOOKUP('Input EIA Imports Petroleum'!$E2219,'EIA Petroleum Classification'!$A:$B,2,FALSE)</f>
        <v/>
      </c>
    </row>
    <row r="2221" spans="1:5">
      <c r="A2221">
        <f>YEAR(B2221)</f>
        <v/>
      </c>
      <c r="B2221">
        <f>'Input EIA Imports Petroleum'!A2220</f>
        <v/>
      </c>
      <c r="C2221">
        <f>'Input EIA Imports Petroleum'!K2220</f>
        <v/>
      </c>
      <c r="D2221">
        <f>'Input EIA Imports Petroleum'!L2220</f>
        <v/>
      </c>
      <c r="E2221">
        <f>VLOOKUP('Input EIA Imports Petroleum'!$E2220,'EIA Petroleum Classification'!$A:$B,2,FALSE)</f>
        <v/>
      </c>
    </row>
    <row r="2222" spans="1:5">
      <c r="A2222">
        <f>YEAR(B2222)</f>
        <v/>
      </c>
      <c r="B2222">
        <f>'Input EIA Imports Petroleum'!A2221</f>
        <v/>
      </c>
      <c r="C2222">
        <f>'Input EIA Imports Petroleum'!K2221</f>
        <v/>
      </c>
      <c r="D2222">
        <f>'Input EIA Imports Petroleum'!L2221</f>
        <v/>
      </c>
      <c r="E2222">
        <f>VLOOKUP('Input EIA Imports Petroleum'!$E2221,'EIA Petroleum Classification'!$A:$B,2,FALSE)</f>
        <v/>
      </c>
    </row>
    <row r="2223" spans="1:5">
      <c r="A2223">
        <f>YEAR(B2223)</f>
        <v/>
      </c>
      <c r="B2223">
        <f>'Input EIA Imports Petroleum'!A2222</f>
        <v/>
      </c>
      <c r="C2223">
        <f>'Input EIA Imports Petroleum'!K2222</f>
        <v/>
      </c>
      <c r="D2223">
        <f>'Input EIA Imports Petroleum'!L2222</f>
        <v/>
      </c>
      <c r="E2223">
        <f>VLOOKUP('Input EIA Imports Petroleum'!$E2222,'EIA Petroleum Classification'!$A:$B,2,FALSE)</f>
        <v/>
      </c>
    </row>
    <row r="2224" spans="1:5">
      <c r="A2224">
        <f>YEAR(B2224)</f>
        <v/>
      </c>
      <c r="B2224">
        <f>'Input EIA Imports Petroleum'!A2223</f>
        <v/>
      </c>
      <c r="C2224">
        <f>'Input EIA Imports Petroleum'!K2223</f>
        <v/>
      </c>
      <c r="D2224">
        <f>'Input EIA Imports Petroleum'!L2223</f>
        <v/>
      </c>
      <c r="E2224">
        <f>VLOOKUP('Input EIA Imports Petroleum'!$E2223,'EIA Petroleum Classification'!$A:$B,2,FALSE)</f>
        <v/>
      </c>
    </row>
    <row r="2225" spans="1:5">
      <c r="A2225">
        <f>YEAR(B2225)</f>
        <v/>
      </c>
      <c r="B2225">
        <f>'Input EIA Imports Petroleum'!A2224</f>
        <v/>
      </c>
      <c r="C2225">
        <f>'Input EIA Imports Petroleum'!K2224</f>
        <v/>
      </c>
      <c r="D2225">
        <f>'Input EIA Imports Petroleum'!L2224</f>
        <v/>
      </c>
      <c r="E2225">
        <f>VLOOKUP('Input EIA Imports Petroleum'!$E2224,'EIA Petroleum Classification'!$A:$B,2,FALSE)</f>
        <v/>
      </c>
    </row>
    <row r="2226" spans="1:5">
      <c r="A2226">
        <f>YEAR(B2226)</f>
        <v/>
      </c>
      <c r="B2226">
        <f>'Input EIA Imports Petroleum'!A2225</f>
        <v/>
      </c>
      <c r="C2226">
        <f>'Input EIA Imports Petroleum'!K2225</f>
        <v/>
      </c>
      <c r="D2226">
        <f>'Input EIA Imports Petroleum'!L2225</f>
        <v/>
      </c>
      <c r="E2226">
        <f>VLOOKUP('Input EIA Imports Petroleum'!$E2225,'EIA Petroleum Classification'!$A:$B,2,FALSE)</f>
        <v/>
      </c>
    </row>
    <row r="2227" spans="1:5">
      <c r="A2227">
        <f>YEAR(B2227)</f>
        <v/>
      </c>
      <c r="B2227">
        <f>'Input EIA Imports Petroleum'!A2226</f>
        <v/>
      </c>
      <c r="C2227">
        <f>'Input EIA Imports Petroleum'!K2226</f>
        <v/>
      </c>
      <c r="D2227">
        <f>'Input EIA Imports Petroleum'!L2226</f>
        <v/>
      </c>
      <c r="E2227">
        <f>VLOOKUP('Input EIA Imports Petroleum'!$E2226,'EIA Petroleum Classification'!$A:$B,2,FALSE)</f>
        <v/>
      </c>
    </row>
    <row r="2228" spans="1:5">
      <c r="A2228">
        <f>YEAR(B2228)</f>
        <v/>
      </c>
      <c r="B2228">
        <f>'Input EIA Imports Petroleum'!A2227</f>
        <v/>
      </c>
      <c r="C2228">
        <f>'Input EIA Imports Petroleum'!K2227</f>
        <v/>
      </c>
      <c r="D2228">
        <f>'Input EIA Imports Petroleum'!L2227</f>
        <v/>
      </c>
      <c r="E2228">
        <f>VLOOKUP('Input EIA Imports Petroleum'!$E2227,'EIA Petroleum Classification'!$A:$B,2,FALSE)</f>
        <v/>
      </c>
    </row>
    <row r="2229" spans="1:5">
      <c r="A2229">
        <f>YEAR(B2229)</f>
        <v/>
      </c>
      <c r="B2229">
        <f>'Input EIA Imports Petroleum'!A2228</f>
        <v/>
      </c>
      <c r="C2229">
        <f>'Input EIA Imports Petroleum'!K2228</f>
        <v/>
      </c>
      <c r="D2229">
        <f>'Input EIA Imports Petroleum'!L2228</f>
        <v/>
      </c>
      <c r="E2229">
        <f>VLOOKUP('Input EIA Imports Petroleum'!$E2228,'EIA Petroleum Classification'!$A:$B,2,FALSE)</f>
        <v/>
      </c>
    </row>
    <row r="2230" spans="1:5">
      <c r="A2230">
        <f>YEAR(B2230)</f>
        <v/>
      </c>
      <c r="B2230">
        <f>'Input EIA Imports Petroleum'!A2229</f>
        <v/>
      </c>
      <c r="C2230">
        <f>'Input EIA Imports Petroleum'!K2229</f>
        <v/>
      </c>
      <c r="D2230">
        <f>'Input EIA Imports Petroleum'!L2229</f>
        <v/>
      </c>
      <c r="E2230">
        <f>VLOOKUP('Input EIA Imports Petroleum'!$E2229,'EIA Petroleum Classification'!$A:$B,2,FALSE)</f>
        <v/>
      </c>
    </row>
    <row r="2231" spans="1:5">
      <c r="A2231">
        <f>YEAR(B2231)</f>
        <v/>
      </c>
      <c r="B2231">
        <f>'Input EIA Imports Petroleum'!A2230</f>
        <v/>
      </c>
      <c r="C2231">
        <f>'Input EIA Imports Petroleum'!K2230</f>
        <v/>
      </c>
      <c r="D2231">
        <f>'Input EIA Imports Petroleum'!L2230</f>
        <v/>
      </c>
      <c r="E2231">
        <f>VLOOKUP('Input EIA Imports Petroleum'!$E2230,'EIA Petroleum Classification'!$A:$B,2,FALSE)</f>
        <v/>
      </c>
    </row>
    <row r="2232" spans="1:5">
      <c r="A2232">
        <f>YEAR(B2232)</f>
        <v/>
      </c>
      <c r="B2232">
        <f>'Input EIA Imports Petroleum'!A2231</f>
        <v/>
      </c>
      <c r="C2232">
        <f>'Input EIA Imports Petroleum'!K2231</f>
        <v/>
      </c>
      <c r="D2232">
        <f>'Input EIA Imports Petroleum'!L2231</f>
        <v/>
      </c>
      <c r="E2232">
        <f>VLOOKUP('Input EIA Imports Petroleum'!$E2231,'EIA Petroleum Classification'!$A:$B,2,FALSE)</f>
        <v/>
      </c>
    </row>
    <row r="2233" spans="1:5">
      <c r="A2233">
        <f>YEAR(B2233)</f>
        <v/>
      </c>
      <c r="B2233">
        <f>'Input EIA Imports Petroleum'!A2232</f>
        <v/>
      </c>
      <c r="C2233">
        <f>'Input EIA Imports Petroleum'!K2232</f>
        <v/>
      </c>
      <c r="D2233">
        <f>'Input EIA Imports Petroleum'!L2232</f>
        <v/>
      </c>
      <c r="E2233">
        <f>VLOOKUP('Input EIA Imports Petroleum'!$E2232,'EIA Petroleum Classification'!$A:$B,2,FALSE)</f>
        <v/>
      </c>
    </row>
    <row r="2234" spans="1:5">
      <c r="A2234">
        <f>YEAR(B2234)</f>
        <v/>
      </c>
      <c r="B2234">
        <f>'Input EIA Imports Petroleum'!A2233</f>
        <v/>
      </c>
      <c r="C2234">
        <f>'Input EIA Imports Petroleum'!K2233</f>
        <v/>
      </c>
      <c r="D2234">
        <f>'Input EIA Imports Petroleum'!L2233</f>
        <v/>
      </c>
      <c r="E2234">
        <f>VLOOKUP('Input EIA Imports Petroleum'!$E2233,'EIA Petroleum Classification'!$A:$B,2,FALSE)</f>
        <v/>
      </c>
    </row>
    <row r="2235" spans="1:5">
      <c r="A2235">
        <f>YEAR(B2235)</f>
        <v/>
      </c>
      <c r="B2235">
        <f>'Input EIA Imports Petroleum'!A2234</f>
        <v/>
      </c>
      <c r="C2235">
        <f>'Input EIA Imports Petroleum'!K2234</f>
        <v/>
      </c>
      <c r="D2235">
        <f>'Input EIA Imports Petroleum'!L2234</f>
        <v/>
      </c>
      <c r="E2235">
        <f>VLOOKUP('Input EIA Imports Petroleum'!$E2234,'EIA Petroleum Classification'!$A:$B,2,FALSE)</f>
        <v/>
      </c>
    </row>
    <row r="2236" spans="1:5">
      <c r="A2236">
        <f>YEAR(B2236)</f>
        <v/>
      </c>
      <c r="B2236">
        <f>'Input EIA Imports Petroleum'!A2235</f>
        <v/>
      </c>
      <c r="C2236">
        <f>'Input EIA Imports Petroleum'!K2235</f>
        <v/>
      </c>
      <c r="D2236">
        <f>'Input EIA Imports Petroleum'!L2235</f>
        <v/>
      </c>
      <c r="E2236">
        <f>VLOOKUP('Input EIA Imports Petroleum'!$E2235,'EIA Petroleum Classification'!$A:$B,2,FALSE)</f>
        <v/>
      </c>
    </row>
    <row r="2237" spans="1:5">
      <c r="A2237">
        <f>YEAR(B2237)</f>
        <v/>
      </c>
      <c r="B2237">
        <f>'Input EIA Imports Petroleum'!A2236</f>
        <v/>
      </c>
      <c r="C2237">
        <f>'Input EIA Imports Petroleum'!K2236</f>
        <v/>
      </c>
      <c r="D2237">
        <f>'Input EIA Imports Petroleum'!L2236</f>
        <v/>
      </c>
      <c r="E2237">
        <f>VLOOKUP('Input EIA Imports Petroleum'!$E2236,'EIA Petroleum Classification'!$A:$B,2,FALSE)</f>
        <v/>
      </c>
    </row>
    <row r="2238" spans="1:5">
      <c r="A2238">
        <f>YEAR(B2238)</f>
        <v/>
      </c>
      <c r="B2238">
        <f>'Input EIA Imports Petroleum'!A2237</f>
        <v/>
      </c>
      <c r="C2238">
        <f>'Input EIA Imports Petroleum'!K2237</f>
        <v/>
      </c>
      <c r="D2238">
        <f>'Input EIA Imports Petroleum'!L2237</f>
        <v/>
      </c>
      <c r="E2238">
        <f>VLOOKUP('Input EIA Imports Petroleum'!$E2237,'EIA Petroleum Classification'!$A:$B,2,FALSE)</f>
        <v/>
      </c>
    </row>
    <row r="2239" spans="1:5">
      <c r="A2239">
        <f>YEAR(B2239)</f>
        <v/>
      </c>
      <c r="B2239">
        <f>'Input EIA Imports Petroleum'!A2238</f>
        <v/>
      </c>
      <c r="C2239">
        <f>'Input EIA Imports Petroleum'!K2238</f>
        <v/>
      </c>
      <c r="D2239">
        <f>'Input EIA Imports Petroleum'!L2238</f>
        <v/>
      </c>
      <c r="E2239">
        <f>VLOOKUP('Input EIA Imports Petroleum'!$E2238,'EIA Petroleum Classification'!$A:$B,2,FALSE)</f>
        <v/>
      </c>
    </row>
    <row r="2240" spans="1:5">
      <c r="A2240">
        <f>YEAR(B2240)</f>
        <v/>
      </c>
      <c r="B2240">
        <f>'Input EIA Imports Petroleum'!A2239</f>
        <v/>
      </c>
      <c r="C2240">
        <f>'Input EIA Imports Petroleum'!K2239</f>
        <v/>
      </c>
      <c r="D2240">
        <f>'Input EIA Imports Petroleum'!L2239</f>
        <v/>
      </c>
      <c r="E2240">
        <f>VLOOKUP('Input EIA Imports Petroleum'!$E2239,'EIA Petroleum Classification'!$A:$B,2,FALSE)</f>
        <v/>
      </c>
    </row>
    <row r="2241" spans="1:5">
      <c r="A2241">
        <f>YEAR(B2241)</f>
        <v/>
      </c>
      <c r="B2241">
        <f>'Input EIA Imports Petroleum'!A2240</f>
        <v/>
      </c>
      <c r="C2241">
        <f>'Input EIA Imports Petroleum'!K2240</f>
        <v/>
      </c>
      <c r="D2241">
        <f>'Input EIA Imports Petroleum'!L2240</f>
        <v/>
      </c>
      <c r="E2241">
        <f>VLOOKUP('Input EIA Imports Petroleum'!$E2240,'EIA Petroleum Classification'!$A:$B,2,FALSE)</f>
        <v/>
      </c>
    </row>
    <row r="2242" spans="1:5">
      <c r="A2242">
        <f>YEAR(B2242)</f>
        <v/>
      </c>
      <c r="B2242">
        <f>'Input EIA Imports Petroleum'!A2241</f>
        <v/>
      </c>
      <c r="C2242">
        <f>'Input EIA Imports Petroleum'!K2241</f>
        <v/>
      </c>
      <c r="D2242">
        <f>'Input EIA Imports Petroleum'!L2241</f>
        <v/>
      </c>
      <c r="E2242">
        <f>VLOOKUP('Input EIA Imports Petroleum'!$E2241,'EIA Petroleum Classification'!$A:$B,2,FALSE)</f>
        <v/>
      </c>
    </row>
    <row r="2243" spans="1:5">
      <c r="A2243">
        <f>YEAR(B2243)</f>
        <v/>
      </c>
      <c r="B2243">
        <f>'Input EIA Imports Petroleum'!A2242</f>
        <v/>
      </c>
      <c r="C2243">
        <f>'Input EIA Imports Petroleum'!K2242</f>
        <v/>
      </c>
      <c r="D2243">
        <f>'Input EIA Imports Petroleum'!L2242</f>
        <v/>
      </c>
      <c r="E2243">
        <f>VLOOKUP('Input EIA Imports Petroleum'!$E2242,'EIA Petroleum Classification'!$A:$B,2,FALSE)</f>
        <v/>
      </c>
    </row>
    <row r="2244" spans="1:5">
      <c r="A2244">
        <f>YEAR(B2244)</f>
        <v/>
      </c>
      <c r="B2244">
        <f>'Input EIA Imports Petroleum'!A2243</f>
        <v/>
      </c>
      <c r="C2244">
        <f>'Input EIA Imports Petroleum'!K2243</f>
        <v/>
      </c>
      <c r="D2244">
        <f>'Input EIA Imports Petroleum'!L2243</f>
        <v/>
      </c>
      <c r="E2244">
        <f>VLOOKUP('Input EIA Imports Petroleum'!$E2243,'EIA Petroleum Classification'!$A:$B,2,FALSE)</f>
        <v/>
      </c>
    </row>
    <row r="2245" spans="1:5">
      <c r="A2245">
        <f>YEAR(B2245)</f>
        <v/>
      </c>
      <c r="B2245">
        <f>'Input EIA Imports Petroleum'!A2244</f>
        <v/>
      </c>
      <c r="C2245">
        <f>'Input EIA Imports Petroleum'!K2244</f>
        <v/>
      </c>
      <c r="D2245">
        <f>'Input EIA Imports Petroleum'!L2244</f>
        <v/>
      </c>
      <c r="E2245">
        <f>VLOOKUP('Input EIA Imports Petroleum'!$E2244,'EIA Petroleum Classification'!$A:$B,2,FALSE)</f>
        <v/>
      </c>
    </row>
    <row r="2246" spans="1:5">
      <c r="A2246">
        <f>YEAR(B2246)</f>
        <v/>
      </c>
      <c r="B2246">
        <f>'Input EIA Imports Petroleum'!A2245</f>
        <v/>
      </c>
      <c r="C2246">
        <f>'Input EIA Imports Petroleum'!K2245</f>
        <v/>
      </c>
      <c r="D2246">
        <f>'Input EIA Imports Petroleum'!L2245</f>
        <v/>
      </c>
      <c r="E2246">
        <f>VLOOKUP('Input EIA Imports Petroleum'!$E2245,'EIA Petroleum Classification'!$A:$B,2,FALSE)</f>
        <v/>
      </c>
    </row>
    <row r="2247" spans="1:5">
      <c r="A2247">
        <f>YEAR(B2247)</f>
        <v/>
      </c>
      <c r="B2247">
        <f>'Input EIA Imports Petroleum'!A2246</f>
        <v/>
      </c>
      <c r="C2247">
        <f>'Input EIA Imports Petroleum'!K2246</f>
        <v/>
      </c>
      <c r="D2247">
        <f>'Input EIA Imports Petroleum'!L2246</f>
        <v/>
      </c>
      <c r="E2247">
        <f>VLOOKUP('Input EIA Imports Petroleum'!$E2246,'EIA Petroleum Classification'!$A:$B,2,FALSE)</f>
        <v/>
      </c>
    </row>
    <row r="2248" spans="1:5">
      <c r="A2248">
        <f>YEAR(B2248)</f>
        <v/>
      </c>
      <c r="B2248">
        <f>'Input EIA Imports Petroleum'!A2247</f>
        <v/>
      </c>
      <c r="C2248">
        <f>'Input EIA Imports Petroleum'!K2247</f>
        <v/>
      </c>
      <c r="D2248">
        <f>'Input EIA Imports Petroleum'!L2247</f>
        <v/>
      </c>
      <c r="E2248">
        <f>VLOOKUP('Input EIA Imports Petroleum'!$E2247,'EIA Petroleum Classification'!$A:$B,2,FALSE)</f>
        <v/>
      </c>
    </row>
    <row r="2249" spans="1:5">
      <c r="A2249">
        <f>YEAR(B2249)</f>
        <v/>
      </c>
      <c r="B2249">
        <f>'Input EIA Imports Petroleum'!A2248</f>
        <v/>
      </c>
      <c r="C2249">
        <f>'Input EIA Imports Petroleum'!K2248</f>
        <v/>
      </c>
      <c r="D2249">
        <f>'Input EIA Imports Petroleum'!L2248</f>
        <v/>
      </c>
      <c r="E2249">
        <f>VLOOKUP('Input EIA Imports Petroleum'!$E2248,'EIA Petroleum Classification'!$A:$B,2,FALSE)</f>
        <v/>
      </c>
    </row>
    <row r="2250" spans="1:5">
      <c r="A2250">
        <f>YEAR(B2250)</f>
        <v/>
      </c>
      <c r="B2250">
        <f>'Input EIA Imports Petroleum'!A2249</f>
        <v/>
      </c>
      <c r="C2250">
        <f>'Input EIA Imports Petroleum'!K2249</f>
        <v/>
      </c>
      <c r="D2250">
        <f>'Input EIA Imports Petroleum'!L2249</f>
        <v/>
      </c>
      <c r="E2250">
        <f>VLOOKUP('Input EIA Imports Petroleum'!$E2249,'EIA Petroleum Classification'!$A:$B,2,FALSE)</f>
        <v/>
      </c>
    </row>
    <row r="2251" spans="1:5">
      <c r="A2251">
        <f>YEAR(B2251)</f>
        <v/>
      </c>
      <c r="B2251">
        <f>'Input EIA Imports Petroleum'!A2250</f>
        <v/>
      </c>
      <c r="C2251">
        <f>'Input EIA Imports Petroleum'!K2250</f>
        <v/>
      </c>
      <c r="D2251">
        <f>'Input EIA Imports Petroleum'!L2250</f>
        <v/>
      </c>
      <c r="E2251">
        <f>VLOOKUP('Input EIA Imports Petroleum'!$E2250,'EIA Petroleum Classification'!$A:$B,2,FALSE)</f>
        <v/>
      </c>
    </row>
    <row r="2252" spans="1:5">
      <c r="A2252">
        <f>YEAR(B2252)</f>
        <v/>
      </c>
      <c r="B2252">
        <f>'Input EIA Imports Petroleum'!A2251</f>
        <v/>
      </c>
      <c r="C2252">
        <f>'Input EIA Imports Petroleum'!K2251</f>
        <v/>
      </c>
      <c r="D2252">
        <f>'Input EIA Imports Petroleum'!L2251</f>
        <v/>
      </c>
      <c r="E2252">
        <f>VLOOKUP('Input EIA Imports Petroleum'!$E2251,'EIA Petroleum Classification'!$A:$B,2,FALSE)</f>
        <v/>
      </c>
    </row>
    <row r="2253" spans="1:5">
      <c r="A2253">
        <f>YEAR(B2253)</f>
        <v/>
      </c>
      <c r="B2253">
        <f>'Input EIA Imports Petroleum'!A2252</f>
        <v/>
      </c>
      <c r="C2253">
        <f>'Input EIA Imports Petroleum'!K2252</f>
        <v/>
      </c>
      <c r="D2253">
        <f>'Input EIA Imports Petroleum'!L2252</f>
        <v/>
      </c>
      <c r="E2253">
        <f>VLOOKUP('Input EIA Imports Petroleum'!$E2252,'EIA Petroleum Classification'!$A:$B,2,FALSE)</f>
        <v/>
      </c>
    </row>
    <row r="2254" spans="1:5">
      <c r="A2254">
        <f>YEAR(B2254)</f>
        <v/>
      </c>
      <c r="B2254">
        <f>'Input EIA Imports Petroleum'!A2253</f>
        <v/>
      </c>
      <c r="C2254">
        <f>'Input EIA Imports Petroleum'!K2253</f>
        <v/>
      </c>
      <c r="D2254">
        <f>'Input EIA Imports Petroleum'!L2253</f>
        <v/>
      </c>
      <c r="E2254">
        <f>VLOOKUP('Input EIA Imports Petroleum'!$E2253,'EIA Petroleum Classification'!$A:$B,2,FALSE)</f>
        <v/>
      </c>
    </row>
    <row r="2255" spans="1:5">
      <c r="A2255">
        <f>YEAR(B2255)</f>
        <v/>
      </c>
      <c r="B2255">
        <f>'Input EIA Imports Petroleum'!A2254</f>
        <v/>
      </c>
      <c r="C2255">
        <f>'Input EIA Imports Petroleum'!K2254</f>
        <v/>
      </c>
      <c r="D2255">
        <f>'Input EIA Imports Petroleum'!L2254</f>
        <v/>
      </c>
      <c r="E2255">
        <f>VLOOKUP('Input EIA Imports Petroleum'!$E2254,'EIA Petroleum Classification'!$A:$B,2,FALSE)</f>
        <v/>
      </c>
    </row>
    <row r="2256" spans="1:5">
      <c r="A2256">
        <f>YEAR(B2256)</f>
        <v/>
      </c>
      <c r="B2256">
        <f>'Input EIA Imports Petroleum'!A2255</f>
        <v/>
      </c>
      <c r="C2256">
        <f>'Input EIA Imports Petroleum'!K2255</f>
        <v/>
      </c>
      <c r="D2256">
        <f>'Input EIA Imports Petroleum'!L2255</f>
        <v/>
      </c>
      <c r="E2256">
        <f>VLOOKUP('Input EIA Imports Petroleum'!$E2255,'EIA Petroleum Classification'!$A:$B,2,FALSE)</f>
        <v/>
      </c>
    </row>
    <row r="2257" spans="1:5">
      <c r="A2257">
        <f>YEAR(B2257)</f>
        <v/>
      </c>
      <c r="B2257">
        <f>'Input EIA Imports Petroleum'!A2256</f>
        <v/>
      </c>
      <c r="C2257">
        <f>'Input EIA Imports Petroleum'!K2256</f>
        <v/>
      </c>
      <c r="D2257">
        <f>'Input EIA Imports Petroleum'!L2256</f>
        <v/>
      </c>
      <c r="E2257">
        <f>VLOOKUP('Input EIA Imports Petroleum'!$E2256,'EIA Petroleum Classification'!$A:$B,2,FALSE)</f>
        <v/>
      </c>
    </row>
    <row r="2258" spans="1:5">
      <c r="A2258">
        <f>YEAR(B2258)</f>
        <v/>
      </c>
      <c r="B2258">
        <f>'Input EIA Imports Petroleum'!A2257</f>
        <v/>
      </c>
      <c r="C2258">
        <f>'Input EIA Imports Petroleum'!K2257</f>
        <v/>
      </c>
      <c r="D2258">
        <f>'Input EIA Imports Petroleum'!L2257</f>
        <v/>
      </c>
      <c r="E2258">
        <f>VLOOKUP('Input EIA Imports Petroleum'!$E2257,'EIA Petroleum Classification'!$A:$B,2,FALSE)</f>
        <v/>
      </c>
    </row>
    <row r="2259" spans="1:5">
      <c r="A2259">
        <f>YEAR(B2259)</f>
        <v/>
      </c>
      <c r="B2259">
        <f>'Input EIA Imports Petroleum'!A2258</f>
        <v/>
      </c>
      <c r="C2259">
        <f>'Input EIA Imports Petroleum'!K2258</f>
        <v/>
      </c>
      <c r="D2259">
        <f>'Input EIA Imports Petroleum'!L2258</f>
        <v/>
      </c>
      <c r="E2259">
        <f>VLOOKUP('Input EIA Imports Petroleum'!$E2258,'EIA Petroleum Classification'!$A:$B,2,FALSE)</f>
        <v/>
      </c>
    </row>
    <row r="2260" spans="1:5">
      <c r="A2260">
        <f>YEAR(B2260)</f>
        <v/>
      </c>
      <c r="B2260">
        <f>'Input EIA Imports Petroleum'!A2259</f>
        <v/>
      </c>
      <c r="C2260">
        <f>'Input EIA Imports Petroleum'!K2259</f>
        <v/>
      </c>
      <c r="D2260">
        <f>'Input EIA Imports Petroleum'!L2259</f>
        <v/>
      </c>
      <c r="E2260">
        <f>VLOOKUP('Input EIA Imports Petroleum'!$E2259,'EIA Petroleum Classification'!$A:$B,2,FALSE)</f>
        <v/>
      </c>
    </row>
    <row r="2261" spans="1:5">
      <c r="A2261">
        <f>YEAR(B2261)</f>
        <v/>
      </c>
      <c r="B2261">
        <f>'Input EIA Imports Petroleum'!A2260</f>
        <v/>
      </c>
      <c r="C2261">
        <f>'Input EIA Imports Petroleum'!K2260</f>
        <v/>
      </c>
      <c r="D2261">
        <f>'Input EIA Imports Petroleum'!L2260</f>
        <v/>
      </c>
      <c r="E2261">
        <f>VLOOKUP('Input EIA Imports Petroleum'!$E2260,'EIA Petroleum Classification'!$A:$B,2,FALSE)</f>
        <v/>
      </c>
    </row>
    <row r="2262" spans="1:5">
      <c r="A2262">
        <f>YEAR(B2262)</f>
        <v/>
      </c>
      <c r="B2262">
        <f>'Input EIA Imports Petroleum'!A2261</f>
        <v/>
      </c>
      <c r="C2262">
        <f>'Input EIA Imports Petroleum'!K2261</f>
        <v/>
      </c>
      <c r="D2262">
        <f>'Input EIA Imports Petroleum'!L2261</f>
        <v/>
      </c>
      <c r="E2262">
        <f>VLOOKUP('Input EIA Imports Petroleum'!$E2261,'EIA Petroleum Classification'!$A:$B,2,FALSE)</f>
        <v/>
      </c>
    </row>
    <row r="2263" spans="1:5">
      <c r="A2263">
        <f>YEAR(B2263)</f>
        <v/>
      </c>
      <c r="B2263">
        <f>'Input EIA Imports Petroleum'!A2262</f>
        <v/>
      </c>
      <c r="C2263">
        <f>'Input EIA Imports Petroleum'!K2262</f>
        <v/>
      </c>
      <c r="D2263">
        <f>'Input EIA Imports Petroleum'!L2262</f>
        <v/>
      </c>
      <c r="E2263">
        <f>VLOOKUP('Input EIA Imports Petroleum'!$E2262,'EIA Petroleum Classification'!$A:$B,2,FALSE)</f>
        <v/>
      </c>
    </row>
    <row r="2264" spans="1:5">
      <c r="A2264">
        <f>YEAR(B2264)</f>
        <v/>
      </c>
      <c r="B2264">
        <f>'Input EIA Imports Petroleum'!A2263</f>
        <v/>
      </c>
      <c r="C2264">
        <f>'Input EIA Imports Petroleum'!K2263</f>
        <v/>
      </c>
      <c r="D2264">
        <f>'Input EIA Imports Petroleum'!L2263</f>
        <v/>
      </c>
      <c r="E2264">
        <f>VLOOKUP('Input EIA Imports Petroleum'!$E2263,'EIA Petroleum Classification'!$A:$B,2,FALSE)</f>
        <v/>
      </c>
    </row>
    <row r="2265" spans="1:5">
      <c r="A2265">
        <f>YEAR(B2265)</f>
        <v/>
      </c>
      <c r="B2265">
        <f>'Input EIA Imports Petroleum'!A2264</f>
        <v/>
      </c>
      <c r="C2265">
        <f>'Input EIA Imports Petroleum'!K2264</f>
        <v/>
      </c>
      <c r="D2265">
        <f>'Input EIA Imports Petroleum'!L2264</f>
        <v/>
      </c>
      <c r="E2265">
        <f>VLOOKUP('Input EIA Imports Petroleum'!$E2264,'EIA Petroleum Classification'!$A:$B,2,FALSE)</f>
        <v/>
      </c>
    </row>
    <row r="2266" spans="1:5">
      <c r="A2266">
        <f>YEAR(B2266)</f>
        <v/>
      </c>
      <c r="B2266">
        <f>'Input EIA Imports Petroleum'!A2265</f>
        <v/>
      </c>
      <c r="C2266">
        <f>'Input EIA Imports Petroleum'!K2265</f>
        <v/>
      </c>
      <c r="D2266">
        <f>'Input EIA Imports Petroleum'!L2265</f>
        <v/>
      </c>
      <c r="E2266">
        <f>VLOOKUP('Input EIA Imports Petroleum'!$E2265,'EIA Petroleum Classification'!$A:$B,2,FALSE)</f>
        <v/>
      </c>
    </row>
    <row r="2267" spans="1:5">
      <c r="A2267">
        <f>YEAR(B2267)</f>
        <v/>
      </c>
      <c r="B2267">
        <f>'Input EIA Imports Petroleum'!A2266</f>
        <v/>
      </c>
      <c r="C2267">
        <f>'Input EIA Imports Petroleum'!K2266</f>
        <v/>
      </c>
      <c r="D2267">
        <f>'Input EIA Imports Petroleum'!L2266</f>
        <v/>
      </c>
      <c r="E2267">
        <f>VLOOKUP('Input EIA Imports Petroleum'!$E2266,'EIA Petroleum Classification'!$A:$B,2,FALSE)</f>
        <v/>
      </c>
    </row>
    <row r="2268" spans="1:5">
      <c r="A2268">
        <f>YEAR(B2268)</f>
        <v/>
      </c>
      <c r="B2268">
        <f>'Input EIA Imports Petroleum'!A2267</f>
        <v/>
      </c>
      <c r="C2268">
        <f>'Input EIA Imports Petroleum'!K2267</f>
        <v/>
      </c>
      <c r="D2268">
        <f>'Input EIA Imports Petroleum'!L2267</f>
        <v/>
      </c>
      <c r="E2268">
        <f>VLOOKUP('Input EIA Imports Petroleum'!$E2267,'EIA Petroleum Classification'!$A:$B,2,FALSE)</f>
        <v/>
      </c>
    </row>
    <row r="2269" spans="1:5">
      <c r="A2269">
        <f>YEAR(B2269)</f>
        <v/>
      </c>
      <c r="B2269">
        <f>'Input EIA Imports Petroleum'!A2268</f>
        <v/>
      </c>
      <c r="C2269">
        <f>'Input EIA Imports Petroleum'!K2268</f>
        <v/>
      </c>
      <c r="D2269">
        <f>'Input EIA Imports Petroleum'!L2268</f>
        <v/>
      </c>
      <c r="E2269">
        <f>VLOOKUP('Input EIA Imports Petroleum'!$E2268,'EIA Petroleum Classification'!$A:$B,2,FALSE)</f>
        <v/>
      </c>
    </row>
    <row r="2270" spans="1:5">
      <c r="A2270">
        <f>YEAR(B2270)</f>
        <v/>
      </c>
      <c r="B2270">
        <f>'Input EIA Imports Petroleum'!A2269</f>
        <v/>
      </c>
      <c r="C2270">
        <f>'Input EIA Imports Petroleum'!K2269</f>
        <v/>
      </c>
      <c r="D2270">
        <f>'Input EIA Imports Petroleum'!L2269</f>
        <v/>
      </c>
      <c r="E2270">
        <f>VLOOKUP('Input EIA Imports Petroleum'!$E2269,'EIA Petroleum Classification'!$A:$B,2,FALSE)</f>
        <v/>
      </c>
    </row>
    <row r="2271" spans="1:5">
      <c r="A2271">
        <f>YEAR(B2271)</f>
        <v/>
      </c>
      <c r="B2271">
        <f>'Input EIA Imports Petroleum'!A2270</f>
        <v/>
      </c>
      <c r="C2271">
        <f>'Input EIA Imports Petroleum'!K2270</f>
        <v/>
      </c>
      <c r="D2271">
        <f>'Input EIA Imports Petroleum'!L2270</f>
        <v/>
      </c>
      <c r="E2271">
        <f>VLOOKUP('Input EIA Imports Petroleum'!$E2270,'EIA Petroleum Classification'!$A:$B,2,FALSE)</f>
        <v/>
      </c>
    </row>
    <row r="2272" spans="1:5">
      <c r="A2272">
        <f>YEAR(B2272)</f>
        <v/>
      </c>
      <c r="B2272">
        <f>'Input EIA Imports Petroleum'!A2271</f>
        <v/>
      </c>
      <c r="C2272">
        <f>'Input EIA Imports Petroleum'!K2271</f>
        <v/>
      </c>
      <c r="D2272">
        <f>'Input EIA Imports Petroleum'!L2271</f>
        <v/>
      </c>
      <c r="E2272">
        <f>VLOOKUP('Input EIA Imports Petroleum'!$E2271,'EIA Petroleum Classification'!$A:$B,2,FALSE)</f>
        <v/>
      </c>
    </row>
    <row r="2273" spans="1:5">
      <c r="A2273">
        <f>YEAR(B2273)</f>
        <v/>
      </c>
      <c r="B2273">
        <f>'Input EIA Imports Petroleum'!A2272</f>
        <v/>
      </c>
      <c r="C2273">
        <f>'Input EIA Imports Petroleum'!K2272</f>
        <v/>
      </c>
      <c r="D2273">
        <f>'Input EIA Imports Petroleum'!L2272</f>
        <v/>
      </c>
      <c r="E2273">
        <f>VLOOKUP('Input EIA Imports Petroleum'!$E2272,'EIA Petroleum Classification'!$A:$B,2,FALSE)</f>
        <v/>
      </c>
    </row>
    <row r="2274" spans="1:5">
      <c r="A2274">
        <f>YEAR(B2274)</f>
        <v/>
      </c>
      <c r="B2274">
        <f>'Input EIA Imports Petroleum'!A2273</f>
        <v/>
      </c>
      <c r="C2274">
        <f>'Input EIA Imports Petroleum'!K2273</f>
        <v/>
      </c>
      <c r="D2274">
        <f>'Input EIA Imports Petroleum'!L2273</f>
        <v/>
      </c>
      <c r="E2274">
        <f>VLOOKUP('Input EIA Imports Petroleum'!$E2273,'EIA Petroleum Classification'!$A:$B,2,FALSE)</f>
        <v/>
      </c>
    </row>
    <row r="2275" spans="1:5">
      <c r="A2275">
        <f>YEAR(B2275)</f>
        <v/>
      </c>
      <c r="B2275">
        <f>'Input EIA Imports Petroleum'!A2274</f>
        <v/>
      </c>
      <c r="C2275">
        <f>'Input EIA Imports Petroleum'!K2274</f>
        <v/>
      </c>
      <c r="D2275">
        <f>'Input EIA Imports Petroleum'!L2274</f>
        <v/>
      </c>
      <c r="E2275">
        <f>VLOOKUP('Input EIA Imports Petroleum'!$E2274,'EIA Petroleum Classification'!$A:$B,2,FALSE)</f>
        <v/>
      </c>
    </row>
    <row r="2276" spans="1:5">
      <c r="A2276">
        <f>YEAR(B2276)</f>
        <v/>
      </c>
      <c r="B2276">
        <f>'Input EIA Imports Petroleum'!A2275</f>
        <v/>
      </c>
      <c r="C2276">
        <f>'Input EIA Imports Petroleum'!K2275</f>
        <v/>
      </c>
      <c r="D2276">
        <f>'Input EIA Imports Petroleum'!L2275</f>
        <v/>
      </c>
      <c r="E2276">
        <f>VLOOKUP('Input EIA Imports Petroleum'!$E2275,'EIA Petroleum Classification'!$A:$B,2,FALSE)</f>
        <v/>
      </c>
    </row>
    <row r="2277" spans="1:5">
      <c r="A2277">
        <f>YEAR(B2277)</f>
        <v/>
      </c>
      <c r="B2277">
        <f>'Input EIA Imports Petroleum'!A2276</f>
        <v/>
      </c>
      <c r="C2277">
        <f>'Input EIA Imports Petroleum'!K2276</f>
        <v/>
      </c>
      <c r="D2277">
        <f>'Input EIA Imports Petroleum'!L2276</f>
        <v/>
      </c>
      <c r="E2277">
        <f>VLOOKUP('Input EIA Imports Petroleum'!$E2276,'EIA Petroleum Classification'!$A:$B,2,FALSE)</f>
        <v/>
      </c>
    </row>
    <row r="2278" spans="1:5">
      <c r="A2278">
        <f>YEAR(B2278)</f>
        <v/>
      </c>
      <c r="B2278">
        <f>'Input EIA Imports Petroleum'!A2277</f>
        <v/>
      </c>
      <c r="C2278">
        <f>'Input EIA Imports Petroleum'!K2277</f>
        <v/>
      </c>
      <c r="D2278">
        <f>'Input EIA Imports Petroleum'!L2277</f>
        <v/>
      </c>
      <c r="E2278">
        <f>VLOOKUP('Input EIA Imports Petroleum'!$E2277,'EIA Petroleum Classification'!$A:$B,2,FALSE)</f>
        <v/>
      </c>
    </row>
    <row r="2279" spans="1:5">
      <c r="A2279">
        <f>YEAR(B2279)</f>
        <v/>
      </c>
      <c r="B2279">
        <f>'Input EIA Imports Petroleum'!A2278</f>
        <v/>
      </c>
      <c r="C2279">
        <f>'Input EIA Imports Petroleum'!K2278</f>
        <v/>
      </c>
      <c r="D2279">
        <f>'Input EIA Imports Petroleum'!L2278</f>
        <v/>
      </c>
      <c r="E2279">
        <f>VLOOKUP('Input EIA Imports Petroleum'!$E2278,'EIA Petroleum Classification'!$A:$B,2,FALSE)</f>
        <v/>
      </c>
    </row>
    <row r="2280" spans="1:5">
      <c r="A2280">
        <f>YEAR(B2280)</f>
        <v/>
      </c>
      <c r="B2280">
        <f>'Input EIA Imports Petroleum'!A2279</f>
        <v/>
      </c>
      <c r="C2280">
        <f>'Input EIA Imports Petroleum'!K2279</f>
        <v/>
      </c>
      <c r="D2280">
        <f>'Input EIA Imports Petroleum'!L2279</f>
        <v/>
      </c>
      <c r="E2280">
        <f>VLOOKUP('Input EIA Imports Petroleum'!$E2279,'EIA Petroleum Classification'!$A:$B,2,FALSE)</f>
        <v/>
      </c>
    </row>
    <row r="2281" spans="1:5">
      <c r="A2281">
        <f>YEAR(B2281)</f>
        <v/>
      </c>
      <c r="B2281">
        <f>'Input EIA Imports Petroleum'!A2280</f>
        <v/>
      </c>
      <c r="C2281">
        <f>'Input EIA Imports Petroleum'!K2280</f>
        <v/>
      </c>
      <c r="D2281">
        <f>'Input EIA Imports Petroleum'!L2280</f>
        <v/>
      </c>
      <c r="E2281">
        <f>VLOOKUP('Input EIA Imports Petroleum'!$E2280,'EIA Petroleum Classification'!$A:$B,2,FALSE)</f>
        <v/>
      </c>
    </row>
    <row r="2282" spans="1:5">
      <c r="A2282">
        <f>YEAR(B2282)</f>
        <v/>
      </c>
      <c r="B2282">
        <f>'Input EIA Imports Petroleum'!A2281</f>
        <v/>
      </c>
      <c r="C2282">
        <f>'Input EIA Imports Petroleum'!K2281</f>
        <v/>
      </c>
      <c r="D2282">
        <f>'Input EIA Imports Petroleum'!L2281</f>
        <v/>
      </c>
      <c r="E2282">
        <f>VLOOKUP('Input EIA Imports Petroleum'!$E2281,'EIA Petroleum Classification'!$A:$B,2,FALSE)</f>
        <v/>
      </c>
    </row>
    <row r="2283" spans="1:5">
      <c r="A2283">
        <f>YEAR(B2283)</f>
        <v/>
      </c>
      <c r="B2283">
        <f>'Input EIA Imports Petroleum'!A2282</f>
        <v/>
      </c>
      <c r="C2283">
        <f>'Input EIA Imports Petroleum'!K2282</f>
        <v/>
      </c>
      <c r="D2283">
        <f>'Input EIA Imports Petroleum'!L2282</f>
        <v/>
      </c>
      <c r="E2283">
        <f>VLOOKUP('Input EIA Imports Petroleum'!$E2282,'EIA Petroleum Classification'!$A:$B,2,FALSE)</f>
        <v/>
      </c>
    </row>
    <row r="2284" spans="1:5">
      <c r="A2284">
        <f>YEAR(B2284)</f>
        <v/>
      </c>
      <c r="B2284">
        <f>'Input EIA Imports Petroleum'!A2283</f>
        <v/>
      </c>
      <c r="C2284">
        <f>'Input EIA Imports Petroleum'!K2283</f>
        <v/>
      </c>
      <c r="D2284">
        <f>'Input EIA Imports Petroleum'!L2283</f>
        <v/>
      </c>
      <c r="E2284">
        <f>VLOOKUP('Input EIA Imports Petroleum'!$E2283,'EIA Petroleum Classification'!$A:$B,2,FALSE)</f>
        <v/>
      </c>
    </row>
    <row r="2285" spans="1:5">
      <c r="A2285">
        <f>YEAR(B2285)</f>
        <v/>
      </c>
      <c r="B2285">
        <f>'Input EIA Imports Petroleum'!A2284</f>
        <v/>
      </c>
      <c r="C2285">
        <f>'Input EIA Imports Petroleum'!K2284</f>
        <v/>
      </c>
      <c r="D2285">
        <f>'Input EIA Imports Petroleum'!L2284</f>
        <v/>
      </c>
      <c r="E2285">
        <f>VLOOKUP('Input EIA Imports Petroleum'!$E2284,'EIA Petroleum Classification'!$A:$B,2,FALSE)</f>
        <v/>
      </c>
    </row>
    <row r="2286" spans="1:5">
      <c r="A2286">
        <f>YEAR(B2286)</f>
        <v/>
      </c>
      <c r="B2286">
        <f>'Input EIA Imports Petroleum'!A2285</f>
        <v/>
      </c>
      <c r="C2286">
        <f>'Input EIA Imports Petroleum'!K2285</f>
        <v/>
      </c>
      <c r="D2286">
        <f>'Input EIA Imports Petroleum'!L2285</f>
        <v/>
      </c>
      <c r="E2286">
        <f>VLOOKUP('Input EIA Imports Petroleum'!$E2285,'EIA Petroleum Classification'!$A:$B,2,FALSE)</f>
        <v/>
      </c>
    </row>
    <row r="2287" spans="1:5">
      <c r="A2287">
        <f>YEAR(B2287)</f>
        <v/>
      </c>
      <c r="B2287">
        <f>'Input EIA Imports Petroleum'!A2286</f>
        <v/>
      </c>
      <c r="C2287">
        <f>'Input EIA Imports Petroleum'!K2286</f>
        <v/>
      </c>
      <c r="D2287">
        <f>'Input EIA Imports Petroleum'!L2286</f>
        <v/>
      </c>
      <c r="E2287">
        <f>VLOOKUP('Input EIA Imports Petroleum'!$E2286,'EIA Petroleum Classification'!$A:$B,2,FALSE)</f>
        <v/>
      </c>
    </row>
    <row r="2288" spans="1:5">
      <c r="A2288">
        <f>YEAR(B2288)</f>
        <v/>
      </c>
      <c r="B2288">
        <f>'Input EIA Imports Petroleum'!A2287</f>
        <v/>
      </c>
      <c r="C2288">
        <f>'Input EIA Imports Petroleum'!K2287</f>
        <v/>
      </c>
      <c r="D2288">
        <f>'Input EIA Imports Petroleum'!L2287</f>
        <v/>
      </c>
      <c r="E2288">
        <f>VLOOKUP('Input EIA Imports Petroleum'!$E2287,'EIA Petroleum Classification'!$A:$B,2,FALSE)</f>
        <v/>
      </c>
    </row>
    <row r="2289" spans="1:5">
      <c r="A2289">
        <f>YEAR(B2289)</f>
        <v/>
      </c>
      <c r="B2289">
        <f>'Input EIA Imports Petroleum'!A2288</f>
        <v/>
      </c>
      <c r="C2289">
        <f>'Input EIA Imports Petroleum'!K2288</f>
        <v/>
      </c>
      <c r="D2289">
        <f>'Input EIA Imports Petroleum'!L2288</f>
        <v/>
      </c>
      <c r="E2289">
        <f>VLOOKUP('Input EIA Imports Petroleum'!$E2288,'EIA Petroleum Classification'!$A:$B,2,FALSE)</f>
        <v/>
      </c>
    </row>
    <row r="2290" spans="1:5">
      <c r="A2290">
        <f>YEAR(B2290)</f>
        <v/>
      </c>
      <c r="B2290">
        <f>'Input EIA Imports Petroleum'!A2289</f>
        <v/>
      </c>
      <c r="C2290">
        <f>'Input EIA Imports Petroleum'!K2289</f>
        <v/>
      </c>
      <c r="D2290">
        <f>'Input EIA Imports Petroleum'!L2289</f>
        <v/>
      </c>
      <c r="E2290">
        <f>VLOOKUP('Input EIA Imports Petroleum'!$E2289,'EIA Petroleum Classification'!$A:$B,2,FALSE)</f>
        <v/>
      </c>
    </row>
    <row r="2291" spans="1:5">
      <c r="A2291">
        <f>YEAR(B2291)</f>
        <v/>
      </c>
      <c r="B2291">
        <f>'Input EIA Imports Petroleum'!A2290</f>
        <v/>
      </c>
      <c r="C2291">
        <f>'Input EIA Imports Petroleum'!K2290</f>
        <v/>
      </c>
      <c r="D2291">
        <f>'Input EIA Imports Petroleum'!L2290</f>
        <v/>
      </c>
      <c r="E2291">
        <f>VLOOKUP('Input EIA Imports Petroleum'!$E2290,'EIA Petroleum Classification'!$A:$B,2,FALSE)</f>
        <v/>
      </c>
    </row>
    <row r="2292" spans="1:5">
      <c r="A2292">
        <f>YEAR(B2292)</f>
        <v/>
      </c>
      <c r="B2292">
        <f>'Input EIA Imports Petroleum'!A2291</f>
        <v/>
      </c>
      <c r="C2292">
        <f>'Input EIA Imports Petroleum'!K2291</f>
        <v/>
      </c>
      <c r="D2292">
        <f>'Input EIA Imports Petroleum'!L2291</f>
        <v/>
      </c>
      <c r="E2292">
        <f>VLOOKUP('Input EIA Imports Petroleum'!$E2291,'EIA Petroleum Classification'!$A:$B,2,FALSE)</f>
        <v/>
      </c>
    </row>
    <row r="2293" spans="1:5">
      <c r="A2293">
        <f>YEAR(B2293)</f>
        <v/>
      </c>
      <c r="B2293">
        <f>'Input EIA Imports Petroleum'!A2292</f>
        <v/>
      </c>
      <c r="C2293">
        <f>'Input EIA Imports Petroleum'!K2292</f>
        <v/>
      </c>
      <c r="D2293">
        <f>'Input EIA Imports Petroleum'!L2292</f>
        <v/>
      </c>
      <c r="E2293">
        <f>VLOOKUP('Input EIA Imports Petroleum'!$E2292,'EIA Petroleum Classification'!$A:$B,2,FALSE)</f>
        <v/>
      </c>
    </row>
    <row r="2294" spans="1:5">
      <c r="A2294">
        <f>YEAR(B2294)</f>
        <v/>
      </c>
      <c r="B2294">
        <f>'Input EIA Imports Petroleum'!A2293</f>
        <v/>
      </c>
      <c r="C2294">
        <f>'Input EIA Imports Petroleum'!K2293</f>
        <v/>
      </c>
      <c r="D2294">
        <f>'Input EIA Imports Petroleum'!L2293</f>
        <v/>
      </c>
      <c r="E2294">
        <f>VLOOKUP('Input EIA Imports Petroleum'!$E2293,'EIA Petroleum Classification'!$A:$B,2,FALSE)</f>
        <v/>
      </c>
    </row>
    <row r="2295" spans="1:5">
      <c r="A2295">
        <f>YEAR(B2295)</f>
        <v/>
      </c>
      <c r="B2295">
        <f>'Input EIA Imports Petroleum'!A2294</f>
        <v/>
      </c>
      <c r="C2295">
        <f>'Input EIA Imports Petroleum'!K2294</f>
        <v/>
      </c>
      <c r="D2295">
        <f>'Input EIA Imports Petroleum'!L2294</f>
        <v/>
      </c>
      <c r="E2295">
        <f>VLOOKUP('Input EIA Imports Petroleum'!$E2294,'EIA Petroleum Classification'!$A:$B,2,FALSE)</f>
        <v/>
      </c>
    </row>
    <row r="2296" spans="1:5">
      <c r="A2296">
        <f>YEAR(B2296)</f>
        <v/>
      </c>
      <c r="B2296">
        <f>'Input EIA Imports Petroleum'!A2295</f>
        <v/>
      </c>
      <c r="C2296">
        <f>'Input EIA Imports Petroleum'!K2295</f>
        <v/>
      </c>
      <c r="D2296">
        <f>'Input EIA Imports Petroleum'!L2295</f>
        <v/>
      </c>
      <c r="E2296">
        <f>VLOOKUP('Input EIA Imports Petroleum'!$E2295,'EIA Petroleum Classification'!$A:$B,2,FALSE)</f>
        <v/>
      </c>
    </row>
    <row r="2297" spans="1:5">
      <c r="A2297">
        <f>YEAR(B2297)</f>
        <v/>
      </c>
      <c r="B2297">
        <f>'Input EIA Imports Petroleum'!A2296</f>
        <v/>
      </c>
      <c r="C2297">
        <f>'Input EIA Imports Petroleum'!K2296</f>
        <v/>
      </c>
      <c r="D2297">
        <f>'Input EIA Imports Petroleum'!L2296</f>
        <v/>
      </c>
      <c r="E2297">
        <f>VLOOKUP('Input EIA Imports Petroleum'!$E2296,'EIA Petroleum Classification'!$A:$B,2,FALSE)</f>
        <v/>
      </c>
    </row>
    <row r="2298" spans="1:5">
      <c r="A2298">
        <f>YEAR(B2298)</f>
        <v/>
      </c>
      <c r="B2298">
        <f>'Input EIA Imports Petroleum'!A2297</f>
        <v/>
      </c>
      <c r="C2298">
        <f>'Input EIA Imports Petroleum'!K2297</f>
        <v/>
      </c>
      <c r="D2298">
        <f>'Input EIA Imports Petroleum'!L2297</f>
        <v/>
      </c>
      <c r="E2298">
        <f>VLOOKUP('Input EIA Imports Petroleum'!$E2297,'EIA Petroleum Classification'!$A:$B,2,FALSE)</f>
        <v/>
      </c>
    </row>
    <row r="2299" spans="1:5">
      <c r="A2299">
        <f>YEAR(B2299)</f>
        <v/>
      </c>
      <c r="B2299">
        <f>'Input EIA Imports Petroleum'!A2298</f>
        <v/>
      </c>
      <c r="C2299">
        <f>'Input EIA Imports Petroleum'!K2298</f>
        <v/>
      </c>
      <c r="D2299">
        <f>'Input EIA Imports Petroleum'!L2298</f>
        <v/>
      </c>
      <c r="E2299">
        <f>VLOOKUP('Input EIA Imports Petroleum'!$E2298,'EIA Petroleum Classification'!$A:$B,2,FALSE)</f>
        <v/>
      </c>
    </row>
    <row r="2300" spans="1:5">
      <c r="A2300">
        <f>YEAR(B2300)</f>
        <v/>
      </c>
      <c r="B2300">
        <f>'Input EIA Imports Petroleum'!A2299</f>
        <v/>
      </c>
      <c r="C2300">
        <f>'Input EIA Imports Petroleum'!K2299</f>
        <v/>
      </c>
      <c r="D2300">
        <f>'Input EIA Imports Petroleum'!L2299</f>
        <v/>
      </c>
      <c r="E2300">
        <f>VLOOKUP('Input EIA Imports Petroleum'!$E2299,'EIA Petroleum Classification'!$A:$B,2,FALSE)</f>
        <v/>
      </c>
    </row>
    <row r="2301" spans="1:5">
      <c r="A2301">
        <f>YEAR(B2301)</f>
        <v/>
      </c>
      <c r="B2301">
        <f>'Input EIA Imports Petroleum'!A2300</f>
        <v/>
      </c>
      <c r="C2301">
        <f>'Input EIA Imports Petroleum'!K2300</f>
        <v/>
      </c>
      <c r="D2301">
        <f>'Input EIA Imports Petroleum'!L2300</f>
        <v/>
      </c>
      <c r="E2301">
        <f>VLOOKUP('Input EIA Imports Petroleum'!$E2300,'EIA Petroleum Classification'!$A:$B,2,FALSE)</f>
        <v/>
      </c>
    </row>
    <row r="2302" spans="1:5">
      <c r="A2302">
        <f>YEAR(B2302)</f>
        <v/>
      </c>
      <c r="B2302">
        <f>'Input EIA Imports Petroleum'!A2301</f>
        <v/>
      </c>
      <c r="C2302">
        <f>'Input EIA Imports Petroleum'!K2301</f>
        <v/>
      </c>
      <c r="D2302">
        <f>'Input EIA Imports Petroleum'!L2301</f>
        <v/>
      </c>
      <c r="E2302">
        <f>VLOOKUP('Input EIA Imports Petroleum'!$E2301,'EIA Petroleum Classification'!$A:$B,2,FALSE)</f>
        <v/>
      </c>
    </row>
    <row r="2303" spans="1:5">
      <c r="A2303">
        <f>YEAR(B2303)</f>
        <v/>
      </c>
      <c r="B2303">
        <f>'Input EIA Imports Petroleum'!A2302</f>
        <v/>
      </c>
      <c r="C2303">
        <f>'Input EIA Imports Petroleum'!K2302</f>
        <v/>
      </c>
      <c r="D2303">
        <f>'Input EIA Imports Petroleum'!L2302</f>
        <v/>
      </c>
      <c r="E2303">
        <f>VLOOKUP('Input EIA Imports Petroleum'!$E2302,'EIA Petroleum Classification'!$A:$B,2,FALSE)</f>
        <v/>
      </c>
    </row>
    <row r="2304" spans="1:5">
      <c r="A2304">
        <f>YEAR(B2304)</f>
        <v/>
      </c>
      <c r="B2304">
        <f>'Input EIA Imports Petroleum'!A2303</f>
        <v/>
      </c>
      <c r="C2304">
        <f>'Input EIA Imports Petroleum'!K2303</f>
        <v/>
      </c>
      <c r="D2304">
        <f>'Input EIA Imports Petroleum'!L2303</f>
        <v/>
      </c>
      <c r="E2304">
        <f>VLOOKUP('Input EIA Imports Petroleum'!$E2303,'EIA Petroleum Classification'!$A:$B,2,FALSE)</f>
        <v/>
      </c>
    </row>
    <row r="2305" spans="1:5">
      <c r="A2305">
        <f>YEAR(B2305)</f>
        <v/>
      </c>
      <c r="B2305">
        <f>'Input EIA Imports Petroleum'!A2304</f>
        <v/>
      </c>
      <c r="C2305">
        <f>'Input EIA Imports Petroleum'!K2304</f>
        <v/>
      </c>
      <c r="D2305">
        <f>'Input EIA Imports Petroleum'!L2304</f>
        <v/>
      </c>
      <c r="E2305">
        <f>VLOOKUP('Input EIA Imports Petroleum'!$E2304,'EIA Petroleum Classification'!$A:$B,2,FALSE)</f>
        <v/>
      </c>
    </row>
    <row r="2306" spans="1:5">
      <c r="A2306">
        <f>YEAR(B2306)</f>
        <v/>
      </c>
      <c r="B2306">
        <f>'Input EIA Imports Petroleum'!A2305</f>
        <v/>
      </c>
      <c r="C2306">
        <f>'Input EIA Imports Petroleum'!K2305</f>
        <v/>
      </c>
      <c r="D2306">
        <f>'Input EIA Imports Petroleum'!L2305</f>
        <v/>
      </c>
      <c r="E2306">
        <f>VLOOKUP('Input EIA Imports Petroleum'!$E2305,'EIA Petroleum Classification'!$A:$B,2,FALSE)</f>
        <v/>
      </c>
    </row>
    <row r="2307" spans="1:5">
      <c r="A2307">
        <f>YEAR(B2307)</f>
        <v/>
      </c>
      <c r="B2307">
        <f>'Input EIA Imports Petroleum'!A2306</f>
        <v/>
      </c>
      <c r="C2307">
        <f>'Input EIA Imports Petroleum'!K2306</f>
        <v/>
      </c>
      <c r="D2307">
        <f>'Input EIA Imports Petroleum'!L2306</f>
        <v/>
      </c>
      <c r="E2307">
        <f>VLOOKUP('Input EIA Imports Petroleum'!$E2306,'EIA Petroleum Classification'!$A:$B,2,FALSE)</f>
        <v/>
      </c>
    </row>
    <row r="2308" spans="1:5">
      <c r="A2308">
        <f>YEAR(B2308)</f>
        <v/>
      </c>
      <c r="B2308">
        <f>'Input EIA Imports Petroleum'!A2307</f>
        <v/>
      </c>
      <c r="C2308">
        <f>'Input EIA Imports Petroleum'!K2307</f>
        <v/>
      </c>
      <c r="D2308">
        <f>'Input EIA Imports Petroleum'!L2307</f>
        <v/>
      </c>
      <c r="E2308">
        <f>VLOOKUP('Input EIA Imports Petroleum'!$E2307,'EIA Petroleum Classification'!$A:$B,2,FALSE)</f>
        <v/>
      </c>
    </row>
    <row r="2309" spans="1:5">
      <c r="A2309">
        <f>YEAR(B2309)</f>
        <v/>
      </c>
      <c r="B2309">
        <f>'Input EIA Imports Petroleum'!A2308</f>
        <v/>
      </c>
      <c r="C2309">
        <f>'Input EIA Imports Petroleum'!K2308</f>
        <v/>
      </c>
      <c r="D2309">
        <f>'Input EIA Imports Petroleum'!L2308</f>
        <v/>
      </c>
      <c r="E2309">
        <f>VLOOKUP('Input EIA Imports Petroleum'!$E2308,'EIA Petroleum Classification'!$A:$B,2,FALSE)</f>
        <v/>
      </c>
    </row>
    <row r="2310" spans="1:5">
      <c r="A2310">
        <f>YEAR(B2310)</f>
        <v/>
      </c>
      <c r="B2310">
        <f>'Input EIA Imports Petroleum'!A2309</f>
        <v/>
      </c>
      <c r="C2310">
        <f>'Input EIA Imports Petroleum'!K2309</f>
        <v/>
      </c>
      <c r="D2310">
        <f>'Input EIA Imports Petroleum'!L2309</f>
        <v/>
      </c>
      <c r="E2310">
        <f>VLOOKUP('Input EIA Imports Petroleum'!$E2309,'EIA Petroleum Classification'!$A:$B,2,FALSE)</f>
        <v/>
      </c>
    </row>
    <row r="2311" spans="1:5">
      <c r="A2311">
        <f>YEAR(B2311)</f>
        <v/>
      </c>
      <c r="B2311">
        <f>'Input EIA Imports Petroleum'!A2310</f>
        <v/>
      </c>
      <c r="C2311">
        <f>'Input EIA Imports Petroleum'!K2310</f>
        <v/>
      </c>
      <c r="D2311">
        <f>'Input EIA Imports Petroleum'!L2310</f>
        <v/>
      </c>
      <c r="E2311">
        <f>VLOOKUP('Input EIA Imports Petroleum'!$E2310,'EIA Petroleum Classification'!$A:$B,2,FALSE)</f>
        <v/>
      </c>
    </row>
    <row r="2312" spans="1:5">
      <c r="A2312">
        <f>YEAR(B2312)</f>
        <v/>
      </c>
      <c r="B2312">
        <f>'Input EIA Imports Petroleum'!A2311</f>
        <v/>
      </c>
      <c r="C2312">
        <f>'Input EIA Imports Petroleum'!K2311</f>
        <v/>
      </c>
      <c r="D2312">
        <f>'Input EIA Imports Petroleum'!L2311</f>
        <v/>
      </c>
      <c r="E2312">
        <f>VLOOKUP('Input EIA Imports Petroleum'!$E2311,'EIA Petroleum Classification'!$A:$B,2,FALSE)</f>
        <v/>
      </c>
    </row>
    <row r="2313" spans="1:5">
      <c r="A2313">
        <f>YEAR(B2313)</f>
        <v/>
      </c>
      <c r="B2313">
        <f>'Input EIA Imports Petroleum'!A2312</f>
        <v/>
      </c>
      <c r="C2313">
        <f>'Input EIA Imports Petroleum'!K2312</f>
        <v/>
      </c>
      <c r="D2313">
        <f>'Input EIA Imports Petroleum'!L2312</f>
        <v/>
      </c>
      <c r="E2313">
        <f>VLOOKUP('Input EIA Imports Petroleum'!$E2312,'EIA Petroleum Classification'!$A:$B,2,FALSE)</f>
        <v/>
      </c>
    </row>
    <row r="2314" spans="1:5">
      <c r="A2314">
        <f>YEAR(B2314)</f>
        <v/>
      </c>
      <c r="B2314">
        <f>'Input EIA Imports Petroleum'!A2313</f>
        <v/>
      </c>
      <c r="C2314">
        <f>'Input EIA Imports Petroleum'!K2313</f>
        <v/>
      </c>
      <c r="D2314">
        <f>'Input EIA Imports Petroleum'!L2313</f>
        <v/>
      </c>
      <c r="E2314">
        <f>VLOOKUP('Input EIA Imports Petroleum'!$E2313,'EIA Petroleum Classification'!$A:$B,2,FALSE)</f>
        <v/>
      </c>
    </row>
    <row r="2315" spans="1:5">
      <c r="A2315">
        <f>YEAR(B2315)</f>
        <v/>
      </c>
      <c r="B2315">
        <f>'Input EIA Imports Petroleum'!A2314</f>
        <v/>
      </c>
      <c r="C2315">
        <f>'Input EIA Imports Petroleum'!K2314</f>
        <v/>
      </c>
      <c r="D2315">
        <f>'Input EIA Imports Petroleum'!L2314</f>
        <v/>
      </c>
      <c r="E2315">
        <f>VLOOKUP('Input EIA Imports Petroleum'!$E2314,'EIA Petroleum Classification'!$A:$B,2,FALSE)</f>
        <v/>
      </c>
    </row>
    <row r="2316" spans="1:5">
      <c r="A2316">
        <f>YEAR(B2316)</f>
        <v/>
      </c>
      <c r="B2316">
        <f>'Input EIA Imports Petroleum'!A2315</f>
        <v/>
      </c>
      <c r="C2316">
        <f>'Input EIA Imports Petroleum'!K2315</f>
        <v/>
      </c>
      <c r="D2316">
        <f>'Input EIA Imports Petroleum'!L2315</f>
        <v/>
      </c>
      <c r="E2316">
        <f>VLOOKUP('Input EIA Imports Petroleum'!$E2315,'EIA Petroleum Classification'!$A:$B,2,FALSE)</f>
        <v/>
      </c>
    </row>
    <row r="2317" spans="1:5">
      <c r="A2317">
        <f>YEAR(B2317)</f>
        <v/>
      </c>
      <c r="B2317">
        <f>'Input EIA Imports Petroleum'!A2316</f>
        <v/>
      </c>
      <c r="C2317">
        <f>'Input EIA Imports Petroleum'!K2316</f>
        <v/>
      </c>
      <c r="D2317">
        <f>'Input EIA Imports Petroleum'!L2316</f>
        <v/>
      </c>
      <c r="E2317">
        <f>VLOOKUP('Input EIA Imports Petroleum'!$E2316,'EIA Petroleum Classification'!$A:$B,2,FALSE)</f>
        <v/>
      </c>
    </row>
    <row r="2318" spans="1:5">
      <c r="A2318">
        <f>YEAR(B2318)</f>
        <v/>
      </c>
      <c r="B2318">
        <f>'Input EIA Imports Petroleum'!A2317</f>
        <v/>
      </c>
      <c r="C2318">
        <f>'Input EIA Imports Petroleum'!K2317</f>
        <v/>
      </c>
      <c r="D2318">
        <f>'Input EIA Imports Petroleum'!L2317</f>
        <v/>
      </c>
      <c r="E2318">
        <f>VLOOKUP('Input EIA Imports Petroleum'!$E2317,'EIA Petroleum Classification'!$A:$B,2,FALSE)</f>
        <v/>
      </c>
    </row>
    <row r="2319" spans="1:5">
      <c r="A2319">
        <f>YEAR(B2319)</f>
        <v/>
      </c>
      <c r="B2319">
        <f>'Input EIA Imports Petroleum'!A2318</f>
        <v/>
      </c>
      <c r="C2319">
        <f>'Input EIA Imports Petroleum'!K2318</f>
        <v/>
      </c>
      <c r="D2319">
        <f>'Input EIA Imports Petroleum'!L2318</f>
        <v/>
      </c>
      <c r="E2319">
        <f>VLOOKUP('Input EIA Imports Petroleum'!$E2318,'EIA Petroleum Classification'!$A:$B,2,FALSE)</f>
        <v/>
      </c>
    </row>
    <row r="2320" spans="1:5">
      <c r="A2320">
        <f>YEAR(B2320)</f>
        <v/>
      </c>
      <c r="B2320">
        <f>'Input EIA Imports Petroleum'!A2319</f>
        <v/>
      </c>
      <c r="C2320">
        <f>'Input EIA Imports Petroleum'!K2319</f>
        <v/>
      </c>
      <c r="D2320">
        <f>'Input EIA Imports Petroleum'!L2319</f>
        <v/>
      </c>
      <c r="E2320">
        <f>VLOOKUP('Input EIA Imports Petroleum'!$E2319,'EIA Petroleum Classification'!$A:$B,2,FALSE)</f>
        <v/>
      </c>
    </row>
    <row r="2321" spans="1:5">
      <c r="A2321">
        <f>YEAR(B2321)</f>
        <v/>
      </c>
      <c r="B2321">
        <f>'Input EIA Imports Petroleum'!A2320</f>
        <v/>
      </c>
      <c r="C2321">
        <f>'Input EIA Imports Petroleum'!K2320</f>
        <v/>
      </c>
      <c r="D2321">
        <f>'Input EIA Imports Petroleum'!L2320</f>
        <v/>
      </c>
      <c r="E2321">
        <f>VLOOKUP('Input EIA Imports Petroleum'!$E2320,'EIA Petroleum Classification'!$A:$B,2,FALSE)</f>
        <v/>
      </c>
    </row>
    <row r="2322" spans="1:5">
      <c r="A2322">
        <f>YEAR(B2322)</f>
        <v/>
      </c>
      <c r="B2322">
        <f>'Input EIA Imports Petroleum'!A2321</f>
        <v/>
      </c>
      <c r="C2322">
        <f>'Input EIA Imports Petroleum'!K2321</f>
        <v/>
      </c>
      <c r="D2322">
        <f>'Input EIA Imports Petroleum'!L2321</f>
        <v/>
      </c>
      <c r="E2322">
        <f>VLOOKUP('Input EIA Imports Petroleum'!$E2321,'EIA Petroleum Classification'!$A:$B,2,FALSE)</f>
        <v/>
      </c>
    </row>
    <row r="2323" spans="1:5">
      <c r="A2323">
        <f>YEAR(B2323)</f>
        <v/>
      </c>
      <c r="B2323">
        <f>'Input EIA Imports Petroleum'!A2322</f>
        <v/>
      </c>
      <c r="C2323">
        <f>'Input EIA Imports Petroleum'!K2322</f>
        <v/>
      </c>
      <c r="D2323">
        <f>'Input EIA Imports Petroleum'!L2322</f>
        <v/>
      </c>
      <c r="E2323">
        <f>VLOOKUP('Input EIA Imports Petroleum'!$E2322,'EIA Petroleum Classification'!$A:$B,2,FALSE)</f>
        <v/>
      </c>
    </row>
    <row r="2324" spans="1:5">
      <c r="A2324">
        <f>YEAR(B2324)</f>
        <v/>
      </c>
      <c r="B2324">
        <f>'Input EIA Imports Petroleum'!A2323</f>
        <v/>
      </c>
      <c r="C2324">
        <f>'Input EIA Imports Petroleum'!K2323</f>
        <v/>
      </c>
      <c r="D2324">
        <f>'Input EIA Imports Petroleum'!L2323</f>
        <v/>
      </c>
      <c r="E2324">
        <f>VLOOKUP('Input EIA Imports Petroleum'!$E2323,'EIA Petroleum Classification'!$A:$B,2,FALSE)</f>
        <v/>
      </c>
    </row>
    <row r="2325" spans="1:5">
      <c r="A2325">
        <f>YEAR(B2325)</f>
        <v/>
      </c>
      <c r="B2325">
        <f>'Input EIA Imports Petroleum'!A2324</f>
        <v/>
      </c>
      <c r="C2325">
        <f>'Input EIA Imports Petroleum'!K2324</f>
        <v/>
      </c>
      <c r="D2325">
        <f>'Input EIA Imports Petroleum'!L2324</f>
        <v/>
      </c>
      <c r="E2325">
        <f>VLOOKUP('Input EIA Imports Petroleum'!$E2324,'EIA Petroleum Classification'!$A:$B,2,FALSE)</f>
        <v/>
      </c>
    </row>
    <row r="2326" spans="1:5">
      <c r="A2326">
        <f>YEAR(B2326)</f>
        <v/>
      </c>
      <c r="B2326">
        <f>'Input EIA Imports Petroleum'!A2325</f>
        <v/>
      </c>
      <c r="C2326">
        <f>'Input EIA Imports Petroleum'!K2325</f>
        <v/>
      </c>
      <c r="D2326">
        <f>'Input EIA Imports Petroleum'!L2325</f>
        <v/>
      </c>
      <c r="E2326">
        <f>VLOOKUP('Input EIA Imports Petroleum'!$E2325,'EIA Petroleum Classification'!$A:$B,2,FALSE)</f>
        <v/>
      </c>
    </row>
    <row r="2327" spans="1:5">
      <c r="A2327">
        <f>YEAR(B2327)</f>
        <v/>
      </c>
      <c r="B2327">
        <f>'Input EIA Imports Petroleum'!A2326</f>
        <v/>
      </c>
      <c r="C2327">
        <f>'Input EIA Imports Petroleum'!K2326</f>
        <v/>
      </c>
      <c r="D2327">
        <f>'Input EIA Imports Petroleum'!L2326</f>
        <v/>
      </c>
      <c r="E2327">
        <f>VLOOKUP('Input EIA Imports Petroleum'!$E2326,'EIA Petroleum Classification'!$A:$B,2,FALSE)</f>
        <v/>
      </c>
    </row>
    <row r="2328" spans="1:5">
      <c r="A2328">
        <f>YEAR(B2328)</f>
        <v/>
      </c>
      <c r="B2328">
        <f>'Input EIA Imports Petroleum'!A2327</f>
        <v/>
      </c>
      <c r="C2328">
        <f>'Input EIA Imports Petroleum'!K2327</f>
        <v/>
      </c>
      <c r="D2328">
        <f>'Input EIA Imports Petroleum'!L2327</f>
        <v/>
      </c>
      <c r="E2328">
        <f>VLOOKUP('Input EIA Imports Petroleum'!$E2327,'EIA Petroleum Classification'!$A:$B,2,FALSE)</f>
        <v/>
      </c>
    </row>
    <row r="2329" spans="1:5">
      <c r="A2329">
        <f>YEAR(B2329)</f>
        <v/>
      </c>
      <c r="B2329">
        <f>'Input EIA Imports Petroleum'!A2328</f>
        <v/>
      </c>
      <c r="C2329">
        <f>'Input EIA Imports Petroleum'!K2328</f>
        <v/>
      </c>
      <c r="D2329">
        <f>'Input EIA Imports Petroleum'!L2328</f>
        <v/>
      </c>
      <c r="E2329">
        <f>VLOOKUP('Input EIA Imports Petroleum'!$E2328,'EIA Petroleum Classification'!$A:$B,2,FALSE)</f>
        <v/>
      </c>
    </row>
    <row r="2330" spans="1:5">
      <c r="A2330">
        <f>YEAR(B2330)</f>
        <v/>
      </c>
      <c r="B2330">
        <f>'Input EIA Imports Petroleum'!A2329</f>
        <v/>
      </c>
      <c r="C2330">
        <f>'Input EIA Imports Petroleum'!K2329</f>
        <v/>
      </c>
      <c r="D2330">
        <f>'Input EIA Imports Petroleum'!L2329</f>
        <v/>
      </c>
      <c r="E2330">
        <f>VLOOKUP('Input EIA Imports Petroleum'!$E2329,'EIA Petroleum Classification'!$A:$B,2,FALSE)</f>
        <v/>
      </c>
    </row>
    <row r="2331" spans="1:5">
      <c r="A2331">
        <f>YEAR(B2331)</f>
        <v/>
      </c>
      <c r="B2331">
        <f>'Input EIA Imports Petroleum'!A2330</f>
        <v/>
      </c>
      <c r="C2331">
        <f>'Input EIA Imports Petroleum'!K2330</f>
        <v/>
      </c>
      <c r="D2331">
        <f>'Input EIA Imports Petroleum'!L2330</f>
        <v/>
      </c>
      <c r="E2331">
        <f>VLOOKUP('Input EIA Imports Petroleum'!$E2330,'EIA Petroleum Classification'!$A:$B,2,FALSE)</f>
        <v/>
      </c>
    </row>
    <row r="2332" spans="1:5">
      <c r="A2332">
        <f>YEAR(B2332)</f>
        <v/>
      </c>
      <c r="B2332">
        <f>'Input EIA Imports Petroleum'!A2331</f>
        <v/>
      </c>
      <c r="C2332">
        <f>'Input EIA Imports Petroleum'!K2331</f>
        <v/>
      </c>
      <c r="D2332">
        <f>'Input EIA Imports Petroleum'!L2331</f>
        <v/>
      </c>
      <c r="E2332">
        <f>VLOOKUP('Input EIA Imports Petroleum'!$E2331,'EIA Petroleum Classification'!$A:$B,2,FALSE)</f>
        <v/>
      </c>
    </row>
    <row r="2333" spans="1:5">
      <c r="A2333">
        <f>YEAR(B2333)</f>
        <v/>
      </c>
      <c r="B2333">
        <f>'Input EIA Imports Petroleum'!A2332</f>
        <v/>
      </c>
      <c r="C2333">
        <f>'Input EIA Imports Petroleum'!K2332</f>
        <v/>
      </c>
      <c r="D2333">
        <f>'Input EIA Imports Petroleum'!L2332</f>
        <v/>
      </c>
      <c r="E2333">
        <f>VLOOKUP('Input EIA Imports Petroleum'!$E2332,'EIA Petroleum Classification'!$A:$B,2,FALSE)</f>
        <v/>
      </c>
    </row>
    <row r="2334" spans="1:5">
      <c r="A2334">
        <f>YEAR(B2334)</f>
        <v/>
      </c>
      <c r="B2334">
        <f>'Input EIA Imports Petroleum'!A2333</f>
        <v/>
      </c>
      <c r="C2334">
        <f>'Input EIA Imports Petroleum'!K2333</f>
        <v/>
      </c>
      <c r="D2334">
        <f>'Input EIA Imports Petroleum'!L2333</f>
        <v/>
      </c>
      <c r="E2334">
        <f>VLOOKUP('Input EIA Imports Petroleum'!$E2333,'EIA Petroleum Classification'!$A:$B,2,FALSE)</f>
        <v/>
      </c>
    </row>
    <row r="2335" spans="1:5">
      <c r="A2335">
        <f>YEAR(B2335)</f>
        <v/>
      </c>
      <c r="B2335">
        <f>'Input EIA Imports Petroleum'!A2334</f>
        <v/>
      </c>
      <c r="C2335">
        <f>'Input EIA Imports Petroleum'!K2334</f>
        <v/>
      </c>
      <c r="D2335">
        <f>'Input EIA Imports Petroleum'!L2334</f>
        <v/>
      </c>
      <c r="E2335">
        <f>VLOOKUP('Input EIA Imports Petroleum'!$E2334,'EIA Petroleum Classification'!$A:$B,2,FALSE)</f>
        <v/>
      </c>
    </row>
    <row r="2336" spans="1:5">
      <c r="A2336">
        <f>YEAR(B2336)</f>
        <v/>
      </c>
      <c r="B2336">
        <f>'Input EIA Imports Petroleum'!A2335</f>
        <v/>
      </c>
      <c r="C2336">
        <f>'Input EIA Imports Petroleum'!K2335</f>
        <v/>
      </c>
      <c r="D2336">
        <f>'Input EIA Imports Petroleum'!L2335</f>
        <v/>
      </c>
      <c r="E2336">
        <f>VLOOKUP('Input EIA Imports Petroleum'!$E2335,'EIA Petroleum Classification'!$A:$B,2,FALSE)</f>
        <v/>
      </c>
    </row>
    <row r="2337" spans="1:5">
      <c r="A2337">
        <f>YEAR(B2337)</f>
        <v/>
      </c>
      <c r="B2337">
        <f>'Input EIA Imports Petroleum'!A2336</f>
        <v/>
      </c>
      <c r="C2337">
        <f>'Input EIA Imports Petroleum'!K2336</f>
        <v/>
      </c>
      <c r="D2337">
        <f>'Input EIA Imports Petroleum'!L2336</f>
        <v/>
      </c>
      <c r="E2337">
        <f>VLOOKUP('Input EIA Imports Petroleum'!$E2336,'EIA Petroleum Classification'!$A:$B,2,FALSE)</f>
        <v/>
      </c>
    </row>
    <row r="2338" spans="1:5">
      <c r="A2338">
        <f>YEAR(B2338)</f>
        <v/>
      </c>
      <c r="B2338">
        <f>'Input EIA Imports Petroleum'!A2337</f>
        <v/>
      </c>
      <c r="C2338">
        <f>'Input EIA Imports Petroleum'!K2337</f>
        <v/>
      </c>
      <c r="D2338">
        <f>'Input EIA Imports Petroleum'!L2337</f>
        <v/>
      </c>
      <c r="E2338">
        <f>VLOOKUP('Input EIA Imports Petroleum'!$E2337,'EIA Petroleum Classification'!$A:$B,2,FALSE)</f>
        <v/>
      </c>
    </row>
    <row r="2339" spans="1:5">
      <c r="A2339">
        <f>YEAR(B2339)</f>
        <v/>
      </c>
      <c r="B2339">
        <f>'Input EIA Imports Petroleum'!A2338</f>
        <v/>
      </c>
      <c r="C2339">
        <f>'Input EIA Imports Petroleum'!K2338</f>
        <v/>
      </c>
      <c r="D2339">
        <f>'Input EIA Imports Petroleum'!L2338</f>
        <v/>
      </c>
      <c r="E2339">
        <f>VLOOKUP('Input EIA Imports Petroleum'!$E2338,'EIA Petroleum Classification'!$A:$B,2,FALSE)</f>
        <v/>
      </c>
    </row>
    <row r="2340" spans="1:5">
      <c r="A2340">
        <f>YEAR(B2340)</f>
        <v/>
      </c>
      <c r="B2340">
        <f>'Input EIA Imports Petroleum'!A2339</f>
        <v/>
      </c>
      <c r="C2340">
        <f>'Input EIA Imports Petroleum'!K2339</f>
        <v/>
      </c>
      <c r="D2340">
        <f>'Input EIA Imports Petroleum'!L2339</f>
        <v/>
      </c>
      <c r="E2340">
        <f>VLOOKUP('Input EIA Imports Petroleum'!$E2339,'EIA Petroleum Classification'!$A:$B,2,FALSE)</f>
        <v/>
      </c>
    </row>
    <row r="2341" spans="1:5">
      <c r="A2341">
        <f>YEAR(B2341)</f>
        <v/>
      </c>
      <c r="B2341">
        <f>'Input EIA Imports Petroleum'!A2340</f>
        <v/>
      </c>
      <c r="C2341">
        <f>'Input EIA Imports Petroleum'!K2340</f>
        <v/>
      </c>
      <c r="D2341">
        <f>'Input EIA Imports Petroleum'!L2340</f>
        <v/>
      </c>
      <c r="E2341">
        <f>VLOOKUP('Input EIA Imports Petroleum'!$E2340,'EIA Petroleum Classification'!$A:$B,2,FALSE)</f>
        <v/>
      </c>
    </row>
    <row r="2342" spans="1:5">
      <c r="A2342">
        <f>YEAR(B2342)</f>
        <v/>
      </c>
      <c r="B2342">
        <f>'Input EIA Imports Petroleum'!A2341</f>
        <v/>
      </c>
      <c r="C2342">
        <f>'Input EIA Imports Petroleum'!K2341</f>
        <v/>
      </c>
      <c r="D2342">
        <f>'Input EIA Imports Petroleum'!L2341</f>
        <v/>
      </c>
      <c r="E2342">
        <f>VLOOKUP('Input EIA Imports Petroleum'!$E2341,'EIA Petroleum Classification'!$A:$B,2,FALSE)</f>
        <v/>
      </c>
    </row>
    <row r="2343" spans="1:5">
      <c r="A2343">
        <f>YEAR(B2343)</f>
        <v/>
      </c>
      <c r="B2343">
        <f>'Input EIA Imports Petroleum'!A2342</f>
        <v/>
      </c>
      <c r="C2343">
        <f>'Input EIA Imports Petroleum'!K2342</f>
        <v/>
      </c>
      <c r="D2343">
        <f>'Input EIA Imports Petroleum'!L2342</f>
        <v/>
      </c>
      <c r="E2343">
        <f>VLOOKUP('Input EIA Imports Petroleum'!$E2342,'EIA Petroleum Classification'!$A:$B,2,FALSE)</f>
        <v/>
      </c>
    </row>
    <row r="2344" spans="1:5">
      <c r="A2344">
        <f>YEAR(B2344)</f>
        <v/>
      </c>
      <c r="B2344">
        <f>'Input EIA Imports Petroleum'!A2343</f>
        <v/>
      </c>
      <c r="C2344">
        <f>'Input EIA Imports Petroleum'!K2343</f>
        <v/>
      </c>
      <c r="D2344">
        <f>'Input EIA Imports Petroleum'!L2343</f>
        <v/>
      </c>
      <c r="E2344">
        <f>VLOOKUP('Input EIA Imports Petroleum'!$E2343,'EIA Petroleum Classification'!$A:$B,2,FALSE)</f>
        <v/>
      </c>
    </row>
    <row r="2345" spans="1:5">
      <c r="A2345">
        <f>YEAR(B2345)</f>
        <v/>
      </c>
      <c r="B2345">
        <f>'Input EIA Imports Petroleum'!A2344</f>
        <v/>
      </c>
      <c r="C2345">
        <f>'Input EIA Imports Petroleum'!K2344</f>
        <v/>
      </c>
      <c r="D2345">
        <f>'Input EIA Imports Petroleum'!L2344</f>
        <v/>
      </c>
      <c r="E2345">
        <f>VLOOKUP('Input EIA Imports Petroleum'!$E2344,'EIA Petroleum Classification'!$A:$B,2,FALSE)</f>
        <v/>
      </c>
    </row>
    <row r="2346" spans="1:5">
      <c r="A2346">
        <f>YEAR(B2346)</f>
        <v/>
      </c>
      <c r="B2346">
        <f>'Input EIA Imports Petroleum'!A2345</f>
        <v/>
      </c>
      <c r="C2346">
        <f>'Input EIA Imports Petroleum'!K2345</f>
        <v/>
      </c>
      <c r="D2346">
        <f>'Input EIA Imports Petroleum'!L2345</f>
        <v/>
      </c>
      <c r="E2346">
        <f>VLOOKUP('Input EIA Imports Petroleum'!$E2345,'EIA Petroleum Classification'!$A:$B,2,FALSE)</f>
        <v/>
      </c>
    </row>
    <row r="2347" spans="1:5">
      <c r="A2347">
        <f>YEAR(B2347)</f>
        <v/>
      </c>
      <c r="B2347">
        <f>'Input EIA Imports Petroleum'!A2346</f>
        <v/>
      </c>
      <c r="C2347">
        <f>'Input EIA Imports Petroleum'!K2346</f>
        <v/>
      </c>
      <c r="D2347">
        <f>'Input EIA Imports Petroleum'!L2346</f>
        <v/>
      </c>
      <c r="E2347">
        <f>VLOOKUP('Input EIA Imports Petroleum'!$E2346,'EIA Petroleum Classification'!$A:$B,2,FALSE)</f>
        <v/>
      </c>
    </row>
    <row r="2348" spans="1:5">
      <c r="A2348">
        <f>YEAR(B2348)</f>
        <v/>
      </c>
      <c r="B2348">
        <f>'Input EIA Imports Petroleum'!A2347</f>
        <v/>
      </c>
      <c r="C2348">
        <f>'Input EIA Imports Petroleum'!K2347</f>
        <v/>
      </c>
      <c r="D2348">
        <f>'Input EIA Imports Petroleum'!L2347</f>
        <v/>
      </c>
      <c r="E2348">
        <f>VLOOKUP('Input EIA Imports Petroleum'!$E2347,'EIA Petroleum Classification'!$A:$B,2,FALSE)</f>
        <v/>
      </c>
    </row>
    <row r="2349" spans="1:5">
      <c r="A2349">
        <f>YEAR(B2349)</f>
        <v/>
      </c>
      <c r="B2349">
        <f>'Input EIA Imports Petroleum'!A2348</f>
        <v/>
      </c>
      <c r="C2349">
        <f>'Input EIA Imports Petroleum'!K2348</f>
        <v/>
      </c>
      <c r="D2349">
        <f>'Input EIA Imports Petroleum'!L2348</f>
        <v/>
      </c>
      <c r="E2349">
        <f>VLOOKUP('Input EIA Imports Petroleum'!$E2348,'EIA Petroleum Classification'!$A:$B,2,FALSE)</f>
        <v/>
      </c>
    </row>
    <row r="2350" spans="1:5">
      <c r="A2350">
        <f>YEAR(B2350)</f>
        <v/>
      </c>
      <c r="B2350">
        <f>'Input EIA Imports Petroleum'!A2349</f>
        <v/>
      </c>
      <c r="C2350">
        <f>'Input EIA Imports Petroleum'!K2349</f>
        <v/>
      </c>
      <c r="D2350">
        <f>'Input EIA Imports Petroleum'!L2349</f>
        <v/>
      </c>
      <c r="E2350">
        <f>VLOOKUP('Input EIA Imports Petroleum'!$E2349,'EIA Petroleum Classification'!$A:$B,2,FALSE)</f>
        <v/>
      </c>
    </row>
    <row r="2351" spans="1:5">
      <c r="A2351">
        <f>YEAR(B2351)</f>
        <v/>
      </c>
      <c r="B2351">
        <f>'Input EIA Imports Petroleum'!A2350</f>
        <v/>
      </c>
      <c r="C2351">
        <f>'Input EIA Imports Petroleum'!K2350</f>
        <v/>
      </c>
      <c r="D2351">
        <f>'Input EIA Imports Petroleum'!L2350</f>
        <v/>
      </c>
      <c r="E2351">
        <f>VLOOKUP('Input EIA Imports Petroleum'!$E2350,'EIA Petroleum Classification'!$A:$B,2,FALSE)</f>
        <v/>
      </c>
    </row>
    <row r="2352" spans="1:5">
      <c r="A2352">
        <f>YEAR(B2352)</f>
        <v/>
      </c>
      <c r="B2352">
        <f>'Input EIA Imports Petroleum'!A2351</f>
        <v/>
      </c>
      <c r="C2352">
        <f>'Input EIA Imports Petroleum'!K2351</f>
        <v/>
      </c>
      <c r="D2352">
        <f>'Input EIA Imports Petroleum'!L2351</f>
        <v/>
      </c>
      <c r="E2352">
        <f>VLOOKUP('Input EIA Imports Petroleum'!$E2351,'EIA Petroleum Classification'!$A:$B,2,FALSE)</f>
        <v/>
      </c>
    </row>
    <row r="2353" spans="1:5">
      <c r="A2353">
        <f>YEAR(B2353)</f>
        <v/>
      </c>
      <c r="B2353">
        <f>'Input EIA Imports Petroleum'!A2352</f>
        <v/>
      </c>
      <c r="C2353">
        <f>'Input EIA Imports Petroleum'!K2352</f>
        <v/>
      </c>
      <c r="D2353">
        <f>'Input EIA Imports Petroleum'!L2352</f>
        <v/>
      </c>
      <c r="E2353">
        <f>VLOOKUP('Input EIA Imports Petroleum'!$E2352,'EIA Petroleum Classification'!$A:$B,2,FALSE)</f>
        <v/>
      </c>
    </row>
    <row r="2354" spans="1:5">
      <c r="A2354">
        <f>YEAR(B2354)</f>
        <v/>
      </c>
      <c r="B2354">
        <f>'Input EIA Imports Petroleum'!A2353</f>
        <v/>
      </c>
      <c r="C2354">
        <f>'Input EIA Imports Petroleum'!K2353</f>
        <v/>
      </c>
      <c r="D2354">
        <f>'Input EIA Imports Petroleum'!L2353</f>
        <v/>
      </c>
      <c r="E2354">
        <f>VLOOKUP('Input EIA Imports Petroleum'!$E2353,'EIA Petroleum Classification'!$A:$B,2,FALSE)</f>
        <v/>
      </c>
    </row>
    <row r="2355" spans="1:5">
      <c r="A2355">
        <f>YEAR(B2355)</f>
        <v/>
      </c>
      <c r="B2355">
        <f>'Input EIA Imports Petroleum'!A2354</f>
        <v/>
      </c>
      <c r="C2355">
        <f>'Input EIA Imports Petroleum'!K2354</f>
        <v/>
      </c>
      <c r="D2355">
        <f>'Input EIA Imports Petroleum'!L2354</f>
        <v/>
      </c>
      <c r="E2355">
        <f>VLOOKUP('Input EIA Imports Petroleum'!$E2354,'EIA Petroleum Classification'!$A:$B,2,FALSE)</f>
        <v/>
      </c>
    </row>
    <row r="2356" spans="1:5">
      <c r="A2356">
        <f>YEAR(B2356)</f>
        <v/>
      </c>
      <c r="B2356">
        <f>'Input EIA Imports Petroleum'!A2355</f>
        <v/>
      </c>
      <c r="C2356">
        <f>'Input EIA Imports Petroleum'!K2355</f>
        <v/>
      </c>
      <c r="D2356">
        <f>'Input EIA Imports Petroleum'!L2355</f>
        <v/>
      </c>
      <c r="E2356">
        <f>VLOOKUP('Input EIA Imports Petroleum'!$E2355,'EIA Petroleum Classification'!$A:$B,2,FALSE)</f>
        <v/>
      </c>
    </row>
    <row r="2357" spans="1:5">
      <c r="A2357">
        <f>YEAR(B2357)</f>
        <v/>
      </c>
      <c r="B2357">
        <f>'Input EIA Imports Petroleum'!A2356</f>
        <v/>
      </c>
      <c r="C2357">
        <f>'Input EIA Imports Petroleum'!K2356</f>
        <v/>
      </c>
      <c r="D2357">
        <f>'Input EIA Imports Petroleum'!L2356</f>
        <v/>
      </c>
      <c r="E2357">
        <f>VLOOKUP('Input EIA Imports Petroleum'!$E2356,'EIA Petroleum Classification'!$A:$B,2,FALSE)</f>
        <v/>
      </c>
    </row>
    <row r="2358" spans="1:5">
      <c r="A2358">
        <f>YEAR(B2358)</f>
        <v/>
      </c>
      <c r="B2358">
        <f>'Input EIA Imports Petroleum'!A2357</f>
        <v/>
      </c>
      <c r="C2358">
        <f>'Input EIA Imports Petroleum'!K2357</f>
        <v/>
      </c>
      <c r="D2358">
        <f>'Input EIA Imports Petroleum'!L2357</f>
        <v/>
      </c>
      <c r="E2358">
        <f>VLOOKUP('Input EIA Imports Petroleum'!$E2357,'EIA Petroleum Classification'!$A:$B,2,FALSE)</f>
        <v/>
      </c>
    </row>
    <row r="2359" spans="1:5">
      <c r="A2359">
        <f>YEAR(B2359)</f>
        <v/>
      </c>
      <c r="B2359">
        <f>'Input EIA Imports Petroleum'!A2358</f>
        <v/>
      </c>
      <c r="C2359">
        <f>'Input EIA Imports Petroleum'!K2358</f>
        <v/>
      </c>
      <c r="D2359">
        <f>'Input EIA Imports Petroleum'!L2358</f>
        <v/>
      </c>
      <c r="E2359">
        <f>VLOOKUP('Input EIA Imports Petroleum'!$E2358,'EIA Petroleum Classification'!$A:$B,2,FALSE)</f>
        <v/>
      </c>
    </row>
    <row r="2360" spans="1:5">
      <c r="A2360">
        <f>YEAR(B2360)</f>
        <v/>
      </c>
      <c r="B2360">
        <f>'Input EIA Imports Petroleum'!A2359</f>
        <v/>
      </c>
      <c r="C2360">
        <f>'Input EIA Imports Petroleum'!K2359</f>
        <v/>
      </c>
      <c r="D2360">
        <f>'Input EIA Imports Petroleum'!L2359</f>
        <v/>
      </c>
      <c r="E2360">
        <f>VLOOKUP('Input EIA Imports Petroleum'!$E2359,'EIA Petroleum Classification'!$A:$B,2,FALSE)</f>
        <v/>
      </c>
    </row>
    <row r="2361" spans="1:5">
      <c r="A2361">
        <f>YEAR(B2361)</f>
        <v/>
      </c>
      <c r="B2361">
        <f>'Input EIA Imports Petroleum'!A2360</f>
        <v/>
      </c>
      <c r="C2361">
        <f>'Input EIA Imports Petroleum'!K2360</f>
        <v/>
      </c>
      <c r="D2361">
        <f>'Input EIA Imports Petroleum'!L2360</f>
        <v/>
      </c>
      <c r="E2361">
        <f>VLOOKUP('Input EIA Imports Petroleum'!$E2360,'EIA Petroleum Classification'!$A:$B,2,FALSE)</f>
        <v/>
      </c>
    </row>
    <row r="2362" spans="1:5">
      <c r="A2362">
        <f>YEAR(B2362)</f>
        <v/>
      </c>
      <c r="B2362">
        <f>'Input EIA Imports Petroleum'!A2361</f>
        <v/>
      </c>
      <c r="C2362">
        <f>'Input EIA Imports Petroleum'!K2361</f>
        <v/>
      </c>
      <c r="D2362">
        <f>'Input EIA Imports Petroleum'!L2361</f>
        <v/>
      </c>
      <c r="E2362">
        <f>VLOOKUP('Input EIA Imports Petroleum'!$E2361,'EIA Petroleum Classification'!$A:$B,2,FALSE)</f>
        <v/>
      </c>
    </row>
    <row r="2363" spans="1:5">
      <c r="A2363">
        <f>YEAR(B2363)</f>
        <v/>
      </c>
      <c r="B2363">
        <f>'Input EIA Imports Petroleum'!A2362</f>
        <v/>
      </c>
      <c r="C2363">
        <f>'Input EIA Imports Petroleum'!K2362</f>
        <v/>
      </c>
      <c r="D2363">
        <f>'Input EIA Imports Petroleum'!L2362</f>
        <v/>
      </c>
      <c r="E2363">
        <f>VLOOKUP('Input EIA Imports Petroleum'!$E2362,'EIA Petroleum Classification'!$A:$B,2,FALSE)</f>
        <v/>
      </c>
    </row>
    <row r="2364" spans="1:5">
      <c r="A2364">
        <f>YEAR(B2364)</f>
        <v/>
      </c>
      <c r="B2364">
        <f>'Input EIA Imports Petroleum'!A2363</f>
        <v/>
      </c>
      <c r="C2364">
        <f>'Input EIA Imports Petroleum'!K2363</f>
        <v/>
      </c>
      <c r="D2364">
        <f>'Input EIA Imports Petroleum'!L2363</f>
        <v/>
      </c>
      <c r="E2364">
        <f>VLOOKUP('Input EIA Imports Petroleum'!$E2363,'EIA Petroleum Classification'!$A:$B,2,FALSE)</f>
        <v/>
      </c>
    </row>
    <row r="2365" spans="1:5">
      <c r="A2365">
        <f>YEAR(B2365)</f>
        <v/>
      </c>
      <c r="B2365">
        <f>'Input EIA Imports Petroleum'!A2364</f>
        <v/>
      </c>
      <c r="C2365">
        <f>'Input EIA Imports Petroleum'!K2364</f>
        <v/>
      </c>
      <c r="D2365">
        <f>'Input EIA Imports Petroleum'!L2364</f>
        <v/>
      </c>
      <c r="E2365">
        <f>VLOOKUP('Input EIA Imports Petroleum'!$E2364,'EIA Petroleum Classification'!$A:$B,2,FALSE)</f>
        <v/>
      </c>
    </row>
    <row r="2366" spans="1:5">
      <c r="A2366">
        <f>YEAR(B2366)</f>
        <v/>
      </c>
      <c r="B2366">
        <f>'Input EIA Imports Petroleum'!A2365</f>
        <v/>
      </c>
      <c r="C2366">
        <f>'Input EIA Imports Petroleum'!K2365</f>
        <v/>
      </c>
      <c r="D2366">
        <f>'Input EIA Imports Petroleum'!L2365</f>
        <v/>
      </c>
      <c r="E2366">
        <f>VLOOKUP('Input EIA Imports Petroleum'!$E2365,'EIA Petroleum Classification'!$A:$B,2,FALSE)</f>
        <v/>
      </c>
    </row>
    <row r="2367" spans="1:5">
      <c r="A2367">
        <f>YEAR(B2367)</f>
        <v/>
      </c>
      <c r="B2367">
        <f>'Input EIA Imports Petroleum'!A2366</f>
        <v/>
      </c>
      <c r="C2367">
        <f>'Input EIA Imports Petroleum'!K2366</f>
        <v/>
      </c>
      <c r="D2367">
        <f>'Input EIA Imports Petroleum'!L2366</f>
        <v/>
      </c>
      <c r="E2367">
        <f>VLOOKUP('Input EIA Imports Petroleum'!$E2366,'EIA Petroleum Classification'!$A:$B,2,FALSE)</f>
        <v/>
      </c>
    </row>
    <row r="2368" spans="1:5">
      <c r="A2368">
        <f>YEAR(B2368)</f>
        <v/>
      </c>
      <c r="B2368">
        <f>'Input EIA Imports Petroleum'!A2367</f>
        <v/>
      </c>
      <c r="C2368">
        <f>'Input EIA Imports Petroleum'!K2367</f>
        <v/>
      </c>
      <c r="D2368">
        <f>'Input EIA Imports Petroleum'!L2367</f>
        <v/>
      </c>
      <c r="E2368">
        <f>VLOOKUP('Input EIA Imports Petroleum'!$E2367,'EIA Petroleum Classification'!$A:$B,2,FALSE)</f>
        <v/>
      </c>
    </row>
    <row r="2369" spans="1:5">
      <c r="A2369">
        <f>YEAR(B2369)</f>
        <v/>
      </c>
      <c r="B2369">
        <f>'Input EIA Imports Petroleum'!A2368</f>
        <v/>
      </c>
      <c r="C2369">
        <f>'Input EIA Imports Petroleum'!K2368</f>
        <v/>
      </c>
      <c r="D2369">
        <f>'Input EIA Imports Petroleum'!L2368</f>
        <v/>
      </c>
      <c r="E2369">
        <f>VLOOKUP('Input EIA Imports Petroleum'!$E2368,'EIA Petroleum Classification'!$A:$B,2,FALSE)</f>
        <v/>
      </c>
    </row>
    <row r="2370" spans="1:5">
      <c r="A2370">
        <f>YEAR(B2370)</f>
        <v/>
      </c>
      <c r="B2370">
        <f>'Input EIA Imports Petroleum'!A2369</f>
        <v/>
      </c>
      <c r="C2370">
        <f>'Input EIA Imports Petroleum'!K2369</f>
        <v/>
      </c>
      <c r="D2370">
        <f>'Input EIA Imports Petroleum'!L2369</f>
        <v/>
      </c>
      <c r="E2370">
        <f>VLOOKUP('Input EIA Imports Petroleum'!$E2369,'EIA Petroleum Classification'!$A:$B,2,FALSE)</f>
        <v/>
      </c>
    </row>
    <row r="2371" spans="1:5">
      <c r="A2371">
        <f>YEAR(B2371)</f>
        <v/>
      </c>
      <c r="B2371">
        <f>'Input EIA Imports Petroleum'!A2370</f>
        <v/>
      </c>
      <c r="C2371">
        <f>'Input EIA Imports Petroleum'!K2370</f>
        <v/>
      </c>
      <c r="D2371">
        <f>'Input EIA Imports Petroleum'!L2370</f>
        <v/>
      </c>
      <c r="E2371">
        <f>VLOOKUP('Input EIA Imports Petroleum'!$E2370,'EIA Petroleum Classification'!$A:$B,2,FALSE)</f>
        <v/>
      </c>
    </row>
    <row r="2372" spans="1:5">
      <c r="A2372">
        <f>YEAR(B2372)</f>
        <v/>
      </c>
      <c r="B2372">
        <f>'Input EIA Imports Petroleum'!A2371</f>
        <v/>
      </c>
      <c r="C2372">
        <f>'Input EIA Imports Petroleum'!K2371</f>
        <v/>
      </c>
      <c r="D2372">
        <f>'Input EIA Imports Petroleum'!L2371</f>
        <v/>
      </c>
      <c r="E2372">
        <f>VLOOKUP('Input EIA Imports Petroleum'!$E2371,'EIA Petroleum Classification'!$A:$B,2,FALSE)</f>
        <v/>
      </c>
    </row>
    <row r="2373" spans="1:5">
      <c r="A2373">
        <f>YEAR(B2373)</f>
        <v/>
      </c>
      <c r="B2373">
        <f>'Input EIA Imports Petroleum'!A2372</f>
        <v/>
      </c>
      <c r="C2373">
        <f>'Input EIA Imports Petroleum'!K2372</f>
        <v/>
      </c>
      <c r="D2373">
        <f>'Input EIA Imports Petroleum'!L2372</f>
        <v/>
      </c>
      <c r="E2373">
        <f>VLOOKUP('Input EIA Imports Petroleum'!$E2372,'EIA Petroleum Classification'!$A:$B,2,FALSE)</f>
        <v/>
      </c>
    </row>
    <row r="2374" spans="1:5">
      <c r="A2374">
        <f>YEAR(B2374)</f>
        <v/>
      </c>
      <c r="B2374">
        <f>'Input EIA Imports Petroleum'!A2373</f>
        <v/>
      </c>
      <c r="C2374">
        <f>'Input EIA Imports Petroleum'!K2373</f>
        <v/>
      </c>
      <c r="D2374">
        <f>'Input EIA Imports Petroleum'!L2373</f>
        <v/>
      </c>
      <c r="E2374">
        <f>VLOOKUP('Input EIA Imports Petroleum'!$E2373,'EIA Petroleum Classification'!$A:$B,2,FALSE)</f>
        <v/>
      </c>
    </row>
    <row r="2375" spans="1:5">
      <c r="A2375">
        <f>YEAR(B2375)</f>
        <v/>
      </c>
      <c r="B2375">
        <f>'Input EIA Imports Petroleum'!A2374</f>
        <v/>
      </c>
      <c r="C2375">
        <f>'Input EIA Imports Petroleum'!K2374</f>
        <v/>
      </c>
      <c r="D2375">
        <f>'Input EIA Imports Petroleum'!L2374</f>
        <v/>
      </c>
      <c r="E2375">
        <f>VLOOKUP('Input EIA Imports Petroleum'!$E2374,'EIA Petroleum Classification'!$A:$B,2,FALSE)</f>
        <v/>
      </c>
    </row>
    <row r="2376" spans="1:5">
      <c r="A2376">
        <f>YEAR(B2376)</f>
        <v/>
      </c>
      <c r="B2376">
        <f>'Input EIA Imports Petroleum'!A2375</f>
        <v/>
      </c>
      <c r="C2376">
        <f>'Input EIA Imports Petroleum'!K2375</f>
        <v/>
      </c>
      <c r="D2376">
        <f>'Input EIA Imports Petroleum'!L2375</f>
        <v/>
      </c>
      <c r="E2376">
        <f>VLOOKUP('Input EIA Imports Petroleum'!$E2375,'EIA Petroleum Classification'!$A:$B,2,FALSE)</f>
        <v/>
      </c>
    </row>
    <row r="2377" spans="1:5">
      <c r="A2377">
        <f>YEAR(B2377)</f>
        <v/>
      </c>
      <c r="B2377">
        <f>'Input EIA Imports Petroleum'!A2376</f>
        <v/>
      </c>
      <c r="C2377">
        <f>'Input EIA Imports Petroleum'!K2376</f>
        <v/>
      </c>
      <c r="D2377">
        <f>'Input EIA Imports Petroleum'!L2376</f>
        <v/>
      </c>
      <c r="E2377">
        <f>VLOOKUP('Input EIA Imports Petroleum'!$E2376,'EIA Petroleum Classification'!$A:$B,2,FALSE)</f>
        <v/>
      </c>
    </row>
    <row r="2378" spans="1:5">
      <c r="A2378">
        <f>YEAR(B2378)</f>
        <v/>
      </c>
      <c r="B2378">
        <f>'Input EIA Imports Petroleum'!A2377</f>
        <v/>
      </c>
      <c r="C2378">
        <f>'Input EIA Imports Petroleum'!K2377</f>
        <v/>
      </c>
      <c r="D2378">
        <f>'Input EIA Imports Petroleum'!L2377</f>
        <v/>
      </c>
      <c r="E2378">
        <f>VLOOKUP('Input EIA Imports Petroleum'!$E2377,'EIA Petroleum Classification'!$A:$B,2,FALSE)</f>
        <v/>
      </c>
    </row>
    <row r="2379" spans="1:5">
      <c r="A2379">
        <f>YEAR(B2379)</f>
        <v/>
      </c>
      <c r="B2379">
        <f>'Input EIA Imports Petroleum'!A2378</f>
        <v/>
      </c>
      <c r="C2379">
        <f>'Input EIA Imports Petroleum'!K2378</f>
        <v/>
      </c>
      <c r="D2379">
        <f>'Input EIA Imports Petroleum'!L2378</f>
        <v/>
      </c>
      <c r="E2379">
        <f>VLOOKUP('Input EIA Imports Petroleum'!$E2378,'EIA Petroleum Classification'!$A:$B,2,FALSE)</f>
        <v/>
      </c>
    </row>
    <row r="2380" spans="1:5">
      <c r="A2380">
        <f>YEAR(B2380)</f>
        <v/>
      </c>
      <c r="B2380">
        <f>'Input EIA Imports Petroleum'!A2379</f>
        <v/>
      </c>
      <c r="C2380">
        <f>'Input EIA Imports Petroleum'!K2379</f>
        <v/>
      </c>
      <c r="D2380">
        <f>'Input EIA Imports Petroleum'!L2379</f>
        <v/>
      </c>
      <c r="E2380">
        <f>VLOOKUP('Input EIA Imports Petroleum'!$E2379,'EIA Petroleum Classification'!$A:$B,2,FALSE)</f>
        <v/>
      </c>
    </row>
    <row r="2381" spans="1:5">
      <c r="A2381">
        <f>YEAR(B2381)</f>
        <v/>
      </c>
      <c r="B2381">
        <f>'Input EIA Imports Petroleum'!A2380</f>
        <v/>
      </c>
      <c r="C2381">
        <f>'Input EIA Imports Petroleum'!K2380</f>
        <v/>
      </c>
      <c r="D2381">
        <f>'Input EIA Imports Petroleum'!L2380</f>
        <v/>
      </c>
      <c r="E2381">
        <f>VLOOKUP('Input EIA Imports Petroleum'!$E2380,'EIA Petroleum Classification'!$A:$B,2,FALSE)</f>
        <v/>
      </c>
    </row>
    <row r="2382" spans="1:5">
      <c r="A2382">
        <f>YEAR(B2382)</f>
        <v/>
      </c>
      <c r="B2382">
        <f>'Input EIA Imports Petroleum'!A2381</f>
        <v/>
      </c>
      <c r="C2382">
        <f>'Input EIA Imports Petroleum'!K2381</f>
        <v/>
      </c>
      <c r="D2382">
        <f>'Input EIA Imports Petroleum'!L2381</f>
        <v/>
      </c>
      <c r="E2382">
        <f>VLOOKUP('Input EIA Imports Petroleum'!$E2381,'EIA Petroleum Classification'!$A:$B,2,FALSE)</f>
        <v/>
      </c>
    </row>
    <row r="2383" spans="1:5">
      <c r="A2383">
        <f>YEAR(B2383)</f>
        <v/>
      </c>
      <c r="B2383">
        <f>'Input EIA Imports Petroleum'!A2382</f>
        <v/>
      </c>
      <c r="C2383">
        <f>'Input EIA Imports Petroleum'!K2382</f>
        <v/>
      </c>
      <c r="D2383">
        <f>'Input EIA Imports Petroleum'!L2382</f>
        <v/>
      </c>
      <c r="E2383">
        <f>VLOOKUP('Input EIA Imports Petroleum'!$E2382,'EIA Petroleum Classification'!$A:$B,2,FALSE)</f>
        <v/>
      </c>
    </row>
    <row r="2384" spans="1:5">
      <c r="A2384">
        <f>YEAR(B2384)</f>
        <v/>
      </c>
      <c r="B2384">
        <f>'Input EIA Imports Petroleum'!A2383</f>
        <v/>
      </c>
      <c r="C2384">
        <f>'Input EIA Imports Petroleum'!K2383</f>
        <v/>
      </c>
      <c r="D2384">
        <f>'Input EIA Imports Petroleum'!L2383</f>
        <v/>
      </c>
      <c r="E2384">
        <f>VLOOKUP('Input EIA Imports Petroleum'!$E2383,'EIA Petroleum Classification'!$A:$B,2,FALSE)</f>
        <v/>
      </c>
    </row>
    <row r="2385" spans="1:5">
      <c r="A2385">
        <f>YEAR(B2385)</f>
        <v/>
      </c>
      <c r="B2385">
        <f>'Input EIA Imports Petroleum'!A2384</f>
        <v/>
      </c>
      <c r="C2385">
        <f>'Input EIA Imports Petroleum'!K2384</f>
        <v/>
      </c>
      <c r="D2385">
        <f>'Input EIA Imports Petroleum'!L2384</f>
        <v/>
      </c>
      <c r="E2385">
        <f>VLOOKUP('Input EIA Imports Petroleum'!$E2384,'EIA Petroleum Classification'!$A:$B,2,FALSE)</f>
        <v/>
      </c>
    </row>
    <row r="2386" spans="1:5">
      <c r="A2386">
        <f>YEAR(B2386)</f>
        <v/>
      </c>
      <c r="B2386">
        <f>'Input EIA Imports Petroleum'!A2385</f>
        <v/>
      </c>
      <c r="C2386">
        <f>'Input EIA Imports Petroleum'!K2385</f>
        <v/>
      </c>
      <c r="D2386">
        <f>'Input EIA Imports Petroleum'!L2385</f>
        <v/>
      </c>
      <c r="E2386">
        <f>VLOOKUP('Input EIA Imports Petroleum'!$E2385,'EIA Petroleum Classification'!$A:$B,2,FALSE)</f>
        <v/>
      </c>
    </row>
    <row r="2387" spans="1:5">
      <c r="A2387">
        <f>YEAR(B2387)</f>
        <v/>
      </c>
      <c r="B2387">
        <f>'Input EIA Imports Petroleum'!A2386</f>
        <v/>
      </c>
      <c r="C2387">
        <f>'Input EIA Imports Petroleum'!K2386</f>
        <v/>
      </c>
      <c r="D2387">
        <f>'Input EIA Imports Petroleum'!L2386</f>
        <v/>
      </c>
      <c r="E2387">
        <f>VLOOKUP('Input EIA Imports Petroleum'!$E2386,'EIA Petroleum Classification'!$A:$B,2,FALSE)</f>
        <v/>
      </c>
    </row>
    <row r="2388" spans="1:5">
      <c r="A2388">
        <f>YEAR(B2388)</f>
        <v/>
      </c>
      <c r="B2388">
        <f>'Input EIA Imports Petroleum'!A2387</f>
        <v/>
      </c>
      <c r="C2388">
        <f>'Input EIA Imports Petroleum'!K2387</f>
        <v/>
      </c>
      <c r="D2388">
        <f>'Input EIA Imports Petroleum'!L2387</f>
        <v/>
      </c>
      <c r="E2388">
        <f>VLOOKUP('Input EIA Imports Petroleum'!$E2387,'EIA Petroleum Classification'!$A:$B,2,FALSE)</f>
        <v/>
      </c>
    </row>
    <row r="2389" spans="1:5">
      <c r="A2389">
        <f>YEAR(B2389)</f>
        <v/>
      </c>
      <c r="B2389">
        <f>'Input EIA Imports Petroleum'!A2388</f>
        <v/>
      </c>
      <c r="C2389">
        <f>'Input EIA Imports Petroleum'!K2388</f>
        <v/>
      </c>
      <c r="D2389">
        <f>'Input EIA Imports Petroleum'!L2388</f>
        <v/>
      </c>
      <c r="E2389">
        <f>VLOOKUP('Input EIA Imports Petroleum'!$E2388,'EIA Petroleum Classification'!$A:$B,2,FALSE)</f>
        <v/>
      </c>
    </row>
    <row r="2390" spans="1:5">
      <c r="A2390">
        <f>YEAR(B2390)</f>
        <v/>
      </c>
      <c r="B2390">
        <f>'Input EIA Imports Petroleum'!A2389</f>
        <v/>
      </c>
      <c r="C2390">
        <f>'Input EIA Imports Petroleum'!K2389</f>
        <v/>
      </c>
      <c r="D2390">
        <f>'Input EIA Imports Petroleum'!L2389</f>
        <v/>
      </c>
      <c r="E2390">
        <f>VLOOKUP('Input EIA Imports Petroleum'!$E2389,'EIA Petroleum Classification'!$A:$B,2,FALSE)</f>
        <v/>
      </c>
    </row>
    <row r="2391" spans="1:5">
      <c r="A2391">
        <f>YEAR(B2391)</f>
        <v/>
      </c>
      <c r="B2391">
        <f>'Input EIA Imports Petroleum'!A2390</f>
        <v/>
      </c>
      <c r="C2391">
        <f>'Input EIA Imports Petroleum'!K2390</f>
        <v/>
      </c>
      <c r="D2391">
        <f>'Input EIA Imports Petroleum'!L2390</f>
        <v/>
      </c>
      <c r="E2391">
        <f>VLOOKUP('Input EIA Imports Petroleum'!$E2390,'EIA Petroleum Classification'!$A:$B,2,FALSE)</f>
        <v/>
      </c>
    </row>
    <row r="2392" spans="1:5">
      <c r="A2392">
        <f>YEAR(B2392)</f>
        <v/>
      </c>
      <c r="B2392">
        <f>'Input EIA Imports Petroleum'!A2391</f>
        <v/>
      </c>
      <c r="C2392">
        <f>'Input EIA Imports Petroleum'!K2391</f>
        <v/>
      </c>
      <c r="D2392">
        <f>'Input EIA Imports Petroleum'!L2391</f>
        <v/>
      </c>
      <c r="E2392">
        <f>VLOOKUP('Input EIA Imports Petroleum'!$E2391,'EIA Petroleum Classification'!$A:$B,2,FALSE)</f>
        <v/>
      </c>
    </row>
    <row r="2393" spans="1:5">
      <c r="A2393">
        <f>YEAR(B2393)</f>
        <v/>
      </c>
      <c r="B2393">
        <f>'Input EIA Imports Petroleum'!A2392</f>
        <v/>
      </c>
      <c r="C2393">
        <f>'Input EIA Imports Petroleum'!K2392</f>
        <v/>
      </c>
      <c r="D2393">
        <f>'Input EIA Imports Petroleum'!L2392</f>
        <v/>
      </c>
      <c r="E2393">
        <f>VLOOKUP('Input EIA Imports Petroleum'!$E2392,'EIA Petroleum Classification'!$A:$B,2,FALSE)</f>
        <v/>
      </c>
    </row>
    <row r="2394" spans="1:5">
      <c r="A2394">
        <f>YEAR(B2394)</f>
        <v/>
      </c>
      <c r="B2394">
        <f>'Input EIA Imports Petroleum'!A2393</f>
        <v/>
      </c>
      <c r="C2394">
        <f>'Input EIA Imports Petroleum'!K2393</f>
        <v/>
      </c>
      <c r="D2394">
        <f>'Input EIA Imports Petroleum'!L2393</f>
        <v/>
      </c>
      <c r="E2394">
        <f>VLOOKUP('Input EIA Imports Petroleum'!$E2393,'EIA Petroleum Classification'!$A:$B,2,FALSE)</f>
        <v/>
      </c>
    </row>
    <row r="2395" spans="1:5">
      <c r="A2395">
        <f>YEAR(B2395)</f>
        <v/>
      </c>
      <c r="B2395">
        <f>'Input EIA Imports Petroleum'!A2394</f>
        <v/>
      </c>
      <c r="C2395">
        <f>'Input EIA Imports Petroleum'!K2394</f>
        <v/>
      </c>
      <c r="D2395">
        <f>'Input EIA Imports Petroleum'!L2394</f>
        <v/>
      </c>
      <c r="E2395">
        <f>VLOOKUP('Input EIA Imports Petroleum'!$E2394,'EIA Petroleum Classification'!$A:$B,2,FALSE)</f>
        <v/>
      </c>
    </row>
    <row r="2396" spans="1:5">
      <c r="A2396">
        <f>YEAR(B2396)</f>
        <v/>
      </c>
      <c r="B2396">
        <f>'Input EIA Imports Petroleum'!A2395</f>
        <v/>
      </c>
      <c r="C2396">
        <f>'Input EIA Imports Petroleum'!K2395</f>
        <v/>
      </c>
      <c r="D2396">
        <f>'Input EIA Imports Petroleum'!L2395</f>
        <v/>
      </c>
      <c r="E2396">
        <f>VLOOKUP('Input EIA Imports Petroleum'!$E2395,'EIA Petroleum Classification'!$A:$B,2,FALSE)</f>
        <v/>
      </c>
    </row>
    <row r="2397" spans="1:5">
      <c r="A2397">
        <f>YEAR(B2397)</f>
        <v/>
      </c>
      <c r="B2397">
        <f>'Input EIA Imports Petroleum'!A2396</f>
        <v/>
      </c>
      <c r="C2397">
        <f>'Input EIA Imports Petroleum'!K2396</f>
        <v/>
      </c>
      <c r="D2397">
        <f>'Input EIA Imports Petroleum'!L2396</f>
        <v/>
      </c>
      <c r="E2397">
        <f>VLOOKUP('Input EIA Imports Petroleum'!$E2396,'EIA Petroleum Classification'!$A:$B,2,FALSE)</f>
        <v/>
      </c>
    </row>
    <row r="2398" spans="1:5">
      <c r="A2398">
        <f>YEAR(B2398)</f>
        <v/>
      </c>
      <c r="B2398">
        <f>'Input EIA Imports Petroleum'!A2397</f>
        <v/>
      </c>
      <c r="C2398">
        <f>'Input EIA Imports Petroleum'!K2397</f>
        <v/>
      </c>
      <c r="D2398">
        <f>'Input EIA Imports Petroleum'!L2397</f>
        <v/>
      </c>
      <c r="E2398">
        <f>VLOOKUP('Input EIA Imports Petroleum'!$E2397,'EIA Petroleum Classification'!$A:$B,2,FALSE)</f>
        <v/>
      </c>
    </row>
    <row r="2399" spans="1:5">
      <c r="A2399">
        <f>YEAR(B2399)</f>
        <v/>
      </c>
      <c r="B2399">
        <f>'Input EIA Imports Petroleum'!A2398</f>
        <v/>
      </c>
      <c r="C2399">
        <f>'Input EIA Imports Petroleum'!K2398</f>
        <v/>
      </c>
      <c r="D2399">
        <f>'Input EIA Imports Petroleum'!L2398</f>
        <v/>
      </c>
      <c r="E2399">
        <f>VLOOKUP('Input EIA Imports Petroleum'!$E2398,'EIA Petroleum Classification'!$A:$B,2,FALSE)</f>
        <v/>
      </c>
    </row>
    <row r="2400" spans="1:5">
      <c r="A2400">
        <f>YEAR(B2400)</f>
        <v/>
      </c>
      <c r="B2400">
        <f>'Input EIA Imports Petroleum'!A2399</f>
        <v/>
      </c>
      <c r="C2400">
        <f>'Input EIA Imports Petroleum'!K2399</f>
        <v/>
      </c>
      <c r="D2400">
        <f>'Input EIA Imports Petroleum'!L2399</f>
        <v/>
      </c>
      <c r="E2400">
        <f>VLOOKUP('Input EIA Imports Petroleum'!$E2399,'EIA Petroleum Classification'!$A:$B,2,FALSE)</f>
        <v/>
      </c>
    </row>
    <row r="2401" spans="1:5">
      <c r="A2401">
        <f>YEAR(B2401)</f>
        <v/>
      </c>
      <c r="B2401">
        <f>'Input EIA Imports Petroleum'!A2400</f>
        <v/>
      </c>
      <c r="C2401">
        <f>'Input EIA Imports Petroleum'!K2400</f>
        <v/>
      </c>
      <c r="D2401">
        <f>'Input EIA Imports Petroleum'!L2400</f>
        <v/>
      </c>
      <c r="E2401">
        <f>VLOOKUP('Input EIA Imports Petroleum'!$E2400,'EIA Petroleum Classification'!$A:$B,2,FALSE)</f>
        <v/>
      </c>
    </row>
    <row r="2402" spans="1:5">
      <c r="A2402">
        <f>YEAR(B2402)</f>
        <v/>
      </c>
      <c r="B2402">
        <f>'Input EIA Imports Petroleum'!A2401</f>
        <v/>
      </c>
      <c r="C2402">
        <f>'Input EIA Imports Petroleum'!K2401</f>
        <v/>
      </c>
      <c r="D2402">
        <f>'Input EIA Imports Petroleum'!L2401</f>
        <v/>
      </c>
      <c r="E2402">
        <f>VLOOKUP('Input EIA Imports Petroleum'!$E2401,'EIA Petroleum Classification'!$A:$B,2,FALSE)</f>
        <v/>
      </c>
    </row>
    <row r="2403" spans="1:5">
      <c r="A2403">
        <f>YEAR(B2403)</f>
        <v/>
      </c>
      <c r="B2403">
        <f>'Input EIA Imports Petroleum'!A2402</f>
        <v/>
      </c>
      <c r="C2403">
        <f>'Input EIA Imports Petroleum'!K2402</f>
        <v/>
      </c>
      <c r="D2403">
        <f>'Input EIA Imports Petroleum'!L2402</f>
        <v/>
      </c>
      <c r="E2403">
        <f>VLOOKUP('Input EIA Imports Petroleum'!$E2402,'EIA Petroleum Classification'!$A:$B,2,FALSE)</f>
        <v/>
      </c>
    </row>
    <row r="2404" spans="1:5">
      <c r="A2404">
        <f>YEAR(B2404)</f>
        <v/>
      </c>
      <c r="B2404">
        <f>'Input EIA Imports Petroleum'!A2403</f>
        <v/>
      </c>
      <c r="C2404">
        <f>'Input EIA Imports Petroleum'!K2403</f>
        <v/>
      </c>
      <c r="D2404">
        <f>'Input EIA Imports Petroleum'!L2403</f>
        <v/>
      </c>
      <c r="E2404">
        <f>VLOOKUP('Input EIA Imports Petroleum'!$E2403,'EIA Petroleum Classification'!$A:$B,2,FALSE)</f>
        <v/>
      </c>
    </row>
    <row r="2405" spans="1:5">
      <c r="A2405">
        <f>YEAR(B2405)</f>
        <v/>
      </c>
      <c r="B2405">
        <f>'Input EIA Imports Petroleum'!A2404</f>
        <v/>
      </c>
      <c r="C2405">
        <f>'Input EIA Imports Petroleum'!K2404</f>
        <v/>
      </c>
      <c r="D2405">
        <f>'Input EIA Imports Petroleum'!L2404</f>
        <v/>
      </c>
      <c r="E2405">
        <f>VLOOKUP('Input EIA Imports Petroleum'!$E2404,'EIA Petroleum Classification'!$A:$B,2,FALSE)</f>
        <v/>
      </c>
    </row>
    <row r="2406" spans="1:5">
      <c r="A2406">
        <f>YEAR(B2406)</f>
        <v/>
      </c>
      <c r="B2406">
        <f>'Input EIA Imports Petroleum'!A2405</f>
        <v/>
      </c>
      <c r="C2406">
        <f>'Input EIA Imports Petroleum'!K2405</f>
        <v/>
      </c>
      <c r="D2406">
        <f>'Input EIA Imports Petroleum'!L2405</f>
        <v/>
      </c>
      <c r="E2406">
        <f>VLOOKUP('Input EIA Imports Petroleum'!$E2405,'EIA Petroleum Classification'!$A:$B,2,FALSE)</f>
        <v/>
      </c>
    </row>
    <row r="2407" spans="1:5">
      <c r="A2407">
        <f>YEAR(B2407)</f>
        <v/>
      </c>
      <c r="B2407">
        <f>'Input EIA Imports Petroleum'!A2406</f>
        <v/>
      </c>
      <c r="C2407">
        <f>'Input EIA Imports Petroleum'!K2406</f>
        <v/>
      </c>
      <c r="D2407">
        <f>'Input EIA Imports Petroleum'!L2406</f>
        <v/>
      </c>
      <c r="E2407">
        <f>VLOOKUP('Input EIA Imports Petroleum'!$E2406,'EIA Petroleum Classification'!$A:$B,2,FALSE)</f>
        <v/>
      </c>
    </row>
    <row r="2408" spans="1:5">
      <c r="A2408">
        <f>YEAR(B2408)</f>
        <v/>
      </c>
      <c r="B2408">
        <f>'Input EIA Imports Petroleum'!A2407</f>
        <v/>
      </c>
      <c r="C2408">
        <f>'Input EIA Imports Petroleum'!K2407</f>
        <v/>
      </c>
      <c r="D2408">
        <f>'Input EIA Imports Petroleum'!L2407</f>
        <v/>
      </c>
      <c r="E2408">
        <f>VLOOKUP('Input EIA Imports Petroleum'!$E2407,'EIA Petroleum Classification'!$A:$B,2,FALSE)</f>
        <v/>
      </c>
    </row>
    <row r="2409" spans="1:5">
      <c r="A2409">
        <f>YEAR(B2409)</f>
        <v/>
      </c>
      <c r="B2409">
        <f>'Input EIA Imports Petroleum'!A2408</f>
        <v/>
      </c>
      <c r="C2409">
        <f>'Input EIA Imports Petroleum'!K2408</f>
        <v/>
      </c>
      <c r="D2409">
        <f>'Input EIA Imports Petroleum'!L2408</f>
        <v/>
      </c>
      <c r="E2409">
        <f>VLOOKUP('Input EIA Imports Petroleum'!$E2408,'EIA Petroleum Classification'!$A:$B,2,FALSE)</f>
        <v/>
      </c>
    </row>
    <row r="2410" spans="1:5">
      <c r="A2410">
        <f>YEAR(B2410)</f>
        <v/>
      </c>
      <c r="B2410">
        <f>'Input EIA Imports Petroleum'!A2409</f>
        <v/>
      </c>
      <c r="C2410">
        <f>'Input EIA Imports Petroleum'!K2409</f>
        <v/>
      </c>
      <c r="D2410">
        <f>'Input EIA Imports Petroleum'!L2409</f>
        <v/>
      </c>
      <c r="E2410">
        <f>VLOOKUP('Input EIA Imports Petroleum'!$E2409,'EIA Petroleum Classification'!$A:$B,2,FALSE)</f>
        <v/>
      </c>
    </row>
    <row r="2411" spans="1:5">
      <c r="A2411">
        <f>YEAR(B2411)</f>
        <v/>
      </c>
      <c r="B2411">
        <f>'Input EIA Imports Petroleum'!A2410</f>
        <v/>
      </c>
      <c r="C2411">
        <f>'Input EIA Imports Petroleum'!K2410</f>
        <v/>
      </c>
      <c r="D2411">
        <f>'Input EIA Imports Petroleum'!L2410</f>
        <v/>
      </c>
      <c r="E2411">
        <f>VLOOKUP('Input EIA Imports Petroleum'!$E2410,'EIA Petroleum Classification'!$A:$B,2,FALSE)</f>
        <v/>
      </c>
    </row>
    <row r="2412" spans="1:5">
      <c r="A2412">
        <f>YEAR(B2412)</f>
        <v/>
      </c>
      <c r="B2412">
        <f>'Input EIA Imports Petroleum'!A2411</f>
        <v/>
      </c>
      <c r="C2412">
        <f>'Input EIA Imports Petroleum'!K2411</f>
        <v/>
      </c>
      <c r="D2412">
        <f>'Input EIA Imports Petroleum'!L2411</f>
        <v/>
      </c>
      <c r="E2412">
        <f>VLOOKUP('Input EIA Imports Petroleum'!$E2411,'EIA Petroleum Classification'!$A:$B,2,FALSE)</f>
        <v/>
      </c>
    </row>
    <row r="2413" spans="1:5">
      <c r="A2413">
        <f>YEAR(B2413)</f>
        <v/>
      </c>
      <c r="B2413">
        <f>'Input EIA Imports Petroleum'!A2412</f>
        <v/>
      </c>
      <c r="C2413">
        <f>'Input EIA Imports Petroleum'!K2412</f>
        <v/>
      </c>
      <c r="D2413">
        <f>'Input EIA Imports Petroleum'!L2412</f>
        <v/>
      </c>
      <c r="E2413">
        <f>VLOOKUP('Input EIA Imports Petroleum'!$E2412,'EIA Petroleum Classification'!$A:$B,2,FALSE)</f>
        <v/>
      </c>
    </row>
    <row r="2414" spans="1:5">
      <c r="A2414">
        <f>YEAR(B2414)</f>
        <v/>
      </c>
      <c r="B2414">
        <f>'Input EIA Imports Petroleum'!A2413</f>
        <v/>
      </c>
      <c r="C2414">
        <f>'Input EIA Imports Petroleum'!K2413</f>
        <v/>
      </c>
      <c r="D2414">
        <f>'Input EIA Imports Petroleum'!L2413</f>
        <v/>
      </c>
      <c r="E2414">
        <f>VLOOKUP('Input EIA Imports Petroleum'!$E2413,'EIA Petroleum Classification'!$A:$B,2,FALSE)</f>
        <v/>
      </c>
    </row>
    <row r="2415" spans="1:5">
      <c r="A2415">
        <f>YEAR(B2415)</f>
        <v/>
      </c>
      <c r="B2415">
        <f>'Input EIA Imports Petroleum'!A2414</f>
        <v/>
      </c>
      <c r="C2415">
        <f>'Input EIA Imports Petroleum'!K2414</f>
        <v/>
      </c>
      <c r="D2415">
        <f>'Input EIA Imports Petroleum'!L2414</f>
        <v/>
      </c>
      <c r="E2415">
        <f>VLOOKUP('Input EIA Imports Petroleum'!$E2414,'EIA Petroleum Classification'!$A:$B,2,FALSE)</f>
        <v/>
      </c>
    </row>
    <row r="2416" spans="1:5">
      <c r="A2416">
        <f>YEAR(B2416)</f>
        <v/>
      </c>
      <c r="B2416">
        <f>'Input EIA Imports Petroleum'!A2415</f>
        <v/>
      </c>
      <c r="C2416">
        <f>'Input EIA Imports Petroleum'!K2415</f>
        <v/>
      </c>
      <c r="D2416">
        <f>'Input EIA Imports Petroleum'!L2415</f>
        <v/>
      </c>
      <c r="E2416">
        <f>VLOOKUP('Input EIA Imports Petroleum'!$E2415,'EIA Petroleum Classification'!$A:$B,2,FALSE)</f>
        <v/>
      </c>
    </row>
    <row r="2417" spans="1:5">
      <c r="A2417">
        <f>YEAR(B2417)</f>
        <v/>
      </c>
      <c r="B2417">
        <f>'Input EIA Imports Petroleum'!A2416</f>
        <v/>
      </c>
      <c r="C2417">
        <f>'Input EIA Imports Petroleum'!K2416</f>
        <v/>
      </c>
      <c r="D2417">
        <f>'Input EIA Imports Petroleum'!L2416</f>
        <v/>
      </c>
      <c r="E2417">
        <f>VLOOKUP('Input EIA Imports Petroleum'!$E2416,'EIA Petroleum Classification'!$A:$B,2,FALSE)</f>
        <v/>
      </c>
    </row>
    <row r="2418" spans="1:5">
      <c r="A2418">
        <f>YEAR(B2418)</f>
        <v/>
      </c>
      <c r="B2418">
        <f>'Input EIA Imports Petroleum'!A2417</f>
        <v/>
      </c>
      <c r="C2418">
        <f>'Input EIA Imports Petroleum'!K2417</f>
        <v/>
      </c>
      <c r="D2418">
        <f>'Input EIA Imports Petroleum'!L2417</f>
        <v/>
      </c>
      <c r="E2418">
        <f>VLOOKUP('Input EIA Imports Petroleum'!$E2417,'EIA Petroleum Classification'!$A:$B,2,FALSE)</f>
        <v/>
      </c>
    </row>
    <row r="2419" spans="1:5">
      <c r="A2419">
        <f>YEAR(B2419)</f>
        <v/>
      </c>
      <c r="B2419">
        <f>'Input EIA Imports Petroleum'!A2418</f>
        <v/>
      </c>
      <c r="C2419">
        <f>'Input EIA Imports Petroleum'!K2418</f>
        <v/>
      </c>
      <c r="D2419">
        <f>'Input EIA Imports Petroleum'!L2418</f>
        <v/>
      </c>
      <c r="E2419">
        <f>VLOOKUP('Input EIA Imports Petroleum'!$E2418,'EIA Petroleum Classification'!$A:$B,2,FALSE)</f>
        <v/>
      </c>
    </row>
    <row r="2420" spans="1:5">
      <c r="A2420">
        <f>YEAR(B2420)</f>
        <v/>
      </c>
      <c r="B2420">
        <f>'Input EIA Imports Petroleum'!A2419</f>
        <v/>
      </c>
      <c r="C2420">
        <f>'Input EIA Imports Petroleum'!K2419</f>
        <v/>
      </c>
      <c r="D2420">
        <f>'Input EIA Imports Petroleum'!L2419</f>
        <v/>
      </c>
      <c r="E2420">
        <f>VLOOKUP('Input EIA Imports Petroleum'!$E2419,'EIA Petroleum Classification'!$A:$B,2,FALSE)</f>
        <v/>
      </c>
    </row>
    <row r="2421" spans="1:5">
      <c r="A2421">
        <f>YEAR(B2421)</f>
        <v/>
      </c>
      <c r="B2421">
        <f>'Input EIA Imports Petroleum'!A2420</f>
        <v/>
      </c>
      <c r="C2421">
        <f>'Input EIA Imports Petroleum'!K2420</f>
        <v/>
      </c>
      <c r="D2421">
        <f>'Input EIA Imports Petroleum'!L2420</f>
        <v/>
      </c>
      <c r="E2421">
        <f>VLOOKUP('Input EIA Imports Petroleum'!$E2420,'EIA Petroleum Classification'!$A:$B,2,FALSE)</f>
        <v/>
      </c>
    </row>
    <row r="2422" spans="1:5">
      <c r="A2422">
        <f>YEAR(B2422)</f>
        <v/>
      </c>
      <c r="B2422">
        <f>'Input EIA Imports Petroleum'!A2421</f>
        <v/>
      </c>
      <c r="C2422">
        <f>'Input EIA Imports Petroleum'!K2421</f>
        <v/>
      </c>
      <c r="D2422">
        <f>'Input EIA Imports Petroleum'!L2421</f>
        <v/>
      </c>
      <c r="E2422">
        <f>VLOOKUP('Input EIA Imports Petroleum'!$E2421,'EIA Petroleum Classification'!$A:$B,2,FALSE)</f>
        <v/>
      </c>
    </row>
    <row r="2423" spans="1:5">
      <c r="A2423">
        <f>YEAR(B2423)</f>
        <v/>
      </c>
      <c r="B2423">
        <f>'Input EIA Imports Petroleum'!A2422</f>
        <v/>
      </c>
      <c r="C2423">
        <f>'Input EIA Imports Petroleum'!K2422</f>
        <v/>
      </c>
      <c r="D2423">
        <f>'Input EIA Imports Petroleum'!L2422</f>
        <v/>
      </c>
      <c r="E2423">
        <f>VLOOKUP('Input EIA Imports Petroleum'!$E2422,'EIA Petroleum Classification'!$A:$B,2,FALSE)</f>
        <v/>
      </c>
    </row>
    <row r="2424" spans="1:5">
      <c r="A2424">
        <f>YEAR(B2424)</f>
        <v/>
      </c>
      <c r="B2424">
        <f>'Input EIA Imports Petroleum'!A2423</f>
        <v/>
      </c>
      <c r="C2424">
        <f>'Input EIA Imports Petroleum'!K2423</f>
        <v/>
      </c>
      <c r="D2424">
        <f>'Input EIA Imports Petroleum'!L2423</f>
        <v/>
      </c>
      <c r="E2424">
        <f>VLOOKUP('Input EIA Imports Petroleum'!$E2423,'EIA Petroleum Classification'!$A:$B,2,FALSE)</f>
        <v/>
      </c>
    </row>
    <row r="2425" spans="1:5">
      <c r="A2425">
        <f>YEAR(B2425)</f>
        <v/>
      </c>
      <c r="B2425">
        <f>'Input EIA Imports Petroleum'!A2424</f>
        <v/>
      </c>
      <c r="C2425">
        <f>'Input EIA Imports Petroleum'!K2424</f>
        <v/>
      </c>
      <c r="D2425">
        <f>'Input EIA Imports Petroleum'!L2424</f>
        <v/>
      </c>
      <c r="E2425">
        <f>VLOOKUP('Input EIA Imports Petroleum'!$E2424,'EIA Petroleum Classification'!$A:$B,2,FALSE)</f>
        <v/>
      </c>
    </row>
    <row r="2426" spans="1:5">
      <c r="A2426">
        <f>YEAR(B2426)</f>
        <v/>
      </c>
      <c r="B2426">
        <f>'Input EIA Imports Petroleum'!A2425</f>
        <v/>
      </c>
      <c r="C2426">
        <f>'Input EIA Imports Petroleum'!K2425</f>
        <v/>
      </c>
      <c r="D2426">
        <f>'Input EIA Imports Petroleum'!L2425</f>
        <v/>
      </c>
      <c r="E2426">
        <f>VLOOKUP('Input EIA Imports Petroleum'!$E2425,'EIA Petroleum Classification'!$A:$B,2,FALSE)</f>
        <v/>
      </c>
    </row>
    <row r="2427" spans="1:5">
      <c r="A2427">
        <f>YEAR(B2427)</f>
        <v/>
      </c>
      <c r="B2427">
        <f>'Input EIA Imports Petroleum'!A2426</f>
        <v/>
      </c>
      <c r="C2427">
        <f>'Input EIA Imports Petroleum'!K2426</f>
        <v/>
      </c>
      <c r="D2427">
        <f>'Input EIA Imports Petroleum'!L2426</f>
        <v/>
      </c>
      <c r="E2427">
        <f>VLOOKUP('Input EIA Imports Petroleum'!$E2426,'EIA Petroleum Classification'!$A:$B,2,FALSE)</f>
        <v/>
      </c>
    </row>
    <row r="2428" spans="1:5">
      <c r="A2428">
        <f>YEAR(B2428)</f>
        <v/>
      </c>
      <c r="B2428">
        <f>'Input EIA Imports Petroleum'!A2427</f>
        <v/>
      </c>
      <c r="C2428">
        <f>'Input EIA Imports Petroleum'!K2427</f>
        <v/>
      </c>
      <c r="D2428">
        <f>'Input EIA Imports Petroleum'!L2427</f>
        <v/>
      </c>
      <c r="E2428">
        <f>VLOOKUP('Input EIA Imports Petroleum'!$E2427,'EIA Petroleum Classification'!$A:$B,2,FALSE)</f>
        <v/>
      </c>
    </row>
    <row r="2429" spans="1:5">
      <c r="A2429">
        <f>YEAR(B2429)</f>
        <v/>
      </c>
      <c r="B2429">
        <f>'Input EIA Imports Petroleum'!A2428</f>
        <v/>
      </c>
      <c r="C2429">
        <f>'Input EIA Imports Petroleum'!K2428</f>
        <v/>
      </c>
      <c r="D2429">
        <f>'Input EIA Imports Petroleum'!L2428</f>
        <v/>
      </c>
      <c r="E2429">
        <f>VLOOKUP('Input EIA Imports Petroleum'!$E2428,'EIA Petroleum Classification'!$A:$B,2,FALSE)</f>
        <v/>
      </c>
    </row>
    <row r="2430" spans="1:5">
      <c r="A2430">
        <f>YEAR(B2430)</f>
        <v/>
      </c>
      <c r="B2430">
        <f>'Input EIA Imports Petroleum'!A2429</f>
        <v/>
      </c>
      <c r="C2430">
        <f>'Input EIA Imports Petroleum'!K2429</f>
        <v/>
      </c>
      <c r="D2430">
        <f>'Input EIA Imports Petroleum'!L2429</f>
        <v/>
      </c>
      <c r="E2430">
        <f>VLOOKUP('Input EIA Imports Petroleum'!$E2429,'EIA Petroleum Classification'!$A:$B,2,FALSE)</f>
        <v/>
      </c>
    </row>
    <row r="2431" spans="1:5">
      <c r="A2431">
        <f>YEAR(B2431)</f>
        <v/>
      </c>
      <c r="B2431">
        <f>'Input EIA Imports Petroleum'!A2430</f>
        <v/>
      </c>
      <c r="C2431">
        <f>'Input EIA Imports Petroleum'!K2430</f>
        <v/>
      </c>
      <c r="D2431">
        <f>'Input EIA Imports Petroleum'!L2430</f>
        <v/>
      </c>
      <c r="E2431">
        <f>VLOOKUP('Input EIA Imports Petroleum'!$E2430,'EIA Petroleum Classification'!$A:$B,2,FALSE)</f>
        <v/>
      </c>
    </row>
    <row r="2432" spans="1:5">
      <c r="A2432">
        <f>YEAR(B2432)</f>
        <v/>
      </c>
      <c r="B2432">
        <f>'Input EIA Imports Petroleum'!A2431</f>
        <v/>
      </c>
      <c r="C2432">
        <f>'Input EIA Imports Petroleum'!K2431</f>
        <v/>
      </c>
      <c r="D2432">
        <f>'Input EIA Imports Petroleum'!L2431</f>
        <v/>
      </c>
      <c r="E2432">
        <f>VLOOKUP('Input EIA Imports Petroleum'!$E2431,'EIA Petroleum Classification'!$A:$B,2,FALSE)</f>
        <v/>
      </c>
    </row>
    <row r="2433" spans="1:5">
      <c r="A2433">
        <f>YEAR(B2433)</f>
        <v/>
      </c>
      <c r="B2433">
        <f>'Input EIA Imports Petroleum'!A2432</f>
        <v/>
      </c>
      <c r="C2433">
        <f>'Input EIA Imports Petroleum'!K2432</f>
        <v/>
      </c>
      <c r="D2433">
        <f>'Input EIA Imports Petroleum'!L2432</f>
        <v/>
      </c>
      <c r="E2433">
        <f>VLOOKUP('Input EIA Imports Petroleum'!$E2432,'EIA Petroleum Classification'!$A:$B,2,FALSE)</f>
        <v/>
      </c>
    </row>
    <row r="2434" spans="1:5">
      <c r="A2434">
        <f>YEAR(B2434)</f>
        <v/>
      </c>
      <c r="B2434">
        <f>'Input EIA Imports Petroleum'!A2433</f>
        <v/>
      </c>
      <c r="C2434">
        <f>'Input EIA Imports Petroleum'!K2433</f>
        <v/>
      </c>
      <c r="D2434">
        <f>'Input EIA Imports Petroleum'!L2433</f>
        <v/>
      </c>
      <c r="E2434">
        <f>VLOOKUP('Input EIA Imports Petroleum'!$E2433,'EIA Petroleum Classification'!$A:$B,2,FALSE)</f>
        <v/>
      </c>
    </row>
    <row r="2435" spans="1:5">
      <c r="A2435">
        <f>YEAR(B2435)</f>
        <v/>
      </c>
      <c r="B2435">
        <f>'Input EIA Imports Petroleum'!A2434</f>
        <v/>
      </c>
      <c r="C2435">
        <f>'Input EIA Imports Petroleum'!K2434</f>
        <v/>
      </c>
      <c r="D2435">
        <f>'Input EIA Imports Petroleum'!L2434</f>
        <v/>
      </c>
      <c r="E2435">
        <f>VLOOKUP('Input EIA Imports Petroleum'!$E2434,'EIA Petroleum Classification'!$A:$B,2,FALSE)</f>
        <v/>
      </c>
    </row>
    <row r="2436" spans="1:5">
      <c r="A2436">
        <f>YEAR(B2436)</f>
        <v/>
      </c>
      <c r="B2436">
        <f>'Input EIA Imports Petroleum'!A2435</f>
        <v/>
      </c>
      <c r="C2436">
        <f>'Input EIA Imports Petroleum'!K2435</f>
        <v/>
      </c>
      <c r="D2436">
        <f>'Input EIA Imports Petroleum'!L2435</f>
        <v/>
      </c>
      <c r="E2436">
        <f>VLOOKUP('Input EIA Imports Petroleum'!$E2435,'EIA Petroleum Classification'!$A:$B,2,FALSE)</f>
        <v/>
      </c>
    </row>
    <row r="2437" spans="1:5">
      <c r="A2437">
        <f>YEAR(B2437)</f>
        <v/>
      </c>
      <c r="B2437">
        <f>'Input EIA Imports Petroleum'!A2436</f>
        <v/>
      </c>
      <c r="C2437">
        <f>'Input EIA Imports Petroleum'!K2436</f>
        <v/>
      </c>
      <c r="D2437">
        <f>'Input EIA Imports Petroleum'!L2436</f>
        <v/>
      </c>
      <c r="E2437">
        <f>VLOOKUP('Input EIA Imports Petroleum'!$E2436,'EIA Petroleum Classification'!$A:$B,2,FALSE)</f>
        <v/>
      </c>
    </row>
    <row r="2438" spans="1:5">
      <c r="A2438">
        <f>YEAR(B2438)</f>
        <v/>
      </c>
      <c r="B2438">
        <f>'Input EIA Imports Petroleum'!A2437</f>
        <v/>
      </c>
      <c r="C2438">
        <f>'Input EIA Imports Petroleum'!K2437</f>
        <v/>
      </c>
      <c r="D2438">
        <f>'Input EIA Imports Petroleum'!L2437</f>
        <v/>
      </c>
      <c r="E2438">
        <f>VLOOKUP('Input EIA Imports Petroleum'!$E2437,'EIA Petroleum Classification'!$A:$B,2,FALSE)</f>
        <v/>
      </c>
    </row>
    <row r="2439" spans="1:5">
      <c r="A2439">
        <f>YEAR(B2439)</f>
        <v/>
      </c>
      <c r="B2439">
        <f>'Input EIA Imports Petroleum'!A2438</f>
        <v/>
      </c>
      <c r="C2439">
        <f>'Input EIA Imports Petroleum'!K2438</f>
        <v/>
      </c>
      <c r="D2439">
        <f>'Input EIA Imports Petroleum'!L2438</f>
        <v/>
      </c>
      <c r="E2439">
        <f>VLOOKUP('Input EIA Imports Petroleum'!$E2438,'EIA Petroleum Classification'!$A:$B,2,FALSE)</f>
        <v/>
      </c>
    </row>
    <row r="2440" spans="1:5">
      <c r="A2440">
        <f>YEAR(B2440)</f>
        <v/>
      </c>
      <c r="B2440">
        <f>'Input EIA Imports Petroleum'!A2439</f>
        <v/>
      </c>
      <c r="C2440">
        <f>'Input EIA Imports Petroleum'!K2439</f>
        <v/>
      </c>
      <c r="D2440">
        <f>'Input EIA Imports Petroleum'!L2439</f>
        <v/>
      </c>
      <c r="E2440">
        <f>VLOOKUP('Input EIA Imports Petroleum'!$E2439,'EIA Petroleum Classification'!$A:$B,2,FALSE)</f>
        <v/>
      </c>
    </row>
    <row r="2441" spans="1:5">
      <c r="A2441">
        <f>YEAR(B2441)</f>
        <v/>
      </c>
      <c r="B2441">
        <f>'Input EIA Imports Petroleum'!A2440</f>
        <v/>
      </c>
      <c r="C2441">
        <f>'Input EIA Imports Petroleum'!K2440</f>
        <v/>
      </c>
      <c r="D2441">
        <f>'Input EIA Imports Petroleum'!L2440</f>
        <v/>
      </c>
      <c r="E2441">
        <f>VLOOKUP('Input EIA Imports Petroleum'!$E2440,'EIA Petroleum Classification'!$A:$B,2,FALSE)</f>
        <v/>
      </c>
    </row>
    <row r="2442" spans="1:5">
      <c r="A2442">
        <f>YEAR(B2442)</f>
        <v/>
      </c>
      <c r="B2442">
        <f>'Input EIA Imports Petroleum'!A2441</f>
        <v/>
      </c>
      <c r="C2442">
        <f>'Input EIA Imports Petroleum'!K2441</f>
        <v/>
      </c>
      <c r="D2442">
        <f>'Input EIA Imports Petroleum'!L2441</f>
        <v/>
      </c>
      <c r="E2442">
        <f>VLOOKUP('Input EIA Imports Petroleum'!$E2441,'EIA Petroleum Classification'!$A:$B,2,FALSE)</f>
        <v/>
      </c>
    </row>
    <row r="2443" spans="1:5">
      <c r="A2443">
        <f>YEAR(B2443)</f>
        <v/>
      </c>
      <c r="B2443">
        <f>'Input EIA Imports Petroleum'!A2442</f>
        <v/>
      </c>
      <c r="C2443">
        <f>'Input EIA Imports Petroleum'!K2442</f>
        <v/>
      </c>
      <c r="D2443">
        <f>'Input EIA Imports Petroleum'!L2442</f>
        <v/>
      </c>
      <c r="E2443">
        <f>VLOOKUP('Input EIA Imports Petroleum'!$E2442,'EIA Petroleum Classification'!$A:$B,2,FALSE)</f>
        <v/>
      </c>
    </row>
    <row r="2444" spans="1:5">
      <c r="A2444">
        <f>YEAR(B2444)</f>
        <v/>
      </c>
      <c r="B2444">
        <f>'Input EIA Imports Petroleum'!A2443</f>
        <v/>
      </c>
      <c r="C2444">
        <f>'Input EIA Imports Petroleum'!K2443</f>
        <v/>
      </c>
      <c r="D2444">
        <f>'Input EIA Imports Petroleum'!L2443</f>
        <v/>
      </c>
      <c r="E2444">
        <f>VLOOKUP('Input EIA Imports Petroleum'!$E2443,'EIA Petroleum Classification'!$A:$B,2,FALSE)</f>
        <v/>
      </c>
    </row>
    <row r="2445" spans="1:5">
      <c r="A2445">
        <f>YEAR(B2445)</f>
        <v/>
      </c>
      <c r="B2445">
        <f>'Input EIA Imports Petroleum'!A2444</f>
        <v/>
      </c>
      <c r="C2445">
        <f>'Input EIA Imports Petroleum'!K2444</f>
        <v/>
      </c>
      <c r="D2445">
        <f>'Input EIA Imports Petroleum'!L2444</f>
        <v/>
      </c>
      <c r="E2445">
        <f>VLOOKUP('Input EIA Imports Petroleum'!$E2444,'EIA Petroleum Classification'!$A:$B,2,FALSE)</f>
        <v/>
      </c>
    </row>
    <row r="2446" spans="1:5">
      <c r="A2446">
        <f>YEAR(B2446)</f>
        <v/>
      </c>
      <c r="B2446">
        <f>'Input EIA Imports Petroleum'!A2445</f>
        <v/>
      </c>
      <c r="C2446">
        <f>'Input EIA Imports Petroleum'!K2445</f>
        <v/>
      </c>
      <c r="D2446">
        <f>'Input EIA Imports Petroleum'!L2445</f>
        <v/>
      </c>
      <c r="E2446">
        <f>VLOOKUP('Input EIA Imports Petroleum'!$E2445,'EIA Petroleum Classification'!$A:$B,2,FALSE)</f>
        <v/>
      </c>
    </row>
    <row r="2447" spans="1:5">
      <c r="A2447">
        <f>YEAR(B2447)</f>
        <v/>
      </c>
      <c r="B2447">
        <f>'Input EIA Imports Petroleum'!A2446</f>
        <v/>
      </c>
      <c r="C2447">
        <f>'Input EIA Imports Petroleum'!K2446</f>
        <v/>
      </c>
      <c r="D2447">
        <f>'Input EIA Imports Petroleum'!L2446</f>
        <v/>
      </c>
      <c r="E2447">
        <f>VLOOKUP('Input EIA Imports Petroleum'!$E2446,'EIA Petroleum Classification'!$A:$B,2,FALSE)</f>
        <v/>
      </c>
    </row>
    <row r="2448" spans="1:5">
      <c r="A2448">
        <f>YEAR(B2448)</f>
        <v/>
      </c>
      <c r="B2448">
        <f>'Input EIA Imports Petroleum'!A2447</f>
        <v/>
      </c>
      <c r="C2448">
        <f>'Input EIA Imports Petroleum'!K2447</f>
        <v/>
      </c>
      <c r="D2448">
        <f>'Input EIA Imports Petroleum'!L2447</f>
        <v/>
      </c>
      <c r="E2448">
        <f>VLOOKUP('Input EIA Imports Petroleum'!$E2447,'EIA Petroleum Classification'!$A:$B,2,FALSE)</f>
        <v/>
      </c>
    </row>
    <row r="2449" spans="1:5">
      <c r="A2449">
        <f>YEAR(B2449)</f>
        <v/>
      </c>
      <c r="B2449">
        <f>'Input EIA Imports Petroleum'!A2448</f>
        <v/>
      </c>
      <c r="C2449">
        <f>'Input EIA Imports Petroleum'!K2448</f>
        <v/>
      </c>
      <c r="D2449">
        <f>'Input EIA Imports Petroleum'!L2448</f>
        <v/>
      </c>
      <c r="E2449">
        <f>VLOOKUP('Input EIA Imports Petroleum'!$E2448,'EIA Petroleum Classification'!$A:$B,2,FALSE)</f>
        <v/>
      </c>
    </row>
    <row r="2450" spans="1:5">
      <c r="A2450">
        <f>YEAR(B2450)</f>
        <v/>
      </c>
      <c r="B2450">
        <f>'Input EIA Imports Petroleum'!A2449</f>
        <v/>
      </c>
      <c r="C2450">
        <f>'Input EIA Imports Petroleum'!K2449</f>
        <v/>
      </c>
      <c r="D2450">
        <f>'Input EIA Imports Petroleum'!L2449</f>
        <v/>
      </c>
      <c r="E2450">
        <f>VLOOKUP('Input EIA Imports Petroleum'!$E2449,'EIA Petroleum Classification'!$A:$B,2,FALSE)</f>
        <v/>
      </c>
    </row>
    <row r="2451" spans="1:5">
      <c r="A2451">
        <f>YEAR(B2451)</f>
        <v/>
      </c>
      <c r="B2451">
        <f>'Input EIA Imports Petroleum'!A2450</f>
        <v/>
      </c>
      <c r="C2451">
        <f>'Input EIA Imports Petroleum'!K2450</f>
        <v/>
      </c>
      <c r="D2451">
        <f>'Input EIA Imports Petroleum'!L2450</f>
        <v/>
      </c>
      <c r="E2451">
        <f>VLOOKUP('Input EIA Imports Petroleum'!$E2450,'EIA Petroleum Classification'!$A:$B,2,FALSE)</f>
        <v/>
      </c>
    </row>
    <row r="2452" spans="1:5">
      <c r="A2452">
        <f>YEAR(B2452)</f>
        <v/>
      </c>
      <c r="B2452">
        <f>'Input EIA Imports Petroleum'!A2451</f>
        <v/>
      </c>
      <c r="C2452">
        <f>'Input EIA Imports Petroleum'!K2451</f>
        <v/>
      </c>
      <c r="D2452">
        <f>'Input EIA Imports Petroleum'!L2451</f>
        <v/>
      </c>
      <c r="E2452">
        <f>VLOOKUP('Input EIA Imports Petroleum'!$E2451,'EIA Petroleum Classification'!$A:$B,2,FALSE)</f>
        <v/>
      </c>
    </row>
    <row r="2453" spans="1:5">
      <c r="A2453">
        <f>YEAR(B2453)</f>
        <v/>
      </c>
      <c r="B2453">
        <f>'Input EIA Imports Petroleum'!A2452</f>
        <v/>
      </c>
      <c r="C2453">
        <f>'Input EIA Imports Petroleum'!K2452</f>
        <v/>
      </c>
      <c r="D2453">
        <f>'Input EIA Imports Petroleum'!L2452</f>
        <v/>
      </c>
      <c r="E2453">
        <f>VLOOKUP('Input EIA Imports Petroleum'!$E2452,'EIA Petroleum Classification'!$A:$B,2,FALSE)</f>
        <v/>
      </c>
    </row>
    <row r="2454" spans="1:5">
      <c r="A2454">
        <f>YEAR(B2454)</f>
        <v/>
      </c>
      <c r="B2454">
        <f>'Input EIA Imports Petroleum'!A2453</f>
        <v/>
      </c>
      <c r="C2454">
        <f>'Input EIA Imports Petroleum'!K2453</f>
        <v/>
      </c>
      <c r="D2454">
        <f>'Input EIA Imports Petroleum'!L2453</f>
        <v/>
      </c>
      <c r="E2454">
        <f>VLOOKUP('Input EIA Imports Petroleum'!$E2453,'EIA Petroleum Classification'!$A:$B,2,FALSE)</f>
        <v/>
      </c>
    </row>
    <row r="2455" spans="1:5">
      <c r="A2455">
        <f>YEAR(B2455)</f>
        <v/>
      </c>
      <c r="B2455">
        <f>'Input EIA Imports Petroleum'!A2454</f>
        <v/>
      </c>
      <c r="C2455">
        <f>'Input EIA Imports Petroleum'!K2454</f>
        <v/>
      </c>
      <c r="D2455">
        <f>'Input EIA Imports Petroleum'!L2454</f>
        <v/>
      </c>
      <c r="E2455">
        <f>VLOOKUP('Input EIA Imports Petroleum'!$E2454,'EIA Petroleum Classification'!$A:$B,2,FALSE)</f>
        <v/>
      </c>
    </row>
    <row r="2456" spans="1:5">
      <c r="A2456">
        <f>YEAR(B2456)</f>
        <v/>
      </c>
      <c r="B2456">
        <f>'Input EIA Imports Petroleum'!A2455</f>
        <v/>
      </c>
      <c r="C2456">
        <f>'Input EIA Imports Petroleum'!K2455</f>
        <v/>
      </c>
      <c r="D2456">
        <f>'Input EIA Imports Petroleum'!L2455</f>
        <v/>
      </c>
      <c r="E2456">
        <f>VLOOKUP('Input EIA Imports Petroleum'!$E2455,'EIA Petroleum Classification'!$A:$B,2,FALSE)</f>
        <v/>
      </c>
    </row>
    <row r="2457" spans="1:5">
      <c r="A2457">
        <f>YEAR(B2457)</f>
        <v/>
      </c>
      <c r="B2457">
        <f>'Input EIA Imports Petroleum'!A2456</f>
        <v/>
      </c>
      <c r="C2457">
        <f>'Input EIA Imports Petroleum'!K2456</f>
        <v/>
      </c>
      <c r="D2457">
        <f>'Input EIA Imports Petroleum'!L2456</f>
        <v/>
      </c>
      <c r="E2457">
        <f>VLOOKUP('Input EIA Imports Petroleum'!$E2456,'EIA Petroleum Classification'!$A:$B,2,FALSE)</f>
        <v/>
      </c>
    </row>
    <row r="2458" spans="1:5">
      <c r="A2458">
        <f>YEAR(B2458)</f>
        <v/>
      </c>
      <c r="B2458">
        <f>'Input EIA Imports Petroleum'!A2457</f>
        <v/>
      </c>
      <c r="C2458">
        <f>'Input EIA Imports Petroleum'!K2457</f>
        <v/>
      </c>
      <c r="D2458">
        <f>'Input EIA Imports Petroleum'!L2457</f>
        <v/>
      </c>
      <c r="E2458">
        <f>VLOOKUP('Input EIA Imports Petroleum'!$E2457,'EIA Petroleum Classification'!$A:$B,2,FALSE)</f>
        <v/>
      </c>
    </row>
    <row r="2459" spans="1:5">
      <c r="A2459">
        <f>YEAR(B2459)</f>
        <v/>
      </c>
      <c r="B2459">
        <f>'Input EIA Imports Petroleum'!A2458</f>
        <v/>
      </c>
      <c r="C2459">
        <f>'Input EIA Imports Petroleum'!K2458</f>
        <v/>
      </c>
      <c r="D2459">
        <f>'Input EIA Imports Petroleum'!L2458</f>
        <v/>
      </c>
      <c r="E2459">
        <f>VLOOKUP('Input EIA Imports Petroleum'!$E2458,'EIA Petroleum Classification'!$A:$B,2,FALSE)</f>
        <v/>
      </c>
    </row>
    <row r="2460" spans="1:5">
      <c r="A2460">
        <f>YEAR(B2460)</f>
        <v/>
      </c>
      <c r="B2460">
        <f>'Input EIA Imports Petroleum'!A2459</f>
        <v/>
      </c>
      <c r="C2460">
        <f>'Input EIA Imports Petroleum'!K2459</f>
        <v/>
      </c>
      <c r="D2460">
        <f>'Input EIA Imports Petroleum'!L2459</f>
        <v/>
      </c>
      <c r="E2460">
        <f>VLOOKUP('Input EIA Imports Petroleum'!$E2459,'EIA Petroleum Classification'!$A:$B,2,FALSE)</f>
        <v/>
      </c>
    </row>
    <row r="2461" spans="1:5">
      <c r="A2461">
        <f>YEAR(B2461)</f>
        <v/>
      </c>
      <c r="B2461">
        <f>'Input EIA Imports Petroleum'!A2460</f>
        <v/>
      </c>
      <c r="C2461">
        <f>'Input EIA Imports Petroleum'!K2460</f>
        <v/>
      </c>
      <c r="D2461">
        <f>'Input EIA Imports Petroleum'!L2460</f>
        <v/>
      </c>
      <c r="E2461">
        <f>VLOOKUP('Input EIA Imports Petroleum'!$E2460,'EIA Petroleum Classification'!$A:$B,2,FALSE)</f>
        <v/>
      </c>
    </row>
    <row r="2462" spans="1:5">
      <c r="A2462">
        <f>YEAR(B2462)</f>
        <v/>
      </c>
      <c r="B2462">
        <f>'Input EIA Imports Petroleum'!A2461</f>
        <v/>
      </c>
      <c r="C2462">
        <f>'Input EIA Imports Petroleum'!K2461</f>
        <v/>
      </c>
      <c r="D2462">
        <f>'Input EIA Imports Petroleum'!L2461</f>
        <v/>
      </c>
      <c r="E2462">
        <f>VLOOKUP('Input EIA Imports Petroleum'!$E2461,'EIA Petroleum Classification'!$A:$B,2,FALSE)</f>
        <v/>
      </c>
    </row>
    <row r="2463" spans="1:5">
      <c r="A2463">
        <f>YEAR(B2463)</f>
        <v/>
      </c>
      <c r="B2463">
        <f>'Input EIA Imports Petroleum'!A2462</f>
        <v/>
      </c>
      <c r="C2463">
        <f>'Input EIA Imports Petroleum'!K2462</f>
        <v/>
      </c>
      <c r="D2463">
        <f>'Input EIA Imports Petroleum'!L2462</f>
        <v/>
      </c>
      <c r="E2463">
        <f>VLOOKUP('Input EIA Imports Petroleum'!$E2462,'EIA Petroleum Classification'!$A:$B,2,FALSE)</f>
        <v/>
      </c>
    </row>
    <row r="2464" spans="1:5">
      <c r="A2464">
        <f>YEAR(B2464)</f>
        <v/>
      </c>
      <c r="B2464">
        <f>'Input EIA Imports Petroleum'!A2463</f>
        <v/>
      </c>
      <c r="C2464">
        <f>'Input EIA Imports Petroleum'!K2463</f>
        <v/>
      </c>
      <c r="D2464">
        <f>'Input EIA Imports Petroleum'!L2463</f>
        <v/>
      </c>
      <c r="E2464">
        <f>VLOOKUP('Input EIA Imports Petroleum'!$E2463,'EIA Petroleum Classification'!$A:$B,2,FALSE)</f>
        <v/>
      </c>
    </row>
    <row r="2465" spans="1:5">
      <c r="A2465">
        <f>YEAR(B2465)</f>
        <v/>
      </c>
      <c r="B2465">
        <f>'Input EIA Imports Petroleum'!A2464</f>
        <v/>
      </c>
      <c r="C2465">
        <f>'Input EIA Imports Petroleum'!K2464</f>
        <v/>
      </c>
      <c r="D2465">
        <f>'Input EIA Imports Petroleum'!L2464</f>
        <v/>
      </c>
      <c r="E2465">
        <f>VLOOKUP('Input EIA Imports Petroleum'!$E2464,'EIA Petroleum Classification'!$A:$B,2,FALSE)</f>
        <v/>
      </c>
    </row>
    <row r="2466" spans="1:5">
      <c r="A2466">
        <f>YEAR(B2466)</f>
        <v/>
      </c>
      <c r="B2466">
        <f>'Input EIA Imports Petroleum'!A2465</f>
        <v/>
      </c>
      <c r="C2466">
        <f>'Input EIA Imports Petroleum'!K2465</f>
        <v/>
      </c>
      <c r="D2466">
        <f>'Input EIA Imports Petroleum'!L2465</f>
        <v/>
      </c>
      <c r="E2466">
        <f>VLOOKUP('Input EIA Imports Petroleum'!$E2465,'EIA Petroleum Classification'!$A:$B,2,FALSE)</f>
        <v/>
      </c>
    </row>
    <row r="2467" spans="1:5">
      <c r="A2467">
        <f>YEAR(B2467)</f>
        <v/>
      </c>
      <c r="B2467">
        <f>'Input EIA Imports Petroleum'!A2466</f>
        <v/>
      </c>
      <c r="C2467">
        <f>'Input EIA Imports Petroleum'!K2466</f>
        <v/>
      </c>
      <c r="D2467">
        <f>'Input EIA Imports Petroleum'!L2466</f>
        <v/>
      </c>
      <c r="E2467">
        <f>VLOOKUP('Input EIA Imports Petroleum'!$E2466,'EIA Petroleum Classification'!$A:$B,2,FALSE)</f>
        <v/>
      </c>
    </row>
    <row r="2468" spans="1:5">
      <c r="A2468">
        <f>YEAR(B2468)</f>
        <v/>
      </c>
      <c r="B2468">
        <f>'Input EIA Imports Petroleum'!A2467</f>
        <v/>
      </c>
      <c r="C2468">
        <f>'Input EIA Imports Petroleum'!K2467</f>
        <v/>
      </c>
      <c r="D2468">
        <f>'Input EIA Imports Petroleum'!L2467</f>
        <v/>
      </c>
      <c r="E2468">
        <f>VLOOKUP('Input EIA Imports Petroleum'!$E2467,'EIA Petroleum Classification'!$A:$B,2,FALSE)</f>
        <v/>
      </c>
    </row>
    <row r="2469" spans="1:5">
      <c r="A2469">
        <f>YEAR(B2469)</f>
        <v/>
      </c>
      <c r="B2469">
        <f>'Input EIA Imports Petroleum'!A2468</f>
        <v/>
      </c>
      <c r="C2469">
        <f>'Input EIA Imports Petroleum'!K2468</f>
        <v/>
      </c>
      <c r="D2469">
        <f>'Input EIA Imports Petroleum'!L2468</f>
        <v/>
      </c>
      <c r="E2469">
        <f>VLOOKUP('Input EIA Imports Petroleum'!$E2468,'EIA Petroleum Classification'!$A:$B,2,FALSE)</f>
        <v/>
      </c>
    </row>
    <row r="2470" spans="1:5">
      <c r="A2470">
        <f>YEAR(B2470)</f>
        <v/>
      </c>
      <c r="B2470">
        <f>'Input EIA Imports Petroleum'!A2469</f>
        <v/>
      </c>
      <c r="C2470">
        <f>'Input EIA Imports Petroleum'!K2469</f>
        <v/>
      </c>
      <c r="D2470">
        <f>'Input EIA Imports Petroleum'!L2469</f>
        <v/>
      </c>
      <c r="E2470">
        <f>VLOOKUP('Input EIA Imports Petroleum'!$E2469,'EIA Petroleum Classification'!$A:$B,2,FALSE)</f>
        <v/>
      </c>
    </row>
    <row r="2471" spans="1:5">
      <c r="A2471">
        <f>YEAR(B2471)</f>
        <v/>
      </c>
      <c r="B2471">
        <f>'Input EIA Imports Petroleum'!A2470</f>
        <v/>
      </c>
      <c r="C2471">
        <f>'Input EIA Imports Petroleum'!K2470</f>
        <v/>
      </c>
      <c r="D2471">
        <f>'Input EIA Imports Petroleum'!L2470</f>
        <v/>
      </c>
      <c r="E2471">
        <f>VLOOKUP('Input EIA Imports Petroleum'!$E2470,'EIA Petroleum Classification'!$A:$B,2,FALSE)</f>
        <v/>
      </c>
    </row>
    <row r="2472" spans="1:5">
      <c r="A2472">
        <f>YEAR(B2472)</f>
        <v/>
      </c>
      <c r="B2472">
        <f>'Input EIA Imports Petroleum'!A2471</f>
        <v/>
      </c>
      <c r="C2472">
        <f>'Input EIA Imports Petroleum'!K2471</f>
        <v/>
      </c>
      <c r="D2472">
        <f>'Input EIA Imports Petroleum'!L2471</f>
        <v/>
      </c>
      <c r="E2472">
        <f>VLOOKUP('Input EIA Imports Petroleum'!$E2471,'EIA Petroleum Classification'!$A:$B,2,FALSE)</f>
        <v/>
      </c>
    </row>
    <row r="2473" spans="1:5">
      <c r="A2473">
        <f>YEAR(B2473)</f>
        <v/>
      </c>
      <c r="B2473">
        <f>'Input EIA Imports Petroleum'!A2472</f>
        <v/>
      </c>
      <c r="C2473">
        <f>'Input EIA Imports Petroleum'!K2472</f>
        <v/>
      </c>
      <c r="D2473">
        <f>'Input EIA Imports Petroleum'!L2472</f>
        <v/>
      </c>
      <c r="E2473">
        <f>VLOOKUP('Input EIA Imports Petroleum'!$E2472,'EIA Petroleum Classification'!$A:$B,2,FALSE)</f>
        <v/>
      </c>
    </row>
    <row r="2474" spans="1:5">
      <c r="A2474">
        <f>YEAR(B2474)</f>
        <v/>
      </c>
      <c r="B2474">
        <f>'Input EIA Imports Petroleum'!A2473</f>
        <v/>
      </c>
      <c r="C2474">
        <f>'Input EIA Imports Petroleum'!K2473</f>
        <v/>
      </c>
      <c r="D2474">
        <f>'Input EIA Imports Petroleum'!L2473</f>
        <v/>
      </c>
      <c r="E2474">
        <f>VLOOKUP('Input EIA Imports Petroleum'!$E2473,'EIA Petroleum Classification'!$A:$B,2,FALSE)</f>
        <v/>
      </c>
    </row>
    <row r="2475" spans="1:5">
      <c r="A2475">
        <f>YEAR(B2475)</f>
        <v/>
      </c>
      <c r="B2475">
        <f>'Input EIA Imports Petroleum'!A2474</f>
        <v/>
      </c>
      <c r="C2475">
        <f>'Input EIA Imports Petroleum'!K2474</f>
        <v/>
      </c>
      <c r="D2475">
        <f>'Input EIA Imports Petroleum'!L2474</f>
        <v/>
      </c>
      <c r="E2475">
        <f>VLOOKUP('Input EIA Imports Petroleum'!$E2474,'EIA Petroleum Classification'!$A:$B,2,FALSE)</f>
        <v/>
      </c>
    </row>
    <row r="2476" spans="1:5">
      <c r="A2476">
        <f>YEAR(B2476)</f>
        <v/>
      </c>
      <c r="B2476">
        <f>'Input EIA Imports Petroleum'!A2475</f>
        <v/>
      </c>
      <c r="C2476">
        <f>'Input EIA Imports Petroleum'!K2475</f>
        <v/>
      </c>
      <c r="D2476">
        <f>'Input EIA Imports Petroleum'!L2475</f>
        <v/>
      </c>
      <c r="E2476">
        <f>VLOOKUP('Input EIA Imports Petroleum'!$E2475,'EIA Petroleum Classification'!$A:$B,2,FALSE)</f>
        <v/>
      </c>
    </row>
    <row r="2477" spans="1:5">
      <c r="A2477">
        <f>YEAR(B2477)</f>
        <v/>
      </c>
      <c r="B2477">
        <f>'Input EIA Imports Petroleum'!A2476</f>
        <v/>
      </c>
      <c r="C2477">
        <f>'Input EIA Imports Petroleum'!K2476</f>
        <v/>
      </c>
      <c r="D2477">
        <f>'Input EIA Imports Petroleum'!L2476</f>
        <v/>
      </c>
      <c r="E2477">
        <f>VLOOKUP('Input EIA Imports Petroleum'!$E2476,'EIA Petroleum Classification'!$A:$B,2,FALSE)</f>
        <v/>
      </c>
    </row>
    <row r="2478" spans="1:5">
      <c r="A2478">
        <f>YEAR(B2478)</f>
        <v/>
      </c>
      <c r="B2478">
        <f>'Input EIA Imports Petroleum'!A2477</f>
        <v/>
      </c>
      <c r="C2478">
        <f>'Input EIA Imports Petroleum'!K2477</f>
        <v/>
      </c>
      <c r="D2478">
        <f>'Input EIA Imports Petroleum'!L2477</f>
        <v/>
      </c>
      <c r="E2478">
        <f>VLOOKUP('Input EIA Imports Petroleum'!$E2477,'EIA Petroleum Classification'!$A:$B,2,FALSE)</f>
        <v/>
      </c>
    </row>
    <row r="2479" spans="1:5">
      <c r="A2479">
        <f>YEAR(B2479)</f>
        <v/>
      </c>
      <c r="B2479">
        <f>'Input EIA Imports Petroleum'!A2478</f>
        <v/>
      </c>
      <c r="C2479">
        <f>'Input EIA Imports Petroleum'!K2478</f>
        <v/>
      </c>
      <c r="D2479">
        <f>'Input EIA Imports Petroleum'!L2478</f>
        <v/>
      </c>
      <c r="E2479">
        <f>VLOOKUP('Input EIA Imports Petroleum'!$E2478,'EIA Petroleum Classification'!$A:$B,2,FALSE)</f>
        <v/>
      </c>
    </row>
    <row r="2480" spans="1:5">
      <c r="A2480">
        <f>YEAR(B2480)</f>
        <v/>
      </c>
      <c r="B2480">
        <f>'Input EIA Imports Petroleum'!A2479</f>
        <v/>
      </c>
      <c r="C2480">
        <f>'Input EIA Imports Petroleum'!K2479</f>
        <v/>
      </c>
      <c r="D2480">
        <f>'Input EIA Imports Petroleum'!L2479</f>
        <v/>
      </c>
      <c r="E2480">
        <f>VLOOKUP('Input EIA Imports Petroleum'!$E2479,'EIA Petroleum Classification'!$A:$B,2,FALSE)</f>
        <v/>
      </c>
    </row>
    <row r="2481" spans="1:5">
      <c r="A2481">
        <f>YEAR(B2481)</f>
        <v/>
      </c>
      <c r="B2481">
        <f>'Input EIA Imports Petroleum'!A2480</f>
        <v/>
      </c>
      <c r="C2481">
        <f>'Input EIA Imports Petroleum'!K2480</f>
        <v/>
      </c>
      <c r="D2481">
        <f>'Input EIA Imports Petroleum'!L2480</f>
        <v/>
      </c>
      <c r="E2481">
        <f>VLOOKUP('Input EIA Imports Petroleum'!$E2480,'EIA Petroleum Classification'!$A:$B,2,FALSE)</f>
        <v/>
      </c>
    </row>
    <row r="2482" spans="1:5">
      <c r="A2482">
        <f>YEAR(B2482)</f>
        <v/>
      </c>
      <c r="B2482">
        <f>'Input EIA Imports Petroleum'!A2481</f>
        <v/>
      </c>
      <c r="C2482">
        <f>'Input EIA Imports Petroleum'!K2481</f>
        <v/>
      </c>
      <c r="D2482">
        <f>'Input EIA Imports Petroleum'!L2481</f>
        <v/>
      </c>
      <c r="E2482">
        <f>VLOOKUP('Input EIA Imports Petroleum'!$E2481,'EIA Petroleum Classification'!$A:$B,2,FALSE)</f>
        <v/>
      </c>
    </row>
    <row r="2483" spans="1:5">
      <c r="A2483">
        <f>YEAR(B2483)</f>
        <v/>
      </c>
      <c r="B2483">
        <f>'Input EIA Imports Petroleum'!A2482</f>
        <v/>
      </c>
      <c r="C2483">
        <f>'Input EIA Imports Petroleum'!K2482</f>
        <v/>
      </c>
      <c r="D2483">
        <f>'Input EIA Imports Petroleum'!L2482</f>
        <v/>
      </c>
      <c r="E2483">
        <f>VLOOKUP('Input EIA Imports Petroleum'!$E2482,'EIA Petroleum Classification'!$A:$B,2,FALSE)</f>
        <v/>
      </c>
    </row>
    <row r="2484" spans="1:5">
      <c r="A2484">
        <f>YEAR(B2484)</f>
        <v/>
      </c>
      <c r="B2484">
        <f>'Input EIA Imports Petroleum'!A2483</f>
        <v/>
      </c>
      <c r="C2484">
        <f>'Input EIA Imports Petroleum'!K2483</f>
        <v/>
      </c>
      <c r="D2484">
        <f>'Input EIA Imports Petroleum'!L2483</f>
        <v/>
      </c>
      <c r="E2484">
        <f>VLOOKUP('Input EIA Imports Petroleum'!$E2483,'EIA Petroleum Classification'!$A:$B,2,FALSE)</f>
        <v/>
      </c>
    </row>
    <row r="2485" spans="1:5">
      <c r="A2485">
        <f>YEAR(B2485)</f>
        <v/>
      </c>
      <c r="B2485">
        <f>'Input EIA Imports Petroleum'!A2484</f>
        <v/>
      </c>
      <c r="C2485">
        <f>'Input EIA Imports Petroleum'!K2484</f>
        <v/>
      </c>
      <c r="D2485">
        <f>'Input EIA Imports Petroleum'!L2484</f>
        <v/>
      </c>
      <c r="E2485">
        <f>VLOOKUP('Input EIA Imports Petroleum'!$E2484,'EIA Petroleum Classification'!$A:$B,2,FALSE)</f>
        <v/>
      </c>
    </row>
    <row r="2486" spans="1:5">
      <c r="A2486">
        <f>YEAR(B2486)</f>
        <v/>
      </c>
      <c r="B2486">
        <f>'Input EIA Imports Petroleum'!A2485</f>
        <v/>
      </c>
      <c r="C2486">
        <f>'Input EIA Imports Petroleum'!K2485</f>
        <v/>
      </c>
      <c r="D2486">
        <f>'Input EIA Imports Petroleum'!L2485</f>
        <v/>
      </c>
      <c r="E2486">
        <f>VLOOKUP('Input EIA Imports Petroleum'!$E2485,'EIA Petroleum Classification'!$A:$B,2,FALSE)</f>
        <v/>
      </c>
    </row>
    <row r="2487" spans="1:5">
      <c r="A2487">
        <f>YEAR(B2487)</f>
        <v/>
      </c>
      <c r="B2487">
        <f>'Input EIA Imports Petroleum'!A2486</f>
        <v/>
      </c>
      <c r="C2487">
        <f>'Input EIA Imports Petroleum'!K2486</f>
        <v/>
      </c>
      <c r="D2487">
        <f>'Input EIA Imports Petroleum'!L2486</f>
        <v/>
      </c>
      <c r="E2487">
        <f>VLOOKUP('Input EIA Imports Petroleum'!$E2486,'EIA Petroleum Classification'!$A:$B,2,FALSE)</f>
        <v/>
      </c>
    </row>
    <row r="2488" spans="1:5">
      <c r="A2488">
        <f>YEAR(B2488)</f>
        <v/>
      </c>
      <c r="B2488">
        <f>'Input EIA Imports Petroleum'!A2487</f>
        <v/>
      </c>
      <c r="C2488">
        <f>'Input EIA Imports Petroleum'!K2487</f>
        <v/>
      </c>
      <c r="D2488">
        <f>'Input EIA Imports Petroleum'!L2487</f>
        <v/>
      </c>
      <c r="E2488">
        <f>VLOOKUP('Input EIA Imports Petroleum'!$E2487,'EIA Petroleum Classification'!$A:$B,2,FALSE)</f>
        <v/>
      </c>
    </row>
    <row r="2489" spans="1:5">
      <c r="A2489">
        <f>YEAR(B2489)</f>
        <v/>
      </c>
      <c r="B2489">
        <f>'Input EIA Imports Petroleum'!A2488</f>
        <v/>
      </c>
      <c r="C2489">
        <f>'Input EIA Imports Petroleum'!K2488</f>
        <v/>
      </c>
      <c r="D2489">
        <f>'Input EIA Imports Petroleum'!L2488</f>
        <v/>
      </c>
      <c r="E2489">
        <f>VLOOKUP('Input EIA Imports Petroleum'!$E2488,'EIA Petroleum Classification'!$A:$B,2,FALSE)</f>
        <v/>
      </c>
    </row>
    <row r="2490" spans="1:5">
      <c r="A2490">
        <f>YEAR(B2490)</f>
        <v/>
      </c>
      <c r="B2490">
        <f>'Input EIA Imports Petroleum'!A2489</f>
        <v/>
      </c>
      <c r="C2490">
        <f>'Input EIA Imports Petroleum'!K2489</f>
        <v/>
      </c>
      <c r="D2490">
        <f>'Input EIA Imports Petroleum'!L2489</f>
        <v/>
      </c>
      <c r="E2490">
        <f>VLOOKUP('Input EIA Imports Petroleum'!$E2489,'EIA Petroleum Classification'!$A:$B,2,FALSE)</f>
        <v/>
      </c>
    </row>
    <row r="2491" spans="1:5">
      <c r="A2491">
        <f>YEAR(B2491)</f>
        <v/>
      </c>
      <c r="B2491">
        <f>'Input EIA Imports Petroleum'!A2490</f>
        <v/>
      </c>
      <c r="C2491">
        <f>'Input EIA Imports Petroleum'!K2490</f>
        <v/>
      </c>
      <c r="D2491">
        <f>'Input EIA Imports Petroleum'!L2490</f>
        <v/>
      </c>
      <c r="E2491">
        <f>VLOOKUP('Input EIA Imports Petroleum'!$E2490,'EIA Petroleum Classification'!$A:$B,2,FALSE)</f>
        <v/>
      </c>
    </row>
    <row r="2492" spans="1:5">
      <c r="A2492">
        <f>YEAR(B2492)</f>
        <v/>
      </c>
      <c r="B2492">
        <f>'Input EIA Imports Petroleum'!A2491</f>
        <v/>
      </c>
      <c r="C2492">
        <f>'Input EIA Imports Petroleum'!K2491</f>
        <v/>
      </c>
      <c r="D2492">
        <f>'Input EIA Imports Petroleum'!L2491</f>
        <v/>
      </c>
      <c r="E2492">
        <f>VLOOKUP('Input EIA Imports Petroleum'!$E2491,'EIA Petroleum Classification'!$A:$B,2,FALSE)</f>
        <v/>
      </c>
    </row>
    <row r="2493" spans="1:5">
      <c r="A2493">
        <f>YEAR(B2493)</f>
        <v/>
      </c>
      <c r="B2493">
        <f>'Input EIA Imports Petroleum'!A2492</f>
        <v/>
      </c>
      <c r="C2493">
        <f>'Input EIA Imports Petroleum'!K2492</f>
        <v/>
      </c>
      <c r="D2493">
        <f>'Input EIA Imports Petroleum'!L2492</f>
        <v/>
      </c>
      <c r="E2493">
        <f>VLOOKUP('Input EIA Imports Petroleum'!$E2492,'EIA Petroleum Classification'!$A:$B,2,FALSE)</f>
        <v/>
      </c>
    </row>
    <row r="2494" spans="1:5">
      <c r="A2494">
        <f>YEAR(B2494)</f>
        <v/>
      </c>
      <c r="B2494">
        <f>'Input EIA Imports Petroleum'!A2493</f>
        <v/>
      </c>
      <c r="C2494">
        <f>'Input EIA Imports Petroleum'!K2493</f>
        <v/>
      </c>
      <c r="D2494">
        <f>'Input EIA Imports Petroleum'!L2493</f>
        <v/>
      </c>
      <c r="E2494">
        <f>VLOOKUP('Input EIA Imports Petroleum'!$E2493,'EIA Petroleum Classification'!$A:$B,2,FALSE)</f>
        <v/>
      </c>
    </row>
    <row r="2495" spans="1:5">
      <c r="A2495">
        <f>YEAR(B2495)</f>
        <v/>
      </c>
      <c r="B2495">
        <f>'Input EIA Imports Petroleum'!A2494</f>
        <v/>
      </c>
      <c r="C2495">
        <f>'Input EIA Imports Petroleum'!K2494</f>
        <v/>
      </c>
      <c r="D2495">
        <f>'Input EIA Imports Petroleum'!L2494</f>
        <v/>
      </c>
      <c r="E2495">
        <f>VLOOKUP('Input EIA Imports Petroleum'!$E2494,'EIA Petroleum Classification'!$A:$B,2,FALSE)</f>
        <v/>
      </c>
    </row>
    <row r="2496" spans="1:5">
      <c r="A2496">
        <f>YEAR(B2496)</f>
        <v/>
      </c>
      <c r="B2496">
        <f>'Input EIA Imports Petroleum'!A2495</f>
        <v/>
      </c>
      <c r="C2496">
        <f>'Input EIA Imports Petroleum'!K2495</f>
        <v/>
      </c>
      <c r="D2496">
        <f>'Input EIA Imports Petroleum'!L2495</f>
        <v/>
      </c>
      <c r="E2496">
        <f>VLOOKUP('Input EIA Imports Petroleum'!$E2495,'EIA Petroleum Classification'!$A:$B,2,FALSE)</f>
        <v/>
      </c>
    </row>
    <row r="2497" spans="1:5">
      <c r="A2497">
        <f>YEAR(B2497)</f>
        <v/>
      </c>
      <c r="B2497">
        <f>'Input EIA Imports Petroleum'!A2496</f>
        <v/>
      </c>
      <c r="C2497">
        <f>'Input EIA Imports Petroleum'!K2496</f>
        <v/>
      </c>
      <c r="D2497">
        <f>'Input EIA Imports Petroleum'!L2496</f>
        <v/>
      </c>
      <c r="E2497">
        <f>VLOOKUP('Input EIA Imports Petroleum'!$E2496,'EIA Petroleum Classification'!$A:$B,2,FALSE)</f>
        <v/>
      </c>
    </row>
    <row r="2498" spans="1:5">
      <c r="A2498">
        <f>YEAR(B2498)</f>
        <v/>
      </c>
      <c r="B2498">
        <f>'Input EIA Imports Petroleum'!A2497</f>
        <v/>
      </c>
      <c r="C2498">
        <f>'Input EIA Imports Petroleum'!K2497</f>
        <v/>
      </c>
      <c r="D2498">
        <f>'Input EIA Imports Petroleum'!L2497</f>
        <v/>
      </c>
      <c r="E2498">
        <f>VLOOKUP('Input EIA Imports Petroleum'!$E2497,'EIA Petroleum Classification'!$A:$B,2,FALSE)</f>
        <v/>
      </c>
    </row>
    <row r="2499" spans="1:5">
      <c r="A2499">
        <f>YEAR(B2499)</f>
        <v/>
      </c>
      <c r="B2499">
        <f>'Input EIA Imports Petroleum'!A2498</f>
        <v/>
      </c>
      <c r="C2499">
        <f>'Input EIA Imports Petroleum'!K2498</f>
        <v/>
      </c>
      <c r="D2499">
        <f>'Input EIA Imports Petroleum'!L2498</f>
        <v/>
      </c>
      <c r="E2499">
        <f>VLOOKUP('Input EIA Imports Petroleum'!$E2498,'EIA Petroleum Classification'!$A:$B,2,FALSE)</f>
        <v/>
      </c>
    </row>
    <row r="2500" spans="1:5">
      <c r="A2500">
        <f>YEAR(B2500)</f>
        <v/>
      </c>
      <c r="B2500">
        <f>'Input EIA Imports Petroleum'!A2499</f>
        <v/>
      </c>
      <c r="C2500">
        <f>'Input EIA Imports Petroleum'!K2499</f>
        <v/>
      </c>
      <c r="D2500">
        <f>'Input EIA Imports Petroleum'!L2499</f>
        <v/>
      </c>
      <c r="E2500">
        <f>VLOOKUP('Input EIA Imports Petroleum'!$E2499,'EIA Petroleum Classification'!$A:$B,2,FALSE)</f>
        <v/>
      </c>
    </row>
    <row r="2501" spans="1:5">
      <c r="A2501">
        <f>YEAR(B2501)</f>
        <v/>
      </c>
      <c r="B2501">
        <f>'Input EIA Imports Petroleum'!A2500</f>
        <v/>
      </c>
      <c r="C2501">
        <f>'Input EIA Imports Petroleum'!K2500</f>
        <v/>
      </c>
      <c r="D2501">
        <f>'Input EIA Imports Petroleum'!L2500</f>
        <v/>
      </c>
      <c r="E2501">
        <f>VLOOKUP('Input EIA Imports Petroleum'!$E2500,'EIA Petroleum Classification'!$A:$B,2,FALSE)</f>
        <v/>
      </c>
    </row>
    <row r="2502" spans="1:5">
      <c r="A2502">
        <f>YEAR(B2502)</f>
        <v/>
      </c>
      <c r="B2502">
        <f>'Input EIA Imports Petroleum'!A2501</f>
        <v/>
      </c>
      <c r="C2502">
        <f>'Input EIA Imports Petroleum'!K2501</f>
        <v/>
      </c>
      <c r="D2502">
        <f>'Input EIA Imports Petroleum'!L2501</f>
        <v/>
      </c>
      <c r="E2502">
        <f>VLOOKUP('Input EIA Imports Petroleum'!$E2501,'EIA Petroleum Classification'!$A:$B,2,FALSE)</f>
        <v/>
      </c>
    </row>
    <row r="2503" spans="1:5">
      <c r="A2503">
        <f>YEAR(B2503)</f>
        <v/>
      </c>
      <c r="B2503">
        <f>'Input EIA Imports Petroleum'!A2502</f>
        <v/>
      </c>
      <c r="C2503">
        <f>'Input EIA Imports Petroleum'!K2502</f>
        <v/>
      </c>
      <c r="D2503">
        <f>'Input EIA Imports Petroleum'!L2502</f>
        <v/>
      </c>
      <c r="E2503">
        <f>VLOOKUP('Input EIA Imports Petroleum'!$E2502,'EIA Petroleum Classification'!$A:$B,2,FALSE)</f>
        <v/>
      </c>
    </row>
    <row r="2504" spans="1:5">
      <c r="A2504">
        <f>YEAR(B2504)</f>
        <v/>
      </c>
      <c r="B2504">
        <f>'Input EIA Imports Petroleum'!A2503</f>
        <v/>
      </c>
      <c r="C2504">
        <f>'Input EIA Imports Petroleum'!K2503</f>
        <v/>
      </c>
      <c r="D2504">
        <f>'Input EIA Imports Petroleum'!L2503</f>
        <v/>
      </c>
      <c r="E2504">
        <f>VLOOKUP('Input EIA Imports Petroleum'!$E2503,'EIA Petroleum Classification'!$A:$B,2,FALSE)</f>
        <v/>
      </c>
    </row>
    <row r="2505" spans="1:5">
      <c r="A2505">
        <f>YEAR(B2505)</f>
        <v/>
      </c>
      <c r="B2505">
        <f>'Input EIA Imports Petroleum'!A2504</f>
        <v/>
      </c>
      <c r="C2505">
        <f>'Input EIA Imports Petroleum'!K2504</f>
        <v/>
      </c>
      <c r="D2505">
        <f>'Input EIA Imports Petroleum'!L2504</f>
        <v/>
      </c>
      <c r="E2505">
        <f>VLOOKUP('Input EIA Imports Petroleum'!$E2504,'EIA Petroleum Classification'!$A:$B,2,FALSE)</f>
        <v/>
      </c>
    </row>
    <row r="2506" spans="1:5">
      <c r="A2506">
        <f>YEAR(B2506)</f>
        <v/>
      </c>
      <c r="B2506">
        <f>'Input EIA Imports Petroleum'!A2505</f>
        <v/>
      </c>
      <c r="C2506">
        <f>'Input EIA Imports Petroleum'!K2505</f>
        <v/>
      </c>
      <c r="D2506">
        <f>'Input EIA Imports Petroleum'!L2505</f>
        <v/>
      </c>
      <c r="E2506">
        <f>VLOOKUP('Input EIA Imports Petroleum'!$E2505,'EIA Petroleum Classification'!$A:$B,2,FALSE)</f>
        <v/>
      </c>
    </row>
    <row r="2507" spans="1:5">
      <c r="A2507">
        <f>YEAR(B2507)</f>
        <v/>
      </c>
      <c r="B2507">
        <f>'Input EIA Imports Petroleum'!A2506</f>
        <v/>
      </c>
      <c r="C2507">
        <f>'Input EIA Imports Petroleum'!K2506</f>
        <v/>
      </c>
      <c r="D2507">
        <f>'Input EIA Imports Petroleum'!L2506</f>
        <v/>
      </c>
      <c r="E2507">
        <f>VLOOKUP('Input EIA Imports Petroleum'!$E2506,'EIA Petroleum Classification'!$A:$B,2,FALSE)</f>
        <v/>
      </c>
    </row>
    <row r="2508" spans="1:5">
      <c r="A2508">
        <f>YEAR(B2508)</f>
        <v/>
      </c>
      <c r="B2508">
        <f>'Input EIA Imports Petroleum'!A2507</f>
        <v/>
      </c>
      <c r="C2508">
        <f>'Input EIA Imports Petroleum'!K2507</f>
        <v/>
      </c>
      <c r="D2508">
        <f>'Input EIA Imports Petroleum'!L2507</f>
        <v/>
      </c>
      <c r="E2508">
        <f>VLOOKUP('Input EIA Imports Petroleum'!$E2507,'EIA Petroleum Classification'!$A:$B,2,FALSE)</f>
        <v/>
      </c>
    </row>
    <row r="2509" spans="1:5">
      <c r="A2509">
        <f>YEAR(B2509)</f>
        <v/>
      </c>
      <c r="B2509">
        <f>'Input EIA Imports Petroleum'!A2508</f>
        <v/>
      </c>
      <c r="C2509">
        <f>'Input EIA Imports Petroleum'!K2508</f>
        <v/>
      </c>
      <c r="D2509">
        <f>'Input EIA Imports Petroleum'!L2508</f>
        <v/>
      </c>
      <c r="E2509">
        <f>VLOOKUP('Input EIA Imports Petroleum'!$E2508,'EIA Petroleum Classification'!$A:$B,2,FALSE)</f>
        <v/>
      </c>
    </row>
    <row r="2510" spans="1:5">
      <c r="A2510">
        <f>YEAR(B2510)</f>
        <v/>
      </c>
      <c r="B2510">
        <f>'Input EIA Imports Petroleum'!A2509</f>
        <v/>
      </c>
      <c r="C2510">
        <f>'Input EIA Imports Petroleum'!K2509</f>
        <v/>
      </c>
      <c r="D2510">
        <f>'Input EIA Imports Petroleum'!L2509</f>
        <v/>
      </c>
      <c r="E2510">
        <f>VLOOKUP('Input EIA Imports Petroleum'!$E2509,'EIA Petroleum Classification'!$A:$B,2,FALSE)</f>
        <v/>
      </c>
    </row>
    <row r="2511" spans="1:5">
      <c r="A2511">
        <f>YEAR(B2511)</f>
        <v/>
      </c>
      <c r="B2511">
        <f>'Input EIA Imports Petroleum'!A2510</f>
        <v/>
      </c>
      <c r="C2511">
        <f>'Input EIA Imports Petroleum'!K2510</f>
        <v/>
      </c>
      <c r="D2511">
        <f>'Input EIA Imports Petroleum'!L2510</f>
        <v/>
      </c>
      <c r="E2511">
        <f>VLOOKUP('Input EIA Imports Petroleum'!$E2510,'EIA Petroleum Classification'!$A:$B,2,FALSE)</f>
        <v/>
      </c>
    </row>
    <row r="2512" spans="1:5">
      <c r="A2512">
        <f>YEAR(B2512)</f>
        <v/>
      </c>
      <c r="B2512">
        <f>'Input EIA Imports Petroleum'!A2511</f>
        <v/>
      </c>
      <c r="C2512">
        <f>'Input EIA Imports Petroleum'!K2511</f>
        <v/>
      </c>
      <c r="D2512">
        <f>'Input EIA Imports Petroleum'!L2511</f>
        <v/>
      </c>
      <c r="E2512">
        <f>VLOOKUP('Input EIA Imports Petroleum'!$E2511,'EIA Petroleum Classification'!$A:$B,2,FALSE)</f>
        <v/>
      </c>
    </row>
    <row r="2513" spans="1:5">
      <c r="A2513">
        <f>YEAR(B2513)</f>
        <v/>
      </c>
      <c r="B2513">
        <f>'Input EIA Imports Petroleum'!A2512</f>
        <v/>
      </c>
      <c r="C2513">
        <f>'Input EIA Imports Petroleum'!K2512</f>
        <v/>
      </c>
      <c r="D2513">
        <f>'Input EIA Imports Petroleum'!L2512</f>
        <v/>
      </c>
      <c r="E2513">
        <f>VLOOKUP('Input EIA Imports Petroleum'!$E2512,'EIA Petroleum Classification'!$A:$B,2,FALSE)</f>
        <v/>
      </c>
    </row>
    <row r="2514" spans="1:5">
      <c r="A2514">
        <f>YEAR(B2514)</f>
        <v/>
      </c>
      <c r="B2514">
        <f>'Input EIA Imports Petroleum'!A2513</f>
        <v/>
      </c>
      <c r="C2514">
        <f>'Input EIA Imports Petroleum'!K2513</f>
        <v/>
      </c>
      <c r="D2514">
        <f>'Input EIA Imports Petroleum'!L2513</f>
        <v/>
      </c>
      <c r="E2514">
        <f>VLOOKUP('Input EIA Imports Petroleum'!$E2513,'EIA Petroleum Classification'!$A:$B,2,FALSE)</f>
        <v/>
      </c>
    </row>
    <row r="2515" spans="1:5">
      <c r="A2515">
        <f>YEAR(B2515)</f>
        <v/>
      </c>
      <c r="B2515">
        <f>'Input EIA Imports Petroleum'!A2514</f>
        <v/>
      </c>
      <c r="C2515">
        <f>'Input EIA Imports Petroleum'!K2514</f>
        <v/>
      </c>
      <c r="D2515">
        <f>'Input EIA Imports Petroleum'!L2514</f>
        <v/>
      </c>
      <c r="E2515">
        <f>VLOOKUP('Input EIA Imports Petroleum'!$E2514,'EIA Petroleum Classification'!$A:$B,2,FALSE)</f>
        <v/>
      </c>
    </row>
    <row r="2516" spans="1:5">
      <c r="A2516">
        <f>YEAR(B2516)</f>
        <v/>
      </c>
      <c r="B2516">
        <f>'Input EIA Imports Petroleum'!A2515</f>
        <v/>
      </c>
      <c r="C2516">
        <f>'Input EIA Imports Petroleum'!K2515</f>
        <v/>
      </c>
      <c r="D2516">
        <f>'Input EIA Imports Petroleum'!L2515</f>
        <v/>
      </c>
      <c r="E2516">
        <f>VLOOKUP('Input EIA Imports Petroleum'!$E2515,'EIA Petroleum Classification'!$A:$B,2,FALSE)</f>
        <v/>
      </c>
    </row>
    <row r="2517" spans="1:5">
      <c r="A2517">
        <f>YEAR(B2517)</f>
        <v/>
      </c>
      <c r="B2517">
        <f>'Input EIA Imports Petroleum'!A2516</f>
        <v/>
      </c>
      <c r="C2517">
        <f>'Input EIA Imports Petroleum'!K2516</f>
        <v/>
      </c>
      <c r="D2517">
        <f>'Input EIA Imports Petroleum'!L2516</f>
        <v/>
      </c>
      <c r="E2517">
        <f>VLOOKUP('Input EIA Imports Petroleum'!$E2516,'EIA Petroleum Classification'!$A:$B,2,FALSE)</f>
        <v/>
      </c>
    </row>
    <row r="2518" spans="1:5">
      <c r="A2518">
        <f>YEAR(B2518)</f>
        <v/>
      </c>
      <c r="B2518">
        <f>'Input EIA Imports Petroleum'!A2517</f>
        <v/>
      </c>
      <c r="C2518">
        <f>'Input EIA Imports Petroleum'!K2517</f>
        <v/>
      </c>
      <c r="D2518">
        <f>'Input EIA Imports Petroleum'!L2517</f>
        <v/>
      </c>
      <c r="E2518">
        <f>VLOOKUP('Input EIA Imports Petroleum'!$E2517,'EIA Petroleum Classification'!$A:$B,2,FALSE)</f>
        <v/>
      </c>
    </row>
    <row r="2519" spans="1:5">
      <c r="A2519">
        <f>YEAR(B2519)</f>
        <v/>
      </c>
      <c r="B2519">
        <f>'Input EIA Imports Petroleum'!A2518</f>
        <v/>
      </c>
      <c r="C2519">
        <f>'Input EIA Imports Petroleum'!K2518</f>
        <v/>
      </c>
      <c r="D2519">
        <f>'Input EIA Imports Petroleum'!L2518</f>
        <v/>
      </c>
      <c r="E2519">
        <f>VLOOKUP('Input EIA Imports Petroleum'!$E2518,'EIA Petroleum Classification'!$A:$B,2,FALSE)</f>
        <v/>
      </c>
    </row>
    <row r="2520" spans="1:5">
      <c r="A2520">
        <f>YEAR(B2520)</f>
        <v/>
      </c>
      <c r="B2520">
        <f>'Input EIA Imports Petroleum'!A2519</f>
        <v/>
      </c>
      <c r="C2520">
        <f>'Input EIA Imports Petroleum'!K2519</f>
        <v/>
      </c>
      <c r="D2520">
        <f>'Input EIA Imports Petroleum'!L2519</f>
        <v/>
      </c>
      <c r="E2520">
        <f>VLOOKUP('Input EIA Imports Petroleum'!$E2519,'EIA Petroleum Classification'!$A:$B,2,FALSE)</f>
        <v/>
      </c>
    </row>
    <row r="2521" spans="1:5">
      <c r="A2521">
        <f>YEAR(B2521)</f>
        <v/>
      </c>
      <c r="B2521">
        <f>'Input EIA Imports Petroleum'!A2520</f>
        <v/>
      </c>
      <c r="C2521">
        <f>'Input EIA Imports Petroleum'!K2520</f>
        <v/>
      </c>
      <c r="D2521">
        <f>'Input EIA Imports Petroleum'!L2520</f>
        <v/>
      </c>
      <c r="E2521">
        <f>VLOOKUP('Input EIA Imports Petroleum'!$E2520,'EIA Petroleum Classification'!$A:$B,2,FALSE)</f>
        <v/>
      </c>
    </row>
    <row r="2522" spans="1:5">
      <c r="A2522">
        <f>YEAR(B2522)</f>
        <v/>
      </c>
      <c r="B2522">
        <f>'Input EIA Imports Petroleum'!A2521</f>
        <v/>
      </c>
      <c r="C2522">
        <f>'Input EIA Imports Petroleum'!K2521</f>
        <v/>
      </c>
      <c r="D2522">
        <f>'Input EIA Imports Petroleum'!L2521</f>
        <v/>
      </c>
      <c r="E2522">
        <f>VLOOKUP('Input EIA Imports Petroleum'!$E2521,'EIA Petroleum Classification'!$A:$B,2,FALSE)</f>
        <v/>
      </c>
    </row>
    <row r="2523" spans="1:5">
      <c r="A2523">
        <f>YEAR(B2523)</f>
        <v/>
      </c>
      <c r="B2523">
        <f>'Input EIA Imports Petroleum'!A2522</f>
        <v/>
      </c>
      <c r="C2523">
        <f>'Input EIA Imports Petroleum'!K2522</f>
        <v/>
      </c>
      <c r="D2523">
        <f>'Input EIA Imports Petroleum'!L2522</f>
        <v/>
      </c>
      <c r="E2523">
        <f>VLOOKUP('Input EIA Imports Petroleum'!$E2522,'EIA Petroleum Classification'!$A:$B,2,FALSE)</f>
        <v/>
      </c>
    </row>
    <row r="2524" spans="1:5">
      <c r="A2524">
        <f>YEAR(B2524)</f>
        <v/>
      </c>
      <c r="B2524">
        <f>'Input EIA Imports Petroleum'!A2523</f>
        <v/>
      </c>
      <c r="C2524">
        <f>'Input EIA Imports Petroleum'!K2523</f>
        <v/>
      </c>
      <c r="D2524">
        <f>'Input EIA Imports Petroleum'!L2523</f>
        <v/>
      </c>
      <c r="E2524">
        <f>VLOOKUP('Input EIA Imports Petroleum'!$E2523,'EIA Petroleum Classification'!$A:$B,2,FALSE)</f>
        <v/>
      </c>
    </row>
    <row r="2525" spans="1:5">
      <c r="A2525">
        <f>YEAR(B2525)</f>
        <v/>
      </c>
      <c r="B2525">
        <f>'Input EIA Imports Petroleum'!A2524</f>
        <v/>
      </c>
      <c r="C2525">
        <f>'Input EIA Imports Petroleum'!K2524</f>
        <v/>
      </c>
      <c r="D2525">
        <f>'Input EIA Imports Petroleum'!L2524</f>
        <v/>
      </c>
      <c r="E2525">
        <f>VLOOKUP('Input EIA Imports Petroleum'!$E2524,'EIA Petroleum Classification'!$A:$B,2,FALSE)</f>
        <v/>
      </c>
    </row>
    <row r="2526" spans="1:5">
      <c r="A2526">
        <f>YEAR(B2526)</f>
        <v/>
      </c>
      <c r="B2526">
        <f>'Input EIA Imports Petroleum'!A2525</f>
        <v/>
      </c>
      <c r="C2526">
        <f>'Input EIA Imports Petroleum'!K2525</f>
        <v/>
      </c>
      <c r="D2526">
        <f>'Input EIA Imports Petroleum'!L2525</f>
        <v/>
      </c>
      <c r="E2526">
        <f>VLOOKUP('Input EIA Imports Petroleum'!$E2525,'EIA Petroleum Classification'!$A:$B,2,FALSE)</f>
        <v/>
      </c>
    </row>
    <row r="2527" spans="1:5">
      <c r="A2527">
        <f>YEAR(B2527)</f>
        <v/>
      </c>
      <c r="B2527">
        <f>'Input EIA Imports Petroleum'!A2526</f>
        <v/>
      </c>
      <c r="C2527">
        <f>'Input EIA Imports Petroleum'!K2526</f>
        <v/>
      </c>
      <c r="D2527">
        <f>'Input EIA Imports Petroleum'!L2526</f>
        <v/>
      </c>
      <c r="E2527">
        <f>VLOOKUP('Input EIA Imports Petroleum'!$E2526,'EIA Petroleum Classification'!$A:$B,2,FALSE)</f>
        <v/>
      </c>
    </row>
    <row r="2528" spans="1:5">
      <c r="A2528">
        <f>YEAR(B2528)</f>
        <v/>
      </c>
      <c r="B2528">
        <f>'Input EIA Imports Petroleum'!A2527</f>
        <v/>
      </c>
      <c r="C2528">
        <f>'Input EIA Imports Petroleum'!K2527</f>
        <v/>
      </c>
      <c r="D2528">
        <f>'Input EIA Imports Petroleum'!L2527</f>
        <v/>
      </c>
      <c r="E2528">
        <f>VLOOKUP('Input EIA Imports Petroleum'!$E2527,'EIA Petroleum Classification'!$A:$B,2,FALSE)</f>
        <v/>
      </c>
    </row>
    <row r="2529" spans="1:5">
      <c r="A2529">
        <f>YEAR(B2529)</f>
        <v/>
      </c>
      <c r="B2529">
        <f>'Input EIA Imports Petroleum'!A2528</f>
        <v/>
      </c>
      <c r="C2529">
        <f>'Input EIA Imports Petroleum'!K2528</f>
        <v/>
      </c>
      <c r="D2529">
        <f>'Input EIA Imports Petroleum'!L2528</f>
        <v/>
      </c>
      <c r="E2529">
        <f>VLOOKUP('Input EIA Imports Petroleum'!$E2528,'EIA Petroleum Classification'!$A:$B,2,FALSE)</f>
        <v/>
      </c>
    </row>
    <row r="2530" spans="1:5">
      <c r="A2530">
        <f>YEAR(B2530)</f>
        <v/>
      </c>
      <c r="B2530">
        <f>'Input EIA Imports Petroleum'!A2529</f>
        <v/>
      </c>
      <c r="C2530">
        <f>'Input EIA Imports Petroleum'!K2529</f>
        <v/>
      </c>
      <c r="D2530">
        <f>'Input EIA Imports Petroleum'!L2529</f>
        <v/>
      </c>
      <c r="E2530">
        <f>VLOOKUP('Input EIA Imports Petroleum'!$E2529,'EIA Petroleum Classification'!$A:$B,2,FALSE)</f>
        <v/>
      </c>
    </row>
    <row r="2531" spans="1:5">
      <c r="A2531">
        <f>YEAR(B2531)</f>
        <v/>
      </c>
      <c r="B2531">
        <f>'Input EIA Imports Petroleum'!A2530</f>
        <v/>
      </c>
      <c r="C2531">
        <f>'Input EIA Imports Petroleum'!K2530</f>
        <v/>
      </c>
      <c r="D2531">
        <f>'Input EIA Imports Petroleum'!L2530</f>
        <v/>
      </c>
      <c r="E2531">
        <f>VLOOKUP('Input EIA Imports Petroleum'!$E2530,'EIA Petroleum Classification'!$A:$B,2,FALSE)</f>
        <v/>
      </c>
    </row>
    <row r="2532" spans="1:5">
      <c r="A2532">
        <f>YEAR(B2532)</f>
        <v/>
      </c>
      <c r="B2532">
        <f>'Input EIA Imports Petroleum'!A2531</f>
        <v/>
      </c>
      <c r="C2532">
        <f>'Input EIA Imports Petroleum'!K2531</f>
        <v/>
      </c>
      <c r="D2532">
        <f>'Input EIA Imports Petroleum'!L2531</f>
        <v/>
      </c>
      <c r="E2532">
        <f>VLOOKUP('Input EIA Imports Petroleum'!$E2531,'EIA Petroleum Classification'!$A:$B,2,FALSE)</f>
        <v/>
      </c>
    </row>
    <row r="2533" spans="1:5">
      <c r="A2533">
        <f>YEAR(B2533)</f>
        <v/>
      </c>
      <c r="B2533">
        <f>'Input EIA Imports Petroleum'!A2532</f>
        <v/>
      </c>
      <c r="C2533">
        <f>'Input EIA Imports Petroleum'!K2532</f>
        <v/>
      </c>
      <c r="D2533">
        <f>'Input EIA Imports Petroleum'!L2532</f>
        <v/>
      </c>
      <c r="E2533">
        <f>VLOOKUP('Input EIA Imports Petroleum'!$E2532,'EIA Petroleum Classification'!$A:$B,2,FALSE)</f>
        <v/>
      </c>
    </row>
    <row r="2534" spans="1:5">
      <c r="A2534">
        <f>YEAR(B2534)</f>
        <v/>
      </c>
      <c r="B2534">
        <f>'Input EIA Imports Petroleum'!A2533</f>
        <v/>
      </c>
      <c r="C2534">
        <f>'Input EIA Imports Petroleum'!K2533</f>
        <v/>
      </c>
      <c r="D2534">
        <f>'Input EIA Imports Petroleum'!L2533</f>
        <v/>
      </c>
      <c r="E2534">
        <f>VLOOKUP('Input EIA Imports Petroleum'!$E2533,'EIA Petroleum Classification'!$A:$B,2,FALSE)</f>
        <v/>
      </c>
    </row>
    <row r="2535" spans="1:5">
      <c r="A2535">
        <f>YEAR(B2535)</f>
        <v/>
      </c>
      <c r="B2535">
        <f>'Input EIA Imports Petroleum'!A2534</f>
        <v/>
      </c>
      <c r="C2535">
        <f>'Input EIA Imports Petroleum'!K2534</f>
        <v/>
      </c>
      <c r="D2535">
        <f>'Input EIA Imports Petroleum'!L2534</f>
        <v/>
      </c>
      <c r="E2535">
        <f>VLOOKUP('Input EIA Imports Petroleum'!$E2534,'EIA Petroleum Classification'!$A:$B,2,FALSE)</f>
        <v/>
      </c>
    </row>
    <row r="2536" spans="1:5">
      <c r="A2536">
        <f>YEAR(B2536)</f>
        <v/>
      </c>
      <c r="B2536">
        <f>'Input EIA Imports Petroleum'!A2535</f>
        <v/>
      </c>
      <c r="C2536">
        <f>'Input EIA Imports Petroleum'!K2535</f>
        <v/>
      </c>
      <c r="D2536">
        <f>'Input EIA Imports Petroleum'!L2535</f>
        <v/>
      </c>
      <c r="E2536">
        <f>VLOOKUP('Input EIA Imports Petroleum'!$E2535,'EIA Petroleum Classification'!$A:$B,2,FALSE)</f>
        <v/>
      </c>
    </row>
    <row r="2537" spans="1:5">
      <c r="A2537">
        <f>YEAR(B2537)</f>
        <v/>
      </c>
      <c r="B2537">
        <f>'Input EIA Imports Petroleum'!A2536</f>
        <v/>
      </c>
      <c r="C2537">
        <f>'Input EIA Imports Petroleum'!K2536</f>
        <v/>
      </c>
      <c r="D2537">
        <f>'Input EIA Imports Petroleum'!L2536</f>
        <v/>
      </c>
      <c r="E2537">
        <f>VLOOKUP('Input EIA Imports Petroleum'!$E2536,'EIA Petroleum Classification'!$A:$B,2,FALSE)</f>
        <v/>
      </c>
    </row>
    <row r="2538" spans="1:5">
      <c r="A2538">
        <f>YEAR(B2538)</f>
        <v/>
      </c>
      <c r="B2538">
        <f>'Input EIA Imports Petroleum'!A2537</f>
        <v/>
      </c>
      <c r="C2538">
        <f>'Input EIA Imports Petroleum'!K2537</f>
        <v/>
      </c>
      <c r="D2538">
        <f>'Input EIA Imports Petroleum'!L2537</f>
        <v/>
      </c>
      <c r="E2538">
        <f>VLOOKUP('Input EIA Imports Petroleum'!$E2537,'EIA Petroleum Classification'!$A:$B,2,FALSE)</f>
        <v/>
      </c>
    </row>
    <row r="2539" spans="1:5">
      <c r="A2539">
        <f>YEAR(B2539)</f>
        <v/>
      </c>
      <c r="B2539">
        <f>'Input EIA Imports Petroleum'!A2538</f>
        <v/>
      </c>
      <c r="C2539">
        <f>'Input EIA Imports Petroleum'!K2538</f>
        <v/>
      </c>
      <c r="D2539">
        <f>'Input EIA Imports Petroleum'!L2538</f>
        <v/>
      </c>
      <c r="E2539">
        <f>VLOOKUP('Input EIA Imports Petroleum'!$E2538,'EIA Petroleum Classification'!$A:$B,2,FALSE)</f>
        <v/>
      </c>
    </row>
    <row r="2540" spans="1:5">
      <c r="A2540">
        <f>YEAR(B2540)</f>
        <v/>
      </c>
      <c r="B2540">
        <f>'Input EIA Imports Petroleum'!A2539</f>
        <v/>
      </c>
      <c r="C2540">
        <f>'Input EIA Imports Petroleum'!K2539</f>
        <v/>
      </c>
      <c r="D2540">
        <f>'Input EIA Imports Petroleum'!L2539</f>
        <v/>
      </c>
      <c r="E2540">
        <f>VLOOKUP('Input EIA Imports Petroleum'!$E2539,'EIA Petroleum Classification'!$A:$B,2,FALSE)</f>
        <v/>
      </c>
    </row>
    <row r="2541" spans="1:5">
      <c r="A2541">
        <f>YEAR(B2541)</f>
        <v/>
      </c>
      <c r="B2541">
        <f>'Input EIA Imports Petroleum'!A2540</f>
        <v/>
      </c>
      <c r="C2541">
        <f>'Input EIA Imports Petroleum'!K2540</f>
        <v/>
      </c>
      <c r="D2541">
        <f>'Input EIA Imports Petroleum'!L2540</f>
        <v/>
      </c>
      <c r="E2541">
        <f>VLOOKUP('Input EIA Imports Petroleum'!$E2540,'EIA Petroleum Classification'!$A:$B,2,FALSE)</f>
        <v/>
      </c>
    </row>
    <row r="2542" spans="1:5">
      <c r="A2542">
        <f>YEAR(B2542)</f>
        <v/>
      </c>
      <c r="B2542">
        <f>'Input EIA Imports Petroleum'!A2541</f>
        <v/>
      </c>
      <c r="C2542">
        <f>'Input EIA Imports Petroleum'!K2541</f>
        <v/>
      </c>
      <c r="D2542">
        <f>'Input EIA Imports Petroleum'!L2541</f>
        <v/>
      </c>
      <c r="E2542">
        <f>VLOOKUP('Input EIA Imports Petroleum'!$E2541,'EIA Petroleum Classification'!$A:$B,2,FALSE)</f>
        <v/>
      </c>
    </row>
    <row r="2543" spans="1:5">
      <c r="A2543">
        <f>YEAR(B2543)</f>
        <v/>
      </c>
      <c r="B2543">
        <f>'Input EIA Imports Petroleum'!A2542</f>
        <v/>
      </c>
      <c r="C2543">
        <f>'Input EIA Imports Petroleum'!K2542</f>
        <v/>
      </c>
      <c r="D2543">
        <f>'Input EIA Imports Petroleum'!L2542</f>
        <v/>
      </c>
      <c r="E2543">
        <f>VLOOKUP('Input EIA Imports Petroleum'!$E2542,'EIA Petroleum Classification'!$A:$B,2,FALSE)</f>
        <v/>
      </c>
    </row>
    <row r="2544" spans="1:5">
      <c r="A2544">
        <f>YEAR(B2544)</f>
        <v/>
      </c>
      <c r="B2544">
        <f>'Input EIA Imports Petroleum'!A2543</f>
        <v/>
      </c>
      <c r="C2544">
        <f>'Input EIA Imports Petroleum'!K2543</f>
        <v/>
      </c>
      <c r="D2544">
        <f>'Input EIA Imports Petroleum'!L2543</f>
        <v/>
      </c>
      <c r="E2544">
        <f>VLOOKUP('Input EIA Imports Petroleum'!$E2543,'EIA Petroleum Classification'!$A:$B,2,FALSE)</f>
        <v/>
      </c>
    </row>
    <row r="2545" spans="1:5">
      <c r="A2545">
        <f>YEAR(B2545)</f>
        <v/>
      </c>
      <c r="B2545">
        <f>'Input EIA Imports Petroleum'!A2544</f>
        <v/>
      </c>
      <c r="C2545">
        <f>'Input EIA Imports Petroleum'!K2544</f>
        <v/>
      </c>
      <c r="D2545">
        <f>'Input EIA Imports Petroleum'!L2544</f>
        <v/>
      </c>
      <c r="E2545">
        <f>VLOOKUP('Input EIA Imports Petroleum'!$E2544,'EIA Petroleum Classification'!$A:$B,2,FALSE)</f>
        <v/>
      </c>
    </row>
    <row r="2546" spans="1:5">
      <c r="A2546">
        <f>YEAR(B2546)</f>
        <v/>
      </c>
      <c r="B2546">
        <f>'Input EIA Imports Petroleum'!A2545</f>
        <v/>
      </c>
      <c r="C2546">
        <f>'Input EIA Imports Petroleum'!K2545</f>
        <v/>
      </c>
      <c r="D2546">
        <f>'Input EIA Imports Petroleum'!L2545</f>
        <v/>
      </c>
      <c r="E2546">
        <f>VLOOKUP('Input EIA Imports Petroleum'!$E2545,'EIA Petroleum Classification'!$A:$B,2,FALSE)</f>
        <v/>
      </c>
    </row>
    <row r="2547" spans="1:5">
      <c r="A2547">
        <f>YEAR(B2547)</f>
        <v/>
      </c>
      <c r="B2547">
        <f>'Input EIA Imports Petroleum'!A2546</f>
        <v/>
      </c>
      <c r="C2547">
        <f>'Input EIA Imports Petroleum'!K2546</f>
        <v/>
      </c>
      <c r="D2547">
        <f>'Input EIA Imports Petroleum'!L2546</f>
        <v/>
      </c>
      <c r="E2547">
        <f>VLOOKUP('Input EIA Imports Petroleum'!$E2546,'EIA Petroleum Classification'!$A:$B,2,FALSE)</f>
        <v/>
      </c>
    </row>
    <row r="2548" spans="1:5">
      <c r="A2548">
        <f>YEAR(B2548)</f>
        <v/>
      </c>
      <c r="B2548">
        <f>'Input EIA Imports Petroleum'!A2547</f>
        <v/>
      </c>
      <c r="C2548">
        <f>'Input EIA Imports Petroleum'!K2547</f>
        <v/>
      </c>
      <c r="D2548">
        <f>'Input EIA Imports Petroleum'!L2547</f>
        <v/>
      </c>
      <c r="E2548">
        <f>VLOOKUP('Input EIA Imports Petroleum'!$E2547,'EIA Petroleum Classification'!$A:$B,2,FALSE)</f>
        <v/>
      </c>
    </row>
    <row r="2549" spans="1:5">
      <c r="A2549">
        <f>YEAR(B2549)</f>
        <v/>
      </c>
      <c r="B2549">
        <f>'Input EIA Imports Petroleum'!A2548</f>
        <v/>
      </c>
      <c r="C2549">
        <f>'Input EIA Imports Petroleum'!K2548</f>
        <v/>
      </c>
      <c r="D2549">
        <f>'Input EIA Imports Petroleum'!L2548</f>
        <v/>
      </c>
      <c r="E2549">
        <f>VLOOKUP('Input EIA Imports Petroleum'!$E2548,'EIA Petroleum Classification'!$A:$B,2,FALSE)</f>
        <v/>
      </c>
    </row>
    <row r="2550" spans="1:5">
      <c r="A2550">
        <f>YEAR(B2550)</f>
        <v/>
      </c>
      <c r="B2550">
        <f>'Input EIA Imports Petroleum'!A2549</f>
        <v/>
      </c>
      <c r="C2550">
        <f>'Input EIA Imports Petroleum'!K2549</f>
        <v/>
      </c>
      <c r="D2550">
        <f>'Input EIA Imports Petroleum'!L2549</f>
        <v/>
      </c>
      <c r="E2550">
        <f>VLOOKUP('Input EIA Imports Petroleum'!$E2549,'EIA Petroleum Classification'!$A:$B,2,FALSE)</f>
        <v/>
      </c>
    </row>
    <row r="2551" spans="1:5">
      <c r="A2551">
        <f>YEAR(B2551)</f>
        <v/>
      </c>
      <c r="B2551">
        <f>'Input EIA Imports Petroleum'!A2550</f>
        <v/>
      </c>
      <c r="C2551">
        <f>'Input EIA Imports Petroleum'!K2550</f>
        <v/>
      </c>
      <c r="D2551">
        <f>'Input EIA Imports Petroleum'!L2550</f>
        <v/>
      </c>
      <c r="E2551">
        <f>VLOOKUP('Input EIA Imports Petroleum'!$E2550,'EIA Petroleum Classification'!$A:$B,2,FALSE)</f>
        <v/>
      </c>
    </row>
    <row r="2552" spans="1:5">
      <c r="A2552">
        <f>YEAR(B2552)</f>
        <v/>
      </c>
      <c r="B2552">
        <f>'Input EIA Imports Petroleum'!A2551</f>
        <v/>
      </c>
      <c r="C2552">
        <f>'Input EIA Imports Petroleum'!K2551</f>
        <v/>
      </c>
      <c r="D2552">
        <f>'Input EIA Imports Petroleum'!L2551</f>
        <v/>
      </c>
      <c r="E2552">
        <f>VLOOKUP('Input EIA Imports Petroleum'!$E2551,'EIA Petroleum Classification'!$A:$B,2,FALSE)</f>
        <v/>
      </c>
    </row>
    <row r="2553" spans="1:5">
      <c r="A2553">
        <f>YEAR(B2553)</f>
        <v/>
      </c>
      <c r="B2553">
        <f>'Input EIA Imports Petroleum'!A2552</f>
        <v/>
      </c>
      <c r="C2553">
        <f>'Input EIA Imports Petroleum'!K2552</f>
        <v/>
      </c>
      <c r="D2553">
        <f>'Input EIA Imports Petroleum'!L2552</f>
        <v/>
      </c>
      <c r="E2553">
        <f>VLOOKUP('Input EIA Imports Petroleum'!$E2552,'EIA Petroleum Classification'!$A:$B,2,FALSE)</f>
        <v/>
      </c>
    </row>
    <row r="2554" spans="1:5">
      <c r="A2554">
        <f>YEAR(B2554)</f>
        <v/>
      </c>
      <c r="B2554">
        <f>'Input EIA Imports Petroleum'!A2553</f>
        <v/>
      </c>
      <c r="C2554">
        <f>'Input EIA Imports Petroleum'!K2553</f>
        <v/>
      </c>
      <c r="D2554">
        <f>'Input EIA Imports Petroleum'!L2553</f>
        <v/>
      </c>
      <c r="E2554">
        <f>VLOOKUP('Input EIA Imports Petroleum'!$E2553,'EIA Petroleum Classification'!$A:$B,2,FALSE)</f>
        <v/>
      </c>
    </row>
    <row r="2555" spans="1:5">
      <c r="A2555">
        <f>YEAR(B2555)</f>
        <v/>
      </c>
      <c r="B2555">
        <f>'Input EIA Imports Petroleum'!A2554</f>
        <v/>
      </c>
      <c r="C2555">
        <f>'Input EIA Imports Petroleum'!K2554</f>
        <v/>
      </c>
      <c r="D2555">
        <f>'Input EIA Imports Petroleum'!L2554</f>
        <v/>
      </c>
      <c r="E2555">
        <f>VLOOKUP('Input EIA Imports Petroleum'!$E2554,'EIA Petroleum Classification'!$A:$B,2,FALSE)</f>
        <v/>
      </c>
    </row>
    <row r="2556" spans="1:5">
      <c r="A2556">
        <f>YEAR(B2556)</f>
        <v/>
      </c>
      <c r="B2556">
        <f>'Input EIA Imports Petroleum'!A2555</f>
        <v/>
      </c>
      <c r="C2556">
        <f>'Input EIA Imports Petroleum'!K2555</f>
        <v/>
      </c>
      <c r="D2556">
        <f>'Input EIA Imports Petroleum'!L2555</f>
        <v/>
      </c>
      <c r="E2556">
        <f>VLOOKUP('Input EIA Imports Petroleum'!$E2555,'EIA Petroleum Classification'!$A:$B,2,FALSE)</f>
        <v/>
      </c>
    </row>
    <row r="2557" spans="1:5">
      <c r="A2557">
        <f>YEAR(B2557)</f>
        <v/>
      </c>
      <c r="B2557">
        <f>'Input EIA Imports Petroleum'!A2556</f>
        <v/>
      </c>
      <c r="C2557">
        <f>'Input EIA Imports Petroleum'!K2556</f>
        <v/>
      </c>
      <c r="D2557">
        <f>'Input EIA Imports Petroleum'!L2556</f>
        <v/>
      </c>
      <c r="E2557">
        <f>VLOOKUP('Input EIA Imports Petroleum'!$E2556,'EIA Petroleum Classification'!$A:$B,2,FALSE)</f>
        <v/>
      </c>
    </row>
    <row r="2558" spans="1:5">
      <c r="A2558">
        <f>YEAR(B2558)</f>
        <v/>
      </c>
      <c r="B2558">
        <f>'Input EIA Imports Petroleum'!A2557</f>
        <v/>
      </c>
      <c r="C2558">
        <f>'Input EIA Imports Petroleum'!K2557</f>
        <v/>
      </c>
      <c r="D2558">
        <f>'Input EIA Imports Petroleum'!L2557</f>
        <v/>
      </c>
      <c r="E2558">
        <f>VLOOKUP('Input EIA Imports Petroleum'!$E2557,'EIA Petroleum Classification'!$A:$B,2,FALSE)</f>
        <v/>
      </c>
    </row>
    <row r="2559" spans="1:5">
      <c r="A2559">
        <f>YEAR(B2559)</f>
        <v/>
      </c>
      <c r="B2559">
        <f>'Input EIA Imports Petroleum'!A2558</f>
        <v/>
      </c>
      <c r="C2559">
        <f>'Input EIA Imports Petroleum'!K2558</f>
        <v/>
      </c>
      <c r="D2559">
        <f>'Input EIA Imports Petroleum'!L2558</f>
        <v/>
      </c>
      <c r="E2559">
        <f>VLOOKUP('Input EIA Imports Petroleum'!$E2558,'EIA Petroleum Classification'!$A:$B,2,FALSE)</f>
        <v/>
      </c>
    </row>
    <row r="2560" spans="1:5">
      <c r="A2560">
        <f>YEAR(B2560)</f>
        <v/>
      </c>
      <c r="B2560">
        <f>'Input EIA Imports Petroleum'!A2559</f>
        <v/>
      </c>
      <c r="C2560">
        <f>'Input EIA Imports Petroleum'!K2559</f>
        <v/>
      </c>
      <c r="D2560">
        <f>'Input EIA Imports Petroleum'!L2559</f>
        <v/>
      </c>
      <c r="E2560">
        <f>VLOOKUP('Input EIA Imports Petroleum'!$E2559,'EIA Petroleum Classification'!$A:$B,2,FALSE)</f>
        <v/>
      </c>
    </row>
    <row r="2561" spans="1:5">
      <c r="A2561">
        <f>YEAR(B2561)</f>
        <v/>
      </c>
      <c r="B2561">
        <f>'Input EIA Imports Petroleum'!A2560</f>
        <v/>
      </c>
      <c r="C2561">
        <f>'Input EIA Imports Petroleum'!K2560</f>
        <v/>
      </c>
      <c r="D2561">
        <f>'Input EIA Imports Petroleum'!L2560</f>
        <v/>
      </c>
      <c r="E2561">
        <f>VLOOKUP('Input EIA Imports Petroleum'!$E2560,'EIA Petroleum Classification'!$A:$B,2,FALSE)</f>
        <v/>
      </c>
    </row>
    <row r="2562" spans="1:5">
      <c r="A2562">
        <f>YEAR(B2562)</f>
        <v/>
      </c>
      <c r="B2562">
        <f>'Input EIA Imports Petroleum'!A2561</f>
        <v/>
      </c>
      <c r="C2562">
        <f>'Input EIA Imports Petroleum'!K2561</f>
        <v/>
      </c>
      <c r="D2562">
        <f>'Input EIA Imports Petroleum'!L2561</f>
        <v/>
      </c>
      <c r="E2562">
        <f>VLOOKUP('Input EIA Imports Petroleum'!$E2561,'EIA Petroleum Classification'!$A:$B,2,FALSE)</f>
        <v/>
      </c>
    </row>
    <row r="2563" spans="1:5">
      <c r="A2563">
        <f>YEAR(B2563)</f>
        <v/>
      </c>
      <c r="B2563">
        <f>'Input EIA Imports Petroleum'!A2562</f>
        <v/>
      </c>
      <c r="C2563">
        <f>'Input EIA Imports Petroleum'!K2562</f>
        <v/>
      </c>
      <c r="D2563">
        <f>'Input EIA Imports Petroleum'!L2562</f>
        <v/>
      </c>
      <c r="E2563">
        <f>VLOOKUP('Input EIA Imports Petroleum'!$E2562,'EIA Petroleum Classification'!$A:$B,2,FALSE)</f>
        <v/>
      </c>
    </row>
    <row r="2564" spans="1:5">
      <c r="A2564">
        <f>YEAR(B2564)</f>
        <v/>
      </c>
      <c r="B2564">
        <f>'Input EIA Imports Petroleum'!A2563</f>
        <v/>
      </c>
      <c r="C2564">
        <f>'Input EIA Imports Petroleum'!K2563</f>
        <v/>
      </c>
      <c r="D2564">
        <f>'Input EIA Imports Petroleum'!L2563</f>
        <v/>
      </c>
      <c r="E2564">
        <f>VLOOKUP('Input EIA Imports Petroleum'!$E2563,'EIA Petroleum Classification'!$A:$B,2,FALSE)</f>
        <v/>
      </c>
    </row>
    <row r="2565" spans="1:5">
      <c r="A2565">
        <f>YEAR(B2565)</f>
        <v/>
      </c>
      <c r="B2565">
        <f>'Input EIA Imports Petroleum'!A2564</f>
        <v/>
      </c>
      <c r="C2565">
        <f>'Input EIA Imports Petroleum'!K2564</f>
        <v/>
      </c>
      <c r="D2565">
        <f>'Input EIA Imports Petroleum'!L2564</f>
        <v/>
      </c>
      <c r="E2565">
        <f>VLOOKUP('Input EIA Imports Petroleum'!$E2564,'EIA Petroleum Classification'!$A:$B,2,FALSE)</f>
        <v/>
      </c>
    </row>
    <row r="2566" spans="1:5">
      <c r="A2566">
        <f>YEAR(B2566)</f>
        <v/>
      </c>
      <c r="B2566">
        <f>'Input EIA Imports Petroleum'!A2565</f>
        <v/>
      </c>
      <c r="C2566">
        <f>'Input EIA Imports Petroleum'!K2565</f>
        <v/>
      </c>
      <c r="D2566">
        <f>'Input EIA Imports Petroleum'!L2565</f>
        <v/>
      </c>
      <c r="E2566">
        <f>VLOOKUP('Input EIA Imports Petroleum'!$E2565,'EIA Petroleum Classification'!$A:$B,2,FALSE)</f>
        <v/>
      </c>
    </row>
    <row r="2567" spans="1:5">
      <c r="A2567">
        <f>YEAR(B2567)</f>
        <v/>
      </c>
      <c r="B2567">
        <f>'Input EIA Imports Petroleum'!A2566</f>
        <v/>
      </c>
      <c r="C2567">
        <f>'Input EIA Imports Petroleum'!K2566</f>
        <v/>
      </c>
      <c r="D2567">
        <f>'Input EIA Imports Petroleum'!L2566</f>
        <v/>
      </c>
      <c r="E2567">
        <f>VLOOKUP('Input EIA Imports Petroleum'!$E2566,'EIA Petroleum Classification'!$A:$B,2,FALSE)</f>
        <v/>
      </c>
    </row>
    <row r="2568" spans="1:5">
      <c r="A2568">
        <f>YEAR(B2568)</f>
        <v/>
      </c>
      <c r="B2568">
        <f>'Input EIA Imports Petroleum'!A2567</f>
        <v/>
      </c>
      <c r="C2568">
        <f>'Input EIA Imports Petroleum'!K2567</f>
        <v/>
      </c>
      <c r="D2568">
        <f>'Input EIA Imports Petroleum'!L2567</f>
        <v/>
      </c>
      <c r="E2568">
        <f>VLOOKUP('Input EIA Imports Petroleum'!$E2567,'EIA Petroleum Classification'!$A:$B,2,FALSE)</f>
        <v/>
      </c>
    </row>
    <row r="2569" spans="1:5">
      <c r="A2569">
        <f>YEAR(B2569)</f>
        <v/>
      </c>
      <c r="B2569">
        <f>'Input EIA Imports Petroleum'!A2568</f>
        <v/>
      </c>
      <c r="C2569">
        <f>'Input EIA Imports Petroleum'!K2568</f>
        <v/>
      </c>
      <c r="D2569">
        <f>'Input EIA Imports Petroleum'!L2568</f>
        <v/>
      </c>
      <c r="E2569">
        <f>VLOOKUP('Input EIA Imports Petroleum'!$E2568,'EIA Petroleum Classification'!$A:$B,2,FALSE)</f>
        <v/>
      </c>
    </row>
    <row r="2570" spans="1:5">
      <c r="A2570">
        <f>YEAR(B2570)</f>
        <v/>
      </c>
      <c r="B2570">
        <f>'Input EIA Imports Petroleum'!A2569</f>
        <v/>
      </c>
      <c r="C2570">
        <f>'Input EIA Imports Petroleum'!K2569</f>
        <v/>
      </c>
      <c r="D2570">
        <f>'Input EIA Imports Petroleum'!L2569</f>
        <v/>
      </c>
      <c r="E2570">
        <f>VLOOKUP('Input EIA Imports Petroleum'!$E2569,'EIA Petroleum Classification'!$A:$B,2,FALSE)</f>
        <v/>
      </c>
    </row>
    <row r="2571" spans="1:5">
      <c r="A2571">
        <f>YEAR(B2571)</f>
        <v/>
      </c>
      <c r="B2571">
        <f>'Input EIA Imports Petroleum'!A2570</f>
        <v/>
      </c>
      <c r="C2571">
        <f>'Input EIA Imports Petroleum'!K2570</f>
        <v/>
      </c>
      <c r="D2571">
        <f>'Input EIA Imports Petroleum'!L2570</f>
        <v/>
      </c>
      <c r="E2571">
        <f>VLOOKUP('Input EIA Imports Petroleum'!$E2570,'EIA Petroleum Classification'!$A:$B,2,FALSE)</f>
        <v/>
      </c>
    </row>
    <row r="2572" spans="1:5">
      <c r="A2572">
        <f>YEAR(B2572)</f>
        <v/>
      </c>
      <c r="B2572">
        <f>'Input EIA Imports Petroleum'!A2571</f>
        <v/>
      </c>
      <c r="C2572">
        <f>'Input EIA Imports Petroleum'!K2571</f>
        <v/>
      </c>
      <c r="D2572">
        <f>'Input EIA Imports Petroleum'!L2571</f>
        <v/>
      </c>
      <c r="E2572">
        <f>VLOOKUP('Input EIA Imports Petroleum'!$E2571,'EIA Petroleum Classification'!$A:$B,2,FALSE)</f>
        <v/>
      </c>
    </row>
    <row r="2573" spans="1:5">
      <c r="A2573">
        <f>YEAR(B2573)</f>
        <v/>
      </c>
      <c r="B2573">
        <f>'Input EIA Imports Petroleum'!A2572</f>
        <v/>
      </c>
      <c r="C2573">
        <f>'Input EIA Imports Petroleum'!K2572</f>
        <v/>
      </c>
      <c r="D2573">
        <f>'Input EIA Imports Petroleum'!L2572</f>
        <v/>
      </c>
      <c r="E2573">
        <f>VLOOKUP('Input EIA Imports Petroleum'!$E2572,'EIA Petroleum Classification'!$A:$B,2,FALSE)</f>
        <v/>
      </c>
    </row>
    <row r="2574" spans="1:5">
      <c r="A2574">
        <f>YEAR(B2574)</f>
        <v/>
      </c>
      <c r="B2574">
        <f>'Input EIA Imports Petroleum'!A2573</f>
        <v/>
      </c>
      <c r="C2574">
        <f>'Input EIA Imports Petroleum'!K2573</f>
        <v/>
      </c>
      <c r="D2574">
        <f>'Input EIA Imports Petroleum'!L2573</f>
        <v/>
      </c>
      <c r="E2574">
        <f>VLOOKUP('Input EIA Imports Petroleum'!$E2573,'EIA Petroleum Classification'!$A:$B,2,FALSE)</f>
        <v/>
      </c>
    </row>
    <row r="2575" spans="1:5">
      <c r="A2575">
        <f>YEAR(B2575)</f>
        <v/>
      </c>
      <c r="B2575">
        <f>'Input EIA Imports Petroleum'!A2574</f>
        <v/>
      </c>
      <c r="C2575">
        <f>'Input EIA Imports Petroleum'!K2574</f>
        <v/>
      </c>
      <c r="D2575">
        <f>'Input EIA Imports Petroleum'!L2574</f>
        <v/>
      </c>
      <c r="E2575">
        <f>VLOOKUP('Input EIA Imports Petroleum'!$E2574,'EIA Petroleum Classification'!$A:$B,2,FALSE)</f>
        <v/>
      </c>
    </row>
    <row r="2576" spans="1:5">
      <c r="A2576">
        <f>YEAR(B2576)</f>
        <v/>
      </c>
      <c r="B2576">
        <f>'Input EIA Imports Petroleum'!A2575</f>
        <v/>
      </c>
      <c r="C2576">
        <f>'Input EIA Imports Petroleum'!K2575</f>
        <v/>
      </c>
      <c r="D2576">
        <f>'Input EIA Imports Petroleum'!L2575</f>
        <v/>
      </c>
      <c r="E2576">
        <f>VLOOKUP('Input EIA Imports Petroleum'!$E2575,'EIA Petroleum Classification'!$A:$B,2,FALSE)</f>
        <v/>
      </c>
    </row>
    <row r="2577" spans="1:5">
      <c r="A2577">
        <f>YEAR(B2577)</f>
        <v/>
      </c>
      <c r="B2577">
        <f>'Input EIA Imports Petroleum'!A2576</f>
        <v/>
      </c>
      <c r="C2577">
        <f>'Input EIA Imports Petroleum'!K2576</f>
        <v/>
      </c>
      <c r="D2577">
        <f>'Input EIA Imports Petroleum'!L2576</f>
        <v/>
      </c>
      <c r="E2577">
        <f>VLOOKUP('Input EIA Imports Petroleum'!$E2576,'EIA Petroleum Classification'!$A:$B,2,FALSE)</f>
        <v/>
      </c>
    </row>
    <row r="2578" spans="1:5">
      <c r="A2578">
        <f>YEAR(B2578)</f>
        <v/>
      </c>
      <c r="B2578">
        <f>'Input EIA Imports Petroleum'!A2577</f>
        <v/>
      </c>
      <c r="C2578">
        <f>'Input EIA Imports Petroleum'!K2577</f>
        <v/>
      </c>
      <c r="D2578">
        <f>'Input EIA Imports Petroleum'!L2577</f>
        <v/>
      </c>
      <c r="E2578">
        <f>VLOOKUP('Input EIA Imports Petroleum'!$E2577,'EIA Petroleum Classification'!$A:$B,2,FALSE)</f>
        <v/>
      </c>
    </row>
    <row r="2579" spans="1:5">
      <c r="A2579">
        <f>YEAR(B2579)</f>
        <v/>
      </c>
      <c r="B2579">
        <f>'Input EIA Imports Petroleum'!A2578</f>
        <v/>
      </c>
      <c r="C2579">
        <f>'Input EIA Imports Petroleum'!K2578</f>
        <v/>
      </c>
      <c r="D2579">
        <f>'Input EIA Imports Petroleum'!L2578</f>
        <v/>
      </c>
      <c r="E2579">
        <f>VLOOKUP('Input EIA Imports Petroleum'!$E2578,'EIA Petroleum Classification'!$A:$B,2,FALSE)</f>
        <v/>
      </c>
    </row>
    <row r="2580" spans="1:5">
      <c r="A2580">
        <f>YEAR(B2580)</f>
        <v/>
      </c>
      <c r="B2580">
        <f>'Input EIA Imports Petroleum'!A2579</f>
        <v/>
      </c>
      <c r="C2580">
        <f>'Input EIA Imports Petroleum'!K2579</f>
        <v/>
      </c>
      <c r="D2580">
        <f>'Input EIA Imports Petroleum'!L2579</f>
        <v/>
      </c>
      <c r="E2580">
        <f>VLOOKUP('Input EIA Imports Petroleum'!$E2579,'EIA Petroleum Classification'!$A:$B,2,FALSE)</f>
        <v/>
      </c>
    </row>
    <row r="2581" spans="1:5">
      <c r="A2581">
        <f>YEAR(B2581)</f>
        <v/>
      </c>
      <c r="B2581">
        <f>'Input EIA Imports Petroleum'!A2580</f>
        <v/>
      </c>
      <c r="C2581">
        <f>'Input EIA Imports Petroleum'!K2580</f>
        <v/>
      </c>
      <c r="D2581">
        <f>'Input EIA Imports Petroleum'!L2580</f>
        <v/>
      </c>
      <c r="E2581">
        <f>VLOOKUP('Input EIA Imports Petroleum'!$E2580,'EIA Petroleum Classification'!$A:$B,2,FALSE)</f>
        <v/>
      </c>
    </row>
    <row r="2582" spans="1:5">
      <c r="A2582">
        <f>YEAR(B2582)</f>
        <v/>
      </c>
      <c r="B2582">
        <f>'Input EIA Imports Petroleum'!A2581</f>
        <v/>
      </c>
      <c r="C2582">
        <f>'Input EIA Imports Petroleum'!K2581</f>
        <v/>
      </c>
      <c r="D2582">
        <f>'Input EIA Imports Petroleum'!L2581</f>
        <v/>
      </c>
      <c r="E2582">
        <f>VLOOKUP('Input EIA Imports Petroleum'!$E2581,'EIA Petroleum Classification'!$A:$B,2,FALSE)</f>
        <v/>
      </c>
    </row>
    <row r="2583" spans="1:5">
      <c r="A2583">
        <f>YEAR(B2583)</f>
        <v/>
      </c>
      <c r="B2583">
        <f>'Input EIA Imports Petroleum'!A2582</f>
        <v/>
      </c>
      <c r="C2583">
        <f>'Input EIA Imports Petroleum'!K2582</f>
        <v/>
      </c>
      <c r="D2583">
        <f>'Input EIA Imports Petroleum'!L2582</f>
        <v/>
      </c>
      <c r="E2583">
        <f>VLOOKUP('Input EIA Imports Petroleum'!$E2582,'EIA Petroleum Classification'!$A:$B,2,FALSE)</f>
        <v/>
      </c>
    </row>
    <row r="2584" spans="1:5">
      <c r="A2584">
        <f>YEAR(B2584)</f>
        <v/>
      </c>
      <c r="B2584">
        <f>'Input EIA Imports Petroleum'!A2583</f>
        <v/>
      </c>
      <c r="C2584">
        <f>'Input EIA Imports Petroleum'!K2583</f>
        <v/>
      </c>
      <c r="D2584">
        <f>'Input EIA Imports Petroleum'!L2583</f>
        <v/>
      </c>
      <c r="E2584">
        <f>VLOOKUP('Input EIA Imports Petroleum'!$E2583,'EIA Petroleum Classification'!$A:$B,2,FALSE)</f>
        <v/>
      </c>
    </row>
    <row r="2585" spans="1:5">
      <c r="A2585">
        <f>YEAR(B2585)</f>
        <v/>
      </c>
      <c r="B2585">
        <f>'Input EIA Imports Petroleum'!A2584</f>
        <v/>
      </c>
      <c r="C2585">
        <f>'Input EIA Imports Petroleum'!K2584</f>
        <v/>
      </c>
      <c r="D2585">
        <f>'Input EIA Imports Petroleum'!L2584</f>
        <v/>
      </c>
      <c r="E2585">
        <f>VLOOKUP('Input EIA Imports Petroleum'!$E2584,'EIA Petroleum Classification'!$A:$B,2,FALSE)</f>
        <v/>
      </c>
    </row>
    <row r="2586" spans="1:5">
      <c r="A2586">
        <f>YEAR(B2586)</f>
        <v/>
      </c>
      <c r="B2586">
        <f>'Input EIA Imports Petroleum'!A2585</f>
        <v/>
      </c>
      <c r="C2586">
        <f>'Input EIA Imports Petroleum'!K2585</f>
        <v/>
      </c>
      <c r="D2586">
        <f>'Input EIA Imports Petroleum'!L2585</f>
        <v/>
      </c>
      <c r="E2586">
        <f>VLOOKUP('Input EIA Imports Petroleum'!$E2585,'EIA Petroleum Classification'!$A:$B,2,FALSE)</f>
        <v/>
      </c>
    </row>
    <row r="2587" spans="1:5">
      <c r="A2587">
        <f>YEAR(B2587)</f>
        <v/>
      </c>
      <c r="B2587">
        <f>'Input EIA Imports Petroleum'!A2586</f>
        <v/>
      </c>
      <c r="C2587">
        <f>'Input EIA Imports Petroleum'!K2586</f>
        <v/>
      </c>
      <c r="D2587">
        <f>'Input EIA Imports Petroleum'!L2586</f>
        <v/>
      </c>
      <c r="E2587">
        <f>VLOOKUP('Input EIA Imports Petroleum'!$E2586,'EIA Petroleum Classification'!$A:$B,2,FALSE)</f>
        <v/>
      </c>
    </row>
    <row r="2588" spans="1:5">
      <c r="A2588">
        <f>YEAR(B2588)</f>
        <v/>
      </c>
      <c r="B2588">
        <f>'Input EIA Imports Petroleum'!A2587</f>
        <v/>
      </c>
      <c r="C2588">
        <f>'Input EIA Imports Petroleum'!K2587</f>
        <v/>
      </c>
      <c r="D2588">
        <f>'Input EIA Imports Petroleum'!L2587</f>
        <v/>
      </c>
      <c r="E2588">
        <f>VLOOKUP('Input EIA Imports Petroleum'!$E2587,'EIA Petroleum Classification'!$A:$B,2,FALSE)</f>
        <v/>
      </c>
    </row>
    <row r="2589" spans="1:5">
      <c r="A2589">
        <f>YEAR(B2589)</f>
        <v/>
      </c>
      <c r="B2589">
        <f>'Input EIA Imports Petroleum'!A2588</f>
        <v/>
      </c>
      <c r="C2589">
        <f>'Input EIA Imports Petroleum'!K2588</f>
        <v/>
      </c>
      <c r="D2589">
        <f>'Input EIA Imports Petroleum'!L2588</f>
        <v/>
      </c>
      <c r="E2589">
        <f>VLOOKUP('Input EIA Imports Petroleum'!$E2588,'EIA Petroleum Classification'!$A:$B,2,FALSE)</f>
        <v/>
      </c>
    </row>
    <row r="2590" spans="1:5">
      <c r="A2590">
        <f>YEAR(B2590)</f>
        <v/>
      </c>
      <c r="B2590">
        <f>'Input EIA Imports Petroleum'!A2589</f>
        <v/>
      </c>
      <c r="C2590">
        <f>'Input EIA Imports Petroleum'!K2589</f>
        <v/>
      </c>
      <c r="D2590">
        <f>'Input EIA Imports Petroleum'!L2589</f>
        <v/>
      </c>
      <c r="E2590">
        <f>VLOOKUP('Input EIA Imports Petroleum'!$E2589,'EIA Petroleum Classification'!$A:$B,2,FALSE)</f>
        <v/>
      </c>
    </row>
    <row r="2591" spans="1:5">
      <c r="A2591">
        <f>YEAR(B2591)</f>
        <v/>
      </c>
      <c r="B2591">
        <f>'Input EIA Imports Petroleum'!A2590</f>
        <v/>
      </c>
      <c r="C2591">
        <f>'Input EIA Imports Petroleum'!K2590</f>
        <v/>
      </c>
      <c r="D2591">
        <f>'Input EIA Imports Petroleum'!L2590</f>
        <v/>
      </c>
      <c r="E2591">
        <f>VLOOKUP('Input EIA Imports Petroleum'!$E2590,'EIA Petroleum Classification'!$A:$B,2,FALSE)</f>
        <v/>
      </c>
    </row>
    <row r="2592" spans="1:5">
      <c r="A2592">
        <f>YEAR(B2592)</f>
        <v/>
      </c>
      <c r="B2592">
        <f>'Input EIA Imports Petroleum'!A2591</f>
        <v/>
      </c>
      <c r="C2592">
        <f>'Input EIA Imports Petroleum'!K2591</f>
        <v/>
      </c>
      <c r="D2592">
        <f>'Input EIA Imports Petroleum'!L2591</f>
        <v/>
      </c>
      <c r="E2592">
        <f>VLOOKUP('Input EIA Imports Petroleum'!$E2591,'EIA Petroleum Classification'!$A:$B,2,FALSE)</f>
        <v/>
      </c>
    </row>
    <row r="2593" spans="1:5">
      <c r="A2593">
        <f>YEAR(B2593)</f>
        <v/>
      </c>
      <c r="B2593">
        <f>'Input EIA Imports Petroleum'!A2592</f>
        <v/>
      </c>
      <c r="C2593">
        <f>'Input EIA Imports Petroleum'!K2592</f>
        <v/>
      </c>
      <c r="D2593">
        <f>'Input EIA Imports Petroleum'!L2592</f>
        <v/>
      </c>
      <c r="E2593">
        <f>VLOOKUP('Input EIA Imports Petroleum'!$E2592,'EIA Petroleum Classification'!$A:$B,2,FALSE)</f>
        <v/>
      </c>
    </row>
    <row r="2594" spans="1:5">
      <c r="A2594">
        <f>YEAR(B2594)</f>
        <v/>
      </c>
      <c r="B2594">
        <f>'Input EIA Imports Petroleum'!A2593</f>
        <v/>
      </c>
      <c r="C2594">
        <f>'Input EIA Imports Petroleum'!K2593</f>
        <v/>
      </c>
      <c r="D2594">
        <f>'Input EIA Imports Petroleum'!L2593</f>
        <v/>
      </c>
      <c r="E2594">
        <f>VLOOKUP('Input EIA Imports Petroleum'!$E2593,'EIA Petroleum Classification'!$A:$B,2,FALSE)</f>
        <v/>
      </c>
    </row>
    <row r="2595" spans="1:5">
      <c r="A2595">
        <f>YEAR(B2595)</f>
        <v/>
      </c>
      <c r="B2595">
        <f>'Input EIA Imports Petroleum'!A2594</f>
        <v/>
      </c>
      <c r="C2595">
        <f>'Input EIA Imports Petroleum'!K2594</f>
        <v/>
      </c>
      <c r="D2595">
        <f>'Input EIA Imports Petroleum'!L2594</f>
        <v/>
      </c>
      <c r="E2595">
        <f>VLOOKUP('Input EIA Imports Petroleum'!$E2594,'EIA Petroleum Classification'!$A:$B,2,FALSE)</f>
        <v/>
      </c>
    </row>
    <row r="2596" spans="1:5">
      <c r="A2596">
        <f>YEAR(B2596)</f>
        <v/>
      </c>
      <c r="B2596">
        <f>'Input EIA Imports Petroleum'!A2595</f>
        <v/>
      </c>
      <c r="C2596">
        <f>'Input EIA Imports Petroleum'!K2595</f>
        <v/>
      </c>
      <c r="D2596">
        <f>'Input EIA Imports Petroleum'!L2595</f>
        <v/>
      </c>
      <c r="E2596">
        <f>VLOOKUP('Input EIA Imports Petroleum'!$E2595,'EIA Petroleum Classification'!$A:$B,2,FALSE)</f>
        <v/>
      </c>
    </row>
    <row r="2597" spans="1:5">
      <c r="A2597">
        <f>YEAR(B2597)</f>
        <v/>
      </c>
      <c r="B2597">
        <f>'Input EIA Imports Petroleum'!A2596</f>
        <v/>
      </c>
      <c r="C2597">
        <f>'Input EIA Imports Petroleum'!K2596</f>
        <v/>
      </c>
      <c r="D2597">
        <f>'Input EIA Imports Petroleum'!L2596</f>
        <v/>
      </c>
      <c r="E2597">
        <f>VLOOKUP('Input EIA Imports Petroleum'!$E2596,'EIA Petroleum Classification'!$A:$B,2,FALSE)</f>
        <v/>
      </c>
    </row>
    <row r="2598" spans="1:5">
      <c r="A2598">
        <f>YEAR(B2598)</f>
        <v/>
      </c>
      <c r="B2598">
        <f>'Input EIA Imports Petroleum'!A2597</f>
        <v/>
      </c>
      <c r="C2598">
        <f>'Input EIA Imports Petroleum'!K2597</f>
        <v/>
      </c>
      <c r="D2598">
        <f>'Input EIA Imports Petroleum'!L2597</f>
        <v/>
      </c>
      <c r="E2598">
        <f>VLOOKUP('Input EIA Imports Petroleum'!$E2597,'EIA Petroleum Classification'!$A:$B,2,FALSE)</f>
        <v/>
      </c>
    </row>
    <row r="2599" spans="1:5">
      <c r="A2599">
        <f>YEAR(B2599)</f>
        <v/>
      </c>
      <c r="B2599">
        <f>'Input EIA Imports Petroleum'!A2598</f>
        <v/>
      </c>
      <c r="C2599">
        <f>'Input EIA Imports Petroleum'!K2598</f>
        <v/>
      </c>
      <c r="D2599">
        <f>'Input EIA Imports Petroleum'!L2598</f>
        <v/>
      </c>
      <c r="E2599">
        <f>VLOOKUP('Input EIA Imports Petroleum'!$E2598,'EIA Petroleum Classification'!$A:$B,2,FALSE)</f>
        <v/>
      </c>
    </row>
    <row r="2600" spans="1:5">
      <c r="A2600">
        <f>YEAR(B2600)</f>
        <v/>
      </c>
      <c r="B2600">
        <f>'Input EIA Imports Petroleum'!A2599</f>
        <v/>
      </c>
      <c r="C2600">
        <f>'Input EIA Imports Petroleum'!K2599</f>
        <v/>
      </c>
      <c r="D2600">
        <f>'Input EIA Imports Petroleum'!L2599</f>
        <v/>
      </c>
      <c r="E2600">
        <f>VLOOKUP('Input EIA Imports Petroleum'!$E2599,'EIA Petroleum Classification'!$A:$B,2,FALSE)</f>
        <v/>
      </c>
    </row>
    <row r="2601" spans="1:5">
      <c r="A2601">
        <f>YEAR(B2601)</f>
        <v/>
      </c>
      <c r="B2601">
        <f>'Input EIA Imports Petroleum'!A2600</f>
        <v/>
      </c>
      <c r="C2601">
        <f>'Input EIA Imports Petroleum'!K2600</f>
        <v/>
      </c>
      <c r="D2601">
        <f>'Input EIA Imports Petroleum'!L2600</f>
        <v/>
      </c>
      <c r="E2601">
        <f>VLOOKUP('Input EIA Imports Petroleum'!$E2600,'EIA Petroleum Classification'!$A:$B,2,FALSE)</f>
        <v/>
      </c>
    </row>
    <row r="2602" spans="1:5">
      <c r="A2602">
        <f>YEAR(B2602)</f>
        <v/>
      </c>
      <c r="B2602">
        <f>'Input EIA Imports Petroleum'!A2601</f>
        <v/>
      </c>
      <c r="C2602">
        <f>'Input EIA Imports Petroleum'!K2601</f>
        <v/>
      </c>
      <c r="D2602">
        <f>'Input EIA Imports Petroleum'!L2601</f>
        <v/>
      </c>
      <c r="E2602">
        <f>VLOOKUP('Input EIA Imports Petroleum'!$E2601,'EIA Petroleum Classification'!$A:$B,2,FALSE)</f>
        <v/>
      </c>
    </row>
    <row r="2603" spans="1:5">
      <c r="A2603">
        <f>YEAR(B2603)</f>
        <v/>
      </c>
      <c r="B2603">
        <f>'Input EIA Imports Petroleum'!A2602</f>
        <v/>
      </c>
      <c r="C2603">
        <f>'Input EIA Imports Petroleum'!K2602</f>
        <v/>
      </c>
      <c r="D2603">
        <f>'Input EIA Imports Petroleum'!L2602</f>
        <v/>
      </c>
      <c r="E2603">
        <f>VLOOKUP('Input EIA Imports Petroleum'!$E2602,'EIA Petroleum Classification'!$A:$B,2,FALSE)</f>
        <v/>
      </c>
    </row>
    <row r="2604" spans="1:5">
      <c r="A2604">
        <f>YEAR(B2604)</f>
        <v/>
      </c>
      <c r="B2604">
        <f>'Input EIA Imports Petroleum'!A2603</f>
        <v/>
      </c>
      <c r="C2604">
        <f>'Input EIA Imports Petroleum'!K2603</f>
        <v/>
      </c>
      <c r="D2604">
        <f>'Input EIA Imports Petroleum'!L2603</f>
        <v/>
      </c>
      <c r="E2604">
        <f>VLOOKUP('Input EIA Imports Petroleum'!$E2603,'EIA Petroleum Classification'!$A:$B,2,FALSE)</f>
        <v/>
      </c>
    </row>
    <row r="2605" spans="1:5">
      <c r="A2605">
        <f>YEAR(B2605)</f>
        <v/>
      </c>
      <c r="B2605">
        <f>'Input EIA Imports Petroleum'!A2604</f>
        <v/>
      </c>
      <c r="C2605">
        <f>'Input EIA Imports Petroleum'!K2604</f>
        <v/>
      </c>
      <c r="D2605">
        <f>'Input EIA Imports Petroleum'!L2604</f>
        <v/>
      </c>
      <c r="E2605">
        <f>VLOOKUP('Input EIA Imports Petroleum'!$E2604,'EIA Petroleum Classification'!$A:$B,2,FALSE)</f>
        <v/>
      </c>
    </row>
    <row r="2606" spans="1:5">
      <c r="A2606">
        <f>YEAR(B2606)</f>
        <v/>
      </c>
      <c r="B2606">
        <f>'Input EIA Imports Petroleum'!A2605</f>
        <v/>
      </c>
      <c r="C2606">
        <f>'Input EIA Imports Petroleum'!K2605</f>
        <v/>
      </c>
      <c r="D2606">
        <f>'Input EIA Imports Petroleum'!L2605</f>
        <v/>
      </c>
      <c r="E2606">
        <f>VLOOKUP('Input EIA Imports Petroleum'!$E2605,'EIA Petroleum Classification'!$A:$B,2,FALSE)</f>
        <v/>
      </c>
    </row>
    <row r="2607" spans="1:5">
      <c r="A2607">
        <f>YEAR(B2607)</f>
        <v/>
      </c>
      <c r="B2607">
        <f>'Input EIA Imports Petroleum'!A2606</f>
        <v/>
      </c>
      <c r="C2607">
        <f>'Input EIA Imports Petroleum'!K2606</f>
        <v/>
      </c>
      <c r="D2607">
        <f>'Input EIA Imports Petroleum'!L2606</f>
        <v/>
      </c>
      <c r="E2607">
        <f>VLOOKUP('Input EIA Imports Petroleum'!$E2606,'EIA Petroleum Classification'!$A:$B,2,FALSE)</f>
        <v/>
      </c>
    </row>
    <row r="2608" spans="1:5">
      <c r="A2608">
        <f>YEAR(B2608)</f>
        <v/>
      </c>
      <c r="B2608">
        <f>'Input EIA Imports Petroleum'!A2607</f>
        <v/>
      </c>
      <c r="C2608">
        <f>'Input EIA Imports Petroleum'!K2607</f>
        <v/>
      </c>
      <c r="D2608">
        <f>'Input EIA Imports Petroleum'!L2607</f>
        <v/>
      </c>
      <c r="E2608">
        <f>VLOOKUP('Input EIA Imports Petroleum'!$E2607,'EIA Petroleum Classification'!$A:$B,2,FALSE)</f>
        <v/>
      </c>
    </row>
    <row r="2609" spans="1:5">
      <c r="A2609">
        <f>YEAR(B2609)</f>
        <v/>
      </c>
      <c r="B2609">
        <f>'Input EIA Imports Petroleum'!A2608</f>
        <v/>
      </c>
      <c r="C2609">
        <f>'Input EIA Imports Petroleum'!K2608</f>
        <v/>
      </c>
      <c r="D2609">
        <f>'Input EIA Imports Petroleum'!L2608</f>
        <v/>
      </c>
      <c r="E2609">
        <f>VLOOKUP('Input EIA Imports Petroleum'!$E2608,'EIA Petroleum Classification'!$A:$B,2,FALSE)</f>
        <v/>
      </c>
    </row>
    <row r="2610" spans="1:5">
      <c r="A2610">
        <f>YEAR(B2610)</f>
        <v/>
      </c>
      <c r="B2610">
        <f>'Input EIA Imports Petroleum'!A2609</f>
        <v/>
      </c>
      <c r="C2610">
        <f>'Input EIA Imports Petroleum'!K2609</f>
        <v/>
      </c>
      <c r="D2610">
        <f>'Input EIA Imports Petroleum'!L2609</f>
        <v/>
      </c>
      <c r="E2610">
        <f>VLOOKUP('Input EIA Imports Petroleum'!$E2609,'EIA Petroleum Classification'!$A:$B,2,FALSE)</f>
        <v/>
      </c>
    </row>
    <row r="2611" spans="1:5">
      <c r="A2611">
        <f>YEAR(B2611)</f>
        <v/>
      </c>
      <c r="B2611">
        <f>'Input EIA Imports Petroleum'!A2610</f>
        <v/>
      </c>
      <c r="C2611">
        <f>'Input EIA Imports Petroleum'!K2610</f>
        <v/>
      </c>
      <c r="D2611">
        <f>'Input EIA Imports Petroleum'!L2610</f>
        <v/>
      </c>
      <c r="E2611">
        <f>VLOOKUP('Input EIA Imports Petroleum'!$E2610,'EIA Petroleum Classification'!$A:$B,2,FALSE)</f>
        <v/>
      </c>
    </row>
    <row r="2612" spans="1:5">
      <c r="A2612">
        <f>YEAR(B2612)</f>
        <v/>
      </c>
      <c r="B2612">
        <f>'Input EIA Imports Petroleum'!A2611</f>
        <v/>
      </c>
      <c r="C2612">
        <f>'Input EIA Imports Petroleum'!K2611</f>
        <v/>
      </c>
      <c r="D2612">
        <f>'Input EIA Imports Petroleum'!L2611</f>
        <v/>
      </c>
      <c r="E2612">
        <f>VLOOKUP('Input EIA Imports Petroleum'!$E2611,'EIA Petroleum Classification'!$A:$B,2,FALSE)</f>
        <v/>
      </c>
    </row>
    <row r="2613" spans="1:5">
      <c r="A2613">
        <f>YEAR(B2613)</f>
        <v/>
      </c>
      <c r="B2613">
        <f>'Input EIA Imports Petroleum'!A2612</f>
        <v/>
      </c>
      <c r="C2613">
        <f>'Input EIA Imports Petroleum'!K2612</f>
        <v/>
      </c>
      <c r="D2613">
        <f>'Input EIA Imports Petroleum'!L2612</f>
        <v/>
      </c>
      <c r="E2613">
        <f>VLOOKUP('Input EIA Imports Petroleum'!$E2612,'EIA Petroleum Classification'!$A:$B,2,FALSE)</f>
        <v/>
      </c>
    </row>
    <row r="2614" spans="1:5">
      <c r="A2614">
        <f>YEAR(B2614)</f>
        <v/>
      </c>
      <c r="B2614">
        <f>'Input EIA Imports Petroleum'!A2613</f>
        <v/>
      </c>
      <c r="C2614">
        <f>'Input EIA Imports Petroleum'!K2613</f>
        <v/>
      </c>
      <c r="D2614">
        <f>'Input EIA Imports Petroleum'!L2613</f>
        <v/>
      </c>
      <c r="E2614">
        <f>VLOOKUP('Input EIA Imports Petroleum'!$E2613,'EIA Petroleum Classification'!$A:$B,2,FALSE)</f>
        <v/>
      </c>
    </row>
    <row r="2615" spans="1:5">
      <c r="A2615">
        <f>YEAR(B2615)</f>
        <v/>
      </c>
      <c r="B2615">
        <f>'Input EIA Imports Petroleum'!A2614</f>
        <v/>
      </c>
      <c r="C2615">
        <f>'Input EIA Imports Petroleum'!K2614</f>
        <v/>
      </c>
      <c r="D2615">
        <f>'Input EIA Imports Petroleum'!L2614</f>
        <v/>
      </c>
      <c r="E2615">
        <f>VLOOKUP('Input EIA Imports Petroleum'!$E2614,'EIA Petroleum Classification'!$A:$B,2,FALSE)</f>
        <v/>
      </c>
    </row>
    <row r="2616" spans="1:5">
      <c r="A2616">
        <f>YEAR(B2616)</f>
        <v/>
      </c>
      <c r="B2616">
        <f>'Input EIA Imports Petroleum'!A2615</f>
        <v/>
      </c>
      <c r="C2616">
        <f>'Input EIA Imports Petroleum'!K2615</f>
        <v/>
      </c>
      <c r="D2616">
        <f>'Input EIA Imports Petroleum'!L2615</f>
        <v/>
      </c>
      <c r="E2616">
        <f>VLOOKUP('Input EIA Imports Petroleum'!$E2615,'EIA Petroleum Classification'!$A:$B,2,FALSE)</f>
        <v/>
      </c>
    </row>
    <row r="2617" spans="1:5">
      <c r="A2617">
        <f>YEAR(B2617)</f>
        <v/>
      </c>
      <c r="B2617">
        <f>'Input EIA Imports Petroleum'!A2616</f>
        <v/>
      </c>
      <c r="C2617">
        <f>'Input EIA Imports Petroleum'!K2616</f>
        <v/>
      </c>
      <c r="D2617">
        <f>'Input EIA Imports Petroleum'!L2616</f>
        <v/>
      </c>
      <c r="E2617">
        <f>VLOOKUP('Input EIA Imports Petroleum'!$E2616,'EIA Petroleum Classification'!$A:$B,2,FALSE)</f>
        <v/>
      </c>
    </row>
    <row r="2618" spans="1:5">
      <c r="A2618">
        <f>YEAR(B2618)</f>
        <v/>
      </c>
      <c r="B2618">
        <f>'Input EIA Imports Petroleum'!A2617</f>
        <v/>
      </c>
      <c r="C2618">
        <f>'Input EIA Imports Petroleum'!K2617</f>
        <v/>
      </c>
      <c r="D2618">
        <f>'Input EIA Imports Petroleum'!L2617</f>
        <v/>
      </c>
      <c r="E2618">
        <f>VLOOKUP('Input EIA Imports Petroleum'!$E2617,'EIA Petroleum Classification'!$A:$B,2,FALSE)</f>
        <v/>
      </c>
    </row>
    <row r="2619" spans="1:5">
      <c r="A2619">
        <f>YEAR(B2619)</f>
        <v/>
      </c>
      <c r="B2619">
        <f>'Input EIA Imports Petroleum'!A2618</f>
        <v/>
      </c>
      <c r="C2619">
        <f>'Input EIA Imports Petroleum'!K2618</f>
        <v/>
      </c>
      <c r="D2619">
        <f>'Input EIA Imports Petroleum'!L2618</f>
        <v/>
      </c>
      <c r="E2619">
        <f>VLOOKUP('Input EIA Imports Petroleum'!$E2618,'EIA Petroleum Classification'!$A:$B,2,FALSE)</f>
        <v/>
      </c>
    </row>
    <row r="2620" spans="1:5">
      <c r="A2620">
        <f>YEAR(B2620)</f>
        <v/>
      </c>
      <c r="B2620">
        <f>'Input EIA Imports Petroleum'!A2619</f>
        <v/>
      </c>
      <c r="C2620">
        <f>'Input EIA Imports Petroleum'!K2619</f>
        <v/>
      </c>
      <c r="D2620">
        <f>'Input EIA Imports Petroleum'!L2619</f>
        <v/>
      </c>
      <c r="E2620">
        <f>VLOOKUP('Input EIA Imports Petroleum'!$E2619,'EIA Petroleum Classification'!$A:$B,2,FALSE)</f>
        <v/>
      </c>
    </row>
    <row r="2621" spans="1:5">
      <c r="A2621">
        <f>YEAR(B2621)</f>
        <v/>
      </c>
      <c r="B2621">
        <f>'Input EIA Imports Petroleum'!A2620</f>
        <v/>
      </c>
      <c r="C2621">
        <f>'Input EIA Imports Petroleum'!K2620</f>
        <v/>
      </c>
      <c r="D2621">
        <f>'Input EIA Imports Petroleum'!L2620</f>
        <v/>
      </c>
      <c r="E2621">
        <f>VLOOKUP('Input EIA Imports Petroleum'!$E2620,'EIA Petroleum Classification'!$A:$B,2,FALSE)</f>
        <v/>
      </c>
    </row>
    <row r="2622" spans="1:5">
      <c r="A2622">
        <f>YEAR(B2622)</f>
        <v/>
      </c>
      <c r="B2622">
        <f>'Input EIA Imports Petroleum'!A2621</f>
        <v/>
      </c>
      <c r="C2622">
        <f>'Input EIA Imports Petroleum'!K2621</f>
        <v/>
      </c>
      <c r="D2622">
        <f>'Input EIA Imports Petroleum'!L2621</f>
        <v/>
      </c>
      <c r="E2622">
        <f>VLOOKUP('Input EIA Imports Petroleum'!$E2621,'EIA Petroleum Classification'!$A:$B,2,FALSE)</f>
        <v/>
      </c>
    </row>
    <row r="2623" spans="1:5">
      <c r="A2623">
        <f>YEAR(B2623)</f>
        <v/>
      </c>
      <c r="B2623">
        <f>'Input EIA Imports Petroleum'!A2622</f>
        <v/>
      </c>
      <c r="C2623">
        <f>'Input EIA Imports Petroleum'!K2622</f>
        <v/>
      </c>
      <c r="D2623">
        <f>'Input EIA Imports Petroleum'!L2622</f>
        <v/>
      </c>
      <c r="E2623">
        <f>VLOOKUP('Input EIA Imports Petroleum'!$E2622,'EIA Petroleum Classification'!$A:$B,2,FALSE)</f>
        <v/>
      </c>
    </row>
    <row r="2624" spans="1:5">
      <c r="A2624">
        <f>YEAR(B2624)</f>
        <v/>
      </c>
      <c r="B2624">
        <f>'Input EIA Imports Petroleum'!A2623</f>
        <v/>
      </c>
      <c r="C2624">
        <f>'Input EIA Imports Petroleum'!K2623</f>
        <v/>
      </c>
      <c r="D2624">
        <f>'Input EIA Imports Petroleum'!L2623</f>
        <v/>
      </c>
      <c r="E2624">
        <f>VLOOKUP('Input EIA Imports Petroleum'!$E2623,'EIA Petroleum Classification'!$A:$B,2,FALSE)</f>
        <v/>
      </c>
    </row>
    <row r="2625" spans="1:5">
      <c r="A2625">
        <f>YEAR(B2625)</f>
        <v/>
      </c>
      <c r="B2625">
        <f>'Input EIA Imports Petroleum'!A2624</f>
        <v/>
      </c>
      <c r="C2625">
        <f>'Input EIA Imports Petroleum'!K2624</f>
        <v/>
      </c>
      <c r="D2625">
        <f>'Input EIA Imports Petroleum'!L2624</f>
        <v/>
      </c>
      <c r="E2625">
        <f>VLOOKUP('Input EIA Imports Petroleum'!$E2624,'EIA Petroleum Classification'!$A:$B,2,FALSE)</f>
        <v/>
      </c>
    </row>
    <row r="2626" spans="1:5">
      <c r="A2626">
        <f>YEAR(B2626)</f>
        <v/>
      </c>
      <c r="B2626">
        <f>'Input EIA Imports Petroleum'!A2625</f>
        <v/>
      </c>
      <c r="C2626">
        <f>'Input EIA Imports Petroleum'!K2625</f>
        <v/>
      </c>
      <c r="D2626">
        <f>'Input EIA Imports Petroleum'!L2625</f>
        <v/>
      </c>
      <c r="E2626">
        <f>VLOOKUP('Input EIA Imports Petroleum'!$E2625,'EIA Petroleum Classification'!$A:$B,2,FALSE)</f>
        <v/>
      </c>
    </row>
    <row r="2627" spans="1:5">
      <c r="A2627">
        <f>YEAR(B2627)</f>
        <v/>
      </c>
      <c r="B2627">
        <f>'Input EIA Imports Petroleum'!A2626</f>
        <v/>
      </c>
      <c r="C2627">
        <f>'Input EIA Imports Petroleum'!K2626</f>
        <v/>
      </c>
      <c r="D2627">
        <f>'Input EIA Imports Petroleum'!L2626</f>
        <v/>
      </c>
      <c r="E2627">
        <f>VLOOKUP('Input EIA Imports Petroleum'!$E2626,'EIA Petroleum Classification'!$A:$B,2,FALSE)</f>
        <v/>
      </c>
    </row>
    <row r="2628" spans="1:5">
      <c r="A2628">
        <f>YEAR(B2628)</f>
        <v/>
      </c>
      <c r="B2628">
        <f>'Input EIA Imports Petroleum'!A2627</f>
        <v/>
      </c>
      <c r="C2628">
        <f>'Input EIA Imports Petroleum'!K2627</f>
        <v/>
      </c>
      <c r="D2628">
        <f>'Input EIA Imports Petroleum'!L2627</f>
        <v/>
      </c>
      <c r="E2628">
        <f>VLOOKUP('Input EIA Imports Petroleum'!$E2627,'EIA Petroleum Classification'!$A:$B,2,FALSE)</f>
        <v/>
      </c>
    </row>
    <row r="2629" spans="1:5">
      <c r="A2629">
        <f>YEAR(B2629)</f>
        <v/>
      </c>
      <c r="B2629">
        <f>'Input EIA Imports Petroleum'!A2628</f>
        <v/>
      </c>
      <c r="C2629">
        <f>'Input EIA Imports Petroleum'!K2628</f>
        <v/>
      </c>
      <c r="D2629">
        <f>'Input EIA Imports Petroleum'!L2628</f>
        <v/>
      </c>
      <c r="E2629">
        <f>VLOOKUP('Input EIA Imports Petroleum'!$E2628,'EIA Petroleum Classification'!$A:$B,2,FALSE)</f>
        <v/>
      </c>
    </row>
    <row r="2630" spans="1:5">
      <c r="A2630">
        <f>YEAR(B2630)</f>
        <v/>
      </c>
      <c r="B2630">
        <f>'Input EIA Imports Petroleum'!A2629</f>
        <v/>
      </c>
      <c r="C2630">
        <f>'Input EIA Imports Petroleum'!K2629</f>
        <v/>
      </c>
      <c r="D2630">
        <f>'Input EIA Imports Petroleum'!L2629</f>
        <v/>
      </c>
      <c r="E2630">
        <f>VLOOKUP('Input EIA Imports Petroleum'!$E2629,'EIA Petroleum Classification'!$A:$B,2,FALSE)</f>
        <v/>
      </c>
    </row>
    <row r="2631" spans="1:5">
      <c r="A2631">
        <f>YEAR(B2631)</f>
        <v/>
      </c>
      <c r="B2631">
        <f>'Input EIA Imports Petroleum'!A2630</f>
        <v/>
      </c>
      <c r="C2631">
        <f>'Input EIA Imports Petroleum'!K2630</f>
        <v/>
      </c>
      <c r="D2631">
        <f>'Input EIA Imports Petroleum'!L2630</f>
        <v/>
      </c>
      <c r="E2631">
        <f>VLOOKUP('Input EIA Imports Petroleum'!$E2630,'EIA Petroleum Classification'!$A:$B,2,FALSE)</f>
        <v/>
      </c>
    </row>
    <row r="2632" spans="1:5">
      <c r="A2632">
        <f>YEAR(B2632)</f>
        <v/>
      </c>
      <c r="B2632">
        <f>'Input EIA Imports Petroleum'!A2631</f>
        <v/>
      </c>
      <c r="C2632">
        <f>'Input EIA Imports Petroleum'!K2631</f>
        <v/>
      </c>
      <c r="D2632">
        <f>'Input EIA Imports Petroleum'!L2631</f>
        <v/>
      </c>
      <c r="E2632">
        <f>VLOOKUP('Input EIA Imports Petroleum'!$E2631,'EIA Petroleum Classification'!$A:$B,2,FALSE)</f>
        <v/>
      </c>
    </row>
    <row r="2633" spans="1:5">
      <c r="A2633">
        <f>YEAR(B2633)</f>
        <v/>
      </c>
      <c r="B2633">
        <f>'Input EIA Imports Petroleum'!A2632</f>
        <v/>
      </c>
      <c r="C2633">
        <f>'Input EIA Imports Petroleum'!K2632</f>
        <v/>
      </c>
      <c r="D2633">
        <f>'Input EIA Imports Petroleum'!L2632</f>
        <v/>
      </c>
      <c r="E2633">
        <f>VLOOKUP('Input EIA Imports Petroleum'!$E2632,'EIA Petroleum Classification'!$A:$B,2,FALSE)</f>
        <v/>
      </c>
    </row>
    <row r="2634" spans="1:5">
      <c r="A2634">
        <f>YEAR(B2634)</f>
        <v/>
      </c>
      <c r="B2634">
        <f>'Input EIA Imports Petroleum'!A2633</f>
        <v/>
      </c>
      <c r="C2634">
        <f>'Input EIA Imports Petroleum'!K2633</f>
        <v/>
      </c>
      <c r="D2634">
        <f>'Input EIA Imports Petroleum'!L2633</f>
        <v/>
      </c>
      <c r="E2634">
        <f>VLOOKUP('Input EIA Imports Petroleum'!$E2633,'EIA Petroleum Classification'!$A:$B,2,FALSE)</f>
        <v/>
      </c>
    </row>
    <row r="2635" spans="1:5">
      <c r="A2635">
        <f>YEAR(B2635)</f>
        <v/>
      </c>
      <c r="B2635">
        <f>'Input EIA Imports Petroleum'!A2634</f>
        <v/>
      </c>
      <c r="C2635">
        <f>'Input EIA Imports Petroleum'!K2634</f>
        <v/>
      </c>
      <c r="D2635">
        <f>'Input EIA Imports Petroleum'!L2634</f>
        <v/>
      </c>
      <c r="E2635">
        <f>VLOOKUP('Input EIA Imports Petroleum'!$E2634,'EIA Petroleum Classification'!$A:$B,2,FALSE)</f>
        <v/>
      </c>
    </row>
    <row r="2636" spans="1:5">
      <c r="A2636">
        <f>YEAR(B2636)</f>
        <v/>
      </c>
      <c r="B2636">
        <f>'Input EIA Imports Petroleum'!A2635</f>
        <v/>
      </c>
      <c r="C2636">
        <f>'Input EIA Imports Petroleum'!K2635</f>
        <v/>
      </c>
      <c r="D2636">
        <f>'Input EIA Imports Petroleum'!L2635</f>
        <v/>
      </c>
      <c r="E2636">
        <f>VLOOKUP('Input EIA Imports Petroleum'!$E2635,'EIA Petroleum Classification'!$A:$B,2,FALSE)</f>
        <v/>
      </c>
    </row>
    <row r="2637" spans="1:5">
      <c r="A2637">
        <f>YEAR(B2637)</f>
        <v/>
      </c>
      <c r="B2637">
        <f>'Input EIA Imports Petroleum'!A2636</f>
        <v/>
      </c>
      <c r="C2637">
        <f>'Input EIA Imports Petroleum'!K2636</f>
        <v/>
      </c>
      <c r="D2637">
        <f>'Input EIA Imports Petroleum'!L2636</f>
        <v/>
      </c>
      <c r="E2637">
        <f>VLOOKUP('Input EIA Imports Petroleum'!$E2636,'EIA Petroleum Classification'!$A:$B,2,FALSE)</f>
        <v/>
      </c>
    </row>
    <row r="2638" spans="1:5">
      <c r="A2638">
        <f>YEAR(B2638)</f>
        <v/>
      </c>
      <c r="B2638">
        <f>'Input EIA Imports Petroleum'!A2637</f>
        <v/>
      </c>
      <c r="C2638">
        <f>'Input EIA Imports Petroleum'!K2637</f>
        <v/>
      </c>
      <c r="D2638">
        <f>'Input EIA Imports Petroleum'!L2637</f>
        <v/>
      </c>
      <c r="E2638">
        <f>VLOOKUP('Input EIA Imports Petroleum'!$E2637,'EIA Petroleum Classification'!$A:$B,2,FALSE)</f>
        <v/>
      </c>
    </row>
    <row r="2639" spans="1:5">
      <c r="A2639">
        <f>YEAR(B2639)</f>
        <v/>
      </c>
      <c r="B2639">
        <f>'Input EIA Imports Petroleum'!A2638</f>
        <v/>
      </c>
      <c r="C2639">
        <f>'Input EIA Imports Petroleum'!K2638</f>
        <v/>
      </c>
      <c r="D2639">
        <f>'Input EIA Imports Petroleum'!L2638</f>
        <v/>
      </c>
      <c r="E2639">
        <f>VLOOKUP('Input EIA Imports Petroleum'!$E2638,'EIA Petroleum Classification'!$A:$B,2,FALSE)</f>
        <v/>
      </c>
    </row>
    <row r="2640" spans="1:5">
      <c r="A2640">
        <f>YEAR(B2640)</f>
        <v/>
      </c>
      <c r="B2640">
        <f>'Input EIA Imports Petroleum'!A2639</f>
        <v/>
      </c>
      <c r="C2640">
        <f>'Input EIA Imports Petroleum'!K2639</f>
        <v/>
      </c>
      <c r="D2640">
        <f>'Input EIA Imports Petroleum'!L2639</f>
        <v/>
      </c>
      <c r="E2640">
        <f>VLOOKUP('Input EIA Imports Petroleum'!$E2639,'EIA Petroleum Classification'!$A:$B,2,FALSE)</f>
        <v/>
      </c>
    </row>
    <row r="2641" spans="1:5">
      <c r="A2641">
        <f>YEAR(B2641)</f>
        <v/>
      </c>
      <c r="B2641">
        <f>'Input EIA Imports Petroleum'!A2640</f>
        <v/>
      </c>
      <c r="C2641">
        <f>'Input EIA Imports Petroleum'!K2640</f>
        <v/>
      </c>
      <c r="D2641">
        <f>'Input EIA Imports Petroleum'!L2640</f>
        <v/>
      </c>
      <c r="E2641">
        <f>VLOOKUP('Input EIA Imports Petroleum'!$E2640,'EIA Petroleum Classification'!$A:$B,2,FALSE)</f>
        <v/>
      </c>
    </row>
    <row r="2642" spans="1:5">
      <c r="A2642">
        <f>YEAR(B2642)</f>
        <v/>
      </c>
      <c r="B2642">
        <f>'Input EIA Imports Petroleum'!A2641</f>
        <v/>
      </c>
      <c r="C2642">
        <f>'Input EIA Imports Petroleum'!K2641</f>
        <v/>
      </c>
      <c r="D2642">
        <f>'Input EIA Imports Petroleum'!L2641</f>
        <v/>
      </c>
      <c r="E2642">
        <f>VLOOKUP('Input EIA Imports Petroleum'!$E2641,'EIA Petroleum Classification'!$A:$B,2,FALSE)</f>
        <v/>
      </c>
    </row>
    <row r="2643" spans="1:5">
      <c r="A2643">
        <f>YEAR(B2643)</f>
        <v/>
      </c>
      <c r="B2643">
        <f>'Input EIA Imports Petroleum'!A2642</f>
        <v/>
      </c>
      <c r="C2643">
        <f>'Input EIA Imports Petroleum'!K2642</f>
        <v/>
      </c>
      <c r="D2643">
        <f>'Input EIA Imports Petroleum'!L2642</f>
        <v/>
      </c>
      <c r="E2643">
        <f>VLOOKUP('Input EIA Imports Petroleum'!$E2642,'EIA Petroleum Classification'!$A:$B,2,FALSE)</f>
        <v/>
      </c>
    </row>
    <row r="2644" spans="1:5">
      <c r="A2644">
        <f>YEAR(B2644)</f>
        <v/>
      </c>
      <c r="B2644">
        <f>'Input EIA Imports Petroleum'!A2643</f>
        <v/>
      </c>
      <c r="C2644">
        <f>'Input EIA Imports Petroleum'!K2643</f>
        <v/>
      </c>
      <c r="D2644">
        <f>'Input EIA Imports Petroleum'!L2643</f>
        <v/>
      </c>
      <c r="E2644">
        <f>VLOOKUP('Input EIA Imports Petroleum'!$E2643,'EIA Petroleum Classification'!$A:$B,2,FALSE)</f>
        <v/>
      </c>
    </row>
    <row r="2645" spans="1:5">
      <c r="A2645">
        <f>YEAR(B2645)</f>
        <v/>
      </c>
      <c r="B2645">
        <f>'Input EIA Imports Petroleum'!A2644</f>
        <v/>
      </c>
      <c r="C2645">
        <f>'Input EIA Imports Petroleum'!K2644</f>
        <v/>
      </c>
      <c r="D2645">
        <f>'Input EIA Imports Petroleum'!L2644</f>
        <v/>
      </c>
      <c r="E2645">
        <f>VLOOKUP('Input EIA Imports Petroleum'!$E2644,'EIA Petroleum Classification'!$A:$B,2,FALSE)</f>
        <v/>
      </c>
    </row>
    <row r="2646" spans="1:5">
      <c r="A2646">
        <f>YEAR(B2646)</f>
        <v/>
      </c>
      <c r="B2646">
        <f>'Input EIA Imports Petroleum'!A2645</f>
        <v/>
      </c>
      <c r="C2646">
        <f>'Input EIA Imports Petroleum'!K2645</f>
        <v/>
      </c>
      <c r="D2646">
        <f>'Input EIA Imports Petroleum'!L2645</f>
        <v/>
      </c>
      <c r="E2646">
        <f>VLOOKUP('Input EIA Imports Petroleum'!$E2645,'EIA Petroleum Classification'!$A:$B,2,FALSE)</f>
        <v/>
      </c>
    </row>
    <row r="2647" spans="1:5">
      <c r="A2647">
        <f>YEAR(B2647)</f>
        <v/>
      </c>
      <c r="B2647">
        <f>'Input EIA Imports Petroleum'!A2646</f>
        <v/>
      </c>
      <c r="C2647">
        <f>'Input EIA Imports Petroleum'!K2646</f>
        <v/>
      </c>
      <c r="D2647">
        <f>'Input EIA Imports Petroleum'!L2646</f>
        <v/>
      </c>
      <c r="E2647">
        <f>VLOOKUP('Input EIA Imports Petroleum'!$E2646,'EIA Petroleum Classification'!$A:$B,2,FALSE)</f>
        <v/>
      </c>
    </row>
    <row r="2648" spans="1:5">
      <c r="A2648">
        <f>YEAR(B2648)</f>
        <v/>
      </c>
      <c r="B2648">
        <f>'Input EIA Imports Petroleum'!A2647</f>
        <v/>
      </c>
      <c r="C2648">
        <f>'Input EIA Imports Petroleum'!K2647</f>
        <v/>
      </c>
      <c r="D2648">
        <f>'Input EIA Imports Petroleum'!L2647</f>
        <v/>
      </c>
      <c r="E2648">
        <f>VLOOKUP('Input EIA Imports Petroleum'!$E2647,'EIA Petroleum Classification'!$A:$B,2,FALSE)</f>
        <v/>
      </c>
    </row>
    <row r="2649" spans="1:5">
      <c r="A2649">
        <f>YEAR(B2649)</f>
        <v/>
      </c>
      <c r="B2649">
        <f>'Input EIA Imports Petroleum'!A2648</f>
        <v/>
      </c>
      <c r="C2649">
        <f>'Input EIA Imports Petroleum'!K2648</f>
        <v/>
      </c>
      <c r="D2649">
        <f>'Input EIA Imports Petroleum'!L2648</f>
        <v/>
      </c>
      <c r="E2649">
        <f>VLOOKUP('Input EIA Imports Petroleum'!$E2648,'EIA Petroleum Classification'!$A:$B,2,FALSE)</f>
        <v/>
      </c>
    </row>
    <row r="2650" spans="1:5">
      <c r="A2650">
        <f>YEAR(B2650)</f>
        <v/>
      </c>
      <c r="B2650">
        <f>'Input EIA Imports Petroleum'!A2649</f>
        <v/>
      </c>
      <c r="C2650">
        <f>'Input EIA Imports Petroleum'!K2649</f>
        <v/>
      </c>
      <c r="D2650">
        <f>'Input EIA Imports Petroleum'!L2649</f>
        <v/>
      </c>
      <c r="E2650">
        <f>VLOOKUP('Input EIA Imports Petroleum'!$E2649,'EIA Petroleum Classification'!$A:$B,2,FALSE)</f>
        <v/>
      </c>
    </row>
    <row r="2651" spans="1:5">
      <c r="A2651">
        <f>YEAR(B2651)</f>
        <v/>
      </c>
      <c r="B2651">
        <f>'Input EIA Imports Petroleum'!A2650</f>
        <v/>
      </c>
      <c r="C2651">
        <f>'Input EIA Imports Petroleum'!K2650</f>
        <v/>
      </c>
      <c r="D2651">
        <f>'Input EIA Imports Petroleum'!L2650</f>
        <v/>
      </c>
      <c r="E2651">
        <f>VLOOKUP('Input EIA Imports Petroleum'!$E2650,'EIA Petroleum Classification'!$A:$B,2,FALSE)</f>
        <v/>
      </c>
    </row>
    <row r="2652" spans="1:5">
      <c r="A2652">
        <f>YEAR(B2652)</f>
        <v/>
      </c>
      <c r="B2652">
        <f>'Input EIA Imports Petroleum'!A2651</f>
        <v/>
      </c>
      <c r="C2652">
        <f>'Input EIA Imports Petroleum'!K2651</f>
        <v/>
      </c>
      <c r="D2652">
        <f>'Input EIA Imports Petroleum'!L2651</f>
        <v/>
      </c>
      <c r="E2652">
        <f>VLOOKUP('Input EIA Imports Petroleum'!$E2651,'EIA Petroleum Classification'!$A:$B,2,FALSE)</f>
        <v/>
      </c>
    </row>
    <row r="2653" spans="1:5">
      <c r="A2653">
        <f>YEAR(B2653)</f>
        <v/>
      </c>
      <c r="B2653">
        <f>'Input EIA Imports Petroleum'!A2652</f>
        <v/>
      </c>
      <c r="C2653">
        <f>'Input EIA Imports Petroleum'!K2652</f>
        <v/>
      </c>
      <c r="D2653">
        <f>'Input EIA Imports Petroleum'!L2652</f>
        <v/>
      </c>
      <c r="E2653">
        <f>VLOOKUP('Input EIA Imports Petroleum'!$E2652,'EIA Petroleum Classification'!$A:$B,2,FALSE)</f>
        <v/>
      </c>
    </row>
    <row r="2654" spans="1:5">
      <c r="A2654">
        <f>YEAR(B2654)</f>
        <v/>
      </c>
      <c r="B2654">
        <f>'Input EIA Imports Petroleum'!A2653</f>
        <v/>
      </c>
      <c r="C2654">
        <f>'Input EIA Imports Petroleum'!K2653</f>
        <v/>
      </c>
      <c r="D2654">
        <f>'Input EIA Imports Petroleum'!L2653</f>
        <v/>
      </c>
      <c r="E2654">
        <f>VLOOKUP('Input EIA Imports Petroleum'!$E2653,'EIA Petroleum Classification'!$A:$B,2,FALSE)</f>
        <v/>
      </c>
    </row>
    <row r="2655" spans="1:5">
      <c r="A2655">
        <f>YEAR(B2655)</f>
        <v/>
      </c>
      <c r="B2655">
        <f>'Input EIA Imports Petroleum'!A2654</f>
        <v/>
      </c>
      <c r="C2655">
        <f>'Input EIA Imports Petroleum'!K2654</f>
        <v/>
      </c>
      <c r="D2655">
        <f>'Input EIA Imports Petroleum'!L2654</f>
        <v/>
      </c>
      <c r="E2655">
        <f>VLOOKUP('Input EIA Imports Petroleum'!$E2654,'EIA Petroleum Classification'!$A:$B,2,FALSE)</f>
        <v/>
      </c>
    </row>
    <row r="2656" spans="1:5">
      <c r="A2656">
        <f>YEAR(B2656)</f>
        <v/>
      </c>
      <c r="B2656">
        <f>'Input EIA Imports Petroleum'!A2655</f>
        <v/>
      </c>
      <c r="C2656">
        <f>'Input EIA Imports Petroleum'!K2655</f>
        <v/>
      </c>
      <c r="D2656">
        <f>'Input EIA Imports Petroleum'!L2655</f>
        <v/>
      </c>
      <c r="E2656">
        <f>VLOOKUP('Input EIA Imports Petroleum'!$E2655,'EIA Petroleum Classification'!$A:$B,2,FALSE)</f>
        <v/>
      </c>
    </row>
    <row r="2657" spans="1:5">
      <c r="A2657">
        <f>YEAR(B2657)</f>
        <v/>
      </c>
      <c r="B2657">
        <f>'Input EIA Imports Petroleum'!A2656</f>
        <v/>
      </c>
      <c r="C2657">
        <f>'Input EIA Imports Petroleum'!K2656</f>
        <v/>
      </c>
      <c r="D2657">
        <f>'Input EIA Imports Petroleum'!L2656</f>
        <v/>
      </c>
      <c r="E2657">
        <f>VLOOKUP('Input EIA Imports Petroleum'!$E2656,'EIA Petroleum Classification'!$A:$B,2,FALSE)</f>
        <v/>
      </c>
    </row>
    <row r="2658" spans="1:5">
      <c r="A2658">
        <f>YEAR(B2658)</f>
        <v/>
      </c>
      <c r="B2658">
        <f>'Input EIA Imports Petroleum'!A2657</f>
        <v/>
      </c>
      <c r="C2658">
        <f>'Input EIA Imports Petroleum'!K2657</f>
        <v/>
      </c>
      <c r="D2658">
        <f>'Input EIA Imports Petroleum'!L2657</f>
        <v/>
      </c>
      <c r="E2658">
        <f>VLOOKUP('Input EIA Imports Petroleum'!$E2657,'EIA Petroleum Classification'!$A:$B,2,FALSE)</f>
        <v/>
      </c>
    </row>
    <row r="2659" spans="1:5">
      <c r="A2659">
        <f>YEAR(B2659)</f>
        <v/>
      </c>
      <c r="B2659">
        <f>'Input EIA Imports Petroleum'!A2658</f>
        <v/>
      </c>
      <c r="C2659">
        <f>'Input EIA Imports Petroleum'!K2658</f>
        <v/>
      </c>
      <c r="D2659">
        <f>'Input EIA Imports Petroleum'!L2658</f>
        <v/>
      </c>
      <c r="E2659">
        <f>VLOOKUP('Input EIA Imports Petroleum'!$E2658,'EIA Petroleum Classification'!$A:$B,2,FALSE)</f>
        <v/>
      </c>
    </row>
    <row r="2660" spans="1:5">
      <c r="A2660">
        <f>YEAR(B2660)</f>
        <v/>
      </c>
      <c r="B2660">
        <f>'Input EIA Imports Petroleum'!A2659</f>
        <v/>
      </c>
      <c r="C2660">
        <f>'Input EIA Imports Petroleum'!K2659</f>
        <v/>
      </c>
      <c r="D2660">
        <f>'Input EIA Imports Petroleum'!L2659</f>
        <v/>
      </c>
      <c r="E2660">
        <f>VLOOKUP('Input EIA Imports Petroleum'!$E2659,'EIA Petroleum Classification'!$A:$B,2,FALSE)</f>
        <v/>
      </c>
    </row>
    <row r="2661" spans="1:5">
      <c r="A2661">
        <f>YEAR(B2661)</f>
        <v/>
      </c>
      <c r="B2661">
        <f>'Input EIA Imports Petroleum'!A2660</f>
        <v/>
      </c>
      <c r="C2661">
        <f>'Input EIA Imports Petroleum'!K2660</f>
        <v/>
      </c>
      <c r="D2661">
        <f>'Input EIA Imports Petroleum'!L2660</f>
        <v/>
      </c>
      <c r="E2661">
        <f>VLOOKUP('Input EIA Imports Petroleum'!$E2660,'EIA Petroleum Classification'!$A:$B,2,FALSE)</f>
        <v/>
      </c>
    </row>
    <row r="2662" spans="1:5">
      <c r="A2662">
        <f>YEAR(B2662)</f>
        <v/>
      </c>
      <c r="B2662">
        <f>'Input EIA Imports Petroleum'!A2661</f>
        <v/>
      </c>
      <c r="C2662">
        <f>'Input EIA Imports Petroleum'!K2661</f>
        <v/>
      </c>
      <c r="D2662">
        <f>'Input EIA Imports Petroleum'!L2661</f>
        <v/>
      </c>
      <c r="E2662">
        <f>VLOOKUP('Input EIA Imports Petroleum'!$E2661,'EIA Petroleum Classification'!$A:$B,2,FALSE)</f>
        <v/>
      </c>
    </row>
    <row r="2663" spans="1:5">
      <c r="A2663">
        <f>YEAR(B2663)</f>
        <v/>
      </c>
      <c r="B2663">
        <f>'Input EIA Imports Petroleum'!A2662</f>
        <v/>
      </c>
      <c r="C2663">
        <f>'Input EIA Imports Petroleum'!K2662</f>
        <v/>
      </c>
      <c r="D2663">
        <f>'Input EIA Imports Petroleum'!L2662</f>
        <v/>
      </c>
      <c r="E2663">
        <f>VLOOKUP('Input EIA Imports Petroleum'!$E2662,'EIA Petroleum Classification'!$A:$B,2,FALSE)</f>
        <v/>
      </c>
    </row>
    <row r="2664" spans="1:5">
      <c r="A2664">
        <f>YEAR(B2664)</f>
        <v/>
      </c>
      <c r="B2664">
        <f>'Input EIA Imports Petroleum'!A2663</f>
        <v/>
      </c>
      <c r="C2664">
        <f>'Input EIA Imports Petroleum'!K2663</f>
        <v/>
      </c>
      <c r="D2664">
        <f>'Input EIA Imports Petroleum'!L2663</f>
        <v/>
      </c>
      <c r="E2664">
        <f>VLOOKUP('Input EIA Imports Petroleum'!$E2663,'EIA Petroleum Classification'!$A:$B,2,FALSE)</f>
        <v/>
      </c>
    </row>
    <row r="2665" spans="1:5">
      <c r="A2665">
        <f>YEAR(B2665)</f>
        <v/>
      </c>
      <c r="B2665">
        <f>'Input EIA Imports Petroleum'!A2664</f>
        <v/>
      </c>
      <c r="C2665">
        <f>'Input EIA Imports Petroleum'!K2664</f>
        <v/>
      </c>
      <c r="D2665">
        <f>'Input EIA Imports Petroleum'!L2664</f>
        <v/>
      </c>
      <c r="E2665">
        <f>VLOOKUP('Input EIA Imports Petroleum'!$E2664,'EIA Petroleum Classification'!$A:$B,2,FALSE)</f>
        <v/>
      </c>
    </row>
    <row r="2666" spans="1:5">
      <c r="A2666">
        <f>YEAR(B2666)</f>
        <v/>
      </c>
      <c r="B2666">
        <f>'Input EIA Imports Petroleum'!A2665</f>
        <v/>
      </c>
      <c r="C2666">
        <f>'Input EIA Imports Petroleum'!K2665</f>
        <v/>
      </c>
      <c r="D2666">
        <f>'Input EIA Imports Petroleum'!L2665</f>
        <v/>
      </c>
      <c r="E2666">
        <f>VLOOKUP('Input EIA Imports Petroleum'!$E2665,'EIA Petroleum Classification'!$A:$B,2,FALSE)</f>
        <v/>
      </c>
    </row>
    <row r="2667" spans="1:5">
      <c r="A2667">
        <f>YEAR(B2667)</f>
        <v/>
      </c>
      <c r="B2667">
        <f>'Input EIA Imports Petroleum'!A2666</f>
        <v/>
      </c>
      <c r="C2667">
        <f>'Input EIA Imports Petroleum'!K2666</f>
        <v/>
      </c>
      <c r="D2667">
        <f>'Input EIA Imports Petroleum'!L2666</f>
        <v/>
      </c>
      <c r="E2667">
        <f>VLOOKUP('Input EIA Imports Petroleum'!$E2666,'EIA Petroleum Classification'!$A:$B,2,FALSE)</f>
        <v/>
      </c>
    </row>
    <row r="2668" spans="1:5">
      <c r="A2668">
        <f>YEAR(B2668)</f>
        <v/>
      </c>
      <c r="B2668">
        <f>'Input EIA Imports Petroleum'!A2667</f>
        <v/>
      </c>
      <c r="C2668">
        <f>'Input EIA Imports Petroleum'!K2667</f>
        <v/>
      </c>
      <c r="D2668">
        <f>'Input EIA Imports Petroleum'!L2667</f>
        <v/>
      </c>
      <c r="E2668">
        <f>VLOOKUP('Input EIA Imports Petroleum'!$E2667,'EIA Petroleum Classification'!$A:$B,2,FALSE)</f>
        <v/>
      </c>
    </row>
    <row r="2669" spans="1:5">
      <c r="A2669">
        <f>YEAR(B2669)</f>
        <v/>
      </c>
      <c r="B2669">
        <f>'Input EIA Imports Petroleum'!A2668</f>
        <v/>
      </c>
      <c r="C2669">
        <f>'Input EIA Imports Petroleum'!K2668</f>
        <v/>
      </c>
      <c r="D2669">
        <f>'Input EIA Imports Petroleum'!L2668</f>
        <v/>
      </c>
      <c r="E2669">
        <f>VLOOKUP('Input EIA Imports Petroleum'!$E2668,'EIA Petroleum Classification'!$A:$B,2,FALSE)</f>
        <v/>
      </c>
    </row>
    <row r="2670" spans="1:5">
      <c r="A2670">
        <f>YEAR(B2670)</f>
        <v/>
      </c>
      <c r="B2670">
        <f>'Input EIA Imports Petroleum'!A2669</f>
        <v/>
      </c>
      <c r="C2670">
        <f>'Input EIA Imports Petroleum'!K2669</f>
        <v/>
      </c>
      <c r="D2670">
        <f>'Input EIA Imports Petroleum'!L2669</f>
        <v/>
      </c>
      <c r="E2670">
        <f>VLOOKUP('Input EIA Imports Petroleum'!$E2669,'EIA Petroleum Classification'!$A:$B,2,FALSE)</f>
        <v/>
      </c>
    </row>
    <row r="2671" spans="1:5">
      <c r="A2671">
        <f>YEAR(B2671)</f>
        <v/>
      </c>
      <c r="B2671">
        <f>'Input EIA Imports Petroleum'!A2670</f>
        <v/>
      </c>
      <c r="C2671">
        <f>'Input EIA Imports Petroleum'!K2670</f>
        <v/>
      </c>
      <c r="D2671">
        <f>'Input EIA Imports Petroleum'!L2670</f>
        <v/>
      </c>
      <c r="E2671">
        <f>VLOOKUP('Input EIA Imports Petroleum'!$E2670,'EIA Petroleum Classification'!$A:$B,2,FALSE)</f>
        <v/>
      </c>
    </row>
    <row r="2672" spans="1:5">
      <c r="A2672">
        <f>YEAR(B2672)</f>
        <v/>
      </c>
      <c r="B2672">
        <f>'Input EIA Imports Petroleum'!A2671</f>
        <v/>
      </c>
      <c r="C2672">
        <f>'Input EIA Imports Petroleum'!K2671</f>
        <v/>
      </c>
      <c r="D2672">
        <f>'Input EIA Imports Petroleum'!L2671</f>
        <v/>
      </c>
      <c r="E2672">
        <f>VLOOKUP('Input EIA Imports Petroleum'!$E2671,'EIA Petroleum Classification'!$A:$B,2,FALSE)</f>
        <v/>
      </c>
    </row>
    <row r="2673" spans="1:5">
      <c r="A2673">
        <f>YEAR(B2673)</f>
        <v/>
      </c>
      <c r="B2673">
        <f>'Input EIA Imports Petroleum'!A2672</f>
        <v/>
      </c>
      <c r="C2673">
        <f>'Input EIA Imports Petroleum'!K2672</f>
        <v/>
      </c>
      <c r="D2673">
        <f>'Input EIA Imports Petroleum'!L2672</f>
        <v/>
      </c>
      <c r="E2673">
        <f>VLOOKUP('Input EIA Imports Petroleum'!$E2672,'EIA Petroleum Classification'!$A:$B,2,FALSE)</f>
        <v/>
      </c>
    </row>
    <row r="2674" spans="1:5">
      <c r="A2674">
        <f>YEAR(B2674)</f>
        <v/>
      </c>
      <c r="B2674">
        <f>'Input EIA Imports Petroleum'!A2673</f>
        <v/>
      </c>
      <c r="C2674">
        <f>'Input EIA Imports Petroleum'!K2673</f>
        <v/>
      </c>
      <c r="D2674">
        <f>'Input EIA Imports Petroleum'!L2673</f>
        <v/>
      </c>
      <c r="E2674">
        <f>VLOOKUP('Input EIA Imports Petroleum'!$E2673,'EIA Petroleum Classification'!$A:$B,2,FALSE)</f>
        <v/>
      </c>
    </row>
    <row r="2675" spans="1:5">
      <c r="A2675">
        <f>YEAR(B2675)</f>
        <v/>
      </c>
      <c r="B2675">
        <f>'Input EIA Imports Petroleum'!A2674</f>
        <v/>
      </c>
      <c r="C2675">
        <f>'Input EIA Imports Petroleum'!K2674</f>
        <v/>
      </c>
      <c r="D2675">
        <f>'Input EIA Imports Petroleum'!L2674</f>
        <v/>
      </c>
      <c r="E2675">
        <f>VLOOKUP('Input EIA Imports Petroleum'!$E2674,'EIA Petroleum Classification'!$A:$B,2,FALSE)</f>
        <v/>
      </c>
    </row>
    <row r="2676" spans="1:5">
      <c r="A2676">
        <f>YEAR(B2676)</f>
        <v/>
      </c>
      <c r="B2676">
        <f>'Input EIA Imports Petroleum'!A2675</f>
        <v/>
      </c>
      <c r="C2676">
        <f>'Input EIA Imports Petroleum'!K2675</f>
        <v/>
      </c>
      <c r="D2676">
        <f>'Input EIA Imports Petroleum'!L2675</f>
        <v/>
      </c>
      <c r="E2676">
        <f>VLOOKUP('Input EIA Imports Petroleum'!$E2675,'EIA Petroleum Classification'!$A:$B,2,FALSE)</f>
        <v/>
      </c>
    </row>
    <row r="2677" spans="1:5">
      <c r="A2677">
        <f>YEAR(B2677)</f>
        <v/>
      </c>
      <c r="B2677">
        <f>'Input EIA Imports Petroleum'!A2676</f>
        <v/>
      </c>
      <c r="C2677">
        <f>'Input EIA Imports Petroleum'!K2676</f>
        <v/>
      </c>
      <c r="D2677">
        <f>'Input EIA Imports Petroleum'!L2676</f>
        <v/>
      </c>
      <c r="E2677">
        <f>VLOOKUP('Input EIA Imports Petroleum'!$E2676,'EIA Petroleum Classification'!$A:$B,2,FALSE)</f>
        <v/>
      </c>
    </row>
    <row r="2678" spans="1:5">
      <c r="A2678">
        <f>YEAR(B2678)</f>
        <v/>
      </c>
      <c r="B2678">
        <f>'Input EIA Imports Petroleum'!A2677</f>
        <v/>
      </c>
      <c r="C2678">
        <f>'Input EIA Imports Petroleum'!K2677</f>
        <v/>
      </c>
      <c r="D2678">
        <f>'Input EIA Imports Petroleum'!L2677</f>
        <v/>
      </c>
      <c r="E2678">
        <f>VLOOKUP('Input EIA Imports Petroleum'!$E2677,'EIA Petroleum Classification'!$A:$B,2,FALSE)</f>
        <v/>
      </c>
    </row>
    <row r="2679" spans="1:5">
      <c r="A2679">
        <f>YEAR(B2679)</f>
        <v/>
      </c>
      <c r="B2679">
        <f>'Input EIA Imports Petroleum'!A2678</f>
        <v/>
      </c>
      <c r="C2679">
        <f>'Input EIA Imports Petroleum'!K2678</f>
        <v/>
      </c>
      <c r="D2679">
        <f>'Input EIA Imports Petroleum'!L2678</f>
        <v/>
      </c>
      <c r="E2679">
        <f>VLOOKUP('Input EIA Imports Petroleum'!$E2678,'EIA Petroleum Classification'!$A:$B,2,FALSE)</f>
        <v/>
      </c>
    </row>
    <row r="2680" spans="1:5">
      <c r="A2680">
        <f>YEAR(B2680)</f>
        <v/>
      </c>
      <c r="B2680">
        <f>'Input EIA Imports Petroleum'!A2679</f>
        <v/>
      </c>
      <c r="C2680">
        <f>'Input EIA Imports Petroleum'!K2679</f>
        <v/>
      </c>
      <c r="D2680">
        <f>'Input EIA Imports Petroleum'!L2679</f>
        <v/>
      </c>
      <c r="E2680">
        <f>VLOOKUP('Input EIA Imports Petroleum'!$E2679,'EIA Petroleum Classification'!$A:$B,2,FALSE)</f>
        <v/>
      </c>
    </row>
    <row r="2681" spans="1:5">
      <c r="A2681">
        <f>YEAR(B2681)</f>
        <v/>
      </c>
      <c r="B2681">
        <f>'Input EIA Imports Petroleum'!A2680</f>
        <v/>
      </c>
      <c r="C2681">
        <f>'Input EIA Imports Petroleum'!K2680</f>
        <v/>
      </c>
      <c r="D2681">
        <f>'Input EIA Imports Petroleum'!L2680</f>
        <v/>
      </c>
      <c r="E2681">
        <f>VLOOKUP('Input EIA Imports Petroleum'!$E2680,'EIA Petroleum Classification'!$A:$B,2,FALSE)</f>
        <v/>
      </c>
    </row>
    <row r="2682" spans="1:5">
      <c r="A2682">
        <f>YEAR(B2682)</f>
        <v/>
      </c>
      <c r="B2682">
        <f>'Input EIA Imports Petroleum'!A2681</f>
        <v/>
      </c>
      <c r="C2682">
        <f>'Input EIA Imports Petroleum'!K2681</f>
        <v/>
      </c>
      <c r="D2682">
        <f>'Input EIA Imports Petroleum'!L2681</f>
        <v/>
      </c>
      <c r="E2682">
        <f>VLOOKUP('Input EIA Imports Petroleum'!$E2681,'EIA Petroleum Classification'!$A:$B,2,FALSE)</f>
        <v/>
      </c>
    </row>
    <row r="2683" spans="1:5">
      <c r="A2683">
        <f>YEAR(B2683)</f>
        <v/>
      </c>
      <c r="B2683">
        <f>'Input EIA Imports Petroleum'!A2682</f>
        <v/>
      </c>
      <c r="C2683">
        <f>'Input EIA Imports Petroleum'!K2682</f>
        <v/>
      </c>
      <c r="D2683">
        <f>'Input EIA Imports Petroleum'!L2682</f>
        <v/>
      </c>
      <c r="E2683">
        <f>VLOOKUP('Input EIA Imports Petroleum'!$E2682,'EIA Petroleum Classification'!$A:$B,2,FALSE)</f>
        <v/>
      </c>
    </row>
    <row r="2684" spans="1:5">
      <c r="A2684">
        <f>YEAR(B2684)</f>
        <v/>
      </c>
      <c r="B2684">
        <f>'Input EIA Imports Petroleum'!A2683</f>
        <v/>
      </c>
      <c r="C2684">
        <f>'Input EIA Imports Petroleum'!K2683</f>
        <v/>
      </c>
      <c r="D2684">
        <f>'Input EIA Imports Petroleum'!L2683</f>
        <v/>
      </c>
      <c r="E2684">
        <f>VLOOKUP('Input EIA Imports Petroleum'!$E2683,'EIA Petroleum Classification'!$A:$B,2,FALSE)</f>
        <v/>
      </c>
    </row>
    <row r="2685" spans="1:5">
      <c r="A2685">
        <f>YEAR(B2685)</f>
        <v/>
      </c>
      <c r="B2685">
        <f>'Input EIA Imports Petroleum'!A2684</f>
        <v/>
      </c>
      <c r="C2685">
        <f>'Input EIA Imports Petroleum'!K2684</f>
        <v/>
      </c>
      <c r="D2685">
        <f>'Input EIA Imports Petroleum'!L2684</f>
        <v/>
      </c>
      <c r="E2685">
        <f>VLOOKUP('Input EIA Imports Petroleum'!$E2684,'EIA Petroleum Classification'!$A:$B,2,FALSE)</f>
        <v/>
      </c>
    </row>
    <row r="2686" spans="1:5">
      <c r="A2686">
        <f>YEAR(B2686)</f>
        <v/>
      </c>
      <c r="B2686">
        <f>'Input EIA Imports Petroleum'!A2685</f>
        <v/>
      </c>
      <c r="C2686">
        <f>'Input EIA Imports Petroleum'!K2685</f>
        <v/>
      </c>
      <c r="D2686">
        <f>'Input EIA Imports Petroleum'!L2685</f>
        <v/>
      </c>
      <c r="E2686">
        <f>VLOOKUP('Input EIA Imports Petroleum'!$E2685,'EIA Petroleum Classification'!$A:$B,2,FALSE)</f>
        <v/>
      </c>
    </row>
    <row r="2687" spans="1:5">
      <c r="A2687">
        <f>YEAR(B2687)</f>
        <v/>
      </c>
      <c r="B2687">
        <f>'Input EIA Imports Petroleum'!A2686</f>
        <v/>
      </c>
      <c r="C2687">
        <f>'Input EIA Imports Petroleum'!K2686</f>
        <v/>
      </c>
      <c r="D2687">
        <f>'Input EIA Imports Petroleum'!L2686</f>
        <v/>
      </c>
      <c r="E2687">
        <f>VLOOKUP('Input EIA Imports Petroleum'!$E2686,'EIA Petroleum Classification'!$A:$B,2,FALSE)</f>
        <v/>
      </c>
    </row>
    <row r="2688" spans="1:5">
      <c r="A2688">
        <f>YEAR(B2688)</f>
        <v/>
      </c>
      <c r="B2688">
        <f>'Input EIA Imports Petroleum'!A2687</f>
        <v/>
      </c>
      <c r="C2688">
        <f>'Input EIA Imports Petroleum'!K2687</f>
        <v/>
      </c>
      <c r="D2688">
        <f>'Input EIA Imports Petroleum'!L2687</f>
        <v/>
      </c>
      <c r="E2688">
        <f>VLOOKUP('Input EIA Imports Petroleum'!$E2687,'EIA Petroleum Classification'!$A:$B,2,FALSE)</f>
        <v/>
      </c>
    </row>
    <row r="2689" spans="1:5">
      <c r="A2689">
        <f>YEAR(B2689)</f>
        <v/>
      </c>
      <c r="B2689">
        <f>'Input EIA Imports Petroleum'!A2688</f>
        <v/>
      </c>
      <c r="C2689">
        <f>'Input EIA Imports Petroleum'!K2688</f>
        <v/>
      </c>
      <c r="D2689">
        <f>'Input EIA Imports Petroleum'!L2688</f>
        <v/>
      </c>
      <c r="E2689">
        <f>VLOOKUP('Input EIA Imports Petroleum'!$E2688,'EIA Petroleum Classification'!$A:$B,2,FALSE)</f>
        <v/>
      </c>
    </row>
    <row r="2690" spans="1:5">
      <c r="A2690">
        <f>YEAR(B2690)</f>
        <v/>
      </c>
      <c r="B2690">
        <f>'Input EIA Imports Petroleum'!A2689</f>
        <v/>
      </c>
      <c r="C2690">
        <f>'Input EIA Imports Petroleum'!K2689</f>
        <v/>
      </c>
      <c r="D2690">
        <f>'Input EIA Imports Petroleum'!L2689</f>
        <v/>
      </c>
      <c r="E2690">
        <f>VLOOKUP('Input EIA Imports Petroleum'!$E2689,'EIA Petroleum Classification'!$A:$B,2,FALSE)</f>
        <v/>
      </c>
    </row>
    <row r="2691" spans="1:5">
      <c r="A2691">
        <f>YEAR(B2691)</f>
        <v/>
      </c>
      <c r="B2691">
        <f>'Input EIA Imports Petroleum'!A2690</f>
        <v/>
      </c>
      <c r="C2691">
        <f>'Input EIA Imports Petroleum'!K2690</f>
        <v/>
      </c>
      <c r="D2691">
        <f>'Input EIA Imports Petroleum'!L2690</f>
        <v/>
      </c>
      <c r="E2691">
        <f>VLOOKUP('Input EIA Imports Petroleum'!$E2690,'EIA Petroleum Classification'!$A:$B,2,FALSE)</f>
        <v/>
      </c>
    </row>
    <row r="2692" spans="1:5">
      <c r="A2692">
        <f>YEAR(B2692)</f>
        <v/>
      </c>
      <c r="B2692">
        <f>'Input EIA Imports Petroleum'!A2691</f>
        <v/>
      </c>
      <c r="C2692">
        <f>'Input EIA Imports Petroleum'!K2691</f>
        <v/>
      </c>
      <c r="D2692">
        <f>'Input EIA Imports Petroleum'!L2691</f>
        <v/>
      </c>
      <c r="E2692">
        <f>VLOOKUP('Input EIA Imports Petroleum'!$E2691,'EIA Petroleum Classification'!$A:$B,2,FALSE)</f>
        <v/>
      </c>
    </row>
    <row r="2693" spans="1:5">
      <c r="A2693">
        <f>YEAR(B2693)</f>
        <v/>
      </c>
      <c r="B2693">
        <f>'Input EIA Imports Petroleum'!A2692</f>
        <v/>
      </c>
      <c r="C2693">
        <f>'Input EIA Imports Petroleum'!K2692</f>
        <v/>
      </c>
      <c r="D2693">
        <f>'Input EIA Imports Petroleum'!L2692</f>
        <v/>
      </c>
      <c r="E2693">
        <f>VLOOKUP('Input EIA Imports Petroleum'!$E2692,'EIA Petroleum Classification'!$A:$B,2,FALSE)</f>
        <v/>
      </c>
    </row>
    <row r="2694" spans="1:5">
      <c r="A2694">
        <f>YEAR(B2694)</f>
        <v/>
      </c>
      <c r="B2694">
        <f>'Input EIA Imports Petroleum'!A2693</f>
        <v/>
      </c>
      <c r="C2694">
        <f>'Input EIA Imports Petroleum'!K2693</f>
        <v/>
      </c>
      <c r="D2694">
        <f>'Input EIA Imports Petroleum'!L2693</f>
        <v/>
      </c>
      <c r="E2694">
        <f>VLOOKUP('Input EIA Imports Petroleum'!$E2693,'EIA Petroleum Classification'!$A:$B,2,FALSE)</f>
        <v/>
      </c>
    </row>
    <row r="2695" spans="1:5">
      <c r="A2695">
        <f>YEAR(B2695)</f>
        <v/>
      </c>
      <c r="B2695">
        <f>'Input EIA Imports Petroleum'!A2694</f>
        <v/>
      </c>
      <c r="C2695">
        <f>'Input EIA Imports Petroleum'!K2694</f>
        <v/>
      </c>
      <c r="D2695">
        <f>'Input EIA Imports Petroleum'!L2694</f>
        <v/>
      </c>
      <c r="E2695">
        <f>VLOOKUP('Input EIA Imports Petroleum'!$E2694,'EIA Petroleum Classification'!$A:$B,2,FALSE)</f>
        <v/>
      </c>
    </row>
    <row r="2696" spans="1:5">
      <c r="A2696">
        <f>YEAR(B2696)</f>
        <v/>
      </c>
      <c r="B2696">
        <f>'Input EIA Imports Petroleum'!A2695</f>
        <v/>
      </c>
      <c r="C2696">
        <f>'Input EIA Imports Petroleum'!K2695</f>
        <v/>
      </c>
      <c r="D2696">
        <f>'Input EIA Imports Petroleum'!L2695</f>
        <v/>
      </c>
      <c r="E2696">
        <f>VLOOKUP('Input EIA Imports Petroleum'!$E2695,'EIA Petroleum Classification'!$A:$B,2,FALSE)</f>
        <v/>
      </c>
    </row>
    <row r="2697" spans="1:5">
      <c r="A2697">
        <f>YEAR(B2697)</f>
        <v/>
      </c>
      <c r="B2697">
        <f>'Input EIA Imports Petroleum'!A2696</f>
        <v/>
      </c>
      <c r="C2697">
        <f>'Input EIA Imports Petroleum'!K2696</f>
        <v/>
      </c>
      <c r="D2697">
        <f>'Input EIA Imports Petroleum'!L2696</f>
        <v/>
      </c>
      <c r="E2697">
        <f>VLOOKUP('Input EIA Imports Petroleum'!$E2696,'EIA Petroleum Classification'!$A:$B,2,FALSE)</f>
        <v/>
      </c>
    </row>
    <row r="2698" spans="1:5">
      <c r="A2698">
        <f>YEAR(B2698)</f>
        <v/>
      </c>
      <c r="B2698">
        <f>'Input EIA Imports Petroleum'!A2697</f>
        <v/>
      </c>
      <c r="C2698">
        <f>'Input EIA Imports Petroleum'!K2697</f>
        <v/>
      </c>
      <c r="D2698">
        <f>'Input EIA Imports Petroleum'!L2697</f>
        <v/>
      </c>
      <c r="E2698">
        <f>VLOOKUP('Input EIA Imports Petroleum'!$E2697,'EIA Petroleum Classification'!$A:$B,2,FALSE)</f>
        <v/>
      </c>
    </row>
    <row r="2699" spans="1:5">
      <c r="A2699">
        <f>YEAR(B2699)</f>
        <v/>
      </c>
      <c r="B2699">
        <f>'Input EIA Imports Petroleum'!A2698</f>
        <v/>
      </c>
      <c r="C2699">
        <f>'Input EIA Imports Petroleum'!K2698</f>
        <v/>
      </c>
      <c r="D2699">
        <f>'Input EIA Imports Petroleum'!L2698</f>
        <v/>
      </c>
      <c r="E2699">
        <f>VLOOKUP('Input EIA Imports Petroleum'!$E2698,'EIA Petroleum Classification'!$A:$B,2,FALSE)</f>
        <v/>
      </c>
    </row>
    <row r="2700" spans="1:5">
      <c r="A2700">
        <f>YEAR(B2700)</f>
        <v/>
      </c>
      <c r="B2700">
        <f>'Input EIA Imports Petroleum'!A2699</f>
        <v/>
      </c>
      <c r="C2700">
        <f>'Input EIA Imports Petroleum'!K2699</f>
        <v/>
      </c>
      <c r="D2700">
        <f>'Input EIA Imports Petroleum'!L2699</f>
        <v/>
      </c>
      <c r="E2700">
        <f>VLOOKUP('Input EIA Imports Petroleum'!$E2699,'EIA Petroleum Classification'!$A:$B,2,FALSE)</f>
        <v/>
      </c>
    </row>
    <row r="2701" spans="1:5">
      <c r="A2701">
        <f>YEAR(B2701)</f>
        <v/>
      </c>
      <c r="B2701">
        <f>'Input EIA Imports Petroleum'!A2700</f>
        <v/>
      </c>
      <c r="C2701">
        <f>'Input EIA Imports Petroleum'!K2700</f>
        <v/>
      </c>
      <c r="D2701">
        <f>'Input EIA Imports Petroleum'!L2700</f>
        <v/>
      </c>
      <c r="E2701">
        <f>VLOOKUP('Input EIA Imports Petroleum'!$E2700,'EIA Petroleum Classification'!$A:$B,2,FALSE)</f>
        <v/>
      </c>
    </row>
    <row r="2702" spans="1:5">
      <c r="A2702">
        <f>YEAR(B2702)</f>
        <v/>
      </c>
      <c r="B2702">
        <f>'Input EIA Imports Petroleum'!A2701</f>
        <v/>
      </c>
      <c r="C2702">
        <f>'Input EIA Imports Petroleum'!K2701</f>
        <v/>
      </c>
      <c r="D2702">
        <f>'Input EIA Imports Petroleum'!L2701</f>
        <v/>
      </c>
      <c r="E2702">
        <f>VLOOKUP('Input EIA Imports Petroleum'!$E2701,'EIA Petroleum Classification'!$A:$B,2,FALSE)</f>
        <v/>
      </c>
    </row>
    <row r="2703" spans="1:5">
      <c r="A2703">
        <f>YEAR(B2703)</f>
        <v/>
      </c>
      <c r="B2703">
        <f>'Input EIA Imports Petroleum'!A2702</f>
        <v/>
      </c>
      <c r="C2703">
        <f>'Input EIA Imports Petroleum'!K2702</f>
        <v/>
      </c>
      <c r="D2703">
        <f>'Input EIA Imports Petroleum'!L2702</f>
        <v/>
      </c>
      <c r="E2703">
        <f>VLOOKUP('Input EIA Imports Petroleum'!$E2702,'EIA Petroleum Classification'!$A:$B,2,FALSE)</f>
        <v/>
      </c>
    </row>
    <row r="2704" spans="1:5">
      <c r="A2704">
        <f>YEAR(B2704)</f>
        <v/>
      </c>
      <c r="B2704">
        <f>'Input EIA Imports Petroleum'!A2703</f>
        <v/>
      </c>
      <c r="C2704">
        <f>'Input EIA Imports Petroleum'!K2703</f>
        <v/>
      </c>
      <c r="D2704">
        <f>'Input EIA Imports Petroleum'!L2703</f>
        <v/>
      </c>
      <c r="E2704">
        <f>VLOOKUP('Input EIA Imports Petroleum'!$E2703,'EIA Petroleum Classification'!$A:$B,2,FALSE)</f>
        <v/>
      </c>
    </row>
    <row r="2705" spans="1:5">
      <c r="A2705">
        <f>YEAR(B2705)</f>
        <v/>
      </c>
      <c r="B2705">
        <f>'Input EIA Imports Petroleum'!A2704</f>
        <v/>
      </c>
      <c r="C2705">
        <f>'Input EIA Imports Petroleum'!K2704</f>
        <v/>
      </c>
      <c r="D2705">
        <f>'Input EIA Imports Petroleum'!L2704</f>
        <v/>
      </c>
      <c r="E2705">
        <f>VLOOKUP('Input EIA Imports Petroleum'!$E2704,'EIA Petroleum Classification'!$A:$B,2,FALSE)</f>
        <v/>
      </c>
    </row>
    <row r="2706" spans="1:5">
      <c r="A2706">
        <f>YEAR(B2706)</f>
        <v/>
      </c>
      <c r="B2706">
        <f>'Input EIA Imports Petroleum'!A2705</f>
        <v/>
      </c>
      <c r="C2706">
        <f>'Input EIA Imports Petroleum'!K2705</f>
        <v/>
      </c>
      <c r="D2706">
        <f>'Input EIA Imports Petroleum'!L2705</f>
        <v/>
      </c>
      <c r="E2706">
        <f>VLOOKUP('Input EIA Imports Petroleum'!$E2705,'EIA Petroleum Classification'!$A:$B,2,FALSE)</f>
        <v/>
      </c>
    </row>
    <row r="2707" spans="1:5">
      <c r="A2707">
        <f>YEAR(B2707)</f>
        <v/>
      </c>
      <c r="B2707">
        <f>'Input EIA Imports Petroleum'!A2706</f>
        <v/>
      </c>
      <c r="C2707">
        <f>'Input EIA Imports Petroleum'!K2706</f>
        <v/>
      </c>
      <c r="D2707">
        <f>'Input EIA Imports Petroleum'!L2706</f>
        <v/>
      </c>
      <c r="E2707">
        <f>VLOOKUP('Input EIA Imports Petroleum'!$E2706,'EIA Petroleum Classification'!$A:$B,2,FALSE)</f>
        <v/>
      </c>
    </row>
    <row r="2708" spans="1:5">
      <c r="A2708">
        <f>YEAR(B2708)</f>
        <v/>
      </c>
      <c r="B2708">
        <f>'Input EIA Imports Petroleum'!A2707</f>
        <v/>
      </c>
      <c r="C2708">
        <f>'Input EIA Imports Petroleum'!K2707</f>
        <v/>
      </c>
      <c r="D2708">
        <f>'Input EIA Imports Petroleum'!L2707</f>
        <v/>
      </c>
      <c r="E2708">
        <f>VLOOKUP('Input EIA Imports Petroleum'!$E2707,'EIA Petroleum Classification'!$A:$B,2,FALSE)</f>
        <v/>
      </c>
    </row>
    <row r="2709" spans="1:5">
      <c r="A2709">
        <f>YEAR(B2709)</f>
        <v/>
      </c>
      <c r="B2709">
        <f>'Input EIA Imports Petroleum'!A2708</f>
        <v/>
      </c>
      <c r="C2709">
        <f>'Input EIA Imports Petroleum'!K2708</f>
        <v/>
      </c>
      <c r="D2709">
        <f>'Input EIA Imports Petroleum'!L2708</f>
        <v/>
      </c>
      <c r="E2709">
        <f>VLOOKUP('Input EIA Imports Petroleum'!$E2708,'EIA Petroleum Classification'!$A:$B,2,FALSE)</f>
        <v/>
      </c>
    </row>
    <row r="2710" spans="1:5">
      <c r="A2710">
        <f>YEAR(B2710)</f>
        <v/>
      </c>
      <c r="B2710">
        <f>'Input EIA Imports Petroleum'!A2709</f>
        <v/>
      </c>
      <c r="C2710">
        <f>'Input EIA Imports Petroleum'!K2709</f>
        <v/>
      </c>
      <c r="D2710">
        <f>'Input EIA Imports Petroleum'!L2709</f>
        <v/>
      </c>
      <c r="E2710">
        <f>VLOOKUP('Input EIA Imports Petroleum'!$E2709,'EIA Petroleum Classification'!$A:$B,2,FALSE)</f>
        <v/>
      </c>
    </row>
    <row r="2711" spans="1:5">
      <c r="A2711">
        <f>YEAR(B2711)</f>
        <v/>
      </c>
      <c r="B2711">
        <f>'Input EIA Imports Petroleum'!A2710</f>
        <v/>
      </c>
      <c r="C2711">
        <f>'Input EIA Imports Petroleum'!K2710</f>
        <v/>
      </c>
      <c r="D2711">
        <f>'Input EIA Imports Petroleum'!L2710</f>
        <v/>
      </c>
      <c r="E2711">
        <f>VLOOKUP('Input EIA Imports Petroleum'!$E2710,'EIA Petroleum Classification'!$A:$B,2,FALSE)</f>
        <v/>
      </c>
    </row>
    <row r="2712" spans="1:5">
      <c r="A2712">
        <f>YEAR(B2712)</f>
        <v/>
      </c>
      <c r="B2712">
        <f>'Input EIA Imports Petroleum'!A2711</f>
        <v/>
      </c>
      <c r="C2712">
        <f>'Input EIA Imports Petroleum'!K2711</f>
        <v/>
      </c>
      <c r="D2712">
        <f>'Input EIA Imports Petroleum'!L2711</f>
        <v/>
      </c>
      <c r="E2712">
        <f>VLOOKUP('Input EIA Imports Petroleum'!$E2711,'EIA Petroleum Classification'!$A:$B,2,FALSE)</f>
        <v/>
      </c>
    </row>
    <row r="2713" spans="1:5">
      <c r="A2713">
        <f>YEAR(B2713)</f>
        <v/>
      </c>
      <c r="B2713">
        <f>'Input EIA Imports Petroleum'!A2712</f>
        <v/>
      </c>
      <c r="C2713">
        <f>'Input EIA Imports Petroleum'!K2712</f>
        <v/>
      </c>
      <c r="D2713">
        <f>'Input EIA Imports Petroleum'!L2712</f>
        <v/>
      </c>
      <c r="E2713">
        <f>VLOOKUP('Input EIA Imports Petroleum'!$E2712,'EIA Petroleum Classification'!$A:$B,2,FALSE)</f>
        <v/>
      </c>
    </row>
    <row r="2714" spans="1:5">
      <c r="A2714">
        <f>YEAR(B2714)</f>
        <v/>
      </c>
      <c r="B2714">
        <f>'Input EIA Imports Petroleum'!A2713</f>
        <v/>
      </c>
      <c r="C2714">
        <f>'Input EIA Imports Petroleum'!K2713</f>
        <v/>
      </c>
      <c r="D2714">
        <f>'Input EIA Imports Petroleum'!L2713</f>
        <v/>
      </c>
      <c r="E2714">
        <f>VLOOKUP('Input EIA Imports Petroleum'!$E2713,'EIA Petroleum Classification'!$A:$B,2,FALSE)</f>
        <v/>
      </c>
    </row>
    <row r="2715" spans="1:5">
      <c r="A2715">
        <f>YEAR(B2715)</f>
        <v/>
      </c>
      <c r="B2715">
        <f>'Input EIA Imports Petroleum'!A2714</f>
        <v/>
      </c>
      <c r="C2715">
        <f>'Input EIA Imports Petroleum'!K2714</f>
        <v/>
      </c>
      <c r="D2715">
        <f>'Input EIA Imports Petroleum'!L2714</f>
        <v/>
      </c>
      <c r="E2715">
        <f>VLOOKUP('Input EIA Imports Petroleum'!$E2714,'EIA Petroleum Classification'!$A:$B,2,FALSE)</f>
        <v/>
      </c>
    </row>
    <row r="2716" spans="1:5">
      <c r="A2716">
        <f>YEAR(B2716)</f>
        <v/>
      </c>
      <c r="B2716">
        <f>'Input EIA Imports Petroleum'!A2715</f>
        <v/>
      </c>
      <c r="C2716">
        <f>'Input EIA Imports Petroleum'!K2715</f>
        <v/>
      </c>
      <c r="D2716">
        <f>'Input EIA Imports Petroleum'!L2715</f>
        <v/>
      </c>
      <c r="E2716">
        <f>VLOOKUP('Input EIA Imports Petroleum'!$E2715,'EIA Petroleum Classification'!$A:$B,2,FALSE)</f>
        <v/>
      </c>
    </row>
    <row r="2717" spans="1:5">
      <c r="A2717">
        <f>YEAR(B2717)</f>
        <v/>
      </c>
      <c r="B2717">
        <f>'Input EIA Imports Petroleum'!A2716</f>
        <v/>
      </c>
      <c r="C2717">
        <f>'Input EIA Imports Petroleum'!K2716</f>
        <v/>
      </c>
      <c r="D2717">
        <f>'Input EIA Imports Petroleum'!L2716</f>
        <v/>
      </c>
      <c r="E2717">
        <f>VLOOKUP('Input EIA Imports Petroleum'!$E2716,'EIA Petroleum Classification'!$A:$B,2,FALSE)</f>
        <v/>
      </c>
    </row>
    <row r="2718" spans="1:5">
      <c r="A2718">
        <f>YEAR(B2718)</f>
        <v/>
      </c>
      <c r="B2718">
        <f>'Input EIA Imports Petroleum'!A2717</f>
        <v/>
      </c>
      <c r="C2718">
        <f>'Input EIA Imports Petroleum'!K2717</f>
        <v/>
      </c>
      <c r="D2718">
        <f>'Input EIA Imports Petroleum'!L2717</f>
        <v/>
      </c>
      <c r="E2718">
        <f>VLOOKUP('Input EIA Imports Petroleum'!$E2717,'EIA Petroleum Classification'!$A:$B,2,FALSE)</f>
        <v/>
      </c>
    </row>
    <row r="2719" spans="1:5">
      <c r="A2719">
        <f>YEAR(B2719)</f>
        <v/>
      </c>
      <c r="B2719">
        <f>'Input EIA Imports Petroleum'!A2718</f>
        <v/>
      </c>
      <c r="C2719">
        <f>'Input EIA Imports Petroleum'!K2718</f>
        <v/>
      </c>
      <c r="D2719">
        <f>'Input EIA Imports Petroleum'!L2718</f>
        <v/>
      </c>
      <c r="E2719">
        <f>VLOOKUP('Input EIA Imports Petroleum'!$E2718,'EIA Petroleum Classification'!$A:$B,2,FALSE)</f>
        <v/>
      </c>
    </row>
    <row r="2720" spans="1:5">
      <c r="A2720">
        <f>YEAR(B2720)</f>
        <v/>
      </c>
      <c r="B2720">
        <f>'Input EIA Imports Petroleum'!A2719</f>
        <v/>
      </c>
      <c r="C2720">
        <f>'Input EIA Imports Petroleum'!K2719</f>
        <v/>
      </c>
      <c r="D2720">
        <f>'Input EIA Imports Petroleum'!L2719</f>
        <v/>
      </c>
      <c r="E2720">
        <f>VLOOKUP('Input EIA Imports Petroleum'!$E2719,'EIA Petroleum Classification'!$A:$B,2,FALSE)</f>
        <v/>
      </c>
    </row>
    <row r="2721" spans="1:5">
      <c r="A2721">
        <f>YEAR(B2721)</f>
        <v/>
      </c>
      <c r="B2721">
        <f>'Input EIA Imports Petroleum'!A2720</f>
        <v/>
      </c>
      <c r="C2721">
        <f>'Input EIA Imports Petroleum'!K2720</f>
        <v/>
      </c>
      <c r="D2721">
        <f>'Input EIA Imports Petroleum'!L2720</f>
        <v/>
      </c>
      <c r="E2721">
        <f>VLOOKUP('Input EIA Imports Petroleum'!$E2720,'EIA Petroleum Classification'!$A:$B,2,FALSE)</f>
        <v/>
      </c>
    </row>
    <row r="2722" spans="1:5">
      <c r="A2722">
        <f>YEAR(B2722)</f>
        <v/>
      </c>
      <c r="B2722">
        <f>'Input EIA Imports Petroleum'!A2721</f>
        <v/>
      </c>
      <c r="C2722">
        <f>'Input EIA Imports Petroleum'!K2721</f>
        <v/>
      </c>
      <c r="D2722">
        <f>'Input EIA Imports Petroleum'!L2721</f>
        <v/>
      </c>
      <c r="E2722">
        <f>VLOOKUP('Input EIA Imports Petroleum'!$E2721,'EIA Petroleum Classification'!$A:$B,2,FALSE)</f>
        <v/>
      </c>
    </row>
    <row r="2723" spans="1:5">
      <c r="A2723">
        <f>YEAR(B2723)</f>
        <v/>
      </c>
      <c r="B2723">
        <f>'Input EIA Imports Petroleum'!A2722</f>
        <v/>
      </c>
      <c r="C2723">
        <f>'Input EIA Imports Petroleum'!K2722</f>
        <v/>
      </c>
      <c r="D2723">
        <f>'Input EIA Imports Petroleum'!L2722</f>
        <v/>
      </c>
      <c r="E2723">
        <f>VLOOKUP('Input EIA Imports Petroleum'!$E2722,'EIA Petroleum Classification'!$A:$B,2,FALSE)</f>
        <v/>
      </c>
    </row>
    <row r="2724" spans="1:5">
      <c r="A2724">
        <f>YEAR(B2724)</f>
        <v/>
      </c>
      <c r="B2724">
        <f>'Input EIA Imports Petroleum'!A2723</f>
        <v/>
      </c>
      <c r="C2724">
        <f>'Input EIA Imports Petroleum'!K2723</f>
        <v/>
      </c>
      <c r="D2724">
        <f>'Input EIA Imports Petroleum'!L2723</f>
        <v/>
      </c>
      <c r="E2724">
        <f>VLOOKUP('Input EIA Imports Petroleum'!$E2723,'EIA Petroleum Classification'!$A:$B,2,FALSE)</f>
        <v/>
      </c>
    </row>
    <row r="2725" spans="1:5">
      <c r="A2725">
        <f>YEAR(B2725)</f>
        <v/>
      </c>
      <c r="B2725">
        <f>'Input EIA Imports Petroleum'!A2724</f>
        <v/>
      </c>
      <c r="C2725">
        <f>'Input EIA Imports Petroleum'!K2724</f>
        <v/>
      </c>
      <c r="D2725">
        <f>'Input EIA Imports Petroleum'!L2724</f>
        <v/>
      </c>
      <c r="E2725">
        <f>VLOOKUP('Input EIA Imports Petroleum'!$E2724,'EIA Petroleum Classification'!$A:$B,2,FALSE)</f>
        <v/>
      </c>
    </row>
    <row r="2726" spans="1:5">
      <c r="A2726">
        <f>YEAR(B2726)</f>
        <v/>
      </c>
      <c r="B2726">
        <f>'Input EIA Imports Petroleum'!A2725</f>
        <v/>
      </c>
      <c r="C2726">
        <f>'Input EIA Imports Petroleum'!K2725</f>
        <v/>
      </c>
      <c r="D2726">
        <f>'Input EIA Imports Petroleum'!L2725</f>
        <v/>
      </c>
      <c r="E2726">
        <f>VLOOKUP('Input EIA Imports Petroleum'!$E2725,'EIA Petroleum Classification'!$A:$B,2,FALSE)</f>
        <v/>
      </c>
    </row>
    <row r="2727" spans="1:5">
      <c r="A2727">
        <f>YEAR(B2727)</f>
        <v/>
      </c>
      <c r="B2727">
        <f>'Input EIA Imports Petroleum'!A2726</f>
        <v/>
      </c>
      <c r="C2727">
        <f>'Input EIA Imports Petroleum'!K2726</f>
        <v/>
      </c>
      <c r="D2727">
        <f>'Input EIA Imports Petroleum'!L2726</f>
        <v/>
      </c>
      <c r="E2727">
        <f>VLOOKUP('Input EIA Imports Petroleum'!$E2726,'EIA Petroleum Classification'!$A:$B,2,FALSE)</f>
        <v/>
      </c>
    </row>
    <row r="2728" spans="1:5">
      <c r="A2728">
        <f>YEAR(B2728)</f>
        <v/>
      </c>
      <c r="B2728">
        <f>'Input EIA Imports Petroleum'!A2727</f>
        <v/>
      </c>
      <c r="C2728">
        <f>'Input EIA Imports Petroleum'!K2727</f>
        <v/>
      </c>
      <c r="D2728">
        <f>'Input EIA Imports Petroleum'!L2727</f>
        <v/>
      </c>
      <c r="E2728">
        <f>VLOOKUP('Input EIA Imports Petroleum'!$E2727,'EIA Petroleum Classification'!$A:$B,2,FALSE)</f>
        <v/>
      </c>
    </row>
    <row r="2729" spans="1:5">
      <c r="A2729">
        <f>YEAR(B2729)</f>
        <v/>
      </c>
      <c r="B2729">
        <f>'Input EIA Imports Petroleum'!A2728</f>
        <v/>
      </c>
      <c r="C2729">
        <f>'Input EIA Imports Petroleum'!K2728</f>
        <v/>
      </c>
      <c r="D2729">
        <f>'Input EIA Imports Petroleum'!L2728</f>
        <v/>
      </c>
      <c r="E2729">
        <f>VLOOKUP('Input EIA Imports Petroleum'!$E2728,'EIA Petroleum Classification'!$A:$B,2,FALSE)</f>
        <v/>
      </c>
    </row>
    <row r="2730" spans="1:5">
      <c r="A2730">
        <f>YEAR(B2730)</f>
        <v/>
      </c>
      <c r="B2730">
        <f>'Input EIA Imports Petroleum'!A2729</f>
        <v/>
      </c>
      <c r="C2730">
        <f>'Input EIA Imports Petroleum'!K2729</f>
        <v/>
      </c>
      <c r="D2730">
        <f>'Input EIA Imports Petroleum'!L2729</f>
        <v/>
      </c>
      <c r="E2730">
        <f>VLOOKUP('Input EIA Imports Petroleum'!$E2729,'EIA Petroleum Classification'!$A:$B,2,FALSE)</f>
        <v/>
      </c>
    </row>
    <row r="2731" spans="1:5">
      <c r="A2731">
        <f>YEAR(B2731)</f>
        <v/>
      </c>
      <c r="B2731">
        <f>'Input EIA Imports Petroleum'!A2730</f>
        <v/>
      </c>
      <c r="C2731">
        <f>'Input EIA Imports Petroleum'!K2730</f>
        <v/>
      </c>
      <c r="D2731">
        <f>'Input EIA Imports Petroleum'!L2730</f>
        <v/>
      </c>
      <c r="E2731">
        <f>VLOOKUP('Input EIA Imports Petroleum'!$E2730,'EIA Petroleum Classification'!$A:$B,2,FALSE)</f>
        <v/>
      </c>
    </row>
    <row r="2732" spans="1:5">
      <c r="A2732">
        <f>YEAR(B2732)</f>
        <v/>
      </c>
      <c r="B2732">
        <f>'Input EIA Imports Petroleum'!A2731</f>
        <v/>
      </c>
      <c r="C2732">
        <f>'Input EIA Imports Petroleum'!K2731</f>
        <v/>
      </c>
      <c r="D2732">
        <f>'Input EIA Imports Petroleum'!L2731</f>
        <v/>
      </c>
      <c r="E2732">
        <f>VLOOKUP('Input EIA Imports Petroleum'!$E2731,'EIA Petroleum Classification'!$A:$B,2,FALSE)</f>
        <v/>
      </c>
    </row>
    <row r="2733" spans="1:5">
      <c r="A2733">
        <f>YEAR(B2733)</f>
        <v/>
      </c>
      <c r="B2733">
        <f>'Input EIA Imports Petroleum'!A2732</f>
        <v/>
      </c>
      <c r="C2733">
        <f>'Input EIA Imports Petroleum'!K2732</f>
        <v/>
      </c>
      <c r="D2733">
        <f>'Input EIA Imports Petroleum'!L2732</f>
        <v/>
      </c>
      <c r="E2733">
        <f>VLOOKUP('Input EIA Imports Petroleum'!$E2732,'EIA Petroleum Classification'!$A:$B,2,FALSE)</f>
        <v/>
      </c>
    </row>
    <row r="2734" spans="1:5">
      <c r="A2734">
        <f>YEAR(B2734)</f>
        <v/>
      </c>
      <c r="B2734">
        <f>'Input EIA Imports Petroleum'!A2733</f>
        <v/>
      </c>
      <c r="C2734">
        <f>'Input EIA Imports Petroleum'!K2733</f>
        <v/>
      </c>
      <c r="D2734">
        <f>'Input EIA Imports Petroleum'!L2733</f>
        <v/>
      </c>
      <c r="E2734">
        <f>VLOOKUP('Input EIA Imports Petroleum'!$E2733,'EIA Petroleum Classification'!$A:$B,2,FALSE)</f>
        <v/>
      </c>
    </row>
    <row r="2735" spans="1:5">
      <c r="A2735">
        <f>YEAR(B2735)</f>
        <v/>
      </c>
      <c r="B2735">
        <f>'Input EIA Imports Petroleum'!A2734</f>
        <v/>
      </c>
      <c r="C2735">
        <f>'Input EIA Imports Petroleum'!K2734</f>
        <v/>
      </c>
      <c r="D2735">
        <f>'Input EIA Imports Petroleum'!L2734</f>
        <v/>
      </c>
      <c r="E2735">
        <f>VLOOKUP('Input EIA Imports Petroleum'!$E2734,'EIA Petroleum Classification'!$A:$B,2,FALSE)</f>
        <v/>
      </c>
    </row>
    <row r="2736" spans="1:5">
      <c r="A2736">
        <f>YEAR(B2736)</f>
        <v/>
      </c>
      <c r="B2736">
        <f>'Input EIA Imports Petroleum'!A2735</f>
        <v/>
      </c>
      <c r="C2736">
        <f>'Input EIA Imports Petroleum'!K2735</f>
        <v/>
      </c>
      <c r="D2736">
        <f>'Input EIA Imports Petroleum'!L2735</f>
        <v/>
      </c>
      <c r="E2736">
        <f>VLOOKUP('Input EIA Imports Petroleum'!$E2735,'EIA Petroleum Classification'!$A:$B,2,FALSE)</f>
        <v/>
      </c>
    </row>
    <row r="2737" spans="1:5">
      <c r="A2737">
        <f>YEAR(B2737)</f>
        <v/>
      </c>
      <c r="B2737">
        <f>'Input EIA Imports Petroleum'!A2736</f>
        <v/>
      </c>
      <c r="C2737">
        <f>'Input EIA Imports Petroleum'!K2736</f>
        <v/>
      </c>
      <c r="D2737">
        <f>'Input EIA Imports Petroleum'!L2736</f>
        <v/>
      </c>
      <c r="E2737">
        <f>VLOOKUP('Input EIA Imports Petroleum'!$E2736,'EIA Petroleum Classification'!$A:$B,2,FALSE)</f>
        <v/>
      </c>
    </row>
    <row r="2738" spans="1:5">
      <c r="A2738">
        <f>YEAR(B2738)</f>
        <v/>
      </c>
      <c r="B2738">
        <f>'Input EIA Imports Petroleum'!A2737</f>
        <v/>
      </c>
      <c r="C2738">
        <f>'Input EIA Imports Petroleum'!K2737</f>
        <v/>
      </c>
      <c r="D2738">
        <f>'Input EIA Imports Petroleum'!L2737</f>
        <v/>
      </c>
      <c r="E2738">
        <f>VLOOKUP('Input EIA Imports Petroleum'!$E2737,'EIA Petroleum Classification'!$A:$B,2,FALSE)</f>
        <v/>
      </c>
    </row>
    <row r="2739" spans="1:5">
      <c r="A2739">
        <f>YEAR(B2739)</f>
        <v/>
      </c>
      <c r="B2739">
        <f>'Input EIA Imports Petroleum'!A2738</f>
        <v/>
      </c>
      <c r="C2739">
        <f>'Input EIA Imports Petroleum'!K2738</f>
        <v/>
      </c>
      <c r="D2739">
        <f>'Input EIA Imports Petroleum'!L2738</f>
        <v/>
      </c>
      <c r="E2739">
        <f>VLOOKUP('Input EIA Imports Petroleum'!$E2738,'EIA Petroleum Classification'!$A:$B,2,FALSE)</f>
        <v/>
      </c>
    </row>
    <row r="2740" spans="1:5">
      <c r="A2740">
        <f>YEAR(B2740)</f>
        <v/>
      </c>
      <c r="B2740">
        <f>'Input EIA Imports Petroleum'!A2739</f>
        <v/>
      </c>
      <c r="C2740">
        <f>'Input EIA Imports Petroleum'!K2739</f>
        <v/>
      </c>
      <c r="D2740">
        <f>'Input EIA Imports Petroleum'!L2739</f>
        <v/>
      </c>
      <c r="E2740">
        <f>VLOOKUP('Input EIA Imports Petroleum'!$E2739,'EIA Petroleum Classification'!$A:$B,2,FALSE)</f>
        <v/>
      </c>
    </row>
    <row r="2741" spans="1:5">
      <c r="A2741">
        <f>YEAR(B2741)</f>
        <v/>
      </c>
      <c r="B2741">
        <f>'Input EIA Imports Petroleum'!A2740</f>
        <v/>
      </c>
      <c r="C2741">
        <f>'Input EIA Imports Petroleum'!K2740</f>
        <v/>
      </c>
      <c r="D2741">
        <f>'Input EIA Imports Petroleum'!L2740</f>
        <v/>
      </c>
      <c r="E2741">
        <f>VLOOKUP('Input EIA Imports Petroleum'!$E2740,'EIA Petroleum Classification'!$A:$B,2,FALSE)</f>
        <v/>
      </c>
    </row>
    <row r="2742" spans="1:5">
      <c r="A2742">
        <f>YEAR(B2742)</f>
        <v/>
      </c>
      <c r="B2742">
        <f>'Input EIA Imports Petroleum'!A2741</f>
        <v/>
      </c>
      <c r="C2742">
        <f>'Input EIA Imports Petroleum'!K2741</f>
        <v/>
      </c>
      <c r="D2742">
        <f>'Input EIA Imports Petroleum'!L2741</f>
        <v/>
      </c>
      <c r="E2742">
        <f>VLOOKUP('Input EIA Imports Petroleum'!$E2741,'EIA Petroleum Classification'!$A:$B,2,FALSE)</f>
        <v/>
      </c>
    </row>
    <row r="2743" spans="1:5">
      <c r="A2743">
        <f>YEAR(B2743)</f>
        <v/>
      </c>
      <c r="B2743">
        <f>'Input EIA Imports Petroleum'!A2742</f>
        <v/>
      </c>
      <c r="C2743">
        <f>'Input EIA Imports Petroleum'!K2742</f>
        <v/>
      </c>
      <c r="D2743">
        <f>'Input EIA Imports Petroleum'!L2742</f>
        <v/>
      </c>
      <c r="E2743">
        <f>VLOOKUP('Input EIA Imports Petroleum'!$E2742,'EIA Petroleum Classification'!$A:$B,2,FALSE)</f>
        <v/>
      </c>
    </row>
    <row r="2744" spans="1:5">
      <c r="A2744">
        <f>YEAR(B2744)</f>
        <v/>
      </c>
      <c r="B2744">
        <f>'Input EIA Imports Petroleum'!A2743</f>
        <v/>
      </c>
      <c r="C2744">
        <f>'Input EIA Imports Petroleum'!K2743</f>
        <v/>
      </c>
      <c r="D2744">
        <f>'Input EIA Imports Petroleum'!L2743</f>
        <v/>
      </c>
      <c r="E2744">
        <f>VLOOKUP('Input EIA Imports Petroleum'!$E2743,'EIA Petroleum Classification'!$A:$B,2,FALSE)</f>
        <v/>
      </c>
    </row>
    <row r="2745" spans="1:5">
      <c r="A2745">
        <f>YEAR(B2745)</f>
        <v/>
      </c>
      <c r="B2745">
        <f>'Input EIA Imports Petroleum'!A2744</f>
        <v/>
      </c>
      <c r="C2745">
        <f>'Input EIA Imports Petroleum'!K2744</f>
        <v/>
      </c>
      <c r="D2745">
        <f>'Input EIA Imports Petroleum'!L2744</f>
        <v/>
      </c>
      <c r="E2745">
        <f>VLOOKUP('Input EIA Imports Petroleum'!$E2744,'EIA Petroleum Classification'!$A:$B,2,FALSE)</f>
        <v/>
      </c>
    </row>
    <row r="2746" spans="1:5">
      <c r="A2746">
        <f>YEAR(B2746)</f>
        <v/>
      </c>
      <c r="B2746">
        <f>'Input EIA Imports Petroleum'!A2745</f>
        <v/>
      </c>
      <c r="C2746">
        <f>'Input EIA Imports Petroleum'!K2745</f>
        <v/>
      </c>
      <c r="D2746">
        <f>'Input EIA Imports Petroleum'!L2745</f>
        <v/>
      </c>
      <c r="E2746">
        <f>VLOOKUP('Input EIA Imports Petroleum'!$E2745,'EIA Petroleum Classification'!$A:$B,2,FALSE)</f>
        <v/>
      </c>
    </row>
    <row r="2747" spans="1:5">
      <c r="A2747">
        <f>YEAR(B2747)</f>
        <v/>
      </c>
      <c r="B2747">
        <f>'Input EIA Imports Petroleum'!A2746</f>
        <v/>
      </c>
      <c r="C2747">
        <f>'Input EIA Imports Petroleum'!K2746</f>
        <v/>
      </c>
      <c r="D2747">
        <f>'Input EIA Imports Petroleum'!L2746</f>
        <v/>
      </c>
      <c r="E2747">
        <f>VLOOKUP('Input EIA Imports Petroleum'!$E2746,'EIA Petroleum Classification'!$A:$B,2,FALSE)</f>
        <v/>
      </c>
    </row>
    <row r="2748" spans="1:5">
      <c r="A2748">
        <f>YEAR(B2748)</f>
        <v/>
      </c>
      <c r="B2748">
        <f>'Input EIA Imports Petroleum'!A2747</f>
        <v/>
      </c>
      <c r="C2748">
        <f>'Input EIA Imports Petroleum'!K2747</f>
        <v/>
      </c>
      <c r="D2748">
        <f>'Input EIA Imports Petroleum'!L2747</f>
        <v/>
      </c>
      <c r="E2748">
        <f>VLOOKUP('Input EIA Imports Petroleum'!$E2747,'EIA Petroleum Classification'!$A:$B,2,FALSE)</f>
        <v/>
      </c>
    </row>
    <row r="2749" spans="1:5">
      <c r="A2749">
        <f>YEAR(B2749)</f>
        <v/>
      </c>
      <c r="B2749">
        <f>'Input EIA Imports Petroleum'!A2748</f>
        <v/>
      </c>
      <c r="C2749">
        <f>'Input EIA Imports Petroleum'!K2748</f>
        <v/>
      </c>
      <c r="D2749">
        <f>'Input EIA Imports Petroleum'!L2748</f>
        <v/>
      </c>
      <c r="E2749">
        <f>VLOOKUP('Input EIA Imports Petroleum'!$E2748,'EIA Petroleum Classification'!$A:$B,2,FALSE)</f>
        <v/>
      </c>
    </row>
    <row r="2750" spans="1:5">
      <c r="A2750">
        <f>YEAR(B2750)</f>
        <v/>
      </c>
      <c r="B2750">
        <f>'Input EIA Imports Petroleum'!A2749</f>
        <v/>
      </c>
      <c r="C2750">
        <f>'Input EIA Imports Petroleum'!K2749</f>
        <v/>
      </c>
      <c r="D2750">
        <f>'Input EIA Imports Petroleum'!L2749</f>
        <v/>
      </c>
      <c r="E2750">
        <f>VLOOKUP('Input EIA Imports Petroleum'!$E2749,'EIA Petroleum Classification'!$A:$B,2,FALSE)</f>
        <v/>
      </c>
    </row>
    <row r="2751" spans="1:5">
      <c r="A2751">
        <f>YEAR(B2751)</f>
        <v/>
      </c>
      <c r="B2751">
        <f>'Input EIA Imports Petroleum'!A2750</f>
        <v/>
      </c>
      <c r="C2751">
        <f>'Input EIA Imports Petroleum'!K2750</f>
        <v/>
      </c>
      <c r="D2751">
        <f>'Input EIA Imports Petroleum'!L2750</f>
        <v/>
      </c>
      <c r="E2751">
        <f>VLOOKUP('Input EIA Imports Petroleum'!$E2750,'EIA Petroleum Classification'!$A:$B,2,FALSE)</f>
        <v/>
      </c>
    </row>
    <row r="2752" spans="1:5">
      <c r="A2752">
        <f>YEAR(B2752)</f>
        <v/>
      </c>
      <c r="B2752">
        <f>'Input EIA Imports Petroleum'!A2751</f>
        <v/>
      </c>
      <c r="C2752">
        <f>'Input EIA Imports Petroleum'!K2751</f>
        <v/>
      </c>
      <c r="D2752">
        <f>'Input EIA Imports Petroleum'!L2751</f>
        <v/>
      </c>
      <c r="E2752">
        <f>VLOOKUP('Input EIA Imports Petroleum'!$E2751,'EIA Petroleum Classification'!$A:$B,2,FALSE)</f>
        <v/>
      </c>
    </row>
    <row r="2753" spans="1:5">
      <c r="A2753">
        <f>YEAR(B2753)</f>
        <v/>
      </c>
      <c r="B2753">
        <f>'Input EIA Imports Petroleum'!A2752</f>
        <v/>
      </c>
      <c r="C2753">
        <f>'Input EIA Imports Petroleum'!K2752</f>
        <v/>
      </c>
      <c r="D2753">
        <f>'Input EIA Imports Petroleum'!L2752</f>
        <v/>
      </c>
      <c r="E2753">
        <f>VLOOKUP('Input EIA Imports Petroleum'!$E2752,'EIA Petroleum Classification'!$A:$B,2,FALSE)</f>
        <v/>
      </c>
    </row>
    <row r="2754" spans="1:5">
      <c r="A2754">
        <f>YEAR(B2754)</f>
        <v/>
      </c>
      <c r="B2754">
        <f>'Input EIA Imports Petroleum'!A2753</f>
        <v/>
      </c>
      <c r="C2754">
        <f>'Input EIA Imports Petroleum'!K2753</f>
        <v/>
      </c>
      <c r="D2754">
        <f>'Input EIA Imports Petroleum'!L2753</f>
        <v/>
      </c>
      <c r="E2754">
        <f>VLOOKUP('Input EIA Imports Petroleum'!$E2753,'EIA Petroleum Classification'!$A:$B,2,FALSE)</f>
        <v/>
      </c>
    </row>
    <row r="2755" spans="1:5">
      <c r="A2755">
        <f>YEAR(B2755)</f>
        <v/>
      </c>
      <c r="B2755">
        <f>'Input EIA Imports Petroleum'!A2754</f>
        <v/>
      </c>
      <c r="C2755">
        <f>'Input EIA Imports Petroleum'!K2754</f>
        <v/>
      </c>
      <c r="D2755">
        <f>'Input EIA Imports Petroleum'!L2754</f>
        <v/>
      </c>
      <c r="E2755">
        <f>VLOOKUP('Input EIA Imports Petroleum'!$E2754,'EIA Petroleum Classification'!$A:$B,2,FALSE)</f>
        <v/>
      </c>
    </row>
    <row r="2756" spans="1:5">
      <c r="A2756">
        <f>YEAR(B2756)</f>
        <v/>
      </c>
      <c r="B2756">
        <f>'Input EIA Imports Petroleum'!A2755</f>
        <v/>
      </c>
      <c r="C2756">
        <f>'Input EIA Imports Petroleum'!K2755</f>
        <v/>
      </c>
      <c r="D2756">
        <f>'Input EIA Imports Petroleum'!L2755</f>
        <v/>
      </c>
      <c r="E2756">
        <f>VLOOKUP('Input EIA Imports Petroleum'!$E2755,'EIA Petroleum Classification'!$A:$B,2,FALSE)</f>
        <v/>
      </c>
    </row>
    <row r="2757" spans="1:5">
      <c r="A2757">
        <f>YEAR(B2757)</f>
        <v/>
      </c>
      <c r="B2757">
        <f>'Input EIA Imports Petroleum'!A2756</f>
        <v/>
      </c>
      <c r="C2757">
        <f>'Input EIA Imports Petroleum'!K2756</f>
        <v/>
      </c>
      <c r="D2757">
        <f>'Input EIA Imports Petroleum'!L2756</f>
        <v/>
      </c>
      <c r="E2757">
        <f>VLOOKUP('Input EIA Imports Petroleum'!$E2756,'EIA Petroleum Classification'!$A:$B,2,FALSE)</f>
        <v/>
      </c>
    </row>
    <row r="2758" spans="1:5">
      <c r="A2758">
        <f>YEAR(B2758)</f>
        <v/>
      </c>
      <c r="B2758">
        <f>'Input EIA Imports Petroleum'!A2757</f>
        <v/>
      </c>
      <c r="C2758">
        <f>'Input EIA Imports Petroleum'!K2757</f>
        <v/>
      </c>
      <c r="D2758">
        <f>'Input EIA Imports Petroleum'!L2757</f>
        <v/>
      </c>
      <c r="E2758">
        <f>VLOOKUP('Input EIA Imports Petroleum'!$E2757,'EIA Petroleum Classification'!$A:$B,2,FALSE)</f>
        <v/>
      </c>
    </row>
    <row r="2759" spans="1:5">
      <c r="A2759">
        <f>YEAR(B2759)</f>
        <v/>
      </c>
      <c r="B2759">
        <f>'Input EIA Imports Petroleum'!A2758</f>
        <v/>
      </c>
      <c r="C2759">
        <f>'Input EIA Imports Petroleum'!K2758</f>
        <v/>
      </c>
      <c r="D2759">
        <f>'Input EIA Imports Petroleum'!L2758</f>
        <v/>
      </c>
      <c r="E2759">
        <f>VLOOKUP('Input EIA Imports Petroleum'!$E2758,'EIA Petroleum Classification'!$A:$B,2,FALSE)</f>
        <v/>
      </c>
    </row>
    <row r="2760" spans="1:5">
      <c r="A2760">
        <f>YEAR(B2760)</f>
        <v/>
      </c>
      <c r="B2760">
        <f>'Input EIA Imports Petroleum'!A2759</f>
        <v/>
      </c>
      <c r="C2760">
        <f>'Input EIA Imports Petroleum'!K2759</f>
        <v/>
      </c>
      <c r="D2760">
        <f>'Input EIA Imports Petroleum'!L2759</f>
        <v/>
      </c>
      <c r="E2760">
        <f>VLOOKUP('Input EIA Imports Petroleum'!$E2759,'EIA Petroleum Classification'!$A:$B,2,FALSE)</f>
        <v/>
      </c>
    </row>
    <row r="2761" spans="1:5">
      <c r="A2761">
        <f>YEAR(B2761)</f>
        <v/>
      </c>
      <c r="B2761">
        <f>'Input EIA Imports Petroleum'!A2760</f>
        <v/>
      </c>
      <c r="C2761">
        <f>'Input EIA Imports Petroleum'!K2760</f>
        <v/>
      </c>
      <c r="D2761">
        <f>'Input EIA Imports Petroleum'!L2760</f>
        <v/>
      </c>
      <c r="E2761">
        <f>VLOOKUP('Input EIA Imports Petroleum'!$E2760,'EIA Petroleum Classification'!$A:$B,2,FALSE)</f>
        <v/>
      </c>
    </row>
    <row r="2762" spans="1:5">
      <c r="A2762">
        <f>YEAR(B2762)</f>
        <v/>
      </c>
      <c r="B2762">
        <f>'Input EIA Imports Petroleum'!A2761</f>
        <v/>
      </c>
      <c r="C2762">
        <f>'Input EIA Imports Petroleum'!K2761</f>
        <v/>
      </c>
      <c r="D2762">
        <f>'Input EIA Imports Petroleum'!L2761</f>
        <v/>
      </c>
      <c r="E2762">
        <f>VLOOKUP('Input EIA Imports Petroleum'!$E2761,'EIA Petroleum Classification'!$A:$B,2,FALSE)</f>
        <v/>
      </c>
    </row>
    <row r="2763" spans="1:5">
      <c r="A2763">
        <f>YEAR(B2763)</f>
        <v/>
      </c>
      <c r="B2763">
        <f>'Input EIA Imports Petroleum'!A2762</f>
        <v/>
      </c>
      <c r="C2763">
        <f>'Input EIA Imports Petroleum'!K2762</f>
        <v/>
      </c>
      <c r="D2763">
        <f>'Input EIA Imports Petroleum'!L2762</f>
        <v/>
      </c>
      <c r="E2763">
        <f>VLOOKUP('Input EIA Imports Petroleum'!$E2762,'EIA Petroleum Classification'!$A:$B,2,FALSE)</f>
        <v/>
      </c>
    </row>
    <row r="2764" spans="1:5">
      <c r="A2764">
        <f>YEAR(B2764)</f>
        <v/>
      </c>
      <c r="B2764">
        <f>'Input EIA Imports Petroleum'!A2763</f>
        <v/>
      </c>
      <c r="C2764">
        <f>'Input EIA Imports Petroleum'!K2763</f>
        <v/>
      </c>
      <c r="D2764">
        <f>'Input EIA Imports Petroleum'!L2763</f>
        <v/>
      </c>
      <c r="E2764">
        <f>VLOOKUP('Input EIA Imports Petroleum'!$E2763,'EIA Petroleum Classification'!$A:$B,2,FALSE)</f>
        <v/>
      </c>
    </row>
    <row r="2765" spans="1:5">
      <c r="A2765">
        <f>YEAR(B2765)</f>
        <v/>
      </c>
      <c r="B2765">
        <f>'Input EIA Imports Petroleum'!A2764</f>
        <v/>
      </c>
      <c r="C2765">
        <f>'Input EIA Imports Petroleum'!K2764</f>
        <v/>
      </c>
      <c r="D2765">
        <f>'Input EIA Imports Petroleum'!L2764</f>
        <v/>
      </c>
      <c r="E2765">
        <f>VLOOKUP('Input EIA Imports Petroleum'!$E2764,'EIA Petroleum Classification'!$A:$B,2,FALSE)</f>
        <v/>
      </c>
    </row>
    <row r="2766" spans="1:5">
      <c r="A2766">
        <f>YEAR(B2766)</f>
        <v/>
      </c>
      <c r="B2766">
        <f>'Input EIA Imports Petroleum'!A2765</f>
        <v/>
      </c>
      <c r="C2766">
        <f>'Input EIA Imports Petroleum'!K2765</f>
        <v/>
      </c>
      <c r="D2766">
        <f>'Input EIA Imports Petroleum'!L2765</f>
        <v/>
      </c>
      <c r="E2766">
        <f>VLOOKUP('Input EIA Imports Petroleum'!$E2765,'EIA Petroleum Classification'!$A:$B,2,FALSE)</f>
        <v/>
      </c>
    </row>
    <row r="2767" spans="1:5">
      <c r="A2767">
        <f>YEAR(B2767)</f>
        <v/>
      </c>
      <c r="B2767">
        <f>'Input EIA Imports Petroleum'!A2766</f>
        <v/>
      </c>
      <c r="C2767">
        <f>'Input EIA Imports Petroleum'!K2766</f>
        <v/>
      </c>
      <c r="D2767">
        <f>'Input EIA Imports Petroleum'!L2766</f>
        <v/>
      </c>
      <c r="E2767">
        <f>VLOOKUP('Input EIA Imports Petroleum'!$E2766,'EIA Petroleum Classification'!$A:$B,2,FALSE)</f>
        <v/>
      </c>
    </row>
    <row r="2768" spans="1:5">
      <c r="A2768">
        <f>YEAR(B2768)</f>
        <v/>
      </c>
      <c r="B2768">
        <f>'Input EIA Imports Petroleum'!A2767</f>
        <v/>
      </c>
      <c r="C2768">
        <f>'Input EIA Imports Petroleum'!K2767</f>
        <v/>
      </c>
      <c r="D2768">
        <f>'Input EIA Imports Petroleum'!L2767</f>
        <v/>
      </c>
      <c r="E2768">
        <f>VLOOKUP('Input EIA Imports Petroleum'!$E2767,'EIA Petroleum Classification'!$A:$B,2,FALSE)</f>
        <v/>
      </c>
    </row>
    <row r="2769" spans="1:5">
      <c r="A2769">
        <f>YEAR(B2769)</f>
        <v/>
      </c>
      <c r="B2769">
        <f>'Input EIA Imports Petroleum'!A2768</f>
        <v/>
      </c>
      <c r="C2769">
        <f>'Input EIA Imports Petroleum'!K2768</f>
        <v/>
      </c>
      <c r="D2769">
        <f>'Input EIA Imports Petroleum'!L2768</f>
        <v/>
      </c>
      <c r="E2769">
        <f>VLOOKUP('Input EIA Imports Petroleum'!$E2768,'EIA Petroleum Classification'!$A:$B,2,FALSE)</f>
        <v/>
      </c>
    </row>
    <row r="2770" spans="1:5">
      <c r="A2770">
        <f>YEAR(B2770)</f>
        <v/>
      </c>
      <c r="B2770">
        <f>'Input EIA Imports Petroleum'!A2769</f>
        <v/>
      </c>
      <c r="C2770">
        <f>'Input EIA Imports Petroleum'!K2769</f>
        <v/>
      </c>
      <c r="D2770">
        <f>'Input EIA Imports Petroleum'!L2769</f>
        <v/>
      </c>
      <c r="E2770">
        <f>VLOOKUP('Input EIA Imports Petroleum'!$E2769,'EIA Petroleum Classification'!$A:$B,2,FALSE)</f>
        <v/>
      </c>
    </row>
    <row r="2771" spans="1:5">
      <c r="A2771">
        <f>YEAR(B2771)</f>
        <v/>
      </c>
      <c r="B2771">
        <f>'Input EIA Imports Petroleum'!A2770</f>
        <v/>
      </c>
      <c r="C2771">
        <f>'Input EIA Imports Petroleum'!K2770</f>
        <v/>
      </c>
      <c r="D2771">
        <f>'Input EIA Imports Petroleum'!L2770</f>
        <v/>
      </c>
      <c r="E2771">
        <f>VLOOKUP('Input EIA Imports Petroleum'!$E2770,'EIA Petroleum Classification'!$A:$B,2,FALSE)</f>
        <v/>
      </c>
    </row>
    <row r="2772" spans="1:5">
      <c r="A2772">
        <f>YEAR(B2772)</f>
        <v/>
      </c>
      <c r="B2772">
        <f>'Input EIA Imports Petroleum'!A2771</f>
        <v/>
      </c>
      <c r="C2772">
        <f>'Input EIA Imports Petroleum'!K2771</f>
        <v/>
      </c>
      <c r="D2772">
        <f>'Input EIA Imports Petroleum'!L2771</f>
        <v/>
      </c>
      <c r="E2772">
        <f>VLOOKUP('Input EIA Imports Petroleum'!$E2771,'EIA Petroleum Classification'!$A:$B,2,FALSE)</f>
        <v/>
      </c>
    </row>
    <row r="2773" spans="1:5">
      <c r="A2773">
        <f>YEAR(B2773)</f>
        <v/>
      </c>
      <c r="B2773">
        <f>'Input EIA Imports Petroleum'!A2772</f>
        <v/>
      </c>
      <c r="C2773">
        <f>'Input EIA Imports Petroleum'!K2772</f>
        <v/>
      </c>
      <c r="D2773">
        <f>'Input EIA Imports Petroleum'!L2772</f>
        <v/>
      </c>
      <c r="E2773">
        <f>VLOOKUP('Input EIA Imports Petroleum'!$E2772,'EIA Petroleum Classification'!$A:$B,2,FALSE)</f>
        <v/>
      </c>
    </row>
    <row r="2774" spans="1:5">
      <c r="A2774">
        <f>YEAR(B2774)</f>
        <v/>
      </c>
      <c r="B2774">
        <f>'Input EIA Imports Petroleum'!A2773</f>
        <v/>
      </c>
      <c r="C2774">
        <f>'Input EIA Imports Petroleum'!K2773</f>
        <v/>
      </c>
      <c r="D2774">
        <f>'Input EIA Imports Petroleum'!L2773</f>
        <v/>
      </c>
      <c r="E2774">
        <f>VLOOKUP('Input EIA Imports Petroleum'!$E2773,'EIA Petroleum Classification'!$A:$B,2,FALSE)</f>
        <v/>
      </c>
    </row>
    <row r="2775" spans="1:5">
      <c r="A2775">
        <f>YEAR(B2775)</f>
        <v/>
      </c>
      <c r="B2775">
        <f>'Input EIA Imports Petroleum'!A2774</f>
        <v/>
      </c>
      <c r="C2775">
        <f>'Input EIA Imports Petroleum'!K2774</f>
        <v/>
      </c>
      <c r="D2775">
        <f>'Input EIA Imports Petroleum'!L2774</f>
        <v/>
      </c>
      <c r="E2775">
        <f>VLOOKUP('Input EIA Imports Petroleum'!$E2774,'EIA Petroleum Classification'!$A:$B,2,FALSE)</f>
        <v/>
      </c>
    </row>
    <row r="2776" spans="1:5">
      <c r="A2776">
        <f>YEAR(B2776)</f>
        <v/>
      </c>
      <c r="B2776">
        <f>'Input EIA Imports Petroleum'!A2775</f>
        <v/>
      </c>
      <c r="C2776">
        <f>'Input EIA Imports Petroleum'!K2775</f>
        <v/>
      </c>
      <c r="D2776">
        <f>'Input EIA Imports Petroleum'!L2775</f>
        <v/>
      </c>
      <c r="E2776">
        <f>VLOOKUP('Input EIA Imports Petroleum'!$E2775,'EIA Petroleum Classification'!$A:$B,2,FALSE)</f>
        <v/>
      </c>
    </row>
    <row r="2777" spans="1:5">
      <c r="A2777">
        <f>YEAR(B2777)</f>
        <v/>
      </c>
      <c r="B2777">
        <f>'Input EIA Imports Petroleum'!A2776</f>
        <v/>
      </c>
      <c r="C2777">
        <f>'Input EIA Imports Petroleum'!K2776</f>
        <v/>
      </c>
      <c r="D2777">
        <f>'Input EIA Imports Petroleum'!L2776</f>
        <v/>
      </c>
      <c r="E2777">
        <f>VLOOKUP('Input EIA Imports Petroleum'!$E2776,'EIA Petroleum Classification'!$A:$B,2,FALSE)</f>
        <v/>
      </c>
    </row>
    <row r="2778" spans="1:5">
      <c r="A2778">
        <f>YEAR(B2778)</f>
        <v/>
      </c>
      <c r="B2778">
        <f>'Input EIA Imports Petroleum'!A2777</f>
        <v/>
      </c>
      <c r="C2778">
        <f>'Input EIA Imports Petroleum'!K2777</f>
        <v/>
      </c>
      <c r="D2778">
        <f>'Input EIA Imports Petroleum'!L2777</f>
        <v/>
      </c>
      <c r="E2778">
        <f>VLOOKUP('Input EIA Imports Petroleum'!$E2777,'EIA Petroleum Classification'!$A:$B,2,FALSE)</f>
        <v/>
      </c>
    </row>
    <row r="2779" spans="1:5">
      <c r="A2779">
        <f>YEAR(B2779)</f>
        <v/>
      </c>
      <c r="B2779">
        <f>'Input EIA Imports Petroleum'!A2778</f>
        <v/>
      </c>
      <c r="C2779">
        <f>'Input EIA Imports Petroleum'!K2778</f>
        <v/>
      </c>
      <c r="D2779">
        <f>'Input EIA Imports Petroleum'!L2778</f>
        <v/>
      </c>
      <c r="E2779">
        <f>VLOOKUP('Input EIA Imports Petroleum'!$E2778,'EIA Petroleum Classification'!$A:$B,2,FALSE)</f>
        <v/>
      </c>
    </row>
    <row r="2780" spans="1:5">
      <c r="A2780">
        <f>YEAR(B2780)</f>
        <v/>
      </c>
      <c r="B2780">
        <f>'Input EIA Imports Petroleum'!A2779</f>
        <v/>
      </c>
      <c r="C2780">
        <f>'Input EIA Imports Petroleum'!K2779</f>
        <v/>
      </c>
      <c r="D2780">
        <f>'Input EIA Imports Petroleum'!L2779</f>
        <v/>
      </c>
      <c r="E2780">
        <f>VLOOKUP('Input EIA Imports Petroleum'!$E2779,'EIA Petroleum Classification'!$A:$B,2,FALSE)</f>
        <v/>
      </c>
    </row>
    <row r="2781" spans="1:5">
      <c r="A2781">
        <f>YEAR(B2781)</f>
        <v/>
      </c>
      <c r="B2781">
        <f>'Input EIA Imports Petroleum'!A2780</f>
        <v/>
      </c>
      <c r="C2781">
        <f>'Input EIA Imports Petroleum'!K2780</f>
        <v/>
      </c>
      <c r="D2781">
        <f>'Input EIA Imports Petroleum'!L2780</f>
        <v/>
      </c>
      <c r="E2781">
        <f>VLOOKUP('Input EIA Imports Petroleum'!$E2780,'EIA Petroleum Classification'!$A:$B,2,FALSE)</f>
        <v/>
      </c>
    </row>
    <row r="2782" spans="1:5">
      <c r="A2782">
        <f>YEAR(B2782)</f>
        <v/>
      </c>
      <c r="B2782">
        <f>'Input EIA Imports Petroleum'!A2781</f>
        <v/>
      </c>
      <c r="C2782">
        <f>'Input EIA Imports Petroleum'!K2781</f>
        <v/>
      </c>
      <c r="D2782">
        <f>'Input EIA Imports Petroleum'!L2781</f>
        <v/>
      </c>
      <c r="E2782">
        <f>VLOOKUP('Input EIA Imports Petroleum'!$E2781,'EIA Petroleum Classification'!$A:$B,2,FALSE)</f>
        <v/>
      </c>
    </row>
    <row r="2783" spans="1:5">
      <c r="A2783">
        <f>YEAR(B2783)</f>
        <v/>
      </c>
      <c r="B2783">
        <f>'Input EIA Imports Petroleum'!A2782</f>
        <v/>
      </c>
      <c r="C2783">
        <f>'Input EIA Imports Petroleum'!K2782</f>
        <v/>
      </c>
      <c r="D2783">
        <f>'Input EIA Imports Petroleum'!L2782</f>
        <v/>
      </c>
      <c r="E2783">
        <f>VLOOKUP('Input EIA Imports Petroleum'!$E2782,'EIA Petroleum Classification'!$A:$B,2,FALSE)</f>
        <v/>
      </c>
    </row>
    <row r="2784" spans="1:5">
      <c r="A2784">
        <f>YEAR(B2784)</f>
        <v/>
      </c>
      <c r="B2784">
        <f>'Input EIA Imports Petroleum'!A2783</f>
        <v/>
      </c>
      <c r="C2784">
        <f>'Input EIA Imports Petroleum'!K2783</f>
        <v/>
      </c>
      <c r="D2784">
        <f>'Input EIA Imports Petroleum'!L2783</f>
        <v/>
      </c>
      <c r="E2784">
        <f>VLOOKUP('Input EIA Imports Petroleum'!$E2783,'EIA Petroleum Classification'!$A:$B,2,FALSE)</f>
        <v/>
      </c>
    </row>
    <row r="2785" spans="1:5">
      <c r="A2785">
        <f>YEAR(B2785)</f>
        <v/>
      </c>
      <c r="B2785">
        <f>'Input EIA Imports Petroleum'!A2784</f>
        <v/>
      </c>
      <c r="C2785">
        <f>'Input EIA Imports Petroleum'!K2784</f>
        <v/>
      </c>
      <c r="D2785">
        <f>'Input EIA Imports Petroleum'!L2784</f>
        <v/>
      </c>
      <c r="E2785">
        <f>VLOOKUP('Input EIA Imports Petroleum'!$E2784,'EIA Petroleum Classification'!$A:$B,2,FALSE)</f>
        <v/>
      </c>
    </row>
    <row r="2786" spans="1:5">
      <c r="A2786">
        <f>YEAR(B2786)</f>
        <v/>
      </c>
      <c r="B2786">
        <f>'Input EIA Imports Petroleum'!A2785</f>
        <v/>
      </c>
      <c r="C2786">
        <f>'Input EIA Imports Petroleum'!K2785</f>
        <v/>
      </c>
      <c r="D2786">
        <f>'Input EIA Imports Petroleum'!L2785</f>
        <v/>
      </c>
      <c r="E2786">
        <f>VLOOKUP('Input EIA Imports Petroleum'!$E2785,'EIA Petroleum Classification'!$A:$B,2,FALSE)</f>
        <v/>
      </c>
    </row>
    <row r="2787" spans="1:5">
      <c r="A2787">
        <f>YEAR(B2787)</f>
        <v/>
      </c>
      <c r="B2787">
        <f>'Input EIA Imports Petroleum'!A2786</f>
        <v/>
      </c>
      <c r="C2787">
        <f>'Input EIA Imports Petroleum'!K2786</f>
        <v/>
      </c>
      <c r="D2787">
        <f>'Input EIA Imports Petroleum'!L2786</f>
        <v/>
      </c>
      <c r="E2787">
        <f>VLOOKUP('Input EIA Imports Petroleum'!$E2786,'EIA Petroleum Classification'!$A:$B,2,FALSE)</f>
        <v/>
      </c>
    </row>
    <row r="2788" spans="1:5">
      <c r="A2788">
        <f>YEAR(B2788)</f>
        <v/>
      </c>
      <c r="B2788">
        <f>'Input EIA Imports Petroleum'!A2787</f>
        <v/>
      </c>
      <c r="C2788">
        <f>'Input EIA Imports Petroleum'!K2787</f>
        <v/>
      </c>
      <c r="D2788">
        <f>'Input EIA Imports Petroleum'!L2787</f>
        <v/>
      </c>
      <c r="E2788">
        <f>VLOOKUP('Input EIA Imports Petroleum'!$E2787,'EIA Petroleum Classification'!$A:$B,2,FALSE)</f>
        <v/>
      </c>
    </row>
    <row r="2789" spans="1:5">
      <c r="A2789">
        <f>YEAR(B2789)</f>
        <v/>
      </c>
      <c r="B2789">
        <f>'Input EIA Imports Petroleum'!A2788</f>
        <v/>
      </c>
      <c r="C2789">
        <f>'Input EIA Imports Petroleum'!K2788</f>
        <v/>
      </c>
      <c r="D2789">
        <f>'Input EIA Imports Petroleum'!L2788</f>
        <v/>
      </c>
      <c r="E2789">
        <f>VLOOKUP('Input EIA Imports Petroleum'!$E2788,'EIA Petroleum Classification'!$A:$B,2,FALSE)</f>
        <v/>
      </c>
    </row>
    <row r="2790" spans="1:5">
      <c r="A2790">
        <f>YEAR(B2790)</f>
        <v/>
      </c>
      <c r="B2790">
        <f>'Input EIA Imports Petroleum'!A2789</f>
        <v/>
      </c>
      <c r="C2790">
        <f>'Input EIA Imports Petroleum'!K2789</f>
        <v/>
      </c>
      <c r="D2790">
        <f>'Input EIA Imports Petroleum'!L2789</f>
        <v/>
      </c>
      <c r="E2790">
        <f>VLOOKUP('Input EIA Imports Petroleum'!$E2789,'EIA Petroleum Classification'!$A:$B,2,FALSE)</f>
        <v/>
      </c>
    </row>
    <row r="2791" spans="1:5">
      <c r="A2791">
        <f>YEAR(B2791)</f>
        <v/>
      </c>
      <c r="B2791">
        <f>'Input EIA Imports Petroleum'!A2790</f>
        <v/>
      </c>
      <c r="C2791">
        <f>'Input EIA Imports Petroleum'!K2790</f>
        <v/>
      </c>
      <c r="D2791">
        <f>'Input EIA Imports Petroleum'!L2790</f>
        <v/>
      </c>
      <c r="E2791">
        <f>VLOOKUP('Input EIA Imports Petroleum'!$E2790,'EIA Petroleum Classification'!$A:$B,2,FALSE)</f>
        <v/>
      </c>
    </row>
    <row r="2792" spans="1:5">
      <c r="A2792">
        <f>YEAR(B2792)</f>
        <v/>
      </c>
      <c r="B2792">
        <f>'Input EIA Imports Petroleum'!A2791</f>
        <v/>
      </c>
      <c r="C2792">
        <f>'Input EIA Imports Petroleum'!K2791</f>
        <v/>
      </c>
      <c r="D2792">
        <f>'Input EIA Imports Petroleum'!L2791</f>
        <v/>
      </c>
      <c r="E2792">
        <f>VLOOKUP('Input EIA Imports Petroleum'!$E2791,'EIA Petroleum Classification'!$A:$B,2,FALSE)</f>
        <v/>
      </c>
    </row>
    <row r="2793" spans="1:5">
      <c r="A2793">
        <f>YEAR(B2793)</f>
        <v/>
      </c>
      <c r="B2793">
        <f>'Input EIA Imports Petroleum'!A2792</f>
        <v/>
      </c>
      <c r="C2793">
        <f>'Input EIA Imports Petroleum'!K2792</f>
        <v/>
      </c>
      <c r="D2793">
        <f>'Input EIA Imports Petroleum'!L2792</f>
        <v/>
      </c>
      <c r="E2793">
        <f>VLOOKUP('Input EIA Imports Petroleum'!$E2792,'EIA Petroleum Classification'!$A:$B,2,FALSE)</f>
        <v/>
      </c>
    </row>
    <row r="2794" spans="1:5">
      <c r="A2794">
        <f>YEAR(B2794)</f>
        <v/>
      </c>
      <c r="B2794">
        <f>'Input EIA Imports Petroleum'!A2793</f>
        <v/>
      </c>
      <c r="C2794">
        <f>'Input EIA Imports Petroleum'!K2793</f>
        <v/>
      </c>
      <c r="D2794">
        <f>'Input EIA Imports Petroleum'!L2793</f>
        <v/>
      </c>
      <c r="E2794">
        <f>VLOOKUP('Input EIA Imports Petroleum'!$E2793,'EIA Petroleum Classification'!$A:$B,2,FALSE)</f>
        <v/>
      </c>
    </row>
    <row r="2795" spans="1:5">
      <c r="A2795">
        <f>YEAR(B2795)</f>
        <v/>
      </c>
      <c r="B2795">
        <f>'Input EIA Imports Petroleum'!A2794</f>
        <v/>
      </c>
      <c r="C2795">
        <f>'Input EIA Imports Petroleum'!K2794</f>
        <v/>
      </c>
      <c r="D2795">
        <f>'Input EIA Imports Petroleum'!L2794</f>
        <v/>
      </c>
      <c r="E2795">
        <f>VLOOKUP('Input EIA Imports Petroleum'!$E2794,'EIA Petroleum Classification'!$A:$B,2,FALSE)</f>
        <v/>
      </c>
    </row>
    <row r="2796" spans="1:5">
      <c r="A2796">
        <f>YEAR(B2796)</f>
        <v/>
      </c>
      <c r="B2796">
        <f>'Input EIA Imports Petroleum'!A2795</f>
        <v/>
      </c>
      <c r="C2796">
        <f>'Input EIA Imports Petroleum'!K2795</f>
        <v/>
      </c>
      <c r="D2796">
        <f>'Input EIA Imports Petroleum'!L2795</f>
        <v/>
      </c>
      <c r="E2796">
        <f>VLOOKUP('Input EIA Imports Petroleum'!$E2795,'EIA Petroleum Classification'!$A:$B,2,FALSE)</f>
        <v/>
      </c>
    </row>
    <row r="2797" spans="1:5">
      <c r="A2797">
        <f>YEAR(B2797)</f>
        <v/>
      </c>
      <c r="B2797">
        <f>'Input EIA Imports Petroleum'!A2796</f>
        <v/>
      </c>
      <c r="C2797">
        <f>'Input EIA Imports Petroleum'!K2796</f>
        <v/>
      </c>
      <c r="D2797">
        <f>'Input EIA Imports Petroleum'!L2796</f>
        <v/>
      </c>
      <c r="E2797">
        <f>VLOOKUP('Input EIA Imports Petroleum'!$E2796,'EIA Petroleum Classification'!$A:$B,2,FALSE)</f>
        <v/>
      </c>
    </row>
    <row r="2798" spans="1:5">
      <c r="A2798">
        <f>YEAR(B2798)</f>
        <v/>
      </c>
      <c r="B2798">
        <f>'Input EIA Imports Petroleum'!A2797</f>
        <v/>
      </c>
      <c r="C2798">
        <f>'Input EIA Imports Petroleum'!K2797</f>
        <v/>
      </c>
      <c r="D2798">
        <f>'Input EIA Imports Petroleum'!L2797</f>
        <v/>
      </c>
      <c r="E2798">
        <f>VLOOKUP('Input EIA Imports Petroleum'!$E2797,'EIA Petroleum Classification'!$A:$B,2,FALSE)</f>
        <v/>
      </c>
    </row>
    <row r="2799" spans="1:5">
      <c r="A2799">
        <f>YEAR(B2799)</f>
        <v/>
      </c>
      <c r="B2799">
        <f>'Input EIA Imports Petroleum'!A2798</f>
        <v/>
      </c>
      <c r="C2799">
        <f>'Input EIA Imports Petroleum'!K2798</f>
        <v/>
      </c>
      <c r="D2799">
        <f>'Input EIA Imports Petroleum'!L2798</f>
        <v/>
      </c>
      <c r="E2799">
        <f>VLOOKUP('Input EIA Imports Petroleum'!$E2798,'EIA Petroleum Classification'!$A:$B,2,FALSE)</f>
        <v/>
      </c>
    </row>
    <row r="2800" spans="1:5">
      <c r="A2800">
        <f>YEAR(B2800)</f>
        <v/>
      </c>
      <c r="B2800">
        <f>'Input EIA Imports Petroleum'!A2799</f>
        <v/>
      </c>
      <c r="C2800">
        <f>'Input EIA Imports Petroleum'!K2799</f>
        <v/>
      </c>
      <c r="D2800">
        <f>'Input EIA Imports Petroleum'!L2799</f>
        <v/>
      </c>
      <c r="E2800">
        <f>VLOOKUP('Input EIA Imports Petroleum'!$E2799,'EIA Petroleum Classification'!$A:$B,2,FALSE)</f>
        <v/>
      </c>
    </row>
    <row r="2801" spans="1:5">
      <c r="A2801">
        <f>YEAR(B2801)</f>
        <v/>
      </c>
      <c r="B2801">
        <f>'Input EIA Imports Petroleum'!A2800</f>
        <v/>
      </c>
      <c r="C2801">
        <f>'Input EIA Imports Petroleum'!K2800</f>
        <v/>
      </c>
      <c r="D2801">
        <f>'Input EIA Imports Petroleum'!L2800</f>
        <v/>
      </c>
      <c r="E2801">
        <f>VLOOKUP('Input EIA Imports Petroleum'!$E2800,'EIA Petroleum Classification'!$A:$B,2,FALSE)</f>
        <v/>
      </c>
    </row>
    <row r="2802" spans="1:5">
      <c r="A2802">
        <f>YEAR(B2802)</f>
        <v/>
      </c>
      <c r="B2802">
        <f>'Input EIA Imports Petroleum'!A2801</f>
        <v/>
      </c>
      <c r="C2802">
        <f>'Input EIA Imports Petroleum'!K2801</f>
        <v/>
      </c>
      <c r="D2802">
        <f>'Input EIA Imports Petroleum'!L2801</f>
        <v/>
      </c>
      <c r="E2802">
        <f>VLOOKUP('Input EIA Imports Petroleum'!$E2801,'EIA Petroleum Classification'!$A:$B,2,FALSE)</f>
        <v/>
      </c>
    </row>
    <row r="2803" spans="1:5">
      <c r="A2803">
        <f>YEAR(B2803)</f>
        <v/>
      </c>
      <c r="B2803">
        <f>'Input EIA Imports Petroleum'!A2802</f>
        <v/>
      </c>
      <c r="C2803">
        <f>'Input EIA Imports Petroleum'!K2802</f>
        <v/>
      </c>
      <c r="D2803">
        <f>'Input EIA Imports Petroleum'!L2802</f>
        <v/>
      </c>
      <c r="E2803">
        <f>VLOOKUP('Input EIA Imports Petroleum'!$E2802,'EIA Petroleum Classification'!$A:$B,2,FALSE)</f>
        <v/>
      </c>
    </row>
    <row r="2804" spans="1:5">
      <c r="A2804">
        <f>YEAR(B2804)</f>
        <v/>
      </c>
      <c r="B2804">
        <f>'Input EIA Imports Petroleum'!A2803</f>
        <v/>
      </c>
      <c r="C2804">
        <f>'Input EIA Imports Petroleum'!K2803</f>
        <v/>
      </c>
      <c r="D2804">
        <f>'Input EIA Imports Petroleum'!L2803</f>
        <v/>
      </c>
      <c r="E2804">
        <f>VLOOKUP('Input EIA Imports Petroleum'!$E2803,'EIA Petroleum Classification'!$A:$B,2,FALSE)</f>
        <v/>
      </c>
    </row>
    <row r="2805" spans="1:5">
      <c r="A2805">
        <f>YEAR(B2805)</f>
        <v/>
      </c>
      <c r="B2805">
        <f>'Input EIA Imports Petroleum'!A2804</f>
        <v/>
      </c>
      <c r="C2805">
        <f>'Input EIA Imports Petroleum'!K2804</f>
        <v/>
      </c>
      <c r="D2805">
        <f>'Input EIA Imports Petroleum'!L2804</f>
        <v/>
      </c>
      <c r="E2805">
        <f>VLOOKUP('Input EIA Imports Petroleum'!$E2804,'EIA Petroleum Classification'!$A:$B,2,FALSE)</f>
        <v/>
      </c>
    </row>
    <row r="2806" spans="1:5">
      <c r="A2806">
        <f>YEAR(B2806)</f>
        <v/>
      </c>
      <c r="B2806">
        <f>'Input EIA Imports Petroleum'!A2805</f>
        <v/>
      </c>
      <c r="C2806">
        <f>'Input EIA Imports Petroleum'!K2805</f>
        <v/>
      </c>
      <c r="D2806">
        <f>'Input EIA Imports Petroleum'!L2805</f>
        <v/>
      </c>
      <c r="E2806">
        <f>VLOOKUP('Input EIA Imports Petroleum'!$E2805,'EIA Petroleum Classification'!$A:$B,2,FALSE)</f>
        <v/>
      </c>
    </row>
    <row r="2807" spans="1:5">
      <c r="A2807">
        <f>YEAR(B2807)</f>
        <v/>
      </c>
      <c r="B2807">
        <f>'Input EIA Imports Petroleum'!A2806</f>
        <v/>
      </c>
      <c r="C2807">
        <f>'Input EIA Imports Petroleum'!K2806</f>
        <v/>
      </c>
      <c r="D2807">
        <f>'Input EIA Imports Petroleum'!L2806</f>
        <v/>
      </c>
      <c r="E2807">
        <f>VLOOKUP('Input EIA Imports Petroleum'!$E2806,'EIA Petroleum Classification'!$A:$B,2,FALSE)</f>
        <v/>
      </c>
    </row>
    <row r="2808" spans="1:5">
      <c r="A2808">
        <f>YEAR(B2808)</f>
        <v/>
      </c>
      <c r="B2808">
        <f>'Input EIA Imports Petroleum'!A2807</f>
        <v/>
      </c>
      <c r="C2808">
        <f>'Input EIA Imports Petroleum'!K2807</f>
        <v/>
      </c>
      <c r="D2808">
        <f>'Input EIA Imports Petroleum'!L2807</f>
        <v/>
      </c>
      <c r="E2808">
        <f>VLOOKUP('Input EIA Imports Petroleum'!$E2807,'EIA Petroleum Classification'!$A:$B,2,FALSE)</f>
        <v/>
      </c>
    </row>
    <row r="2809" spans="1:5">
      <c r="A2809">
        <f>YEAR(B2809)</f>
        <v/>
      </c>
      <c r="B2809">
        <f>'Input EIA Imports Petroleum'!A2808</f>
        <v/>
      </c>
      <c r="C2809">
        <f>'Input EIA Imports Petroleum'!K2808</f>
        <v/>
      </c>
      <c r="D2809">
        <f>'Input EIA Imports Petroleum'!L2808</f>
        <v/>
      </c>
      <c r="E2809">
        <f>VLOOKUP('Input EIA Imports Petroleum'!$E2808,'EIA Petroleum Classification'!$A:$B,2,FALSE)</f>
        <v/>
      </c>
    </row>
    <row r="2810" spans="1:5">
      <c r="A2810">
        <f>YEAR(B2810)</f>
        <v/>
      </c>
      <c r="B2810">
        <f>'Input EIA Imports Petroleum'!A2809</f>
        <v/>
      </c>
      <c r="C2810">
        <f>'Input EIA Imports Petroleum'!K2809</f>
        <v/>
      </c>
      <c r="D2810">
        <f>'Input EIA Imports Petroleum'!L2809</f>
        <v/>
      </c>
      <c r="E2810">
        <f>VLOOKUP('Input EIA Imports Petroleum'!$E2809,'EIA Petroleum Classification'!$A:$B,2,FALSE)</f>
        <v/>
      </c>
    </row>
    <row r="2811" spans="1:5">
      <c r="A2811">
        <f>YEAR(B2811)</f>
        <v/>
      </c>
      <c r="B2811">
        <f>'Input EIA Imports Petroleum'!A2810</f>
        <v/>
      </c>
      <c r="C2811">
        <f>'Input EIA Imports Petroleum'!K2810</f>
        <v/>
      </c>
      <c r="D2811">
        <f>'Input EIA Imports Petroleum'!L2810</f>
        <v/>
      </c>
      <c r="E2811">
        <f>VLOOKUP('Input EIA Imports Petroleum'!$E2810,'EIA Petroleum Classification'!$A:$B,2,FALSE)</f>
        <v/>
      </c>
    </row>
    <row r="2812" spans="1:5">
      <c r="A2812">
        <f>YEAR(B2812)</f>
        <v/>
      </c>
      <c r="B2812">
        <f>'Input EIA Imports Petroleum'!A2811</f>
        <v/>
      </c>
      <c r="C2812">
        <f>'Input EIA Imports Petroleum'!K2811</f>
        <v/>
      </c>
      <c r="D2812">
        <f>'Input EIA Imports Petroleum'!L2811</f>
        <v/>
      </c>
      <c r="E2812">
        <f>VLOOKUP('Input EIA Imports Petroleum'!$E2811,'EIA Petroleum Classification'!$A:$B,2,FALSE)</f>
        <v/>
      </c>
    </row>
    <row r="2813" spans="1:5">
      <c r="A2813">
        <f>YEAR(B2813)</f>
        <v/>
      </c>
      <c r="B2813">
        <f>'Input EIA Imports Petroleum'!A2812</f>
        <v/>
      </c>
      <c r="C2813">
        <f>'Input EIA Imports Petroleum'!K2812</f>
        <v/>
      </c>
      <c r="D2813">
        <f>'Input EIA Imports Petroleum'!L2812</f>
        <v/>
      </c>
      <c r="E2813">
        <f>VLOOKUP('Input EIA Imports Petroleum'!$E2812,'EIA Petroleum Classification'!$A:$B,2,FALSE)</f>
        <v/>
      </c>
    </row>
    <row r="2814" spans="1:5">
      <c r="A2814">
        <f>YEAR(B2814)</f>
        <v/>
      </c>
      <c r="B2814">
        <f>'Input EIA Imports Petroleum'!A2813</f>
        <v/>
      </c>
      <c r="C2814">
        <f>'Input EIA Imports Petroleum'!K2813</f>
        <v/>
      </c>
      <c r="D2814">
        <f>'Input EIA Imports Petroleum'!L2813</f>
        <v/>
      </c>
      <c r="E2814">
        <f>VLOOKUP('Input EIA Imports Petroleum'!$E2813,'EIA Petroleum Classification'!$A:$B,2,FALSE)</f>
        <v/>
      </c>
    </row>
    <row r="2815" spans="1:5">
      <c r="A2815">
        <f>YEAR(B2815)</f>
        <v/>
      </c>
      <c r="B2815">
        <f>'Input EIA Imports Petroleum'!A2814</f>
        <v/>
      </c>
      <c r="C2815">
        <f>'Input EIA Imports Petroleum'!K2814</f>
        <v/>
      </c>
      <c r="D2815">
        <f>'Input EIA Imports Petroleum'!L2814</f>
        <v/>
      </c>
      <c r="E2815">
        <f>VLOOKUP('Input EIA Imports Petroleum'!$E2814,'EIA Petroleum Classification'!$A:$B,2,FALSE)</f>
        <v/>
      </c>
    </row>
    <row r="2816" spans="1:5">
      <c r="A2816">
        <f>YEAR(B2816)</f>
        <v/>
      </c>
      <c r="B2816">
        <f>'Input EIA Imports Petroleum'!A2815</f>
        <v/>
      </c>
      <c r="C2816">
        <f>'Input EIA Imports Petroleum'!K2815</f>
        <v/>
      </c>
      <c r="D2816">
        <f>'Input EIA Imports Petroleum'!L2815</f>
        <v/>
      </c>
      <c r="E2816">
        <f>VLOOKUP('Input EIA Imports Petroleum'!$E2815,'EIA Petroleum Classification'!$A:$B,2,FALSE)</f>
        <v/>
      </c>
    </row>
    <row r="2817" spans="1:5">
      <c r="A2817">
        <f>YEAR(B2817)</f>
        <v/>
      </c>
      <c r="B2817">
        <f>'Input EIA Imports Petroleum'!A2816</f>
        <v/>
      </c>
      <c r="C2817">
        <f>'Input EIA Imports Petroleum'!K2816</f>
        <v/>
      </c>
      <c r="D2817">
        <f>'Input EIA Imports Petroleum'!L2816</f>
        <v/>
      </c>
      <c r="E2817">
        <f>VLOOKUP('Input EIA Imports Petroleum'!$E2816,'EIA Petroleum Classification'!$A:$B,2,FALSE)</f>
        <v/>
      </c>
    </row>
    <row r="2818" spans="1:5">
      <c r="A2818">
        <f>YEAR(B2818)</f>
        <v/>
      </c>
      <c r="B2818">
        <f>'Input EIA Imports Petroleum'!A2817</f>
        <v/>
      </c>
      <c r="C2818">
        <f>'Input EIA Imports Petroleum'!K2817</f>
        <v/>
      </c>
      <c r="D2818">
        <f>'Input EIA Imports Petroleum'!L2817</f>
        <v/>
      </c>
      <c r="E2818">
        <f>VLOOKUP('Input EIA Imports Petroleum'!$E2817,'EIA Petroleum Classification'!$A:$B,2,FALSE)</f>
        <v/>
      </c>
    </row>
    <row r="2819" spans="1:5">
      <c r="A2819">
        <f>YEAR(B2819)</f>
        <v/>
      </c>
      <c r="B2819">
        <f>'Input EIA Imports Petroleum'!A2818</f>
        <v/>
      </c>
      <c r="C2819">
        <f>'Input EIA Imports Petroleum'!K2818</f>
        <v/>
      </c>
      <c r="D2819">
        <f>'Input EIA Imports Petroleum'!L2818</f>
        <v/>
      </c>
      <c r="E2819">
        <f>VLOOKUP('Input EIA Imports Petroleum'!$E2818,'EIA Petroleum Classification'!$A:$B,2,FALSE)</f>
        <v/>
      </c>
    </row>
    <row r="2820" spans="1:5">
      <c r="A2820">
        <f>YEAR(B2820)</f>
        <v/>
      </c>
      <c r="B2820">
        <f>'Input EIA Imports Petroleum'!A2819</f>
        <v/>
      </c>
      <c r="C2820">
        <f>'Input EIA Imports Petroleum'!K2819</f>
        <v/>
      </c>
      <c r="D2820">
        <f>'Input EIA Imports Petroleum'!L2819</f>
        <v/>
      </c>
      <c r="E2820">
        <f>VLOOKUP('Input EIA Imports Petroleum'!$E2819,'EIA Petroleum Classification'!$A:$B,2,FALSE)</f>
        <v/>
      </c>
    </row>
    <row r="2821" spans="1:5">
      <c r="A2821">
        <f>YEAR(B2821)</f>
        <v/>
      </c>
      <c r="B2821">
        <f>'Input EIA Imports Petroleum'!A2820</f>
        <v/>
      </c>
      <c r="C2821">
        <f>'Input EIA Imports Petroleum'!K2820</f>
        <v/>
      </c>
      <c r="D2821">
        <f>'Input EIA Imports Petroleum'!L2820</f>
        <v/>
      </c>
      <c r="E2821">
        <f>VLOOKUP('Input EIA Imports Petroleum'!$E2820,'EIA Petroleum Classification'!$A:$B,2,FALSE)</f>
        <v/>
      </c>
    </row>
    <row r="2822" spans="1:5">
      <c r="A2822">
        <f>YEAR(B2822)</f>
        <v/>
      </c>
      <c r="B2822">
        <f>'Input EIA Imports Petroleum'!A2821</f>
        <v/>
      </c>
      <c r="C2822">
        <f>'Input EIA Imports Petroleum'!K2821</f>
        <v/>
      </c>
      <c r="D2822">
        <f>'Input EIA Imports Petroleum'!L2821</f>
        <v/>
      </c>
      <c r="E2822">
        <f>VLOOKUP('Input EIA Imports Petroleum'!$E2821,'EIA Petroleum Classification'!$A:$B,2,FALSE)</f>
        <v/>
      </c>
    </row>
    <row r="2823" spans="1:5">
      <c r="A2823">
        <f>YEAR(B2823)</f>
        <v/>
      </c>
      <c r="B2823">
        <f>'Input EIA Imports Petroleum'!A2822</f>
        <v/>
      </c>
      <c r="C2823">
        <f>'Input EIA Imports Petroleum'!K2822</f>
        <v/>
      </c>
      <c r="D2823">
        <f>'Input EIA Imports Petroleum'!L2822</f>
        <v/>
      </c>
      <c r="E2823">
        <f>VLOOKUP('Input EIA Imports Petroleum'!$E2822,'EIA Petroleum Classification'!$A:$B,2,FALSE)</f>
        <v/>
      </c>
    </row>
    <row r="2824" spans="1:5">
      <c r="A2824">
        <f>YEAR(B2824)</f>
        <v/>
      </c>
      <c r="B2824">
        <f>'Input EIA Imports Petroleum'!A2823</f>
        <v/>
      </c>
      <c r="C2824">
        <f>'Input EIA Imports Petroleum'!K2823</f>
        <v/>
      </c>
      <c r="D2824">
        <f>'Input EIA Imports Petroleum'!L2823</f>
        <v/>
      </c>
      <c r="E2824">
        <f>VLOOKUP('Input EIA Imports Petroleum'!$E2823,'EIA Petroleum Classification'!$A:$B,2,FALSE)</f>
        <v/>
      </c>
    </row>
    <row r="2825" spans="1:5">
      <c r="A2825">
        <f>YEAR(B2825)</f>
        <v/>
      </c>
      <c r="B2825">
        <f>'Input EIA Imports Petroleum'!A2824</f>
        <v/>
      </c>
      <c r="C2825">
        <f>'Input EIA Imports Petroleum'!K2824</f>
        <v/>
      </c>
      <c r="D2825">
        <f>'Input EIA Imports Petroleum'!L2824</f>
        <v/>
      </c>
      <c r="E2825">
        <f>VLOOKUP('Input EIA Imports Petroleum'!$E2824,'EIA Petroleum Classification'!$A:$B,2,FALSE)</f>
        <v/>
      </c>
    </row>
    <row r="2826" spans="1:5">
      <c r="A2826">
        <f>YEAR(B2826)</f>
        <v/>
      </c>
      <c r="B2826">
        <f>'Input EIA Imports Petroleum'!A2825</f>
        <v/>
      </c>
      <c r="C2826">
        <f>'Input EIA Imports Petroleum'!K2825</f>
        <v/>
      </c>
      <c r="D2826">
        <f>'Input EIA Imports Petroleum'!L2825</f>
        <v/>
      </c>
      <c r="E2826">
        <f>VLOOKUP('Input EIA Imports Petroleum'!$E2825,'EIA Petroleum Classification'!$A:$B,2,FALSE)</f>
        <v/>
      </c>
    </row>
    <row r="2827" spans="1:5">
      <c r="A2827">
        <f>YEAR(B2827)</f>
        <v/>
      </c>
      <c r="B2827">
        <f>'Input EIA Imports Petroleum'!A2826</f>
        <v/>
      </c>
      <c r="C2827">
        <f>'Input EIA Imports Petroleum'!K2826</f>
        <v/>
      </c>
      <c r="D2827">
        <f>'Input EIA Imports Petroleum'!L2826</f>
        <v/>
      </c>
      <c r="E2827">
        <f>VLOOKUP('Input EIA Imports Petroleum'!$E2826,'EIA Petroleum Classification'!$A:$B,2,FALSE)</f>
        <v/>
      </c>
    </row>
    <row r="2828" spans="1:5">
      <c r="A2828">
        <f>YEAR(B2828)</f>
        <v/>
      </c>
      <c r="B2828">
        <f>'Input EIA Imports Petroleum'!A2827</f>
        <v/>
      </c>
      <c r="C2828">
        <f>'Input EIA Imports Petroleum'!K2827</f>
        <v/>
      </c>
      <c r="D2828">
        <f>'Input EIA Imports Petroleum'!L2827</f>
        <v/>
      </c>
      <c r="E2828">
        <f>VLOOKUP('Input EIA Imports Petroleum'!$E2827,'EIA Petroleum Classification'!$A:$B,2,FALSE)</f>
        <v/>
      </c>
    </row>
    <row r="2829" spans="1:5">
      <c r="A2829">
        <f>YEAR(B2829)</f>
        <v/>
      </c>
      <c r="B2829">
        <f>'Input EIA Imports Petroleum'!A2828</f>
        <v/>
      </c>
      <c r="C2829">
        <f>'Input EIA Imports Petroleum'!K2828</f>
        <v/>
      </c>
      <c r="D2829">
        <f>'Input EIA Imports Petroleum'!L2828</f>
        <v/>
      </c>
      <c r="E2829">
        <f>VLOOKUP('Input EIA Imports Petroleum'!$E2828,'EIA Petroleum Classification'!$A:$B,2,FALSE)</f>
        <v/>
      </c>
    </row>
    <row r="2830" spans="1:5">
      <c r="A2830">
        <f>YEAR(B2830)</f>
        <v/>
      </c>
      <c r="B2830">
        <f>'Input EIA Imports Petroleum'!A2829</f>
        <v/>
      </c>
      <c r="C2830">
        <f>'Input EIA Imports Petroleum'!K2829</f>
        <v/>
      </c>
      <c r="D2830">
        <f>'Input EIA Imports Petroleum'!L2829</f>
        <v/>
      </c>
      <c r="E2830">
        <f>VLOOKUP('Input EIA Imports Petroleum'!$E2829,'EIA Petroleum Classification'!$A:$B,2,FALSE)</f>
        <v/>
      </c>
    </row>
    <row r="2831" spans="1:5">
      <c r="A2831">
        <f>YEAR(B2831)</f>
        <v/>
      </c>
      <c r="B2831">
        <f>'Input EIA Imports Petroleum'!A2830</f>
        <v/>
      </c>
      <c r="C2831">
        <f>'Input EIA Imports Petroleum'!K2830</f>
        <v/>
      </c>
      <c r="D2831">
        <f>'Input EIA Imports Petroleum'!L2830</f>
        <v/>
      </c>
      <c r="E2831">
        <f>VLOOKUP('Input EIA Imports Petroleum'!$E2830,'EIA Petroleum Classification'!$A:$B,2,FALSE)</f>
        <v/>
      </c>
    </row>
    <row r="2832" spans="1:5">
      <c r="A2832">
        <f>YEAR(B2832)</f>
        <v/>
      </c>
      <c r="B2832">
        <f>'Input EIA Imports Petroleum'!A2831</f>
        <v/>
      </c>
      <c r="C2832">
        <f>'Input EIA Imports Petroleum'!K2831</f>
        <v/>
      </c>
      <c r="D2832">
        <f>'Input EIA Imports Petroleum'!L2831</f>
        <v/>
      </c>
      <c r="E2832">
        <f>VLOOKUP('Input EIA Imports Petroleum'!$E2831,'EIA Petroleum Classification'!$A:$B,2,FALSE)</f>
        <v/>
      </c>
    </row>
    <row r="2833" spans="1:5">
      <c r="A2833">
        <f>YEAR(B2833)</f>
        <v/>
      </c>
      <c r="B2833">
        <f>'Input EIA Imports Petroleum'!A2832</f>
        <v/>
      </c>
      <c r="C2833">
        <f>'Input EIA Imports Petroleum'!K2832</f>
        <v/>
      </c>
      <c r="D2833">
        <f>'Input EIA Imports Petroleum'!L2832</f>
        <v/>
      </c>
      <c r="E2833">
        <f>VLOOKUP('Input EIA Imports Petroleum'!$E2832,'EIA Petroleum Classification'!$A:$B,2,FALSE)</f>
        <v/>
      </c>
    </row>
    <row r="2834" spans="1:5">
      <c r="A2834">
        <f>YEAR(B2834)</f>
        <v/>
      </c>
      <c r="B2834">
        <f>'Input EIA Imports Petroleum'!A2833</f>
        <v/>
      </c>
      <c r="C2834">
        <f>'Input EIA Imports Petroleum'!K2833</f>
        <v/>
      </c>
      <c r="D2834">
        <f>'Input EIA Imports Petroleum'!L2833</f>
        <v/>
      </c>
      <c r="E2834">
        <f>VLOOKUP('Input EIA Imports Petroleum'!$E2833,'EIA Petroleum Classification'!$A:$B,2,FALSE)</f>
        <v/>
      </c>
    </row>
    <row r="2835" spans="1:5">
      <c r="A2835">
        <f>YEAR(B2835)</f>
        <v/>
      </c>
      <c r="B2835">
        <f>'Input EIA Imports Petroleum'!A2834</f>
        <v/>
      </c>
      <c r="C2835">
        <f>'Input EIA Imports Petroleum'!K2834</f>
        <v/>
      </c>
      <c r="D2835">
        <f>'Input EIA Imports Petroleum'!L2834</f>
        <v/>
      </c>
      <c r="E2835">
        <f>VLOOKUP('Input EIA Imports Petroleum'!$E2834,'EIA Petroleum Classification'!$A:$B,2,FALSE)</f>
        <v/>
      </c>
    </row>
    <row r="2836" spans="1:5">
      <c r="A2836">
        <f>YEAR(B2836)</f>
        <v/>
      </c>
      <c r="B2836">
        <f>'Input EIA Imports Petroleum'!A2835</f>
        <v/>
      </c>
      <c r="C2836">
        <f>'Input EIA Imports Petroleum'!K2835</f>
        <v/>
      </c>
      <c r="D2836">
        <f>'Input EIA Imports Petroleum'!L2835</f>
        <v/>
      </c>
      <c r="E2836">
        <f>VLOOKUP('Input EIA Imports Petroleum'!$E2835,'EIA Petroleum Classification'!$A:$B,2,FALSE)</f>
        <v/>
      </c>
    </row>
    <row r="2837" spans="1:5">
      <c r="A2837">
        <f>YEAR(B2837)</f>
        <v/>
      </c>
      <c r="B2837">
        <f>'Input EIA Imports Petroleum'!A2836</f>
        <v/>
      </c>
      <c r="C2837">
        <f>'Input EIA Imports Petroleum'!K2836</f>
        <v/>
      </c>
      <c r="D2837">
        <f>'Input EIA Imports Petroleum'!L2836</f>
        <v/>
      </c>
      <c r="E2837">
        <f>VLOOKUP('Input EIA Imports Petroleum'!$E2836,'EIA Petroleum Classification'!$A:$B,2,FALSE)</f>
        <v/>
      </c>
    </row>
    <row r="2838" spans="1:5">
      <c r="A2838">
        <f>YEAR(B2838)</f>
        <v/>
      </c>
      <c r="B2838">
        <f>'Input EIA Imports Petroleum'!A2837</f>
        <v/>
      </c>
      <c r="C2838">
        <f>'Input EIA Imports Petroleum'!K2837</f>
        <v/>
      </c>
      <c r="D2838">
        <f>'Input EIA Imports Petroleum'!L2837</f>
        <v/>
      </c>
      <c r="E2838">
        <f>VLOOKUP('Input EIA Imports Petroleum'!$E2837,'EIA Petroleum Classification'!$A:$B,2,FALSE)</f>
        <v/>
      </c>
    </row>
    <row r="2839" spans="1:5">
      <c r="A2839">
        <f>YEAR(B2839)</f>
        <v/>
      </c>
      <c r="B2839">
        <f>'Input EIA Imports Petroleum'!A2838</f>
        <v/>
      </c>
      <c r="C2839">
        <f>'Input EIA Imports Petroleum'!K2838</f>
        <v/>
      </c>
      <c r="D2839">
        <f>'Input EIA Imports Petroleum'!L2838</f>
        <v/>
      </c>
      <c r="E2839">
        <f>VLOOKUP('Input EIA Imports Petroleum'!$E2838,'EIA Petroleum Classification'!$A:$B,2,FALSE)</f>
        <v/>
      </c>
    </row>
    <row r="2840" spans="1:5">
      <c r="A2840">
        <f>YEAR(B2840)</f>
        <v/>
      </c>
      <c r="B2840">
        <f>'Input EIA Imports Petroleum'!A2839</f>
        <v/>
      </c>
      <c r="C2840">
        <f>'Input EIA Imports Petroleum'!K2839</f>
        <v/>
      </c>
      <c r="D2840">
        <f>'Input EIA Imports Petroleum'!L2839</f>
        <v/>
      </c>
      <c r="E2840">
        <f>VLOOKUP('Input EIA Imports Petroleum'!$E2839,'EIA Petroleum Classification'!$A:$B,2,FALSE)</f>
        <v/>
      </c>
    </row>
    <row r="2841" spans="1:5">
      <c r="A2841">
        <f>YEAR(B2841)</f>
        <v/>
      </c>
      <c r="B2841">
        <f>'Input EIA Imports Petroleum'!A2840</f>
        <v/>
      </c>
      <c r="C2841">
        <f>'Input EIA Imports Petroleum'!K2840</f>
        <v/>
      </c>
      <c r="D2841">
        <f>'Input EIA Imports Petroleum'!L2840</f>
        <v/>
      </c>
      <c r="E2841">
        <f>VLOOKUP('Input EIA Imports Petroleum'!$E2840,'EIA Petroleum Classification'!$A:$B,2,FALSE)</f>
        <v/>
      </c>
    </row>
    <row r="2842" spans="1:5">
      <c r="A2842">
        <f>YEAR(B2842)</f>
        <v/>
      </c>
      <c r="B2842">
        <f>'Input EIA Imports Petroleum'!A2841</f>
        <v/>
      </c>
      <c r="C2842">
        <f>'Input EIA Imports Petroleum'!K2841</f>
        <v/>
      </c>
      <c r="D2842">
        <f>'Input EIA Imports Petroleum'!L2841</f>
        <v/>
      </c>
      <c r="E2842">
        <f>VLOOKUP('Input EIA Imports Petroleum'!$E2841,'EIA Petroleum Classification'!$A:$B,2,FALSE)</f>
        <v/>
      </c>
    </row>
    <row r="2843" spans="1:5">
      <c r="A2843">
        <f>YEAR(B2843)</f>
        <v/>
      </c>
      <c r="B2843">
        <f>'Input EIA Imports Petroleum'!A2842</f>
        <v/>
      </c>
      <c r="C2843">
        <f>'Input EIA Imports Petroleum'!K2842</f>
        <v/>
      </c>
      <c r="D2843">
        <f>'Input EIA Imports Petroleum'!L2842</f>
        <v/>
      </c>
      <c r="E2843">
        <f>VLOOKUP('Input EIA Imports Petroleum'!$E2842,'EIA Petroleum Classification'!$A:$B,2,FALSE)</f>
        <v/>
      </c>
    </row>
    <row r="2844" spans="1:5">
      <c r="A2844">
        <f>YEAR(B2844)</f>
        <v/>
      </c>
      <c r="B2844">
        <f>'Input EIA Imports Petroleum'!A2843</f>
        <v/>
      </c>
      <c r="C2844">
        <f>'Input EIA Imports Petroleum'!K2843</f>
        <v/>
      </c>
      <c r="D2844">
        <f>'Input EIA Imports Petroleum'!L2843</f>
        <v/>
      </c>
      <c r="E2844">
        <f>VLOOKUP('Input EIA Imports Petroleum'!$E2843,'EIA Petroleum Classification'!$A:$B,2,FALSE)</f>
        <v/>
      </c>
    </row>
    <row r="2845" spans="1:5">
      <c r="A2845">
        <f>YEAR(B2845)</f>
        <v/>
      </c>
      <c r="B2845">
        <f>'Input EIA Imports Petroleum'!A2844</f>
        <v/>
      </c>
      <c r="C2845">
        <f>'Input EIA Imports Petroleum'!K2844</f>
        <v/>
      </c>
      <c r="D2845">
        <f>'Input EIA Imports Petroleum'!L2844</f>
        <v/>
      </c>
      <c r="E2845">
        <f>VLOOKUP('Input EIA Imports Petroleum'!$E2844,'EIA Petroleum Classification'!$A:$B,2,FALSE)</f>
        <v/>
      </c>
    </row>
    <row r="2846" spans="1:5">
      <c r="A2846">
        <f>YEAR(B2846)</f>
        <v/>
      </c>
      <c r="B2846">
        <f>'Input EIA Imports Petroleum'!A2845</f>
        <v/>
      </c>
      <c r="C2846">
        <f>'Input EIA Imports Petroleum'!K2845</f>
        <v/>
      </c>
      <c r="D2846">
        <f>'Input EIA Imports Petroleum'!L2845</f>
        <v/>
      </c>
      <c r="E2846">
        <f>VLOOKUP('Input EIA Imports Petroleum'!$E2845,'EIA Petroleum Classification'!$A:$B,2,FALSE)</f>
        <v/>
      </c>
    </row>
    <row r="2847" spans="1:5">
      <c r="A2847">
        <f>YEAR(B2847)</f>
        <v/>
      </c>
      <c r="B2847">
        <f>'Input EIA Imports Petroleum'!A2846</f>
        <v/>
      </c>
      <c r="C2847">
        <f>'Input EIA Imports Petroleum'!K2846</f>
        <v/>
      </c>
      <c r="D2847">
        <f>'Input EIA Imports Petroleum'!L2846</f>
        <v/>
      </c>
      <c r="E2847">
        <f>VLOOKUP('Input EIA Imports Petroleum'!$E2846,'EIA Petroleum Classification'!$A:$B,2,FALSE)</f>
        <v/>
      </c>
    </row>
    <row r="2848" spans="1:5">
      <c r="A2848">
        <f>YEAR(B2848)</f>
        <v/>
      </c>
      <c r="B2848">
        <f>'Input EIA Imports Petroleum'!A2847</f>
        <v/>
      </c>
      <c r="C2848">
        <f>'Input EIA Imports Petroleum'!K2847</f>
        <v/>
      </c>
      <c r="D2848">
        <f>'Input EIA Imports Petroleum'!L2847</f>
        <v/>
      </c>
      <c r="E2848">
        <f>VLOOKUP('Input EIA Imports Petroleum'!$E2847,'EIA Petroleum Classification'!$A:$B,2,FALSE)</f>
        <v/>
      </c>
    </row>
    <row r="2849" spans="1:5">
      <c r="A2849">
        <f>YEAR(B2849)</f>
        <v/>
      </c>
      <c r="B2849">
        <f>'Input EIA Imports Petroleum'!A2848</f>
        <v/>
      </c>
      <c r="C2849">
        <f>'Input EIA Imports Petroleum'!K2848</f>
        <v/>
      </c>
      <c r="D2849">
        <f>'Input EIA Imports Petroleum'!L2848</f>
        <v/>
      </c>
      <c r="E2849">
        <f>VLOOKUP('Input EIA Imports Petroleum'!$E2848,'EIA Petroleum Classification'!$A:$B,2,FALSE)</f>
        <v/>
      </c>
    </row>
    <row r="2850" spans="1:5">
      <c r="A2850">
        <f>YEAR(B2850)</f>
        <v/>
      </c>
      <c r="B2850">
        <f>'Input EIA Imports Petroleum'!A2849</f>
        <v/>
      </c>
      <c r="C2850">
        <f>'Input EIA Imports Petroleum'!K2849</f>
        <v/>
      </c>
      <c r="D2850">
        <f>'Input EIA Imports Petroleum'!L2849</f>
        <v/>
      </c>
      <c r="E2850">
        <f>VLOOKUP('Input EIA Imports Petroleum'!$E2849,'EIA Petroleum Classification'!$A:$B,2,FALSE)</f>
        <v/>
      </c>
    </row>
    <row r="2851" spans="1:5">
      <c r="A2851">
        <f>YEAR(B2851)</f>
        <v/>
      </c>
      <c r="B2851">
        <f>'Input EIA Imports Petroleum'!A2850</f>
        <v/>
      </c>
      <c r="C2851">
        <f>'Input EIA Imports Petroleum'!K2850</f>
        <v/>
      </c>
      <c r="D2851">
        <f>'Input EIA Imports Petroleum'!L2850</f>
        <v/>
      </c>
      <c r="E2851">
        <f>VLOOKUP('Input EIA Imports Petroleum'!$E2850,'EIA Petroleum Classification'!$A:$B,2,FALSE)</f>
        <v/>
      </c>
    </row>
    <row r="2852" spans="1:5">
      <c r="A2852">
        <f>YEAR(B2852)</f>
        <v/>
      </c>
      <c r="B2852">
        <f>'Input EIA Imports Petroleum'!A2851</f>
        <v/>
      </c>
      <c r="C2852">
        <f>'Input EIA Imports Petroleum'!K2851</f>
        <v/>
      </c>
      <c r="D2852">
        <f>'Input EIA Imports Petroleum'!L2851</f>
        <v/>
      </c>
      <c r="E2852">
        <f>VLOOKUP('Input EIA Imports Petroleum'!$E2851,'EIA Petroleum Classification'!$A:$B,2,FALSE)</f>
        <v/>
      </c>
    </row>
    <row r="2853" spans="1:5">
      <c r="A2853">
        <f>YEAR(B2853)</f>
        <v/>
      </c>
      <c r="B2853">
        <f>'Input EIA Imports Petroleum'!A2852</f>
        <v/>
      </c>
      <c r="C2853">
        <f>'Input EIA Imports Petroleum'!K2852</f>
        <v/>
      </c>
      <c r="D2853">
        <f>'Input EIA Imports Petroleum'!L2852</f>
        <v/>
      </c>
      <c r="E2853">
        <f>VLOOKUP('Input EIA Imports Petroleum'!$E2852,'EIA Petroleum Classification'!$A:$B,2,FALSE)</f>
        <v/>
      </c>
    </row>
    <row r="2854" spans="1:5">
      <c r="A2854">
        <f>YEAR(B2854)</f>
        <v/>
      </c>
      <c r="B2854">
        <f>'Input EIA Imports Petroleum'!A2853</f>
        <v/>
      </c>
      <c r="C2854">
        <f>'Input EIA Imports Petroleum'!K2853</f>
        <v/>
      </c>
      <c r="D2854">
        <f>'Input EIA Imports Petroleum'!L2853</f>
        <v/>
      </c>
      <c r="E2854">
        <f>VLOOKUP('Input EIA Imports Petroleum'!$E2853,'EIA Petroleum Classification'!$A:$B,2,FALSE)</f>
        <v/>
      </c>
    </row>
    <row r="2855" spans="1:5">
      <c r="A2855">
        <f>YEAR(B2855)</f>
        <v/>
      </c>
      <c r="B2855">
        <f>'Input EIA Imports Petroleum'!A2854</f>
        <v/>
      </c>
      <c r="C2855">
        <f>'Input EIA Imports Petroleum'!K2854</f>
        <v/>
      </c>
      <c r="D2855">
        <f>'Input EIA Imports Petroleum'!L2854</f>
        <v/>
      </c>
      <c r="E2855">
        <f>VLOOKUP('Input EIA Imports Petroleum'!$E2854,'EIA Petroleum Classification'!$A:$B,2,FALSE)</f>
        <v/>
      </c>
    </row>
    <row r="2856" spans="1:5">
      <c r="A2856">
        <f>YEAR(B2856)</f>
        <v/>
      </c>
      <c r="B2856">
        <f>'Input EIA Imports Petroleum'!A2855</f>
        <v/>
      </c>
      <c r="C2856">
        <f>'Input EIA Imports Petroleum'!K2855</f>
        <v/>
      </c>
      <c r="D2856">
        <f>'Input EIA Imports Petroleum'!L2855</f>
        <v/>
      </c>
      <c r="E2856">
        <f>VLOOKUP('Input EIA Imports Petroleum'!$E2855,'EIA Petroleum Classification'!$A:$B,2,FALSE)</f>
        <v/>
      </c>
    </row>
    <row r="2857" spans="1:5">
      <c r="A2857">
        <f>YEAR(B2857)</f>
        <v/>
      </c>
      <c r="B2857">
        <f>'Input EIA Imports Petroleum'!A2856</f>
        <v/>
      </c>
      <c r="C2857">
        <f>'Input EIA Imports Petroleum'!K2856</f>
        <v/>
      </c>
      <c r="D2857">
        <f>'Input EIA Imports Petroleum'!L2856</f>
        <v/>
      </c>
      <c r="E2857">
        <f>VLOOKUP('Input EIA Imports Petroleum'!$E2856,'EIA Petroleum Classification'!$A:$B,2,FALSE)</f>
        <v/>
      </c>
    </row>
    <row r="2858" spans="1:5">
      <c r="A2858">
        <f>YEAR(B2858)</f>
        <v/>
      </c>
      <c r="B2858">
        <f>'Input EIA Imports Petroleum'!A2857</f>
        <v/>
      </c>
      <c r="C2858">
        <f>'Input EIA Imports Petroleum'!K2857</f>
        <v/>
      </c>
      <c r="D2858">
        <f>'Input EIA Imports Petroleum'!L2857</f>
        <v/>
      </c>
      <c r="E2858">
        <f>VLOOKUP('Input EIA Imports Petroleum'!$E2857,'EIA Petroleum Classification'!$A:$B,2,FALSE)</f>
        <v/>
      </c>
    </row>
    <row r="2859" spans="1:5">
      <c r="A2859">
        <f>YEAR(B2859)</f>
        <v/>
      </c>
      <c r="B2859">
        <f>'Input EIA Imports Petroleum'!A2858</f>
        <v/>
      </c>
      <c r="C2859">
        <f>'Input EIA Imports Petroleum'!K2858</f>
        <v/>
      </c>
      <c r="D2859">
        <f>'Input EIA Imports Petroleum'!L2858</f>
        <v/>
      </c>
      <c r="E2859">
        <f>VLOOKUP('Input EIA Imports Petroleum'!$E2858,'EIA Petroleum Classification'!$A:$B,2,FALSE)</f>
        <v/>
      </c>
    </row>
    <row r="2860" spans="1:5">
      <c r="A2860">
        <f>YEAR(B2860)</f>
        <v/>
      </c>
      <c r="B2860">
        <f>'Input EIA Imports Petroleum'!A2859</f>
        <v/>
      </c>
      <c r="C2860">
        <f>'Input EIA Imports Petroleum'!K2859</f>
        <v/>
      </c>
      <c r="D2860">
        <f>'Input EIA Imports Petroleum'!L2859</f>
        <v/>
      </c>
      <c r="E2860">
        <f>VLOOKUP('Input EIA Imports Petroleum'!$E2859,'EIA Petroleum Classification'!$A:$B,2,FALSE)</f>
        <v/>
      </c>
    </row>
    <row r="2861" spans="1:5">
      <c r="A2861">
        <f>YEAR(B2861)</f>
        <v/>
      </c>
      <c r="B2861">
        <f>'Input EIA Imports Petroleum'!A2860</f>
        <v/>
      </c>
      <c r="C2861">
        <f>'Input EIA Imports Petroleum'!K2860</f>
        <v/>
      </c>
      <c r="D2861">
        <f>'Input EIA Imports Petroleum'!L2860</f>
        <v/>
      </c>
      <c r="E2861">
        <f>VLOOKUP('Input EIA Imports Petroleum'!$E2860,'EIA Petroleum Classification'!$A:$B,2,FALSE)</f>
        <v/>
      </c>
    </row>
    <row r="2862" spans="1:5">
      <c r="A2862">
        <f>YEAR(B2862)</f>
        <v/>
      </c>
      <c r="B2862">
        <f>'Input EIA Imports Petroleum'!A2861</f>
        <v/>
      </c>
      <c r="C2862">
        <f>'Input EIA Imports Petroleum'!K2861</f>
        <v/>
      </c>
      <c r="D2862">
        <f>'Input EIA Imports Petroleum'!L2861</f>
        <v/>
      </c>
      <c r="E2862">
        <f>VLOOKUP('Input EIA Imports Petroleum'!$E2861,'EIA Petroleum Classification'!$A:$B,2,FALSE)</f>
        <v/>
      </c>
    </row>
    <row r="2863" spans="1:5">
      <c r="A2863">
        <f>YEAR(B2863)</f>
        <v/>
      </c>
      <c r="B2863">
        <f>'Input EIA Imports Petroleum'!A2862</f>
        <v/>
      </c>
      <c r="C2863">
        <f>'Input EIA Imports Petroleum'!K2862</f>
        <v/>
      </c>
      <c r="D2863">
        <f>'Input EIA Imports Petroleum'!L2862</f>
        <v/>
      </c>
      <c r="E2863">
        <f>VLOOKUP('Input EIA Imports Petroleum'!$E2862,'EIA Petroleum Classification'!$A:$B,2,FALSE)</f>
        <v/>
      </c>
    </row>
    <row r="2864" spans="1:5">
      <c r="A2864">
        <f>YEAR(B2864)</f>
        <v/>
      </c>
      <c r="B2864">
        <f>'Input EIA Imports Petroleum'!A2863</f>
        <v/>
      </c>
      <c r="C2864">
        <f>'Input EIA Imports Petroleum'!K2863</f>
        <v/>
      </c>
      <c r="D2864">
        <f>'Input EIA Imports Petroleum'!L2863</f>
        <v/>
      </c>
      <c r="E2864">
        <f>VLOOKUP('Input EIA Imports Petroleum'!$E2863,'EIA Petroleum Classification'!$A:$B,2,FALSE)</f>
        <v/>
      </c>
    </row>
    <row r="2865" spans="1:5">
      <c r="A2865">
        <f>YEAR(B2865)</f>
        <v/>
      </c>
      <c r="B2865">
        <f>'Input EIA Imports Petroleum'!A2864</f>
        <v/>
      </c>
      <c r="C2865">
        <f>'Input EIA Imports Petroleum'!K2864</f>
        <v/>
      </c>
      <c r="D2865">
        <f>'Input EIA Imports Petroleum'!L2864</f>
        <v/>
      </c>
      <c r="E2865">
        <f>VLOOKUP('Input EIA Imports Petroleum'!$E2864,'EIA Petroleum Classification'!$A:$B,2,FALSE)</f>
        <v/>
      </c>
    </row>
    <row r="2866" spans="1:5">
      <c r="A2866">
        <f>YEAR(B2866)</f>
        <v/>
      </c>
      <c r="B2866">
        <f>'Input EIA Imports Petroleum'!A2865</f>
        <v/>
      </c>
      <c r="C2866">
        <f>'Input EIA Imports Petroleum'!K2865</f>
        <v/>
      </c>
      <c r="D2866">
        <f>'Input EIA Imports Petroleum'!L2865</f>
        <v/>
      </c>
      <c r="E2866">
        <f>VLOOKUP('Input EIA Imports Petroleum'!$E2865,'EIA Petroleum Classification'!$A:$B,2,FALSE)</f>
        <v/>
      </c>
    </row>
    <row r="2867" spans="1:5">
      <c r="A2867">
        <f>YEAR(B2867)</f>
        <v/>
      </c>
      <c r="B2867">
        <f>'Input EIA Imports Petroleum'!A2866</f>
        <v/>
      </c>
      <c r="C2867">
        <f>'Input EIA Imports Petroleum'!K2866</f>
        <v/>
      </c>
      <c r="D2867">
        <f>'Input EIA Imports Petroleum'!L2866</f>
        <v/>
      </c>
      <c r="E2867">
        <f>VLOOKUP('Input EIA Imports Petroleum'!$E2866,'EIA Petroleum Classification'!$A:$B,2,FALSE)</f>
        <v/>
      </c>
    </row>
    <row r="2868" spans="1:5">
      <c r="A2868">
        <f>YEAR(B2868)</f>
        <v/>
      </c>
      <c r="B2868">
        <f>'Input EIA Imports Petroleum'!A2867</f>
        <v/>
      </c>
      <c r="C2868">
        <f>'Input EIA Imports Petroleum'!K2867</f>
        <v/>
      </c>
      <c r="D2868">
        <f>'Input EIA Imports Petroleum'!L2867</f>
        <v/>
      </c>
      <c r="E2868">
        <f>VLOOKUP('Input EIA Imports Petroleum'!$E2867,'EIA Petroleum Classification'!$A:$B,2,FALSE)</f>
        <v/>
      </c>
    </row>
    <row r="2869" spans="1:5">
      <c r="A2869">
        <f>YEAR(B2869)</f>
        <v/>
      </c>
      <c r="B2869">
        <f>'Input EIA Imports Petroleum'!A2868</f>
        <v/>
      </c>
      <c r="C2869">
        <f>'Input EIA Imports Petroleum'!K2868</f>
        <v/>
      </c>
      <c r="D2869">
        <f>'Input EIA Imports Petroleum'!L2868</f>
        <v/>
      </c>
      <c r="E2869">
        <f>VLOOKUP('Input EIA Imports Petroleum'!$E2868,'EIA Petroleum Classification'!$A:$B,2,FALSE)</f>
        <v/>
      </c>
    </row>
    <row r="2870" spans="1:5">
      <c r="A2870">
        <f>YEAR(B2870)</f>
        <v/>
      </c>
      <c r="B2870">
        <f>'Input EIA Imports Petroleum'!A2869</f>
        <v/>
      </c>
      <c r="C2870">
        <f>'Input EIA Imports Petroleum'!K2869</f>
        <v/>
      </c>
      <c r="D2870">
        <f>'Input EIA Imports Petroleum'!L2869</f>
        <v/>
      </c>
      <c r="E2870">
        <f>VLOOKUP('Input EIA Imports Petroleum'!$E2869,'EIA Petroleum Classification'!$A:$B,2,FALSE)</f>
        <v/>
      </c>
    </row>
    <row r="2871" spans="1:5">
      <c r="A2871">
        <f>YEAR(B2871)</f>
        <v/>
      </c>
      <c r="B2871">
        <f>'Input EIA Imports Petroleum'!A2870</f>
        <v/>
      </c>
      <c r="C2871">
        <f>'Input EIA Imports Petroleum'!K2870</f>
        <v/>
      </c>
      <c r="D2871">
        <f>'Input EIA Imports Petroleum'!L2870</f>
        <v/>
      </c>
      <c r="E2871">
        <f>VLOOKUP('Input EIA Imports Petroleum'!$E2870,'EIA Petroleum Classification'!$A:$B,2,FALSE)</f>
        <v/>
      </c>
    </row>
    <row r="2872" spans="1:5">
      <c r="A2872">
        <f>YEAR(B2872)</f>
        <v/>
      </c>
      <c r="B2872">
        <f>'Input EIA Imports Petroleum'!A2871</f>
        <v/>
      </c>
      <c r="C2872">
        <f>'Input EIA Imports Petroleum'!K2871</f>
        <v/>
      </c>
      <c r="D2872">
        <f>'Input EIA Imports Petroleum'!L2871</f>
        <v/>
      </c>
      <c r="E2872">
        <f>VLOOKUP('Input EIA Imports Petroleum'!$E2871,'EIA Petroleum Classification'!$A:$B,2,FALSE)</f>
        <v/>
      </c>
    </row>
    <row r="2873" spans="1:5">
      <c r="A2873">
        <f>YEAR(B2873)</f>
        <v/>
      </c>
      <c r="B2873">
        <f>'Input EIA Imports Petroleum'!A2872</f>
        <v/>
      </c>
      <c r="C2873">
        <f>'Input EIA Imports Petroleum'!K2872</f>
        <v/>
      </c>
      <c r="D2873">
        <f>'Input EIA Imports Petroleum'!L2872</f>
        <v/>
      </c>
      <c r="E2873">
        <f>VLOOKUP('Input EIA Imports Petroleum'!$E2872,'EIA Petroleum Classification'!$A:$B,2,FALSE)</f>
        <v/>
      </c>
    </row>
    <row r="2874" spans="1:5">
      <c r="A2874">
        <f>YEAR(B2874)</f>
        <v/>
      </c>
      <c r="B2874">
        <f>'Input EIA Imports Petroleum'!A2873</f>
        <v/>
      </c>
      <c r="C2874">
        <f>'Input EIA Imports Petroleum'!K2873</f>
        <v/>
      </c>
      <c r="D2874">
        <f>'Input EIA Imports Petroleum'!L2873</f>
        <v/>
      </c>
      <c r="E2874">
        <f>VLOOKUP('Input EIA Imports Petroleum'!$E2873,'EIA Petroleum Classification'!$A:$B,2,FALSE)</f>
        <v/>
      </c>
    </row>
    <row r="2875" spans="1:5">
      <c r="A2875">
        <f>YEAR(B2875)</f>
        <v/>
      </c>
      <c r="B2875">
        <f>'Input EIA Imports Petroleum'!A2874</f>
        <v/>
      </c>
      <c r="C2875">
        <f>'Input EIA Imports Petroleum'!K2874</f>
        <v/>
      </c>
      <c r="D2875">
        <f>'Input EIA Imports Petroleum'!L2874</f>
        <v/>
      </c>
      <c r="E2875">
        <f>VLOOKUP('Input EIA Imports Petroleum'!$E2874,'EIA Petroleum Classification'!$A:$B,2,FALSE)</f>
        <v/>
      </c>
    </row>
    <row r="2876" spans="1:5">
      <c r="A2876">
        <f>YEAR(B2876)</f>
        <v/>
      </c>
      <c r="B2876">
        <f>'Input EIA Imports Petroleum'!A2875</f>
        <v/>
      </c>
      <c r="C2876">
        <f>'Input EIA Imports Petroleum'!K2875</f>
        <v/>
      </c>
      <c r="D2876">
        <f>'Input EIA Imports Petroleum'!L2875</f>
        <v/>
      </c>
      <c r="E2876">
        <f>VLOOKUP('Input EIA Imports Petroleum'!$E2875,'EIA Petroleum Classification'!$A:$B,2,FALSE)</f>
        <v/>
      </c>
    </row>
    <row r="2877" spans="1:5">
      <c r="A2877">
        <f>YEAR(B2877)</f>
        <v/>
      </c>
      <c r="B2877">
        <f>'Input EIA Imports Petroleum'!A2876</f>
        <v/>
      </c>
      <c r="C2877">
        <f>'Input EIA Imports Petroleum'!K2876</f>
        <v/>
      </c>
      <c r="D2877">
        <f>'Input EIA Imports Petroleum'!L2876</f>
        <v/>
      </c>
      <c r="E2877">
        <f>VLOOKUP('Input EIA Imports Petroleum'!$E2876,'EIA Petroleum Classification'!$A:$B,2,FALSE)</f>
        <v/>
      </c>
    </row>
    <row r="2878" spans="1:5">
      <c r="A2878">
        <f>YEAR(B2878)</f>
        <v/>
      </c>
      <c r="B2878">
        <f>'Input EIA Imports Petroleum'!A2877</f>
        <v/>
      </c>
      <c r="C2878">
        <f>'Input EIA Imports Petroleum'!K2877</f>
        <v/>
      </c>
      <c r="D2878">
        <f>'Input EIA Imports Petroleum'!L2877</f>
        <v/>
      </c>
      <c r="E2878">
        <f>VLOOKUP('Input EIA Imports Petroleum'!$E2877,'EIA Petroleum Classification'!$A:$B,2,FALSE)</f>
        <v/>
      </c>
    </row>
    <row r="2879" spans="1:5">
      <c r="A2879">
        <f>YEAR(B2879)</f>
        <v/>
      </c>
      <c r="B2879">
        <f>'Input EIA Imports Petroleum'!A2878</f>
        <v/>
      </c>
      <c r="C2879">
        <f>'Input EIA Imports Petroleum'!K2878</f>
        <v/>
      </c>
      <c r="D2879">
        <f>'Input EIA Imports Petroleum'!L2878</f>
        <v/>
      </c>
      <c r="E2879">
        <f>VLOOKUP('Input EIA Imports Petroleum'!$E2878,'EIA Petroleum Classification'!$A:$B,2,FALSE)</f>
        <v/>
      </c>
    </row>
    <row r="2880" spans="1:5">
      <c r="A2880">
        <f>YEAR(B2880)</f>
        <v/>
      </c>
      <c r="B2880">
        <f>'Input EIA Imports Petroleum'!A2879</f>
        <v/>
      </c>
      <c r="C2880">
        <f>'Input EIA Imports Petroleum'!K2879</f>
        <v/>
      </c>
      <c r="D2880">
        <f>'Input EIA Imports Petroleum'!L2879</f>
        <v/>
      </c>
      <c r="E2880">
        <f>VLOOKUP('Input EIA Imports Petroleum'!$E2879,'EIA Petroleum Classification'!$A:$B,2,FALSE)</f>
        <v/>
      </c>
    </row>
    <row r="2881" spans="1:5">
      <c r="A2881">
        <f>YEAR(B2881)</f>
        <v/>
      </c>
      <c r="B2881">
        <f>'Input EIA Imports Petroleum'!A2880</f>
        <v/>
      </c>
      <c r="C2881">
        <f>'Input EIA Imports Petroleum'!K2880</f>
        <v/>
      </c>
      <c r="D2881">
        <f>'Input EIA Imports Petroleum'!L2880</f>
        <v/>
      </c>
      <c r="E2881">
        <f>VLOOKUP('Input EIA Imports Petroleum'!$E2880,'EIA Petroleum Classification'!$A:$B,2,FALSE)</f>
        <v/>
      </c>
    </row>
    <row r="2882" spans="1:5">
      <c r="A2882">
        <f>YEAR(B2882)</f>
        <v/>
      </c>
      <c r="B2882">
        <f>'Input EIA Imports Petroleum'!A2881</f>
        <v/>
      </c>
      <c r="C2882">
        <f>'Input EIA Imports Petroleum'!K2881</f>
        <v/>
      </c>
      <c r="D2882">
        <f>'Input EIA Imports Petroleum'!L2881</f>
        <v/>
      </c>
      <c r="E2882">
        <f>VLOOKUP('Input EIA Imports Petroleum'!$E2881,'EIA Petroleum Classification'!$A:$B,2,FALSE)</f>
        <v/>
      </c>
    </row>
    <row r="2883" spans="1:5">
      <c r="A2883">
        <f>YEAR(B2883)</f>
        <v/>
      </c>
      <c r="B2883">
        <f>'Input EIA Imports Petroleum'!A2882</f>
        <v/>
      </c>
      <c r="C2883">
        <f>'Input EIA Imports Petroleum'!K2882</f>
        <v/>
      </c>
      <c r="D2883">
        <f>'Input EIA Imports Petroleum'!L2882</f>
        <v/>
      </c>
      <c r="E2883">
        <f>VLOOKUP('Input EIA Imports Petroleum'!$E2882,'EIA Petroleum Classification'!$A:$B,2,FALSE)</f>
        <v/>
      </c>
    </row>
    <row r="2884" spans="1:5">
      <c r="A2884">
        <f>YEAR(B2884)</f>
        <v/>
      </c>
      <c r="B2884">
        <f>'Input EIA Imports Petroleum'!A2883</f>
        <v/>
      </c>
      <c r="C2884">
        <f>'Input EIA Imports Petroleum'!K2883</f>
        <v/>
      </c>
      <c r="D2884">
        <f>'Input EIA Imports Petroleum'!L2883</f>
        <v/>
      </c>
      <c r="E2884">
        <f>VLOOKUP('Input EIA Imports Petroleum'!$E2883,'EIA Petroleum Classification'!$A:$B,2,FALSE)</f>
        <v/>
      </c>
    </row>
    <row r="2885" spans="1:5">
      <c r="A2885">
        <f>YEAR(B2885)</f>
        <v/>
      </c>
      <c r="B2885">
        <f>'Input EIA Imports Petroleum'!A2884</f>
        <v/>
      </c>
      <c r="C2885">
        <f>'Input EIA Imports Petroleum'!K2884</f>
        <v/>
      </c>
      <c r="D2885">
        <f>'Input EIA Imports Petroleum'!L2884</f>
        <v/>
      </c>
      <c r="E2885">
        <f>VLOOKUP('Input EIA Imports Petroleum'!$E2884,'EIA Petroleum Classification'!$A:$B,2,FALSE)</f>
        <v/>
      </c>
    </row>
    <row r="2886" spans="1:5">
      <c r="A2886">
        <f>YEAR(B2886)</f>
        <v/>
      </c>
      <c r="B2886">
        <f>'Input EIA Imports Petroleum'!A2885</f>
        <v/>
      </c>
      <c r="C2886">
        <f>'Input EIA Imports Petroleum'!K2885</f>
        <v/>
      </c>
      <c r="D2886">
        <f>'Input EIA Imports Petroleum'!L2885</f>
        <v/>
      </c>
      <c r="E2886">
        <f>VLOOKUP('Input EIA Imports Petroleum'!$E2885,'EIA Petroleum Classification'!$A:$B,2,FALSE)</f>
        <v/>
      </c>
    </row>
    <row r="2887" spans="1:5">
      <c r="A2887">
        <f>YEAR(B2887)</f>
        <v/>
      </c>
      <c r="B2887">
        <f>'Input EIA Imports Petroleum'!A2886</f>
        <v/>
      </c>
      <c r="C2887">
        <f>'Input EIA Imports Petroleum'!K2886</f>
        <v/>
      </c>
      <c r="D2887">
        <f>'Input EIA Imports Petroleum'!L2886</f>
        <v/>
      </c>
      <c r="E2887">
        <f>VLOOKUP('Input EIA Imports Petroleum'!$E2886,'EIA Petroleum Classification'!$A:$B,2,FALSE)</f>
        <v/>
      </c>
    </row>
    <row r="2888" spans="1:5">
      <c r="A2888">
        <f>YEAR(B2888)</f>
        <v/>
      </c>
      <c r="B2888">
        <f>'Input EIA Imports Petroleum'!A2887</f>
        <v/>
      </c>
      <c r="C2888">
        <f>'Input EIA Imports Petroleum'!K2887</f>
        <v/>
      </c>
      <c r="D2888">
        <f>'Input EIA Imports Petroleum'!L2887</f>
        <v/>
      </c>
      <c r="E2888">
        <f>VLOOKUP('Input EIA Imports Petroleum'!$E2887,'EIA Petroleum Classification'!$A:$B,2,FALSE)</f>
        <v/>
      </c>
    </row>
    <row r="2889" spans="1:5">
      <c r="A2889">
        <f>YEAR(B2889)</f>
        <v/>
      </c>
      <c r="B2889">
        <f>'Input EIA Imports Petroleum'!A2888</f>
        <v/>
      </c>
      <c r="C2889">
        <f>'Input EIA Imports Petroleum'!K2888</f>
        <v/>
      </c>
      <c r="D2889">
        <f>'Input EIA Imports Petroleum'!L2888</f>
        <v/>
      </c>
      <c r="E2889">
        <f>VLOOKUP('Input EIA Imports Petroleum'!$E2888,'EIA Petroleum Classification'!$A:$B,2,FALSE)</f>
        <v/>
      </c>
    </row>
    <row r="2890" spans="1:5">
      <c r="A2890">
        <f>YEAR(B2890)</f>
        <v/>
      </c>
      <c r="B2890">
        <f>'Input EIA Imports Petroleum'!A2889</f>
        <v/>
      </c>
      <c r="C2890">
        <f>'Input EIA Imports Petroleum'!K2889</f>
        <v/>
      </c>
      <c r="D2890">
        <f>'Input EIA Imports Petroleum'!L2889</f>
        <v/>
      </c>
      <c r="E2890">
        <f>VLOOKUP('Input EIA Imports Petroleum'!$E2889,'EIA Petroleum Classification'!$A:$B,2,FALSE)</f>
        <v/>
      </c>
    </row>
    <row r="2891" spans="1:5">
      <c r="A2891">
        <f>YEAR(B2891)</f>
        <v/>
      </c>
      <c r="B2891">
        <f>'Input EIA Imports Petroleum'!A2890</f>
        <v/>
      </c>
      <c r="C2891">
        <f>'Input EIA Imports Petroleum'!K2890</f>
        <v/>
      </c>
      <c r="D2891">
        <f>'Input EIA Imports Petroleum'!L2890</f>
        <v/>
      </c>
      <c r="E2891">
        <f>VLOOKUP('Input EIA Imports Petroleum'!$E2890,'EIA Petroleum Classification'!$A:$B,2,FALSE)</f>
        <v/>
      </c>
    </row>
    <row r="2892" spans="1:5">
      <c r="A2892">
        <f>YEAR(B2892)</f>
        <v/>
      </c>
      <c r="B2892">
        <f>'Input EIA Imports Petroleum'!A2891</f>
        <v/>
      </c>
      <c r="C2892">
        <f>'Input EIA Imports Petroleum'!K2891</f>
        <v/>
      </c>
      <c r="D2892">
        <f>'Input EIA Imports Petroleum'!L2891</f>
        <v/>
      </c>
      <c r="E2892">
        <f>VLOOKUP('Input EIA Imports Petroleum'!$E2891,'EIA Petroleum Classification'!$A:$B,2,FALSE)</f>
        <v/>
      </c>
    </row>
    <row r="2893" spans="1:5">
      <c r="A2893">
        <f>YEAR(B2893)</f>
        <v/>
      </c>
      <c r="B2893">
        <f>'Input EIA Imports Petroleum'!A2892</f>
        <v/>
      </c>
      <c r="C2893">
        <f>'Input EIA Imports Petroleum'!K2892</f>
        <v/>
      </c>
      <c r="D2893">
        <f>'Input EIA Imports Petroleum'!L2892</f>
        <v/>
      </c>
      <c r="E2893">
        <f>VLOOKUP('Input EIA Imports Petroleum'!$E2892,'EIA Petroleum Classification'!$A:$B,2,FALSE)</f>
        <v/>
      </c>
    </row>
    <row r="2894" spans="1:5">
      <c r="A2894">
        <f>YEAR(B2894)</f>
        <v/>
      </c>
      <c r="B2894">
        <f>'Input EIA Imports Petroleum'!A2893</f>
        <v/>
      </c>
      <c r="C2894">
        <f>'Input EIA Imports Petroleum'!K2893</f>
        <v/>
      </c>
      <c r="D2894">
        <f>'Input EIA Imports Petroleum'!L2893</f>
        <v/>
      </c>
      <c r="E2894">
        <f>VLOOKUP('Input EIA Imports Petroleum'!$E2893,'EIA Petroleum Classification'!$A:$B,2,FALSE)</f>
        <v/>
      </c>
    </row>
    <row r="2895" spans="1:5">
      <c r="A2895">
        <f>YEAR(B2895)</f>
        <v/>
      </c>
      <c r="B2895">
        <f>'Input EIA Imports Petroleum'!A2894</f>
        <v/>
      </c>
      <c r="C2895">
        <f>'Input EIA Imports Petroleum'!K2894</f>
        <v/>
      </c>
      <c r="D2895">
        <f>'Input EIA Imports Petroleum'!L2894</f>
        <v/>
      </c>
      <c r="E2895">
        <f>VLOOKUP('Input EIA Imports Petroleum'!$E2894,'EIA Petroleum Classification'!$A:$B,2,FALSE)</f>
        <v/>
      </c>
    </row>
    <row r="2896" spans="1:5">
      <c r="A2896">
        <f>YEAR(B2896)</f>
        <v/>
      </c>
      <c r="B2896">
        <f>'Input EIA Imports Petroleum'!A2895</f>
        <v/>
      </c>
      <c r="C2896">
        <f>'Input EIA Imports Petroleum'!K2895</f>
        <v/>
      </c>
      <c r="D2896">
        <f>'Input EIA Imports Petroleum'!L2895</f>
        <v/>
      </c>
      <c r="E2896">
        <f>VLOOKUP('Input EIA Imports Petroleum'!$E2895,'EIA Petroleum Classification'!$A:$B,2,FALSE)</f>
        <v/>
      </c>
    </row>
    <row r="2897" spans="1:5">
      <c r="A2897">
        <f>YEAR(B2897)</f>
        <v/>
      </c>
      <c r="B2897">
        <f>'Input EIA Imports Petroleum'!A2896</f>
        <v/>
      </c>
      <c r="C2897">
        <f>'Input EIA Imports Petroleum'!K2896</f>
        <v/>
      </c>
      <c r="D2897">
        <f>'Input EIA Imports Petroleum'!L2896</f>
        <v/>
      </c>
      <c r="E2897">
        <f>VLOOKUP('Input EIA Imports Petroleum'!$E2896,'EIA Petroleum Classification'!$A:$B,2,FALSE)</f>
        <v/>
      </c>
    </row>
    <row r="2898" spans="1:5">
      <c r="A2898">
        <f>YEAR(B2898)</f>
        <v/>
      </c>
      <c r="B2898">
        <f>'Input EIA Imports Petroleum'!A2897</f>
        <v/>
      </c>
      <c r="C2898">
        <f>'Input EIA Imports Petroleum'!K2897</f>
        <v/>
      </c>
      <c r="D2898">
        <f>'Input EIA Imports Petroleum'!L2897</f>
        <v/>
      </c>
      <c r="E2898">
        <f>VLOOKUP('Input EIA Imports Petroleum'!$E2897,'EIA Petroleum Classification'!$A:$B,2,FALSE)</f>
        <v/>
      </c>
    </row>
    <row r="2899" spans="1:5">
      <c r="A2899">
        <f>YEAR(B2899)</f>
        <v/>
      </c>
      <c r="B2899">
        <f>'Input EIA Imports Petroleum'!A2898</f>
        <v/>
      </c>
      <c r="C2899">
        <f>'Input EIA Imports Petroleum'!K2898</f>
        <v/>
      </c>
      <c r="D2899">
        <f>'Input EIA Imports Petroleum'!L2898</f>
        <v/>
      </c>
      <c r="E2899">
        <f>VLOOKUP('Input EIA Imports Petroleum'!$E2898,'EIA Petroleum Classification'!$A:$B,2,FALSE)</f>
        <v/>
      </c>
    </row>
    <row r="2900" spans="1:5">
      <c r="A2900">
        <f>YEAR(B2900)</f>
        <v/>
      </c>
      <c r="B2900">
        <f>'Input EIA Imports Petroleum'!A2899</f>
        <v/>
      </c>
      <c r="C2900">
        <f>'Input EIA Imports Petroleum'!K2899</f>
        <v/>
      </c>
      <c r="D2900">
        <f>'Input EIA Imports Petroleum'!L2899</f>
        <v/>
      </c>
      <c r="E2900">
        <f>VLOOKUP('Input EIA Imports Petroleum'!$E2899,'EIA Petroleum Classification'!$A:$B,2,FALSE)</f>
        <v/>
      </c>
    </row>
    <row r="2901" spans="1:5">
      <c r="A2901">
        <f>YEAR(B2901)</f>
        <v/>
      </c>
      <c r="B2901">
        <f>'Input EIA Imports Petroleum'!A2900</f>
        <v/>
      </c>
      <c r="C2901">
        <f>'Input EIA Imports Petroleum'!K2900</f>
        <v/>
      </c>
      <c r="D2901">
        <f>'Input EIA Imports Petroleum'!L2900</f>
        <v/>
      </c>
      <c r="E2901">
        <f>VLOOKUP('Input EIA Imports Petroleum'!$E2900,'EIA Petroleum Classification'!$A:$B,2,FALSE)</f>
        <v/>
      </c>
    </row>
    <row r="2902" spans="1:5">
      <c r="A2902">
        <f>YEAR(B2902)</f>
        <v/>
      </c>
      <c r="B2902">
        <f>'Input EIA Imports Petroleum'!A2901</f>
        <v/>
      </c>
      <c r="C2902">
        <f>'Input EIA Imports Petroleum'!K2901</f>
        <v/>
      </c>
      <c r="D2902">
        <f>'Input EIA Imports Petroleum'!L2901</f>
        <v/>
      </c>
      <c r="E2902">
        <f>VLOOKUP('Input EIA Imports Petroleum'!$E2901,'EIA Petroleum Classification'!$A:$B,2,FALSE)</f>
        <v/>
      </c>
    </row>
    <row r="2903" spans="1:5">
      <c r="A2903">
        <f>YEAR(B2903)</f>
        <v/>
      </c>
      <c r="B2903">
        <f>'Input EIA Imports Petroleum'!A2902</f>
        <v/>
      </c>
      <c r="C2903">
        <f>'Input EIA Imports Petroleum'!K2902</f>
        <v/>
      </c>
      <c r="D2903">
        <f>'Input EIA Imports Petroleum'!L2902</f>
        <v/>
      </c>
      <c r="E2903">
        <f>VLOOKUP('Input EIA Imports Petroleum'!$E2902,'EIA Petroleum Classification'!$A:$B,2,FALSE)</f>
        <v/>
      </c>
    </row>
    <row r="2904" spans="1:5">
      <c r="A2904">
        <f>YEAR(B2904)</f>
        <v/>
      </c>
      <c r="B2904">
        <f>'Input EIA Imports Petroleum'!A2903</f>
        <v/>
      </c>
      <c r="C2904">
        <f>'Input EIA Imports Petroleum'!K2903</f>
        <v/>
      </c>
      <c r="D2904">
        <f>'Input EIA Imports Petroleum'!L2903</f>
        <v/>
      </c>
      <c r="E2904">
        <f>VLOOKUP('Input EIA Imports Petroleum'!$E2903,'EIA Petroleum Classification'!$A:$B,2,FALSE)</f>
        <v/>
      </c>
    </row>
    <row r="2905" spans="1:5">
      <c r="A2905">
        <f>YEAR(B2905)</f>
        <v/>
      </c>
      <c r="B2905">
        <f>'Input EIA Imports Petroleum'!A2904</f>
        <v/>
      </c>
      <c r="C2905">
        <f>'Input EIA Imports Petroleum'!K2904</f>
        <v/>
      </c>
      <c r="D2905">
        <f>'Input EIA Imports Petroleum'!L2904</f>
        <v/>
      </c>
      <c r="E2905">
        <f>VLOOKUP('Input EIA Imports Petroleum'!$E2904,'EIA Petroleum Classification'!$A:$B,2,FALSE)</f>
        <v/>
      </c>
    </row>
    <row r="2906" spans="1:5">
      <c r="A2906">
        <f>YEAR(B2906)</f>
        <v/>
      </c>
      <c r="B2906">
        <f>'Input EIA Imports Petroleum'!A2905</f>
        <v/>
      </c>
      <c r="C2906">
        <f>'Input EIA Imports Petroleum'!K2905</f>
        <v/>
      </c>
      <c r="D2906">
        <f>'Input EIA Imports Petroleum'!L2905</f>
        <v/>
      </c>
      <c r="E2906">
        <f>VLOOKUP('Input EIA Imports Petroleum'!$E2905,'EIA Petroleum Classification'!$A:$B,2,FALSE)</f>
        <v/>
      </c>
    </row>
    <row r="2907" spans="1:5">
      <c r="A2907">
        <f>YEAR(B2907)</f>
        <v/>
      </c>
      <c r="B2907">
        <f>'Input EIA Imports Petroleum'!A2906</f>
        <v/>
      </c>
      <c r="C2907">
        <f>'Input EIA Imports Petroleum'!K2906</f>
        <v/>
      </c>
      <c r="D2907">
        <f>'Input EIA Imports Petroleum'!L2906</f>
        <v/>
      </c>
      <c r="E2907">
        <f>VLOOKUP('Input EIA Imports Petroleum'!$E2906,'EIA Petroleum Classification'!$A:$B,2,FALSE)</f>
        <v/>
      </c>
    </row>
    <row r="2908" spans="1:5">
      <c r="A2908">
        <f>YEAR(B2908)</f>
        <v/>
      </c>
      <c r="B2908">
        <f>'Input EIA Imports Petroleum'!A2907</f>
        <v/>
      </c>
      <c r="C2908">
        <f>'Input EIA Imports Petroleum'!K2907</f>
        <v/>
      </c>
      <c r="D2908">
        <f>'Input EIA Imports Petroleum'!L2907</f>
        <v/>
      </c>
      <c r="E2908">
        <f>VLOOKUP('Input EIA Imports Petroleum'!$E2907,'EIA Petroleum Classification'!$A:$B,2,FALSE)</f>
        <v/>
      </c>
    </row>
    <row r="2909" spans="1:5">
      <c r="A2909">
        <f>YEAR(B2909)</f>
        <v/>
      </c>
      <c r="B2909">
        <f>'Input EIA Imports Petroleum'!A2908</f>
        <v/>
      </c>
      <c r="C2909">
        <f>'Input EIA Imports Petroleum'!K2908</f>
        <v/>
      </c>
      <c r="D2909">
        <f>'Input EIA Imports Petroleum'!L2908</f>
        <v/>
      </c>
      <c r="E2909">
        <f>VLOOKUP('Input EIA Imports Petroleum'!$E2908,'EIA Petroleum Classification'!$A:$B,2,FALSE)</f>
        <v/>
      </c>
    </row>
    <row r="2910" spans="1:5">
      <c r="A2910">
        <f>YEAR(B2910)</f>
        <v/>
      </c>
      <c r="B2910">
        <f>'Input EIA Imports Petroleum'!A2909</f>
        <v/>
      </c>
      <c r="C2910">
        <f>'Input EIA Imports Petroleum'!K2909</f>
        <v/>
      </c>
      <c r="D2910">
        <f>'Input EIA Imports Petroleum'!L2909</f>
        <v/>
      </c>
      <c r="E2910">
        <f>VLOOKUP('Input EIA Imports Petroleum'!$E2909,'EIA Petroleum Classification'!$A:$B,2,FALSE)</f>
        <v/>
      </c>
    </row>
    <row r="2911" spans="1:5">
      <c r="A2911">
        <f>YEAR(B2911)</f>
        <v/>
      </c>
      <c r="B2911">
        <f>'Input EIA Imports Petroleum'!A2910</f>
        <v/>
      </c>
      <c r="C2911">
        <f>'Input EIA Imports Petroleum'!K2910</f>
        <v/>
      </c>
      <c r="D2911">
        <f>'Input EIA Imports Petroleum'!L2910</f>
        <v/>
      </c>
      <c r="E2911">
        <f>VLOOKUP('Input EIA Imports Petroleum'!$E2910,'EIA Petroleum Classification'!$A:$B,2,FALSE)</f>
        <v/>
      </c>
    </row>
    <row r="2912" spans="1:5">
      <c r="A2912">
        <f>YEAR(B2912)</f>
        <v/>
      </c>
      <c r="B2912">
        <f>'Input EIA Imports Petroleum'!A2911</f>
        <v/>
      </c>
      <c r="C2912">
        <f>'Input EIA Imports Petroleum'!K2911</f>
        <v/>
      </c>
      <c r="D2912">
        <f>'Input EIA Imports Petroleum'!L2911</f>
        <v/>
      </c>
      <c r="E2912">
        <f>VLOOKUP('Input EIA Imports Petroleum'!$E2911,'EIA Petroleum Classification'!$A:$B,2,FALSE)</f>
        <v/>
      </c>
    </row>
    <row r="2913" spans="1:5">
      <c r="A2913">
        <f>YEAR(B2913)</f>
        <v/>
      </c>
      <c r="B2913">
        <f>'Input EIA Imports Petroleum'!A2912</f>
        <v/>
      </c>
      <c r="C2913">
        <f>'Input EIA Imports Petroleum'!K2912</f>
        <v/>
      </c>
      <c r="D2913">
        <f>'Input EIA Imports Petroleum'!L2912</f>
        <v/>
      </c>
      <c r="E2913">
        <f>VLOOKUP('Input EIA Imports Petroleum'!$E2912,'EIA Petroleum Classification'!$A:$B,2,FALSE)</f>
        <v/>
      </c>
    </row>
    <row r="2914" spans="1:5">
      <c r="A2914">
        <f>YEAR(B2914)</f>
        <v/>
      </c>
      <c r="B2914">
        <f>'Input EIA Imports Petroleum'!A2913</f>
        <v/>
      </c>
      <c r="C2914">
        <f>'Input EIA Imports Petroleum'!K2913</f>
        <v/>
      </c>
      <c r="D2914">
        <f>'Input EIA Imports Petroleum'!L2913</f>
        <v/>
      </c>
      <c r="E2914">
        <f>VLOOKUP('Input EIA Imports Petroleum'!$E2913,'EIA Petroleum Classification'!$A:$B,2,FALSE)</f>
        <v/>
      </c>
    </row>
    <row r="2915" spans="1:5">
      <c r="A2915">
        <f>YEAR(B2915)</f>
        <v/>
      </c>
      <c r="B2915">
        <f>'Input EIA Imports Petroleum'!A2914</f>
        <v/>
      </c>
      <c r="C2915">
        <f>'Input EIA Imports Petroleum'!K2914</f>
        <v/>
      </c>
      <c r="D2915">
        <f>'Input EIA Imports Petroleum'!L2914</f>
        <v/>
      </c>
      <c r="E2915">
        <f>VLOOKUP('Input EIA Imports Petroleum'!$E2914,'EIA Petroleum Classification'!$A:$B,2,FALSE)</f>
        <v/>
      </c>
    </row>
    <row r="2916" spans="1:5">
      <c r="A2916">
        <f>YEAR(B2916)</f>
        <v/>
      </c>
      <c r="B2916">
        <f>'Input EIA Imports Petroleum'!A2915</f>
        <v/>
      </c>
      <c r="C2916">
        <f>'Input EIA Imports Petroleum'!K2915</f>
        <v/>
      </c>
      <c r="D2916">
        <f>'Input EIA Imports Petroleum'!L2915</f>
        <v/>
      </c>
      <c r="E2916">
        <f>VLOOKUP('Input EIA Imports Petroleum'!$E2915,'EIA Petroleum Classification'!$A:$B,2,FALSE)</f>
        <v/>
      </c>
    </row>
    <row r="2917" spans="1:5">
      <c r="A2917">
        <f>YEAR(B2917)</f>
        <v/>
      </c>
      <c r="B2917">
        <f>'Input EIA Imports Petroleum'!A2916</f>
        <v/>
      </c>
      <c r="C2917">
        <f>'Input EIA Imports Petroleum'!K2916</f>
        <v/>
      </c>
      <c r="D2917">
        <f>'Input EIA Imports Petroleum'!L2916</f>
        <v/>
      </c>
      <c r="E2917">
        <f>VLOOKUP('Input EIA Imports Petroleum'!$E2916,'EIA Petroleum Classification'!$A:$B,2,FALSE)</f>
        <v/>
      </c>
    </row>
    <row r="2918" spans="1:5">
      <c r="A2918">
        <f>YEAR(B2918)</f>
        <v/>
      </c>
      <c r="B2918">
        <f>'Input EIA Imports Petroleum'!A2917</f>
        <v/>
      </c>
      <c r="C2918">
        <f>'Input EIA Imports Petroleum'!K2917</f>
        <v/>
      </c>
      <c r="D2918">
        <f>'Input EIA Imports Petroleum'!L2917</f>
        <v/>
      </c>
      <c r="E2918">
        <f>VLOOKUP('Input EIA Imports Petroleum'!$E2917,'EIA Petroleum Classification'!$A:$B,2,FALSE)</f>
        <v/>
      </c>
    </row>
    <row r="2919" spans="1:5">
      <c r="A2919">
        <f>YEAR(B2919)</f>
        <v/>
      </c>
      <c r="B2919">
        <f>'Input EIA Imports Petroleum'!A2918</f>
        <v/>
      </c>
      <c r="C2919">
        <f>'Input EIA Imports Petroleum'!K2918</f>
        <v/>
      </c>
      <c r="D2919">
        <f>'Input EIA Imports Petroleum'!L2918</f>
        <v/>
      </c>
      <c r="E2919">
        <f>VLOOKUP('Input EIA Imports Petroleum'!$E2918,'EIA Petroleum Classification'!$A:$B,2,FALSE)</f>
        <v/>
      </c>
    </row>
    <row r="2920" spans="1:5">
      <c r="A2920">
        <f>YEAR(B2920)</f>
        <v/>
      </c>
      <c r="B2920">
        <f>'Input EIA Imports Petroleum'!A2919</f>
        <v/>
      </c>
      <c r="C2920">
        <f>'Input EIA Imports Petroleum'!K2919</f>
        <v/>
      </c>
      <c r="D2920">
        <f>'Input EIA Imports Petroleum'!L2919</f>
        <v/>
      </c>
      <c r="E2920">
        <f>VLOOKUP('Input EIA Imports Petroleum'!$E2919,'EIA Petroleum Classification'!$A:$B,2,FALSE)</f>
        <v/>
      </c>
    </row>
    <row r="2921" spans="1:5">
      <c r="A2921">
        <f>YEAR(B2921)</f>
        <v/>
      </c>
      <c r="B2921">
        <f>'Input EIA Imports Petroleum'!A2920</f>
        <v/>
      </c>
      <c r="C2921">
        <f>'Input EIA Imports Petroleum'!K2920</f>
        <v/>
      </c>
      <c r="D2921">
        <f>'Input EIA Imports Petroleum'!L2920</f>
        <v/>
      </c>
      <c r="E2921">
        <f>VLOOKUP('Input EIA Imports Petroleum'!$E2920,'EIA Petroleum Classification'!$A:$B,2,FALSE)</f>
        <v/>
      </c>
    </row>
    <row r="2922" spans="1:5">
      <c r="A2922">
        <f>YEAR(B2922)</f>
        <v/>
      </c>
      <c r="B2922">
        <f>'Input EIA Imports Petroleum'!A2921</f>
        <v/>
      </c>
      <c r="C2922">
        <f>'Input EIA Imports Petroleum'!K2921</f>
        <v/>
      </c>
      <c r="D2922">
        <f>'Input EIA Imports Petroleum'!L2921</f>
        <v/>
      </c>
      <c r="E2922">
        <f>VLOOKUP('Input EIA Imports Petroleum'!$E2921,'EIA Petroleum Classification'!$A:$B,2,FALSE)</f>
        <v/>
      </c>
    </row>
    <row r="2923" spans="1:5">
      <c r="A2923">
        <f>YEAR(B2923)</f>
        <v/>
      </c>
      <c r="B2923">
        <f>'Input EIA Imports Petroleum'!A2922</f>
        <v/>
      </c>
      <c r="C2923">
        <f>'Input EIA Imports Petroleum'!K2922</f>
        <v/>
      </c>
      <c r="D2923">
        <f>'Input EIA Imports Petroleum'!L2922</f>
        <v/>
      </c>
      <c r="E2923">
        <f>VLOOKUP('Input EIA Imports Petroleum'!$E2922,'EIA Petroleum Classification'!$A:$B,2,FALSE)</f>
        <v/>
      </c>
    </row>
    <row r="2924" spans="1:5">
      <c r="A2924">
        <f>YEAR(B2924)</f>
        <v/>
      </c>
      <c r="B2924">
        <f>'Input EIA Imports Petroleum'!A2923</f>
        <v/>
      </c>
      <c r="C2924">
        <f>'Input EIA Imports Petroleum'!K2923</f>
        <v/>
      </c>
      <c r="D2924">
        <f>'Input EIA Imports Petroleum'!L2923</f>
        <v/>
      </c>
      <c r="E2924">
        <f>VLOOKUP('Input EIA Imports Petroleum'!$E2923,'EIA Petroleum Classification'!$A:$B,2,FALSE)</f>
        <v/>
      </c>
    </row>
    <row r="2925" spans="1:5">
      <c r="A2925">
        <f>YEAR(B2925)</f>
        <v/>
      </c>
      <c r="B2925">
        <f>'Input EIA Imports Petroleum'!A2924</f>
        <v/>
      </c>
      <c r="C2925">
        <f>'Input EIA Imports Petroleum'!K2924</f>
        <v/>
      </c>
      <c r="D2925">
        <f>'Input EIA Imports Petroleum'!L2924</f>
        <v/>
      </c>
      <c r="E2925">
        <f>VLOOKUP('Input EIA Imports Petroleum'!$E2924,'EIA Petroleum Classification'!$A:$B,2,FALSE)</f>
        <v/>
      </c>
    </row>
    <row r="2926" spans="1:5">
      <c r="A2926">
        <f>YEAR(B2926)</f>
        <v/>
      </c>
      <c r="B2926">
        <f>'Input EIA Imports Petroleum'!A2925</f>
        <v/>
      </c>
      <c r="C2926">
        <f>'Input EIA Imports Petroleum'!K2925</f>
        <v/>
      </c>
      <c r="D2926">
        <f>'Input EIA Imports Petroleum'!L2925</f>
        <v/>
      </c>
      <c r="E2926">
        <f>VLOOKUP('Input EIA Imports Petroleum'!$E2925,'EIA Petroleum Classification'!$A:$B,2,FALSE)</f>
        <v/>
      </c>
    </row>
    <row r="2927" spans="1:5">
      <c r="A2927">
        <f>YEAR(B2927)</f>
        <v/>
      </c>
      <c r="B2927">
        <f>'Input EIA Imports Petroleum'!A2926</f>
        <v/>
      </c>
      <c r="C2927">
        <f>'Input EIA Imports Petroleum'!K2926</f>
        <v/>
      </c>
      <c r="D2927">
        <f>'Input EIA Imports Petroleum'!L2926</f>
        <v/>
      </c>
      <c r="E2927">
        <f>VLOOKUP('Input EIA Imports Petroleum'!$E2926,'EIA Petroleum Classification'!$A:$B,2,FALSE)</f>
        <v/>
      </c>
    </row>
    <row r="2928" spans="1:5">
      <c r="A2928">
        <f>YEAR(B2928)</f>
        <v/>
      </c>
      <c r="B2928">
        <f>'Input EIA Imports Petroleum'!A2927</f>
        <v/>
      </c>
      <c r="C2928">
        <f>'Input EIA Imports Petroleum'!K2927</f>
        <v/>
      </c>
      <c r="D2928">
        <f>'Input EIA Imports Petroleum'!L2927</f>
        <v/>
      </c>
      <c r="E2928">
        <f>VLOOKUP('Input EIA Imports Petroleum'!$E2927,'EIA Petroleum Classification'!$A:$B,2,FALSE)</f>
        <v/>
      </c>
    </row>
    <row r="2929" spans="1:5">
      <c r="A2929">
        <f>YEAR(B2929)</f>
        <v/>
      </c>
      <c r="B2929">
        <f>'Input EIA Imports Petroleum'!A2928</f>
        <v/>
      </c>
      <c r="C2929">
        <f>'Input EIA Imports Petroleum'!K2928</f>
        <v/>
      </c>
      <c r="D2929">
        <f>'Input EIA Imports Petroleum'!L2928</f>
        <v/>
      </c>
      <c r="E2929">
        <f>VLOOKUP('Input EIA Imports Petroleum'!$E2928,'EIA Petroleum Classification'!$A:$B,2,FALSE)</f>
        <v/>
      </c>
    </row>
    <row r="2930" spans="1:5">
      <c r="A2930">
        <f>YEAR(B2930)</f>
        <v/>
      </c>
      <c r="B2930">
        <f>'Input EIA Imports Petroleum'!A2929</f>
        <v/>
      </c>
      <c r="C2930">
        <f>'Input EIA Imports Petroleum'!K2929</f>
        <v/>
      </c>
      <c r="D2930">
        <f>'Input EIA Imports Petroleum'!L2929</f>
        <v/>
      </c>
      <c r="E2930">
        <f>VLOOKUP('Input EIA Imports Petroleum'!$E2929,'EIA Petroleum Classification'!$A:$B,2,FALSE)</f>
        <v/>
      </c>
    </row>
    <row r="2931" spans="1:5">
      <c r="A2931">
        <f>YEAR(B2931)</f>
        <v/>
      </c>
      <c r="B2931">
        <f>'Input EIA Imports Petroleum'!A2930</f>
        <v/>
      </c>
      <c r="C2931">
        <f>'Input EIA Imports Petroleum'!K2930</f>
        <v/>
      </c>
      <c r="D2931">
        <f>'Input EIA Imports Petroleum'!L2930</f>
        <v/>
      </c>
      <c r="E2931">
        <f>VLOOKUP('Input EIA Imports Petroleum'!$E2930,'EIA Petroleum Classification'!$A:$B,2,FALSE)</f>
        <v/>
      </c>
    </row>
    <row r="2932" spans="1:5">
      <c r="A2932">
        <f>YEAR(B2932)</f>
        <v/>
      </c>
      <c r="B2932">
        <f>'Input EIA Imports Petroleum'!A2931</f>
        <v/>
      </c>
      <c r="C2932">
        <f>'Input EIA Imports Petroleum'!K2931</f>
        <v/>
      </c>
      <c r="D2932">
        <f>'Input EIA Imports Petroleum'!L2931</f>
        <v/>
      </c>
      <c r="E2932">
        <f>VLOOKUP('Input EIA Imports Petroleum'!$E2931,'EIA Petroleum Classification'!$A:$B,2,FALSE)</f>
        <v/>
      </c>
    </row>
    <row r="2933" spans="1:5">
      <c r="A2933">
        <f>YEAR(B2933)</f>
        <v/>
      </c>
      <c r="B2933">
        <f>'Input EIA Imports Petroleum'!A2932</f>
        <v/>
      </c>
      <c r="C2933">
        <f>'Input EIA Imports Petroleum'!K2932</f>
        <v/>
      </c>
      <c r="D2933">
        <f>'Input EIA Imports Petroleum'!L2932</f>
        <v/>
      </c>
      <c r="E2933">
        <f>VLOOKUP('Input EIA Imports Petroleum'!$E2932,'EIA Petroleum Classification'!$A:$B,2,FALSE)</f>
        <v/>
      </c>
    </row>
    <row r="2934" spans="1:5">
      <c r="A2934">
        <f>YEAR(B2934)</f>
        <v/>
      </c>
      <c r="B2934">
        <f>'Input EIA Imports Petroleum'!A2933</f>
        <v/>
      </c>
      <c r="C2934">
        <f>'Input EIA Imports Petroleum'!K2933</f>
        <v/>
      </c>
      <c r="D2934">
        <f>'Input EIA Imports Petroleum'!L2933</f>
        <v/>
      </c>
      <c r="E2934">
        <f>VLOOKUP('Input EIA Imports Petroleum'!$E2933,'EIA Petroleum Classification'!$A:$B,2,FALSE)</f>
        <v/>
      </c>
    </row>
    <row r="2935" spans="1:5">
      <c r="A2935">
        <f>YEAR(B2935)</f>
        <v/>
      </c>
      <c r="B2935">
        <f>'Input EIA Imports Petroleum'!A2934</f>
        <v/>
      </c>
      <c r="C2935">
        <f>'Input EIA Imports Petroleum'!K2934</f>
        <v/>
      </c>
      <c r="D2935">
        <f>'Input EIA Imports Petroleum'!L2934</f>
        <v/>
      </c>
      <c r="E2935">
        <f>VLOOKUP('Input EIA Imports Petroleum'!$E2934,'EIA Petroleum Classification'!$A:$B,2,FALSE)</f>
        <v/>
      </c>
    </row>
    <row r="2936" spans="1:5">
      <c r="A2936">
        <f>YEAR(B2936)</f>
        <v/>
      </c>
      <c r="B2936">
        <f>'Input EIA Imports Petroleum'!A2935</f>
        <v/>
      </c>
      <c r="C2936">
        <f>'Input EIA Imports Petroleum'!K2935</f>
        <v/>
      </c>
      <c r="D2936">
        <f>'Input EIA Imports Petroleum'!L2935</f>
        <v/>
      </c>
      <c r="E2936">
        <f>VLOOKUP('Input EIA Imports Petroleum'!$E2935,'EIA Petroleum Classification'!$A:$B,2,FALSE)</f>
        <v/>
      </c>
    </row>
    <row r="2937" spans="1:5">
      <c r="A2937">
        <f>YEAR(B2937)</f>
        <v/>
      </c>
      <c r="B2937">
        <f>'Input EIA Imports Petroleum'!A2936</f>
        <v/>
      </c>
      <c r="C2937">
        <f>'Input EIA Imports Petroleum'!K2936</f>
        <v/>
      </c>
      <c r="D2937">
        <f>'Input EIA Imports Petroleum'!L2936</f>
        <v/>
      </c>
      <c r="E2937">
        <f>VLOOKUP('Input EIA Imports Petroleum'!$E2936,'EIA Petroleum Classification'!$A:$B,2,FALSE)</f>
        <v/>
      </c>
    </row>
    <row r="2938" spans="1:5">
      <c r="A2938">
        <f>YEAR(B2938)</f>
        <v/>
      </c>
      <c r="B2938">
        <f>'Input EIA Imports Petroleum'!A2937</f>
        <v/>
      </c>
      <c r="C2938">
        <f>'Input EIA Imports Petroleum'!K2937</f>
        <v/>
      </c>
      <c r="D2938">
        <f>'Input EIA Imports Petroleum'!L2937</f>
        <v/>
      </c>
      <c r="E2938">
        <f>VLOOKUP('Input EIA Imports Petroleum'!$E2937,'EIA Petroleum Classification'!$A:$B,2,FALSE)</f>
        <v/>
      </c>
    </row>
    <row r="2939" spans="1:5">
      <c r="A2939">
        <f>YEAR(B2939)</f>
        <v/>
      </c>
      <c r="B2939">
        <f>'Input EIA Imports Petroleum'!A2938</f>
        <v/>
      </c>
      <c r="C2939">
        <f>'Input EIA Imports Petroleum'!K2938</f>
        <v/>
      </c>
      <c r="D2939">
        <f>'Input EIA Imports Petroleum'!L2938</f>
        <v/>
      </c>
      <c r="E2939">
        <f>VLOOKUP('Input EIA Imports Petroleum'!$E2938,'EIA Petroleum Classification'!$A:$B,2,FALSE)</f>
        <v/>
      </c>
    </row>
    <row r="2940" spans="1:5">
      <c r="A2940">
        <f>YEAR(B2940)</f>
        <v/>
      </c>
      <c r="B2940">
        <f>'Input EIA Imports Petroleum'!A2939</f>
        <v/>
      </c>
      <c r="C2940">
        <f>'Input EIA Imports Petroleum'!K2939</f>
        <v/>
      </c>
      <c r="D2940">
        <f>'Input EIA Imports Petroleum'!L2939</f>
        <v/>
      </c>
      <c r="E2940">
        <f>VLOOKUP('Input EIA Imports Petroleum'!$E2939,'EIA Petroleum Classification'!$A:$B,2,FALSE)</f>
        <v/>
      </c>
    </row>
    <row r="2941" spans="1:5">
      <c r="A2941">
        <f>YEAR(B2941)</f>
        <v/>
      </c>
      <c r="B2941">
        <f>'Input EIA Imports Petroleum'!A2940</f>
        <v/>
      </c>
      <c r="C2941">
        <f>'Input EIA Imports Petroleum'!K2940</f>
        <v/>
      </c>
      <c r="D2941">
        <f>'Input EIA Imports Petroleum'!L2940</f>
        <v/>
      </c>
      <c r="E2941">
        <f>VLOOKUP('Input EIA Imports Petroleum'!$E2940,'EIA Petroleum Classification'!$A:$B,2,FALSE)</f>
        <v/>
      </c>
    </row>
    <row r="2942" spans="1:5">
      <c r="A2942">
        <f>YEAR(B2942)</f>
        <v/>
      </c>
      <c r="B2942">
        <f>'Input EIA Imports Petroleum'!A2941</f>
        <v/>
      </c>
      <c r="C2942">
        <f>'Input EIA Imports Petroleum'!K2941</f>
        <v/>
      </c>
      <c r="D2942">
        <f>'Input EIA Imports Petroleum'!L2941</f>
        <v/>
      </c>
      <c r="E2942">
        <f>VLOOKUP('Input EIA Imports Petroleum'!$E2941,'EIA Petroleum Classification'!$A:$B,2,FALSE)</f>
        <v/>
      </c>
    </row>
    <row r="2943" spans="1:5">
      <c r="A2943">
        <f>YEAR(B2943)</f>
        <v/>
      </c>
      <c r="B2943">
        <f>'Input EIA Imports Petroleum'!A2942</f>
        <v/>
      </c>
      <c r="C2943">
        <f>'Input EIA Imports Petroleum'!K2942</f>
        <v/>
      </c>
      <c r="D2943">
        <f>'Input EIA Imports Petroleum'!L2942</f>
        <v/>
      </c>
      <c r="E2943">
        <f>VLOOKUP('Input EIA Imports Petroleum'!$E2942,'EIA Petroleum Classification'!$A:$B,2,FALSE)</f>
        <v/>
      </c>
    </row>
    <row r="2944" spans="1:5">
      <c r="A2944">
        <f>YEAR(B2944)</f>
        <v/>
      </c>
      <c r="B2944">
        <f>'Input EIA Imports Petroleum'!A2943</f>
        <v/>
      </c>
      <c r="C2944">
        <f>'Input EIA Imports Petroleum'!K2943</f>
        <v/>
      </c>
      <c r="D2944">
        <f>'Input EIA Imports Petroleum'!L2943</f>
        <v/>
      </c>
      <c r="E2944">
        <f>VLOOKUP('Input EIA Imports Petroleum'!$E2943,'EIA Petroleum Classification'!$A:$B,2,FALSE)</f>
        <v/>
      </c>
    </row>
    <row r="2945" spans="1:5">
      <c r="A2945">
        <f>YEAR(B2945)</f>
        <v/>
      </c>
      <c r="B2945">
        <f>'Input EIA Imports Petroleum'!A2944</f>
        <v/>
      </c>
      <c r="C2945">
        <f>'Input EIA Imports Petroleum'!K2944</f>
        <v/>
      </c>
      <c r="D2945">
        <f>'Input EIA Imports Petroleum'!L2944</f>
        <v/>
      </c>
      <c r="E2945">
        <f>VLOOKUP('Input EIA Imports Petroleum'!$E2944,'EIA Petroleum Classification'!$A:$B,2,FALSE)</f>
        <v/>
      </c>
    </row>
    <row r="2946" spans="1:5">
      <c r="A2946">
        <f>YEAR(B2946)</f>
        <v/>
      </c>
      <c r="B2946">
        <f>'Input EIA Imports Petroleum'!A2945</f>
        <v/>
      </c>
      <c r="C2946">
        <f>'Input EIA Imports Petroleum'!K2945</f>
        <v/>
      </c>
      <c r="D2946">
        <f>'Input EIA Imports Petroleum'!L2945</f>
        <v/>
      </c>
      <c r="E2946">
        <f>VLOOKUP('Input EIA Imports Petroleum'!$E2945,'EIA Petroleum Classification'!$A:$B,2,FALSE)</f>
        <v/>
      </c>
    </row>
    <row r="2947" spans="1:5">
      <c r="A2947">
        <f>YEAR(B2947)</f>
        <v/>
      </c>
      <c r="B2947">
        <f>'Input EIA Imports Petroleum'!A2946</f>
        <v/>
      </c>
      <c r="C2947">
        <f>'Input EIA Imports Petroleum'!K2946</f>
        <v/>
      </c>
      <c r="D2947">
        <f>'Input EIA Imports Petroleum'!L2946</f>
        <v/>
      </c>
      <c r="E2947">
        <f>VLOOKUP('Input EIA Imports Petroleum'!$E2946,'EIA Petroleum Classification'!$A:$B,2,FALSE)</f>
        <v/>
      </c>
    </row>
    <row r="2948" spans="1:5">
      <c r="A2948">
        <f>YEAR(B2948)</f>
        <v/>
      </c>
      <c r="B2948">
        <f>'Input EIA Imports Petroleum'!A2947</f>
        <v/>
      </c>
      <c r="C2948">
        <f>'Input EIA Imports Petroleum'!K2947</f>
        <v/>
      </c>
      <c r="D2948">
        <f>'Input EIA Imports Petroleum'!L2947</f>
        <v/>
      </c>
      <c r="E2948">
        <f>VLOOKUP('Input EIA Imports Petroleum'!$E2947,'EIA Petroleum Classification'!$A:$B,2,FALSE)</f>
        <v/>
      </c>
    </row>
    <row r="2949" spans="1:5">
      <c r="A2949">
        <f>YEAR(B2949)</f>
        <v/>
      </c>
      <c r="B2949">
        <f>'Input EIA Imports Petroleum'!A2948</f>
        <v/>
      </c>
      <c r="C2949">
        <f>'Input EIA Imports Petroleum'!K2948</f>
        <v/>
      </c>
      <c r="D2949">
        <f>'Input EIA Imports Petroleum'!L2948</f>
        <v/>
      </c>
      <c r="E2949">
        <f>VLOOKUP('Input EIA Imports Petroleum'!$E2948,'EIA Petroleum Classification'!$A:$B,2,FALSE)</f>
        <v/>
      </c>
    </row>
    <row r="2950" spans="1:5">
      <c r="A2950">
        <f>YEAR(B2950)</f>
        <v/>
      </c>
      <c r="B2950">
        <f>'Input EIA Imports Petroleum'!A2949</f>
        <v/>
      </c>
      <c r="C2950">
        <f>'Input EIA Imports Petroleum'!K2949</f>
        <v/>
      </c>
      <c r="D2950">
        <f>'Input EIA Imports Petroleum'!L2949</f>
        <v/>
      </c>
      <c r="E2950">
        <f>VLOOKUP('Input EIA Imports Petroleum'!$E2949,'EIA Petroleum Classification'!$A:$B,2,FALSE)</f>
        <v/>
      </c>
    </row>
    <row r="2951" spans="1:5">
      <c r="A2951">
        <f>YEAR(B2951)</f>
        <v/>
      </c>
      <c r="B2951">
        <f>'Input EIA Imports Petroleum'!A2950</f>
        <v/>
      </c>
      <c r="C2951">
        <f>'Input EIA Imports Petroleum'!K2950</f>
        <v/>
      </c>
      <c r="D2951">
        <f>'Input EIA Imports Petroleum'!L2950</f>
        <v/>
      </c>
      <c r="E2951">
        <f>VLOOKUP('Input EIA Imports Petroleum'!$E2950,'EIA Petroleum Classification'!$A:$B,2,FALSE)</f>
        <v/>
      </c>
    </row>
    <row r="2952" spans="1:5">
      <c r="A2952">
        <f>YEAR(B2952)</f>
        <v/>
      </c>
      <c r="B2952">
        <f>'Input EIA Imports Petroleum'!A2951</f>
        <v/>
      </c>
      <c r="C2952">
        <f>'Input EIA Imports Petroleum'!K2951</f>
        <v/>
      </c>
      <c r="D2952">
        <f>'Input EIA Imports Petroleum'!L2951</f>
        <v/>
      </c>
      <c r="E2952">
        <f>VLOOKUP('Input EIA Imports Petroleum'!$E2951,'EIA Petroleum Classification'!$A:$B,2,FALSE)</f>
        <v/>
      </c>
    </row>
    <row r="2953" spans="1:5">
      <c r="A2953">
        <f>YEAR(B2953)</f>
        <v/>
      </c>
      <c r="B2953">
        <f>'Input EIA Imports Petroleum'!A2952</f>
        <v/>
      </c>
      <c r="C2953">
        <f>'Input EIA Imports Petroleum'!K2952</f>
        <v/>
      </c>
      <c r="D2953">
        <f>'Input EIA Imports Petroleum'!L2952</f>
        <v/>
      </c>
      <c r="E2953">
        <f>VLOOKUP('Input EIA Imports Petroleum'!$E2952,'EIA Petroleum Classification'!$A:$B,2,FALSE)</f>
        <v/>
      </c>
    </row>
    <row r="2954" spans="1:5">
      <c r="A2954">
        <f>YEAR(B2954)</f>
        <v/>
      </c>
      <c r="B2954">
        <f>'Input EIA Imports Petroleum'!A2953</f>
        <v/>
      </c>
      <c r="C2954">
        <f>'Input EIA Imports Petroleum'!K2953</f>
        <v/>
      </c>
      <c r="D2954">
        <f>'Input EIA Imports Petroleum'!L2953</f>
        <v/>
      </c>
      <c r="E2954">
        <f>VLOOKUP('Input EIA Imports Petroleum'!$E2953,'EIA Petroleum Classification'!$A:$B,2,FALSE)</f>
        <v/>
      </c>
    </row>
    <row r="2955" spans="1:5">
      <c r="A2955">
        <f>YEAR(B2955)</f>
        <v/>
      </c>
      <c r="B2955">
        <f>'Input EIA Imports Petroleum'!A2954</f>
        <v/>
      </c>
      <c r="C2955">
        <f>'Input EIA Imports Petroleum'!K2954</f>
        <v/>
      </c>
      <c r="D2955">
        <f>'Input EIA Imports Petroleum'!L2954</f>
        <v/>
      </c>
      <c r="E2955">
        <f>VLOOKUP('Input EIA Imports Petroleum'!$E2954,'EIA Petroleum Classification'!$A:$B,2,FALSE)</f>
        <v/>
      </c>
    </row>
    <row r="2956" spans="1:5">
      <c r="A2956">
        <f>YEAR(B2956)</f>
        <v/>
      </c>
      <c r="B2956">
        <f>'Input EIA Imports Petroleum'!A2955</f>
        <v/>
      </c>
      <c r="C2956">
        <f>'Input EIA Imports Petroleum'!K2955</f>
        <v/>
      </c>
      <c r="D2956">
        <f>'Input EIA Imports Petroleum'!L2955</f>
        <v/>
      </c>
      <c r="E2956">
        <f>VLOOKUP('Input EIA Imports Petroleum'!$E2955,'EIA Petroleum Classification'!$A:$B,2,FALSE)</f>
        <v/>
      </c>
    </row>
    <row r="2957" spans="1:5">
      <c r="A2957">
        <f>YEAR(B2957)</f>
        <v/>
      </c>
      <c r="B2957">
        <f>'Input EIA Imports Petroleum'!A2956</f>
        <v/>
      </c>
      <c r="C2957">
        <f>'Input EIA Imports Petroleum'!K2956</f>
        <v/>
      </c>
      <c r="D2957">
        <f>'Input EIA Imports Petroleum'!L2956</f>
        <v/>
      </c>
      <c r="E2957">
        <f>VLOOKUP('Input EIA Imports Petroleum'!$E2956,'EIA Petroleum Classification'!$A:$B,2,FALSE)</f>
        <v/>
      </c>
    </row>
    <row r="2958" spans="1:5">
      <c r="A2958">
        <f>YEAR(B2958)</f>
        <v/>
      </c>
      <c r="B2958">
        <f>'Input EIA Imports Petroleum'!A2957</f>
        <v/>
      </c>
      <c r="C2958">
        <f>'Input EIA Imports Petroleum'!K2957</f>
        <v/>
      </c>
      <c r="D2958">
        <f>'Input EIA Imports Petroleum'!L2957</f>
        <v/>
      </c>
      <c r="E2958">
        <f>VLOOKUP('Input EIA Imports Petroleum'!$E2957,'EIA Petroleum Classification'!$A:$B,2,FALSE)</f>
        <v/>
      </c>
    </row>
    <row r="2959" spans="1:5">
      <c r="A2959">
        <f>YEAR(B2959)</f>
        <v/>
      </c>
      <c r="B2959">
        <f>'Input EIA Imports Petroleum'!A2958</f>
        <v/>
      </c>
      <c r="C2959">
        <f>'Input EIA Imports Petroleum'!K2958</f>
        <v/>
      </c>
      <c r="D2959">
        <f>'Input EIA Imports Petroleum'!L2958</f>
        <v/>
      </c>
      <c r="E2959">
        <f>VLOOKUP('Input EIA Imports Petroleum'!$E2958,'EIA Petroleum Classification'!$A:$B,2,FALSE)</f>
        <v/>
      </c>
    </row>
    <row r="2960" spans="1:5">
      <c r="A2960">
        <f>YEAR(B2960)</f>
        <v/>
      </c>
      <c r="B2960">
        <f>'Input EIA Imports Petroleum'!A2959</f>
        <v/>
      </c>
      <c r="C2960">
        <f>'Input EIA Imports Petroleum'!K2959</f>
        <v/>
      </c>
      <c r="D2960">
        <f>'Input EIA Imports Petroleum'!L2959</f>
        <v/>
      </c>
      <c r="E2960">
        <f>VLOOKUP('Input EIA Imports Petroleum'!$E2959,'EIA Petroleum Classification'!$A:$B,2,FALSE)</f>
        <v/>
      </c>
    </row>
    <row r="2961" spans="1:5">
      <c r="A2961">
        <f>YEAR(B2961)</f>
        <v/>
      </c>
      <c r="B2961">
        <f>'Input EIA Imports Petroleum'!A2960</f>
        <v/>
      </c>
      <c r="C2961">
        <f>'Input EIA Imports Petroleum'!K2960</f>
        <v/>
      </c>
      <c r="D2961">
        <f>'Input EIA Imports Petroleum'!L2960</f>
        <v/>
      </c>
      <c r="E2961">
        <f>VLOOKUP('Input EIA Imports Petroleum'!$E2960,'EIA Petroleum Classification'!$A:$B,2,FALSE)</f>
        <v/>
      </c>
    </row>
    <row r="2962" spans="1:5">
      <c r="A2962">
        <f>YEAR(B2962)</f>
        <v/>
      </c>
      <c r="B2962">
        <f>'Input EIA Imports Petroleum'!A2961</f>
        <v/>
      </c>
      <c r="C2962">
        <f>'Input EIA Imports Petroleum'!K2961</f>
        <v/>
      </c>
      <c r="D2962">
        <f>'Input EIA Imports Petroleum'!L2961</f>
        <v/>
      </c>
      <c r="E2962">
        <f>VLOOKUP('Input EIA Imports Petroleum'!$E2961,'EIA Petroleum Classification'!$A:$B,2,FALSE)</f>
        <v/>
      </c>
    </row>
    <row r="2963" spans="1:5">
      <c r="A2963">
        <f>YEAR(B2963)</f>
        <v/>
      </c>
      <c r="B2963">
        <f>'Input EIA Imports Petroleum'!A2962</f>
        <v/>
      </c>
      <c r="C2963">
        <f>'Input EIA Imports Petroleum'!K2962</f>
        <v/>
      </c>
      <c r="D2963">
        <f>'Input EIA Imports Petroleum'!L2962</f>
        <v/>
      </c>
      <c r="E2963">
        <f>VLOOKUP('Input EIA Imports Petroleum'!$E2962,'EIA Petroleum Classification'!$A:$B,2,FALSE)</f>
        <v/>
      </c>
    </row>
    <row r="2964" spans="1:5">
      <c r="A2964">
        <f>YEAR(B2964)</f>
        <v/>
      </c>
      <c r="B2964">
        <f>'Input EIA Imports Petroleum'!A2963</f>
        <v/>
      </c>
      <c r="C2964">
        <f>'Input EIA Imports Petroleum'!K2963</f>
        <v/>
      </c>
      <c r="D2964">
        <f>'Input EIA Imports Petroleum'!L2963</f>
        <v/>
      </c>
      <c r="E2964">
        <f>VLOOKUP('Input EIA Imports Petroleum'!$E2963,'EIA Petroleum Classification'!$A:$B,2,FALSE)</f>
        <v/>
      </c>
    </row>
    <row r="2965" spans="1:5">
      <c r="A2965">
        <f>YEAR(B2965)</f>
        <v/>
      </c>
      <c r="B2965">
        <f>'Input EIA Imports Petroleum'!A2964</f>
        <v/>
      </c>
      <c r="C2965">
        <f>'Input EIA Imports Petroleum'!K2964</f>
        <v/>
      </c>
      <c r="D2965">
        <f>'Input EIA Imports Petroleum'!L2964</f>
        <v/>
      </c>
      <c r="E2965">
        <f>VLOOKUP('Input EIA Imports Petroleum'!$E2964,'EIA Petroleum Classification'!$A:$B,2,FALSE)</f>
        <v/>
      </c>
    </row>
    <row r="2966" spans="1:5">
      <c r="A2966">
        <f>YEAR(B2966)</f>
        <v/>
      </c>
      <c r="B2966">
        <f>'Input EIA Imports Petroleum'!A2965</f>
        <v/>
      </c>
      <c r="C2966">
        <f>'Input EIA Imports Petroleum'!K2965</f>
        <v/>
      </c>
      <c r="D2966">
        <f>'Input EIA Imports Petroleum'!L2965</f>
        <v/>
      </c>
      <c r="E2966">
        <f>VLOOKUP('Input EIA Imports Petroleum'!$E2965,'EIA Petroleum Classification'!$A:$B,2,FALSE)</f>
        <v/>
      </c>
    </row>
    <row r="2967" spans="1:5">
      <c r="A2967">
        <f>YEAR(B2967)</f>
        <v/>
      </c>
      <c r="B2967">
        <f>'Input EIA Imports Petroleum'!A2966</f>
        <v/>
      </c>
      <c r="C2967">
        <f>'Input EIA Imports Petroleum'!K2966</f>
        <v/>
      </c>
      <c r="D2967">
        <f>'Input EIA Imports Petroleum'!L2966</f>
        <v/>
      </c>
      <c r="E2967">
        <f>VLOOKUP('Input EIA Imports Petroleum'!$E2966,'EIA Petroleum Classification'!$A:$B,2,FALSE)</f>
        <v/>
      </c>
    </row>
    <row r="2968" spans="1:5">
      <c r="A2968">
        <f>YEAR(B2968)</f>
        <v/>
      </c>
      <c r="B2968">
        <f>'Input EIA Imports Petroleum'!A2967</f>
        <v/>
      </c>
      <c r="C2968">
        <f>'Input EIA Imports Petroleum'!K2967</f>
        <v/>
      </c>
      <c r="D2968">
        <f>'Input EIA Imports Petroleum'!L2967</f>
        <v/>
      </c>
      <c r="E2968">
        <f>VLOOKUP('Input EIA Imports Petroleum'!$E2967,'EIA Petroleum Classification'!$A:$B,2,FALSE)</f>
        <v/>
      </c>
    </row>
    <row r="2969" spans="1:5">
      <c r="A2969">
        <f>YEAR(B2969)</f>
        <v/>
      </c>
      <c r="B2969">
        <f>'Input EIA Imports Petroleum'!A2968</f>
        <v/>
      </c>
      <c r="C2969">
        <f>'Input EIA Imports Petroleum'!K2968</f>
        <v/>
      </c>
      <c r="D2969">
        <f>'Input EIA Imports Petroleum'!L2968</f>
        <v/>
      </c>
      <c r="E2969">
        <f>VLOOKUP('Input EIA Imports Petroleum'!$E2968,'EIA Petroleum Classification'!$A:$B,2,FALSE)</f>
        <v/>
      </c>
    </row>
    <row r="2970" spans="1:5">
      <c r="A2970">
        <f>YEAR(B2970)</f>
        <v/>
      </c>
      <c r="B2970">
        <f>'Input EIA Imports Petroleum'!A2969</f>
        <v/>
      </c>
      <c r="C2970">
        <f>'Input EIA Imports Petroleum'!K2969</f>
        <v/>
      </c>
      <c r="D2970">
        <f>'Input EIA Imports Petroleum'!L2969</f>
        <v/>
      </c>
      <c r="E2970">
        <f>VLOOKUP('Input EIA Imports Petroleum'!$E2969,'EIA Petroleum Classification'!$A:$B,2,FALSE)</f>
        <v/>
      </c>
    </row>
    <row r="2971" spans="1:5">
      <c r="A2971">
        <f>YEAR(B2971)</f>
        <v/>
      </c>
      <c r="B2971">
        <f>'Input EIA Imports Petroleum'!A2970</f>
        <v/>
      </c>
      <c r="C2971">
        <f>'Input EIA Imports Petroleum'!K2970</f>
        <v/>
      </c>
      <c r="D2971">
        <f>'Input EIA Imports Petroleum'!L2970</f>
        <v/>
      </c>
      <c r="E2971">
        <f>VLOOKUP('Input EIA Imports Petroleum'!$E2970,'EIA Petroleum Classification'!$A:$B,2,FALSE)</f>
        <v/>
      </c>
    </row>
    <row r="2972" spans="1:5">
      <c r="A2972">
        <f>YEAR(B2972)</f>
        <v/>
      </c>
      <c r="B2972">
        <f>'Input EIA Imports Petroleum'!A2971</f>
        <v/>
      </c>
      <c r="C2972">
        <f>'Input EIA Imports Petroleum'!K2971</f>
        <v/>
      </c>
      <c r="D2972">
        <f>'Input EIA Imports Petroleum'!L2971</f>
        <v/>
      </c>
      <c r="E2972">
        <f>VLOOKUP('Input EIA Imports Petroleum'!$E2971,'EIA Petroleum Classification'!$A:$B,2,FALSE)</f>
        <v/>
      </c>
    </row>
    <row r="2973" spans="1:5">
      <c r="A2973">
        <f>YEAR(B2973)</f>
        <v/>
      </c>
      <c r="B2973">
        <f>'Input EIA Imports Petroleum'!A2972</f>
        <v/>
      </c>
      <c r="C2973">
        <f>'Input EIA Imports Petroleum'!K2972</f>
        <v/>
      </c>
      <c r="D2973">
        <f>'Input EIA Imports Petroleum'!L2972</f>
        <v/>
      </c>
      <c r="E2973">
        <f>VLOOKUP('Input EIA Imports Petroleum'!$E2972,'EIA Petroleum Classification'!$A:$B,2,FALSE)</f>
        <v/>
      </c>
    </row>
    <row r="2974" spans="1:5">
      <c r="A2974">
        <f>YEAR(B2974)</f>
        <v/>
      </c>
      <c r="B2974">
        <f>'Input EIA Imports Petroleum'!A2973</f>
        <v/>
      </c>
      <c r="C2974">
        <f>'Input EIA Imports Petroleum'!K2973</f>
        <v/>
      </c>
      <c r="D2974">
        <f>'Input EIA Imports Petroleum'!L2973</f>
        <v/>
      </c>
      <c r="E2974">
        <f>VLOOKUP('Input EIA Imports Petroleum'!$E2973,'EIA Petroleum Classification'!$A:$B,2,FALSE)</f>
        <v/>
      </c>
    </row>
    <row r="2975" spans="1:5">
      <c r="A2975">
        <f>YEAR(B2975)</f>
        <v/>
      </c>
      <c r="B2975">
        <f>'Input EIA Imports Petroleum'!A2974</f>
        <v/>
      </c>
      <c r="C2975">
        <f>'Input EIA Imports Petroleum'!K2974</f>
        <v/>
      </c>
      <c r="D2975">
        <f>'Input EIA Imports Petroleum'!L2974</f>
        <v/>
      </c>
      <c r="E2975">
        <f>VLOOKUP('Input EIA Imports Petroleum'!$E2974,'EIA Petroleum Classification'!$A:$B,2,FALSE)</f>
        <v/>
      </c>
    </row>
    <row r="2976" spans="1:5">
      <c r="A2976">
        <f>YEAR(B2976)</f>
        <v/>
      </c>
      <c r="B2976">
        <f>'Input EIA Imports Petroleum'!A2975</f>
        <v/>
      </c>
      <c r="C2976">
        <f>'Input EIA Imports Petroleum'!K2975</f>
        <v/>
      </c>
      <c r="D2976">
        <f>'Input EIA Imports Petroleum'!L2975</f>
        <v/>
      </c>
      <c r="E2976">
        <f>VLOOKUP('Input EIA Imports Petroleum'!$E2975,'EIA Petroleum Classification'!$A:$B,2,FALSE)</f>
        <v/>
      </c>
    </row>
    <row r="2977" spans="1:5">
      <c r="A2977">
        <f>YEAR(B2977)</f>
        <v/>
      </c>
      <c r="B2977">
        <f>'Input EIA Imports Petroleum'!A2976</f>
        <v/>
      </c>
      <c r="C2977">
        <f>'Input EIA Imports Petroleum'!K2976</f>
        <v/>
      </c>
      <c r="D2977">
        <f>'Input EIA Imports Petroleum'!L2976</f>
        <v/>
      </c>
      <c r="E2977">
        <f>VLOOKUP('Input EIA Imports Petroleum'!$E2976,'EIA Petroleum Classification'!$A:$B,2,FALSE)</f>
        <v/>
      </c>
    </row>
    <row r="2978" spans="1:5">
      <c r="A2978">
        <f>YEAR(B2978)</f>
        <v/>
      </c>
      <c r="B2978">
        <f>'Input EIA Imports Petroleum'!A2977</f>
        <v/>
      </c>
      <c r="C2978">
        <f>'Input EIA Imports Petroleum'!K2977</f>
        <v/>
      </c>
      <c r="D2978">
        <f>'Input EIA Imports Petroleum'!L2977</f>
        <v/>
      </c>
      <c r="E2978">
        <f>VLOOKUP('Input EIA Imports Petroleum'!$E2977,'EIA Petroleum Classification'!$A:$B,2,FALSE)</f>
        <v/>
      </c>
    </row>
    <row r="2979" spans="1:5">
      <c r="A2979">
        <f>YEAR(B2979)</f>
        <v/>
      </c>
      <c r="B2979">
        <f>'Input EIA Imports Petroleum'!A2978</f>
        <v/>
      </c>
      <c r="C2979">
        <f>'Input EIA Imports Petroleum'!K2978</f>
        <v/>
      </c>
      <c r="D2979">
        <f>'Input EIA Imports Petroleum'!L2978</f>
        <v/>
      </c>
      <c r="E2979">
        <f>VLOOKUP('Input EIA Imports Petroleum'!$E2978,'EIA Petroleum Classification'!$A:$B,2,FALSE)</f>
        <v/>
      </c>
    </row>
    <row r="2980" spans="1:5">
      <c r="A2980">
        <f>YEAR(B2980)</f>
        <v/>
      </c>
      <c r="B2980">
        <f>'Input EIA Imports Petroleum'!A2979</f>
        <v/>
      </c>
      <c r="C2980">
        <f>'Input EIA Imports Petroleum'!K2979</f>
        <v/>
      </c>
      <c r="D2980">
        <f>'Input EIA Imports Petroleum'!L2979</f>
        <v/>
      </c>
      <c r="E2980">
        <f>VLOOKUP('Input EIA Imports Petroleum'!$E2979,'EIA Petroleum Classification'!$A:$B,2,FALSE)</f>
        <v/>
      </c>
    </row>
    <row r="2981" spans="1:5">
      <c r="A2981">
        <f>YEAR(B2981)</f>
        <v/>
      </c>
      <c r="B2981">
        <f>'Input EIA Imports Petroleum'!A2980</f>
        <v/>
      </c>
      <c r="C2981">
        <f>'Input EIA Imports Petroleum'!K2980</f>
        <v/>
      </c>
      <c r="D2981">
        <f>'Input EIA Imports Petroleum'!L2980</f>
        <v/>
      </c>
      <c r="E2981">
        <f>VLOOKUP('Input EIA Imports Petroleum'!$E2980,'EIA Petroleum Classification'!$A:$B,2,FALSE)</f>
        <v/>
      </c>
    </row>
    <row r="2982" spans="1:5">
      <c r="A2982">
        <f>YEAR(B2982)</f>
        <v/>
      </c>
      <c r="B2982">
        <f>'Input EIA Imports Petroleum'!A2981</f>
        <v/>
      </c>
      <c r="C2982">
        <f>'Input EIA Imports Petroleum'!K2981</f>
        <v/>
      </c>
      <c r="D2982">
        <f>'Input EIA Imports Petroleum'!L2981</f>
        <v/>
      </c>
      <c r="E2982">
        <f>VLOOKUP('Input EIA Imports Petroleum'!$E2981,'EIA Petroleum Classification'!$A:$B,2,FALSE)</f>
        <v/>
      </c>
    </row>
    <row r="2983" spans="1:5">
      <c r="A2983">
        <f>YEAR(B2983)</f>
        <v/>
      </c>
      <c r="B2983">
        <f>'Input EIA Imports Petroleum'!A2982</f>
        <v/>
      </c>
      <c r="C2983">
        <f>'Input EIA Imports Petroleum'!K2982</f>
        <v/>
      </c>
      <c r="D2983">
        <f>'Input EIA Imports Petroleum'!L2982</f>
        <v/>
      </c>
      <c r="E2983">
        <f>VLOOKUP('Input EIA Imports Petroleum'!$E2982,'EIA Petroleum Classification'!$A:$B,2,FALSE)</f>
        <v/>
      </c>
    </row>
    <row r="2984" spans="1:5">
      <c r="A2984">
        <f>YEAR(B2984)</f>
        <v/>
      </c>
      <c r="B2984">
        <f>'Input EIA Imports Petroleum'!A2983</f>
        <v/>
      </c>
      <c r="C2984">
        <f>'Input EIA Imports Petroleum'!K2983</f>
        <v/>
      </c>
      <c r="D2984">
        <f>'Input EIA Imports Petroleum'!L2983</f>
        <v/>
      </c>
      <c r="E2984">
        <f>VLOOKUP('Input EIA Imports Petroleum'!$E2983,'EIA Petroleum Classification'!$A:$B,2,FALSE)</f>
        <v/>
      </c>
    </row>
    <row r="2985" spans="1:5">
      <c r="A2985">
        <f>YEAR(B2985)</f>
        <v/>
      </c>
      <c r="B2985">
        <f>'Input EIA Imports Petroleum'!A2984</f>
        <v/>
      </c>
      <c r="C2985">
        <f>'Input EIA Imports Petroleum'!K2984</f>
        <v/>
      </c>
      <c r="D2985">
        <f>'Input EIA Imports Petroleum'!L2984</f>
        <v/>
      </c>
      <c r="E2985">
        <f>VLOOKUP('Input EIA Imports Petroleum'!$E2984,'EIA Petroleum Classification'!$A:$B,2,FALSE)</f>
        <v/>
      </c>
    </row>
    <row r="2986" spans="1:5">
      <c r="A2986">
        <f>YEAR(B2986)</f>
        <v/>
      </c>
      <c r="B2986">
        <f>'Input EIA Imports Petroleum'!A2985</f>
        <v/>
      </c>
      <c r="C2986">
        <f>'Input EIA Imports Petroleum'!K2985</f>
        <v/>
      </c>
      <c r="D2986">
        <f>'Input EIA Imports Petroleum'!L2985</f>
        <v/>
      </c>
      <c r="E2986">
        <f>VLOOKUP('Input EIA Imports Petroleum'!$E2985,'EIA Petroleum Classification'!$A:$B,2,FALSE)</f>
        <v/>
      </c>
    </row>
    <row r="2987" spans="1:5">
      <c r="A2987">
        <f>YEAR(B2987)</f>
        <v/>
      </c>
      <c r="B2987">
        <f>'Input EIA Imports Petroleum'!A2986</f>
        <v/>
      </c>
      <c r="C2987">
        <f>'Input EIA Imports Petroleum'!K2986</f>
        <v/>
      </c>
      <c r="D2987">
        <f>'Input EIA Imports Petroleum'!L2986</f>
        <v/>
      </c>
      <c r="E2987">
        <f>VLOOKUP('Input EIA Imports Petroleum'!$E2986,'EIA Petroleum Classification'!$A:$B,2,FALSE)</f>
        <v/>
      </c>
    </row>
    <row r="2988" spans="1:5">
      <c r="A2988">
        <f>YEAR(B2988)</f>
        <v/>
      </c>
      <c r="B2988">
        <f>'Input EIA Imports Petroleum'!A2987</f>
        <v/>
      </c>
      <c r="C2988">
        <f>'Input EIA Imports Petroleum'!K2987</f>
        <v/>
      </c>
      <c r="D2988">
        <f>'Input EIA Imports Petroleum'!L2987</f>
        <v/>
      </c>
      <c r="E2988">
        <f>VLOOKUP('Input EIA Imports Petroleum'!$E2987,'EIA Petroleum Classification'!$A:$B,2,FALSE)</f>
        <v/>
      </c>
    </row>
    <row r="2989" spans="1:5">
      <c r="A2989">
        <f>YEAR(B2989)</f>
        <v/>
      </c>
      <c r="B2989">
        <f>'Input EIA Imports Petroleum'!A2988</f>
        <v/>
      </c>
      <c r="C2989">
        <f>'Input EIA Imports Petroleum'!K2988</f>
        <v/>
      </c>
      <c r="D2989">
        <f>'Input EIA Imports Petroleum'!L2988</f>
        <v/>
      </c>
      <c r="E2989">
        <f>VLOOKUP('Input EIA Imports Petroleum'!$E2988,'EIA Petroleum Classification'!$A:$B,2,FALSE)</f>
        <v/>
      </c>
    </row>
    <row r="2990" spans="1:5">
      <c r="A2990">
        <f>YEAR(B2990)</f>
        <v/>
      </c>
      <c r="B2990">
        <f>'Input EIA Imports Petroleum'!A2989</f>
        <v/>
      </c>
      <c r="C2990">
        <f>'Input EIA Imports Petroleum'!K2989</f>
        <v/>
      </c>
      <c r="D2990">
        <f>'Input EIA Imports Petroleum'!L2989</f>
        <v/>
      </c>
      <c r="E2990">
        <f>VLOOKUP('Input EIA Imports Petroleum'!$E2989,'EIA Petroleum Classification'!$A:$B,2,FALSE)</f>
        <v/>
      </c>
    </row>
    <row r="2991" spans="1:5">
      <c r="A2991">
        <f>YEAR(B2991)</f>
        <v/>
      </c>
      <c r="B2991">
        <f>'Input EIA Imports Petroleum'!A2990</f>
        <v/>
      </c>
      <c r="C2991">
        <f>'Input EIA Imports Petroleum'!K2990</f>
        <v/>
      </c>
      <c r="D2991">
        <f>'Input EIA Imports Petroleum'!L2990</f>
        <v/>
      </c>
      <c r="E2991">
        <f>VLOOKUP('Input EIA Imports Petroleum'!$E2990,'EIA Petroleum Classification'!$A:$B,2,FALSE)</f>
        <v/>
      </c>
    </row>
    <row r="2992" spans="1:5">
      <c r="A2992">
        <f>YEAR(B2992)</f>
        <v/>
      </c>
      <c r="B2992">
        <f>'Input EIA Imports Petroleum'!A2991</f>
        <v/>
      </c>
      <c r="C2992">
        <f>'Input EIA Imports Petroleum'!K2991</f>
        <v/>
      </c>
      <c r="D2992">
        <f>'Input EIA Imports Petroleum'!L2991</f>
        <v/>
      </c>
      <c r="E2992">
        <f>VLOOKUP('Input EIA Imports Petroleum'!$E2991,'EIA Petroleum Classification'!$A:$B,2,FALSE)</f>
        <v/>
      </c>
    </row>
    <row r="2993" spans="1:5">
      <c r="A2993">
        <f>YEAR(B2993)</f>
        <v/>
      </c>
      <c r="B2993">
        <f>'Input EIA Imports Petroleum'!A2992</f>
        <v/>
      </c>
      <c r="C2993">
        <f>'Input EIA Imports Petroleum'!K2992</f>
        <v/>
      </c>
      <c r="D2993">
        <f>'Input EIA Imports Petroleum'!L2992</f>
        <v/>
      </c>
      <c r="E2993">
        <f>VLOOKUP('Input EIA Imports Petroleum'!$E2992,'EIA Petroleum Classification'!$A:$B,2,FALSE)</f>
        <v/>
      </c>
    </row>
    <row r="2994" spans="1:5">
      <c r="A2994">
        <f>YEAR(B2994)</f>
        <v/>
      </c>
      <c r="B2994">
        <f>'Input EIA Imports Petroleum'!A2993</f>
        <v/>
      </c>
      <c r="C2994">
        <f>'Input EIA Imports Petroleum'!K2993</f>
        <v/>
      </c>
      <c r="D2994">
        <f>'Input EIA Imports Petroleum'!L2993</f>
        <v/>
      </c>
      <c r="E2994">
        <f>VLOOKUP('Input EIA Imports Petroleum'!$E2993,'EIA Petroleum Classification'!$A:$B,2,FALSE)</f>
        <v/>
      </c>
    </row>
    <row r="2995" spans="1:5">
      <c r="A2995">
        <f>YEAR(B2995)</f>
        <v/>
      </c>
      <c r="B2995">
        <f>'Input EIA Imports Petroleum'!A2994</f>
        <v/>
      </c>
      <c r="C2995">
        <f>'Input EIA Imports Petroleum'!K2994</f>
        <v/>
      </c>
      <c r="D2995">
        <f>'Input EIA Imports Petroleum'!L2994</f>
        <v/>
      </c>
      <c r="E2995">
        <f>VLOOKUP('Input EIA Imports Petroleum'!$E2994,'EIA Petroleum Classification'!$A:$B,2,FALSE)</f>
        <v/>
      </c>
    </row>
    <row r="2996" spans="1:5">
      <c r="A2996">
        <f>YEAR(B2996)</f>
        <v/>
      </c>
      <c r="B2996">
        <f>'Input EIA Imports Petroleum'!A2995</f>
        <v/>
      </c>
      <c r="C2996">
        <f>'Input EIA Imports Petroleum'!K2995</f>
        <v/>
      </c>
      <c r="D2996">
        <f>'Input EIA Imports Petroleum'!L2995</f>
        <v/>
      </c>
      <c r="E2996">
        <f>VLOOKUP('Input EIA Imports Petroleum'!$E2995,'EIA Petroleum Classification'!$A:$B,2,FALSE)</f>
        <v/>
      </c>
    </row>
    <row r="2997" spans="1:5">
      <c r="A2997">
        <f>YEAR(B2997)</f>
        <v/>
      </c>
      <c r="B2997">
        <f>'Input EIA Imports Petroleum'!A2996</f>
        <v/>
      </c>
      <c r="C2997">
        <f>'Input EIA Imports Petroleum'!K2996</f>
        <v/>
      </c>
      <c r="D2997">
        <f>'Input EIA Imports Petroleum'!L2996</f>
        <v/>
      </c>
      <c r="E2997">
        <f>VLOOKUP('Input EIA Imports Petroleum'!$E2996,'EIA Petroleum Classification'!$A:$B,2,FALSE)</f>
        <v/>
      </c>
    </row>
    <row r="2998" spans="1:5">
      <c r="A2998">
        <f>YEAR(B2998)</f>
        <v/>
      </c>
      <c r="B2998">
        <f>'Input EIA Imports Petroleum'!A2997</f>
        <v/>
      </c>
      <c r="C2998">
        <f>'Input EIA Imports Petroleum'!K2997</f>
        <v/>
      </c>
      <c r="D2998">
        <f>'Input EIA Imports Petroleum'!L2997</f>
        <v/>
      </c>
      <c r="E2998">
        <f>VLOOKUP('Input EIA Imports Petroleum'!$E2997,'EIA Petroleum Classification'!$A:$B,2,FALSE)</f>
        <v/>
      </c>
    </row>
    <row r="2999" spans="1:5">
      <c r="A2999">
        <f>YEAR(B2999)</f>
        <v/>
      </c>
      <c r="B2999">
        <f>'Input EIA Imports Petroleum'!A2998</f>
        <v/>
      </c>
      <c r="C2999">
        <f>'Input EIA Imports Petroleum'!K2998</f>
        <v/>
      </c>
      <c r="D2999">
        <f>'Input EIA Imports Petroleum'!L2998</f>
        <v/>
      </c>
      <c r="E2999">
        <f>VLOOKUP('Input EIA Imports Petroleum'!$E2998,'EIA Petroleum Classification'!$A:$B,2,FALSE)</f>
        <v/>
      </c>
    </row>
    <row r="3000" spans="1:5">
      <c r="A3000">
        <f>YEAR(B3000)</f>
        <v/>
      </c>
      <c r="B3000">
        <f>'Input EIA Imports Petroleum'!A2999</f>
        <v/>
      </c>
      <c r="C3000">
        <f>'Input EIA Imports Petroleum'!K2999</f>
        <v/>
      </c>
      <c r="D3000">
        <f>'Input EIA Imports Petroleum'!L2999</f>
        <v/>
      </c>
      <c r="E3000">
        <f>VLOOKUP('Input EIA Imports Petroleum'!$E2999,'EIA Petroleum Classification'!$A:$B,2,FALSE)</f>
        <v/>
      </c>
    </row>
    <row r="3001" spans="1:5">
      <c r="A3001">
        <f>YEAR(B3001)</f>
        <v/>
      </c>
      <c r="B3001">
        <f>'Input EIA Imports Petroleum'!A3000</f>
        <v/>
      </c>
      <c r="C3001">
        <f>'Input EIA Imports Petroleum'!K3000</f>
        <v/>
      </c>
      <c r="D3001">
        <f>'Input EIA Imports Petroleum'!L3000</f>
        <v/>
      </c>
      <c r="E3001">
        <f>VLOOKUP('Input EIA Imports Petroleum'!$E3000,'EIA Petroleum Classification'!$A:$B,2,FALSE)</f>
        <v/>
      </c>
    </row>
    <row r="3002" spans="1:5">
      <c r="A3002">
        <f>YEAR(B3002)</f>
        <v/>
      </c>
      <c r="B3002">
        <f>'Input EIA Imports Petroleum'!A3001</f>
        <v/>
      </c>
      <c r="C3002">
        <f>'Input EIA Imports Petroleum'!K3001</f>
        <v/>
      </c>
      <c r="D3002">
        <f>'Input EIA Imports Petroleum'!L3001</f>
        <v/>
      </c>
      <c r="E3002">
        <f>VLOOKUP('Input EIA Imports Petroleum'!$E3001,'EIA Petroleum Classification'!$A:$B,2,FALSE)</f>
        <v/>
      </c>
    </row>
    <row r="3003" spans="1:5">
      <c r="A3003">
        <f>YEAR(B3003)</f>
        <v/>
      </c>
      <c r="B3003">
        <f>'Input EIA Imports Petroleum'!A3002</f>
        <v/>
      </c>
      <c r="C3003">
        <f>'Input EIA Imports Petroleum'!K3002</f>
        <v/>
      </c>
      <c r="D3003">
        <f>'Input EIA Imports Petroleum'!L3002</f>
        <v/>
      </c>
      <c r="E3003">
        <f>VLOOKUP('Input EIA Imports Petroleum'!$E3002,'EIA Petroleum Classification'!$A:$B,2,FALSE)</f>
        <v/>
      </c>
    </row>
    <row r="3004" spans="1:5">
      <c r="A3004">
        <f>YEAR(B3004)</f>
        <v/>
      </c>
      <c r="B3004">
        <f>'Input EIA Imports Petroleum'!A3003</f>
        <v/>
      </c>
      <c r="C3004">
        <f>'Input EIA Imports Petroleum'!K3003</f>
        <v/>
      </c>
      <c r="D3004">
        <f>'Input EIA Imports Petroleum'!L3003</f>
        <v/>
      </c>
      <c r="E3004">
        <f>VLOOKUP('Input EIA Imports Petroleum'!$E3003,'EIA Petroleum Classification'!$A:$B,2,FALSE)</f>
        <v/>
      </c>
    </row>
    <row r="3005" spans="1:5">
      <c r="A3005">
        <f>YEAR(B3005)</f>
        <v/>
      </c>
      <c r="B3005">
        <f>'Input EIA Imports Petroleum'!A3004</f>
        <v/>
      </c>
      <c r="C3005">
        <f>'Input EIA Imports Petroleum'!K3004</f>
        <v/>
      </c>
      <c r="D3005">
        <f>'Input EIA Imports Petroleum'!L3004</f>
        <v/>
      </c>
      <c r="E3005">
        <f>VLOOKUP('Input EIA Imports Petroleum'!$E3004,'EIA Petroleum Classification'!$A:$B,2,FALSE)</f>
        <v/>
      </c>
    </row>
    <row r="3006" spans="1:5">
      <c r="A3006">
        <f>YEAR(B3006)</f>
        <v/>
      </c>
      <c r="B3006">
        <f>'Input EIA Imports Petroleum'!A3005</f>
        <v/>
      </c>
      <c r="C3006">
        <f>'Input EIA Imports Petroleum'!K3005</f>
        <v/>
      </c>
      <c r="D3006">
        <f>'Input EIA Imports Petroleum'!L3005</f>
        <v/>
      </c>
      <c r="E3006">
        <f>VLOOKUP('Input EIA Imports Petroleum'!$E3005,'EIA Petroleum Classification'!$A:$B,2,FALSE)</f>
        <v/>
      </c>
    </row>
    <row r="3007" spans="1:5">
      <c r="A3007">
        <f>YEAR(B3007)</f>
        <v/>
      </c>
      <c r="B3007">
        <f>'Input EIA Imports Petroleum'!A3006</f>
        <v/>
      </c>
      <c r="C3007">
        <f>'Input EIA Imports Petroleum'!K3006</f>
        <v/>
      </c>
      <c r="D3007">
        <f>'Input EIA Imports Petroleum'!L3006</f>
        <v/>
      </c>
      <c r="E3007">
        <f>VLOOKUP('Input EIA Imports Petroleum'!$E3006,'EIA Petroleum Classification'!$A:$B,2,FALSE)</f>
        <v/>
      </c>
    </row>
    <row r="3008" spans="1:5">
      <c r="A3008">
        <f>YEAR(B3008)</f>
        <v/>
      </c>
      <c r="B3008">
        <f>'Input EIA Imports Petroleum'!A3007</f>
        <v/>
      </c>
      <c r="C3008">
        <f>'Input EIA Imports Petroleum'!K3007</f>
        <v/>
      </c>
      <c r="D3008">
        <f>'Input EIA Imports Petroleum'!L3007</f>
        <v/>
      </c>
      <c r="E3008">
        <f>VLOOKUP('Input EIA Imports Petroleum'!$E3007,'EIA Petroleum Classification'!$A:$B,2,FALSE)</f>
        <v/>
      </c>
    </row>
    <row r="3009" spans="1:5">
      <c r="A3009">
        <f>YEAR(B3009)</f>
        <v/>
      </c>
      <c r="B3009">
        <f>'Input EIA Imports Petroleum'!A3008</f>
        <v/>
      </c>
      <c r="C3009">
        <f>'Input EIA Imports Petroleum'!K3008</f>
        <v/>
      </c>
      <c r="D3009">
        <f>'Input EIA Imports Petroleum'!L3008</f>
        <v/>
      </c>
      <c r="E3009">
        <f>VLOOKUP('Input EIA Imports Petroleum'!$E3008,'EIA Petroleum Classification'!$A:$B,2,FALSE)</f>
        <v/>
      </c>
    </row>
    <row r="3010" spans="1:5">
      <c r="A3010">
        <f>YEAR(B3010)</f>
        <v/>
      </c>
      <c r="B3010">
        <f>'Input EIA Imports Petroleum'!A3009</f>
        <v/>
      </c>
      <c r="C3010">
        <f>'Input EIA Imports Petroleum'!K3009</f>
        <v/>
      </c>
      <c r="D3010">
        <f>'Input EIA Imports Petroleum'!L3009</f>
        <v/>
      </c>
      <c r="E3010">
        <f>VLOOKUP('Input EIA Imports Petroleum'!$E3009,'EIA Petroleum Classification'!$A:$B,2,FALSE)</f>
        <v/>
      </c>
    </row>
    <row r="3011" spans="1:5">
      <c r="A3011">
        <f>YEAR(B3011)</f>
        <v/>
      </c>
      <c r="B3011">
        <f>'Input EIA Imports Petroleum'!A3010</f>
        <v/>
      </c>
      <c r="C3011">
        <f>'Input EIA Imports Petroleum'!K3010</f>
        <v/>
      </c>
      <c r="D3011">
        <f>'Input EIA Imports Petroleum'!L3010</f>
        <v/>
      </c>
      <c r="E3011">
        <f>VLOOKUP('Input EIA Imports Petroleum'!$E3010,'EIA Petroleum Classification'!$A:$B,2,FALSE)</f>
        <v/>
      </c>
    </row>
    <row r="3012" spans="1:5">
      <c r="A3012">
        <f>YEAR(B3012)</f>
        <v/>
      </c>
      <c r="B3012">
        <f>'Input EIA Imports Petroleum'!A3011</f>
        <v/>
      </c>
      <c r="C3012">
        <f>'Input EIA Imports Petroleum'!K3011</f>
        <v/>
      </c>
      <c r="D3012">
        <f>'Input EIA Imports Petroleum'!L3011</f>
        <v/>
      </c>
      <c r="E3012">
        <f>VLOOKUP('Input EIA Imports Petroleum'!$E3011,'EIA Petroleum Classification'!$A:$B,2,FALSE)</f>
        <v/>
      </c>
    </row>
    <row r="3013" spans="1:5">
      <c r="A3013">
        <f>YEAR(B3013)</f>
        <v/>
      </c>
      <c r="B3013">
        <f>'Input EIA Imports Petroleum'!A3012</f>
        <v/>
      </c>
      <c r="C3013">
        <f>'Input EIA Imports Petroleum'!K3012</f>
        <v/>
      </c>
      <c r="D3013">
        <f>'Input EIA Imports Petroleum'!L3012</f>
        <v/>
      </c>
      <c r="E3013">
        <f>VLOOKUP('Input EIA Imports Petroleum'!$E3012,'EIA Petroleum Classification'!$A:$B,2,FALSE)</f>
        <v/>
      </c>
    </row>
    <row r="3014" spans="1:5">
      <c r="A3014">
        <f>YEAR(B3014)</f>
        <v/>
      </c>
      <c r="B3014">
        <f>'Input EIA Imports Petroleum'!A3013</f>
        <v/>
      </c>
      <c r="C3014">
        <f>'Input EIA Imports Petroleum'!K3013</f>
        <v/>
      </c>
      <c r="D3014">
        <f>'Input EIA Imports Petroleum'!L3013</f>
        <v/>
      </c>
      <c r="E3014">
        <f>VLOOKUP('Input EIA Imports Petroleum'!$E3013,'EIA Petroleum Classification'!$A:$B,2,FALSE)</f>
        <v/>
      </c>
    </row>
    <row r="3015" spans="1:5">
      <c r="A3015">
        <f>YEAR(B3015)</f>
        <v/>
      </c>
      <c r="B3015">
        <f>'Input EIA Imports Petroleum'!A3014</f>
        <v/>
      </c>
      <c r="C3015">
        <f>'Input EIA Imports Petroleum'!K3014</f>
        <v/>
      </c>
      <c r="D3015">
        <f>'Input EIA Imports Petroleum'!L3014</f>
        <v/>
      </c>
      <c r="E3015">
        <f>VLOOKUP('Input EIA Imports Petroleum'!$E3014,'EIA Petroleum Classification'!$A:$B,2,FALSE)</f>
        <v/>
      </c>
    </row>
    <row r="3016" spans="1:5">
      <c r="A3016">
        <f>YEAR(B3016)</f>
        <v/>
      </c>
      <c r="B3016">
        <f>'Input EIA Imports Petroleum'!A3015</f>
        <v/>
      </c>
      <c r="C3016">
        <f>'Input EIA Imports Petroleum'!K3015</f>
        <v/>
      </c>
      <c r="D3016">
        <f>'Input EIA Imports Petroleum'!L3015</f>
        <v/>
      </c>
      <c r="E3016">
        <f>VLOOKUP('Input EIA Imports Petroleum'!$E3015,'EIA Petroleum Classification'!$A:$B,2,FALSE)</f>
        <v/>
      </c>
    </row>
    <row r="3017" spans="1:5">
      <c r="A3017">
        <f>YEAR(B3017)</f>
        <v/>
      </c>
      <c r="B3017">
        <f>'Input EIA Imports Petroleum'!A3016</f>
        <v/>
      </c>
      <c r="C3017">
        <f>'Input EIA Imports Petroleum'!K3016</f>
        <v/>
      </c>
      <c r="D3017">
        <f>'Input EIA Imports Petroleum'!L3016</f>
        <v/>
      </c>
      <c r="E3017">
        <f>VLOOKUP('Input EIA Imports Petroleum'!$E3016,'EIA Petroleum Classification'!$A:$B,2,FALSE)</f>
        <v/>
      </c>
    </row>
    <row r="3018" spans="1:5">
      <c r="A3018">
        <f>YEAR(B3018)</f>
        <v/>
      </c>
      <c r="B3018">
        <f>'Input EIA Imports Petroleum'!A3017</f>
        <v/>
      </c>
      <c r="C3018">
        <f>'Input EIA Imports Petroleum'!K3017</f>
        <v/>
      </c>
      <c r="D3018">
        <f>'Input EIA Imports Petroleum'!L3017</f>
        <v/>
      </c>
      <c r="E3018">
        <f>VLOOKUP('Input EIA Imports Petroleum'!$E3017,'EIA Petroleum Classification'!$A:$B,2,FALSE)</f>
        <v/>
      </c>
    </row>
    <row r="3019" spans="1:5">
      <c r="A3019">
        <f>YEAR(B3019)</f>
        <v/>
      </c>
      <c r="B3019">
        <f>'Input EIA Imports Petroleum'!A3018</f>
        <v/>
      </c>
      <c r="C3019">
        <f>'Input EIA Imports Petroleum'!K3018</f>
        <v/>
      </c>
      <c r="D3019">
        <f>'Input EIA Imports Petroleum'!L3018</f>
        <v/>
      </c>
      <c r="E3019">
        <f>VLOOKUP('Input EIA Imports Petroleum'!$E3018,'EIA Petroleum Classification'!$A:$B,2,FALSE)</f>
        <v/>
      </c>
    </row>
    <row r="3020" spans="1:5">
      <c r="A3020">
        <f>YEAR(B3020)</f>
        <v/>
      </c>
      <c r="B3020">
        <f>'Input EIA Imports Petroleum'!A3019</f>
        <v/>
      </c>
      <c r="C3020">
        <f>'Input EIA Imports Petroleum'!K3019</f>
        <v/>
      </c>
      <c r="D3020">
        <f>'Input EIA Imports Petroleum'!L3019</f>
        <v/>
      </c>
      <c r="E3020">
        <f>VLOOKUP('Input EIA Imports Petroleum'!$E3019,'EIA Petroleum Classification'!$A:$B,2,FALSE)</f>
        <v/>
      </c>
    </row>
    <row r="3021" spans="1:5">
      <c r="A3021">
        <f>YEAR(B3021)</f>
        <v/>
      </c>
      <c r="B3021">
        <f>'Input EIA Imports Petroleum'!A3020</f>
        <v/>
      </c>
      <c r="C3021">
        <f>'Input EIA Imports Petroleum'!K3020</f>
        <v/>
      </c>
      <c r="D3021">
        <f>'Input EIA Imports Petroleum'!L3020</f>
        <v/>
      </c>
      <c r="E3021">
        <f>VLOOKUP('Input EIA Imports Petroleum'!$E3020,'EIA Petroleum Classification'!$A:$B,2,FALSE)</f>
        <v/>
      </c>
    </row>
    <row r="3022" spans="1:5">
      <c r="A3022">
        <f>YEAR(B3022)</f>
        <v/>
      </c>
      <c r="B3022">
        <f>'Input EIA Imports Petroleum'!A3021</f>
        <v/>
      </c>
      <c r="C3022">
        <f>'Input EIA Imports Petroleum'!K3021</f>
        <v/>
      </c>
      <c r="D3022">
        <f>'Input EIA Imports Petroleum'!L3021</f>
        <v/>
      </c>
      <c r="E3022">
        <f>VLOOKUP('Input EIA Imports Petroleum'!$E3021,'EIA Petroleum Classification'!$A:$B,2,FALSE)</f>
        <v/>
      </c>
    </row>
    <row r="3023" spans="1:5">
      <c r="A3023">
        <f>YEAR(B3023)</f>
        <v/>
      </c>
      <c r="B3023">
        <f>'Input EIA Imports Petroleum'!A3022</f>
        <v/>
      </c>
      <c r="C3023">
        <f>'Input EIA Imports Petroleum'!K3022</f>
        <v/>
      </c>
      <c r="D3023">
        <f>'Input EIA Imports Petroleum'!L3022</f>
        <v/>
      </c>
      <c r="E3023">
        <f>VLOOKUP('Input EIA Imports Petroleum'!$E3022,'EIA Petroleum Classification'!$A:$B,2,FALSE)</f>
        <v/>
      </c>
    </row>
    <row r="3024" spans="1:5">
      <c r="A3024">
        <f>YEAR(B3024)</f>
        <v/>
      </c>
      <c r="B3024">
        <f>'Input EIA Imports Petroleum'!A3023</f>
        <v/>
      </c>
      <c r="C3024">
        <f>'Input EIA Imports Petroleum'!K3023</f>
        <v/>
      </c>
      <c r="D3024">
        <f>'Input EIA Imports Petroleum'!L3023</f>
        <v/>
      </c>
      <c r="E3024">
        <f>VLOOKUP('Input EIA Imports Petroleum'!$E3023,'EIA Petroleum Classification'!$A:$B,2,FALSE)</f>
        <v/>
      </c>
    </row>
    <row r="3025" spans="1:5">
      <c r="A3025">
        <f>YEAR(B3025)</f>
        <v/>
      </c>
      <c r="B3025">
        <f>'Input EIA Imports Petroleum'!A3024</f>
        <v/>
      </c>
      <c r="C3025">
        <f>'Input EIA Imports Petroleum'!K3024</f>
        <v/>
      </c>
      <c r="D3025">
        <f>'Input EIA Imports Petroleum'!L3024</f>
        <v/>
      </c>
      <c r="E3025">
        <f>VLOOKUP('Input EIA Imports Petroleum'!$E3024,'EIA Petroleum Classification'!$A:$B,2,FALSE)</f>
        <v/>
      </c>
    </row>
    <row r="3026" spans="1:5">
      <c r="A3026">
        <f>YEAR(B3026)</f>
        <v/>
      </c>
      <c r="B3026">
        <f>'Input EIA Imports Petroleum'!A3025</f>
        <v/>
      </c>
      <c r="C3026">
        <f>'Input EIA Imports Petroleum'!K3025</f>
        <v/>
      </c>
      <c r="D3026">
        <f>'Input EIA Imports Petroleum'!L3025</f>
        <v/>
      </c>
      <c r="E3026">
        <f>VLOOKUP('Input EIA Imports Petroleum'!$E3025,'EIA Petroleum Classification'!$A:$B,2,FALSE)</f>
        <v/>
      </c>
    </row>
    <row r="3027" spans="1:5">
      <c r="A3027">
        <f>YEAR(B3027)</f>
        <v/>
      </c>
      <c r="B3027">
        <f>'Input EIA Imports Petroleum'!A3026</f>
        <v/>
      </c>
      <c r="C3027">
        <f>'Input EIA Imports Petroleum'!K3026</f>
        <v/>
      </c>
      <c r="D3027">
        <f>'Input EIA Imports Petroleum'!L3026</f>
        <v/>
      </c>
      <c r="E3027">
        <f>VLOOKUP('Input EIA Imports Petroleum'!$E3026,'EIA Petroleum Classification'!$A:$B,2,FALSE)</f>
        <v/>
      </c>
    </row>
    <row r="3028" spans="1:5">
      <c r="A3028">
        <f>YEAR(B3028)</f>
        <v/>
      </c>
      <c r="B3028">
        <f>'Input EIA Imports Petroleum'!A3027</f>
        <v/>
      </c>
      <c r="C3028">
        <f>'Input EIA Imports Petroleum'!K3027</f>
        <v/>
      </c>
      <c r="D3028">
        <f>'Input EIA Imports Petroleum'!L3027</f>
        <v/>
      </c>
      <c r="E3028">
        <f>VLOOKUP('Input EIA Imports Petroleum'!$E3027,'EIA Petroleum Classification'!$A:$B,2,FALSE)</f>
        <v/>
      </c>
    </row>
    <row r="3029" spans="1:5">
      <c r="A3029">
        <f>YEAR(B3029)</f>
        <v/>
      </c>
      <c r="B3029">
        <f>'Input EIA Imports Petroleum'!A3028</f>
        <v/>
      </c>
      <c r="C3029">
        <f>'Input EIA Imports Petroleum'!K3028</f>
        <v/>
      </c>
      <c r="D3029">
        <f>'Input EIA Imports Petroleum'!L3028</f>
        <v/>
      </c>
      <c r="E3029">
        <f>VLOOKUP('Input EIA Imports Petroleum'!$E3028,'EIA Petroleum Classification'!$A:$B,2,FALSE)</f>
        <v/>
      </c>
    </row>
    <row r="3030" spans="1:5">
      <c r="A3030">
        <f>YEAR(B3030)</f>
        <v/>
      </c>
      <c r="B3030">
        <f>'Input EIA Imports Petroleum'!A3029</f>
        <v/>
      </c>
      <c r="C3030">
        <f>'Input EIA Imports Petroleum'!K3029</f>
        <v/>
      </c>
      <c r="D3030">
        <f>'Input EIA Imports Petroleum'!L3029</f>
        <v/>
      </c>
      <c r="E3030">
        <f>VLOOKUP('Input EIA Imports Petroleum'!$E3029,'EIA Petroleum Classification'!$A:$B,2,FALSE)</f>
        <v/>
      </c>
    </row>
    <row r="3031" spans="1:5">
      <c r="A3031">
        <f>YEAR(B3031)</f>
        <v/>
      </c>
      <c r="B3031">
        <f>'Input EIA Imports Petroleum'!A3030</f>
        <v/>
      </c>
      <c r="C3031">
        <f>'Input EIA Imports Petroleum'!K3030</f>
        <v/>
      </c>
      <c r="D3031">
        <f>'Input EIA Imports Petroleum'!L3030</f>
        <v/>
      </c>
      <c r="E3031">
        <f>VLOOKUP('Input EIA Imports Petroleum'!$E3030,'EIA Petroleum Classification'!$A:$B,2,FALSE)</f>
        <v/>
      </c>
    </row>
    <row r="3032" spans="1:5">
      <c r="A3032">
        <f>YEAR(B3032)</f>
        <v/>
      </c>
      <c r="B3032">
        <f>'Input EIA Imports Petroleum'!A3031</f>
        <v/>
      </c>
      <c r="C3032">
        <f>'Input EIA Imports Petroleum'!K3031</f>
        <v/>
      </c>
      <c r="D3032">
        <f>'Input EIA Imports Petroleum'!L3031</f>
        <v/>
      </c>
      <c r="E3032">
        <f>VLOOKUP('Input EIA Imports Petroleum'!$E3031,'EIA Petroleum Classification'!$A:$B,2,FALSE)</f>
        <v/>
      </c>
    </row>
    <row r="3033" spans="1:5">
      <c r="A3033">
        <f>YEAR(B3033)</f>
        <v/>
      </c>
      <c r="B3033">
        <f>'Input EIA Imports Petroleum'!A3032</f>
        <v/>
      </c>
      <c r="C3033">
        <f>'Input EIA Imports Petroleum'!K3032</f>
        <v/>
      </c>
      <c r="D3033">
        <f>'Input EIA Imports Petroleum'!L3032</f>
        <v/>
      </c>
      <c r="E3033">
        <f>VLOOKUP('Input EIA Imports Petroleum'!$E3032,'EIA Petroleum Classification'!$A:$B,2,FALSE)</f>
        <v/>
      </c>
    </row>
    <row r="3034" spans="1:5">
      <c r="A3034">
        <f>YEAR(B3034)</f>
        <v/>
      </c>
      <c r="B3034">
        <f>'Input EIA Imports Petroleum'!A3033</f>
        <v/>
      </c>
      <c r="C3034">
        <f>'Input EIA Imports Petroleum'!K3033</f>
        <v/>
      </c>
      <c r="D3034">
        <f>'Input EIA Imports Petroleum'!L3033</f>
        <v/>
      </c>
      <c r="E3034">
        <f>VLOOKUP('Input EIA Imports Petroleum'!$E3033,'EIA Petroleum Classification'!$A:$B,2,FALSE)</f>
        <v/>
      </c>
    </row>
    <row r="3035" spans="1:5">
      <c r="A3035">
        <f>YEAR(B3035)</f>
        <v/>
      </c>
      <c r="B3035">
        <f>'Input EIA Imports Petroleum'!A3034</f>
        <v/>
      </c>
      <c r="C3035">
        <f>'Input EIA Imports Petroleum'!K3034</f>
        <v/>
      </c>
      <c r="D3035">
        <f>'Input EIA Imports Petroleum'!L3034</f>
        <v/>
      </c>
      <c r="E3035">
        <f>VLOOKUP('Input EIA Imports Petroleum'!$E3034,'EIA Petroleum Classification'!$A:$B,2,FALSE)</f>
        <v/>
      </c>
    </row>
    <row r="3036" spans="1:5">
      <c r="A3036">
        <f>YEAR(B3036)</f>
        <v/>
      </c>
      <c r="B3036">
        <f>'Input EIA Imports Petroleum'!A3035</f>
        <v/>
      </c>
      <c r="C3036">
        <f>'Input EIA Imports Petroleum'!K3035</f>
        <v/>
      </c>
      <c r="D3036">
        <f>'Input EIA Imports Petroleum'!L3035</f>
        <v/>
      </c>
      <c r="E3036">
        <f>VLOOKUP('Input EIA Imports Petroleum'!$E3035,'EIA Petroleum Classification'!$A:$B,2,FALSE)</f>
        <v/>
      </c>
    </row>
    <row r="3037" spans="1:5">
      <c r="A3037">
        <f>YEAR(B3037)</f>
        <v/>
      </c>
      <c r="B3037">
        <f>'Input EIA Imports Petroleum'!A3036</f>
        <v/>
      </c>
      <c r="C3037">
        <f>'Input EIA Imports Petroleum'!K3036</f>
        <v/>
      </c>
      <c r="D3037">
        <f>'Input EIA Imports Petroleum'!L3036</f>
        <v/>
      </c>
      <c r="E3037">
        <f>VLOOKUP('Input EIA Imports Petroleum'!$E3036,'EIA Petroleum Classification'!$A:$B,2,FALSE)</f>
        <v/>
      </c>
    </row>
    <row r="3038" spans="1:5">
      <c r="A3038">
        <f>YEAR(B3038)</f>
        <v/>
      </c>
      <c r="B3038">
        <f>'Input EIA Imports Petroleum'!A3037</f>
        <v/>
      </c>
      <c r="C3038">
        <f>'Input EIA Imports Petroleum'!K3037</f>
        <v/>
      </c>
      <c r="D3038">
        <f>'Input EIA Imports Petroleum'!L3037</f>
        <v/>
      </c>
      <c r="E3038">
        <f>VLOOKUP('Input EIA Imports Petroleum'!$E3037,'EIA Petroleum Classification'!$A:$B,2,FALSE)</f>
        <v/>
      </c>
    </row>
    <row r="3039" spans="1:5">
      <c r="A3039">
        <f>YEAR(B3039)</f>
        <v/>
      </c>
      <c r="B3039">
        <f>'Input EIA Imports Petroleum'!A3038</f>
        <v/>
      </c>
      <c r="C3039">
        <f>'Input EIA Imports Petroleum'!K3038</f>
        <v/>
      </c>
      <c r="D3039">
        <f>'Input EIA Imports Petroleum'!L3038</f>
        <v/>
      </c>
      <c r="E3039">
        <f>VLOOKUP('Input EIA Imports Petroleum'!$E3038,'EIA Petroleum Classification'!$A:$B,2,FALSE)</f>
        <v/>
      </c>
    </row>
    <row r="3040" spans="1:5">
      <c r="A3040">
        <f>YEAR(B3040)</f>
        <v/>
      </c>
      <c r="B3040">
        <f>'Input EIA Imports Petroleum'!A3039</f>
        <v/>
      </c>
      <c r="C3040">
        <f>'Input EIA Imports Petroleum'!K3039</f>
        <v/>
      </c>
      <c r="D3040">
        <f>'Input EIA Imports Petroleum'!L3039</f>
        <v/>
      </c>
      <c r="E3040">
        <f>VLOOKUP('Input EIA Imports Petroleum'!$E3039,'EIA Petroleum Classification'!$A:$B,2,FALSE)</f>
        <v/>
      </c>
    </row>
    <row r="3041" spans="1:5">
      <c r="A3041">
        <f>YEAR(B3041)</f>
        <v/>
      </c>
      <c r="B3041">
        <f>'Input EIA Imports Petroleum'!A3040</f>
        <v/>
      </c>
      <c r="C3041">
        <f>'Input EIA Imports Petroleum'!K3040</f>
        <v/>
      </c>
      <c r="D3041">
        <f>'Input EIA Imports Petroleum'!L3040</f>
        <v/>
      </c>
      <c r="E3041">
        <f>VLOOKUP('Input EIA Imports Petroleum'!$E3040,'EIA Petroleum Classification'!$A:$B,2,FALSE)</f>
        <v/>
      </c>
    </row>
    <row r="3042" spans="1:5">
      <c r="A3042">
        <f>YEAR(B3042)</f>
        <v/>
      </c>
      <c r="B3042">
        <f>'Input EIA Imports Petroleum'!A3041</f>
        <v/>
      </c>
      <c r="C3042">
        <f>'Input EIA Imports Petroleum'!K3041</f>
        <v/>
      </c>
      <c r="D3042">
        <f>'Input EIA Imports Petroleum'!L3041</f>
        <v/>
      </c>
      <c r="E3042">
        <f>VLOOKUP('Input EIA Imports Petroleum'!$E3041,'EIA Petroleum Classification'!$A:$B,2,FALSE)</f>
        <v/>
      </c>
    </row>
    <row r="3043" spans="1:5">
      <c r="A3043">
        <f>YEAR(B3043)</f>
        <v/>
      </c>
      <c r="B3043">
        <f>'Input EIA Imports Petroleum'!A3042</f>
        <v/>
      </c>
      <c r="C3043">
        <f>'Input EIA Imports Petroleum'!K3042</f>
        <v/>
      </c>
      <c r="D3043">
        <f>'Input EIA Imports Petroleum'!L3042</f>
        <v/>
      </c>
      <c r="E3043">
        <f>VLOOKUP('Input EIA Imports Petroleum'!$E3042,'EIA Petroleum Classification'!$A:$B,2,FALSE)</f>
        <v/>
      </c>
    </row>
    <row r="3044" spans="1:5">
      <c r="A3044">
        <f>YEAR(B3044)</f>
        <v/>
      </c>
      <c r="B3044">
        <f>'Input EIA Imports Petroleum'!A3043</f>
        <v/>
      </c>
      <c r="C3044">
        <f>'Input EIA Imports Petroleum'!K3043</f>
        <v/>
      </c>
      <c r="D3044">
        <f>'Input EIA Imports Petroleum'!L3043</f>
        <v/>
      </c>
      <c r="E3044">
        <f>VLOOKUP('Input EIA Imports Petroleum'!$E3043,'EIA Petroleum Classification'!$A:$B,2,FALSE)</f>
        <v/>
      </c>
    </row>
    <row r="3045" spans="1:5">
      <c r="A3045">
        <f>YEAR(B3045)</f>
        <v/>
      </c>
      <c r="B3045">
        <f>'Input EIA Imports Petroleum'!A3044</f>
        <v/>
      </c>
      <c r="C3045">
        <f>'Input EIA Imports Petroleum'!K3044</f>
        <v/>
      </c>
      <c r="D3045">
        <f>'Input EIA Imports Petroleum'!L3044</f>
        <v/>
      </c>
      <c r="E3045">
        <f>VLOOKUP('Input EIA Imports Petroleum'!$E3044,'EIA Petroleum Classification'!$A:$B,2,FALSE)</f>
        <v/>
      </c>
    </row>
    <row r="3046" spans="1:5">
      <c r="A3046">
        <f>YEAR(B3046)</f>
        <v/>
      </c>
      <c r="B3046">
        <f>'Input EIA Imports Petroleum'!A3045</f>
        <v/>
      </c>
      <c r="C3046">
        <f>'Input EIA Imports Petroleum'!K3045</f>
        <v/>
      </c>
      <c r="D3046">
        <f>'Input EIA Imports Petroleum'!L3045</f>
        <v/>
      </c>
      <c r="E3046">
        <f>VLOOKUP('Input EIA Imports Petroleum'!$E3045,'EIA Petroleum Classification'!$A:$B,2,FALSE)</f>
        <v/>
      </c>
    </row>
    <row r="3047" spans="1:5">
      <c r="A3047">
        <f>YEAR(B3047)</f>
        <v/>
      </c>
      <c r="B3047">
        <f>'Input EIA Imports Petroleum'!A3046</f>
        <v/>
      </c>
      <c r="C3047">
        <f>'Input EIA Imports Petroleum'!K3046</f>
        <v/>
      </c>
      <c r="D3047">
        <f>'Input EIA Imports Petroleum'!L3046</f>
        <v/>
      </c>
      <c r="E3047">
        <f>VLOOKUP('Input EIA Imports Petroleum'!$E3046,'EIA Petroleum Classification'!$A:$B,2,FALSE)</f>
        <v/>
      </c>
    </row>
    <row r="3048" spans="1:5">
      <c r="A3048">
        <f>YEAR(B3048)</f>
        <v/>
      </c>
      <c r="B3048">
        <f>'Input EIA Imports Petroleum'!A3047</f>
        <v/>
      </c>
      <c r="C3048">
        <f>'Input EIA Imports Petroleum'!K3047</f>
        <v/>
      </c>
      <c r="D3048">
        <f>'Input EIA Imports Petroleum'!L3047</f>
        <v/>
      </c>
      <c r="E3048">
        <f>VLOOKUP('Input EIA Imports Petroleum'!$E3047,'EIA Petroleum Classification'!$A:$B,2,FALSE)</f>
        <v/>
      </c>
    </row>
    <row r="3049" spans="1:5">
      <c r="A3049">
        <f>YEAR(B3049)</f>
        <v/>
      </c>
      <c r="B3049">
        <f>'Input EIA Imports Petroleum'!A3048</f>
        <v/>
      </c>
      <c r="C3049">
        <f>'Input EIA Imports Petroleum'!K3048</f>
        <v/>
      </c>
      <c r="D3049">
        <f>'Input EIA Imports Petroleum'!L3048</f>
        <v/>
      </c>
      <c r="E3049">
        <f>VLOOKUP('Input EIA Imports Petroleum'!$E3048,'EIA Petroleum Classification'!$A:$B,2,FALSE)</f>
        <v/>
      </c>
    </row>
    <row r="3050" spans="1:5">
      <c r="A3050">
        <f>YEAR(B3050)</f>
        <v/>
      </c>
      <c r="B3050">
        <f>'Input EIA Imports Petroleum'!A3049</f>
        <v/>
      </c>
      <c r="C3050">
        <f>'Input EIA Imports Petroleum'!K3049</f>
        <v/>
      </c>
      <c r="D3050">
        <f>'Input EIA Imports Petroleum'!L3049</f>
        <v/>
      </c>
      <c r="E3050">
        <f>VLOOKUP('Input EIA Imports Petroleum'!$E3049,'EIA Petroleum Classification'!$A:$B,2,FALSE)</f>
        <v/>
      </c>
    </row>
    <row r="3051" spans="1:5">
      <c r="A3051">
        <f>YEAR(B3051)</f>
        <v/>
      </c>
      <c r="B3051">
        <f>'Input EIA Imports Petroleum'!A3050</f>
        <v/>
      </c>
      <c r="C3051">
        <f>'Input EIA Imports Petroleum'!K3050</f>
        <v/>
      </c>
      <c r="D3051">
        <f>'Input EIA Imports Petroleum'!L3050</f>
        <v/>
      </c>
      <c r="E3051">
        <f>VLOOKUP('Input EIA Imports Petroleum'!$E3050,'EIA Petroleum Classification'!$A:$B,2,FALSE)</f>
        <v/>
      </c>
    </row>
    <row r="3052" spans="1:5">
      <c r="A3052">
        <f>YEAR(B3052)</f>
        <v/>
      </c>
      <c r="B3052">
        <f>'Input EIA Imports Petroleum'!A3051</f>
        <v/>
      </c>
      <c r="C3052">
        <f>'Input EIA Imports Petroleum'!K3051</f>
        <v/>
      </c>
      <c r="D3052">
        <f>'Input EIA Imports Petroleum'!L3051</f>
        <v/>
      </c>
      <c r="E3052">
        <f>VLOOKUP('Input EIA Imports Petroleum'!$E3051,'EIA Petroleum Classification'!$A:$B,2,FALSE)</f>
        <v/>
      </c>
    </row>
    <row r="3053" spans="1:5">
      <c r="A3053">
        <f>YEAR(B3053)</f>
        <v/>
      </c>
      <c r="B3053">
        <f>'Input EIA Imports Petroleum'!A3052</f>
        <v/>
      </c>
      <c r="C3053">
        <f>'Input EIA Imports Petroleum'!K3052</f>
        <v/>
      </c>
      <c r="D3053">
        <f>'Input EIA Imports Petroleum'!L3052</f>
        <v/>
      </c>
      <c r="E3053">
        <f>VLOOKUP('Input EIA Imports Petroleum'!$E3052,'EIA Petroleum Classification'!$A:$B,2,FALSE)</f>
        <v/>
      </c>
    </row>
    <row r="3054" spans="1:5">
      <c r="A3054">
        <f>YEAR(B3054)</f>
        <v/>
      </c>
      <c r="B3054">
        <f>'Input EIA Imports Petroleum'!A3053</f>
        <v/>
      </c>
      <c r="C3054">
        <f>'Input EIA Imports Petroleum'!K3053</f>
        <v/>
      </c>
      <c r="D3054">
        <f>'Input EIA Imports Petroleum'!L3053</f>
        <v/>
      </c>
      <c r="E3054">
        <f>VLOOKUP('Input EIA Imports Petroleum'!$E3053,'EIA Petroleum Classification'!$A:$B,2,FALSE)</f>
        <v/>
      </c>
    </row>
    <row r="3055" spans="1:5">
      <c r="A3055">
        <f>YEAR(B3055)</f>
        <v/>
      </c>
      <c r="B3055">
        <f>'Input EIA Imports Petroleum'!A3054</f>
        <v/>
      </c>
      <c r="C3055">
        <f>'Input EIA Imports Petroleum'!K3054</f>
        <v/>
      </c>
      <c r="D3055">
        <f>'Input EIA Imports Petroleum'!L3054</f>
        <v/>
      </c>
      <c r="E3055">
        <f>VLOOKUP('Input EIA Imports Petroleum'!$E3054,'EIA Petroleum Classification'!$A:$B,2,FALSE)</f>
        <v/>
      </c>
    </row>
    <row r="3056" spans="1:5">
      <c r="A3056">
        <f>YEAR(B3056)</f>
        <v/>
      </c>
      <c r="B3056">
        <f>'Input EIA Imports Petroleum'!A3055</f>
        <v/>
      </c>
      <c r="C3056">
        <f>'Input EIA Imports Petroleum'!K3055</f>
        <v/>
      </c>
      <c r="D3056">
        <f>'Input EIA Imports Petroleum'!L3055</f>
        <v/>
      </c>
      <c r="E3056">
        <f>VLOOKUP('Input EIA Imports Petroleum'!$E3055,'EIA Petroleum Classification'!$A:$B,2,FALSE)</f>
        <v/>
      </c>
    </row>
    <row r="3057" spans="1:5">
      <c r="A3057">
        <f>YEAR(B3057)</f>
        <v/>
      </c>
      <c r="B3057">
        <f>'Input EIA Imports Petroleum'!A3056</f>
        <v/>
      </c>
      <c r="C3057">
        <f>'Input EIA Imports Petroleum'!K3056</f>
        <v/>
      </c>
      <c r="D3057">
        <f>'Input EIA Imports Petroleum'!L3056</f>
        <v/>
      </c>
      <c r="E3057">
        <f>VLOOKUP('Input EIA Imports Petroleum'!$E3056,'EIA Petroleum Classification'!$A:$B,2,FALSE)</f>
        <v/>
      </c>
    </row>
    <row r="3058" spans="1:5">
      <c r="A3058">
        <f>YEAR(B3058)</f>
        <v/>
      </c>
      <c r="B3058">
        <f>'Input EIA Imports Petroleum'!A3057</f>
        <v/>
      </c>
      <c r="C3058">
        <f>'Input EIA Imports Petroleum'!K3057</f>
        <v/>
      </c>
      <c r="D3058">
        <f>'Input EIA Imports Petroleum'!L3057</f>
        <v/>
      </c>
      <c r="E3058">
        <f>VLOOKUP('Input EIA Imports Petroleum'!$E3057,'EIA Petroleum Classification'!$A:$B,2,FALSE)</f>
        <v/>
      </c>
    </row>
    <row r="3059" spans="1:5">
      <c r="A3059">
        <f>YEAR(B3059)</f>
        <v/>
      </c>
      <c r="B3059">
        <f>'Input EIA Imports Petroleum'!A3058</f>
        <v/>
      </c>
      <c r="C3059">
        <f>'Input EIA Imports Petroleum'!K3058</f>
        <v/>
      </c>
      <c r="D3059">
        <f>'Input EIA Imports Petroleum'!L3058</f>
        <v/>
      </c>
      <c r="E3059">
        <f>VLOOKUP('Input EIA Imports Petroleum'!$E3058,'EIA Petroleum Classification'!$A:$B,2,FALSE)</f>
        <v/>
      </c>
    </row>
    <row r="3060" spans="1:5">
      <c r="A3060">
        <f>YEAR(B3060)</f>
        <v/>
      </c>
      <c r="B3060">
        <f>'Input EIA Imports Petroleum'!A3059</f>
        <v/>
      </c>
      <c r="C3060">
        <f>'Input EIA Imports Petroleum'!K3059</f>
        <v/>
      </c>
      <c r="D3060">
        <f>'Input EIA Imports Petroleum'!L3059</f>
        <v/>
      </c>
      <c r="E3060">
        <f>VLOOKUP('Input EIA Imports Petroleum'!$E3059,'EIA Petroleum Classification'!$A:$B,2,FALSE)</f>
        <v/>
      </c>
    </row>
    <row r="3061" spans="1:5">
      <c r="A3061">
        <f>YEAR(B3061)</f>
        <v/>
      </c>
      <c r="B3061">
        <f>'Input EIA Imports Petroleum'!A3060</f>
        <v/>
      </c>
      <c r="C3061">
        <f>'Input EIA Imports Petroleum'!K3060</f>
        <v/>
      </c>
      <c r="D3061">
        <f>'Input EIA Imports Petroleum'!L3060</f>
        <v/>
      </c>
      <c r="E3061">
        <f>VLOOKUP('Input EIA Imports Petroleum'!$E3060,'EIA Petroleum Classification'!$A:$B,2,FALSE)</f>
        <v/>
      </c>
    </row>
    <row r="3062" spans="1:5">
      <c r="A3062">
        <f>YEAR(B3062)</f>
        <v/>
      </c>
      <c r="B3062">
        <f>'Input EIA Imports Petroleum'!A3061</f>
        <v/>
      </c>
      <c r="C3062">
        <f>'Input EIA Imports Petroleum'!K3061</f>
        <v/>
      </c>
      <c r="D3062">
        <f>'Input EIA Imports Petroleum'!L3061</f>
        <v/>
      </c>
      <c r="E3062">
        <f>VLOOKUP('Input EIA Imports Petroleum'!$E3061,'EIA Petroleum Classification'!$A:$B,2,FALSE)</f>
        <v/>
      </c>
    </row>
    <row r="3063" spans="1:5">
      <c r="A3063">
        <f>YEAR(B3063)</f>
        <v/>
      </c>
      <c r="B3063">
        <f>'Input EIA Imports Petroleum'!A3062</f>
        <v/>
      </c>
      <c r="C3063">
        <f>'Input EIA Imports Petroleum'!K3062</f>
        <v/>
      </c>
      <c r="D3063">
        <f>'Input EIA Imports Petroleum'!L3062</f>
        <v/>
      </c>
      <c r="E3063">
        <f>VLOOKUP('Input EIA Imports Petroleum'!$E3062,'EIA Petroleum Classification'!$A:$B,2,FALSE)</f>
        <v/>
      </c>
    </row>
    <row r="3064" spans="1:5">
      <c r="A3064">
        <f>YEAR(B3064)</f>
        <v/>
      </c>
      <c r="B3064">
        <f>'Input EIA Imports Petroleum'!A3063</f>
        <v/>
      </c>
      <c r="C3064">
        <f>'Input EIA Imports Petroleum'!K3063</f>
        <v/>
      </c>
      <c r="D3064">
        <f>'Input EIA Imports Petroleum'!L3063</f>
        <v/>
      </c>
      <c r="E3064">
        <f>VLOOKUP('Input EIA Imports Petroleum'!$E3063,'EIA Petroleum Classification'!$A:$B,2,FALSE)</f>
        <v/>
      </c>
    </row>
    <row r="3065" spans="1:5">
      <c r="A3065">
        <f>YEAR(B3065)</f>
        <v/>
      </c>
      <c r="B3065">
        <f>'Input EIA Imports Petroleum'!A3064</f>
        <v/>
      </c>
      <c r="C3065">
        <f>'Input EIA Imports Petroleum'!K3064</f>
        <v/>
      </c>
      <c r="D3065">
        <f>'Input EIA Imports Petroleum'!L3064</f>
        <v/>
      </c>
      <c r="E3065">
        <f>VLOOKUP('Input EIA Imports Petroleum'!$E3064,'EIA Petroleum Classification'!$A:$B,2,FALSE)</f>
        <v/>
      </c>
    </row>
    <row r="3066" spans="1:5">
      <c r="A3066">
        <f>YEAR(B3066)</f>
        <v/>
      </c>
      <c r="B3066">
        <f>'Input EIA Imports Petroleum'!A3065</f>
        <v/>
      </c>
      <c r="C3066">
        <f>'Input EIA Imports Petroleum'!K3065</f>
        <v/>
      </c>
      <c r="D3066">
        <f>'Input EIA Imports Petroleum'!L3065</f>
        <v/>
      </c>
      <c r="E3066">
        <f>VLOOKUP('Input EIA Imports Petroleum'!$E3065,'EIA Petroleum Classification'!$A:$B,2,FALSE)</f>
        <v/>
      </c>
    </row>
    <row r="3067" spans="1:5">
      <c r="A3067">
        <f>YEAR(B3067)</f>
        <v/>
      </c>
      <c r="B3067">
        <f>'Input EIA Imports Petroleum'!A3066</f>
        <v/>
      </c>
      <c r="C3067">
        <f>'Input EIA Imports Petroleum'!K3066</f>
        <v/>
      </c>
      <c r="D3067">
        <f>'Input EIA Imports Petroleum'!L3066</f>
        <v/>
      </c>
      <c r="E3067">
        <f>VLOOKUP('Input EIA Imports Petroleum'!$E3066,'EIA Petroleum Classification'!$A:$B,2,FALSE)</f>
        <v/>
      </c>
    </row>
    <row r="3068" spans="1:5">
      <c r="A3068">
        <f>YEAR(B3068)</f>
        <v/>
      </c>
      <c r="B3068">
        <f>'Input EIA Imports Petroleum'!A3067</f>
        <v/>
      </c>
      <c r="C3068">
        <f>'Input EIA Imports Petroleum'!K3067</f>
        <v/>
      </c>
      <c r="D3068">
        <f>'Input EIA Imports Petroleum'!L3067</f>
        <v/>
      </c>
      <c r="E3068">
        <f>VLOOKUP('Input EIA Imports Petroleum'!$E3067,'EIA Petroleum Classification'!$A:$B,2,FALSE)</f>
        <v/>
      </c>
    </row>
    <row r="3069" spans="1:5">
      <c r="A3069">
        <f>YEAR(B3069)</f>
        <v/>
      </c>
      <c r="B3069">
        <f>'Input EIA Imports Petroleum'!A3068</f>
        <v/>
      </c>
      <c r="C3069">
        <f>'Input EIA Imports Petroleum'!K3068</f>
        <v/>
      </c>
      <c r="D3069">
        <f>'Input EIA Imports Petroleum'!L3068</f>
        <v/>
      </c>
      <c r="E3069">
        <f>VLOOKUP('Input EIA Imports Petroleum'!$E3068,'EIA Petroleum Classification'!$A:$B,2,FALSE)</f>
        <v/>
      </c>
    </row>
    <row r="3070" spans="1:5">
      <c r="A3070">
        <f>YEAR(B3070)</f>
        <v/>
      </c>
      <c r="B3070">
        <f>'Input EIA Imports Petroleum'!A3069</f>
        <v/>
      </c>
      <c r="C3070">
        <f>'Input EIA Imports Petroleum'!K3069</f>
        <v/>
      </c>
      <c r="D3070">
        <f>'Input EIA Imports Petroleum'!L3069</f>
        <v/>
      </c>
      <c r="E3070">
        <f>VLOOKUP('Input EIA Imports Petroleum'!$E3069,'EIA Petroleum Classification'!$A:$B,2,FALSE)</f>
        <v/>
      </c>
    </row>
    <row r="3071" spans="1:5">
      <c r="A3071">
        <f>YEAR(B3071)</f>
        <v/>
      </c>
      <c r="B3071">
        <f>'Input EIA Imports Petroleum'!A3070</f>
        <v/>
      </c>
      <c r="C3071">
        <f>'Input EIA Imports Petroleum'!K3070</f>
        <v/>
      </c>
      <c r="D3071">
        <f>'Input EIA Imports Petroleum'!L3070</f>
        <v/>
      </c>
      <c r="E3071">
        <f>VLOOKUP('Input EIA Imports Petroleum'!$E3070,'EIA Petroleum Classification'!$A:$B,2,FALSE)</f>
        <v/>
      </c>
    </row>
    <row r="3072" spans="1:5">
      <c r="A3072">
        <f>YEAR(B3072)</f>
        <v/>
      </c>
      <c r="B3072">
        <f>'Input EIA Imports Petroleum'!A3071</f>
        <v/>
      </c>
      <c r="C3072">
        <f>'Input EIA Imports Petroleum'!K3071</f>
        <v/>
      </c>
      <c r="D3072">
        <f>'Input EIA Imports Petroleum'!L3071</f>
        <v/>
      </c>
      <c r="E3072">
        <f>VLOOKUP('Input EIA Imports Petroleum'!$E3071,'EIA Petroleum Classification'!$A:$B,2,FALSE)</f>
        <v/>
      </c>
    </row>
    <row r="3073" spans="1:5">
      <c r="A3073">
        <f>YEAR(B3073)</f>
        <v/>
      </c>
      <c r="B3073">
        <f>'Input EIA Imports Petroleum'!A3072</f>
        <v/>
      </c>
      <c r="C3073">
        <f>'Input EIA Imports Petroleum'!K3072</f>
        <v/>
      </c>
      <c r="D3073">
        <f>'Input EIA Imports Petroleum'!L3072</f>
        <v/>
      </c>
      <c r="E3073">
        <f>VLOOKUP('Input EIA Imports Petroleum'!$E3072,'EIA Petroleum Classification'!$A:$B,2,FALSE)</f>
        <v/>
      </c>
    </row>
    <row r="3074" spans="1:5">
      <c r="A3074">
        <f>YEAR(B3074)</f>
        <v/>
      </c>
      <c r="B3074">
        <f>'Input EIA Imports Petroleum'!A3073</f>
        <v/>
      </c>
      <c r="C3074">
        <f>'Input EIA Imports Petroleum'!K3073</f>
        <v/>
      </c>
      <c r="D3074">
        <f>'Input EIA Imports Petroleum'!L3073</f>
        <v/>
      </c>
      <c r="E3074">
        <f>VLOOKUP('Input EIA Imports Petroleum'!$E3073,'EIA Petroleum Classification'!$A:$B,2,FALSE)</f>
        <v/>
      </c>
    </row>
    <row r="3075" spans="1:5">
      <c r="A3075">
        <f>YEAR(B3075)</f>
        <v/>
      </c>
      <c r="B3075">
        <f>'Input EIA Imports Petroleum'!A3074</f>
        <v/>
      </c>
      <c r="C3075">
        <f>'Input EIA Imports Petroleum'!K3074</f>
        <v/>
      </c>
      <c r="D3075">
        <f>'Input EIA Imports Petroleum'!L3074</f>
        <v/>
      </c>
      <c r="E3075">
        <f>VLOOKUP('Input EIA Imports Petroleum'!$E3074,'EIA Petroleum Classification'!$A:$B,2,FALSE)</f>
        <v/>
      </c>
    </row>
    <row r="3076" spans="1:5">
      <c r="A3076">
        <f>YEAR(B3076)</f>
        <v/>
      </c>
      <c r="B3076">
        <f>'Input EIA Imports Petroleum'!A3075</f>
        <v/>
      </c>
      <c r="C3076">
        <f>'Input EIA Imports Petroleum'!K3075</f>
        <v/>
      </c>
      <c r="D3076">
        <f>'Input EIA Imports Petroleum'!L3075</f>
        <v/>
      </c>
      <c r="E3076">
        <f>VLOOKUP('Input EIA Imports Petroleum'!$E3075,'EIA Petroleum Classification'!$A:$B,2,FALSE)</f>
        <v/>
      </c>
    </row>
    <row r="3077" spans="1:5">
      <c r="A3077">
        <f>YEAR(B3077)</f>
        <v/>
      </c>
      <c r="B3077">
        <f>'Input EIA Imports Petroleum'!A3076</f>
        <v/>
      </c>
      <c r="C3077">
        <f>'Input EIA Imports Petroleum'!K3076</f>
        <v/>
      </c>
      <c r="D3077">
        <f>'Input EIA Imports Petroleum'!L3076</f>
        <v/>
      </c>
      <c r="E3077">
        <f>VLOOKUP('Input EIA Imports Petroleum'!$E3076,'EIA Petroleum Classification'!$A:$B,2,FALSE)</f>
        <v/>
      </c>
    </row>
    <row r="3078" spans="1:5">
      <c r="A3078">
        <f>YEAR(B3078)</f>
        <v/>
      </c>
      <c r="B3078">
        <f>'Input EIA Imports Petroleum'!A3077</f>
        <v/>
      </c>
      <c r="C3078">
        <f>'Input EIA Imports Petroleum'!K3077</f>
        <v/>
      </c>
      <c r="D3078">
        <f>'Input EIA Imports Petroleum'!L3077</f>
        <v/>
      </c>
      <c r="E3078">
        <f>VLOOKUP('Input EIA Imports Petroleum'!$E3077,'EIA Petroleum Classification'!$A:$B,2,FALSE)</f>
        <v/>
      </c>
    </row>
    <row r="3079" spans="1:5">
      <c r="A3079">
        <f>YEAR(B3079)</f>
        <v/>
      </c>
      <c r="B3079">
        <f>'Input EIA Imports Petroleum'!A3078</f>
        <v/>
      </c>
      <c r="C3079">
        <f>'Input EIA Imports Petroleum'!K3078</f>
        <v/>
      </c>
      <c r="D3079">
        <f>'Input EIA Imports Petroleum'!L3078</f>
        <v/>
      </c>
      <c r="E3079">
        <f>VLOOKUP('Input EIA Imports Petroleum'!$E3078,'EIA Petroleum Classification'!$A:$B,2,FALSE)</f>
        <v/>
      </c>
    </row>
    <row r="3080" spans="1:5">
      <c r="A3080">
        <f>YEAR(B3080)</f>
        <v/>
      </c>
      <c r="B3080">
        <f>'Input EIA Imports Petroleum'!A3079</f>
        <v/>
      </c>
      <c r="C3080">
        <f>'Input EIA Imports Petroleum'!K3079</f>
        <v/>
      </c>
      <c r="D3080">
        <f>'Input EIA Imports Petroleum'!L3079</f>
        <v/>
      </c>
      <c r="E3080">
        <f>VLOOKUP('Input EIA Imports Petroleum'!$E3079,'EIA Petroleum Classification'!$A:$B,2,FALSE)</f>
        <v/>
      </c>
    </row>
    <row r="3081" spans="1:5">
      <c r="A3081">
        <f>YEAR(B3081)</f>
        <v/>
      </c>
      <c r="B3081">
        <f>'Input EIA Imports Petroleum'!A3080</f>
        <v/>
      </c>
      <c r="C3081">
        <f>'Input EIA Imports Petroleum'!K3080</f>
        <v/>
      </c>
      <c r="D3081">
        <f>'Input EIA Imports Petroleum'!L3080</f>
        <v/>
      </c>
      <c r="E3081">
        <f>VLOOKUP('Input EIA Imports Petroleum'!$E3080,'EIA Petroleum Classification'!$A:$B,2,FALSE)</f>
        <v/>
      </c>
    </row>
    <row r="3082" spans="1:5">
      <c r="A3082">
        <f>YEAR(B3082)</f>
        <v/>
      </c>
      <c r="B3082">
        <f>'Input EIA Imports Petroleum'!A3081</f>
        <v/>
      </c>
      <c r="C3082">
        <f>'Input EIA Imports Petroleum'!K3081</f>
        <v/>
      </c>
      <c r="D3082">
        <f>'Input EIA Imports Petroleum'!L3081</f>
        <v/>
      </c>
      <c r="E3082">
        <f>VLOOKUP('Input EIA Imports Petroleum'!$E3081,'EIA Petroleum Classification'!$A:$B,2,FALSE)</f>
        <v/>
      </c>
    </row>
    <row r="3083" spans="1:5">
      <c r="A3083">
        <f>YEAR(B3083)</f>
        <v/>
      </c>
      <c r="B3083">
        <f>'Input EIA Imports Petroleum'!A3082</f>
        <v/>
      </c>
      <c r="C3083">
        <f>'Input EIA Imports Petroleum'!K3082</f>
        <v/>
      </c>
      <c r="D3083">
        <f>'Input EIA Imports Petroleum'!L3082</f>
        <v/>
      </c>
      <c r="E3083">
        <f>VLOOKUP('Input EIA Imports Petroleum'!$E3082,'EIA Petroleum Classification'!$A:$B,2,FALSE)</f>
        <v/>
      </c>
    </row>
    <row r="3084" spans="1:5">
      <c r="A3084">
        <f>YEAR(B3084)</f>
        <v/>
      </c>
      <c r="B3084">
        <f>'Input EIA Imports Petroleum'!A3083</f>
        <v/>
      </c>
      <c r="C3084">
        <f>'Input EIA Imports Petroleum'!K3083</f>
        <v/>
      </c>
      <c r="D3084">
        <f>'Input EIA Imports Petroleum'!L3083</f>
        <v/>
      </c>
      <c r="E3084">
        <f>VLOOKUP('Input EIA Imports Petroleum'!$E3083,'EIA Petroleum Classification'!$A:$B,2,FALSE)</f>
        <v/>
      </c>
    </row>
    <row r="3085" spans="1:5">
      <c r="A3085">
        <f>YEAR(B3085)</f>
        <v/>
      </c>
      <c r="B3085">
        <f>'Input EIA Imports Petroleum'!A3084</f>
        <v/>
      </c>
      <c r="C3085">
        <f>'Input EIA Imports Petroleum'!K3084</f>
        <v/>
      </c>
      <c r="D3085">
        <f>'Input EIA Imports Petroleum'!L3084</f>
        <v/>
      </c>
      <c r="E3085">
        <f>VLOOKUP('Input EIA Imports Petroleum'!$E3084,'EIA Petroleum Classification'!$A:$B,2,FALSE)</f>
        <v/>
      </c>
    </row>
    <row r="3086" spans="1:5">
      <c r="A3086">
        <f>YEAR(B3086)</f>
        <v/>
      </c>
      <c r="B3086">
        <f>'Input EIA Imports Petroleum'!A3085</f>
        <v/>
      </c>
      <c r="C3086">
        <f>'Input EIA Imports Petroleum'!K3085</f>
        <v/>
      </c>
      <c r="D3086">
        <f>'Input EIA Imports Petroleum'!L3085</f>
        <v/>
      </c>
      <c r="E3086">
        <f>VLOOKUP('Input EIA Imports Petroleum'!$E3085,'EIA Petroleum Classification'!$A:$B,2,FALSE)</f>
        <v/>
      </c>
    </row>
    <row r="3087" spans="1:5">
      <c r="A3087">
        <f>YEAR(B3087)</f>
        <v/>
      </c>
      <c r="B3087">
        <f>'Input EIA Imports Petroleum'!A3086</f>
        <v/>
      </c>
      <c r="C3087">
        <f>'Input EIA Imports Petroleum'!K3086</f>
        <v/>
      </c>
      <c r="D3087">
        <f>'Input EIA Imports Petroleum'!L3086</f>
        <v/>
      </c>
      <c r="E3087">
        <f>VLOOKUP('Input EIA Imports Petroleum'!$E3086,'EIA Petroleum Classification'!$A:$B,2,FALSE)</f>
        <v/>
      </c>
    </row>
    <row r="3088" spans="1:5">
      <c r="A3088">
        <f>YEAR(B3088)</f>
        <v/>
      </c>
      <c r="B3088">
        <f>'Input EIA Imports Petroleum'!A3087</f>
        <v/>
      </c>
      <c r="C3088">
        <f>'Input EIA Imports Petroleum'!K3087</f>
        <v/>
      </c>
      <c r="D3088">
        <f>'Input EIA Imports Petroleum'!L3087</f>
        <v/>
      </c>
      <c r="E3088">
        <f>VLOOKUP('Input EIA Imports Petroleum'!$E3087,'EIA Petroleum Classification'!$A:$B,2,FALSE)</f>
        <v/>
      </c>
    </row>
    <row r="3089" spans="1:5">
      <c r="A3089">
        <f>YEAR(B3089)</f>
        <v/>
      </c>
      <c r="B3089">
        <f>'Input EIA Imports Petroleum'!A3088</f>
        <v/>
      </c>
      <c r="C3089">
        <f>'Input EIA Imports Petroleum'!K3088</f>
        <v/>
      </c>
      <c r="D3089">
        <f>'Input EIA Imports Petroleum'!L3088</f>
        <v/>
      </c>
      <c r="E3089">
        <f>VLOOKUP('Input EIA Imports Petroleum'!$E3088,'EIA Petroleum Classification'!$A:$B,2,FALSE)</f>
        <v/>
      </c>
    </row>
    <row r="3090" spans="1:5">
      <c r="A3090">
        <f>YEAR(B3090)</f>
        <v/>
      </c>
      <c r="B3090">
        <f>'Input EIA Imports Petroleum'!A3089</f>
        <v/>
      </c>
      <c r="C3090">
        <f>'Input EIA Imports Petroleum'!K3089</f>
        <v/>
      </c>
      <c r="D3090">
        <f>'Input EIA Imports Petroleum'!L3089</f>
        <v/>
      </c>
      <c r="E3090">
        <f>VLOOKUP('Input EIA Imports Petroleum'!$E3089,'EIA Petroleum Classification'!$A:$B,2,FALSE)</f>
        <v/>
      </c>
    </row>
    <row r="3091" spans="1:5">
      <c r="A3091">
        <f>YEAR(B3091)</f>
        <v/>
      </c>
      <c r="B3091">
        <f>'Input EIA Imports Petroleum'!A3090</f>
        <v/>
      </c>
      <c r="C3091">
        <f>'Input EIA Imports Petroleum'!K3090</f>
        <v/>
      </c>
      <c r="D3091">
        <f>'Input EIA Imports Petroleum'!L3090</f>
        <v/>
      </c>
      <c r="E3091">
        <f>VLOOKUP('Input EIA Imports Petroleum'!$E3090,'EIA Petroleum Classification'!$A:$B,2,FALSE)</f>
        <v/>
      </c>
    </row>
    <row r="3092" spans="1:5">
      <c r="A3092">
        <f>YEAR(B3092)</f>
        <v/>
      </c>
      <c r="B3092">
        <f>'Input EIA Imports Petroleum'!A3091</f>
        <v/>
      </c>
      <c r="C3092">
        <f>'Input EIA Imports Petroleum'!K3091</f>
        <v/>
      </c>
      <c r="D3092">
        <f>'Input EIA Imports Petroleum'!L3091</f>
        <v/>
      </c>
      <c r="E3092">
        <f>VLOOKUP('Input EIA Imports Petroleum'!$E3091,'EIA Petroleum Classification'!$A:$B,2,FALSE)</f>
        <v/>
      </c>
    </row>
    <row r="3093" spans="1:5">
      <c r="A3093">
        <f>YEAR(B3093)</f>
        <v/>
      </c>
      <c r="B3093">
        <f>'Input EIA Imports Petroleum'!A3092</f>
        <v/>
      </c>
      <c r="C3093">
        <f>'Input EIA Imports Petroleum'!K3092</f>
        <v/>
      </c>
      <c r="D3093">
        <f>'Input EIA Imports Petroleum'!L3092</f>
        <v/>
      </c>
      <c r="E3093">
        <f>VLOOKUP('Input EIA Imports Petroleum'!$E3092,'EIA Petroleum Classification'!$A:$B,2,FALSE)</f>
        <v/>
      </c>
    </row>
    <row r="3094" spans="1:5">
      <c r="A3094">
        <f>YEAR(B3094)</f>
        <v/>
      </c>
      <c r="B3094">
        <f>'Input EIA Imports Petroleum'!A3093</f>
        <v/>
      </c>
      <c r="C3094">
        <f>'Input EIA Imports Petroleum'!K3093</f>
        <v/>
      </c>
      <c r="D3094">
        <f>'Input EIA Imports Petroleum'!L3093</f>
        <v/>
      </c>
      <c r="E3094">
        <f>VLOOKUP('Input EIA Imports Petroleum'!$E3093,'EIA Petroleum Classification'!$A:$B,2,FALSE)</f>
        <v/>
      </c>
    </row>
    <row r="3095" spans="1:5">
      <c r="A3095">
        <f>YEAR(B3095)</f>
        <v/>
      </c>
      <c r="B3095">
        <f>'Input EIA Imports Petroleum'!A3094</f>
        <v/>
      </c>
      <c r="C3095">
        <f>'Input EIA Imports Petroleum'!K3094</f>
        <v/>
      </c>
      <c r="D3095">
        <f>'Input EIA Imports Petroleum'!L3094</f>
        <v/>
      </c>
      <c r="E3095">
        <f>VLOOKUP('Input EIA Imports Petroleum'!$E3094,'EIA Petroleum Classification'!$A:$B,2,FALSE)</f>
        <v/>
      </c>
    </row>
    <row r="3096" spans="1:5">
      <c r="A3096">
        <f>YEAR(B3096)</f>
        <v/>
      </c>
      <c r="B3096">
        <f>'Input EIA Imports Petroleum'!A3095</f>
        <v/>
      </c>
      <c r="C3096">
        <f>'Input EIA Imports Petroleum'!K3095</f>
        <v/>
      </c>
      <c r="D3096">
        <f>'Input EIA Imports Petroleum'!L3095</f>
        <v/>
      </c>
      <c r="E3096">
        <f>VLOOKUP('Input EIA Imports Petroleum'!$E3095,'EIA Petroleum Classification'!$A:$B,2,FALSE)</f>
        <v/>
      </c>
    </row>
    <row r="3097" spans="1:5">
      <c r="A3097">
        <f>YEAR(B3097)</f>
        <v/>
      </c>
      <c r="B3097">
        <f>'Input EIA Imports Petroleum'!A3096</f>
        <v/>
      </c>
      <c r="C3097">
        <f>'Input EIA Imports Petroleum'!K3096</f>
        <v/>
      </c>
      <c r="D3097">
        <f>'Input EIA Imports Petroleum'!L3096</f>
        <v/>
      </c>
      <c r="E3097">
        <f>VLOOKUP('Input EIA Imports Petroleum'!$E3096,'EIA Petroleum Classification'!$A:$B,2,FALSE)</f>
        <v/>
      </c>
    </row>
    <row r="3098" spans="1:5">
      <c r="A3098">
        <f>YEAR(B3098)</f>
        <v/>
      </c>
      <c r="B3098">
        <f>'Input EIA Imports Petroleum'!A3097</f>
        <v/>
      </c>
      <c r="C3098">
        <f>'Input EIA Imports Petroleum'!K3097</f>
        <v/>
      </c>
      <c r="D3098">
        <f>'Input EIA Imports Petroleum'!L3097</f>
        <v/>
      </c>
      <c r="E3098">
        <f>VLOOKUP('Input EIA Imports Petroleum'!$E3097,'EIA Petroleum Classification'!$A:$B,2,FALSE)</f>
        <v/>
      </c>
    </row>
    <row r="3099" spans="1:5">
      <c r="A3099">
        <f>YEAR(B3099)</f>
        <v/>
      </c>
      <c r="B3099">
        <f>'Input EIA Imports Petroleum'!A3098</f>
        <v/>
      </c>
      <c r="C3099">
        <f>'Input EIA Imports Petroleum'!K3098</f>
        <v/>
      </c>
      <c r="D3099">
        <f>'Input EIA Imports Petroleum'!L3098</f>
        <v/>
      </c>
      <c r="E3099">
        <f>VLOOKUP('Input EIA Imports Petroleum'!$E3098,'EIA Petroleum Classification'!$A:$B,2,FALSE)</f>
        <v/>
      </c>
    </row>
    <row r="3100" spans="1:5">
      <c r="A3100">
        <f>YEAR(B3100)</f>
        <v/>
      </c>
      <c r="B3100">
        <f>'Input EIA Imports Petroleum'!A3099</f>
        <v/>
      </c>
      <c r="C3100">
        <f>'Input EIA Imports Petroleum'!K3099</f>
        <v/>
      </c>
      <c r="D3100">
        <f>'Input EIA Imports Petroleum'!L3099</f>
        <v/>
      </c>
      <c r="E3100">
        <f>VLOOKUP('Input EIA Imports Petroleum'!$E3099,'EIA Petroleum Classification'!$A:$B,2,FALSE)</f>
        <v/>
      </c>
    </row>
    <row r="3101" spans="1:5">
      <c r="A3101">
        <f>YEAR(B3101)</f>
        <v/>
      </c>
      <c r="B3101">
        <f>'Input EIA Imports Petroleum'!A3100</f>
        <v/>
      </c>
      <c r="C3101">
        <f>'Input EIA Imports Petroleum'!K3100</f>
        <v/>
      </c>
      <c r="D3101">
        <f>'Input EIA Imports Petroleum'!L3100</f>
        <v/>
      </c>
      <c r="E3101">
        <f>VLOOKUP('Input EIA Imports Petroleum'!$E3100,'EIA Petroleum Classification'!$A:$B,2,FALSE)</f>
        <v/>
      </c>
    </row>
    <row r="3102" spans="1:5">
      <c r="A3102">
        <f>YEAR(B3102)</f>
        <v/>
      </c>
      <c r="B3102">
        <f>'Input EIA Imports Petroleum'!A3101</f>
        <v/>
      </c>
      <c r="C3102">
        <f>'Input EIA Imports Petroleum'!K3101</f>
        <v/>
      </c>
      <c r="D3102">
        <f>'Input EIA Imports Petroleum'!L3101</f>
        <v/>
      </c>
      <c r="E3102">
        <f>VLOOKUP('Input EIA Imports Petroleum'!$E3101,'EIA Petroleum Classification'!$A:$B,2,FALSE)</f>
        <v/>
      </c>
    </row>
    <row r="3103" spans="1:5">
      <c r="A3103">
        <f>YEAR(B3103)</f>
        <v/>
      </c>
      <c r="B3103">
        <f>'Input EIA Imports Petroleum'!A3102</f>
        <v/>
      </c>
      <c r="C3103">
        <f>'Input EIA Imports Petroleum'!K3102</f>
        <v/>
      </c>
      <c r="D3103">
        <f>'Input EIA Imports Petroleum'!L3102</f>
        <v/>
      </c>
      <c r="E3103">
        <f>VLOOKUP('Input EIA Imports Petroleum'!$E3102,'EIA Petroleum Classification'!$A:$B,2,FALSE)</f>
        <v/>
      </c>
    </row>
    <row r="3104" spans="1:5">
      <c r="A3104">
        <f>YEAR(B3104)</f>
        <v/>
      </c>
      <c r="B3104">
        <f>'Input EIA Imports Petroleum'!A3103</f>
        <v/>
      </c>
      <c r="C3104">
        <f>'Input EIA Imports Petroleum'!K3103</f>
        <v/>
      </c>
      <c r="D3104">
        <f>'Input EIA Imports Petroleum'!L3103</f>
        <v/>
      </c>
      <c r="E3104">
        <f>VLOOKUP('Input EIA Imports Petroleum'!$E3103,'EIA Petroleum Classification'!$A:$B,2,FALSE)</f>
        <v/>
      </c>
    </row>
    <row r="3105" spans="1:5">
      <c r="A3105">
        <f>YEAR(B3105)</f>
        <v/>
      </c>
      <c r="B3105">
        <f>'Input EIA Imports Petroleum'!A3104</f>
        <v/>
      </c>
      <c r="C3105">
        <f>'Input EIA Imports Petroleum'!K3104</f>
        <v/>
      </c>
      <c r="D3105">
        <f>'Input EIA Imports Petroleum'!L3104</f>
        <v/>
      </c>
      <c r="E3105">
        <f>VLOOKUP('Input EIA Imports Petroleum'!$E3104,'EIA Petroleum Classification'!$A:$B,2,FALSE)</f>
        <v/>
      </c>
    </row>
    <row r="3106" spans="1:5">
      <c r="A3106">
        <f>YEAR(B3106)</f>
        <v/>
      </c>
      <c r="B3106">
        <f>'Input EIA Imports Petroleum'!A3105</f>
        <v/>
      </c>
      <c r="C3106">
        <f>'Input EIA Imports Petroleum'!K3105</f>
        <v/>
      </c>
      <c r="D3106">
        <f>'Input EIA Imports Petroleum'!L3105</f>
        <v/>
      </c>
      <c r="E3106">
        <f>VLOOKUP('Input EIA Imports Petroleum'!$E3105,'EIA Petroleum Classification'!$A:$B,2,FALSE)</f>
        <v/>
      </c>
    </row>
    <row r="3107" spans="1:5">
      <c r="A3107">
        <f>YEAR(B3107)</f>
        <v/>
      </c>
      <c r="B3107">
        <f>'Input EIA Imports Petroleum'!A3106</f>
        <v/>
      </c>
      <c r="C3107">
        <f>'Input EIA Imports Petroleum'!K3106</f>
        <v/>
      </c>
      <c r="D3107">
        <f>'Input EIA Imports Petroleum'!L3106</f>
        <v/>
      </c>
      <c r="E3107">
        <f>VLOOKUP('Input EIA Imports Petroleum'!$E3106,'EIA Petroleum Classification'!$A:$B,2,FALSE)</f>
        <v/>
      </c>
    </row>
    <row r="3108" spans="1:5">
      <c r="A3108">
        <f>YEAR(B3108)</f>
        <v/>
      </c>
      <c r="B3108">
        <f>'Input EIA Imports Petroleum'!A3107</f>
        <v/>
      </c>
      <c r="C3108">
        <f>'Input EIA Imports Petroleum'!K3107</f>
        <v/>
      </c>
      <c r="D3108">
        <f>'Input EIA Imports Petroleum'!L3107</f>
        <v/>
      </c>
      <c r="E3108">
        <f>VLOOKUP('Input EIA Imports Petroleum'!$E3107,'EIA Petroleum Classification'!$A:$B,2,FALSE)</f>
        <v/>
      </c>
    </row>
    <row r="3109" spans="1:5">
      <c r="A3109">
        <f>YEAR(B3109)</f>
        <v/>
      </c>
      <c r="B3109">
        <f>'Input EIA Imports Petroleum'!A3108</f>
        <v/>
      </c>
      <c r="C3109">
        <f>'Input EIA Imports Petroleum'!K3108</f>
        <v/>
      </c>
      <c r="D3109">
        <f>'Input EIA Imports Petroleum'!L3108</f>
        <v/>
      </c>
      <c r="E3109">
        <f>VLOOKUP('Input EIA Imports Petroleum'!$E3108,'EIA Petroleum Classification'!$A:$B,2,FALSE)</f>
        <v/>
      </c>
    </row>
    <row r="3110" spans="1:5">
      <c r="A3110">
        <f>YEAR(B3110)</f>
        <v/>
      </c>
      <c r="B3110">
        <f>'Input EIA Imports Petroleum'!A3109</f>
        <v/>
      </c>
      <c r="C3110">
        <f>'Input EIA Imports Petroleum'!K3109</f>
        <v/>
      </c>
      <c r="D3110">
        <f>'Input EIA Imports Petroleum'!L3109</f>
        <v/>
      </c>
      <c r="E3110">
        <f>VLOOKUP('Input EIA Imports Petroleum'!$E3109,'EIA Petroleum Classification'!$A:$B,2,FALSE)</f>
        <v/>
      </c>
    </row>
    <row r="3111" spans="1:5">
      <c r="A3111">
        <f>YEAR(B3111)</f>
        <v/>
      </c>
      <c r="B3111">
        <f>'Input EIA Imports Petroleum'!A3110</f>
        <v/>
      </c>
      <c r="C3111">
        <f>'Input EIA Imports Petroleum'!K3110</f>
        <v/>
      </c>
      <c r="D3111">
        <f>'Input EIA Imports Petroleum'!L3110</f>
        <v/>
      </c>
      <c r="E3111">
        <f>VLOOKUP('Input EIA Imports Petroleum'!$E3110,'EIA Petroleum Classification'!$A:$B,2,FALSE)</f>
        <v/>
      </c>
    </row>
    <row r="3112" spans="1:5">
      <c r="A3112">
        <f>YEAR(B3112)</f>
        <v/>
      </c>
      <c r="B3112">
        <f>'Input EIA Imports Petroleum'!A3111</f>
        <v/>
      </c>
      <c r="C3112">
        <f>'Input EIA Imports Petroleum'!K3111</f>
        <v/>
      </c>
      <c r="D3112">
        <f>'Input EIA Imports Petroleum'!L3111</f>
        <v/>
      </c>
      <c r="E3112">
        <f>VLOOKUP('Input EIA Imports Petroleum'!$E3111,'EIA Petroleum Classification'!$A:$B,2,FALSE)</f>
        <v/>
      </c>
    </row>
    <row r="3113" spans="1:5">
      <c r="A3113">
        <f>YEAR(B3113)</f>
        <v/>
      </c>
      <c r="B3113">
        <f>'Input EIA Imports Petroleum'!A3112</f>
        <v/>
      </c>
      <c r="C3113">
        <f>'Input EIA Imports Petroleum'!K3112</f>
        <v/>
      </c>
      <c r="D3113">
        <f>'Input EIA Imports Petroleum'!L3112</f>
        <v/>
      </c>
      <c r="E3113">
        <f>VLOOKUP('Input EIA Imports Petroleum'!$E3112,'EIA Petroleum Classification'!$A:$B,2,FALSE)</f>
        <v/>
      </c>
    </row>
    <row r="3114" spans="1:5">
      <c r="A3114">
        <f>YEAR(B3114)</f>
        <v/>
      </c>
      <c r="B3114">
        <f>'Input EIA Imports Petroleum'!A3113</f>
        <v/>
      </c>
      <c r="C3114">
        <f>'Input EIA Imports Petroleum'!K3113</f>
        <v/>
      </c>
      <c r="D3114">
        <f>'Input EIA Imports Petroleum'!L3113</f>
        <v/>
      </c>
      <c r="E3114">
        <f>VLOOKUP('Input EIA Imports Petroleum'!$E3113,'EIA Petroleum Classification'!$A:$B,2,FALSE)</f>
        <v/>
      </c>
    </row>
    <row r="3115" spans="1:5">
      <c r="A3115">
        <f>YEAR(B3115)</f>
        <v/>
      </c>
      <c r="B3115">
        <f>'Input EIA Imports Petroleum'!A3114</f>
        <v/>
      </c>
      <c r="C3115">
        <f>'Input EIA Imports Petroleum'!K3114</f>
        <v/>
      </c>
      <c r="D3115">
        <f>'Input EIA Imports Petroleum'!L3114</f>
        <v/>
      </c>
      <c r="E3115">
        <f>VLOOKUP('Input EIA Imports Petroleum'!$E3114,'EIA Petroleum Classification'!$A:$B,2,FALSE)</f>
        <v/>
      </c>
    </row>
    <row r="3116" spans="1:5">
      <c r="A3116">
        <f>YEAR(B3116)</f>
        <v/>
      </c>
      <c r="B3116">
        <f>'Input EIA Imports Petroleum'!A3115</f>
        <v/>
      </c>
      <c r="C3116">
        <f>'Input EIA Imports Petroleum'!K3115</f>
        <v/>
      </c>
      <c r="D3116">
        <f>'Input EIA Imports Petroleum'!L3115</f>
        <v/>
      </c>
      <c r="E3116">
        <f>VLOOKUP('Input EIA Imports Petroleum'!$E3115,'EIA Petroleum Classification'!$A:$B,2,FALSE)</f>
        <v/>
      </c>
    </row>
    <row r="3117" spans="1:5">
      <c r="A3117">
        <f>YEAR(B3117)</f>
        <v/>
      </c>
      <c r="B3117">
        <f>'Input EIA Imports Petroleum'!A3116</f>
        <v/>
      </c>
      <c r="C3117">
        <f>'Input EIA Imports Petroleum'!K3116</f>
        <v/>
      </c>
      <c r="D3117">
        <f>'Input EIA Imports Petroleum'!L3116</f>
        <v/>
      </c>
      <c r="E3117">
        <f>VLOOKUP('Input EIA Imports Petroleum'!$E3116,'EIA Petroleum Classification'!$A:$B,2,FALSE)</f>
        <v/>
      </c>
    </row>
    <row r="3118" spans="1:5">
      <c r="A3118">
        <f>YEAR(B3118)</f>
        <v/>
      </c>
      <c r="B3118">
        <f>'Input EIA Imports Petroleum'!A3117</f>
        <v/>
      </c>
      <c r="C3118">
        <f>'Input EIA Imports Petroleum'!K3117</f>
        <v/>
      </c>
      <c r="D3118">
        <f>'Input EIA Imports Petroleum'!L3117</f>
        <v/>
      </c>
      <c r="E3118">
        <f>VLOOKUP('Input EIA Imports Petroleum'!$E3117,'EIA Petroleum Classification'!$A:$B,2,FALSE)</f>
        <v/>
      </c>
    </row>
    <row r="3119" spans="1:5">
      <c r="A3119">
        <f>YEAR(B3119)</f>
        <v/>
      </c>
      <c r="B3119">
        <f>'Input EIA Imports Petroleum'!A3118</f>
        <v/>
      </c>
      <c r="C3119">
        <f>'Input EIA Imports Petroleum'!K3118</f>
        <v/>
      </c>
      <c r="D3119">
        <f>'Input EIA Imports Petroleum'!L3118</f>
        <v/>
      </c>
      <c r="E3119">
        <f>VLOOKUP('Input EIA Imports Petroleum'!$E3118,'EIA Petroleum Classification'!$A:$B,2,FALSE)</f>
        <v/>
      </c>
    </row>
    <row r="3120" spans="1:5">
      <c r="A3120">
        <f>YEAR(B3120)</f>
        <v/>
      </c>
      <c r="B3120">
        <f>'Input EIA Imports Petroleum'!A3119</f>
        <v/>
      </c>
      <c r="C3120">
        <f>'Input EIA Imports Petroleum'!K3119</f>
        <v/>
      </c>
      <c r="D3120">
        <f>'Input EIA Imports Petroleum'!L3119</f>
        <v/>
      </c>
      <c r="E3120">
        <f>VLOOKUP('Input EIA Imports Petroleum'!$E3119,'EIA Petroleum Classification'!$A:$B,2,FALSE)</f>
        <v/>
      </c>
    </row>
    <row r="3121" spans="1:5">
      <c r="A3121">
        <f>YEAR(B3121)</f>
        <v/>
      </c>
      <c r="B3121">
        <f>'Input EIA Imports Petroleum'!A3120</f>
        <v/>
      </c>
      <c r="C3121">
        <f>'Input EIA Imports Petroleum'!K3120</f>
        <v/>
      </c>
      <c r="D3121">
        <f>'Input EIA Imports Petroleum'!L3120</f>
        <v/>
      </c>
      <c r="E3121">
        <f>VLOOKUP('Input EIA Imports Petroleum'!$E3120,'EIA Petroleum Classification'!$A:$B,2,FALSE)</f>
        <v/>
      </c>
    </row>
    <row r="3122" spans="1:5">
      <c r="A3122">
        <f>YEAR(B3122)</f>
        <v/>
      </c>
      <c r="B3122">
        <f>'Input EIA Imports Petroleum'!A3121</f>
        <v/>
      </c>
      <c r="C3122">
        <f>'Input EIA Imports Petroleum'!K3121</f>
        <v/>
      </c>
      <c r="D3122">
        <f>'Input EIA Imports Petroleum'!L3121</f>
        <v/>
      </c>
      <c r="E3122">
        <f>VLOOKUP('Input EIA Imports Petroleum'!$E3121,'EIA Petroleum Classification'!$A:$B,2,FALSE)</f>
        <v/>
      </c>
    </row>
    <row r="3123" spans="1:5">
      <c r="A3123">
        <f>YEAR(B3123)</f>
        <v/>
      </c>
      <c r="B3123">
        <f>'Input EIA Imports Petroleum'!A3122</f>
        <v/>
      </c>
      <c r="C3123">
        <f>'Input EIA Imports Petroleum'!K3122</f>
        <v/>
      </c>
      <c r="D3123">
        <f>'Input EIA Imports Petroleum'!L3122</f>
        <v/>
      </c>
      <c r="E3123">
        <f>VLOOKUP('Input EIA Imports Petroleum'!$E3122,'EIA Petroleum Classification'!$A:$B,2,FALSE)</f>
        <v/>
      </c>
    </row>
    <row r="3124" spans="1:5">
      <c r="A3124">
        <f>YEAR(B3124)</f>
        <v/>
      </c>
      <c r="B3124">
        <f>'Input EIA Imports Petroleum'!A3123</f>
        <v/>
      </c>
      <c r="C3124">
        <f>'Input EIA Imports Petroleum'!K3123</f>
        <v/>
      </c>
      <c r="D3124">
        <f>'Input EIA Imports Petroleum'!L3123</f>
        <v/>
      </c>
      <c r="E3124">
        <f>VLOOKUP('Input EIA Imports Petroleum'!$E3123,'EIA Petroleum Classification'!$A:$B,2,FALSE)</f>
        <v/>
      </c>
    </row>
    <row r="3125" spans="1:5">
      <c r="A3125">
        <f>YEAR(B3125)</f>
        <v/>
      </c>
      <c r="B3125">
        <f>'Input EIA Imports Petroleum'!A3124</f>
        <v/>
      </c>
      <c r="C3125">
        <f>'Input EIA Imports Petroleum'!K3124</f>
        <v/>
      </c>
      <c r="D3125">
        <f>'Input EIA Imports Petroleum'!L3124</f>
        <v/>
      </c>
      <c r="E3125">
        <f>VLOOKUP('Input EIA Imports Petroleum'!$E3124,'EIA Petroleum Classification'!$A:$B,2,FALSE)</f>
        <v/>
      </c>
    </row>
    <row r="3126" spans="1:5">
      <c r="A3126">
        <f>YEAR(B3126)</f>
        <v/>
      </c>
      <c r="B3126">
        <f>'Input EIA Imports Petroleum'!A3125</f>
        <v/>
      </c>
      <c r="C3126">
        <f>'Input EIA Imports Petroleum'!K3125</f>
        <v/>
      </c>
      <c r="D3126">
        <f>'Input EIA Imports Petroleum'!L3125</f>
        <v/>
      </c>
      <c r="E3126">
        <f>VLOOKUP('Input EIA Imports Petroleum'!$E3125,'EIA Petroleum Classification'!$A:$B,2,FALSE)</f>
        <v/>
      </c>
    </row>
    <row r="3127" spans="1:5">
      <c r="A3127">
        <f>YEAR(B3127)</f>
        <v/>
      </c>
      <c r="B3127">
        <f>'Input EIA Imports Petroleum'!A3126</f>
        <v/>
      </c>
      <c r="C3127">
        <f>'Input EIA Imports Petroleum'!K3126</f>
        <v/>
      </c>
      <c r="D3127">
        <f>'Input EIA Imports Petroleum'!L3126</f>
        <v/>
      </c>
      <c r="E3127">
        <f>VLOOKUP('Input EIA Imports Petroleum'!$E3126,'EIA Petroleum Classification'!$A:$B,2,FALSE)</f>
        <v/>
      </c>
    </row>
    <row r="3128" spans="1:5">
      <c r="A3128">
        <f>YEAR(B3128)</f>
        <v/>
      </c>
      <c r="B3128">
        <f>'Input EIA Imports Petroleum'!A3127</f>
        <v/>
      </c>
      <c r="C3128">
        <f>'Input EIA Imports Petroleum'!K3127</f>
        <v/>
      </c>
      <c r="D3128">
        <f>'Input EIA Imports Petroleum'!L3127</f>
        <v/>
      </c>
      <c r="E3128">
        <f>VLOOKUP('Input EIA Imports Petroleum'!$E3127,'EIA Petroleum Classification'!$A:$B,2,FALSE)</f>
        <v/>
      </c>
    </row>
    <row r="3129" spans="1:5">
      <c r="A3129">
        <f>YEAR(B3129)</f>
        <v/>
      </c>
      <c r="B3129">
        <f>'Input EIA Imports Petroleum'!A3128</f>
        <v/>
      </c>
      <c r="C3129">
        <f>'Input EIA Imports Petroleum'!K3128</f>
        <v/>
      </c>
      <c r="D3129">
        <f>'Input EIA Imports Petroleum'!L3128</f>
        <v/>
      </c>
      <c r="E3129">
        <f>VLOOKUP('Input EIA Imports Petroleum'!$E3128,'EIA Petroleum Classification'!$A:$B,2,FALSE)</f>
        <v/>
      </c>
    </row>
    <row r="3130" spans="1:5">
      <c r="A3130">
        <f>YEAR(B3130)</f>
        <v/>
      </c>
      <c r="B3130">
        <f>'Input EIA Imports Petroleum'!A3129</f>
        <v/>
      </c>
      <c r="C3130">
        <f>'Input EIA Imports Petroleum'!K3129</f>
        <v/>
      </c>
      <c r="D3130">
        <f>'Input EIA Imports Petroleum'!L3129</f>
        <v/>
      </c>
      <c r="E3130">
        <f>VLOOKUP('Input EIA Imports Petroleum'!$E3129,'EIA Petroleum Classification'!$A:$B,2,FALSE)</f>
        <v/>
      </c>
    </row>
    <row r="3131" spans="1:5">
      <c r="A3131">
        <f>YEAR(B3131)</f>
        <v/>
      </c>
      <c r="B3131">
        <f>'Input EIA Imports Petroleum'!A3130</f>
        <v/>
      </c>
      <c r="C3131">
        <f>'Input EIA Imports Petroleum'!K3130</f>
        <v/>
      </c>
      <c r="D3131">
        <f>'Input EIA Imports Petroleum'!L3130</f>
        <v/>
      </c>
      <c r="E3131">
        <f>VLOOKUP('Input EIA Imports Petroleum'!$E3130,'EIA Petroleum Classification'!$A:$B,2,FALSE)</f>
        <v/>
      </c>
    </row>
    <row r="3132" spans="1:5">
      <c r="A3132">
        <f>YEAR(B3132)</f>
        <v/>
      </c>
      <c r="B3132">
        <f>'Input EIA Imports Petroleum'!A3131</f>
        <v/>
      </c>
      <c r="C3132">
        <f>'Input EIA Imports Petroleum'!K3131</f>
        <v/>
      </c>
      <c r="D3132">
        <f>'Input EIA Imports Petroleum'!L3131</f>
        <v/>
      </c>
      <c r="E3132">
        <f>VLOOKUP('Input EIA Imports Petroleum'!$E3131,'EIA Petroleum Classification'!$A:$B,2,FALSE)</f>
        <v/>
      </c>
    </row>
    <row r="3133" spans="1:5">
      <c r="A3133">
        <f>YEAR(B3133)</f>
        <v/>
      </c>
      <c r="B3133">
        <f>'Input EIA Imports Petroleum'!A3132</f>
        <v/>
      </c>
      <c r="C3133">
        <f>'Input EIA Imports Petroleum'!K3132</f>
        <v/>
      </c>
      <c r="D3133">
        <f>'Input EIA Imports Petroleum'!L3132</f>
        <v/>
      </c>
      <c r="E3133">
        <f>VLOOKUP('Input EIA Imports Petroleum'!$E3132,'EIA Petroleum Classification'!$A:$B,2,FALSE)</f>
        <v/>
      </c>
    </row>
    <row r="3134" spans="1:5">
      <c r="A3134">
        <f>YEAR(B3134)</f>
        <v/>
      </c>
      <c r="B3134">
        <f>'Input EIA Imports Petroleum'!A3133</f>
        <v/>
      </c>
      <c r="C3134">
        <f>'Input EIA Imports Petroleum'!K3133</f>
        <v/>
      </c>
      <c r="D3134">
        <f>'Input EIA Imports Petroleum'!L3133</f>
        <v/>
      </c>
      <c r="E3134">
        <f>VLOOKUP('Input EIA Imports Petroleum'!$E3133,'EIA Petroleum Classification'!$A:$B,2,FALSE)</f>
        <v/>
      </c>
    </row>
    <row r="3135" spans="1:5">
      <c r="A3135">
        <f>YEAR(B3135)</f>
        <v/>
      </c>
      <c r="B3135">
        <f>'Input EIA Imports Petroleum'!A3134</f>
        <v/>
      </c>
      <c r="C3135">
        <f>'Input EIA Imports Petroleum'!K3134</f>
        <v/>
      </c>
      <c r="D3135">
        <f>'Input EIA Imports Petroleum'!L3134</f>
        <v/>
      </c>
      <c r="E3135">
        <f>VLOOKUP('Input EIA Imports Petroleum'!$E3134,'EIA Petroleum Classification'!$A:$B,2,FALSE)</f>
        <v/>
      </c>
    </row>
    <row r="3136" spans="1:5">
      <c r="A3136">
        <f>YEAR(B3136)</f>
        <v/>
      </c>
      <c r="B3136">
        <f>'Input EIA Imports Petroleum'!A3135</f>
        <v/>
      </c>
      <c r="C3136">
        <f>'Input EIA Imports Petroleum'!K3135</f>
        <v/>
      </c>
      <c r="D3136">
        <f>'Input EIA Imports Petroleum'!L3135</f>
        <v/>
      </c>
      <c r="E3136">
        <f>VLOOKUP('Input EIA Imports Petroleum'!$E3135,'EIA Petroleum Classification'!$A:$B,2,FALSE)</f>
        <v/>
      </c>
    </row>
    <row r="3137" spans="1:5">
      <c r="A3137">
        <f>YEAR(B3137)</f>
        <v/>
      </c>
      <c r="B3137">
        <f>'Input EIA Imports Petroleum'!A3136</f>
        <v/>
      </c>
      <c r="C3137">
        <f>'Input EIA Imports Petroleum'!K3136</f>
        <v/>
      </c>
      <c r="D3137">
        <f>'Input EIA Imports Petroleum'!L3136</f>
        <v/>
      </c>
      <c r="E3137">
        <f>VLOOKUP('Input EIA Imports Petroleum'!$E3136,'EIA Petroleum Classification'!$A:$B,2,FALSE)</f>
        <v/>
      </c>
    </row>
    <row r="3138" spans="1:5">
      <c r="A3138">
        <f>YEAR(B3138)</f>
        <v/>
      </c>
      <c r="B3138">
        <f>'Input EIA Imports Petroleum'!A3137</f>
        <v/>
      </c>
      <c r="C3138">
        <f>'Input EIA Imports Petroleum'!K3137</f>
        <v/>
      </c>
      <c r="D3138">
        <f>'Input EIA Imports Petroleum'!L3137</f>
        <v/>
      </c>
      <c r="E3138">
        <f>VLOOKUP('Input EIA Imports Petroleum'!$E3137,'EIA Petroleum Classification'!$A:$B,2,FALSE)</f>
        <v/>
      </c>
    </row>
    <row r="3139" spans="1:5">
      <c r="A3139">
        <f>YEAR(B3139)</f>
        <v/>
      </c>
      <c r="B3139">
        <f>'Input EIA Imports Petroleum'!A3138</f>
        <v/>
      </c>
      <c r="C3139">
        <f>'Input EIA Imports Petroleum'!K3138</f>
        <v/>
      </c>
      <c r="D3139">
        <f>'Input EIA Imports Petroleum'!L3138</f>
        <v/>
      </c>
      <c r="E3139">
        <f>VLOOKUP('Input EIA Imports Petroleum'!$E3138,'EIA Petroleum Classification'!$A:$B,2,FALSE)</f>
        <v/>
      </c>
    </row>
    <row r="3140" spans="1:5">
      <c r="A3140">
        <f>YEAR(B3140)</f>
        <v/>
      </c>
      <c r="B3140">
        <f>'Input EIA Imports Petroleum'!A3139</f>
        <v/>
      </c>
      <c r="C3140">
        <f>'Input EIA Imports Petroleum'!K3139</f>
        <v/>
      </c>
      <c r="D3140">
        <f>'Input EIA Imports Petroleum'!L3139</f>
        <v/>
      </c>
      <c r="E3140">
        <f>VLOOKUP('Input EIA Imports Petroleum'!$E3139,'EIA Petroleum Classification'!$A:$B,2,FALSE)</f>
        <v/>
      </c>
    </row>
    <row r="3141" spans="1:5">
      <c r="A3141">
        <f>YEAR(B3141)</f>
        <v/>
      </c>
      <c r="B3141">
        <f>'Input EIA Imports Petroleum'!A3140</f>
        <v/>
      </c>
      <c r="C3141">
        <f>'Input EIA Imports Petroleum'!K3140</f>
        <v/>
      </c>
      <c r="D3141">
        <f>'Input EIA Imports Petroleum'!L3140</f>
        <v/>
      </c>
      <c r="E3141">
        <f>VLOOKUP('Input EIA Imports Petroleum'!$E3140,'EIA Petroleum Classification'!$A:$B,2,FALSE)</f>
        <v/>
      </c>
    </row>
    <row r="3142" spans="1:5">
      <c r="A3142">
        <f>YEAR(B3142)</f>
        <v/>
      </c>
      <c r="B3142">
        <f>'Input EIA Imports Petroleum'!A3141</f>
        <v/>
      </c>
      <c r="C3142">
        <f>'Input EIA Imports Petroleum'!K3141</f>
        <v/>
      </c>
      <c r="D3142">
        <f>'Input EIA Imports Petroleum'!L3141</f>
        <v/>
      </c>
      <c r="E3142">
        <f>VLOOKUP('Input EIA Imports Petroleum'!$E3141,'EIA Petroleum Classification'!$A:$B,2,FALSE)</f>
        <v/>
      </c>
    </row>
    <row r="3143" spans="1:5">
      <c r="A3143">
        <f>YEAR(B3143)</f>
        <v/>
      </c>
      <c r="B3143">
        <f>'Input EIA Imports Petroleum'!A3142</f>
        <v/>
      </c>
      <c r="C3143">
        <f>'Input EIA Imports Petroleum'!K3142</f>
        <v/>
      </c>
      <c r="D3143">
        <f>'Input EIA Imports Petroleum'!L3142</f>
        <v/>
      </c>
      <c r="E3143">
        <f>VLOOKUP('Input EIA Imports Petroleum'!$E3142,'EIA Petroleum Classification'!$A:$B,2,FALSE)</f>
        <v/>
      </c>
    </row>
    <row r="3144" spans="1:5">
      <c r="A3144">
        <f>YEAR(B3144)</f>
        <v/>
      </c>
      <c r="B3144">
        <f>'Input EIA Imports Petroleum'!A3143</f>
        <v/>
      </c>
      <c r="C3144">
        <f>'Input EIA Imports Petroleum'!K3143</f>
        <v/>
      </c>
      <c r="D3144">
        <f>'Input EIA Imports Petroleum'!L3143</f>
        <v/>
      </c>
      <c r="E3144">
        <f>VLOOKUP('Input EIA Imports Petroleum'!$E3143,'EIA Petroleum Classification'!$A:$B,2,FALSE)</f>
        <v/>
      </c>
    </row>
    <row r="3145" spans="1:5">
      <c r="A3145">
        <f>YEAR(B3145)</f>
        <v/>
      </c>
      <c r="B3145">
        <f>'Input EIA Imports Petroleum'!A3144</f>
        <v/>
      </c>
      <c r="C3145">
        <f>'Input EIA Imports Petroleum'!K3144</f>
        <v/>
      </c>
      <c r="D3145">
        <f>'Input EIA Imports Petroleum'!L3144</f>
        <v/>
      </c>
      <c r="E3145">
        <f>VLOOKUP('Input EIA Imports Petroleum'!$E3144,'EIA Petroleum Classification'!$A:$B,2,FALSE)</f>
        <v/>
      </c>
    </row>
    <row r="3146" spans="1:5">
      <c r="A3146">
        <f>YEAR(B3146)</f>
        <v/>
      </c>
      <c r="B3146">
        <f>'Input EIA Imports Petroleum'!A3145</f>
        <v/>
      </c>
      <c r="C3146">
        <f>'Input EIA Imports Petroleum'!K3145</f>
        <v/>
      </c>
      <c r="D3146">
        <f>'Input EIA Imports Petroleum'!L3145</f>
        <v/>
      </c>
      <c r="E3146">
        <f>VLOOKUP('Input EIA Imports Petroleum'!$E3145,'EIA Petroleum Classification'!$A:$B,2,FALSE)</f>
        <v/>
      </c>
    </row>
    <row r="3147" spans="1:5">
      <c r="A3147">
        <f>YEAR(B3147)</f>
        <v/>
      </c>
      <c r="B3147">
        <f>'Input EIA Imports Petroleum'!A3146</f>
        <v/>
      </c>
      <c r="C3147">
        <f>'Input EIA Imports Petroleum'!K3146</f>
        <v/>
      </c>
      <c r="D3147">
        <f>'Input EIA Imports Petroleum'!L3146</f>
        <v/>
      </c>
      <c r="E3147">
        <f>VLOOKUP('Input EIA Imports Petroleum'!$E3146,'EIA Petroleum Classification'!$A:$B,2,FALSE)</f>
        <v/>
      </c>
    </row>
    <row r="3148" spans="1:5">
      <c r="A3148">
        <f>YEAR(B3148)</f>
        <v/>
      </c>
      <c r="B3148">
        <f>'Input EIA Imports Petroleum'!A3147</f>
        <v/>
      </c>
      <c r="C3148">
        <f>'Input EIA Imports Petroleum'!K3147</f>
        <v/>
      </c>
      <c r="D3148">
        <f>'Input EIA Imports Petroleum'!L3147</f>
        <v/>
      </c>
      <c r="E3148">
        <f>VLOOKUP('Input EIA Imports Petroleum'!$E3147,'EIA Petroleum Classification'!$A:$B,2,FALSE)</f>
        <v/>
      </c>
    </row>
    <row r="3149" spans="1:5">
      <c r="A3149">
        <f>YEAR(B3149)</f>
        <v/>
      </c>
      <c r="B3149">
        <f>'Input EIA Imports Petroleum'!A3148</f>
        <v/>
      </c>
      <c r="C3149">
        <f>'Input EIA Imports Petroleum'!K3148</f>
        <v/>
      </c>
      <c r="D3149">
        <f>'Input EIA Imports Petroleum'!L3148</f>
        <v/>
      </c>
      <c r="E3149">
        <f>VLOOKUP('Input EIA Imports Petroleum'!$E3148,'EIA Petroleum Classification'!$A:$B,2,FALSE)</f>
        <v/>
      </c>
    </row>
    <row r="3150" spans="1:5">
      <c r="A3150">
        <f>YEAR(B3150)</f>
        <v/>
      </c>
      <c r="B3150">
        <f>'Input EIA Imports Petroleum'!A3149</f>
        <v/>
      </c>
      <c r="C3150">
        <f>'Input EIA Imports Petroleum'!K3149</f>
        <v/>
      </c>
      <c r="D3150">
        <f>'Input EIA Imports Petroleum'!L3149</f>
        <v/>
      </c>
      <c r="E3150">
        <f>VLOOKUP('Input EIA Imports Petroleum'!$E3149,'EIA Petroleum Classification'!$A:$B,2,FALSE)</f>
        <v/>
      </c>
    </row>
    <row r="3151" spans="1:5">
      <c r="A3151">
        <f>YEAR(B3151)</f>
        <v/>
      </c>
      <c r="B3151">
        <f>'Input EIA Imports Petroleum'!A3150</f>
        <v/>
      </c>
      <c r="C3151">
        <f>'Input EIA Imports Petroleum'!K3150</f>
        <v/>
      </c>
      <c r="D3151">
        <f>'Input EIA Imports Petroleum'!L3150</f>
        <v/>
      </c>
      <c r="E3151">
        <f>VLOOKUP('Input EIA Imports Petroleum'!$E3150,'EIA Petroleum Classification'!$A:$B,2,FALSE)</f>
        <v/>
      </c>
    </row>
    <row r="3152" spans="1:5">
      <c r="A3152">
        <f>YEAR(B3152)</f>
        <v/>
      </c>
      <c r="B3152">
        <f>'Input EIA Imports Petroleum'!A3151</f>
        <v/>
      </c>
      <c r="C3152">
        <f>'Input EIA Imports Petroleum'!K3151</f>
        <v/>
      </c>
      <c r="D3152">
        <f>'Input EIA Imports Petroleum'!L3151</f>
        <v/>
      </c>
      <c r="E3152">
        <f>VLOOKUP('Input EIA Imports Petroleum'!$E3151,'EIA Petroleum Classification'!$A:$B,2,FALSE)</f>
        <v/>
      </c>
    </row>
    <row r="3153" spans="1:5">
      <c r="A3153">
        <f>YEAR(B3153)</f>
        <v/>
      </c>
      <c r="B3153">
        <f>'Input EIA Imports Petroleum'!A3152</f>
        <v/>
      </c>
      <c r="C3153">
        <f>'Input EIA Imports Petroleum'!K3152</f>
        <v/>
      </c>
      <c r="D3153">
        <f>'Input EIA Imports Petroleum'!L3152</f>
        <v/>
      </c>
      <c r="E3153">
        <f>VLOOKUP('Input EIA Imports Petroleum'!$E3152,'EIA Petroleum Classification'!$A:$B,2,FALSE)</f>
        <v/>
      </c>
    </row>
    <row r="3154" spans="1:5">
      <c r="A3154">
        <f>YEAR(B3154)</f>
        <v/>
      </c>
      <c r="B3154">
        <f>'Input EIA Imports Petroleum'!A3153</f>
        <v/>
      </c>
      <c r="C3154">
        <f>'Input EIA Imports Petroleum'!K3153</f>
        <v/>
      </c>
      <c r="D3154">
        <f>'Input EIA Imports Petroleum'!L3153</f>
        <v/>
      </c>
      <c r="E3154">
        <f>VLOOKUP('Input EIA Imports Petroleum'!$E3153,'EIA Petroleum Classification'!$A:$B,2,FALSE)</f>
        <v/>
      </c>
    </row>
    <row r="3155" spans="1:5">
      <c r="A3155">
        <f>YEAR(B3155)</f>
        <v/>
      </c>
      <c r="B3155">
        <f>'Input EIA Imports Petroleum'!A3154</f>
        <v/>
      </c>
      <c r="C3155">
        <f>'Input EIA Imports Petroleum'!K3154</f>
        <v/>
      </c>
      <c r="D3155">
        <f>'Input EIA Imports Petroleum'!L3154</f>
        <v/>
      </c>
      <c r="E3155">
        <f>VLOOKUP('Input EIA Imports Petroleum'!$E3154,'EIA Petroleum Classification'!$A:$B,2,FALSE)</f>
        <v/>
      </c>
    </row>
    <row r="3156" spans="1:5">
      <c r="A3156">
        <f>YEAR(B3156)</f>
        <v/>
      </c>
      <c r="B3156">
        <f>'Input EIA Imports Petroleum'!A3155</f>
        <v/>
      </c>
      <c r="C3156">
        <f>'Input EIA Imports Petroleum'!K3155</f>
        <v/>
      </c>
      <c r="D3156">
        <f>'Input EIA Imports Petroleum'!L3155</f>
        <v/>
      </c>
      <c r="E3156">
        <f>VLOOKUP('Input EIA Imports Petroleum'!$E3155,'EIA Petroleum Classification'!$A:$B,2,FALSE)</f>
        <v/>
      </c>
    </row>
    <row r="3157" spans="1:5">
      <c r="A3157">
        <f>YEAR(B3157)</f>
        <v/>
      </c>
      <c r="B3157">
        <f>'Input EIA Imports Petroleum'!A3156</f>
        <v/>
      </c>
      <c r="C3157">
        <f>'Input EIA Imports Petroleum'!K3156</f>
        <v/>
      </c>
      <c r="D3157">
        <f>'Input EIA Imports Petroleum'!L3156</f>
        <v/>
      </c>
      <c r="E3157">
        <f>VLOOKUP('Input EIA Imports Petroleum'!$E3156,'EIA Petroleum Classification'!$A:$B,2,FALSE)</f>
        <v/>
      </c>
    </row>
    <row r="3158" spans="1:5">
      <c r="A3158">
        <f>YEAR(B3158)</f>
        <v/>
      </c>
      <c r="B3158">
        <f>'Input EIA Imports Petroleum'!A3157</f>
        <v/>
      </c>
      <c r="C3158">
        <f>'Input EIA Imports Petroleum'!K3157</f>
        <v/>
      </c>
      <c r="D3158">
        <f>'Input EIA Imports Petroleum'!L3157</f>
        <v/>
      </c>
      <c r="E3158">
        <f>VLOOKUP('Input EIA Imports Petroleum'!$E3157,'EIA Petroleum Classification'!$A:$B,2,FALSE)</f>
        <v/>
      </c>
    </row>
    <row r="3159" spans="1:5">
      <c r="A3159">
        <f>YEAR(B3159)</f>
        <v/>
      </c>
      <c r="B3159">
        <f>'Input EIA Imports Petroleum'!A3158</f>
        <v/>
      </c>
      <c r="C3159">
        <f>'Input EIA Imports Petroleum'!K3158</f>
        <v/>
      </c>
      <c r="D3159">
        <f>'Input EIA Imports Petroleum'!L3158</f>
        <v/>
      </c>
      <c r="E3159">
        <f>VLOOKUP('Input EIA Imports Petroleum'!$E3158,'EIA Petroleum Classification'!$A:$B,2,FALSE)</f>
        <v/>
      </c>
    </row>
    <row r="3160" spans="1:5">
      <c r="A3160">
        <f>YEAR(B3160)</f>
        <v/>
      </c>
      <c r="B3160">
        <f>'Input EIA Imports Petroleum'!A3159</f>
        <v/>
      </c>
      <c r="C3160">
        <f>'Input EIA Imports Petroleum'!K3159</f>
        <v/>
      </c>
      <c r="D3160">
        <f>'Input EIA Imports Petroleum'!L3159</f>
        <v/>
      </c>
      <c r="E3160">
        <f>VLOOKUP('Input EIA Imports Petroleum'!$E3159,'EIA Petroleum Classification'!$A:$B,2,FALSE)</f>
        <v/>
      </c>
    </row>
    <row r="3161" spans="1:5">
      <c r="A3161">
        <f>YEAR(B3161)</f>
        <v/>
      </c>
      <c r="B3161">
        <f>'Input EIA Imports Petroleum'!A3160</f>
        <v/>
      </c>
      <c r="C3161">
        <f>'Input EIA Imports Petroleum'!K3160</f>
        <v/>
      </c>
      <c r="D3161">
        <f>'Input EIA Imports Petroleum'!L3160</f>
        <v/>
      </c>
      <c r="E3161">
        <f>VLOOKUP('Input EIA Imports Petroleum'!$E3160,'EIA Petroleum Classification'!$A:$B,2,FALSE)</f>
        <v/>
      </c>
    </row>
    <row r="3162" spans="1:5">
      <c r="A3162">
        <f>YEAR(B3162)</f>
        <v/>
      </c>
      <c r="B3162">
        <f>'Input EIA Imports Petroleum'!A3161</f>
        <v/>
      </c>
      <c r="C3162">
        <f>'Input EIA Imports Petroleum'!K3161</f>
        <v/>
      </c>
      <c r="D3162">
        <f>'Input EIA Imports Petroleum'!L3161</f>
        <v/>
      </c>
      <c r="E3162">
        <f>VLOOKUP('Input EIA Imports Petroleum'!$E3161,'EIA Petroleum Classification'!$A:$B,2,FALSE)</f>
        <v/>
      </c>
    </row>
    <row r="3163" spans="1:5">
      <c r="A3163">
        <f>YEAR(B3163)</f>
        <v/>
      </c>
      <c r="B3163">
        <f>'Input EIA Imports Petroleum'!A3162</f>
        <v/>
      </c>
      <c r="C3163">
        <f>'Input EIA Imports Petroleum'!K3162</f>
        <v/>
      </c>
      <c r="D3163">
        <f>'Input EIA Imports Petroleum'!L3162</f>
        <v/>
      </c>
      <c r="E3163">
        <f>VLOOKUP('Input EIA Imports Petroleum'!$E3162,'EIA Petroleum Classification'!$A:$B,2,FALSE)</f>
        <v/>
      </c>
    </row>
    <row r="3164" spans="1:5">
      <c r="A3164">
        <f>YEAR(B3164)</f>
        <v/>
      </c>
      <c r="B3164">
        <f>'Input EIA Imports Petroleum'!A3163</f>
        <v/>
      </c>
      <c r="C3164">
        <f>'Input EIA Imports Petroleum'!K3163</f>
        <v/>
      </c>
      <c r="D3164">
        <f>'Input EIA Imports Petroleum'!L3163</f>
        <v/>
      </c>
      <c r="E3164">
        <f>VLOOKUP('Input EIA Imports Petroleum'!$E3163,'EIA Petroleum Classification'!$A:$B,2,FALSE)</f>
        <v/>
      </c>
    </row>
    <row r="3165" spans="1:5">
      <c r="A3165">
        <f>YEAR(B3165)</f>
        <v/>
      </c>
      <c r="B3165">
        <f>'Input EIA Imports Petroleum'!A3164</f>
        <v/>
      </c>
      <c r="C3165">
        <f>'Input EIA Imports Petroleum'!K3164</f>
        <v/>
      </c>
      <c r="D3165">
        <f>'Input EIA Imports Petroleum'!L3164</f>
        <v/>
      </c>
      <c r="E3165">
        <f>VLOOKUP('Input EIA Imports Petroleum'!$E3164,'EIA Petroleum Classification'!$A:$B,2,FALSE)</f>
        <v/>
      </c>
    </row>
    <row r="3166" spans="1:5">
      <c r="A3166">
        <f>YEAR(B3166)</f>
        <v/>
      </c>
      <c r="B3166">
        <f>'Input EIA Imports Petroleum'!A3165</f>
        <v/>
      </c>
      <c r="C3166">
        <f>'Input EIA Imports Petroleum'!K3165</f>
        <v/>
      </c>
      <c r="D3166">
        <f>'Input EIA Imports Petroleum'!L3165</f>
        <v/>
      </c>
      <c r="E3166">
        <f>VLOOKUP('Input EIA Imports Petroleum'!$E3165,'EIA Petroleum Classification'!$A:$B,2,FALSE)</f>
        <v/>
      </c>
    </row>
    <row r="3167" spans="1:5">
      <c r="A3167">
        <f>YEAR(B3167)</f>
        <v/>
      </c>
      <c r="B3167">
        <f>'Input EIA Imports Petroleum'!A3166</f>
        <v/>
      </c>
      <c r="C3167">
        <f>'Input EIA Imports Petroleum'!K3166</f>
        <v/>
      </c>
      <c r="D3167">
        <f>'Input EIA Imports Petroleum'!L3166</f>
        <v/>
      </c>
      <c r="E3167">
        <f>VLOOKUP('Input EIA Imports Petroleum'!$E3166,'EIA Petroleum Classification'!$A:$B,2,FALSE)</f>
        <v/>
      </c>
    </row>
    <row r="3168" spans="1:5">
      <c r="A3168">
        <f>YEAR(B3168)</f>
        <v/>
      </c>
      <c r="B3168">
        <f>'Input EIA Imports Petroleum'!A3167</f>
        <v/>
      </c>
      <c r="C3168">
        <f>'Input EIA Imports Petroleum'!K3167</f>
        <v/>
      </c>
      <c r="D3168">
        <f>'Input EIA Imports Petroleum'!L3167</f>
        <v/>
      </c>
      <c r="E3168">
        <f>VLOOKUP('Input EIA Imports Petroleum'!$E3167,'EIA Petroleum Classification'!$A:$B,2,FALSE)</f>
        <v/>
      </c>
    </row>
    <row r="3169" spans="1:5">
      <c r="A3169">
        <f>YEAR(B3169)</f>
        <v/>
      </c>
      <c r="B3169">
        <f>'Input EIA Imports Petroleum'!A3168</f>
        <v/>
      </c>
      <c r="C3169">
        <f>'Input EIA Imports Petroleum'!K3168</f>
        <v/>
      </c>
      <c r="D3169">
        <f>'Input EIA Imports Petroleum'!L3168</f>
        <v/>
      </c>
      <c r="E3169">
        <f>VLOOKUP('Input EIA Imports Petroleum'!$E3168,'EIA Petroleum Classification'!$A:$B,2,FALSE)</f>
        <v/>
      </c>
    </row>
    <row r="3170" spans="1:5">
      <c r="A3170">
        <f>YEAR(B3170)</f>
        <v/>
      </c>
      <c r="B3170">
        <f>'Input EIA Imports Petroleum'!A3169</f>
        <v/>
      </c>
      <c r="C3170">
        <f>'Input EIA Imports Petroleum'!K3169</f>
        <v/>
      </c>
      <c r="D3170">
        <f>'Input EIA Imports Petroleum'!L3169</f>
        <v/>
      </c>
      <c r="E3170">
        <f>VLOOKUP('Input EIA Imports Petroleum'!$E3169,'EIA Petroleum Classification'!$A:$B,2,FALSE)</f>
        <v/>
      </c>
    </row>
    <row r="3171" spans="1:5">
      <c r="A3171">
        <f>YEAR(B3171)</f>
        <v/>
      </c>
      <c r="B3171">
        <f>'Input EIA Imports Petroleum'!A3170</f>
        <v/>
      </c>
      <c r="C3171">
        <f>'Input EIA Imports Petroleum'!K3170</f>
        <v/>
      </c>
      <c r="D3171">
        <f>'Input EIA Imports Petroleum'!L3170</f>
        <v/>
      </c>
      <c r="E3171">
        <f>VLOOKUP('Input EIA Imports Petroleum'!$E3170,'EIA Petroleum Classification'!$A:$B,2,FALSE)</f>
        <v/>
      </c>
    </row>
    <row r="3172" spans="1:5">
      <c r="A3172">
        <f>YEAR(B3172)</f>
        <v/>
      </c>
      <c r="B3172">
        <f>'Input EIA Imports Petroleum'!A3171</f>
        <v/>
      </c>
      <c r="C3172">
        <f>'Input EIA Imports Petroleum'!K3171</f>
        <v/>
      </c>
      <c r="D3172">
        <f>'Input EIA Imports Petroleum'!L3171</f>
        <v/>
      </c>
      <c r="E3172">
        <f>VLOOKUP('Input EIA Imports Petroleum'!$E3171,'EIA Petroleum Classification'!$A:$B,2,FALSE)</f>
        <v/>
      </c>
    </row>
    <row r="3173" spans="1:5">
      <c r="A3173">
        <f>YEAR(B3173)</f>
        <v/>
      </c>
      <c r="B3173">
        <f>'Input EIA Imports Petroleum'!A3172</f>
        <v/>
      </c>
      <c r="C3173">
        <f>'Input EIA Imports Petroleum'!K3172</f>
        <v/>
      </c>
      <c r="D3173">
        <f>'Input EIA Imports Petroleum'!L3172</f>
        <v/>
      </c>
      <c r="E3173">
        <f>VLOOKUP('Input EIA Imports Petroleum'!$E3172,'EIA Petroleum Classification'!$A:$B,2,FALSE)</f>
        <v/>
      </c>
    </row>
    <row r="3174" spans="1:5">
      <c r="A3174">
        <f>YEAR(B3174)</f>
        <v/>
      </c>
      <c r="B3174">
        <f>'Input EIA Imports Petroleum'!A3173</f>
        <v/>
      </c>
      <c r="C3174">
        <f>'Input EIA Imports Petroleum'!K3173</f>
        <v/>
      </c>
      <c r="D3174">
        <f>'Input EIA Imports Petroleum'!L3173</f>
        <v/>
      </c>
      <c r="E3174">
        <f>VLOOKUP('Input EIA Imports Petroleum'!$E3173,'EIA Petroleum Classification'!$A:$B,2,FALSE)</f>
        <v/>
      </c>
    </row>
    <row r="3175" spans="1:5">
      <c r="A3175">
        <f>YEAR(B3175)</f>
        <v/>
      </c>
      <c r="B3175">
        <f>'Input EIA Imports Petroleum'!A3174</f>
        <v/>
      </c>
      <c r="C3175">
        <f>'Input EIA Imports Petroleum'!K3174</f>
        <v/>
      </c>
      <c r="D3175">
        <f>'Input EIA Imports Petroleum'!L3174</f>
        <v/>
      </c>
      <c r="E3175">
        <f>VLOOKUP('Input EIA Imports Petroleum'!$E3174,'EIA Petroleum Classification'!$A:$B,2,FALSE)</f>
        <v/>
      </c>
    </row>
    <row r="3176" spans="1:5">
      <c r="A3176">
        <f>YEAR(B3176)</f>
        <v/>
      </c>
      <c r="B3176">
        <f>'Input EIA Imports Petroleum'!A3175</f>
        <v/>
      </c>
      <c r="C3176">
        <f>'Input EIA Imports Petroleum'!K3175</f>
        <v/>
      </c>
      <c r="D3176">
        <f>'Input EIA Imports Petroleum'!L3175</f>
        <v/>
      </c>
      <c r="E3176">
        <f>VLOOKUP('Input EIA Imports Petroleum'!$E3175,'EIA Petroleum Classification'!$A:$B,2,FALSE)</f>
        <v/>
      </c>
    </row>
    <row r="3177" spans="1:5">
      <c r="A3177">
        <f>YEAR(B3177)</f>
        <v/>
      </c>
      <c r="B3177">
        <f>'Input EIA Imports Petroleum'!A3176</f>
        <v/>
      </c>
      <c r="C3177">
        <f>'Input EIA Imports Petroleum'!K3176</f>
        <v/>
      </c>
      <c r="D3177">
        <f>'Input EIA Imports Petroleum'!L3176</f>
        <v/>
      </c>
      <c r="E3177">
        <f>VLOOKUP('Input EIA Imports Petroleum'!$E3176,'EIA Petroleum Classification'!$A:$B,2,FALSE)</f>
        <v/>
      </c>
    </row>
    <row r="3178" spans="1:5">
      <c r="A3178">
        <f>YEAR(B3178)</f>
        <v/>
      </c>
      <c r="B3178">
        <f>'Input EIA Imports Petroleum'!A3177</f>
        <v/>
      </c>
      <c r="C3178">
        <f>'Input EIA Imports Petroleum'!K3177</f>
        <v/>
      </c>
      <c r="D3178">
        <f>'Input EIA Imports Petroleum'!L3177</f>
        <v/>
      </c>
      <c r="E3178">
        <f>VLOOKUP('Input EIA Imports Petroleum'!$E3177,'EIA Petroleum Classification'!$A:$B,2,FALSE)</f>
        <v/>
      </c>
    </row>
    <row r="3179" spans="1:5">
      <c r="A3179">
        <f>YEAR(B3179)</f>
        <v/>
      </c>
      <c r="B3179">
        <f>'Input EIA Imports Petroleum'!A3178</f>
        <v/>
      </c>
      <c r="C3179">
        <f>'Input EIA Imports Petroleum'!K3178</f>
        <v/>
      </c>
      <c r="D3179">
        <f>'Input EIA Imports Petroleum'!L3178</f>
        <v/>
      </c>
      <c r="E3179">
        <f>VLOOKUP('Input EIA Imports Petroleum'!$E3178,'EIA Petroleum Classification'!$A:$B,2,FALSE)</f>
        <v/>
      </c>
    </row>
    <row r="3180" spans="1:5">
      <c r="A3180">
        <f>YEAR(B3180)</f>
        <v/>
      </c>
      <c r="B3180">
        <f>'Input EIA Imports Petroleum'!A3179</f>
        <v/>
      </c>
      <c r="C3180">
        <f>'Input EIA Imports Petroleum'!K3179</f>
        <v/>
      </c>
      <c r="D3180">
        <f>'Input EIA Imports Petroleum'!L3179</f>
        <v/>
      </c>
      <c r="E3180">
        <f>VLOOKUP('Input EIA Imports Petroleum'!$E3179,'EIA Petroleum Classification'!$A:$B,2,FALSE)</f>
        <v/>
      </c>
    </row>
    <row r="3181" spans="1:5">
      <c r="A3181">
        <f>YEAR(B3181)</f>
        <v/>
      </c>
      <c r="B3181">
        <f>'Input EIA Imports Petroleum'!A3180</f>
        <v/>
      </c>
      <c r="C3181">
        <f>'Input EIA Imports Petroleum'!K3180</f>
        <v/>
      </c>
      <c r="D3181">
        <f>'Input EIA Imports Petroleum'!L3180</f>
        <v/>
      </c>
      <c r="E3181">
        <f>VLOOKUP('Input EIA Imports Petroleum'!$E3180,'EIA Petroleum Classification'!$A:$B,2,FALSE)</f>
        <v/>
      </c>
    </row>
    <row r="3182" spans="1:5">
      <c r="A3182">
        <f>YEAR(B3182)</f>
        <v/>
      </c>
      <c r="B3182">
        <f>'Input EIA Imports Petroleum'!A3181</f>
        <v/>
      </c>
      <c r="C3182">
        <f>'Input EIA Imports Petroleum'!K3181</f>
        <v/>
      </c>
      <c r="D3182">
        <f>'Input EIA Imports Petroleum'!L3181</f>
        <v/>
      </c>
      <c r="E3182">
        <f>VLOOKUP('Input EIA Imports Petroleum'!$E3181,'EIA Petroleum Classification'!$A:$B,2,FALSE)</f>
        <v/>
      </c>
    </row>
    <row r="3183" spans="1:5">
      <c r="A3183">
        <f>YEAR(B3183)</f>
        <v/>
      </c>
      <c r="B3183">
        <f>'Input EIA Imports Petroleum'!A3182</f>
        <v/>
      </c>
      <c r="C3183">
        <f>'Input EIA Imports Petroleum'!K3182</f>
        <v/>
      </c>
      <c r="D3183">
        <f>'Input EIA Imports Petroleum'!L3182</f>
        <v/>
      </c>
      <c r="E3183">
        <f>VLOOKUP('Input EIA Imports Petroleum'!$E3182,'EIA Petroleum Classification'!$A:$B,2,FALSE)</f>
        <v/>
      </c>
    </row>
    <row r="3184" spans="1:5">
      <c r="A3184">
        <f>YEAR(B3184)</f>
        <v/>
      </c>
      <c r="B3184">
        <f>'Input EIA Imports Petroleum'!A3183</f>
        <v/>
      </c>
      <c r="C3184">
        <f>'Input EIA Imports Petroleum'!K3183</f>
        <v/>
      </c>
      <c r="D3184">
        <f>'Input EIA Imports Petroleum'!L3183</f>
        <v/>
      </c>
      <c r="E3184">
        <f>VLOOKUP('Input EIA Imports Petroleum'!$E3183,'EIA Petroleum Classification'!$A:$B,2,FALSE)</f>
        <v/>
      </c>
    </row>
    <row r="3185" spans="1:5">
      <c r="A3185">
        <f>YEAR(B3185)</f>
        <v/>
      </c>
      <c r="B3185">
        <f>'Input EIA Imports Petroleum'!A3184</f>
        <v/>
      </c>
      <c r="C3185">
        <f>'Input EIA Imports Petroleum'!K3184</f>
        <v/>
      </c>
      <c r="D3185">
        <f>'Input EIA Imports Petroleum'!L3184</f>
        <v/>
      </c>
      <c r="E3185">
        <f>VLOOKUP('Input EIA Imports Petroleum'!$E3184,'EIA Petroleum Classification'!$A:$B,2,FALSE)</f>
        <v/>
      </c>
    </row>
    <row r="3186" spans="1:5">
      <c r="A3186">
        <f>YEAR(B3186)</f>
        <v/>
      </c>
      <c r="B3186">
        <f>'Input EIA Imports Petroleum'!A3185</f>
        <v/>
      </c>
      <c r="C3186">
        <f>'Input EIA Imports Petroleum'!K3185</f>
        <v/>
      </c>
      <c r="D3186">
        <f>'Input EIA Imports Petroleum'!L3185</f>
        <v/>
      </c>
      <c r="E3186">
        <f>VLOOKUP('Input EIA Imports Petroleum'!$E3185,'EIA Petroleum Classification'!$A:$B,2,FALSE)</f>
        <v/>
      </c>
    </row>
    <row r="3187" spans="1:5">
      <c r="A3187">
        <f>YEAR(B3187)</f>
        <v/>
      </c>
      <c r="B3187">
        <f>'Input EIA Imports Petroleum'!A3186</f>
        <v/>
      </c>
      <c r="C3187">
        <f>'Input EIA Imports Petroleum'!K3186</f>
        <v/>
      </c>
      <c r="D3187">
        <f>'Input EIA Imports Petroleum'!L3186</f>
        <v/>
      </c>
      <c r="E3187">
        <f>VLOOKUP('Input EIA Imports Petroleum'!$E3186,'EIA Petroleum Classification'!$A:$B,2,FALSE)</f>
        <v/>
      </c>
    </row>
    <row r="3188" spans="1:5">
      <c r="A3188">
        <f>YEAR(B3188)</f>
        <v/>
      </c>
      <c r="B3188">
        <f>'Input EIA Imports Petroleum'!A3187</f>
        <v/>
      </c>
      <c r="C3188">
        <f>'Input EIA Imports Petroleum'!K3187</f>
        <v/>
      </c>
      <c r="D3188">
        <f>'Input EIA Imports Petroleum'!L3187</f>
        <v/>
      </c>
      <c r="E3188">
        <f>VLOOKUP('Input EIA Imports Petroleum'!$E3187,'EIA Petroleum Classification'!$A:$B,2,FALSE)</f>
        <v/>
      </c>
    </row>
    <row r="3189" spans="1:5">
      <c r="A3189">
        <f>YEAR(B3189)</f>
        <v/>
      </c>
      <c r="B3189">
        <f>'Input EIA Imports Petroleum'!A3188</f>
        <v/>
      </c>
      <c r="C3189">
        <f>'Input EIA Imports Petroleum'!K3188</f>
        <v/>
      </c>
      <c r="D3189">
        <f>'Input EIA Imports Petroleum'!L3188</f>
        <v/>
      </c>
      <c r="E3189">
        <f>VLOOKUP('Input EIA Imports Petroleum'!$E3188,'EIA Petroleum Classification'!$A:$B,2,FALSE)</f>
        <v/>
      </c>
    </row>
    <row r="3190" spans="1:5">
      <c r="A3190">
        <f>YEAR(B3190)</f>
        <v/>
      </c>
      <c r="B3190">
        <f>'Input EIA Imports Petroleum'!A3189</f>
        <v/>
      </c>
      <c r="C3190">
        <f>'Input EIA Imports Petroleum'!K3189</f>
        <v/>
      </c>
      <c r="D3190">
        <f>'Input EIA Imports Petroleum'!L3189</f>
        <v/>
      </c>
      <c r="E3190">
        <f>VLOOKUP('Input EIA Imports Petroleum'!$E3189,'EIA Petroleum Classification'!$A:$B,2,FALSE)</f>
        <v/>
      </c>
    </row>
    <row r="3191" spans="1:5">
      <c r="A3191">
        <f>YEAR(B3191)</f>
        <v/>
      </c>
      <c r="B3191">
        <f>'Input EIA Imports Petroleum'!A3190</f>
        <v/>
      </c>
      <c r="C3191">
        <f>'Input EIA Imports Petroleum'!K3190</f>
        <v/>
      </c>
      <c r="D3191">
        <f>'Input EIA Imports Petroleum'!L3190</f>
        <v/>
      </c>
      <c r="E3191">
        <f>VLOOKUP('Input EIA Imports Petroleum'!$E3190,'EIA Petroleum Classification'!$A:$B,2,FALSE)</f>
        <v/>
      </c>
    </row>
    <row r="3192" spans="1:5">
      <c r="A3192">
        <f>YEAR(B3192)</f>
        <v/>
      </c>
      <c r="B3192">
        <f>'Input EIA Imports Petroleum'!A3191</f>
        <v/>
      </c>
      <c r="C3192">
        <f>'Input EIA Imports Petroleum'!K3191</f>
        <v/>
      </c>
      <c r="D3192">
        <f>'Input EIA Imports Petroleum'!L3191</f>
        <v/>
      </c>
      <c r="E3192">
        <f>VLOOKUP('Input EIA Imports Petroleum'!$E3191,'EIA Petroleum Classification'!$A:$B,2,FALSE)</f>
        <v/>
      </c>
    </row>
    <row r="3193" spans="1:5">
      <c r="A3193">
        <f>YEAR(B3193)</f>
        <v/>
      </c>
      <c r="B3193">
        <f>'Input EIA Imports Petroleum'!A3192</f>
        <v/>
      </c>
      <c r="C3193">
        <f>'Input EIA Imports Petroleum'!K3192</f>
        <v/>
      </c>
      <c r="D3193">
        <f>'Input EIA Imports Petroleum'!L3192</f>
        <v/>
      </c>
      <c r="E3193">
        <f>VLOOKUP('Input EIA Imports Petroleum'!$E3192,'EIA Petroleum Classification'!$A:$B,2,FALSE)</f>
        <v/>
      </c>
    </row>
    <row r="3194" spans="1:5">
      <c r="A3194">
        <f>YEAR(B3194)</f>
        <v/>
      </c>
      <c r="B3194">
        <f>'Input EIA Imports Petroleum'!A3193</f>
        <v/>
      </c>
      <c r="C3194">
        <f>'Input EIA Imports Petroleum'!K3193</f>
        <v/>
      </c>
      <c r="D3194">
        <f>'Input EIA Imports Petroleum'!L3193</f>
        <v/>
      </c>
      <c r="E3194">
        <f>VLOOKUP('Input EIA Imports Petroleum'!$E3193,'EIA Petroleum Classification'!$A:$B,2,FALSE)</f>
        <v/>
      </c>
    </row>
    <row r="3195" spans="1:5">
      <c r="A3195">
        <f>YEAR(B3195)</f>
        <v/>
      </c>
      <c r="B3195">
        <f>'Input EIA Imports Petroleum'!A3194</f>
        <v/>
      </c>
      <c r="C3195">
        <f>'Input EIA Imports Petroleum'!K3194</f>
        <v/>
      </c>
      <c r="D3195">
        <f>'Input EIA Imports Petroleum'!L3194</f>
        <v/>
      </c>
      <c r="E3195">
        <f>VLOOKUP('Input EIA Imports Petroleum'!$E3194,'EIA Petroleum Classification'!$A:$B,2,FALSE)</f>
        <v/>
      </c>
    </row>
    <row r="3196" spans="1:5">
      <c r="A3196">
        <f>YEAR(B3196)</f>
        <v/>
      </c>
      <c r="B3196">
        <f>'Input EIA Imports Petroleum'!A3195</f>
        <v/>
      </c>
      <c r="C3196">
        <f>'Input EIA Imports Petroleum'!K3195</f>
        <v/>
      </c>
      <c r="D3196">
        <f>'Input EIA Imports Petroleum'!L3195</f>
        <v/>
      </c>
      <c r="E3196">
        <f>VLOOKUP('Input EIA Imports Petroleum'!$E3195,'EIA Petroleum Classification'!$A:$B,2,FALSE)</f>
        <v/>
      </c>
    </row>
    <row r="3197" spans="1:5">
      <c r="A3197">
        <f>YEAR(B3197)</f>
        <v/>
      </c>
      <c r="B3197">
        <f>'Input EIA Imports Petroleum'!A3196</f>
        <v/>
      </c>
      <c r="C3197">
        <f>'Input EIA Imports Petroleum'!K3196</f>
        <v/>
      </c>
      <c r="D3197">
        <f>'Input EIA Imports Petroleum'!L3196</f>
        <v/>
      </c>
      <c r="E3197">
        <f>VLOOKUP('Input EIA Imports Petroleum'!$E3196,'EIA Petroleum Classification'!$A:$B,2,FALSE)</f>
        <v/>
      </c>
    </row>
    <row r="3198" spans="1:5">
      <c r="A3198">
        <f>YEAR(B3198)</f>
        <v/>
      </c>
      <c r="B3198">
        <f>'Input EIA Imports Petroleum'!A3197</f>
        <v/>
      </c>
      <c r="C3198">
        <f>'Input EIA Imports Petroleum'!K3197</f>
        <v/>
      </c>
      <c r="D3198">
        <f>'Input EIA Imports Petroleum'!L3197</f>
        <v/>
      </c>
      <c r="E3198">
        <f>VLOOKUP('Input EIA Imports Petroleum'!$E3197,'EIA Petroleum Classification'!$A:$B,2,FALSE)</f>
        <v/>
      </c>
    </row>
    <row r="3199" spans="1:5">
      <c r="A3199">
        <f>YEAR(B3199)</f>
        <v/>
      </c>
      <c r="B3199">
        <f>'Input EIA Imports Petroleum'!A3198</f>
        <v/>
      </c>
      <c r="C3199">
        <f>'Input EIA Imports Petroleum'!K3198</f>
        <v/>
      </c>
      <c r="D3199">
        <f>'Input EIA Imports Petroleum'!L3198</f>
        <v/>
      </c>
      <c r="E3199">
        <f>VLOOKUP('Input EIA Imports Petroleum'!$E3198,'EIA Petroleum Classification'!$A:$B,2,FALSE)</f>
        <v/>
      </c>
    </row>
    <row r="3200" spans="1:5">
      <c r="A3200">
        <f>YEAR(B3200)</f>
        <v/>
      </c>
      <c r="B3200">
        <f>'Input EIA Imports Petroleum'!A3199</f>
        <v/>
      </c>
      <c r="C3200">
        <f>'Input EIA Imports Petroleum'!K3199</f>
        <v/>
      </c>
      <c r="D3200">
        <f>'Input EIA Imports Petroleum'!L3199</f>
        <v/>
      </c>
      <c r="E3200">
        <f>VLOOKUP('Input EIA Imports Petroleum'!$E3199,'EIA Petroleum Classification'!$A:$B,2,FALSE)</f>
        <v/>
      </c>
    </row>
    <row r="3201" spans="1:5">
      <c r="A3201">
        <f>YEAR(B3201)</f>
        <v/>
      </c>
      <c r="B3201">
        <f>'Input EIA Imports Petroleum'!A3200</f>
        <v/>
      </c>
      <c r="C3201">
        <f>'Input EIA Imports Petroleum'!K3200</f>
        <v/>
      </c>
      <c r="D3201">
        <f>'Input EIA Imports Petroleum'!L3200</f>
        <v/>
      </c>
      <c r="E3201">
        <f>VLOOKUP('Input EIA Imports Petroleum'!$E3200,'EIA Petroleum Classification'!$A:$B,2,FALSE)</f>
        <v/>
      </c>
    </row>
    <row r="3202" spans="1:5">
      <c r="A3202">
        <f>YEAR(B3202)</f>
        <v/>
      </c>
      <c r="B3202">
        <f>'Input EIA Imports Petroleum'!A3201</f>
        <v/>
      </c>
      <c r="C3202">
        <f>'Input EIA Imports Petroleum'!K3201</f>
        <v/>
      </c>
      <c r="D3202">
        <f>'Input EIA Imports Petroleum'!L3201</f>
        <v/>
      </c>
      <c r="E3202">
        <f>VLOOKUP('Input EIA Imports Petroleum'!$E3201,'EIA Petroleum Classification'!$A:$B,2,FALSE)</f>
        <v/>
      </c>
    </row>
    <row r="3203" spans="1:5">
      <c r="A3203">
        <f>YEAR(B3203)</f>
        <v/>
      </c>
      <c r="B3203">
        <f>'Input EIA Imports Petroleum'!A3202</f>
        <v/>
      </c>
      <c r="C3203">
        <f>'Input EIA Imports Petroleum'!K3202</f>
        <v/>
      </c>
      <c r="D3203">
        <f>'Input EIA Imports Petroleum'!L3202</f>
        <v/>
      </c>
      <c r="E3203">
        <f>VLOOKUP('Input EIA Imports Petroleum'!$E3202,'EIA Petroleum Classification'!$A:$B,2,FALSE)</f>
        <v/>
      </c>
    </row>
    <row r="3204" spans="1:5">
      <c r="A3204">
        <f>YEAR(B3204)</f>
        <v/>
      </c>
      <c r="B3204">
        <f>'Input EIA Imports Petroleum'!A3203</f>
        <v/>
      </c>
      <c r="C3204">
        <f>'Input EIA Imports Petroleum'!K3203</f>
        <v/>
      </c>
      <c r="D3204">
        <f>'Input EIA Imports Petroleum'!L3203</f>
        <v/>
      </c>
      <c r="E3204">
        <f>VLOOKUP('Input EIA Imports Petroleum'!$E3203,'EIA Petroleum Classification'!$A:$B,2,FALSE)</f>
        <v/>
      </c>
    </row>
    <row r="3205" spans="1:5">
      <c r="A3205">
        <f>YEAR(B3205)</f>
        <v/>
      </c>
      <c r="B3205">
        <f>'Input EIA Imports Petroleum'!A3204</f>
        <v/>
      </c>
      <c r="C3205">
        <f>'Input EIA Imports Petroleum'!K3204</f>
        <v/>
      </c>
      <c r="D3205">
        <f>'Input EIA Imports Petroleum'!L3204</f>
        <v/>
      </c>
      <c r="E3205">
        <f>VLOOKUP('Input EIA Imports Petroleum'!$E3204,'EIA Petroleum Classification'!$A:$B,2,FALSE)</f>
        <v/>
      </c>
    </row>
    <row r="3206" spans="1:5">
      <c r="A3206">
        <f>YEAR(B3206)</f>
        <v/>
      </c>
      <c r="B3206">
        <f>'Input EIA Imports Petroleum'!A3205</f>
        <v/>
      </c>
      <c r="C3206">
        <f>'Input EIA Imports Petroleum'!K3205</f>
        <v/>
      </c>
      <c r="D3206">
        <f>'Input EIA Imports Petroleum'!L3205</f>
        <v/>
      </c>
      <c r="E3206">
        <f>VLOOKUP('Input EIA Imports Petroleum'!$E3205,'EIA Petroleum Classification'!$A:$B,2,FALSE)</f>
        <v/>
      </c>
    </row>
    <row r="3207" spans="1:5">
      <c r="A3207">
        <f>YEAR(B3207)</f>
        <v/>
      </c>
      <c r="B3207">
        <f>'Input EIA Imports Petroleum'!A3206</f>
        <v/>
      </c>
      <c r="C3207">
        <f>'Input EIA Imports Petroleum'!K3206</f>
        <v/>
      </c>
      <c r="D3207">
        <f>'Input EIA Imports Petroleum'!L3206</f>
        <v/>
      </c>
      <c r="E3207">
        <f>VLOOKUP('Input EIA Imports Petroleum'!$E3206,'EIA Petroleum Classification'!$A:$B,2,FALSE)</f>
        <v/>
      </c>
    </row>
    <row r="3208" spans="1:5">
      <c r="A3208">
        <f>YEAR(B3208)</f>
        <v/>
      </c>
      <c r="B3208">
        <f>'Input EIA Imports Petroleum'!A3207</f>
        <v/>
      </c>
      <c r="C3208">
        <f>'Input EIA Imports Petroleum'!K3207</f>
        <v/>
      </c>
      <c r="D3208">
        <f>'Input EIA Imports Petroleum'!L3207</f>
        <v/>
      </c>
      <c r="E3208">
        <f>VLOOKUP('Input EIA Imports Petroleum'!$E3207,'EIA Petroleum Classification'!$A:$B,2,FALSE)</f>
        <v/>
      </c>
    </row>
    <row r="3209" spans="1:5">
      <c r="A3209">
        <f>YEAR(B3209)</f>
        <v/>
      </c>
      <c r="B3209">
        <f>'Input EIA Imports Petroleum'!A3208</f>
        <v/>
      </c>
      <c r="C3209">
        <f>'Input EIA Imports Petroleum'!K3208</f>
        <v/>
      </c>
      <c r="D3209">
        <f>'Input EIA Imports Petroleum'!L3208</f>
        <v/>
      </c>
      <c r="E3209">
        <f>VLOOKUP('Input EIA Imports Petroleum'!$E3208,'EIA Petroleum Classification'!$A:$B,2,FALSE)</f>
        <v/>
      </c>
    </row>
    <row r="3210" spans="1:5">
      <c r="A3210">
        <f>YEAR(B3210)</f>
        <v/>
      </c>
      <c r="B3210">
        <f>'Input EIA Imports Petroleum'!A3209</f>
        <v/>
      </c>
      <c r="C3210">
        <f>'Input EIA Imports Petroleum'!K3209</f>
        <v/>
      </c>
      <c r="D3210">
        <f>'Input EIA Imports Petroleum'!L3209</f>
        <v/>
      </c>
      <c r="E3210">
        <f>VLOOKUP('Input EIA Imports Petroleum'!$E3209,'EIA Petroleum Classification'!$A:$B,2,FALSE)</f>
        <v/>
      </c>
    </row>
    <row r="3211" spans="1:5">
      <c r="A3211">
        <f>YEAR(B3211)</f>
        <v/>
      </c>
      <c r="B3211">
        <f>'Input EIA Imports Petroleum'!A3210</f>
        <v/>
      </c>
      <c r="C3211">
        <f>'Input EIA Imports Petroleum'!K3210</f>
        <v/>
      </c>
      <c r="D3211">
        <f>'Input EIA Imports Petroleum'!L3210</f>
        <v/>
      </c>
      <c r="E3211">
        <f>VLOOKUP('Input EIA Imports Petroleum'!$E3210,'EIA Petroleum Classification'!$A:$B,2,FALSE)</f>
        <v/>
      </c>
    </row>
    <row r="3212" spans="1:5">
      <c r="A3212">
        <f>YEAR(B3212)</f>
        <v/>
      </c>
      <c r="B3212">
        <f>'Input EIA Imports Petroleum'!A3211</f>
        <v/>
      </c>
      <c r="C3212">
        <f>'Input EIA Imports Petroleum'!K3211</f>
        <v/>
      </c>
      <c r="D3212">
        <f>'Input EIA Imports Petroleum'!L3211</f>
        <v/>
      </c>
      <c r="E3212">
        <f>VLOOKUP('Input EIA Imports Petroleum'!$E3211,'EIA Petroleum Classification'!$A:$B,2,FALSE)</f>
        <v/>
      </c>
    </row>
    <row r="3213" spans="1:5">
      <c r="A3213">
        <f>YEAR(B3213)</f>
        <v/>
      </c>
      <c r="B3213">
        <f>'Input EIA Imports Petroleum'!A3212</f>
        <v/>
      </c>
      <c r="C3213">
        <f>'Input EIA Imports Petroleum'!K3212</f>
        <v/>
      </c>
      <c r="D3213">
        <f>'Input EIA Imports Petroleum'!L3212</f>
        <v/>
      </c>
      <c r="E3213">
        <f>VLOOKUP('Input EIA Imports Petroleum'!$E3212,'EIA Petroleum Classification'!$A:$B,2,FALSE)</f>
        <v/>
      </c>
    </row>
    <row r="3214" spans="1:5">
      <c r="A3214">
        <f>YEAR(B3214)</f>
        <v/>
      </c>
      <c r="B3214">
        <f>'Input EIA Imports Petroleum'!A3213</f>
        <v/>
      </c>
      <c r="C3214">
        <f>'Input EIA Imports Petroleum'!K3213</f>
        <v/>
      </c>
      <c r="D3214">
        <f>'Input EIA Imports Petroleum'!L3213</f>
        <v/>
      </c>
      <c r="E3214">
        <f>VLOOKUP('Input EIA Imports Petroleum'!$E3213,'EIA Petroleum Classification'!$A:$B,2,FALSE)</f>
        <v/>
      </c>
    </row>
    <row r="3215" spans="1:5">
      <c r="A3215">
        <f>YEAR(B3215)</f>
        <v/>
      </c>
      <c r="B3215">
        <f>'Input EIA Imports Petroleum'!A3214</f>
        <v/>
      </c>
      <c r="C3215">
        <f>'Input EIA Imports Petroleum'!K3214</f>
        <v/>
      </c>
      <c r="D3215">
        <f>'Input EIA Imports Petroleum'!L3214</f>
        <v/>
      </c>
      <c r="E3215">
        <f>VLOOKUP('Input EIA Imports Petroleum'!$E3214,'EIA Petroleum Classification'!$A:$B,2,FALSE)</f>
        <v/>
      </c>
    </row>
    <row r="3216" spans="1:5">
      <c r="A3216">
        <f>YEAR(B3216)</f>
        <v/>
      </c>
      <c r="B3216">
        <f>'Input EIA Imports Petroleum'!A3215</f>
        <v/>
      </c>
      <c r="C3216">
        <f>'Input EIA Imports Petroleum'!K3215</f>
        <v/>
      </c>
      <c r="D3216">
        <f>'Input EIA Imports Petroleum'!L3215</f>
        <v/>
      </c>
      <c r="E3216">
        <f>VLOOKUP('Input EIA Imports Petroleum'!$E3215,'EIA Petroleum Classification'!$A:$B,2,FALSE)</f>
        <v/>
      </c>
    </row>
    <row r="3217" spans="1:5">
      <c r="A3217">
        <f>YEAR(B3217)</f>
        <v/>
      </c>
      <c r="B3217">
        <f>'Input EIA Imports Petroleum'!A3216</f>
        <v/>
      </c>
      <c r="C3217">
        <f>'Input EIA Imports Petroleum'!K3216</f>
        <v/>
      </c>
      <c r="D3217">
        <f>'Input EIA Imports Petroleum'!L3216</f>
        <v/>
      </c>
      <c r="E3217">
        <f>VLOOKUP('Input EIA Imports Petroleum'!$E3216,'EIA Petroleum Classification'!$A:$B,2,FALSE)</f>
        <v/>
      </c>
    </row>
    <row r="3218" spans="1:5">
      <c r="A3218">
        <f>YEAR(B3218)</f>
        <v/>
      </c>
      <c r="B3218">
        <f>'Input EIA Imports Petroleum'!A3217</f>
        <v/>
      </c>
      <c r="C3218">
        <f>'Input EIA Imports Petroleum'!K3217</f>
        <v/>
      </c>
      <c r="D3218">
        <f>'Input EIA Imports Petroleum'!L3217</f>
        <v/>
      </c>
      <c r="E3218">
        <f>VLOOKUP('Input EIA Imports Petroleum'!$E3217,'EIA Petroleum Classification'!$A:$B,2,FALSE)</f>
        <v/>
      </c>
    </row>
    <row r="3219" spans="1:5">
      <c r="A3219">
        <f>YEAR(B3219)</f>
        <v/>
      </c>
      <c r="B3219">
        <f>'Input EIA Imports Petroleum'!A3218</f>
        <v/>
      </c>
      <c r="C3219">
        <f>'Input EIA Imports Petroleum'!K3218</f>
        <v/>
      </c>
      <c r="D3219">
        <f>'Input EIA Imports Petroleum'!L3218</f>
        <v/>
      </c>
      <c r="E3219">
        <f>VLOOKUP('Input EIA Imports Petroleum'!$E3218,'EIA Petroleum Classification'!$A:$B,2,FALSE)</f>
        <v/>
      </c>
    </row>
    <row r="3220" spans="1:5">
      <c r="A3220">
        <f>YEAR(B3220)</f>
        <v/>
      </c>
      <c r="B3220">
        <f>'Input EIA Imports Petroleum'!A3219</f>
        <v/>
      </c>
      <c r="C3220">
        <f>'Input EIA Imports Petroleum'!K3219</f>
        <v/>
      </c>
      <c r="D3220">
        <f>'Input EIA Imports Petroleum'!L3219</f>
        <v/>
      </c>
      <c r="E3220">
        <f>VLOOKUP('Input EIA Imports Petroleum'!$E3219,'EIA Petroleum Classification'!$A:$B,2,FALSE)</f>
        <v/>
      </c>
    </row>
    <row r="3221" spans="1:5">
      <c r="A3221">
        <f>YEAR(B3221)</f>
        <v/>
      </c>
      <c r="B3221">
        <f>'Input EIA Imports Petroleum'!A3220</f>
        <v/>
      </c>
      <c r="C3221">
        <f>'Input EIA Imports Petroleum'!K3220</f>
        <v/>
      </c>
      <c r="D3221">
        <f>'Input EIA Imports Petroleum'!L3220</f>
        <v/>
      </c>
      <c r="E3221">
        <f>VLOOKUP('Input EIA Imports Petroleum'!$E3220,'EIA Petroleum Classification'!$A:$B,2,FALSE)</f>
        <v/>
      </c>
    </row>
    <row r="3222" spans="1:5">
      <c r="A3222">
        <f>YEAR(B3222)</f>
        <v/>
      </c>
      <c r="B3222">
        <f>'Input EIA Imports Petroleum'!A3221</f>
        <v/>
      </c>
      <c r="C3222">
        <f>'Input EIA Imports Petroleum'!K3221</f>
        <v/>
      </c>
      <c r="D3222">
        <f>'Input EIA Imports Petroleum'!L3221</f>
        <v/>
      </c>
      <c r="E3222">
        <f>VLOOKUP('Input EIA Imports Petroleum'!$E3221,'EIA Petroleum Classification'!$A:$B,2,FALSE)</f>
        <v/>
      </c>
    </row>
    <row r="3223" spans="1:5">
      <c r="A3223">
        <f>YEAR(B3223)</f>
        <v/>
      </c>
      <c r="B3223">
        <f>'Input EIA Imports Petroleum'!A3222</f>
        <v/>
      </c>
      <c r="C3223">
        <f>'Input EIA Imports Petroleum'!K3222</f>
        <v/>
      </c>
      <c r="D3223">
        <f>'Input EIA Imports Petroleum'!L3222</f>
        <v/>
      </c>
      <c r="E3223">
        <f>VLOOKUP('Input EIA Imports Petroleum'!$E3222,'EIA Petroleum Classification'!$A:$B,2,FALSE)</f>
        <v/>
      </c>
    </row>
    <row r="3224" spans="1:5">
      <c r="A3224">
        <f>YEAR(B3224)</f>
        <v/>
      </c>
      <c r="B3224">
        <f>'Input EIA Imports Petroleum'!A3223</f>
        <v/>
      </c>
      <c r="C3224">
        <f>'Input EIA Imports Petroleum'!K3223</f>
        <v/>
      </c>
      <c r="D3224">
        <f>'Input EIA Imports Petroleum'!L3223</f>
        <v/>
      </c>
      <c r="E3224">
        <f>VLOOKUP('Input EIA Imports Petroleum'!$E3223,'EIA Petroleum Classification'!$A:$B,2,FALSE)</f>
        <v/>
      </c>
    </row>
    <row r="3225" spans="1:5">
      <c r="A3225">
        <f>YEAR(B3225)</f>
        <v/>
      </c>
      <c r="B3225">
        <f>'Input EIA Imports Petroleum'!A3224</f>
        <v/>
      </c>
      <c r="C3225">
        <f>'Input EIA Imports Petroleum'!K3224</f>
        <v/>
      </c>
      <c r="D3225">
        <f>'Input EIA Imports Petroleum'!L3224</f>
        <v/>
      </c>
      <c r="E3225">
        <f>VLOOKUP('Input EIA Imports Petroleum'!$E3224,'EIA Petroleum Classification'!$A:$B,2,FALSE)</f>
        <v/>
      </c>
    </row>
    <row r="3226" spans="1:5">
      <c r="A3226">
        <f>YEAR(B3226)</f>
        <v/>
      </c>
      <c r="B3226">
        <f>'Input EIA Imports Petroleum'!A3225</f>
        <v/>
      </c>
      <c r="C3226">
        <f>'Input EIA Imports Petroleum'!K3225</f>
        <v/>
      </c>
      <c r="D3226">
        <f>'Input EIA Imports Petroleum'!L3225</f>
        <v/>
      </c>
      <c r="E3226">
        <f>VLOOKUP('Input EIA Imports Petroleum'!$E3225,'EIA Petroleum Classification'!$A:$B,2,FALSE)</f>
        <v/>
      </c>
    </row>
    <row r="3227" spans="1:5">
      <c r="A3227">
        <f>YEAR(B3227)</f>
        <v/>
      </c>
      <c r="B3227">
        <f>'Input EIA Imports Petroleum'!A3226</f>
        <v/>
      </c>
      <c r="C3227">
        <f>'Input EIA Imports Petroleum'!K3226</f>
        <v/>
      </c>
      <c r="D3227">
        <f>'Input EIA Imports Petroleum'!L3226</f>
        <v/>
      </c>
      <c r="E3227">
        <f>VLOOKUP('Input EIA Imports Petroleum'!$E3226,'EIA Petroleum Classification'!$A:$B,2,FALSE)</f>
        <v/>
      </c>
    </row>
    <row r="3228" spans="1:5">
      <c r="A3228">
        <f>YEAR(B3228)</f>
        <v/>
      </c>
      <c r="B3228">
        <f>'Input EIA Imports Petroleum'!A3227</f>
        <v/>
      </c>
      <c r="C3228">
        <f>'Input EIA Imports Petroleum'!K3227</f>
        <v/>
      </c>
      <c r="D3228">
        <f>'Input EIA Imports Petroleum'!L3227</f>
        <v/>
      </c>
      <c r="E3228">
        <f>VLOOKUP('Input EIA Imports Petroleum'!$E3227,'EIA Petroleum Classification'!$A:$B,2,FALSE)</f>
        <v/>
      </c>
    </row>
    <row r="3229" spans="1:5">
      <c r="A3229">
        <f>YEAR(B3229)</f>
        <v/>
      </c>
      <c r="B3229">
        <f>'Input EIA Imports Petroleum'!A3228</f>
        <v/>
      </c>
      <c r="C3229">
        <f>'Input EIA Imports Petroleum'!K3228</f>
        <v/>
      </c>
      <c r="D3229">
        <f>'Input EIA Imports Petroleum'!L3228</f>
        <v/>
      </c>
      <c r="E3229">
        <f>VLOOKUP('Input EIA Imports Petroleum'!$E3228,'EIA Petroleum Classification'!$A:$B,2,FALSE)</f>
        <v/>
      </c>
    </row>
    <row r="3230" spans="1:5">
      <c r="A3230">
        <f>YEAR(B3230)</f>
        <v/>
      </c>
      <c r="B3230">
        <f>'Input EIA Imports Petroleum'!A3229</f>
        <v/>
      </c>
      <c r="C3230">
        <f>'Input EIA Imports Petroleum'!K3229</f>
        <v/>
      </c>
      <c r="D3230">
        <f>'Input EIA Imports Petroleum'!L3229</f>
        <v/>
      </c>
      <c r="E3230">
        <f>VLOOKUP('Input EIA Imports Petroleum'!$E3229,'EIA Petroleum Classification'!$A:$B,2,FALSE)</f>
        <v/>
      </c>
    </row>
    <row r="3231" spans="1:5">
      <c r="A3231">
        <f>YEAR(B3231)</f>
        <v/>
      </c>
      <c r="B3231">
        <f>'Input EIA Imports Petroleum'!A3230</f>
        <v/>
      </c>
      <c r="C3231">
        <f>'Input EIA Imports Petroleum'!K3230</f>
        <v/>
      </c>
      <c r="D3231">
        <f>'Input EIA Imports Petroleum'!L3230</f>
        <v/>
      </c>
      <c r="E3231">
        <f>VLOOKUP('Input EIA Imports Petroleum'!$E3230,'EIA Petroleum Classification'!$A:$B,2,FALSE)</f>
        <v/>
      </c>
    </row>
    <row r="3232" spans="1:5">
      <c r="A3232">
        <f>YEAR(B3232)</f>
        <v/>
      </c>
      <c r="B3232">
        <f>'Input EIA Imports Petroleum'!A3231</f>
        <v/>
      </c>
      <c r="C3232">
        <f>'Input EIA Imports Petroleum'!K3231</f>
        <v/>
      </c>
      <c r="D3232">
        <f>'Input EIA Imports Petroleum'!L3231</f>
        <v/>
      </c>
      <c r="E3232">
        <f>VLOOKUP('Input EIA Imports Petroleum'!$E3231,'EIA Petroleum Classification'!$A:$B,2,FALSE)</f>
        <v/>
      </c>
    </row>
    <row r="3233" spans="1:5">
      <c r="A3233">
        <f>YEAR(B3233)</f>
        <v/>
      </c>
      <c r="B3233">
        <f>'Input EIA Imports Petroleum'!A3232</f>
        <v/>
      </c>
      <c r="C3233">
        <f>'Input EIA Imports Petroleum'!K3232</f>
        <v/>
      </c>
      <c r="D3233">
        <f>'Input EIA Imports Petroleum'!L3232</f>
        <v/>
      </c>
      <c r="E3233">
        <f>VLOOKUP('Input EIA Imports Petroleum'!$E3232,'EIA Petroleum Classification'!$A:$B,2,FALSE)</f>
        <v/>
      </c>
    </row>
    <row r="3234" spans="1:5">
      <c r="A3234">
        <f>YEAR(B3234)</f>
        <v/>
      </c>
      <c r="B3234">
        <f>'Input EIA Imports Petroleum'!A3233</f>
        <v/>
      </c>
      <c r="C3234">
        <f>'Input EIA Imports Petroleum'!K3233</f>
        <v/>
      </c>
      <c r="D3234">
        <f>'Input EIA Imports Petroleum'!L3233</f>
        <v/>
      </c>
      <c r="E3234">
        <f>VLOOKUP('Input EIA Imports Petroleum'!$E3233,'EIA Petroleum Classification'!$A:$B,2,FALSE)</f>
        <v/>
      </c>
    </row>
    <row r="3235" spans="1:5">
      <c r="A3235">
        <f>YEAR(B3235)</f>
        <v/>
      </c>
      <c r="B3235">
        <f>'Input EIA Imports Petroleum'!A3234</f>
        <v/>
      </c>
      <c r="C3235">
        <f>'Input EIA Imports Petroleum'!K3234</f>
        <v/>
      </c>
      <c r="D3235">
        <f>'Input EIA Imports Petroleum'!L3234</f>
        <v/>
      </c>
      <c r="E3235">
        <f>VLOOKUP('Input EIA Imports Petroleum'!$E3234,'EIA Petroleum Classification'!$A:$B,2,FALSE)</f>
        <v/>
      </c>
    </row>
    <row r="3236" spans="1:5">
      <c r="A3236">
        <f>YEAR(B3236)</f>
        <v/>
      </c>
      <c r="B3236">
        <f>'Input EIA Imports Petroleum'!A3235</f>
        <v/>
      </c>
      <c r="C3236">
        <f>'Input EIA Imports Petroleum'!K3235</f>
        <v/>
      </c>
      <c r="D3236">
        <f>'Input EIA Imports Petroleum'!L3235</f>
        <v/>
      </c>
      <c r="E3236">
        <f>VLOOKUP('Input EIA Imports Petroleum'!$E3235,'EIA Petroleum Classification'!$A:$B,2,FALSE)</f>
        <v/>
      </c>
    </row>
    <row r="3237" spans="1:5">
      <c r="A3237">
        <f>YEAR(B3237)</f>
        <v/>
      </c>
      <c r="B3237">
        <f>'Input EIA Imports Petroleum'!A3236</f>
        <v/>
      </c>
      <c r="C3237">
        <f>'Input EIA Imports Petroleum'!K3236</f>
        <v/>
      </c>
      <c r="D3237">
        <f>'Input EIA Imports Petroleum'!L3236</f>
        <v/>
      </c>
      <c r="E3237">
        <f>VLOOKUP('Input EIA Imports Petroleum'!$E3236,'EIA Petroleum Classification'!$A:$B,2,FALSE)</f>
        <v/>
      </c>
    </row>
    <row r="3238" spans="1:5">
      <c r="A3238">
        <f>YEAR(B3238)</f>
        <v/>
      </c>
      <c r="B3238">
        <f>'Input EIA Imports Petroleum'!A3237</f>
        <v/>
      </c>
      <c r="C3238">
        <f>'Input EIA Imports Petroleum'!K3237</f>
        <v/>
      </c>
      <c r="D3238">
        <f>'Input EIA Imports Petroleum'!L3237</f>
        <v/>
      </c>
      <c r="E3238">
        <f>VLOOKUP('Input EIA Imports Petroleum'!$E3237,'EIA Petroleum Classification'!$A:$B,2,FALSE)</f>
        <v/>
      </c>
    </row>
    <row r="3239" spans="1:5">
      <c r="A3239">
        <f>YEAR(B3239)</f>
        <v/>
      </c>
      <c r="B3239">
        <f>'Input EIA Imports Petroleum'!A3238</f>
        <v/>
      </c>
      <c r="C3239">
        <f>'Input EIA Imports Petroleum'!K3238</f>
        <v/>
      </c>
      <c r="D3239">
        <f>'Input EIA Imports Petroleum'!L3238</f>
        <v/>
      </c>
      <c r="E3239">
        <f>VLOOKUP('Input EIA Imports Petroleum'!$E3238,'EIA Petroleum Classification'!$A:$B,2,FALSE)</f>
        <v/>
      </c>
    </row>
    <row r="3240" spans="1:5">
      <c r="A3240">
        <f>YEAR(B3240)</f>
        <v/>
      </c>
      <c r="B3240">
        <f>'Input EIA Imports Petroleum'!A3239</f>
        <v/>
      </c>
      <c r="C3240">
        <f>'Input EIA Imports Petroleum'!K3239</f>
        <v/>
      </c>
      <c r="D3240">
        <f>'Input EIA Imports Petroleum'!L3239</f>
        <v/>
      </c>
      <c r="E3240">
        <f>VLOOKUP('Input EIA Imports Petroleum'!$E3239,'EIA Petroleum Classification'!$A:$B,2,FALSE)</f>
        <v/>
      </c>
    </row>
    <row r="3241" spans="1:5">
      <c r="A3241">
        <f>YEAR(B3241)</f>
        <v/>
      </c>
      <c r="B3241">
        <f>'Input EIA Imports Petroleum'!A3240</f>
        <v/>
      </c>
      <c r="C3241">
        <f>'Input EIA Imports Petroleum'!K3240</f>
        <v/>
      </c>
      <c r="D3241">
        <f>'Input EIA Imports Petroleum'!L3240</f>
        <v/>
      </c>
      <c r="E3241">
        <f>VLOOKUP('Input EIA Imports Petroleum'!$E3240,'EIA Petroleum Classification'!$A:$B,2,FALSE)</f>
        <v/>
      </c>
    </row>
    <row r="3242" spans="1:5">
      <c r="A3242">
        <f>YEAR(B3242)</f>
        <v/>
      </c>
      <c r="B3242">
        <f>'Input EIA Imports Petroleum'!A3241</f>
        <v/>
      </c>
      <c r="C3242">
        <f>'Input EIA Imports Petroleum'!K3241</f>
        <v/>
      </c>
      <c r="D3242">
        <f>'Input EIA Imports Petroleum'!L3241</f>
        <v/>
      </c>
      <c r="E3242">
        <f>VLOOKUP('Input EIA Imports Petroleum'!$E3241,'EIA Petroleum Classification'!$A:$B,2,FALSE)</f>
        <v/>
      </c>
    </row>
    <row r="3243" spans="1:5">
      <c r="A3243">
        <f>YEAR(B3243)</f>
        <v/>
      </c>
      <c r="B3243">
        <f>'Input EIA Imports Petroleum'!A3242</f>
        <v/>
      </c>
      <c r="C3243">
        <f>'Input EIA Imports Petroleum'!K3242</f>
        <v/>
      </c>
      <c r="D3243">
        <f>'Input EIA Imports Petroleum'!L3242</f>
        <v/>
      </c>
      <c r="E3243">
        <f>VLOOKUP('Input EIA Imports Petroleum'!$E3242,'EIA Petroleum Classification'!$A:$B,2,FALSE)</f>
        <v/>
      </c>
    </row>
    <row r="3244" spans="1:5">
      <c r="A3244">
        <f>YEAR(B3244)</f>
        <v/>
      </c>
      <c r="B3244">
        <f>'Input EIA Imports Petroleum'!A3243</f>
        <v/>
      </c>
      <c r="C3244">
        <f>'Input EIA Imports Petroleum'!K3243</f>
        <v/>
      </c>
      <c r="D3244">
        <f>'Input EIA Imports Petroleum'!L3243</f>
        <v/>
      </c>
      <c r="E3244">
        <f>VLOOKUP('Input EIA Imports Petroleum'!$E3243,'EIA Petroleum Classification'!$A:$B,2,FALSE)</f>
        <v/>
      </c>
    </row>
    <row r="3245" spans="1:5">
      <c r="A3245">
        <f>YEAR(B3245)</f>
        <v/>
      </c>
      <c r="B3245">
        <f>'Input EIA Imports Petroleum'!A3244</f>
        <v/>
      </c>
      <c r="C3245">
        <f>'Input EIA Imports Petroleum'!K3244</f>
        <v/>
      </c>
      <c r="D3245">
        <f>'Input EIA Imports Petroleum'!L3244</f>
        <v/>
      </c>
      <c r="E3245">
        <f>VLOOKUP('Input EIA Imports Petroleum'!$E3244,'EIA Petroleum Classification'!$A:$B,2,FALSE)</f>
        <v/>
      </c>
    </row>
    <row r="3246" spans="1:5">
      <c r="A3246">
        <f>YEAR(B3246)</f>
        <v/>
      </c>
      <c r="B3246">
        <f>'Input EIA Imports Petroleum'!A3245</f>
        <v/>
      </c>
      <c r="C3246">
        <f>'Input EIA Imports Petroleum'!K3245</f>
        <v/>
      </c>
      <c r="D3246">
        <f>'Input EIA Imports Petroleum'!L3245</f>
        <v/>
      </c>
      <c r="E3246">
        <f>VLOOKUP('Input EIA Imports Petroleum'!$E3245,'EIA Petroleum Classification'!$A:$B,2,FALSE)</f>
        <v/>
      </c>
    </row>
    <row r="3247" spans="1:5">
      <c r="A3247">
        <f>YEAR(B3247)</f>
        <v/>
      </c>
      <c r="B3247">
        <f>'Input EIA Imports Petroleum'!A3246</f>
        <v/>
      </c>
      <c r="C3247">
        <f>'Input EIA Imports Petroleum'!K3246</f>
        <v/>
      </c>
      <c r="D3247">
        <f>'Input EIA Imports Petroleum'!L3246</f>
        <v/>
      </c>
      <c r="E3247">
        <f>VLOOKUP('Input EIA Imports Petroleum'!$E3246,'EIA Petroleum Classification'!$A:$B,2,FALSE)</f>
        <v/>
      </c>
    </row>
    <row r="3248" spans="1:5">
      <c r="A3248">
        <f>YEAR(B3248)</f>
        <v/>
      </c>
      <c r="B3248">
        <f>'Input EIA Imports Petroleum'!A3247</f>
        <v/>
      </c>
      <c r="C3248">
        <f>'Input EIA Imports Petroleum'!K3247</f>
        <v/>
      </c>
      <c r="D3248">
        <f>'Input EIA Imports Petroleum'!L3247</f>
        <v/>
      </c>
      <c r="E3248">
        <f>VLOOKUP('Input EIA Imports Petroleum'!$E3247,'EIA Petroleum Classification'!$A:$B,2,FALSE)</f>
        <v/>
      </c>
    </row>
    <row r="3249" spans="1:5">
      <c r="A3249">
        <f>YEAR(B3249)</f>
        <v/>
      </c>
      <c r="B3249">
        <f>'Input EIA Imports Petroleum'!A3248</f>
        <v/>
      </c>
      <c r="C3249">
        <f>'Input EIA Imports Petroleum'!K3248</f>
        <v/>
      </c>
      <c r="D3249">
        <f>'Input EIA Imports Petroleum'!L3248</f>
        <v/>
      </c>
      <c r="E3249">
        <f>VLOOKUP('Input EIA Imports Petroleum'!$E3248,'EIA Petroleum Classification'!$A:$B,2,FALSE)</f>
        <v/>
      </c>
    </row>
    <row r="3250" spans="1:5">
      <c r="A3250">
        <f>YEAR(B3250)</f>
        <v/>
      </c>
      <c r="B3250">
        <f>'Input EIA Imports Petroleum'!A3249</f>
        <v/>
      </c>
      <c r="C3250">
        <f>'Input EIA Imports Petroleum'!K3249</f>
        <v/>
      </c>
      <c r="D3250">
        <f>'Input EIA Imports Petroleum'!L3249</f>
        <v/>
      </c>
      <c r="E3250">
        <f>VLOOKUP('Input EIA Imports Petroleum'!$E3249,'EIA Petroleum Classification'!$A:$B,2,FALSE)</f>
        <v/>
      </c>
    </row>
    <row r="3251" spans="1:5">
      <c r="A3251">
        <f>YEAR(B3251)</f>
        <v/>
      </c>
      <c r="B3251">
        <f>'Input EIA Imports Petroleum'!A3250</f>
        <v/>
      </c>
      <c r="C3251">
        <f>'Input EIA Imports Petroleum'!K3250</f>
        <v/>
      </c>
      <c r="D3251">
        <f>'Input EIA Imports Petroleum'!L3250</f>
        <v/>
      </c>
      <c r="E3251">
        <f>VLOOKUP('Input EIA Imports Petroleum'!$E3250,'EIA Petroleum Classification'!$A:$B,2,FALSE)</f>
        <v/>
      </c>
    </row>
    <row r="3252" spans="1:5">
      <c r="A3252">
        <f>YEAR(B3252)</f>
        <v/>
      </c>
      <c r="B3252">
        <f>'Input EIA Imports Petroleum'!A3251</f>
        <v/>
      </c>
      <c r="C3252">
        <f>'Input EIA Imports Petroleum'!K3251</f>
        <v/>
      </c>
      <c r="D3252">
        <f>'Input EIA Imports Petroleum'!L3251</f>
        <v/>
      </c>
      <c r="E3252">
        <f>VLOOKUP('Input EIA Imports Petroleum'!$E3251,'EIA Petroleum Classification'!$A:$B,2,FALSE)</f>
        <v/>
      </c>
    </row>
    <row r="3253" spans="1:5">
      <c r="A3253">
        <f>YEAR(B3253)</f>
        <v/>
      </c>
      <c r="B3253">
        <f>'Input EIA Imports Petroleum'!A3252</f>
        <v/>
      </c>
      <c r="C3253">
        <f>'Input EIA Imports Petroleum'!K3252</f>
        <v/>
      </c>
      <c r="D3253">
        <f>'Input EIA Imports Petroleum'!L3252</f>
        <v/>
      </c>
      <c r="E3253">
        <f>VLOOKUP('Input EIA Imports Petroleum'!$E3252,'EIA Petroleum Classification'!$A:$B,2,FALSE)</f>
        <v/>
      </c>
    </row>
    <row r="3254" spans="1:5">
      <c r="A3254">
        <f>YEAR(B3254)</f>
        <v/>
      </c>
      <c r="B3254">
        <f>'Input EIA Imports Petroleum'!A3253</f>
        <v/>
      </c>
      <c r="C3254">
        <f>'Input EIA Imports Petroleum'!K3253</f>
        <v/>
      </c>
      <c r="D3254">
        <f>'Input EIA Imports Petroleum'!L3253</f>
        <v/>
      </c>
      <c r="E3254">
        <f>VLOOKUP('Input EIA Imports Petroleum'!$E3253,'EIA Petroleum Classification'!$A:$B,2,FALSE)</f>
        <v/>
      </c>
    </row>
    <row r="3255" spans="1:5">
      <c r="A3255">
        <f>YEAR(B3255)</f>
        <v/>
      </c>
      <c r="B3255">
        <f>'Input EIA Imports Petroleum'!A3254</f>
        <v/>
      </c>
      <c r="C3255">
        <f>'Input EIA Imports Petroleum'!K3254</f>
        <v/>
      </c>
      <c r="D3255">
        <f>'Input EIA Imports Petroleum'!L3254</f>
        <v/>
      </c>
      <c r="E3255">
        <f>VLOOKUP('Input EIA Imports Petroleum'!$E3254,'EIA Petroleum Classification'!$A:$B,2,FALSE)</f>
        <v/>
      </c>
    </row>
    <row r="3256" spans="1:5">
      <c r="A3256">
        <f>YEAR(B3256)</f>
        <v/>
      </c>
      <c r="B3256">
        <f>'Input EIA Imports Petroleum'!A3255</f>
        <v/>
      </c>
      <c r="C3256">
        <f>'Input EIA Imports Petroleum'!K3255</f>
        <v/>
      </c>
      <c r="D3256">
        <f>'Input EIA Imports Petroleum'!L3255</f>
        <v/>
      </c>
      <c r="E3256">
        <f>VLOOKUP('Input EIA Imports Petroleum'!$E3255,'EIA Petroleum Classification'!$A:$B,2,FALSE)</f>
        <v/>
      </c>
    </row>
    <row r="3257" spans="1:5">
      <c r="A3257">
        <f>YEAR(B3257)</f>
        <v/>
      </c>
      <c r="B3257">
        <f>'Input EIA Imports Petroleum'!A3256</f>
        <v/>
      </c>
      <c r="C3257">
        <f>'Input EIA Imports Petroleum'!K3256</f>
        <v/>
      </c>
      <c r="D3257">
        <f>'Input EIA Imports Petroleum'!L3256</f>
        <v/>
      </c>
      <c r="E3257">
        <f>VLOOKUP('Input EIA Imports Petroleum'!$E3256,'EIA Petroleum Classification'!$A:$B,2,FALSE)</f>
        <v/>
      </c>
    </row>
    <row r="3258" spans="1:5">
      <c r="A3258">
        <f>YEAR(B3258)</f>
        <v/>
      </c>
      <c r="B3258">
        <f>'Input EIA Imports Petroleum'!A3257</f>
        <v/>
      </c>
      <c r="C3258">
        <f>'Input EIA Imports Petroleum'!K3257</f>
        <v/>
      </c>
      <c r="D3258">
        <f>'Input EIA Imports Petroleum'!L3257</f>
        <v/>
      </c>
      <c r="E3258">
        <f>VLOOKUP('Input EIA Imports Petroleum'!$E3257,'EIA Petroleum Classification'!$A:$B,2,FALSE)</f>
        <v/>
      </c>
    </row>
    <row r="3259" spans="1:5">
      <c r="A3259">
        <f>YEAR(B3259)</f>
        <v/>
      </c>
      <c r="B3259">
        <f>'Input EIA Imports Petroleum'!A3258</f>
        <v/>
      </c>
      <c r="C3259">
        <f>'Input EIA Imports Petroleum'!K3258</f>
        <v/>
      </c>
      <c r="D3259">
        <f>'Input EIA Imports Petroleum'!L3258</f>
        <v/>
      </c>
      <c r="E3259">
        <f>VLOOKUP('Input EIA Imports Petroleum'!$E3258,'EIA Petroleum Classification'!$A:$B,2,FALSE)</f>
        <v/>
      </c>
    </row>
    <row r="3260" spans="1:5">
      <c r="A3260">
        <f>YEAR(B3260)</f>
        <v/>
      </c>
      <c r="B3260">
        <f>'Input EIA Imports Petroleum'!A3259</f>
        <v/>
      </c>
      <c r="C3260">
        <f>'Input EIA Imports Petroleum'!K3259</f>
        <v/>
      </c>
      <c r="D3260">
        <f>'Input EIA Imports Petroleum'!L3259</f>
        <v/>
      </c>
      <c r="E3260">
        <f>VLOOKUP('Input EIA Imports Petroleum'!$E3259,'EIA Petroleum Classification'!$A:$B,2,FALSE)</f>
        <v/>
      </c>
    </row>
    <row r="3261" spans="1:5">
      <c r="A3261">
        <f>YEAR(B3261)</f>
        <v/>
      </c>
      <c r="B3261">
        <f>'Input EIA Imports Petroleum'!A3260</f>
        <v/>
      </c>
      <c r="C3261">
        <f>'Input EIA Imports Petroleum'!K3260</f>
        <v/>
      </c>
      <c r="D3261">
        <f>'Input EIA Imports Petroleum'!L3260</f>
        <v/>
      </c>
      <c r="E3261">
        <f>VLOOKUP('Input EIA Imports Petroleum'!$E3260,'EIA Petroleum Classification'!$A:$B,2,FALSE)</f>
        <v/>
      </c>
    </row>
    <row r="3262" spans="1:5">
      <c r="A3262">
        <f>YEAR(B3262)</f>
        <v/>
      </c>
      <c r="B3262">
        <f>'Input EIA Imports Petroleum'!A3261</f>
        <v/>
      </c>
      <c r="C3262">
        <f>'Input EIA Imports Petroleum'!K3261</f>
        <v/>
      </c>
      <c r="D3262">
        <f>'Input EIA Imports Petroleum'!L3261</f>
        <v/>
      </c>
      <c r="E3262">
        <f>VLOOKUP('Input EIA Imports Petroleum'!$E3261,'EIA Petroleum Classification'!$A:$B,2,FALSE)</f>
        <v/>
      </c>
    </row>
    <row r="3263" spans="1:5">
      <c r="A3263">
        <f>YEAR(B3263)</f>
        <v/>
      </c>
      <c r="B3263">
        <f>'Input EIA Imports Petroleum'!A3262</f>
        <v/>
      </c>
      <c r="C3263">
        <f>'Input EIA Imports Petroleum'!K3262</f>
        <v/>
      </c>
      <c r="D3263">
        <f>'Input EIA Imports Petroleum'!L3262</f>
        <v/>
      </c>
      <c r="E3263">
        <f>VLOOKUP('Input EIA Imports Petroleum'!$E3262,'EIA Petroleum Classification'!$A:$B,2,FALSE)</f>
        <v/>
      </c>
    </row>
    <row r="3264" spans="1:5">
      <c r="A3264">
        <f>YEAR(B3264)</f>
        <v/>
      </c>
      <c r="B3264">
        <f>'Input EIA Imports Petroleum'!A3263</f>
        <v/>
      </c>
      <c r="C3264">
        <f>'Input EIA Imports Petroleum'!K3263</f>
        <v/>
      </c>
      <c r="D3264">
        <f>'Input EIA Imports Petroleum'!L3263</f>
        <v/>
      </c>
      <c r="E3264">
        <f>VLOOKUP('Input EIA Imports Petroleum'!$E3263,'EIA Petroleum Classification'!$A:$B,2,FALSE)</f>
        <v/>
      </c>
    </row>
    <row r="3265" spans="1:5">
      <c r="A3265">
        <f>YEAR(B3265)</f>
        <v/>
      </c>
      <c r="B3265">
        <f>'Input EIA Imports Petroleum'!A3264</f>
        <v/>
      </c>
      <c r="C3265">
        <f>'Input EIA Imports Petroleum'!K3264</f>
        <v/>
      </c>
      <c r="D3265">
        <f>'Input EIA Imports Petroleum'!L3264</f>
        <v/>
      </c>
      <c r="E3265">
        <f>VLOOKUP('Input EIA Imports Petroleum'!$E3264,'EIA Petroleum Classification'!$A:$B,2,FALSE)</f>
        <v/>
      </c>
    </row>
    <row r="3266" spans="1:5">
      <c r="A3266">
        <f>YEAR(B3266)</f>
        <v/>
      </c>
      <c r="B3266">
        <f>'Input EIA Imports Petroleum'!A3265</f>
        <v/>
      </c>
      <c r="C3266">
        <f>'Input EIA Imports Petroleum'!K3265</f>
        <v/>
      </c>
      <c r="D3266">
        <f>'Input EIA Imports Petroleum'!L3265</f>
        <v/>
      </c>
      <c r="E3266">
        <f>VLOOKUP('Input EIA Imports Petroleum'!$E3265,'EIA Petroleum Classification'!$A:$B,2,FALSE)</f>
        <v/>
      </c>
    </row>
    <row r="3267" spans="1:5">
      <c r="A3267">
        <f>YEAR(B3267)</f>
        <v/>
      </c>
      <c r="B3267">
        <f>'Input EIA Imports Petroleum'!A3266</f>
        <v/>
      </c>
      <c r="C3267">
        <f>'Input EIA Imports Petroleum'!K3266</f>
        <v/>
      </c>
      <c r="D3267">
        <f>'Input EIA Imports Petroleum'!L3266</f>
        <v/>
      </c>
      <c r="E3267">
        <f>VLOOKUP('Input EIA Imports Petroleum'!$E3266,'EIA Petroleum Classification'!$A:$B,2,FALSE)</f>
        <v/>
      </c>
    </row>
    <row r="3268" spans="1:5">
      <c r="A3268">
        <f>YEAR(B3268)</f>
        <v/>
      </c>
      <c r="B3268">
        <f>'Input EIA Imports Petroleum'!A3267</f>
        <v/>
      </c>
      <c r="C3268">
        <f>'Input EIA Imports Petroleum'!K3267</f>
        <v/>
      </c>
      <c r="D3268">
        <f>'Input EIA Imports Petroleum'!L3267</f>
        <v/>
      </c>
      <c r="E3268">
        <f>VLOOKUP('Input EIA Imports Petroleum'!$E3267,'EIA Petroleum Classification'!$A:$B,2,FALSE)</f>
        <v/>
      </c>
    </row>
    <row r="3269" spans="1:5">
      <c r="A3269">
        <f>YEAR(B3269)</f>
        <v/>
      </c>
      <c r="B3269">
        <f>'Input EIA Imports Petroleum'!A3268</f>
        <v/>
      </c>
      <c r="C3269">
        <f>'Input EIA Imports Petroleum'!K3268</f>
        <v/>
      </c>
      <c r="D3269">
        <f>'Input EIA Imports Petroleum'!L3268</f>
        <v/>
      </c>
      <c r="E3269">
        <f>VLOOKUP('Input EIA Imports Petroleum'!$E3268,'EIA Petroleum Classification'!$A:$B,2,FALSE)</f>
        <v/>
      </c>
    </row>
    <row r="3270" spans="1:5">
      <c r="A3270">
        <f>YEAR(B3270)</f>
        <v/>
      </c>
      <c r="B3270">
        <f>'Input EIA Imports Petroleum'!A3269</f>
        <v/>
      </c>
      <c r="C3270">
        <f>'Input EIA Imports Petroleum'!K3269</f>
        <v/>
      </c>
      <c r="D3270">
        <f>'Input EIA Imports Petroleum'!L3269</f>
        <v/>
      </c>
      <c r="E3270">
        <f>VLOOKUP('Input EIA Imports Petroleum'!$E3269,'EIA Petroleum Classification'!$A:$B,2,FALSE)</f>
        <v/>
      </c>
    </row>
    <row r="3271" spans="1:5">
      <c r="A3271">
        <f>YEAR(B3271)</f>
        <v/>
      </c>
      <c r="B3271">
        <f>'Input EIA Imports Petroleum'!A3270</f>
        <v/>
      </c>
      <c r="C3271">
        <f>'Input EIA Imports Petroleum'!K3270</f>
        <v/>
      </c>
      <c r="D3271">
        <f>'Input EIA Imports Petroleum'!L3270</f>
        <v/>
      </c>
      <c r="E3271">
        <f>VLOOKUP('Input EIA Imports Petroleum'!$E3270,'EIA Petroleum Classification'!$A:$B,2,FALSE)</f>
        <v/>
      </c>
    </row>
    <row r="3272" spans="1:5">
      <c r="A3272">
        <f>YEAR(B3272)</f>
        <v/>
      </c>
      <c r="B3272">
        <f>'Input EIA Imports Petroleum'!A3271</f>
        <v/>
      </c>
      <c r="C3272">
        <f>'Input EIA Imports Petroleum'!K3271</f>
        <v/>
      </c>
      <c r="D3272">
        <f>'Input EIA Imports Petroleum'!L3271</f>
        <v/>
      </c>
      <c r="E3272">
        <f>VLOOKUP('Input EIA Imports Petroleum'!$E3271,'EIA Petroleum Classification'!$A:$B,2,FALSE)</f>
        <v/>
      </c>
    </row>
    <row r="3273" spans="1:5">
      <c r="A3273">
        <f>YEAR(B3273)</f>
        <v/>
      </c>
      <c r="B3273">
        <f>'Input EIA Imports Petroleum'!A3272</f>
        <v/>
      </c>
      <c r="C3273">
        <f>'Input EIA Imports Petroleum'!K3272</f>
        <v/>
      </c>
      <c r="D3273">
        <f>'Input EIA Imports Petroleum'!L3272</f>
        <v/>
      </c>
      <c r="E3273">
        <f>VLOOKUP('Input EIA Imports Petroleum'!$E3272,'EIA Petroleum Classification'!$A:$B,2,FALSE)</f>
        <v/>
      </c>
    </row>
    <row r="3274" spans="1:5">
      <c r="A3274">
        <f>YEAR(B3274)</f>
        <v/>
      </c>
      <c r="B3274">
        <f>'Input EIA Imports Petroleum'!A3273</f>
        <v/>
      </c>
      <c r="C3274">
        <f>'Input EIA Imports Petroleum'!K3273</f>
        <v/>
      </c>
      <c r="D3274">
        <f>'Input EIA Imports Petroleum'!L3273</f>
        <v/>
      </c>
      <c r="E3274">
        <f>VLOOKUP('Input EIA Imports Petroleum'!$E3273,'EIA Petroleum Classification'!$A:$B,2,FALSE)</f>
        <v/>
      </c>
    </row>
    <row r="3275" spans="1:5">
      <c r="A3275">
        <f>YEAR(B3275)</f>
        <v/>
      </c>
      <c r="B3275">
        <f>'Input EIA Imports Petroleum'!A3274</f>
        <v/>
      </c>
      <c r="C3275">
        <f>'Input EIA Imports Petroleum'!K3274</f>
        <v/>
      </c>
      <c r="D3275">
        <f>'Input EIA Imports Petroleum'!L3274</f>
        <v/>
      </c>
      <c r="E3275">
        <f>VLOOKUP('Input EIA Imports Petroleum'!$E3274,'EIA Petroleum Classification'!$A:$B,2,FALSE)</f>
        <v/>
      </c>
    </row>
    <row r="3276" spans="1:5">
      <c r="A3276">
        <f>YEAR(B3276)</f>
        <v/>
      </c>
      <c r="B3276">
        <f>'Input EIA Imports Petroleum'!A3275</f>
        <v/>
      </c>
      <c r="C3276">
        <f>'Input EIA Imports Petroleum'!K3275</f>
        <v/>
      </c>
      <c r="D3276">
        <f>'Input EIA Imports Petroleum'!L3275</f>
        <v/>
      </c>
      <c r="E3276">
        <f>VLOOKUP('Input EIA Imports Petroleum'!$E3275,'EIA Petroleum Classification'!$A:$B,2,FALSE)</f>
        <v/>
      </c>
    </row>
    <row r="3277" spans="1:5">
      <c r="A3277">
        <f>YEAR(B3277)</f>
        <v/>
      </c>
      <c r="B3277">
        <f>'Input EIA Imports Petroleum'!A3276</f>
        <v/>
      </c>
      <c r="C3277">
        <f>'Input EIA Imports Petroleum'!K3276</f>
        <v/>
      </c>
      <c r="D3277">
        <f>'Input EIA Imports Petroleum'!L3276</f>
        <v/>
      </c>
      <c r="E3277">
        <f>VLOOKUP('Input EIA Imports Petroleum'!$E3276,'EIA Petroleum Classification'!$A:$B,2,FALSE)</f>
        <v/>
      </c>
    </row>
    <row r="3278" spans="1:5">
      <c r="A3278">
        <f>YEAR(B3278)</f>
        <v/>
      </c>
      <c r="B3278">
        <f>'Input EIA Imports Petroleum'!A3277</f>
        <v/>
      </c>
      <c r="C3278">
        <f>'Input EIA Imports Petroleum'!K3277</f>
        <v/>
      </c>
      <c r="D3278">
        <f>'Input EIA Imports Petroleum'!L3277</f>
        <v/>
      </c>
      <c r="E3278">
        <f>VLOOKUP('Input EIA Imports Petroleum'!$E3277,'EIA Petroleum Classification'!$A:$B,2,FALSE)</f>
        <v/>
      </c>
    </row>
    <row r="3279" spans="1:5">
      <c r="A3279">
        <f>YEAR(B3279)</f>
        <v/>
      </c>
      <c r="B3279">
        <f>'Input EIA Imports Petroleum'!A3278</f>
        <v/>
      </c>
      <c r="C3279">
        <f>'Input EIA Imports Petroleum'!K3278</f>
        <v/>
      </c>
      <c r="D3279">
        <f>'Input EIA Imports Petroleum'!L3278</f>
        <v/>
      </c>
      <c r="E3279">
        <f>VLOOKUP('Input EIA Imports Petroleum'!$E3278,'EIA Petroleum Classification'!$A:$B,2,FALSE)</f>
        <v/>
      </c>
    </row>
    <row r="3280" spans="1:5">
      <c r="A3280">
        <f>YEAR(B3280)</f>
        <v/>
      </c>
      <c r="B3280">
        <f>'Input EIA Imports Petroleum'!A3279</f>
        <v/>
      </c>
      <c r="C3280">
        <f>'Input EIA Imports Petroleum'!K3279</f>
        <v/>
      </c>
      <c r="D3280">
        <f>'Input EIA Imports Petroleum'!L3279</f>
        <v/>
      </c>
      <c r="E3280">
        <f>VLOOKUP('Input EIA Imports Petroleum'!$E3279,'EIA Petroleum Classification'!$A:$B,2,FALSE)</f>
        <v/>
      </c>
    </row>
    <row r="3281" spans="1:5">
      <c r="A3281">
        <f>YEAR(B3281)</f>
        <v/>
      </c>
      <c r="B3281">
        <f>'Input EIA Imports Petroleum'!A3280</f>
        <v/>
      </c>
      <c r="C3281">
        <f>'Input EIA Imports Petroleum'!K3280</f>
        <v/>
      </c>
      <c r="D3281">
        <f>'Input EIA Imports Petroleum'!L3280</f>
        <v/>
      </c>
      <c r="E3281">
        <f>VLOOKUP('Input EIA Imports Petroleum'!$E3280,'EIA Petroleum Classification'!$A:$B,2,FALSE)</f>
        <v/>
      </c>
    </row>
    <row r="3282" spans="1:5">
      <c r="A3282">
        <f>YEAR(B3282)</f>
        <v/>
      </c>
      <c r="B3282">
        <f>'Input EIA Imports Petroleum'!A3281</f>
        <v/>
      </c>
      <c r="C3282">
        <f>'Input EIA Imports Petroleum'!K3281</f>
        <v/>
      </c>
      <c r="D3282">
        <f>'Input EIA Imports Petroleum'!L3281</f>
        <v/>
      </c>
      <c r="E3282">
        <f>VLOOKUP('Input EIA Imports Petroleum'!$E3281,'EIA Petroleum Classification'!$A:$B,2,FALSE)</f>
        <v/>
      </c>
    </row>
    <row r="3283" spans="1:5">
      <c r="A3283">
        <f>YEAR(B3283)</f>
        <v/>
      </c>
      <c r="B3283">
        <f>'Input EIA Imports Petroleum'!A3282</f>
        <v/>
      </c>
      <c r="C3283">
        <f>'Input EIA Imports Petroleum'!K3282</f>
        <v/>
      </c>
      <c r="D3283">
        <f>'Input EIA Imports Petroleum'!L3282</f>
        <v/>
      </c>
      <c r="E3283">
        <f>VLOOKUP('Input EIA Imports Petroleum'!$E3282,'EIA Petroleum Classification'!$A:$B,2,FALSE)</f>
        <v/>
      </c>
    </row>
    <row r="3284" spans="1:5">
      <c r="A3284">
        <f>YEAR(B3284)</f>
        <v/>
      </c>
      <c r="B3284">
        <f>'Input EIA Imports Petroleum'!A3283</f>
        <v/>
      </c>
      <c r="C3284">
        <f>'Input EIA Imports Petroleum'!K3283</f>
        <v/>
      </c>
      <c r="D3284">
        <f>'Input EIA Imports Petroleum'!L3283</f>
        <v/>
      </c>
      <c r="E3284">
        <f>VLOOKUP('Input EIA Imports Petroleum'!$E3283,'EIA Petroleum Classification'!$A:$B,2,FALSE)</f>
        <v/>
      </c>
    </row>
    <row r="3285" spans="1:5">
      <c r="A3285">
        <f>YEAR(B3285)</f>
        <v/>
      </c>
      <c r="B3285">
        <f>'Input EIA Imports Petroleum'!A3284</f>
        <v/>
      </c>
      <c r="C3285">
        <f>'Input EIA Imports Petroleum'!K3284</f>
        <v/>
      </c>
      <c r="D3285">
        <f>'Input EIA Imports Petroleum'!L3284</f>
        <v/>
      </c>
      <c r="E3285">
        <f>VLOOKUP('Input EIA Imports Petroleum'!$E3284,'EIA Petroleum Classification'!$A:$B,2,FALSE)</f>
        <v/>
      </c>
    </row>
    <row r="3286" spans="1:5">
      <c r="A3286">
        <f>YEAR(B3286)</f>
        <v/>
      </c>
      <c r="B3286">
        <f>'Input EIA Imports Petroleum'!A3285</f>
        <v/>
      </c>
      <c r="C3286">
        <f>'Input EIA Imports Petroleum'!K3285</f>
        <v/>
      </c>
      <c r="D3286">
        <f>'Input EIA Imports Petroleum'!L3285</f>
        <v/>
      </c>
      <c r="E3286">
        <f>VLOOKUP('Input EIA Imports Petroleum'!$E3285,'EIA Petroleum Classification'!$A:$B,2,FALSE)</f>
        <v/>
      </c>
    </row>
    <row r="3287" spans="1:5">
      <c r="A3287">
        <f>YEAR(B3287)</f>
        <v/>
      </c>
      <c r="B3287">
        <f>'Input EIA Imports Petroleum'!A3286</f>
        <v/>
      </c>
      <c r="C3287">
        <f>'Input EIA Imports Petroleum'!K3286</f>
        <v/>
      </c>
      <c r="D3287">
        <f>'Input EIA Imports Petroleum'!L3286</f>
        <v/>
      </c>
      <c r="E3287">
        <f>VLOOKUP('Input EIA Imports Petroleum'!$E3286,'EIA Petroleum Classification'!$A:$B,2,FALSE)</f>
        <v/>
      </c>
    </row>
    <row r="3288" spans="1:5">
      <c r="A3288">
        <f>YEAR(B3288)</f>
        <v/>
      </c>
      <c r="B3288">
        <f>'Input EIA Imports Petroleum'!A3287</f>
        <v/>
      </c>
      <c r="C3288">
        <f>'Input EIA Imports Petroleum'!K3287</f>
        <v/>
      </c>
      <c r="D3288">
        <f>'Input EIA Imports Petroleum'!L3287</f>
        <v/>
      </c>
      <c r="E3288">
        <f>VLOOKUP('Input EIA Imports Petroleum'!$E3287,'EIA Petroleum Classification'!$A:$B,2,FALSE)</f>
        <v/>
      </c>
    </row>
    <row r="3289" spans="1:5">
      <c r="A3289">
        <f>YEAR(B3289)</f>
        <v/>
      </c>
      <c r="B3289">
        <f>'Input EIA Imports Petroleum'!A3288</f>
        <v/>
      </c>
      <c r="C3289">
        <f>'Input EIA Imports Petroleum'!K3288</f>
        <v/>
      </c>
      <c r="D3289">
        <f>'Input EIA Imports Petroleum'!L3288</f>
        <v/>
      </c>
      <c r="E3289">
        <f>VLOOKUP('Input EIA Imports Petroleum'!$E3288,'EIA Petroleum Classification'!$A:$B,2,FALSE)</f>
        <v/>
      </c>
    </row>
    <row r="3290" spans="1:5">
      <c r="A3290">
        <f>YEAR(B3290)</f>
        <v/>
      </c>
      <c r="B3290">
        <f>'Input EIA Imports Petroleum'!A3289</f>
        <v/>
      </c>
      <c r="C3290">
        <f>'Input EIA Imports Petroleum'!K3289</f>
        <v/>
      </c>
      <c r="D3290">
        <f>'Input EIA Imports Petroleum'!L3289</f>
        <v/>
      </c>
      <c r="E3290">
        <f>VLOOKUP('Input EIA Imports Petroleum'!$E3289,'EIA Petroleum Classification'!$A:$B,2,FALSE)</f>
        <v/>
      </c>
    </row>
    <row r="3291" spans="1:5">
      <c r="A3291">
        <f>YEAR(B3291)</f>
        <v/>
      </c>
      <c r="B3291">
        <f>'Input EIA Imports Petroleum'!A3290</f>
        <v/>
      </c>
      <c r="C3291">
        <f>'Input EIA Imports Petroleum'!K3290</f>
        <v/>
      </c>
      <c r="D3291">
        <f>'Input EIA Imports Petroleum'!L3290</f>
        <v/>
      </c>
      <c r="E3291">
        <f>VLOOKUP('Input EIA Imports Petroleum'!$E3290,'EIA Petroleum Classification'!$A:$B,2,FALSE)</f>
        <v/>
      </c>
    </row>
    <row r="3292" spans="1:5">
      <c r="A3292">
        <f>YEAR(B3292)</f>
        <v/>
      </c>
      <c r="B3292">
        <f>'Input EIA Imports Petroleum'!A3291</f>
        <v/>
      </c>
      <c r="C3292">
        <f>'Input EIA Imports Petroleum'!K3291</f>
        <v/>
      </c>
      <c r="D3292">
        <f>'Input EIA Imports Petroleum'!L3291</f>
        <v/>
      </c>
      <c r="E3292">
        <f>VLOOKUP('Input EIA Imports Petroleum'!$E3291,'EIA Petroleum Classification'!$A:$B,2,FALSE)</f>
        <v/>
      </c>
    </row>
    <row r="3293" spans="1:5">
      <c r="A3293">
        <f>YEAR(B3293)</f>
        <v/>
      </c>
      <c r="B3293">
        <f>'Input EIA Imports Petroleum'!A3292</f>
        <v/>
      </c>
      <c r="C3293">
        <f>'Input EIA Imports Petroleum'!K3292</f>
        <v/>
      </c>
      <c r="D3293">
        <f>'Input EIA Imports Petroleum'!L3292</f>
        <v/>
      </c>
      <c r="E3293">
        <f>VLOOKUP('Input EIA Imports Petroleum'!$E3292,'EIA Petroleum Classification'!$A:$B,2,FALSE)</f>
        <v/>
      </c>
    </row>
    <row r="3294" spans="1:5">
      <c r="A3294">
        <f>YEAR(B3294)</f>
        <v/>
      </c>
      <c r="B3294">
        <f>'Input EIA Imports Petroleum'!A3293</f>
        <v/>
      </c>
      <c r="C3294">
        <f>'Input EIA Imports Petroleum'!K3293</f>
        <v/>
      </c>
      <c r="D3294">
        <f>'Input EIA Imports Petroleum'!L3293</f>
        <v/>
      </c>
      <c r="E3294">
        <f>VLOOKUP('Input EIA Imports Petroleum'!$E3293,'EIA Petroleum Classification'!$A:$B,2,FALSE)</f>
        <v/>
      </c>
    </row>
    <row r="3295" spans="1:5">
      <c r="A3295">
        <f>YEAR(B3295)</f>
        <v/>
      </c>
      <c r="B3295">
        <f>'Input EIA Imports Petroleum'!A3294</f>
        <v/>
      </c>
      <c r="C3295">
        <f>'Input EIA Imports Petroleum'!K3294</f>
        <v/>
      </c>
      <c r="D3295">
        <f>'Input EIA Imports Petroleum'!L3294</f>
        <v/>
      </c>
      <c r="E3295">
        <f>VLOOKUP('Input EIA Imports Petroleum'!$E3294,'EIA Petroleum Classification'!$A:$B,2,FALSE)</f>
        <v/>
      </c>
    </row>
    <row r="3296" spans="1:5">
      <c r="A3296">
        <f>YEAR(B3296)</f>
        <v/>
      </c>
      <c r="B3296">
        <f>'Input EIA Imports Petroleum'!A3295</f>
        <v/>
      </c>
      <c r="C3296">
        <f>'Input EIA Imports Petroleum'!K3295</f>
        <v/>
      </c>
      <c r="D3296">
        <f>'Input EIA Imports Petroleum'!L3295</f>
        <v/>
      </c>
      <c r="E3296">
        <f>VLOOKUP('Input EIA Imports Petroleum'!$E3295,'EIA Petroleum Classification'!$A:$B,2,FALSE)</f>
        <v/>
      </c>
    </row>
    <row r="3297" spans="1:5">
      <c r="A3297">
        <f>YEAR(B3297)</f>
        <v/>
      </c>
      <c r="B3297">
        <f>'Input EIA Imports Petroleum'!A3296</f>
        <v/>
      </c>
      <c r="C3297">
        <f>'Input EIA Imports Petroleum'!K3296</f>
        <v/>
      </c>
      <c r="D3297">
        <f>'Input EIA Imports Petroleum'!L3296</f>
        <v/>
      </c>
      <c r="E3297">
        <f>VLOOKUP('Input EIA Imports Petroleum'!$E3296,'EIA Petroleum Classification'!$A:$B,2,FALSE)</f>
        <v/>
      </c>
    </row>
    <row r="3298" spans="1:5">
      <c r="A3298">
        <f>YEAR(B3298)</f>
        <v/>
      </c>
      <c r="B3298">
        <f>'Input EIA Imports Petroleum'!A3297</f>
        <v/>
      </c>
      <c r="C3298">
        <f>'Input EIA Imports Petroleum'!K3297</f>
        <v/>
      </c>
      <c r="D3298">
        <f>'Input EIA Imports Petroleum'!L3297</f>
        <v/>
      </c>
      <c r="E3298">
        <f>VLOOKUP('Input EIA Imports Petroleum'!$E3297,'EIA Petroleum Classification'!$A:$B,2,FALSE)</f>
        <v/>
      </c>
    </row>
    <row r="3299" spans="1:5">
      <c r="A3299">
        <f>YEAR(B3299)</f>
        <v/>
      </c>
      <c r="B3299">
        <f>'Input EIA Imports Petroleum'!A3298</f>
        <v/>
      </c>
      <c r="C3299">
        <f>'Input EIA Imports Petroleum'!K3298</f>
        <v/>
      </c>
      <c r="D3299">
        <f>'Input EIA Imports Petroleum'!L3298</f>
        <v/>
      </c>
      <c r="E3299">
        <f>VLOOKUP('Input EIA Imports Petroleum'!$E3298,'EIA Petroleum Classification'!$A:$B,2,FALSE)</f>
        <v/>
      </c>
    </row>
    <row r="3300" spans="1:5">
      <c r="A3300">
        <f>YEAR(B3300)</f>
        <v/>
      </c>
      <c r="B3300">
        <f>'Input EIA Imports Petroleum'!A3299</f>
        <v/>
      </c>
      <c r="C3300">
        <f>'Input EIA Imports Petroleum'!K3299</f>
        <v/>
      </c>
      <c r="D3300">
        <f>'Input EIA Imports Petroleum'!L3299</f>
        <v/>
      </c>
      <c r="E3300">
        <f>VLOOKUP('Input EIA Imports Petroleum'!$E3299,'EIA Petroleum Classification'!$A:$B,2,FALSE)</f>
        <v/>
      </c>
    </row>
    <row r="3301" spans="1:5">
      <c r="A3301">
        <f>YEAR(B3301)</f>
        <v/>
      </c>
      <c r="B3301">
        <f>'Input EIA Imports Petroleum'!A3300</f>
        <v/>
      </c>
      <c r="C3301">
        <f>'Input EIA Imports Petroleum'!K3300</f>
        <v/>
      </c>
      <c r="D3301">
        <f>'Input EIA Imports Petroleum'!L3300</f>
        <v/>
      </c>
      <c r="E3301">
        <f>VLOOKUP('Input EIA Imports Petroleum'!$E3300,'EIA Petroleum Classification'!$A:$B,2,FALSE)</f>
        <v/>
      </c>
    </row>
    <row r="3302" spans="1:5">
      <c r="A3302">
        <f>YEAR(B3302)</f>
        <v/>
      </c>
      <c r="B3302">
        <f>'Input EIA Imports Petroleum'!A3301</f>
        <v/>
      </c>
      <c r="C3302">
        <f>'Input EIA Imports Petroleum'!K3301</f>
        <v/>
      </c>
      <c r="D3302">
        <f>'Input EIA Imports Petroleum'!L3301</f>
        <v/>
      </c>
      <c r="E3302">
        <f>VLOOKUP('Input EIA Imports Petroleum'!$E3301,'EIA Petroleum Classification'!$A:$B,2,FALSE)</f>
        <v/>
      </c>
    </row>
    <row r="3303" spans="1:5">
      <c r="A3303">
        <f>YEAR(B3303)</f>
        <v/>
      </c>
      <c r="B3303">
        <f>'Input EIA Imports Petroleum'!A3302</f>
        <v/>
      </c>
      <c r="C3303">
        <f>'Input EIA Imports Petroleum'!K3302</f>
        <v/>
      </c>
      <c r="D3303">
        <f>'Input EIA Imports Petroleum'!L3302</f>
        <v/>
      </c>
      <c r="E3303">
        <f>VLOOKUP('Input EIA Imports Petroleum'!$E3302,'EIA Petroleum Classification'!$A:$B,2,FALSE)</f>
        <v/>
      </c>
    </row>
    <row r="3304" spans="1:5">
      <c r="A3304">
        <f>YEAR(B3304)</f>
        <v/>
      </c>
      <c r="B3304">
        <f>'Input EIA Imports Petroleum'!A3303</f>
        <v/>
      </c>
      <c r="C3304">
        <f>'Input EIA Imports Petroleum'!K3303</f>
        <v/>
      </c>
      <c r="D3304">
        <f>'Input EIA Imports Petroleum'!L3303</f>
        <v/>
      </c>
      <c r="E3304">
        <f>VLOOKUP('Input EIA Imports Petroleum'!$E3303,'EIA Petroleum Classification'!$A:$B,2,FALSE)</f>
        <v/>
      </c>
    </row>
    <row r="3305" spans="1:5">
      <c r="A3305">
        <f>YEAR(B3305)</f>
        <v/>
      </c>
      <c r="B3305">
        <f>'Input EIA Imports Petroleum'!A3304</f>
        <v/>
      </c>
      <c r="C3305">
        <f>'Input EIA Imports Petroleum'!K3304</f>
        <v/>
      </c>
      <c r="D3305">
        <f>'Input EIA Imports Petroleum'!L3304</f>
        <v/>
      </c>
      <c r="E3305">
        <f>VLOOKUP('Input EIA Imports Petroleum'!$E3304,'EIA Petroleum Classification'!$A:$B,2,FALSE)</f>
        <v/>
      </c>
    </row>
    <row r="3306" spans="1:5">
      <c r="A3306">
        <f>YEAR(B3306)</f>
        <v/>
      </c>
      <c r="B3306">
        <f>'Input EIA Imports Petroleum'!A3305</f>
        <v/>
      </c>
      <c r="C3306">
        <f>'Input EIA Imports Petroleum'!K3305</f>
        <v/>
      </c>
      <c r="D3306">
        <f>'Input EIA Imports Petroleum'!L3305</f>
        <v/>
      </c>
      <c r="E3306">
        <f>VLOOKUP('Input EIA Imports Petroleum'!$E3305,'EIA Petroleum Classification'!$A:$B,2,FALSE)</f>
        <v/>
      </c>
    </row>
    <row r="3307" spans="1:5">
      <c r="A3307">
        <f>YEAR(B3307)</f>
        <v/>
      </c>
      <c r="B3307">
        <f>'Input EIA Imports Petroleum'!A3306</f>
        <v/>
      </c>
      <c r="C3307">
        <f>'Input EIA Imports Petroleum'!K3306</f>
        <v/>
      </c>
      <c r="D3307">
        <f>'Input EIA Imports Petroleum'!L3306</f>
        <v/>
      </c>
      <c r="E3307">
        <f>VLOOKUP('Input EIA Imports Petroleum'!$E3306,'EIA Petroleum Classification'!$A:$B,2,FALSE)</f>
        <v/>
      </c>
    </row>
    <row r="3308" spans="1:5">
      <c r="A3308">
        <f>YEAR(B3308)</f>
        <v/>
      </c>
      <c r="B3308">
        <f>'Input EIA Imports Petroleum'!A3307</f>
        <v/>
      </c>
      <c r="C3308">
        <f>'Input EIA Imports Petroleum'!K3307</f>
        <v/>
      </c>
      <c r="D3308">
        <f>'Input EIA Imports Petroleum'!L3307</f>
        <v/>
      </c>
      <c r="E3308">
        <f>VLOOKUP('Input EIA Imports Petroleum'!$E3307,'EIA Petroleum Classification'!$A:$B,2,FALSE)</f>
        <v/>
      </c>
    </row>
    <row r="3309" spans="1:5">
      <c r="A3309">
        <f>YEAR(B3309)</f>
        <v/>
      </c>
      <c r="B3309">
        <f>'Input EIA Imports Petroleum'!A3308</f>
        <v/>
      </c>
      <c r="C3309">
        <f>'Input EIA Imports Petroleum'!K3308</f>
        <v/>
      </c>
      <c r="D3309">
        <f>'Input EIA Imports Petroleum'!L3308</f>
        <v/>
      </c>
      <c r="E3309">
        <f>VLOOKUP('Input EIA Imports Petroleum'!$E3308,'EIA Petroleum Classification'!$A:$B,2,FALSE)</f>
        <v/>
      </c>
    </row>
    <row r="3310" spans="1:5">
      <c r="A3310">
        <f>YEAR(B3310)</f>
        <v/>
      </c>
      <c r="B3310">
        <f>'Input EIA Imports Petroleum'!A3309</f>
        <v/>
      </c>
      <c r="C3310">
        <f>'Input EIA Imports Petroleum'!K3309</f>
        <v/>
      </c>
      <c r="D3310">
        <f>'Input EIA Imports Petroleum'!L3309</f>
        <v/>
      </c>
      <c r="E3310">
        <f>VLOOKUP('Input EIA Imports Petroleum'!$E3309,'EIA Petroleum Classification'!$A:$B,2,FALSE)</f>
        <v/>
      </c>
    </row>
    <row r="3311" spans="1:5">
      <c r="A3311">
        <f>YEAR(B3311)</f>
        <v/>
      </c>
      <c r="B3311">
        <f>'Input EIA Imports Petroleum'!A3310</f>
        <v/>
      </c>
      <c r="C3311">
        <f>'Input EIA Imports Petroleum'!K3310</f>
        <v/>
      </c>
      <c r="D3311">
        <f>'Input EIA Imports Petroleum'!L3310</f>
        <v/>
      </c>
      <c r="E3311">
        <f>VLOOKUP('Input EIA Imports Petroleum'!$E3310,'EIA Petroleum Classification'!$A:$B,2,FALSE)</f>
        <v/>
      </c>
    </row>
    <row r="3312" spans="1:5">
      <c r="A3312">
        <f>YEAR(B3312)</f>
        <v/>
      </c>
      <c r="B3312">
        <f>'Input EIA Imports Petroleum'!A3311</f>
        <v/>
      </c>
      <c r="C3312">
        <f>'Input EIA Imports Petroleum'!K3311</f>
        <v/>
      </c>
      <c r="D3312">
        <f>'Input EIA Imports Petroleum'!L3311</f>
        <v/>
      </c>
      <c r="E3312">
        <f>VLOOKUP('Input EIA Imports Petroleum'!$E3311,'EIA Petroleum Classification'!$A:$B,2,FALSE)</f>
        <v/>
      </c>
    </row>
    <row r="3313" spans="1:5">
      <c r="A3313">
        <f>YEAR(B3313)</f>
        <v/>
      </c>
      <c r="B3313">
        <f>'Input EIA Imports Petroleum'!A3312</f>
        <v/>
      </c>
      <c r="C3313">
        <f>'Input EIA Imports Petroleum'!K3312</f>
        <v/>
      </c>
      <c r="D3313">
        <f>'Input EIA Imports Petroleum'!L3312</f>
        <v/>
      </c>
      <c r="E3313">
        <f>VLOOKUP('Input EIA Imports Petroleum'!$E3312,'EIA Petroleum Classification'!$A:$B,2,FALSE)</f>
        <v/>
      </c>
    </row>
    <row r="3314" spans="1:5">
      <c r="A3314">
        <f>YEAR(B3314)</f>
        <v/>
      </c>
      <c r="B3314">
        <f>'Input EIA Imports Petroleum'!A3313</f>
        <v/>
      </c>
      <c r="C3314">
        <f>'Input EIA Imports Petroleum'!K3313</f>
        <v/>
      </c>
      <c r="D3314">
        <f>'Input EIA Imports Petroleum'!L3313</f>
        <v/>
      </c>
      <c r="E3314">
        <f>VLOOKUP('Input EIA Imports Petroleum'!$E3313,'EIA Petroleum Classification'!$A:$B,2,FALSE)</f>
        <v/>
      </c>
    </row>
    <row r="3315" spans="1:5">
      <c r="A3315">
        <f>YEAR(B3315)</f>
        <v/>
      </c>
      <c r="B3315">
        <f>'Input EIA Imports Petroleum'!A3314</f>
        <v/>
      </c>
      <c r="C3315">
        <f>'Input EIA Imports Petroleum'!K3314</f>
        <v/>
      </c>
      <c r="D3315">
        <f>'Input EIA Imports Petroleum'!L3314</f>
        <v/>
      </c>
      <c r="E3315">
        <f>VLOOKUP('Input EIA Imports Petroleum'!$E3314,'EIA Petroleum Classification'!$A:$B,2,FALSE)</f>
        <v/>
      </c>
    </row>
    <row r="3316" spans="1:5">
      <c r="A3316">
        <f>YEAR(B3316)</f>
        <v/>
      </c>
      <c r="B3316">
        <f>'Input EIA Imports Petroleum'!A3315</f>
        <v/>
      </c>
      <c r="C3316">
        <f>'Input EIA Imports Petroleum'!K3315</f>
        <v/>
      </c>
      <c r="D3316">
        <f>'Input EIA Imports Petroleum'!L3315</f>
        <v/>
      </c>
      <c r="E3316">
        <f>VLOOKUP('Input EIA Imports Petroleum'!$E3315,'EIA Petroleum Classification'!$A:$B,2,FALSE)</f>
        <v/>
      </c>
    </row>
    <row r="3317" spans="1:5">
      <c r="A3317">
        <f>YEAR(B3317)</f>
        <v/>
      </c>
      <c r="B3317">
        <f>'Input EIA Imports Petroleum'!A3316</f>
        <v/>
      </c>
      <c r="C3317">
        <f>'Input EIA Imports Petroleum'!K3316</f>
        <v/>
      </c>
      <c r="D3317">
        <f>'Input EIA Imports Petroleum'!L3316</f>
        <v/>
      </c>
      <c r="E3317">
        <f>VLOOKUP('Input EIA Imports Petroleum'!$E3316,'EIA Petroleum Classification'!$A:$B,2,FALSE)</f>
        <v/>
      </c>
    </row>
    <row r="3318" spans="1:5">
      <c r="A3318">
        <f>YEAR(B3318)</f>
        <v/>
      </c>
      <c r="B3318">
        <f>'Input EIA Imports Petroleum'!A3317</f>
        <v/>
      </c>
      <c r="C3318">
        <f>'Input EIA Imports Petroleum'!K3317</f>
        <v/>
      </c>
      <c r="D3318">
        <f>'Input EIA Imports Petroleum'!L3317</f>
        <v/>
      </c>
      <c r="E3318">
        <f>VLOOKUP('Input EIA Imports Petroleum'!$E3317,'EIA Petroleum Classification'!$A:$B,2,FALSE)</f>
        <v/>
      </c>
    </row>
    <row r="3319" spans="1:5">
      <c r="A3319">
        <f>YEAR(B3319)</f>
        <v/>
      </c>
      <c r="B3319">
        <f>'Input EIA Imports Petroleum'!A3318</f>
        <v/>
      </c>
      <c r="C3319">
        <f>'Input EIA Imports Petroleum'!K3318</f>
        <v/>
      </c>
      <c r="D3319">
        <f>'Input EIA Imports Petroleum'!L3318</f>
        <v/>
      </c>
      <c r="E3319">
        <f>VLOOKUP('Input EIA Imports Petroleum'!$E3318,'EIA Petroleum Classification'!$A:$B,2,FALSE)</f>
        <v/>
      </c>
    </row>
    <row r="3320" spans="1:5">
      <c r="A3320">
        <f>YEAR(B3320)</f>
        <v/>
      </c>
      <c r="B3320">
        <f>'Input EIA Imports Petroleum'!A3319</f>
        <v/>
      </c>
      <c r="C3320">
        <f>'Input EIA Imports Petroleum'!K3319</f>
        <v/>
      </c>
      <c r="D3320">
        <f>'Input EIA Imports Petroleum'!L3319</f>
        <v/>
      </c>
      <c r="E3320">
        <f>VLOOKUP('Input EIA Imports Petroleum'!$E3319,'EIA Petroleum Classification'!$A:$B,2,FALSE)</f>
        <v/>
      </c>
    </row>
    <row r="3321" spans="1:5">
      <c r="A3321">
        <f>YEAR(B3321)</f>
        <v/>
      </c>
      <c r="B3321">
        <f>'Input EIA Imports Petroleum'!A3320</f>
        <v/>
      </c>
      <c r="C3321">
        <f>'Input EIA Imports Petroleum'!K3320</f>
        <v/>
      </c>
      <c r="D3321">
        <f>'Input EIA Imports Petroleum'!L3320</f>
        <v/>
      </c>
      <c r="E3321">
        <f>VLOOKUP('Input EIA Imports Petroleum'!$E3320,'EIA Petroleum Classification'!$A:$B,2,FALSE)</f>
        <v/>
      </c>
    </row>
    <row r="3322" spans="1:5">
      <c r="A3322">
        <f>YEAR(B3322)</f>
        <v/>
      </c>
      <c r="B3322">
        <f>'Input EIA Imports Petroleum'!A3321</f>
        <v/>
      </c>
      <c r="C3322">
        <f>'Input EIA Imports Petroleum'!K3321</f>
        <v/>
      </c>
      <c r="D3322">
        <f>'Input EIA Imports Petroleum'!L3321</f>
        <v/>
      </c>
      <c r="E3322">
        <f>VLOOKUP('Input EIA Imports Petroleum'!$E3321,'EIA Petroleum Classification'!$A:$B,2,FALSE)</f>
        <v/>
      </c>
    </row>
    <row r="3323" spans="1:5">
      <c r="A3323">
        <f>YEAR(B3323)</f>
        <v/>
      </c>
      <c r="B3323">
        <f>'Input EIA Imports Petroleum'!A3322</f>
        <v/>
      </c>
      <c r="C3323">
        <f>'Input EIA Imports Petroleum'!K3322</f>
        <v/>
      </c>
      <c r="D3323">
        <f>'Input EIA Imports Petroleum'!L3322</f>
        <v/>
      </c>
      <c r="E3323">
        <f>VLOOKUP('Input EIA Imports Petroleum'!$E3322,'EIA Petroleum Classification'!$A:$B,2,FALSE)</f>
        <v/>
      </c>
    </row>
    <row r="3324" spans="1:5">
      <c r="A3324">
        <f>YEAR(B3324)</f>
        <v/>
      </c>
      <c r="B3324">
        <f>'Input EIA Imports Petroleum'!A3323</f>
        <v/>
      </c>
      <c r="C3324">
        <f>'Input EIA Imports Petroleum'!K3323</f>
        <v/>
      </c>
      <c r="D3324">
        <f>'Input EIA Imports Petroleum'!L3323</f>
        <v/>
      </c>
      <c r="E3324">
        <f>VLOOKUP('Input EIA Imports Petroleum'!$E3323,'EIA Petroleum Classification'!$A:$B,2,FALSE)</f>
        <v/>
      </c>
    </row>
    <row r="3325" spans="1:5">
      <c r="A3325">
        <f>YEAR(B3325)</f>
        <v/>
      </c>
      <c r="B3325">
        <f>'Input EIA Imports Petroleum'!A3324</f>
        <v/>
      </c>
      <c r="C3325">
        <f>'Input EIA Imports Petroleum'!K3324</f>
        <v/>
      </c>
      <c r="D3325">
        <f>'Input EIA Imports Petroleum'!L3324</f>
        <v/>
      </c>
      <c r="E3325">
        <f>VLOOKUP('Input EIA Imports Petroleum'!$E3324,'EIA Petroleum Classification'!$A:$B,2,FALSE)</f>
        <v/>
      </c>
    </row>
    <row r="3326" spans="1:5">
      <c r="A3326">
        <f>YEAR(B3326)</f>
        <v/>
      </c>
      <c r="B3326">
        <f>'Input EIA Imports Petroleum'!A3325</f>
        <v/>
      </c>
      <c r="C3326">
        <f>'Input EIA Imports Petroleum'!K3325</f>
        <v/>
      </c>
      <c r="D3326">
        <f>'Input EIA Imports Petroleum'!L3325</f>
        <v/>
      </c>
      <c r="E3326">
        <f>VLOOKUP('Input EIA Imports Petroleum'!$E3325,'EIA Petroleum Classification'!$A:$B,2,FALSE)</f>
        <v/>
      </c>
    </row>
    <row r="3327" spans="1:5">
      <c r="A3327">
        <f>YEAR(B3327)</f>
        <v/>
      </c>
      <c r="B3327">
        <f>'Input EIA Imports Petroleum'!A3326</f>
        <v/>
      </c>
      <c r="C3327">
        <f>'Input EIA Imports Petroleum'!K3326</f>
        <v/>
      </c>
      <c r="D3327">
        <f>'Input EIA Imports Petroleum'!L3326</f>
        <v/>
      </c>
      <c r="E3327">
        <f>VLOOKUP('Input EIA Imports Petroleum'!$E3326,'EIA Petroleum Classification'!$A:$B,2,FALSE)</f>
        <v/>
      </c>
    </row>
    <row r="3328" spans="1:5">
      <c r="A3328">
        <f>YEAR(B3328)</f>
        <v/>
      </c>
      <c r="B3328">
        <f>'Input EIA Imports Petroleum'!A3327</f>
        <v/>
      </c>
      <c r="C3328">
        <f>'Input EIA Imports Petroleum'!K3327</f>
        <v/>
      </c>
      <c r="D3328">
        <f>'Input EIA Imports Petroleum'!L3327</f>
        <v/>
      </c>
      <c r="E3328">
        <f>VLOOKUP('Input EIA Imports Petroleum'!$E3327,'EIA Petroleum Classification'!$A:$B,2,FALSE)</f>
        <v/>
      </c>
    </row>
    <row r="3329" spans="1:5">
      <c r="A3329">
        <f>YEAR(B3329)</f>
        <v/>
      </c>
      <c r="B3329">
        <f>'Input EIA Imports Petroleum'!A3328</f>
        <v/>
      </c>
      <c r="C3329">
        <f>'Input EIA Imports Petroleum'!K3328</f>
        <v/>
      </c>
      <c r="D3329">
        <f>'Input EIA Imports Petroleum'!L3328</f>
        <v/>
      </c>
      <c r="E3329">
        <f>VLOOKUP('Input EIA Imports Petroleum'!$E3328,'EIA Petroleum Classification'!$A:$B,2,FALSE)</f>
        <v/>
      </c>
    </row>
    <row r="3330" spans="1:5">
      <c r="A3330">
        <f>YEAR(B3330)</f>
        <v/>
      </c>
      <c r="B3330">
        <f>'Input EIA Imports Petroleum'!A3329</f>
        <v/>
      </c>
      <c r="C3330">
        <f>'Input EIA Imports Petroleum'!K3329</f>
        <v/>
      </c>
      <c r="D3330">
        <f>'Input EIA Imports Petroleum'!L3329</f>
        <v/>
      </c>
      <c r="E3330">
        <f>VLOOKUP('Input EIA Imports Petroleum'!$E3329,'EIA Petroleum Classification'!$A:$B,2,FALSE)</f>
        <v/>
      </c>
    </row>
    <row r="3331" spans="1:5">
      <c r="A3331">
        <f>YEAR(B3331)</f>
        <v/>
      </c>
      <c r="B3331">
        <f>'Input EIA Imports Petroleum'!A3330</f>
        <v/>
      </c>
      <c r="C3331">
        <f>'Input EIA Imports Petroleum'!K3330</f>
        <v/>
      </c>
      <c r="D3331">
        <f>'Input EIA Imports Petroleum'!L3330</f>
        <v/>
      </c>
      <c r="E3331">
        <f>VLOOKUP('Input EIA Imports Petroleum'!$E3330,'EIA Petroleum Classification'!$A:$B,2,FALSE)</f>
        <v/>
      </c>
    </row>
    <row r="3332" spans="1:5">
      <c r="A3332">
        <f>YEAR(B3332)</f>
        <v/>
      </c>
      <c r="B3332">
        <f>'Input EIA Imports Petroleum'!A3331</f>
        <v/>
      </c>
      <c r="C3332">
        <f>'Input EIA Imports Petroleum'!K3331</f>
        <v/>
      </c>
      <c r="D3332">
        <f>'Input EIA Imports Petroleum'!L3331</f>
        <v/>
      </c>
      <c r="E3332">
        <f>VLOOKUP('Input EIA Imports Petroleum'!$E3331,'EIA Petroleum Classification'!$A:$B,2,FALSE)</f>
        <v/>
      </c>
    </row>
    <row r="3333" spans="1:5">
      <c r="A3333">
        <f>YEAR(B3333)</f>
        <v/>
      </c>
      <c r="B3333">
        <f>'Input EIA Imports Petroleum'!A3332</f>
        <v/>
      </c>
      <c r="C3333">
        <f>'Input EIA Imports Petroleum'!K3332</f>
        <v/>
      </c>
      <c r="D3333">
        <f>'Input EIA Imports Petroleum'!L3332</f>
        <v/>
      </c>
      <c r="E3333">
        <f>VLOOKUP('Input EIA Imports Petroleum'!$E3332,'EIA Petroleum Classification'!$A:$B,2,FALSE)</f>
        <v/>
      </c>
    </row>
    <row r="3334" spans="1:5">
      <c r="A3334">
        <f>YEAR(B3334)</f>
        <v/>
      </c>
      <c r="B3334">
        <f>'Input EIA Imports Petroleum'!A3333</f>
        <v/>
      </c>
      <c r="C3334">
        <f>'Input EIA Imports Petroleum'!K3333</f>
        <v/>
      </c>
      <c r="D3334">
        <f>'Input EIA Imports Petroleum'!L3333</f>
        <v/>
      </c>
      <c r="E3334">
        <f>VLOOKUP('Input EIA Imports Petroleum'!$E3333,'EIA Petroleum Classification'!$A:$B,2,FALSE)</f>
        <v/>
      </c>
    </row>
    <row r="3335" spans="1:5">
      <c r="A3335">
        <f>YEAR(B3335)</f>
        <v/>
      </c>
      <c r="B3335">
        <f>'Input EIA Imports Petroleum'!A3334</f>
        <v/>
      </c>
      <c r="C3335">
        <f>'Input EIA Imports Petroleum'!K3334</f>
        <v/>
      </c>
      <c r="D3335">
        <f>'Input EIA Imports Petroleum'!L3334</f>
        <v/>
      </c>
      <c r="E3335">
        <f>VLOOKUP('Input EIA Imports Petroleum'!$E3334,'EIA Petroleum Classification'!$A:$B,2,FALSE)</f>
        <v/>
      </c>
    </row>
    <row r="3336" spans="1:5">
      <c r="A3336">
        <f>YEAR(B3336)</f>
        <v/>
      </c>
      <c r="B3336">
        <f>'Input EIA Imports Petroleum'!A3335</f>
        <v/>
      </c>
      <c r="C3336">
        <f>'Input EIA Imports Petroleum'!K3335</f>
        <v/>
      </c>
      <c r="D3336">
        <f>'Input EIA Imports Petroleum'!L3335</f>
        <v/>
      </c>
      <c r="E3336">
        <f>VLOOKUP('Input EIA Imports Petroleum'!$E3335,'EIA Petroleum Classification'!$A:$B,2,FALSE)</f>
        <v/>
      </c>
    </row>
    <row r="3337" spans="1:5">
      <c r="A3337">
        <f>YEAR(B3337)</f>
        <v/>
      </c>
      <c r="B3337">
        <f>'Input EIA Imports Petroleum'!A3336</f>
        <v/>
      </c>
      <c r="C3337">
        <f>'Input EIA Imports Petroleum'!K3336</f>
        <v/>
      </c>
      <c r="D3337">
        <f>'Input EIA Imports Petroleum'!L3336</f>
        <v/>
      </c>
      <c r="E3337">
        <f>VLOOKUP('Input EIA Imports Petroleum'!$E3336,'EIA Petroleum Classification'!$A:$B,2,FALSE)</f>
        <v/>
      </c>
    </row>
    <row r="3338" spans="1:5">
      <c r="A3338">
        <f>YEAR(B3338)</f>
        <v/>
      </c>
      <c r="B3338">
        <f>'Input EIA Imports Petroleum'!A3337</f>
        <v/>
      </c>
      <c r="C3338">
        <f>'Input EIA Imports Petroleum'!K3337</f>
        <v/>
      </c>
      <c r="D3338">
        <f>'Input EIA Imports Petroleum'!L3337</f>
        <v/>
      </c>
      <c r="E3338">
        <f>VLOOKUP('Input EIA Imports Petroleum'!$E3337,'EIA Petroleum Classification'!$A:$B,2,FALSE)</f>
        <v/>
      </c>
    </row>
    <row r="3339" spans="1:5">
      <c r="A3339">
        <f>YEAR(B3339)</f>
        <v/>
      </c>
      <c r="B3339">
        <f>'Input EIA Imports Petroleum'!A3338</f>
        <v/>
      </c>
      <c r="C3339">
        <f>'Input EIA Imports Petroleum'!K3338</f>
        <v/>
      </c>
      <c r="D3339">
        <f>'Input EIA Imports Petroleum'!L3338</f>
        <v/>
      </c>
      <c r="E3339">
        <f>VLOOKUP('Input EIA Imports Petroleum'!$E3338,'EIA Petroleum Classification'!$A:$B,2,FALSE)</f>
        <v/>
      </c>
    </row>
    <row r="3340" spans="1:5">
      <c r="A3340">
        <f>YEAR(B3340)</f>
        <v/>
      </c>
      <c r="B3340">
        <f>'Input EIA Imports Petroleum'!A3339</f>
        <v/>
      </c>
      <c r="C3340">
        <f>'Input EIA Imports Petroleum'!K3339</f>
        <v/>
      </c>
      <c r="D3340">
        <f>'Input EIA Imports Petroleum'!L3339</f>
        <v/>
      </c>
      <c r="E3340">
        <f>VLOOKUP('Input EIA Imports Petroleum'!$E3339,'EIA Petroleum Classification'!$A:$B,2,FALSE)</f>
        <v/>
      </c>
    </row>
    <row r="3341" spans="1:5">
      <c r="A3341">
        <f>YEAR(B3341)</f>
        <v/>
      </c>
      <c r="B3341">
        <f>'Input EIA Imports Petroleum'!A3340</f>
        <v/>
      </c>
      <c r="C3341">
        <f>'Input EIA Imports Petroleum'!K3340</f>
        <v/>
      </c>
      <c r="D3341">
        <f>'Input EIA Imports Petroleum'!L3340</f>
        <v/>
      </c>
      <c r="E3341">
        <f>VLOOKUP('Input EIA Imports Petroleum'!$E3340,'EIA Petroleum Classification'!$A:$B,2,FALSE)</f>
        <v/>
      </c>
    </row>
    <row r="3342" spans="1:5">
      <c r="A3342">
        <f>YEAR(B3342)</f>
        <v/>
      </c>
      <c r="B3342">
        <f>'Input EIA Imports Petroleum'!A3341</f>
        <v/>
      </c>
      <c r="C3342">
        <f>'Input EIA Imports Petroleum'!K3341</f>
        <v/>
      </c>
      <c r="D3342">
        <f>'Input EIA Imports Petroleum'!L3341</f>
        <v/>
      </c>
      <c r="E3342">
        <f>VLOOKUP('Input EIA Imports Petroleum'!$E3341,'EIA Petroleum Classification'!$A:$B,2,FALSE)</f>
        <v/>
      </c>
    </row>
    <row r="3343" spans="1:5">
      <c r="A3343">
        <f>YEAR(B3343)</f>
        <v/>
      </c>
      <c r="B3343">
        <f>'Input EIA Imports Petroleum'!A3342</f>
        <v/>
      </c>
      <c r="C3343">
        <f>'Input EIA Imports Petroleum'!K3342</f>
        <v/>
      </c>
      <c r="D3343">
        <f>'Input EIA Imports Petroleum'!L3342</f>
        <v/>
      </c>
      <c r="E3343">
        <f>VLOOKUP('Input EIA Imports Petroleum'!$E3342,'EIA Petroleum Classification'!$A:$B,2,FALSE)</f>
        <v/>
      </c>
    </row>
    <row r="3344" spans="1:5">
      <c r="A3344">
        <f>YEAR(B3344)</f>
        <v/>
      </c>
      <c r="B3344">
        <f>'Input EIA Imports Petroleum'!A3343</f>
        <v/>
      </c>
      <c r="C3344">
        <f>'Input EIA Imports Petroleum'!K3343</f>
        <v/>
      </c>
      <c r="D3344">
        <f>'Input EIA Imports Petroleum'!L3343</f>
        <v/>
      </c>
      <c r="E3344">
        <f>VLOOKUP('Input EIA Imports Petroleum'!$E3343,'EIA Petroleum Classification'!$A:$B,2,FALSE)</f>
        <v/>
      </c>
    </row>
    <row r="3345" spans="1:5">
      <c r="A3345">
        <f>YEAR(B3345)</f>
        <v/>
      </c>
      <c r="B3345">
        <f>'Input EIA Imports Petroleum'!A3344</f>
        <v/>
      </c>
      <c r="C3345">
        <f>'Input EIA Imports Petroleum'!K3344</f>
        <v/>
      </c>
      <c r="D3345">
        <f>'Input EIA Imports Petroleum'!L3344</f>
        <v/>
      </c>
      <c r="E3345">
        <f>VLOOKUP('Input EIA Imports Petroleum'!$E3344,'EIA Petroleum Classification'!$A:$B,2,FALSE)</f>
        <v/>
      </c>
    </row>
    <row r="3346" spans="1:5">
      <c r="A3346">
        <f>YEAR(B3346)</f>
        <v/>
      </c>
      <c r="B3346">
        <f>'Input EIA Imports Petroleum'!A3345</f>
        <v/>
      </c>
      <c r="C3346">
        <f>'Input EIA Imports Petroleum'!K3345</f>
        <v/>
      </c>
      <c r="D3346">
        <f>'Input EIA Imports Petroleum'!L3345</f>
        <v/>
      </c>
      <c r="E3346">
        <f>VLOOKUP('Input EIA Imports Petroleum'!$E3345,'EIA Petroleum Classification'!$A:$B,2,FALSE)</f>
        <v/>
      </c>
    </row>
    <row r="3347" spans="1:5">
      <c r="A3347">
        <f>YEAR(B3347)</f>
        <v/>
      </c>
      <c r="B3347">
        <f>'Input EIA Imports Petroleum'!A3346</f>
        <v/>
      </c>
      <c r="C3347">
        <f>'Input EIA Imports Petroleum'!K3346</f>
        <v/>
      </c>
      <c r="D3347">
        <f>'Input EIA Imports Petroleum'!L3346</f>
        <v/>
      </c>
      <c r="E3347">
        <f>VLOOKUP('Input EIA Imports Petroleum'!$E3346,'EIA Petroleum Classification'!$A:$B,2,FALSE)</f>
        <v/>
      </c>
    </row>
    <row r="3348" spans="1:5">
      <c r="A3348">
        <f>YEAR(B3348)</f>
        <v/>
      </c>
      <c r="B3348">
        <f>'Input EIA Imports Petroleum'!A3347</f>
        <v/>
      </c>
      <c r="C3348">
        <f>'Input EIA Imports Petroleum'!K3347</f>
        <v/>
      </c>
      <c r="D3348">
        <f>'Input EIA Imports Petroleum'!L3347</f>
        <v/>
      </c>
      <c r="E3348">
        <f>VLOOKUP('Input EIA Imports Petroleum'!$E3347,'EIA Petroleum Classification'!$A:$B,2,FALSE)</f>
        <v/>
      </c>
    </row>
    <row r="3349" spans="1:5">
      <c r="A3349">
        <f>YEAR(B3349)</f>
        <v/>
      </c>
      <c r="B3349">
        <f>'Input EIA Imports Petroleum'!A3348</f>
        <v/>
      </c>
      <c r="C3349">
        <f>'Input EIA Imports Petroleum'!K3348</f>
        <v/>
      </c>
      <c r="D3349">
        <f>'Input EIA Imports Petroleum'!L3348</f>
        <v/>
      </c>
      <c r="E3349">
        <f>VLOOKUP('Input EIA Imports Petroleum'!$E3348,'EIA Petroleum Classification'!$A:$B,2,FALSE)</f>
        <v/>
      </c>
    </row>
    <row r="3350" spans="1:5">
      <c r="A3350">
        <f>YEAR(B3350)</f>
        <v/>
      </c>
      <c r="B3350">
        <f>'Input EIA Imports Petroleum'!A3349</f>
        <v/>
      </c>
      <c r="C3350">
        <f>'Input EIA Imports Petroleum'!K3349</f>
        <v/>
      </c>
      <c r="D3350">
        <f>'Input EIA Imports Petroleum'!L3349</f>
        <v/>
      </c>
      <c r="E3350">
        <f>VLOOKUP('Input EIA Imports Petroleum'!$E3349,'EIA Petroleum Classification'!$A:$B,2,FALSE)</f>
        <v/>
      </c>
    </row>
    <row r="3351" spans="1:5">
      <c r="A3351">
        <f>YEAR(B3351)</f>
        <v/>
      </c>
      <c r="B3351">
        <f>'Input EIA Imports Petroleum'!A3350</f>
        <v/>
      </c>
      <c r="C3351">
        <f>'Input EIA Imports Petroleum'!K3350</f>
        <v/>
      </c>
      <c r="D3351">
        <f>'Input EIA Imports Petroleum'!L3350</f>
        <v/>
      </c>
      <c r="E3351">
        <f>VLOOKUP('Input EIA Imports Petroleum'!$E3350,'EIA Petroleum Classification'!$A:$B,2,FALSE)</f>
        <v/>
      </c>
    </row>
    <row r="3352" spans="1:5">
      <c r="A3352">
        <f>YEAR(B3352)</f>
        <v/>
      </c>
      <c r="B3352">
        <f>'Input EIA Imports Petroleum'!A3351</f>
        <v/>
      </c>
      <c r="C3352">
        <f>'Input EIA Imports Petroleum'!K3351</f>
        <v/>
      </c>
      <c r="D3352">
        <f>'Input EIA Imports Petroleum'!L3351</f>
        <v/>
      </c>
      <c r="E3352">
        <f>VLOOKUP('Input EIA Imports Petroleum'!$E3351,'EIA Petroleum Classification'!$A:$B,2,FALSE)</f>
        <v/>
      </c>
    </row>
    <row r="3353" spans="1:5">
      <c r="A3353">
        <f>YEAR(B3353)</f>
        <v/>
      </c>
      <c r="B3353">
        <f>'Input EIA Imports Petroleum'!A3352</f>
        <v/>
      </c>
      <c r="C3353">
        <f>'Input EIA Imports Petroleum'!K3352</f>
        <v/>
      </c>
      <c r="D3353">
        <f>'Input EIA Imports Petroleum'!L3352</f>
        <v/>
      </c>
      <c r="E3353">
        <f>VLOOKUP('Input EIA Imports Petroleum'!$E3352,'EIA Petroleum Classification'!$A:$B,2,FALSE)</f>
        <v/>
      </c>
    </row>
    <row r="3354" spans="1:5">
      <c r="A3354">
        <f>YEAR(B3354)</f>
        <v/>
      </c>
      <c r="B3354">
        <f>'Input EIA Imports Petroleum'!A3353</f>
        <v/>
      </c>
      <c r="C3354">
        <f>'Input EIA Imports Petroleum'!K3353</f>
        <v/>
      </c>
      <c r="D3354">
        <f>'Input EIA Imports Petroleum'!L3353</f>
        <v/>
      </c>
      <c r="E3354">
        <f>VLOOKUP('Input EIA Imports Petroleum'!$E3353,'EIA Petroleum Classification'!$A:$B,2,FALSE)</f>
        <v/>
      </c>
    </row>
    <row r="3355" spans="1:5">
      <c r="A3355">
        <f>YEAR(B3355)</f>
        <v/>
      </c>
      <c r="B3355">
        <f>'Input EIA Imports Petroleum'!A3354</f>
        <v/>
      </c>
      <c r="C3355">
        <f>'Input EIA Imports Petroleum'!K3354</f>
        <v/>
      </c>
      <c r="D3355">
        <f>'Input EIA Imports Petroleum'!L3354</f>
        <v/>
      </c>
      <c r="E3355">
        <f>VLOOKUP('Input EIA Imports Petroleum'!$E3354,'EIA Petroleum Classification'!$A:$B,2,FALSE)</f>
        <v/>
      </c>
    </row>
    <row r="3356" spans="1:5">
      <c r="A3356">
        <f>YEAR(B3356)</f>
        <v/>
      </c>
      <c r="B3356">
        <f>'Input EIA Imports Petroleum'!A3355</f>
        <v/>
      </c>
      <c r="C3356">
        <f>'Input EIA Imports Petroleum'!K3355</f>
        <v/>
      </c>
      <c r="D3356">
        <f>'Input EIA Imports Petroleum'!L3355</f>
        <v/>
      </c>
      <c r="E3356">
        <f>VLOOKUP('Input EIA Imports Petroleum'!$E3355,'EIA Petroleum Classification'!$A:$B,2,FALSE)</f>
        <v/>
      </c>
    </row>
    <row r="3357" spans="1:5">
      <c r="A3357">
        <f>YEAR(B3357)</f>
        <v/>
      </c>
      <c r="B3357">
        <f>'Input EIA Imports Petroleum'!A3356</f>
        <v/>
      </c>
      <c r="C3357">
        <f>'Input EIA Imports Petroleum'!K3356</f>
        <v/>
      </c>
      <c r="D3357">
        <f>'Input EIA Imports Petroleum'!L3356</f>
        <v/>
      </c>
      <c r="E3357">
        <f>VLOOKUP('Input EIA Imports Petroleum'!$E3356,'EIA Petroleum Classification'!$A:$B,2,FALSE)</f>
        <v/>
      </c>
    </row>
    <row r="3358" spans="1:5">
      <c r="A3358">
        <f>YEAR(B3358)</f>
        <v/>
      </c>
      <c r="B3358">
        <f>'Input EIA Imports Petroleum'!A3357</f>
        <v/>
      </c>
      <c r="C3358">
        <f>'Input EIA Imports Petroleum'!K3357</f>
        <v/>
      </c>
      <c r="D3358">
        <f>'Input EIA Imports Petroleum'!L3357</f>
        <v/>
      </c>
      <c r="E3358">
        <f>VLOOKUP('Input EIA Imports Petroleum'!$E3357,'EIA Petroleum Classification'!$A:$B,2,FALSE)</f>
        <v/>
      </c>
    </row>
    <row r="3359" spans="1:5">
      <c r="A3359">
        <f>YEAR(B3359)</f>
        <v/>
      </c>
      <c r="B3359">
        <f>'Input EIA Imports Petroleum'!A3358</f>
        <v/>
      </c>
      <c r="C3359">
        <f>'Input EIA Imports Petroleum'!K3358</f>
        <v/>
      </c>
      <c r="D3359">
        <f>'Input EIA Imports Petroleum'!L3358</f>
        <v/>
      </c>
      <c r="E3359">
        <f>VLOOKUP('Input EIA Imports Petroleum'!$E3358,'EIA Petroleum Classification'!$A:$B,2,FALSE)</f>
        <v/>
      </c>
    </row>
    <row r="3360" spans="1:5">
      <c r="A3360">
        <f>YEAR(B3360)</f>
        <v/>
      </c>
      <c r="B3360">
        <f>'Input EIA Imports Petroleum'!A3359</f>
        <v/>
      </c>
      <c r="C3360">
        <f>'Input EIA Imports Petroleum'!K3359</f>
        <v/>
      </c>
      <c r="D3360">
        <f>'Input EIA Imports Petroleum'!L3359</f>
        <v/>
      </c>
      <c r="E3360">
        <f>VLOOKUP('Input EIA Imports Petroleum'!$E3359,'EIA Petroleum Classification'!$A:$B,2,FALSE)</f>
        <v/>
      </c>
    </row>
    <row r="3361" spans="1:5">
      <c r="A3361">
        <f>YEAR(B3361)</f>
        <v/>
      </c>
      <c r="B3361">
        <f>'Input EIA Imports Petroleum'!A3360</f>
        <v/>
      </c>
      <c r="C3361">
        <f>'Input EIA Imports Petroleum'!K3360</f>
        <v/>
      </c>
      <c r="D3361">
        <f>'Input EIA Imports Petroleum'!L3360</f>
        <v/>
      </c>
      <c r="E3361">
        <f>VLOOKUP('Input EIA Imports Petroleum'!$E3360,'EIA Petroleum Classification'!$A:$B,2,FALSE)</f>
        <v/>
      </c>
    </row>
    <row r="3362" spans="1:5">
      <c r="A3362">
        <f>YEAR(B3362)</f>
        <v/>
      </c>
      <c r="B3362">
        <f>'Input EIA Imports Petroleum'!A3361</f>
        <v/>
      </c>
      <c r="C3362">
        <f>'Input EIA Imports Petroleum'!K3361</f>
        <v/>
      </c>
      <c r="D3362">
        <f>'Input EIA Imports Petroleum'!L3361</f>
        <v/>
      </c>
      <c r="E3362">
        <f>VLOOKUP('Input EIA Imports Petroleum'!$E3361,'EIA Petroleum Classification'!$A:$B,2,FALSE)</f>
        <v/>
      </c>
    </row>
    <row r="3363" spans="1:5">
      <c r="A3363">
        <f>YEAR(B3363)</f>
        <v/>
      </c>
      <c r="B3363">
        <f>'Input EIA Imports Petroleum'!A3362</f>
        <v/>
      </c>
      <c r="C3363">
        <f>'Input EIA Imports Petroleum'!K3362</f>
        <v/>
      </c>
      <c r="D3363">
        <f>'Input EIA Imports Petroleum'!L3362</f>
        <v/>
      </c>
      <c r="E3363">
        <f>VLOOKUP('Input EIA Imports Petroleum'!$E3362,'EIA Petroleum Classification'!$A:$B,2,FALSE)</f>
        <v/>
      </c>
    </row>
    <row r="3364" spans="1:5">
      <c r="A3364">
        <f>YEAR(B3364)</f>
        <v/>
      </c>
      <c r="B3364">
        <f>'Input EIA Imports Petroleum'!A3363</f>
        <v/>
      </c>
      <c r="C3364">
        <f>'Input EIA Imports Petroleum'!K3363</f>
        <v/>
      </c>
      <c r="D3364">
        <f>'Input EIA Imports Petroleum'!L3363</f>
        <v/>
      </c>
      <c r="E3364">
        <f>VLOOKUP('Input EIA Imports Petroleum'!$E3363,'EIA Petroleum Classification'!$A:$B,2,FALSE)</f>
        <v/>
      </c>
    </row>
    <row r="3365" spans="1:5">
      <c r="A3365">
        <f>YEAR(B3365)</f>
        <v/>
      </c>
      <c r="B3365">
        <f>'Input EIA Imports Petroleum'!A3364</f>
        <v/>
      </c>
      <c r="C3365">
        <f>'Input EIA Imports Petroleum'!K3364</f>
        <v/>
      </c>
      <c r="D3365">
        <f>'Input EIA Imports Petroleum'!L3364</f>
        <v/>
      </c>
      <c r="E3365">
        <f>VLOOKUP('Input EIA Imports Petroleum'!$E3364,'EIA Petroleum Classification'!$A:$B,2,FALSE)</f>
        <v/>
      </c>
    </row>
    <row r="3366" spans="1:5">
      <c r="A3366">
        <f>YEAR(B3366)</f>
        <v/>
      </c>
      <c r="B3366">
        <f>'Input EIA Imports Petroleum'!A3365</f>
        <v/>
      </c>
      <c r="C3366">
        <f>'Input EIA Imports Petroleum'!K3365</f>
        <v/>
      </c>
      <c r="D3366">
        <f>'Input EIA Imports Petroleum'!L3365</f>
        <v/>
      </c>
      <c r="E3366">
        <f>VLOOKUP('Input EIA Imports Petroleum'!$E3365,'EIA Petroleum Classification'!$A:$B,2,FALSE)</f>
        <v/>
      </c>
    </row>
    <row r="3367" spans="1:5">
      <c r="A3367">
        <f>YEAR(B3367)</f>
        <v/>
      </c>
      <c r="B3367">
        <f>'Input EIA Imports Petroleum'!A3366</f>
        <v/>
      </c>
      <c r="C3367">
        <f>'Input EIA Imports Petroleum'!K3366</f>
        <v/>
      </c>
      <c r="D3367">
        <f>'Input EIA Imports Petroleum'!L3366</f>
        <v/>
      </c>
      <c r="E3367">
        <f>VLOOKUP('Input EIA Imports Petroleum'!$E3366,'EIA Petroleum Classification'!$A:$B,2,FALSE)</f>
        <v/>
      </c>
    </row>
    <row r="3368" spans="1:5">
      <c r="A3368">
        <f>YEAR(B3368)</f>
        <v/>
      </c>
      <c r="B3368">
        <f>'Input EIA Imports Petroleum'!A3367</f>
        <v/>
      </c>
      <c r="C3368">
        <f>'Input EIA Imports Petroleum'!K3367</f>
        <v/>
      </c>
      <c r="D3368">
        <f>'Input EIA Imports Petroleum'!L3367</f>
        <v/>
      </c>
      <c r="E3368">
        <f>VLOOKUP('Input EIA Imports Petroleum'!$E3367,'EIA Petroleum Classification'!$A:$B,2,FALSE)</f>
        <v/>
      </c>
    </row>
    <row r="3369" spans="1:5">
      <c r="A3369">
        <f>YEAR(B3369)</f>
        <v/>
      </c>
      <c r="B3369">
        <f>'Input EIA Imports Petroleum'!A3368</f>
        <v/>
      </c>
      <c r="C3369">
        <f>'Input EIA Imports Petroleum'!K3368</f>
        <v/>
      </c>
      <c r="D3369">
        <f>'Input EIA Imports Petroleum'!L3368</f>
        <v/>
      </c>
      <c r="E3369">
        <f>VLOOKUP('Input EIA Imports Petroleum'!$E3368,'EIA Petroleum Classification'!$A:$B,2,FALSE)</f>
        <v/>
      </c>
    </row>
    <row r="3370" spans="1:5">
      <c r="A3370">
        <f>YEAR(B3370)</f>
        <v/>
      </c>
      <c r="B3370">
        <f>'Input EIA Imports Petroleum'!A3369</f>
        <v/>
      </c>
      <c r="C3370">
        <f>'Input EIA Imports Petroleum'!K3369</f>
        <v/>
      </c>
      <c r="D3370">
        <f>'Input EIA Imports Petroleum'!L3369</f>
        <v/>
      </c>
      <c r="E3370">
        <f>VLOOKUP('Input EIA Imports Petroleum'!$E3369,'EIA Petroleum Classification'!$A:$B,2,FALSE)</f>
        <v/>
      </c>
    </row>
    <row r="3371" spans="1:5">
      <c r="A3371">
        <f>YEAR(B3371)</f>
        <v/>
      </c>
      <c r="B3371">
        <f>'Input EIA Imports Petroleum'!A3370</f>
        <v/>
      </c>
      <c r="C3371">
        <f>'Input EIA Imports Petroleum'!K3370</f>
        <v/>
      </c>
      <c r="D3371">
        <f>'Input EIA Imports Petroleum'!L3370</f>
        <v/>
      </c>
      <c r="E3371">
        <f>VLOOKUP('Input EIA Imports Petroleum'!$E3370,'EIA Petroleum Classification'!$A:$B,2,FALSE)</f>
        <v/>
      </c>
    </row>
    <row r="3372" spans="1:5">
      <c r="A3372">
        <f>YEAR(B3372)</f>
        <v/>
      </c>
      <c r="B3372">
        <f>'Input EIA Imports Petroleum'!A3371</f>
        <v/>
      </c>
      <c r="C3372">
        <f>'Input EIA Imports Petroleum'!K3371</f>
        <v/>
      </c>
      <c r="D3372">
        <f>'Input EIA Imports Petroleum'!L3371</f>
        <v/>
      </c>
      <c r="E3372">
        <f>VLOOKUP('Input EIA Imports Petroleum'!$E3371,'EIA Petroleum Classification'!$A:$B,2,FALSE)</f>
        <v/>
      </c>
    </row>
    <row r="3373" spans="1:5">
      <c r="A3373">
        <f>YEAR(B3373)</f>
        <v/>
      </c>
      <c r="B3373">
        <f>'Input EIA Imports Petroleum'!A3372</f>
        <v/>
      </c>
      <c r="C3373">
        <f>'Input EIA Imports Petroleum'!K3372</f>
        <v/>
      </c>
      <c r="D3373">
        <f>'Input EIA Imports Petroleum'!L3372</f>
        <v/>
      </c>
      <c r="E3373">
        <f>VLOOKUP('Input EIA Imports Petroleum'!$E3372,'EIA Petroleum Classification'!$A:$B,2,FALSE)</f>
        <v/>
      </c>
    </row>
    <row r="3374" spans="1:5">
      <c r="A3374">
        <f>YEAR(B3374)</f>
        <v/>
      </c>
      <c r="B3374">
        <f>'Input EIA Imports Petroleum'!A3373</f>
        <v/>
      </c>
      <c r="C3374">
        <f>'Input EIA Imports Petroleum'!K3373</f>
        <v/>
      </c>
      <c r="D3374">
        <f>'Input EIA Imports Petroleum'!L3373</f>
        <v/>
      </c>
      <c r="E3374">
        <f>VLOOKUP('Input EIA Imports Petroleum'!$E3373,'EIA Petroleum Classification'!$A:$B,2,FALSE)</f>
        <v/>
      </c>
    </row>
    <row r="3375" spans="1:5">
      <c r="A3375">
        <f>YEAR(B3375)</f>
        <v/>
      </c>
      <c r="B3375">
        <f>'Input EIA Imports Petroleum'!A3374</f>
        <v/>
      </c>
      <c r="C3375">
        <f>'Input EIA Imports Petroleum'!K3374</f>
        <v/>
      </c>
      <c r="D3375">
        <f>'Input EIA Imports Petroleum'!L3374</f>
        <v/>
      </c>
      <c r="E3375">
        <f>VLOOKUP('Input EIA Imports Petroleum'!$E3374,'EIA Petroleum Classification'!$A:$B,2,FALSE)</f>
        <v/>
      </c>
    </row>
    <row r="3376" spans="1:5">
      <c r="A3376">
        <f>YEAR(B3376)</f>
        <v/>
      </c>
      <c r="B3376">
        <f>'Input EIA Imports Petroleum'!A3375</f>
        <v/>
      </c>
      <c r="C3376">
        <f>'Input EIA Imports Petroleum'!K3375</f>
        <v/>
      </c>
      <c r="D3376">
        <f>'Input EIA Imports Petroleum'!L3375</f>
        <v/>
      </c>
      <c r="E3376">
        <f>VLOOKUP('Input EIA Imports Petroleum'!$E3375,'EIA Petroleum Classification'!$A:$B,2,FALSE)</f>
        <v/>
      </c>
    </row>
    <row r="3377" spans="1:5">
      <c r="A3377">
        <f>YEAR(B3377)</f>
        <v/>
      </c>
      <c r="B3377">
        <f>'Input EIA Imports Petroleum'!A3376</f>
        <v/>
      </c>
      <c r="C3377">
        <f>'Input EIA Imports Petroleum'!K3376</f>
        <v/>
      </c>
      <c r="D3377">
        <f>'Input EIA Imports Petroleum'!L3376</f>
        <v/>
      </c>
      <c r="E3377">
        <f>VLOOKUP('Input EIA Imports Petroleum'!$E3376,'EIA Petroleum Classification'!$A:$B,2,FALSE)</f>
        <v/>
      </c>
    </row>
    <row r="3378" spans="1:5">
      <c r="A3378">
        <f>YEAR(B3378)</f>
        <v/>
      </c>
      <c r="B3378">
        <f>'Input EIA Imports Petroleum'!A3377</f>
        <v/>
      </c>
      <c r="C3378">
        <f>'Input EIA Imports Petroleum'!K3377</f>
        <v/>
      </c>
      <c r="D3378">
        <f>'Input EIA Imports Petroleum'!L3377</f>
        <v/>
      </c>
      <c r="E3378">
        <f>VLOOKUP('Input EIA Imports Petroleum'!$E3377,'EIA Petroleum Classification'!$A:$B,2,FALSE)</f>
        <v/>
      </c>
    </row>
    <row r="3379" spans="1:5">
      <c r="A3379">
        <f>YEAR(B3379)</f>
        <v/>
      </c>
      <c r="B3379">
        <f>'Input EIA Imports Petroleum'!A3378</f>
        <v/>
      </c>
      <c r="C3379">
        <f>'Input EIA Imports Petroleum'!K3378</f>
        <v/>
      </c>
      <c r="D3379">
        <f>'Input EIA Imports Petroleum'!L3378</f>
        <v/>
      </c>
      <c r="E3379">
        <f>VLOOKUP('Input EIA Imports Petroleum'!$E3378,'EIA Petroleum Classification'!$A:$B,2,FALSE)</f>
        <v/>
      </c>
    </row>
    <row r="3380" spans="1:5">
      <c r="A3380">
        <f>YEAR(B3380)</f>
        <v/>
      </c>
      <c r="B3380">
        <f>'Input EIA Imports Petroleum'!A3379</f>
        <v/>
      </c>
      <c r="C3380">
        <f>'Input EIA Imports Petroleum'!K3379</f>
        <v/>
      </c>
      <c r="D3380">
        <f>'Input EIA Imports Petroleum'!L3379</f>
        <v/>
      </c>
      <c r="E3380">
        <f>VLOOKUP('Input EIA Imports Petroleum'!$E3379,'EIA Petroleum Classification'!$A:$B,2,FALSE)</f>
        <v/>
      </c>
    </row>
    <row r="3381" spans="1:5">
      <c r="A3381">
        <f>YEAR(B3381)</f>
        <v/>
      </c>
      <c r="B3381">
        <f>'Input EIA Imports Petroleum'!A3380</f>
        <v/>
      </c>
      <c r="C3381">
        <f>'Input EIA Imports Petroleum'!K3380</f>
        <v/>
      </c>
      <c r="D3381">
        <f>'Input EIA Imports Petroleum'!L3380</f>
        <v/>
      </c>
      <c r="E3381">
        <f>VLOOKUP('Input EIA Imports Petroleum'!$E3380,'EIA Petroleum Classification'!$A:$B,2,FALSE)</f>
        <v/>
      </c>
    </row>
    <row r="3382" spans="1:5">
      <c r="A3382">
        <f>YEAR(B3382)</f>
        <v/>
      </c>
      <c r="B3382">
        <f>'Input EIA Imports Petroleum'!A3381</f>
        <v/>
      </c>
      <c r="C3382">
        <f>'Input EIA Imports Petroleum'!K3381</f>
        <v/>
      </c>
      <c r="D3382">
        <f>'Input EIA Imports Petroleum'!L3381</f>
        <v/>
      </c>
      <c r="E3382">
        <f>VLOOKUP('Input EIA Imports Petroleum'!$E3381,'EIA Petroleum Classification'!$A:$B,2,FALSE)</f>
        <v/>
      </c>
    </row>
    <row r="3383" spans="1:5">
      <c r="A3383">
        <f>YEAR(B3383)</f>
        <v/>
      </c>
      <c r="B3383">
        <f>'Input EIA Imports Petroleum'!A3382</f>
        <v/>
      </c>
      <c r="C3383">
        <f>'Input EIA Imports Petroleum'!K3382</f>
        <v/>
      </c>
      <c r="D3383">
        <f>'Input EIA Imports Petroleum'!L3382</f>
        <v/>
      </c>
      <c r="E3383">
        <f>VLOOKUP('Input EIA Imports Petroleum'!$E3382,'EIA Petroleum Classification'!$A:$B,2,FALSE)</f>
        <v/>
      </c>
    </row>
    <row r="3384" spans="1:5">
      <c r="A3384">
        <f>YEAR(B3384)</f>
        <v/>
      </c>
      <c r="B3384">
        <f>'Input EIA Imports Petroleum'!A3383</f>
        <v/>
      </c>
      <c r="C3384">
        <f>'Input EIA Imports Petroleum'!K3383</f>
        <v/>
      </c>
      <c r="D3384">
        <f>'Input EIA Imports Petroleum'!L3383</f>
        <v/>
      </c>
      <c r="E3384">
        <f>VLOOKUP('Input EIA Imports Petroleum'!$E3383,'EIA Petroleum Classification'!$A:$B,2,FALSE)</f>
        <v/>
      </c>
    </row>
    <row r="3385" spans="1:5">
      <c r="A3385">
        <f>YEAR(B3385)</f>
        <v/>
      </c>
      <c r="B3385">
        <f>'Input EIA Imports Petroleum'!A3384</f>
        <v/>
      </c>
      <c r="C3385">
        <f>'Input EIA Imports Petroleum'!K3384</f>
        <v/>
      </c>
      <c r="D3385">
        <f>'Input EIA Imports Petroleum'!L3384</f>
        <v/>
      </c>
      <c r="E3385">
        <f>VLOOKUP('Input EIA Imports Petroleum'!$E3384,'EIA Petroleum Classification'!$A:$B,2,FALSE)</f>
        <v/>
      </c>
    </row>
    <row r="3386" spans="1:5">
      <c r="A3386">
        <f>YEAR(B3386)</f>
        <v/>
      </c>
      <c r="B3386">
        <f>'Input EIA Imports Petroleum'!A3385</f>
        <v/>
      </c>
      <c r="C3386">
        <f>'Input EIA Imports Petroleum'!K3385</f>
        <v/>
      </c>
      <c r="D3386">
        <f>'Input EIA Imports Petroleum'!L3385</f>
        <v/>
      </c>
      <c r="E3386">
        <f>VLOOKUP('Input EIA Imports Petroleum'!$E3385,'EIA Petroleum Classification'!$A:$B,2,FALSE)</f>
        <v/>
      </c>
    </row>
    <row r="3387" spans="1:5">
      <c r="A3387">
        <f>YEAR(B3387)</f>
        <v/>
      </c>
      <c r="B3387">
        <f>'Input EIA Imports Petroleum'!A3386</f>
        <v/>
      </c>
      <c r="C3387">
        <f>'Input EIA Imports Petroleum'!K3386</f>
        <v/>
      </c>
      <c r="D3387">
        <f>'Input EIA Imports Petroleum'!L3386</f>
        <v/>
      </c>
      <c r="E3387">
        <f>VLOOKUP('Input EIA Imports Petroleum'!$E3386,'EIA Petroleum Classification'!$A:$B,2,FALSE)</f>
        <v/>
      </c>
    </row>
    <row r="3388" spans="1:5">
      <c r="A3388">
        <f>YEAR(B3388)</f>
        <v/>
      </c>
      <c r="B3388">
        <f>'Input EIA Imports Petroleum'!A3387</f>
        <v/>
      </c>
      <c r="C3388">
        <f>'Input EIA Imports Petroleum'!K3387</f>
        <v/>
      </c>
      <c r="D3388">
        <f>'Input EIA Imports Petroleum'!L3387</f>
        <v/>
      </c>
      <c r="E3388">
        <f>VLOOKUP('Input EIA Imports Petroleum'!$E3387,'EIA Petroleum Classification'!$A:$B,2,FALSE)</f>
        <v/>
      </c>
    </row>
    <row r="3389" spans="1:5">
      <c r="A3389">
        <f>YEAR(B3389)</f>
        <v/>
      </c>
      <c r="B3389">
        <f>'Input EIA Imports Petroleum'!A3388</f>
        <v/>
      </c>
      <c r="C3389">
        <f>'Input EIA Imports Petroleum'!K3388</f>
        <v/>
      </c>
      <c r="D3389">
        <f>'Input EIA Imports Petroleum'!L3388</f>
        <v/>
      </c>
      <c r="E3389">
        <f>VLOOKUP('Input EIA Imports Petroleum'!$E3388,'EIA Petroleum Classification'!$A:$B,2,FALSE)</f>
        <v/>
      </c>
    </row>
    <row r="3390" spans="1:5">
      <c r="A3390">
        <f>YEAR(B3390)</f>
        <v/>
      </c>
      <c r="B3390">
        <f>'Input EIA Imports Petroleum'!A3389</f>
        <v/>
      </c>
      <c r="C3390">
        <f>'Input EIA Imports Petroleum'!K3389</f>
        <v/>
      </c>
      <c r="D3390">
        <f>'Input EIA Imports Petroleum'!L3389</f>
        <v/>
      </c>
      <c r="E3390">
        <f>VLOOKUP('Input EIA Imports Petroleum'!$E3389,'EIA Petroleum Classification'!$A:$B,2,FALSE)</f>
        <v/>
      </c>
    </row>
    <row r="3391" spans="1:5">
      <c r="A3391">
        <f>YEAR(B3391)</f>
        <v/>
      </c>
      <c r="B3391">
        <f>'Input EIA Imports Petroleum'!A3390</f>
        <v/>
      </c>
      <c r="C3391">
        <f>'Input EIA Imports Petroleum'!K3390</f>
        <v/>
      </c>
      <c r="D3391">
        <f>'Input EIA Imports Petroleum'!L3390</f>
        <v/>
      </c>
      <c r="E3391">
        <f>VLOOKUP('Input EIA Imports Petroleum'!$E3390,'EIA Petroleum Classification'!$A:$B,2,FALSE)</f>
        <v/>
      </c>
    </row>
    <row r="3392" spans="1:5">
      <c r="A3392">
        <f>YEAR(B3392)</f>
        <v/>
      </c>
      <c r="B3392">
        <f>'Input EIA Imports Petroleum'!A3391</f>
        <v/>
      </c>
      <c r="C3392">
        <f>'Input EIA Imports Petroleum'!K3391</f>
        <v/>
      </c>
      <c r="D3392">
        <f>'Input EIA Imports Petroleum'!L3391</f>
        <v/>
      </c>
      <c r="E3392">
        <f>VLOOKUP('Input EIA Imports Petroleum'!$E3391,'EIA Petroleum Classification'!$A:$B,2,FALSE)</f>
        <v/>
      </c>
    </row>
    <row r="3393" spans="1:5">
      <c r="A3393">
        <f>YEAR(B3393)</f>
        <v/>
      </c>
      <c r="B3393">
        <f>'Input EIA Imports Petroleum'!A3392</f>
        <v/>
      </c>
      <c r="C3393">
        <f>'Input EIA Imports Petroleum'!K3392</f>
        <v/>
      </c>
      <c r="D3393">
        <f>'Input EIA Imports Petroleum'!L3392</f>
        <v/>
      </c>
      <c r="E3393">
        <f>VLOOKUP('Input EIA Imports Petroleum'!$E3392,'EIA Petroleum Classification'!$A:$B,2,FALSE)</f>
        <v/>
      </c>
    </row>
    <row r="3394" spans="1:5">
      <c r="A3394">
        <f>YEAR(B3394)</f>
        <v/>
      </c>
      <c r="B3394">
        <f>'Input EIA Imports Petroleum'!A3393</f>
        <v/>
      </c>
      <c r="C3394">
        <f>'Input EIA Imports Petroleum'!K3393</f>
        <v/>
      </c>
      <c r="D3394">
        <f>'Input EIA Imports Petroleum'!L3393</f>
        <v/>
      </c>
      <c r="E3394">
        <f>VLOOKUP('Input EIA Imports Petroleum'!$E3393,'EIA Petroleum Classification'!$A:$B,2,FALSE)</f>
        <v/>
      </c>
    </row>
    <row r="3395" spans="1:5">
      <c r="A3395">
        <f>YEAR(B3395)</f>
        <v/>
      </c>
      <c r="B3395">
        <f>'Input EIA Imports Petroleum'!A3394</f>
        <v/>
      </c>
      <c r="C3395">
        <f>'Input EIA Imports Petroleum'!K3394</f>
        <v/>
      </c>
      <c r="D3395">
        <f>'Input EIA Imports Petroleum'!L3394</f>
        <v/>
      </c>
      <c r="E3395">
        <f>VLOOKUP('Input EIA Imports Petroleum'!$E3394,'EIA Petroleum Classification'!$A:$B,2,FALSE)</f>
        <v/>
      </c>
    </row>
    <row r="3396" spans="1:5">
      <c r="A3396">
        <f>YEAR(B3396)</f>
        <v/>
      </c>
      <c r="B3396">
        <f>'Input EIA Imports Petroleum'!A3395</f>
        <v/>
      </c>
      <c r="C3396">
        <f>'Input EIA Imports Petroleum'!K3395</f>
        <v/>
      </c>
      <c r="D3396">
        <f>'Input EIA Imports Petroleum'!L3395</f>
        <v/>
      </c>
      <c r="E3396">
        <f>VLOOKUP('Input EIA Imports Petroleum'!$E3395,'EIA Petroleum Classification'!$A:$B,2,FALSE)</f>
        <v/>
      </c>
    </row>
    <row r="3397" spans="1:5">
      <c r="A3397">
        <f>YEAR(B3397)</f>
        <v/>
      </c>
      <c r="B3397">
        <f>'Input EIA Imports Petroleum'!A3396</f>
        <v/>
      </c>
      <c r="C3397">
        <f>'Input EIA Imports Petroleum'!K3396</f>
        <v/>
      </c>
      <c r="D3397">
        <f>'Input EIA Imports Petroleum'!L3396</f>
        <v/>
      </c>
      <c r="E3397">
        <f>VLOOKUP('Input EIA Imports Petroleum'!$E3396,'EIA Petroleum Classification'!$A:$B,2,FALSE)</f>
        <v/>
      </c>
    </row>
    <row r="3398" spans="1:5">
      <c r="A3398">
        <f>YEAR(B3398)</f>
        <v/>
      </c>
      <c r="B3398">
        <f>'Input EIA Imports Petroleum'!A3397</f>
        <v/>
      </c>
      <c r="C3398">
        <f>'Input EIA Imports Petroleum'!K3397</f>
        <v/>
      </c>
      <c r="D3398">
        <f>'Input EIA Imports Petroleum'!L3397</f>
        <v/>
      </c>
      <c r="E3398">
        <f>VLOOKUP('Input EIA Imports Petroleum'!$E3397,'EIA Petroleum Classification'!$A:$B,2,FALSE)</f>
        <v/>
      </c>
    </row>
    <row r="3399" spans="1:5">
      <c r="A3399">
        <f>YEAR(B3399)</f>
        <v/>
      </c>
      <c r="B3399">
        <f>'Input EIA Imports Petroleum'!A3398</f>
        <v/>
      </c>
      <c r="C3399">
        <f>'Input EIA Imports Petroleum'!K3398</f>
        <v/>
      </c>
      <c r="D3399">
        <f>'Input EIA Imports Petroleum'!L3398</f>
        <v/>
      </c>
      <c r="E3399">
        <f>VLOOKUP('Input EIA Imports Petroleum'!$E3398,'EIA Petroleum Classification'!$A:$B,2,FALSE)</f>
        <v/>
      </c>
    </row>
    <row r="3400" spans="1:5">
      <c r="A3400">
        <f>YEAR(B3400)</f>
        <v/>
      </c>
      <c r="B3400">
        <f>'Input EIA Imports Petroleum'!A3399</f>
        <v/>
      </c>
      <c r="C3400">
        <f>'Input EIA Imports Petroleum'!K3399</f>
        <v/>
      </c>
      <c r="D3400">
        <f>'Input EIA Imports Petroleum'!L3399</f>
        <v/>
      </c>
      <c r="E3400">
        <f>VLOOKUP('Input EIA Imports Petroleum'!$E3399,'EIA Petroleum Classification'!$A:$B,2,FALSE)</f>
        <v/>
      </c>
    </row>
    <row r="3401" spans="1:5">
      <c r="A3401">
        <f>YEAR(B3401)</f>
        <v/>
      </c>
      <c r="B3401">
        <f>'Input EIA Imports Petroleum'!A3400</f>
        <v/>
      </c>
      <c r="C3401">
        <f>'Input EIA Imports Petroleum'!K3400</f>
        <v/>
      </c>
      <c r="D3401">
        <f>'Input EIA Imports Petroleum'!L3400</f>
        <v/>
      </c>
      <c r="E3401">
        <f>VLOOKUP('Input EIA Imports Petroleum'!$E3400,'EIA Petroleum Classification'!$A:$B,2,FALSE)</f>
        <v/>
      </c>
    </row>
    <row r="3402" spans="1:5">
      <c r="A3402">
        <f>YEAR(B3402)</f>
        <v/>
      </c>
      <c r="B3402">
        <f>'Input EIA Imports Petroleum'!A3401</f>
        <v/>
      </c>
      <c r="C3402">
        <f>'Input EIA Imports Petroleum'!K3401</f>
        <v/>
      </c>
      <c r="D3402">
        <f>'Input EIA Imports Petroleum'!L3401</f>
        <v/>
      </c>
      <c r="E3402">
        <f>VLOOKUP('Input EIA Imports Petroleum'!$E3401,'EIA Petroleum Classification'!$A:$B,2,FALSE)</f>
        <v/>
      </c>
    </row>
    <row r="3403" spans="1:5">
      <c r="A3403">
        <f>YEAR(B3403)</f>
        <v/>
      </c>
      <c r="B3403">
        <f>'Input EIA Imports Petroleum'!A3402</f>
        <v/>
      </c>
      <c r="C3403">
        <f>'Input EIA Imports Petroleum'!K3402</f>
        <v/>
      </c>
      <c r="D3403">
        <f>'Input EIA Imports Petroleum'!L3402</f>
        <v/>
      </c>
      <c r="E3403">
        <f>VLOOKUP('Input EIA Imports Petroleum'!$E3402,'EIA Petroleum Classification'!$A:$B,2,FALSE)</f>
        <v/>
      </c>
    </row>
    <row r="3404" spans="1:5">
      <c r="A3404">
        <f>YEAR(B3404)</f>
        <v/>
      </c>
      <c r="B3404">
        <f>'Input EIA Imports Petroleum'!A3403</f>
        <v/>
      </c>
      <c r="C3404">
        <f>'Input EIA Imports Petroleum'!K3403</f>
        <v/>
      </c>
      <c r="D3404">
        <f>'Input EIA Imports Petroleum'!L3403</f>
        <v/>
      </c>
      <c r="E3404">
        <f>VLOOKUP('Input EIA Imports Petroleum'!$E3403,'EIA Petroleum Classification'!$A:$B,2,FALSE)</f>
        <v/>
      </c>
    </row>
    <row r="3405" spans="1:5">
      <c r="A3405">
        <f>YEAR(B3405)</f>
        <v/>
      </c>
      <c r="B3405">
        <f>'Input EIA Imports Petroleum'!A3404</f>
        <v/>
      </c>
      <c r="C3405">
        <f>'Input EIA Imports Petroleum'!K3404</f>
        <v/>
      </c>
      <c r="D3405">
        <f>'Input EIA Imports Petroleum'!L3404</f>
        <v/>
      </c>
      <c r="E3405">
        <f>VLOOKUP('Input EIA Imports Petroleum'!$E3404,'EIA Petroleum Classification'!$A:$B,2,FALSE)</f>
        <v/>
      </c>
    </row>
    <row r="3406" spans="1:5">
      <c r="A3406">
        <f>YEAR(B3406)</f>
        <v/>
      </c>
      <c r="B3406">
        <f>'Input EIA Imports Petroleum'!A3405</f>
        <v/>
      </c>
      <c r="C3406">
        <f>'Input EIA Imports Petroleum'!K3405</f>
        <v/>
      </c>
      <c r="D3406">
        <f>'Input EIA Imports Petroleum'!L3405</f>
        <v/>
      </c>
      <c r="E3406">
        <f>VLOOKUP('Input EIA Imports Petroleum'!$E3405,'EIA Petroleum Classification'!$A:$B,2,FALSE)</f>
        <v/>
      </c>
    </row>
    <row r="3407" spans="1:5">
      <c r="A3407">
        <f>YEAR(B3407)</f>
        <v/>
      </c>
      <c r="B3407">
        <f>'Input EIA Imports Petroleum'!A3406</f>
        <v/>
      </c>
      <c r="C3407">
        <f>'Input EIA Imports Petroleum'!K3406</f>
        <v/>
      </c>
      <c r="D3407">
        <f>'Input EIA Imports Petroleum'!L3406</f>
        <v/>
      </c>
      <c r="E3407">
        <f>VLOOKUP('Input EIA Imports Petroleum'!$E3406,'EIA Petroleum Classification'!$A:$B,2,FALSE)</f>
        <v/>
      </c>
    </row>
    <row r="3408" spans="1:5">
      <c r="A3408">
        <f>YEAR(B3408)</f>
        <v/>
      </c>
      <c r="B3408">
        <f>'Input EIA Imports Petroleum'!A3407</f>
        <v/>
      </c>
      <c r="C3408">
        <f>'Input EIA Imports Petroleum'!K3407</f>
        <v/>
      </c>
      <c r="D3408">
        <f>'Input EIA Imports Petroleum'!L3407</f>
        <v/>
      </c>
      <c r="E3408">
        <f>VLOOKUP('Input EIA Imports Petroleum'!$E3407,'EIA Petroleum Classification'!$A:$B,2,FALSE)</f>
        <v/>
      </c>
    </row>
    <row r="3409" spans="1:5">
      <c r="A3409">
        <f>YEAR(B3409)</f>
        <v/>
      </c>
      <c r="B3409">
        <f>'Input EIA Imports Petroleum'!A3408</f>
        <v/>
      </c>
      <c r="C3409">
        <f>'Input EIA Imports Petroleum'!K3408</f>
        <v/>
      </c>
      <c r="D3409">
        <f>'Input EIA Imports Petroleum'!L3408</f>
        <v/>
      </c>
      <c r="E3409">
        <f>VLOOKUP('Input EIA Imports Petroleum'!$E3408,'EIA Petroleum Classification'!$A:$B,2,FALSE)</f>
        <v/>
      </c>
    </row>
    <row r="3410" spans="1:5">
      <c r="A3410">
        <f>YEAR(B3410)</f>
        <v/>
      </c>
      <c r="B3410">
        <f>'Input EIA Imports Petroleum'!A3409</f>
        <v/>
      </c>
      <c r="C3410">
        <f>'Input EIA Imports Petroleum'!K3409</f>
        <v/>
      </c>
      <c r="D3410">
        <f>'Input EIA Imports Petroleum'!L3409</f>
        <v/>
      </c>
      <c r="E3410">
        <f>VLOOKUP('Input EIA Imports Petroleum'!$E3409,'EIA Petroleum Classification'!$A:$B,2,FALSE)</f>
        <v/>
      </c>
    </row>
    <row r="3411" spans="1:5">
      <c r="A3411">
        <f>YEAR(B3411)</f>
        <v/>
      </c>
      <c r="B3411">
        <f>'Input EIA Imports Petroleum'!A3410</f>
        <v/>
      </c>
      <c r="C3411">
        <f>'Input EIA Imports Petroleum'!K3410</f>
        <v/>
      </c>
      <c r="D3411">
        <f>'Input EIA Imports Petroleum'!L3410</f>
        <v/>
      </c>
      <c r="E3411">
        <f>VLOOKUP('Input EIA Imports Petroleum'!$E3410,'EIA Petroleum Classification'!$A:$B,2,FALSE)</f>
        <v/>
      </c>
    </row>
    <row r="3412" spans="1:5">
      <c r="A3412">
        <f>YEAR(B3412)</f>
        <v/>
      </c>
      <c r="B3412">
        <f>'Input EIA Imports Petroleum'!A3411</f>
        <v/>
      </c>
      <c r="C3412">
        <f>'Input EIA Imports Petroleum'!K3411</f>
        <v/>
      </c>
      <c r="D3412">
        <f>'Input EIA Imports Petroleum'!L3411</f>
        <v/>
      </c>
      <c r="E3412">
        <f>VLOOKUP('Input EIA Imports Petroleum'!$E3411,'EIA Petroleum Classification'!$A:$B,2,FALSE)</f>
        <v/>
      </c>
    </row>
    <row r="3413" spans="1:5">
      <c r="A3413">
        <f>YEAR(B3413)</f>
        <v/>
      </c>
      <c r="B3413">
        <f>'Input EIA Imports Petroleum'!A3412</f>
        <v/>
      </c>
      <c r="C3413">
        <f>'Input EIA Imports Petroleum'!K3412</f>
        <v/>
      </c>
      <c r="D3413">
        <f>'Input EIA Imports Petroleum'!L3412</f>
        <v/>
      </c>
      <c r="E3413">
        <f>VLOOKUP('Input EIA Imports Petroleum'!$E3412,'EIA Petroleum Classification'!$A:$B,2,FALSE)</f>
        <v/>
      </c>
    </row>
    <row r="3414" spans="1:5">
      <c r="A3414">
        <f>YEAR(B3414)</f>
        <v/>
      </c>
      <c r="B3414">
        <f>'Input EIA Imports Petroleum'!A3413</f>
        <v/>
      </c>
      <c r="C3414">
        <f>'Input EIA Imports Petroleum'!K3413</f>
        <v/>
      </c>
      <c r="D3414">
        <f>'Input EIA Imports Petroleum'!L3413</f>
        <v/>
      </c>
      <c r="E3414">
        <f>VLOOKUP('Input EIA Imports Petroleum'!$E3413,'EIA Petroleum Classification'!$A:$B,2,FALSE)</f>
        <v/>
      </c>
    </row>
    <row r="3415" spans="1:5">
      <c r="A3415">
        <f>YEAR(B3415)</f>
        <v/>
      </c>
      <c r="B3415">
        <f>'Input EIA Imports Petroleum'!A3414</f>
        <v/>
      </c>
      <c r="C3415">
        <f>'Input EIA Imports Petroleum'!K3414</f>
        <v/>
      </c>
      <c r="D3415">
        <f>'Input EIA Imports Petroleum'!L3414</f>
        <v/>
      </c>
      <c r="E3415">
        <f>VLOOKUP('Input EIA Imports Petroleum'!$E3414,'EIA Petroleum Classification'!$A:$B,2,FALSE)</f>
        <v/>
      </c>
    </row>
    <row r="3416" spans="1:5">
      <c r="A3416">
        <f>YEAR(B3416)</f>
        <v/>
      </c>
      <c r="B3416">
        <f>'Input EIA Imports Petroleum'!A3415</f>
        <v/>
      </c>
      <c r="C3416">
        <f>'Input EIA Imports Petroleum'!K3415</f>
        <v/>
      </c>
      <c r="D3416">
        <f>'Input EIA Imports Petroleum'!L3415</f>
        <v/>
      </c>
      <c r="E3416">
        <f>VLOOKUP('Input EIA Imports Petroleum'!$E3415,'EIA Petroleum Classification'!$A:$B,2,FALSE)</f>
        <v/>
      </c>
    </row>
    <row r="3417" spans="1:5">
      <c r="A3417">
        <f>YEAR(B3417)</f>
        <v/>
      </c>
      <c r="B3417">
        <f>'Input EIA Imports Petroleum'!A3416</f>
        <v/>
      </c>
      <c r="C3417">
        <f>'Input EIA Imports Petroleum'!K3416</f>
        <v/>
      </c>
      <c r="D3417">
        <f>'Input EIA Imports Petroleum'!L3416</f>
        <v/>
      </c>
      <c r="E3417">
        <f>VLOOKUP('Input EIA Imports Petroleum'!$E3416,'EIA Petroleum Classification'!$A:$B,2,FALSE)</f>
        <v/>
      </c>
    </row>
    <row r="3418" spans="1:5">
      <c r="A3418">
        <f>YEAR(B3418)</f>
        <v/>
      </c>
      <c r="B3418">
        <f>'Input EIA Imports Petroleum'!A3417</f>
        <v/>
      </c>
      <c r="C3418">
        <f>'Input EIA Imports Petroleum'!K3417</f>
        <v/>
      </c>
      <c r="D3418">
        <f>'Input EIA Imports Petroleum'!L3417</f>
        <v/>
      </c>
      <c r="E3418">
        <f>VLOOKUP('Input EIA Imports Petroleum'!$E3417,'EIA Petroleum Classification'!$A:$B,2,FALSE)</f>
        <v/>
      </c>
    </row>
    <row r="3419" spans="1:5">
      <c r="A3419">
        <f>YEAR(B3419)</f>
        <v/>
      </c>
      <c r="B3419">
        <f>'Input EIA Imports Petroleum'!A3418</f>
        <v/>
      </c>
      <c r="C3419">
        <f>'Input EIA Imports Petroleum'!K3418</f>
        <v/>
      </c>
      <c r="D3419">
        <f>'Input EIA Imports Petroleum'!L3418</f>
        <v/>
      </c>
      <c r="E3419">
        <f>VLOOKUP('Input EIA Imports Petroleum'!$E3418,'EIA Petroleum Classification'!$A:$B,2,FALSE)</f>
        <v/>
      </c>
    </row>
    <row r="3420" spans="1:5">
      <c r="A3420">
        <f>YEAR(B3420)</f>
        <v/>
      </c>
      <c r="B3420">
        <f>'Input EIA Imports Petroleum'!A3419</f>
        <v/>
      </c>
      <c r="C3420">
        <f>'Input EIA Imports Petroleum'!K3419</f>
        <v/>
      </c>
      <c r="D3420">
        <f>'Input EIA Imports Petroleum'!L3419</f>
        <v/>
      </c>
      <c r="E3420">
        <f>VLOOKUP('Input EIA Imports Petroleum'!$E3419,'EIA Petroleum Classification'!$A:$B,2,FALSE)</f>
        <v/>
      </c>
    </row>
    <row r="3421" spans="1:5">
      <c r="A3421">
        <f>YEAR(B3421)</f>
        <v/>
      </c>
      <c r="B3421">
        <f>'Input EIA Imports Petroleum'!A3420</f>
        <v/>
      </c>
      <c r="C3421">
        <f>'Input EIA Imports Petroleum'!K3420</f>
        <v/>
      </c>
      <c r="D3421">
        <f>'Input EIA Imports Petroleum'!L3420</f>
        <v/>
      </c>
      <c r="E3421">
        <f>VLOOKUP('Input EIA Imports Petroleum'!$E3420,'EIA Petroleum Classification'!$A:$B,2,FALSE)</f>
        <v/>
      </c>
    </row>
    <row r="3422" spans="1:5">
      <c r="A3422">
        <f>YEAR(B3422)</f>
        <v/>
      </c>
      <c r="B3422">
        <f>'Input EIA Imports Petroleum'!A3421</f>
        <v/>
      </c>
      <c r="C3422">
        <f>'Input EIA Imports Petroleum'!K3421</f>
        <v/>
      </c>
      <c r="D3422">
        <f>'Input EIA Imports Petroleum'!L3421</f>
        <v/>
      </c>
      <c r="E3422">
        <f>VLOOKUP('Input EIA Imports Petroleum'!$E3421,'EIA Petroleum Classification'!$A:$B,2,FALSE)</f>
        <v/>
      </c>
    </row>
    <row r="3423" spans="1:5">
      <c r="A3423">
        <f>YEAR(B3423)</f>
        <v/>
      </c>
      <c r="B3423">
        <f>'Input EIA Imports Petroleum'!A3422</f>
        <v/>
      </c>
      <c r="C3423">
        <f>'Input EIA Imports Petroleum'!K3422</f>
        <v/>
      </c>
      <c r="D3423">
        <f>'Input EIA Imports Petroleum'!L3422</f>
        <v/>
      </c>
      <c r="E3423">
        <f>VLOOKUP('Input EIA Imports Petroleum'!$E3422,'EIA Petroleum Classification'!$A:$B,2,FALSE)</f>
        <v/>
      </c>
    </row>
    <row r="3424" spans="1:5">
      <c r="A3424">
        <f>YEAR(B3424)</f>
        <v/>
      </c>
      <c r="B3424">
        <f>'Input EIA Imports Petroleum'!A3423</f>
        <v/>
      </c>
      <c r="C3424">
        <f>'Input EIA Imports Petroleum'!K3423</f>
        <v/>
      </c>
      <c r="D3424">
        <f>'Input EIA Imports Petroleum'!L3423</f>
        <v/>
      </c>
      <c r="E3424">
        <f>VLOOKUP('Input EIA Imports Petroleum'!$E3423,'EIA Petroleum Classification'!$A:$B,2,FALSE)</f>
        <v/>
      </c>
    </row>
    <row r="3425" spans="1:5">
      <c r="A3425">
        <f>YEAR(B3425)</f>
        <v/>
      </c>
      <c r="B3425">
        <f>'Input EIA Imports Petroleum'!A3424</f>
        <v/>
      </c>
      <c r="C3425">
        <f>'Input EIA Imports Petroleum'!K3424</f>
        <v/>
      </c>
      <c r="D3425">
        <f>'Input EIA Imports Petroleum'!L3424</f>
        <v/>
      </c>
      <c r="E3425">
        <f>VLOOKUP('Input EIA Imports Petroleum'!$E3424,'EIA Petroleum Classification'!$A:$B,2,FALSE)</f>
        <v/>
      </c>
    </row>
    <row r="3426" spans="1:5">
      <c r="A3426">
        <f>YEAR(B3426)</f>
        <v/>
      </c>
      <c r="B3426">
        <f>'Input EIA Imports Petroleum'!A3425</f>
        <v/>
      </c>
      <c r="C3426">
        <f>'Input EIA Imports Petroleum'!K3425</f>
        <v/>
      </c>
      <c r="D3426">
        <f>'Input EIA Imports Petroleum'!L3425</f>
        <v/>
      </c>
      <c r="E3426">
        <f>VLOOKUP('Input EIA Imports Petroleum'!$E3425,'EIA Petroleum Classification'!$A:$B,2,FALSE)</f>
        <v/>
      </c>
    </row>
    <row r="3427" spans="1:5">
      <c r="A3427">
        <f>YEAR(B3427)</f>
        <v/>
      </c>
      <c r="B3427">
        <f>'Input EIA Imports Petroleum'!A3426</f>
        <v/>
      </c>
      <c r="C3427">
        <f>'Input EIA Imports Petroleum'!K3426</f>
        <v/>
      </c>
      <c r="D3427">
        <f>'Input EIA Imports Petroleum'!L3426</f>
        <v/>
      </c>
      <c r="E3427">
        <f>VLOOKUP('Input EIA Imports Petroleum'!$E3426,'EIA Petroleum Classification'!$A:$B,2,FALSE)</f>
        <v/>
      </c>
    </row>
    <row r="3428" spans="1:5">
      <c r="A3428">
        <f>YEAR(B3428)</f>
        <v/>
      </c>
      <c r="B3428">
        <f>'Input EIA Imports Petroleum'!A3427</f>
        <v/>
      </c>
      <c r="C3428">
        <f>'Input EIA Imports Petroleum'!K3427</f>
        <v/>
      </c>
      <c r="D3428">
        <f>'Input EIA Imports Petroleum'!L3427</f>
        <v/>
      </c>
      <c r="E3428">
        <f>VLOOKUP('Input EIA Imports Petroleum'!$E3427,'EIA Petroleum Classification'!$A:$B,2,FALSE)</f>
        <v/>
      </c>
    </row>
    <row r="3429" spans="1:5">
      <c r="A3429">
        <f>YEAR(B3429)</f>
        <v/>
      </c>
      <c r="B3429">
        <f>'Input EIA Imports Petroleum'!A3428</f>
        <v/>
      </c>
      <c r="C3429">
        <f>'Input EIA Imports Petroleum'!K3428</f>
        <v/>
      </c>
      <c r="D3429">
        <f>'Input EIA Imports Petroleum'!L3428</f>
        <v/>
      </c>
      <c r="E3429">
        <f>VLOOKUP('Input EIA Imports Petroleum'!$E3428,'EIA Petroleum Classification'!$A:$B,2,FALSE)</f>
        <v/>
      </c>
    </row>
    <row r="3430" spans="1:5">
      <c r="A3430">
        <f>YEAR(B3430)</f>
        <v/>
      </c>
      <c r="B3430">
        <f>'Input EIA Imports Petroleum'!A3429</f>
        <v/>
      </c>
      <c r="C3430">
        <f>'Input EIA Imports Petroleum'!K3429</f>
        <v/>
      </c>
      <c r="D3430">
        <f>'Input EIA Imports Petroleum'!L3429</f>
        <v/>
      </c>
      <c r="E3430">
        <f>VLOOKUP('Input EIA Imports Petroleum'!$E3429,'EIA Petroleum Classification'!$A:$B,2,FALSE)</f>
        <v/>
      </c>
    </row>
    <row r="3431" spans="1:5">
      <c r="A3431">
        <f>YEAR(B3431)</f>
        <v/>
      </c>
      <c r="B3431">
        <f>'Input EIA Imports Petroleum'!A3430</f>
        <v/>
      </c>
      <c r="C3431">
        <f>'Input EIA Imports Petroleum'!K3430</f>
        <v/>
      </c>
      <c r="D3431">
        <f>'Input EIA Imports Petroleum'!L3430</f>
        <v/>
      </c>
      <c r="E3431">
        <f>VLOOKUP('Input EIA Imports Petroleum'!$E3430,'EIA Petroleum Classification'!$A:$B,2,FALSE)</f>
        <v/>
      </c>
    </row>
    <row r="3432" spans="1:5">
      <c r="A3432">
        <f>YEAR(B3432)</f>
        <v/>
      </c>
      <c r="B3432">
        <f>'Input EIA Imports Petroleum'!A3431</f>
        <v/>
      </c>
      <c r="C3432">
        <f>'Input EIA Imports Petroleum'!K3431</f>
        <v/>
      </c>
      <c r="D3432">
        <f>'Input EIA Imports Petroleum'!L3431</f>
        <v/>
      </c>
      <c r="E3432">
        <f>VLOOKUP('Input EIA Imports Petroleum'!$E3431,'EIA Petroleum Classification'!$A:$B,2,FALSE)</f>
        <v/>
      </c>
    </row>
    <row r="3433" spans="1:5">
      <c r="A3433">
        <f>YEAR(B3433)</f>
        <v/>
      </c>
      <c r="B3433">
        <f>'Input EIA Imports Petroleum'!A3432</f>
        <v/>
      </c>
      <c r="C3433">
        <f>'Input EIA Imports Petroleum'!K3432</f>
        <v/>
      </c>
      <c r="D3433">
        <f>'Input EIA Imports Petroleum'!L3432</f>
        <v/>
      </c>
      <c r="E3433">
        <f>VLOOKUP('Input EIA Imports Petroleum'!$E3432,'EIA Petroleum Classification'!$A:$B,2,FALSE)</f>
        <v/>
      </c>
    </row>
    <row r="3434" spans="1:5">
      <c r="A3434">
        <f>YEAR(B3434)</f>
        <v/>
      </c>
      <c r="B3434">
        <f>'Input EIA Imports Petroleum'!A3433</f>
        <v/>
      </c>
      <c r="C3434">
        <f>'Input EIA Imports Petroleum'!K3433</f>
        <v/>
      </c>
      <c r="D3434">
        <f>'Input EIA Imports Petroleum'!L3433</f>
        <v/>
      </c>
      <c r="E3434">
        <f>VLOOKUP('Input EIA Imports Petroleum'!$E3433,'EIA Petroleum Classification'!$A:$B,2,FALSE)</f>
        <v/>
      </c>
    </row>
    <row r="3435" spans="1:5">
      <c r="A3435">
        <f>YEAR(B3435)</f>
        <v/>
      </c>
      <c r="B3435">
        <f>'Input EIA Imports Petroleum'!A3434</f>
        <v/>
      </c>
      <c r="C3435">
        <f>'Input EIA Imports Petroleum'!K3434</f>
        <v/>
      </c>
      <c r="D3435">
        <f>'Input EIA Imports Petroleum'!L3434</f>
        <v/>
      </c>
      <c r="E3435">
        <f>VLOOKUP('Input EIA Imports Petroleum'!$E3434,'EIA Petroleum Classification'!$A:$B,2,FALSE)</f>
        <v/>
      </c>
    </row>
    <row r="3436" spans="1:5">
      <c r="A3436">
        <f>YEAR(B3436)</f>
        <v/>
      </c>
      <c r="B3436">
        <f>'Input EIA Imports Petroleum'!A3435</f>
        <v/>
      </c>
      <c r="C3436">
        <f>'Input EIA Imports Petroleum'!K3435</f>
        <v/>
      </c>
      <c r="D3436">
        <f>'Input EIA Imports Petroleum'!L3435</f>
        <v/>
      </c>
      <c r="E3436">
        <f>VLOOKUP('Input EIA Imports Petroleum'!$E3435,'EIA Petroleum Classification'!$A:$B,2,FALSE)</f>
        <v/>
      </c>
    </row>
    <row r="3437" spans="1:5">
      <c r="A3437">
        <f>YEAR(B3437)</f>
        <v/>
      </c>
      <c r="B3437">
        <f>'Input EIA Imports Petroleum'!A3436</f>
        <v/>
      </c>
      <c r="C3437">
        <f>'Input EIA Imports Petroleum'!K3436</f>
        <v/>
      </c>
      <c r="D3437">
        <f>'Input EIA Imports Petroleum'!L3436</f>
        <v/>
      </c>
      <c r="E3437">
        <f>VLOOKUP('Input EIA Imports Petroleum'!$E3436,'EIA Petroleum Classification'!$A:$B,2,FALSE)</f>
        <v/>
      </c>
    </row>
    <row r="3438" spans="1:5">
      <c r="A3438">
        <f>YEAR(B3438)</f>
        <v/>
      </c>
      <c r="B3438">
        <f>'Input EIA Imports Petroleum'!A3437</f>
        <v/>
      </c>
      <c r="C3438">
        <f>'Input EIA Imports Petroleum'!K3437</f>
        <v/>
      </c>
      <c r="D3438">
        <f>'Input EIA Imports Petroleum'!L3437</f>
        <v/>
      </c>
      <c r="E3438">
        <f>VLOOKUP('Input EIA Imports Petroleum'!$E3437,'EIA Petroleum Classification'!$A:$B,2,FALSE)</f>
        <v/>
      </c>
    </row>
    <row r="3439" spans="1:5">
      <c r="A3439">
        <f>YEAR(B3439)</f>
        <v/>
      </c>
      <c r="B3439">
        <f>'Input EIA Imports Petroleum'!A3438</f>
        <v/>
      </c>
      <c r="C3439">
        <f>'Input EIA Imports Petroleum'!K3438</f>
        <v/>
      </c>
      <c r="D3439">
        <f>'Input EIA Imports Petroleum'!L3438</f>
        <v/>
      </c>
      <c r="E3439">
        <f>VLOOKUP('Input EIA Imports Petroleum'!$E3438,'EIA Petroleum Classification'!$A:$B,2,FALSE)</f>
        <v/>
      </c>
    </row>
    <row r="3440" spans="1:5">
      <c r="A3440">
        <f>YEAR(B3440)</f>
        <v/>
      </c>
      <c r="B3440">
        <f>'Input EIA Imports Petroleum'!A3439</f>
        <v/>
      </c>
      <c r="C3440">
        <f>'Input EIA Imports Petroleum'!K3439</f>
        <v/>
      </c>
      <c r="D3440">
        <f>'Input EIA Imports Petroleum'!L3439</f>
        <v/>
      </c>
      <c r="E3440">
        <f>VLOOKUP('Input EIA Imports Petroleum'!$E3439,'EIA Petroleum Classification'!$A:$B,2,FALSE)</f>
        <v/>
      </c>
    </row>
    <row r="3441" spans="1:5">
      <c r="A3441">
        <f>YEAR(B3441)</f>
        <v/>
      </c>
      <c r="B3441">
        <f>'Input EIA Imports Petroleum'!A3440</f>
        <v/>
      </c>
      <c r="C3441">
        <f>'Input EIA Imports Petroleum'!K3440</f>
        <v/>
      </c>
      <c r="D3441">
        <f>'Input EIA Imports Petroleum'!L3440</f>
        <v/>
      </c>
      <c r="E3441">
        <f>VLOOKUP('Input EIA Imports Petroleum'!$E3440,'EIA Petroleum Classification'!$A:$B,2,FALSE)</f>
        <v/>
      </c>
    </row>
    <row r="3442" spans="1:5">
      <c r="A3442">
        <f>YEAR(B3442)</f>
        <v/>
      </c>
      <c r="B3442">
        <f>'Input EIA Imports Petroleum'!A3441</f>
        <v/>
      </c>
      <c r="C3442">
        <f>'Input EIA Imports Petroleum'!K3441</f>
        <v/>
      </c>
      <c r="D3442">
        <f>'Input EIA Imports Petroleum'!L3441</f>
        <v/>
      </c>
      <c r="E3442">
        <f>VLOOKUP('Input EIA Imports Petroleum'!$E3441,'EIA Petroleum Classification'!$A:$B,2,FALSE)</f>
        <v/>
      </c>
    </row>
    <row r="3443" spans="1:5">
      <c r="A3443">
        <f>YEAR(B3443)</f>
        <v/>
      </c>
      <c r="B3443">
        <f>'Input EIA Imports Petroleum'!A3442</f>
        <v/>
      </c>
      <c r="C3443">
        <f>'Input EIA Imports Petroleum'!K3442</f>
        <v/>
      </c>
      <c r="D3443">
        <f>'Input EIA Imports Petroleum'!L3442</f>
        <v/>
      </c>
      <c r="E3443">
        <f>VLOOKUP('Input EIA Imports Petroleum'!$E3442,'EIA Petroleum Classification'!$A:$B,2,FALSE)</f>
        <v/>
      </c>
    </row>
    <row r="3444" spans="1:5">
      <c r="A3444">
        <f>YEAR(B3444)</f>
        <v/>
      </c>
      <c r="B3444">
        <f>'Input EIA Imports Petroleum'!A3443</f>
        <v/>
      </c>
      <c r="C3444">
        <f>'Input EIA Imports Petroleum'!K3443</f>
        <v/>
      </c>
      <c r="D3444">
        <f>'Input EIA Imports Petroleum'!L3443</f>
        <v/>
      </c>
      <c r="E3444">
        <f>VLOOKUP('Input EIA Imports Petroleum'!$E3443,'EIA Petroleum Classification'!$A:$B,2,FALSE)</f>
        <v/>
      </c>
    </row>
    <row r="3445" spans="1:5">
      <c r="A3445">
        <f>YEAR(B3445)</f>
        <v/>
      </c>
      <c r="B3445">
        <f>'Input EIA Imports Petroleum'!A3444</f>
        <v/>
      </c>
      <c r="C3445">
        <f>'Input EIA Imports Petroleum'!K3444</f>
        <v/>
      </c>
      <c r="D3445">
        <f>'Input EIA Imports Petroleum'!L3444</f>
        <v/>
      </c>
      <c r="E3445">
        <f>VLOOKUP('Input EIA Imports Petroleum'!$E3444,'EIA Petroleum Classification'!$A:$B,2,FALSE)</f>
        <v/>
      </c>
    </row>
    <row r="3446" spans="1:5">
      <c r="A3446">
        <f>YEAR(B3446)</f>
        <v/>
      </c>
      <c r="B3446">
        <f>'Input EIA Imports Petroleum'!A3445</f>
        <v/>
      </c>
      <c r="C3446">
        <f>'Input EIA Imports Petroleum'!K3445</f>
        <v/>
      </c>
      <c r="D3446">
        <f>'Input EIA Imports Petroleum'!L3445</f>
        <v/>
      </c>
      <c r="E3446">
        <f>VLOOKUP('Input EIA Imports Petroleum'!$E3445,'EIA Petroleum Classification'!$A:$B,2,FALSE)</f>
        <v/>
      </c>
    </row>
    <row r="3447" spans="1:5">
      <c r="A3447">
        <f>YEAR(B3447)</f>
        <v/>
      </c>
      <c r="B3447">
        <f>'Input EIA Imports Petroleum'!A3446</f>
        <v/>
      </c>
      <c r="C3447">
        <f>'Input EIA Imports Petroleum'!K3446</f>
        <v/>
      </c>
      <c r="D3447">
        <f>'Input EIA Imports Petroleum'!L3446</f>
        <v/>
      </c>
      <c r="E3447">
        <f>VLOOKUP('Input EIA Imports Petroleum'!$E3446,'EIA Petroleum Classification'!$A:$B,2,FALSE)</f>
        <v/>
      </c>
    </row>
    <row r="3448" spans="1:5">
      <c r="A3448">
        <f>YEAR(B3448)</f>
        <v/>
      </c>
      <c r="B3448">
        <f>'Input EIA Imports Petroleum'!A3447</f>
        <v/>
      </c>
      <c r="C3448">
        <f>'Input EIA Imports Petroleum'!K3447</f>
        <v/>
      </c>
      <c r="D3448">
        <f>'Input EIA Imports Petroleum'!L3447</f>
        <v/>
      </c>
      <c r="E3448">
        <f>VLOOKUP('Input EIA Imports Petroleum'!$E3447,'EIA Petroleum Classification'!$A:$B,2,FALSE)</f>
        <v/>
      </c>
    </row>
    <row r="3449" spans="1:5">
      <c r="A3449">
        <f>YEAR(B3449)</f>
        <v/>
      </c>
      <c r="B3449">
        <f>'Input EIA Imports Petroleum'!A3448</f>
        <v/>
      </c>
      <c r="C3449">
        <f>'Input EIA Imports Petroleum'!K3448</f>
        <v/>
      </c>
      <c r="D3449">
        <f>'Input EIA Imports Petroleum'!L3448</f>
        <v/>
      </c>
      <c r="E3449">
        <f>VLOOKUP('Input EIA Imports Petroleum'!$E3448,'EIA Petroleum Classification'!$A:$B,2,FALSE)</f>
        <v/>
      </c>
    </row>
    <row r="3450" spans="1:5">
      <c r="A3450">
        <f>YEAR(B3450)</f>
        <v/>
      </c>
      <c r="B3450">
        <f>'Input EIA Imports Petroleum'!A3449</f>
        <v/>
      </c>
      <c r="C3450">
        <f>'Input EIA Imports Petroleum'!K3449</f>
        <v/>
      </c>
      <c r="D3450">
        <f>'Input EIA Imports Petroleum'!L3449</f>
        <v/>
      </c>
      <c r="E3450">
        <f>VLOOKUP('Input EIA Imports Petroleum'!$E3449,'EIA Petroleum Classification'!$A:$B,2,FALSE)</f>
        <v/>
      </c>
    </row>
    <row r="3451" spans="1:5">
      <c r="A3451">
        <f>YEAR(B3451)</f>
        <v/>
      </c>
      <c r="B3451">
        <f>'Input EIA Imports Petroleum'!A3450</f>
        <v/>
      </c>
      <c r="C3451">
        <f>'Input EIA Imports Petroleum'!K3450</f>
        <v/>
      </c>
      <c r="D3451">
        <f>'Input EIA Imports Petroleum'!L3450</f>
        <v/>
      </c>
      <c r="E3451">
        <f>VLOOKUP('Input EIA Imports Petroleum'!$E3450,'EIA Petroleum Classification'!$A:$B,2,FALSE)</f>
        <v/>
      </c>
    </row>
    <row r="3452" spans="1:5">
      <c r="A3452">
        <f>YEAR(B3452)</f>
        <v/>
      </c>
      <c r="B3452">
        <f>'Input EIA Imports Petroleum'!A3451</f>
        <v/>
      </c>
      <c r="C3452">
        <f>'Input EIA Imports Petroleum'!K3451</f>
        <v/>
      </c>
      <c r="D3452">
        <f>'Input EIA Imports Petroleum'!L3451</f>
        <v/>
      </c>
      <c r="E3452">
        <f>VLOOKUP('Input EIA Imports Petroleum'!$E3451,'EIA Petroleum Classification'!$A:$B,2,FALSE)</f>
        <v/>
      </c>
    </row>
    <row r="3453" spans="1:5">
      <c r="A3453">
        <f>YEAR(B3453)</f>
        <v/>
      </c>
      <c r="B3453">
        <f>'Input EIA Imports Petroleum'!A3452</f>
        <v/>
      </c>
      <c r="C3453">
        <f>'Input EIA Imports Petroleum'!K3452</f>
        <v/>
      </c>
      <c r="D3453">
        <f>'Input EIA Imports Petroleum'!L3452</f>
        <v/>
      </c>
      <c r="E3453">
        <f>VLOOKUP('Input EIA Imports Petroleum'!$E3452,'EIA Petroleum Classification'!$A:$B,2,FALSE)</f>
        <v/>
      </c>
    </row>
    <row r="3454" spans="1:5">
      <c r="A3454">
        <f>YEAR(B3454)</f>
        <v/>
      </c>
      <c r="B3454">
        <f>'Input EIA Imports Petroleum'!A3453</f>
        <v/>
      </c>
      <c r="C3454">
        <f>'Input EIA Imports Petroleum'!K3453</f>
        <v/>
      </c>
      <c r="D3454">
        <f>'Input EIA Imports Petroleum'!L3453</f>
        <v/>
      </c>
      <c r="E3454">
        <f>VLOOKUP('Input EIA Imports Petroleum'!$E3453,'EIA Petroleum Classification'!$A:$B,2,FALSE)</f>
        <v/>
      </c>
    </row>
    <row r="3455" spans="1:5">
      <c r="A3455">
        <f>YEAR(B3455)</f>
        <v/>
      </c>
      <c r="B3455">
        <f>'Input EIA Imports Petroleum'!A3454</f>
        <v/>
      </c>
      <c r="C3455">
        <f>'Input EIA Imports Petroleum'!K3454</f>
        <v/>
      </c>
      <c r="D3455">
        <f>'Input EIA Imports Petroleum'!L3454</f>
        <v/>
      </c>
      <c r="E3455">
        <f>VLOOKUP('Input EIA Imports Petroleum'!$E3454,'EIA Petroleum Classification'!$A:$B,2,FALSE)</f>
        <v/>
      </c>
    </row>
    <row r="3456" spans="1:5">
      <c r="A3456">
        <f>YEAR(B3456)</f>
        <v/>
      </c>
      <c r="B3456">
        <f>'Input EIA Imports Petroleum'!A3455</f>
        <v/>
      </c>
      <c r="C3456">
        <f>'Input EIA Imports Petroleum'!K3455</f>
        <v/>
      </c>
      <c r="D3456">
        <f>'Input EIA Imports Petroleum'!L3455</f>
        <v/>
      </c>
      <c r="E3456">
        <f>VLOOKUP('Input EIA Imports Petroleum'!$E3455,'EIA Petroleum Classification'!$A:$B,2,FALSE)</f>
        <v/>
      </c>
    </row>
    <row r="3457" spans="1:5">
      <c r="A3457">
        <f>YEAR(B3457)</f>
        <v/>
      </c>
      <c r="B3457">
        <f>'Input EIA Imports Petroleum'!A3456</f>
        <v/>
      </c>
      <c r="C3457">
        <f>'Input EIA Imports Petroleum'!K3456</f>
        <v/>
      </c>
      <c r="D3457">
        <f>'Input EIA Imports Petroleum'!L3456</f>
        <v/>
      </c>
      <c r="E3457">
        <f>VLOOKUP('Input EIA Imports Petroleum'!$E3456,'EIA Petroleum Classification'!$A:$B,2,FALSE)</f>
        <v/>
      </c>
    </row>
    <row r="3458" spans="1:5">
      <c r="A3458">
        <f>YEAR(B3458)</f>
        <v/>
      </c>
      <c r="B3458">
        <f>'Input EIA Imports Petroleum'!A3457</f>
        <v/>
      </c>
      <c r="C3458">
        <f>'Input EIA Imports Petroleum'!K3457</f>
        <v/>
      </c>
      <c r="D3458">
        <f>'Input EIA Imports Petroleum'!L3457</f>
        <v/>
      </c>
      <c r="E3458">
        <f>VLOOKUP('Input EIA Imports Petroleum'!$E3457,'EIA Petroleum Classification'!$A:$B,2,FALSE)</f>
        <v/>
      </c>
    </row>
    <row r="3459" spans="1:5">
      <c r="A3459">
        <f>YEAR(B3459)</f>
        <v/>
      </c>
      <c r="B3459">
        <f>'Input EIA Imports Petroleum'!A3458</f>
        <v/>
      </c>
      <c r="C3459">
        <f>'Input EIA Imports Petroleum'!K3458</f>
        <v/>
      </c>
      <c r="D3459">
        <f>'Input EIA Imports Petroleum'!L3458</f>
        <v/>
      </c>
      <c r="E3459">
        <f>VLOOKUP('Input EIA Imports Petroleum'!$E3458,'EIA Petroleum Classification'!$A:$B,2,FALSE)</f>
        <v/>
      </c>
    </row>
    <row r="3460" spans="1:5">
      <c r="A3460">
        <f>YEAR(B3460)</f>
        <v/>
      </c>
      <c r="B3460">
        <f>'Input EIA Imports Petroleum'!A3459</f>
        <v/>
      </c>
      <c r="C3460">
        <f>'Input EIA Imports Petroleum'!K3459</f>
        <v/>
      </c>
      <c r="D3460">
        <f>'Input EIA Imports Petroleum'!L3459</f>
        <v/>
      </c>
      <c r="E3460">
        <f>VLOOKUP('Input EIA Imports Petroleum'!$E3459,'EIA Petroleum Classification'!$A:$B,2,FALSE)</f>
        <v/>
      </c>
    </row>
    <row r="3461" spans="1:5">
      <c r="A3461">
        <f>YEAR(B3461)</f>
        <v/>
      </c>
      <c r="B3461">
        <f>'Input EIA Imports Petroleum'!A3460</f>
        <v/>
      </c>
      <c r="C3461">
        <f>'Input EIA Imports Petroleum'!K3460</f>
        <v/>
      </c>
      <c r="D3461">
        <f>'Input EIA Imports Petroleum'!L3460</f>
        <v/>
      </c>
      <c r="E3461">
        <f>VLOOKUP('Input EIA Imports Petroleum'!$E3460,'EIA Petroleum Classification'!$A:$B,2,FALSE)</f>
        <v/>
      </c>
    </row>
    <row r="3462" spans="1:5">
      <c r="A3462">
        <f>YEAR(B3462)</f>
        <v/>
      </c>
      <c r="B3462">
        <f>'Input EIA Imports Petroleum'!A3461</f>
        <v/>
      </c>
      <c r="C3462">
        <f>'Input EIA Imports Petroleum'!K3461</f>
        <v/>
      </c>
      <c r="D3462">
        <f>'Input EIA Imports Petroleum'!L3461</f>
        <v/>
      </c>
      <c r="E3462">
        <f>VLOOKUP('Input EIA Imports Petroleum'!$E3461,'EIA Petroleum Classification'!$A:$B,2,FALSE)</f>
        <v/>
      </c>
    </row>
    <row r="3463" spans="1:5">
      <c r="A3463">
        <f>YEAR(B3463)</f>
        <v/>
      </c>
      <c r="B3463">
        <f>'Input EIA Imports Petroleum'!A3462</f>
        <v/>
      </c>
      <c r="C3463">
        <f>'Input EIA Imports Petroleum'!K3462</f>
        <v/>
      </c>
      <c r="D3463">
        <f>'Input EIA Imports Petroleum'!L3462</f>
        <v/>
      </c>
      <c r="E3463">
        <f>VLOOKUP('Input EIA Imports Petroleum'!$E3462,'EIA Petroleum Classification'!$A:$B,2,FALSE)</f>
        <v/>
      </c>
    </row>
    <row r="3464" spans="1:5">
      <c r="A3464">
        <f>YEAR(B3464)</f>
        <v/>
      </c>
      <c r="B3464">
        <f>'Input EIA Imports Petroleum'!A3463</f>
        <v/>
      </c>
      <c r="C3464">
        <f>'Input EIA Imports Petroleum'!K3463</f>
        <v/>
      </c>
      <c r="D3464">
        <f>'Input EIA Imports Petroleum'!L3463</f>
        <v/>
      </c>
      <c r="E3464">
        <f>VLOOKUP('Input EIA Imports Petroleum'!$E3463,'EIA Petroleum Classification'!$A:$B,2,FALSE)</f>
        <v/>
      </c>
    </row>
    <row r="3465" spans="1:5">
      <c r="A3465">
        <f>YEAR(B3465)</f>
        <v/>
      </c>
      <c r="B3465">
        <f>'Input EIA Imports Petroleum'!A3464</f>
        <v/>
      </c>
      <c r="C3465">
        <f>'Input EIA Imports Petroleum'!K3464</f>
        <v/>
      </c>
      <c r="D3465">
        <f>'Input EIA Imports Petroleum'!L3464</f>
        <v/>
      </c>
      <c r="E3465">
        <f>VLOOKUP('Input EIA Imports Petroleum'!$E3464,'EIA Petroleum Classification'!$A:$B,2,FALSE)</f>
        <v/>
      </c>
    </row>
    <row r="3466" spans="1:5">
      <c r="A3466">
        <f>YEAR(B3466)</f>
        <v/>
      </c>
      <c r="B3466">
        <f>'Input EIA Imports Petroleum'!A3465</f>
        <v/>
      </c>
      <c r="C3466">
        <f>'Input EIA Imports Petroleum'!K3465</f>
        <v/>
      </c>
      <c r="D3466">
        <f>'Input EIA Imports Petroleum'!L3465</f>
        <v/>
      </c>
      <c r="E3466">
        <f>VLOOKUP('Input EIA Imports Petroleum'!$E3465,'EIA Petroleum Classification'!$A:$B,2,FALSE)</f>
        <v/>
      </c>
    </row>
    <row r="3467" spans="1:5">
      <c r="A3467">
        <f>YEAR(B3467)</f>
        <v/>
      </c>
      <c r="B3467">
        <f>'Input EIA Imports Petroleum'!A3466</f>
        <v/>
      </c>
      <c r="C3467">
        <f>'Input EIA Imports Petroleum'!K3466</f>
        <v/>
      </c>
      <c r="D3467">
        <f>'Input EIA Imports Petroleum'!L3466</f>
        <v/>
      </c>
      <c r="E3467">
        <f>VLOOKUP('Input EIA Imports Petroleum'!$E3466,'EIA Petroleum Classification'!$A:$B,2,FALSE)</f>
        <v/>
      </c>
    </row>
    <row r="3468" spans="1:5">
      <c r="A3468">
        <f>YEAR(B3468)</f>
        <v/>
      </c>
      <c r="B3468">
        <f>'Input EIA Imports Petroleum'!A3467</f>
        <v/>
      </c>
      <c r="C3468">
        <f>'Input EIA Imports Petroleum'!K3467</f>
        <v/>
      </c>
      <c r="D3468">
        <f>'Input EIA Imports Petroleum'!L3467</f>
        <v/>
      </c>
      <c r="E3468">
        <f>VLOOKUP('Input EIA Imports Petroleum'!$E3467,'EIA Petroleum Classification'!$A:$B,2,FALSE)</f>
        <v/>
      </c>
    </row>
    <row r="3469" spans="1:5">
      <c r="A3469">
        <f>YEAR(B3469)</f>
        <v/>
      </c>
      <c r="B3469">
        <f>'Input EIA Imports Petroleum'!A3468</f>
        <v/>
      </c>
      <c r="C3469">
        <f>'Input EIA Imports Petroleum'!K3468</f>
        <v/>
      </c>
      <c r="D3469">
        <f>'Input EIA Imports Petroleum'!L3468</f>
        <v/>
      </c>
      <c r="E3469">
        <f>VLOOKUP('Input EIA Imports Petroleum'!$E3468,'EIA Petroleum Classification'!$A:$B,2,FALSE)</f>
        <v/>
      </c>
    </row>
    <row r="3470" spans="1:5">
      <c r="A3470">
        <f>YEAR(B3470)</f>
        <v/>
      </c>
      <c r="B3470">
        <f>'Input EIA Imports Petroleum'!A3469</f>
        <v/>
      </c>
      <c r="C3470">
        <f>'Input EIA Imports Petroleum'!K3469</f>
        <v/>
      </c>
      <c r="D3470">
        <f>'Input EIA Imports Petroleum'!L3469</f>
        <v/>
      </c>
      <c r="E3470">
        <f>VLOOKUP('Input EIA Imports Petroleum'!$E3469,'EIA Petroleum Classification'!$A:$B,2,FALSE)</f>
        <v/>
      </c>
    </row>
    <row r="3471" spans="1:5">
      <c r="A3471">
        <f>YEAR(B3471)</f>
        <v/>
      </c>
      <c r="B3471">
        <f>'Input EIA Imports Petroleum'!A3470</f>
        <v/>
      </c>
      <c r="C3471">
        <f>'Input EIA Imports Petroleum'!K3470</f>
        <v/>
      </c>
      <c r="D3471">
        <f>'Input EIA Imports Petroleum'!L3470</f>
        <v/>
      </c>
      <c r="E3471">
        <f>VLOOKUP('Input EIA Imports Petroleum'!$E3470,'EIA Petroleum Classification'!$A:$B,2,FALSE)</f>
        <v/>
      </c>
    </row>
    <row r="3472" spans="1:5">
      <c r="A3472">
        <f>YEAR(B3472)</f>
        <v/>
      </c>
      <c r="B3472">
        <f>'Input EIA Imports Petroleum'!A3471</f>
        <v/>
      </c>
      <c r="C3472">
        <f>'Input EIA Imports Petroleum'!K3471</f>
        <v/>
      </c>
      <c r="D3472">
        <f>'Input EIA Imports Petroleum'!L3471</f>
        <v/>
      </c>
      <c r="E3472">
        <f>VLOOKUP('Input EIA Imports Petroleum'!$E3471,'EIA Petroleum Classification'!$A:$B,2,FALSE)</f>
        <v/>
      </c>
    </row>
    <row r="3473" spans="1:5">
      <c r="A3473">
        <f>YEAR(B3473)</f>
        <v/>
      </c>
      <c r="B3473">
        <f>'Input EIA Imports Petroleum'!A3472</f>
        <v/>
      </c>
      <c r="C3473">
        <f>'Input EIA Imports Petroleum'!K3472</f>
        <v/>
      </c>
      <c r="D3473">
        <f>'Input EIA Imports Petroleum'!L3472</f>
        <v/>
      </c>
      <c r="E3473">
        <f>VLOOKUP('Input EIA Imports Petroleum'!$E3472,'EIA Petroleum Classification'!$A:$B,2,FALSE)</f>
        <v/>
      </c>
    </row>
    <row r="3474" spans="1:5">
      <c r="A3474">
        <f>YEAR(B3474)</f>
        <v/>
      </c>
      <c r="B3474">
        <f>'Input EIA Imports Petroleum'!A3473</f>
        <v/>
      </c>
      <c r="C3474">
        <f>'Input EIA Imports Petroleum'!K3473</f>
        <v/>
      </c>
      <c r="D3474">
        <f>'Input EIA Imports Petroleum'!L3473</f>
        <v/>
      </c>
      <c r="E3474">
        <f>VLOOKUP('Input EIA Imports Petroleum'!$E3473,'EIA Petroleum Classification'!$A:$B,2,FALSE)</f>
        <v/>
      </c>
    </row>
    <row r="3475" spans="1:5">
      <c r="A3475">
        <f>YEAR(B3475)</f>
        <v/>
      </c>
      <c r="B3475">
        <f>'Input EIA Imports Petroleum'!A3474</f>
        <v/>
      </c>
      <c r="C3475">
        <f>'Input EIA Imports Petroleum'!K3474</f>
        <v/>
      </c>
      <c r="D3475">
        <f>'Input EIA Imports Petroleum'!L3474</f>
        <v/>
      </c>
      <c r="E3475">
        <f>VLOOKUP('Input EIA Imports Petroleum'!$E3474,'EIA Petroleum Classification'!$A:$B,2,FALSE)</f>
        <v/>
      </c>
    </row>
    <row r="3476" spans="1:5">
      <c r="A3476">
        <f>YEAR(B3476)</f>
        <v/>
      </c>
      <c r="B3476">
        <f>'Input EIA Imports Petroleum'!A3475</f>
        <v/>
      </c>
      <c r="C3476">
        <f>'Input EIA Imports Petroleum'!K3475</f>
        <v/>
      </c>
      <c r="D3476">
        <f>'Input EIA Imports Petroleum'!L3475</f>
        <v/>
      </c>
      <c r="E3476">
        <f>VLOOKUP('Input EIA Imports Petroleum'!$E3475,'EIA Petroleum Classification'!$A:$B,2,FALSE)</f>
        <v/>
      </c>
    </row>
    <row r="3477" spans="1:5">
      <c r="A3477">
        <f>YEAR(B3477)</f>
        <v/>
      </c>
      <c r="B3477">
        <f>'Input EIA Imports Petroleum'!A3476</f>
        <v/>
      </c>
      <c r="C3477">
        <f>'Input EIA Imports Petroleum'!K3476</f>
        <v/>
      </c>
      <c r="D3477">
        <f>'Input EIA Imports Petroleum'!L3476</f>
        <v/>
      </c>
      <c r="E3477">
        <f>VLOOKUP('Input EIA Imports Petroleum'!$E3476,'EIA Petroleum Classification'!$A:$B,2,FALSE)</f>
        <v/>
      </c>
    </row>
    <row r="3478" spans="1:5">
      <c r="A3478">
        <f>YEAR(B3478)</f>
        <v/>
      </c>
      <c r="B3478">
        <f>'Input EIA Imports Petroleum'!A3477</f>
        <v/>
      </c>
      <c r="C3478">
        <f>'Input EIA Imports Petroleum'!K3477</f>
        <v/>
      </c>
      <c r="D3478">
        <f>'Input EIA Imports Petroleum'!L3477</f>
        <v/>
      </c>
      <c r="E3478">
        <f>VLOOKUP('Input EIA Imports Petroleum'!$E3477,'EIA Petroleum Classification'!$A:$B,2,FALSE)</f>
        <v/>
      </c>
    </row>
    <row r="3479" spans="1:5">
      <c r="A3479">
        <f>YEAR(B3479)</f>
        <v/>
      </c>
      <c r="B3479">
        <f>'Input EIA Imports Petroleum'!A3478</f>
        <v/>
      </c>
      <c r="C3479">
        <f>'Input EIA Imports Petroleum'!K3478</f>
        <v/>
      </c>
      <c r="D3479">
        <f>'Input EIA Imports Petroleum'!L3478</f>
        <v/>
      </c>
      <c r="E3479">
        <f>VLOOKUP('Input EIA Imports Petroleum'!$E3478,'EIA Petroleum Classification'!$A:$B,2,FALSE)</f>
        <v/>
      </c>
    </row>
    <row r="3480" spans="1:5">
      <c r="A3480">
        <f>YEAR(B3480)</f>
        <v/>
      </c>
      <c r="B3480">
        <f>'Input EIA Imports Petroleum'!A3479</f>
        <v/>
      </c>
      <c r="C3480">
        <f>'Input EIA Imports Petroleum'!K3479</f>
        <v/>
      </c>
      <c r="D3480">
        <f>'Input EIA Imports Petroleum'!L3479</f>
        <v/>
      </c>
      <c r="E3480">
        <f>VLOOKUP('Input EIA Imports Petroleum'!$E3479,'EIA Petroleum Classification'!$A:$B,2,FALSE)</f>
        <v/>
      </c>
    </row>
    <row r="3481" spans="1:5">
      <c r="A3481">
        <f>YEAR(B3481)</f>
        <v/>
      </c>
      <c r="B3481">
        <f>'Input EIA Imports Petroleum'!A3480</f>
        <v/>
      </c>
      <c r="C3481">
        <f>'Input EIA Imports Petroleum'!K3480</f>
        <v/>
      </c>
      <c r="D3481">
        <f>'Input EIA Imports Petroleum'!L3480</f>
        <v/>
      </c>
      <c r="E3481">
        <f>VLOOKUP('Input EIA Imports Petroleum'!$E3480,'EIA Petroleum Classification'!$A:$B,2,FALSE)</f>
        <v/>
      </c>
    </row>
    <row r="3482" spans="1:5">
      <c r="A3482">
        <f>YEAR(B3482)</f>
        <v/>
      </c>
      <c r="B3482">
        <f>'Input EIA Imports Petroleum'!A3481</f>
        <v/>
      </c>
      <c r="C3482">
        <f>'Input EIA Imports Petroleum'!K3481</f>
        <v/>
      </c>
      <c r="D3482">
        <f>'Input EIA Imports Petroleum'!L3481</f>
        <v/>
      </c>
      <c r="E3482">
        <f>VLOOKUP('Input EIA Imports Petroleum'!$E3481,'EIA Petroleum Classification'!$A:$B,2,FALSE)</f>
        <v/>
      </c>
    </row>
    <row r="3483" spans="1:5">
      <c r="A3483">
        <f>YEAR(B3483)</f>
        <v/>
      </c>
      <c r="B3483">
        <f>'Input EIA Imports Petroleum'!A3482</f>
        <v/>
      </c>
      <c r="C3483">
        <f>'Input EIA Imports Petroleum'!K3482</f>
        <v/>
      </c>
      <c r="D3483">
        <f>'Input EIA Imports Petroleum'!L3482</f>
        <v/>
      </c>
      <c r="E3483">
        <f>VLOOKUP('Input EIA Imports Petroleum'!$E3482,'EIA Petroleum Classification'!$A:$B,2,FALSE)</f>
        <v/>
      </c>
    </row>
    <row r="3484" spans="1:5">
      <c r="A3484">
        <f>YEAR(B3484)</f>
        <v/>
      </c>
      <c r="B3484">
        <f>'Input EIA Imports Petroleum'!A3483</f>
        <v/>
      </c>
      <c r="C3484">
        <f>'Input EIA Imports Petroleum'!K3483</f>
        <v/>
      </c>
      <c r="D3484">
        <f>'Input EIA Imports Petroleum'!L3483</f>
        <v/>
      </c>
      <c r="E3484">
        <f>VLOOKUP('Input EIA Imports Petroleum'!$E3483,'EIA Petroleum Classification'!$A:$B,2,FALSE)</f>
        <v/>
      </c>
    </row>
    <row r="3485" spans="1:5">
      <c r="A3485">
        <f>YEAR(B3485)</f>
        <v/>
      </c>
      <c r="B3485">
        <f>'Input EIA Imports Petroleum'!A3484</f>
        <v/>
      </c>
      <c r="C3485">
        <f>'Input EIA Imports Petroleum'!K3484</f>
        <v/>
      </c>
      <c r="D3485">
        <f>'Input EIA Imports Petroleum'!L3484</f>
        <v/>
      </c>
      <c r="E3485">
        <f>VLOOKUP('Input EIA Imports Petroleum'!$E3484,'EIA Petroleum Classification'!$A:$B,2,FALSE)</f>
        <v/>
      </c>
    </row>
    <row r="3486" spans="1:5">
      <c r="A3486">
        <f>YEAR(B3486)</f>
        <v/>
      </c>
      <c r="B3486">
        <f>'Input EIA Imports Petroleum'!A3485</f>
        <v/>
      </c>
      <c r="C3486">
        <f>'Input EIA Imports Petroleum'!K3485</f>
        <v/>
      </c>
      <c r="D3486">
        <f>'Input EIA Imports Petroleum'!L3485</f>
        <v/>
      </c>
      <c r="E3486">
        <f>VLOOKUP('Input EIA Imports Petroleum'!$E3485,'EIA Petroleum Classification'!$A:$B,2,FALSE)</f>
        <v/>
      </c>
    </row>
    <row r="3487" spans="1:5">
      <c r="A3487">
        <f>YEAR(B3487)</f>
        <v/>
      </c>
      <c r="B3487">
        <f>'Input EIA Imports Petroleum'!A3486</f>
        <v/>
      </c>
      <c r="C3487">
        <f>'Input EIA Imports Petroleum'!K3486</f>
        <v/>
      </c>
      <c r="D3487">
        <f>'Input EIA Imports Petroleum'!L3486</f>
        <v/>
      </c>
      <c r="E3487">
        <f>VLOOKUP('Input EIA Imports Petroleum'!$E3486,'EIA Petroleum Classification'!$A:$B,2,FALSE)</f>
        <v/>
      </c>
    </row>
    <row r="3488" spans="1:5">
      <c r="A3488">
        <f>YEAR(B3488)</f>
        <v/>
      </c>
      <c r="B3488">
        <f>'Input EIA Imports Petroleum'!A3487</f>
        <v/>
      </c>
      <c r="C3488">
        <f>'Input EIA Imports Petroleum'!K3487</f>
        <v/>
      </c>
      <c r="D3488">
        <f>'Input EIA Imports Petroleum'!L3487</f>
        <v/>
      </c>
      <c r="E3488">
        <f>VLOOKUP('Input EIA Imports Petroleum'!$E3487,'EIA Petroleum Classification'!$A:$B,2,FALSE)</f>
        <v/>
      </c>
    </row>
    <row r="3489" spans="1:5">
      <c r="A3489">
        <f>YEAR(B3489)</f>
        <v/>
      </c>
      <c r="B3489">
        <f>'Input EIA Imports Petroleum'!A3488</f>
        <v/>
      </c>
      <c r="C3489">
        <f>'Input EIA Imports Petroleum'!K3488</f>
        <v/>
      </c>
      <c r="D3489">
        <f>'Input EIA Imports Petroleum'!L3488</f>
        <v/>
      </c>
      <c r="E3489">
        <f>VLOOKUP('Input EIA Imports Petroleum'!$E3488,'EIA Petroleum Classification'!$A:$B,2,FALSE)</f>
        <v/>
      </c>
    </row>
    <row r="3490" spans="1:5">
      <c r="A3490">
        <f>YEAR(B3490)</f>
        <v/>
      </c>
      <c r="B3490">
        <f>'Input EIA Imports Petroleum'!A3489</f>
        <v/>
      </c>
      <c r="C3490">
        <f>'Input EIA Imports Petroleum'!K3489</f>
        <v/>
      </c>
      <c r="D3490">
        <f>'Input EIA Imports Petroleum'!L3489</f>
        <v/>
      </c>
      <c r="E3490">
        <f>VLOOKUP('Input EIA Imports Petroleum'!$E3489,'EIA Petroleum Classification'!$A:$B,2,FALSE)</f>
        <v/>
      </c>
    </row>
    <row r="3491" spans="1:5">
      <c r="A3491">
        <f>YEAR(B3491)</f>
        <v/>
      </c>
      <c r="B3491">
        <f>'Input EIA Imports Petroleum'!A3490</f>
        <v/>
      </c>
      <c r="C3491">
        <f>'Input EIA Imports Petroleum'!K3490</f>
        <v/>
      </c>
      <c r="D3491">
        <f>'Input EIA Imports Petroleum'!L3490</f>
        <v/>
      </c>
      <c r="E3491">
        <f>VLOOKUP('Input EIA Imports Petroleum'!$E3490,'EIA Petroleum Classification'!$A:$B,2,FALSE)</f>
        <v/>
      </c>
    </row>
    <row r="3492" spans="1:5">
      <c r="A3492">
        <f>YEAR(B3492)</f>
        <v/>
      </c>
      <c r="B3492">
        <f>'Input EIA Imports Petroleum'!A3491</f>
        <v/>
      </c>
      <c r="C3492">
        <f>'Input EIA Imports Petroleum'!K3491</f>
        <v/>
      </c>
      <c r="D3492">
        <f>'Input EIA Imports Petroleum'!L3491</f>
        <v/>
      </c>
      <c r="E3492">
        <f>VLOOKUP('Input EIA Imports Petroleum'!$E3491,'EIA Petroleum Classification'!$A:$B,2,FALSE)</f>
        <v/>
      </c>
    </row>
    <row r="3493" spans="1:5">
      <c r="A3493">
        <f>YEAR(B3493)</f>
        <v/>
      </c>
      <c r="B3493">
        <f>'Input EIA Imports Petroleum'!A3492</f>
        <v/>
      </c>
      <c r="C3493">
        <f>'Input EIA Imports Petroleum'!K3492</f>
        <v/>
      </c>
      <c r="D3493">
        <f>'Input EIA Imports Petroleum'!L3492</f>
        <v/>
      </c>
      <c r="E3493">
        <f>VLOOKUP('Input EIA Imports Petroleum'!$E3492,'EIA Petroleum Classification'!$A:$B,2,FALSE)</f>
        <v/>
      </c>
    </row>
    <row r="3494" spans="1:5">
      <c r="A3494">
        <f>YEAR(B3494)</f>
        <v/>
      </c>
      <c r="B3494">
        <f>'Input EIA Imports Petroleum'!A3493</f>
        <v/>
      </c>
      <c r="C3494">
        <f>'Input EIA Imports Petroleum'!K3493</f>
        <v/>
      </c>
      <c r="D3494">
        <f>'Input EIA Imports Petroleum'!L3493</f>
        <v/>
      </c>
      <c r="E3494">
        <f>VLOOKUP('Input EIA Imports Petroleum'!$E3493,'EIA Petroleum Classification'!$A:$B,2,FALSE)</f>
        <v/>
      </c>
    </row>
    <row r="3495" spans="1:5">
      <c r="A3495">
        <f>YEAR(B3495)</f>
        <v/>
      </c>
      <c r="B3495">
        <f>'Input EIA Imports Petroleum'!A3494</f>
        <v/>
      </c>
      <c r="C3495">
        <f>'Input EIA Imports Petroleum'!K3494</f>
        <v/>
      </c>
      <c r="D3495">
        <f>'Input EIA Imports Petroleum'!L3494</f>
        <v/>
      </c>
      <c r="E3495">
        <f>VLOOKUP('Input EIA Imports Petroleum'!$E3494,'EIA Petroleum Classification'!$A:$B,2,FALSE)</f>
        <v/>
      </c>
    </row>
    <row r="3496" spans="1:5">
      <c r="A3496">
        <f>YEAR(B3496)</f>
        <v/>
      </c>
      <c r="B3496">
        <f>'Input EIA Imports Petroleum'!A3495</f>
        <v/>
      </c>
      <c r="C3496">
        <f>'Input EIA Imports Petroleum'!K3495</f>
        <v/>
      </c>
      <c r="D3496">
        <f>'Input EIA Imports Petroleum'!L3495</f>
        <v/>
      </c>
      <c r="E3496">
        <f>VLOOKUP('Input EIA Imports Petroleum'!$E3495,'EIA Petroleum Classification'!$A:$B,2,FALSE)</f>
        <v/>
      </c>
    </row>
    <row r="3497" spans="1:5">
      <c r="A3497">
        <f>YEAR(B3497)</f>
        <v/>
      </c>
      <c r="B3497">
        <f>'Input EIA Imports Petroleum'!A3496</f>
        <v/>
      </c>
      <c r="C3497">
        <f>'Input EIA Imports Petroleum'!K3496</f>
        <v/>
      </c>
      <c r="D3497">
        <f>'Input EIA Imports Petroleum'!L3496</f>
        <v/>
      </c>
      <c r="E3497">
        <f>VLOOKUP('Input EIA Imports Petroleum'!$E3496,'EIA Petroleum Classification'!$A:$B,2,FALSE)</f>
        <v/>
      </c>
    </row>
    <row r="3498" spans="1:5">
      <c r="A3498">
        <f>YEAR(B3498)</f>
        <v/>
      </c>
      <c r="B3498">
        <f>'Input EIA Imports Petroleum'!A3497</f>
        <v/>
      </c>
      <c r="C3498">
        <f>'Input EIA Imports Petroleum'!K3497</f>
        <v/>
      </c>
      <c r="D3498">
        <f>'Input EIA Imports Petroleum'!L3497</f>
        <v/>
      </c>
      <c r="E3498">
        <f>VLOOKUP('Input EIA Imports Petroleum'!$E3497,'EIA Petroleum Classification'!$A:$B,2,FALSE)</f>
        <v/>
      </c>
    </row>
    <row r="3499" spans="1:5">
      <c r="A3499">
        <f>YEAR(B3499)</f>
        <v/>
      </c>
      <c r="B3499">
        <f>'Input EIA Imports Petroleum'!A3498</f>
        <v/>
      </c>
      <c r="C3499">
        <f>'Input EIA Imports Petroleum'!K3498</f>
        <v/>
      </c>
      <c r="D3499">
        <f>'Input EIA Imports Petroleum'!L3498</f>
        <v/>
      </c>
      <c r="E3499">
        <f>VLOOKUP('Input EIA Imports Petroleum'!$E3498,'EIA Petroleum Classification'!$A:$B,2,FALSE)</f>
        <v/>
      </c>
    </row>
    <row r="3500" spans="1:5">
      <c r="A3500">
        <f>YEAR(B3500)</f>
        <v/>
      </c>
      <c r="B3500">
        <f>'Input EIA Imports Petroleum'!A3499</f>
        <v/>
      </c>
      <c r="C3500">
        <f>'Input EIA Imports Petroleum'!K3499</f>
        <v/>
      </c>
      <c r="D3500">
        <f>'Input EIA Imports Petroleum'!L3499</f>
        <v/>
      </c>
      <c r="E3500">
        <f>VLOOKUP('Input EIA Imports Petroleum'!$E3499,'EIA Petroleum Classification'!$A:$B,2,FALSE)</f>
        <v/>
      </c>
    </row>
    <row r="3501" spans="1:5">
      <c r="A3501">
        <f>YEAR(B3501)</f>
        <v/>
      </c>
      <c r="B3501">
        <f>'Input EIA Imports Petroleum'!A3500</f>
        <v/>
      </c>
      <c r="C3501">
        <f>'Input EIA Imports Petroleum'!K3500</f>
        <v/>
      </c>
      <c r="D3501">
        <f>'Input EIA Imports Petroleum'!L3500</f>
        <v/>
      </c>
      <c r="E3501">
        <f>VLOOKUP('Input EIA Imports Petroleum'!$E3500,'EIA Petroleum Classification'!$A:$B,2,FALSE)</f>
        <v/>
      </c>
    </row>
    <row r="3502" spans="1:5">
      <c r="A3502">
        <f>YEAR(B3502)</f>
        <v/>
      </c>
      <c r="B3502">
        <f>'Input EIA Imports Petroleum'!A3501</f>
        <v/>
      </c>
      <c r="C3502">
        <f>'Input EIA Imports Petroleum'!K3501</f>
        <v/>
      </c>
      <c r="D3502">
        <f>'Input EIA Imports Petroleum'!L3501</f>
        <v/>
      </c>
      <c r="E3502">
        <f>VLOOKUP('Input EIA Imports Petroleum'!$E3501,'EIA Petroleum Classification'!$A:$B,2,FALSE)</f>
        <v/>
      </c>
    </row>
    <row r="3503" spans="1:5">
      <c r="A3503">
        <f>YEAR(B3503)</f>
        <v/>
      </c>
      <c r="B3503">
        <f>'Input EIA Imports Petroleum'!A3502</f>
        <v/>
      </c>
      <c r="C3503">
        <f>'Input EIA Imports Petroleum'!K3502</f>
        <v/>
      </c>
      <c r="D3503">
        <f>'Input EIA Imports Petroleum'!L3502</f>
        <v/>
      </c>
      <c r="E3503">
        <f>VLOOKUP('Input EIA Imports Petroleum'!$E3502,'EIA Petroleum Classification'!$A:$B,2,FALSE)</f>
        <v/>
      </c>
    </row>
    <row r="3504" spans="1:5">
      <c r="A3504">
        <f>YEAR(B3504)</f>
        <v/>
      </c>
      <c r="B3504">
        <f>'Input EIA Imports Petroleum'!A3503</f>
        <v/>
      </c>
      <c r="C3504">
        <f>'Input EIA Imports Petroleum'!K3503</f>
        <v/>
      </c>
      <c r="D3504">
        <f>'Input EIA Imports Petroleum'!L3503</f>
        <v/>
      </c>
      <c r="E3504">
        <f>VLOOKUP('Input EIA Imports Petroleum'!$E3503,'EIA Petroleum Classification'!$A:$B,2,FALSE)</f>
        <v/>
      </c>
    </row>
    <row r="3505" spans="1:5">
      <c r="A3505">
        <f>YEAR(B3505)</f>
        <v/>
      </c>
      <c r="B3505">
        <f>'Input EIA Imports Petroleum'!A3504</f>
        <v/>
      </c>
      <c r="C3505">
        <f>'Input EIA Imports Petroleum'!K3504</f>
        <v/>
      </c>
      <c r="D3505">
        <f>'Input EIA Imports Petroleum'!L3504</f>
        <v/>
      </c>
      <c r="E3505">
        <f>VLOOKUP('Input EIA Imports Petroleum'!$E3504,'EIA Petroleum Classification'!$A:$B,2,FALSE)</f>
        <v/>
      </c>
    </row>
    <row r="3506" spans="1:5">
      <c r="A3506">
        <f>YEAR(B3506)</f>
        <v/>
      </c>
      <c r="B3506">
        <f>'Input EIA Imports Petroleum'!A3505</f>
        <v/>
      </c>
      <c r="C3506">
        <f>'Input EIA Imports Petroleum'!K3505</f>
        <v/>
      </c>
      <c r="D3506">
        <f>'Input EIA Imports Petroleum'!L3505</f>
        <v/>
      </c>
      <c r="E3506">
        <f>VLOOKUP('Input EIA Imports Petroleum'!$E3505,'EIA Petroleum Classification'!$A:$B,2,FALSE)</f>
        <v/>
      </c>
    </row>
    <row r="3507" spans="1:5">
      <c r="A3507">
        <f>YEAR(B3507)</f>
        <v/>
      </c>
      <c r="B3507">
        <f>'Input EIA Imports Petroleum'!A3506</f>
        <v/>
      </c>
      <c r="C3507">
        <f>'Input EIA Imports Petroleum'!K3506</f>
        <v/>
      </c>
      <c r="D3507">
        <f>'Input EIA Imports Petroleum'!L3506</f>
        <v/>
      </c>
      <c r="E3507">
        <f>VLOOKUP('Input EIA Imports Petroleum'!$E3506,'EIA Petroleum Classification'!$A:$B,2,FALSE)</f>
        <v/>
      </c>
    </row>
    <row r="3508" spans="1:5">
      <c r="A3508">
        <f>YEAR(B3508)</f>
        <v/>
      </c>
      <c r="B3508">
        <f>'Input EIA Imports Petroleum'!A3507</f>
        <v/>
      </c>
      <c r="C3508">
        <f>'Input EIA Imports Petroleum'!K3507</f>
        <v/>
      </c>
      <c r="D3508">
        <f>'Input EIA Imports Petroleum'!L3507</f>
        <v/>
      </c>
      <c r="E3508">
        <f>VLOOKUP('Input EIA Imports Petroleum'!$E3507,'EIA Petroleum Classification'!$A:$B,2,FALSE)</f>
        <v/>
      </c>
    </row>
    <row r="3509" spans="1:5">
      <c r="A3509">
        <f>YEAR(B3509)</f>
        <v/>
      </c>
      <c r="B3509">
        <f>'Input EIA Imports Petroleum'!A3508</f>
        <v/>
      </c>
      <c r="C3509">
        <f>'Input EIA Imports Petroleum'!K3508</f>
        <v/>
      </c>
      <c r="D3509">
        <f>'Input EIA Imports Petroleum'!L3508</f>
        <v/>
      </c>
      <c r="E3509">
        <f>VLOOKUP('Input EIA Imports Petroleum'!$E3508,'EIA Petroleum Classification'!$A:$B,2,FALSE)</f>
        <v/>
      </c>
    </row>
    <row r="3510" spans="1:5">
      <c r="A3510">
        <f>YEAR(B3510)</f>
        <v/>
      </c>
      <c r="B3510">
        <f>'Input EIA Imports Petroleum'!A3509</f>
        <v/>
      </c>
      <c r="C3510">
        <f>'Input EIA Imports Petroleum'!K3509</f>
        <v/>
      </c>
      <c r="D3510">
        <f>'Input EIA Imports Petroleum'!L3509</f>
        <v/>
      </c>
      <c r="E3510">
        <f>VLOOKUP('Input EIA Imports Petroleum'!$E3509,'EIA Petroleum Classification'!$A:$B,2,FALSE)</f>
        <v/>
      </c>
    </row>
    <row r="3511" spans="1:5">
      <c r="A3511">
        <f>YEAR(B3511)</f>
        <v/>
      </c>
      <c r="B3511">
        <f>'Input EIA Imports Petroleum'!A3510</f>
        <v/>
      </c>
      <c r="C3511">
        <f>'Input EIA Imports Petroleum'!K3510</f>
        <v/>
      </c>
      <c r="D3511">
        <f>'Input EIA Imports Petroleum'!L3510</f>
        <v/>
      </c>
      <c r="E3511">
        <f>VLOOKUP('Input EIA Imports Petroleum'!$E3510,'EIA Petroleum Classification'!$A:$B,2,FALSE)</f>
        <v/>
      </c>
    </row>
    <row r="3512" spans="1:5">
      <c r="A3512">
        <f>YEAR(B3512)</f>
        <v/>
      </c>
      <c r="B3512">
        <f>'Input EIA Imports Petroleum'!A3511</f>
        <v/>
      </c>
      <c r="C3512">
        <f>'Input EIA Imports Petroleum'!K3511</f>
        <v/>
      </c>
      <c r="D3512">
        <f>'Input EIA Imports Petroleum'!L3511</f>
        <v/>
      </c>
      <c r="E3512">
        <f>VLOOKUP('Input EIA Imports Petroleum'!$E3511,'EIA Petroleum Classification'!$A:$B,2,FALSE)</f>
        <v/>
      </c>
    </row>
    <row r="3513" spans="1:5">
      <c r="A3513">
        <f>YEAR(B3513)</f>
        <v/>
      </c>
      <c r="B3513">
        <f>'Input EIA Imports Petroleum'!A3512</f>
        <v/>
      </c>
      <c r="C3513">
        <f>'Input EIA Imports Petroleum'!K3512</f>
        <v/>
      </c>
      <c r="D3513">
        <f>'Input EIA Imports Petroleum'!L3512</f>
        <v/>
      </c>
      <c r="E3513">
        <f>VLOOKUP('Input EIA Imports Petroleum'!$E3512,'EIA Petroleum Classification'!$A:$B,2,FALSE)</f>
        <v/>
      </c>
    </row>
    <row r="3514" spans="1:5">
      <c r="A3514">
        <f>YEAR(B3514)</f>
        <v/>
      </c>
      <c r="B3514">
        <f>'Input EIA Imports Petroleum'!A3513</f>
        <v/>
      </c>
      <c r="C3514">
        <f>'Input EIA Imports Petroleum'!K3513</f>
        <v/>
      </c>
      <c r="D3514">
        <f>'Input EIA Imports Petroleum'!L3513</f>
        <v/>
      </c>
      <c r="E3514">
        <f>VLOOKUP('Input EIA Imports Petroleum'!$E3513,'EIA Petroleum Classification'!$A:$B,2,FALSE)</f>
        <v/>
      </c>
    </row>
    <row r="3515" spans="1:5">
      <c r="A3515">
        <f>YEAR(B3515)</f>
        <v/>
      </c>
      <c r="B3515">
        <f>'Input EIA Imports Petroleum'!A3514</f>
        <v/>
      </c>
      <c r="C3515">
        <f>'Input EIA Imports Petroleum'!K3514</f>
        <v/>
      </c>
      <c r="D3515">
        <f>'Input EIA Imports Petroleum'!L3514</f>
        <v/>
      </c>
      <c r="E3515">
        <f>VLOOKUP('Input EIA Imports Petroleum'!$E3514,'EIA Petroleum Classification'!$A:$B,2,FALSE)</f>
        <v/>
      </c>
    </row>
    <row r="3516" spans="1:5">
      <c r="A3516">
        <f>YEAR(B3516)</f>
        <v/>
      </c>
      <c r="B3516">
        <f>'Input EIA Imports Petroleum'!A3515</f>
        <v/>
      </c>
      <c r="C3516">
        <f>'Input EIA Imports Petroleum'!K3515</f>
        <v/>
      </c>
      <c r="D3516">
        <f>'Input EIA Imports Petroleum'!L3515</f>
        <v/>
      </c>
      <c r="E3516">
        <f>VLOOKUP('Input EIA Imports Petroleum'!$E3515,'EIA Petroleum Classification'!$A:$B,2,FALSE)</f>
        <v/>
      </c>
    </row>
    <row r="3517" spans="1:5">
      <c r="A3517">
        <f>YEAR(B3517)</f>
        <v/>
      </c>
      <c r="B3517">
        <f>'Input EIA Imports Petroleum'!A3516</f>
        <v/>
      </c>
      <c r="C3517">
        <f>'Input EIA Imports Petroleum'!K3516</f>
        <v/>
      </c>
      <c r="D3517">
        <f>'Input EIA Imports Petroleum'!L3516</f>
        <v/>
      </c>
      <c r="E3517">
        <f>VLOOKUP('Input EIA Imports Petroleum'!$E3516,'EIA Petroleum Classification'!$A:$B,2,FALSE)</f>
        <v/>
      </c>
    </row>
    <row r="3518" spans="1:5">
      <c r="A3518">
        <f>YEAR(B3518)</f>
        <v/>
      </c>
      <c r="B3518">
        <f>'Input EIA Imports Petroleum'!A3517</f>
        <v/>
      </c>
      <c r="C3518">
        <f>'Input EIA Imports Petroleum'!K3517</f>
        <v/>
      </c>
      <c r="D3518">
        <f>'Input EIA Imports Petroleum'!L3517</f>
        <v/>
      </c>
      <c r="E3518">
        <f>VLOOKUP('Input EIA Imports Petroleum'!$E3517,'EIA Petroleum Classification'!$A:$B,2,FALSE)</f>
        <v/>
      </c>
    </row>
    <row r="3519" spans="1:5">
      <c r="A3519">
        <f>YEAR(B3519)</f>
        <v/>
      </c>
      <c r="B3519">
        <f>'Input EIA Imports Petroleum'!A3518</f>
        <v/>
      </c>
      <c r="C3519">
        <f>'Input EIA Imports Petroleum'!K3518</f>
        <v/>
      </c>
      <c r="D3519">
        <f>'Input EIA Imports Petroleum'!L3518</f>
        <v/>
      </c>
      <c r="E3519">
        <f>VLOOKUP('Input EIA Imports Petroleum'!$E3518,'EIA Petroleum Classification'!$A:$B,2,FALSE)</f>
        <v/>
      </c>
    </row>
    <row r="3520" spans="1:5">
      <c r="A3520">
        <f>YEAR(B3520)</f>
        <v/>
      </c>
      <c r="B3520">
        <f>'Input EIA Imports Petroleum'!A3519</f>
        <v/>
      </c>
      <c r="C3520">
        <f>'Input EIA Imports Petroleum'!K3519</f>
        <v/>
      </c>
      <c r="D3520">
        <f>'Input EIA Imports Petroleum'!L3519</f>
        <v/>
      </c>
      <c r="E3520">
        <f>VLOOKUP('Input EIA Imports Petroleum'!$E3519,'EIA Petroleum Classification'!$A:$B,2,FALSE)</f>
        <v/>
      </c>
    </row>
    <row r="3521" spans="1:5">
      <c r="A3521">
        <f>YEAR(B3521)</f>
        <v/>
      </c>
      <c r="B3521">
        <f>'Input EIA Imports Petroleum'!A3520</f>
        <v/>
      </c>
      <c r="C3521">
        <f>'Input EIA Imports Petroleum'!K3520</f>
        <v/>
      </c>
      <c r="D3521">
        <f>'Input EIA Imports Petroleum'!L3520</f>
        <v/>
      </c>
      <c r="E3521">
        <f>VLOOKUP('Input EIA Imports Petroleum'!$E3520,'EIA Petroleum Classification'!$A:$B,2,FALSE)</f>
        <v/>
      </c>
    </row>
    <row r="3522" spans="1:5">
      <c r="A3522">
        <f>YEAR(B3522)</f>
        <v/>
      </c>
      <c r="B3522">
        <f>'Input EIA Imports Petroleum'!A3521</f>
        <v/>
      </c>
      <c r="C3522">
        <f>'Input EIA Imports Petroleum'!K3521</f>
        <v/>
      </c>
      <c r="D3522">
        <f>'Input EIA Imports Petroleum'!L3521</f>
        <v/>
      </c>
      <c r="E3522">
        <f>VLOOKUP('Input EIA Imports Petroleum'!$E3521,'EIA Petroleum Classification'!$A:$B,2,FALSE)</f>
        <v/>
      </c>
    </row>
    <row r="3523" spans="1:5">
      <c r="A3523">
        <f>YEAR(B3523)</f>
        <v/>
      </c>
      <c r="B3523">
        <f>'Input EIA Imports Petroleum'!A3522</f>
        <v/>
      </c>
      <c r="C3523">
        <f>'Input EIA Imports Petroleum'!K3522</f>
        <v/>
      </c>
      <c r="D3523">
        <f>'Input EIA Imports Petroleum'!L3522</f>
        <v/>
      </c>
      <c r="E3523">
        <f>VLOOKUP('Input EIA Imports Petroleum'!$E3522,'EIA Petroleum Classification'!$A:$B,2,FALSE)</f>
        <v/>
      </c>
    </row>
    <row r="3524" spans="1:5">
      <c r="A3524">
        <f>YEAR(B3524)</f>
        <v/>
      </c>
      <c r="B3524">
        <f>'Input EIA Imports Petroleum'!A3523</f>
        <v/>
      </c>
      <c r="C3524">
        <f>'Input EIA Imports Petroleum'!K3523</f>
        <v/>
      </c>
      <c r="D3524">
        <f>'Input EIA Imports Petroleum'!L3523</f>
        <v/>
      </c>
      <c r="E3524">
        <f>VLOOKUP('Input EIA Imports Petroleum'!$E3523,'EIA Petroleum Classification'!$A:$B,2,FALSE)</f>
        <v/>
      </c>
    </row>
    <row r="3525" spans="1:5">
      <c r="A3525">
        <f>YEAR(B3525)</f>
        <v/>
      </c>
      <c r="B3525">
        <f>'Input EIA Imports Petroleum'!A3524</f>
        <v/>
      </c>
      <c r="C3525">
        <f>'Input EIA Imports Petroleum'!K3524</f>
        <v/>
      </c>
      <c r="D3525">
        <f>'Input EIA Imports Petroleum'!L3524</f>
        <v/>
      </c>
      <c r="E3525">
        <f>VLOOKUP('Input EIA Imports Petroleum'!$E3524,'EIA Petroleum Classification'!$A:$B,2,FALSE)</f>
        <v/>
      </c>
    </row>
    <row r="3526" spans="1:5">
      <c r="A3526">
        <f>YEAR(B3526)</f>
        <v/>
      </c>
      <c r="B3526">
        <f>'Input EIA Imports Petroleum'!A3525</f>
        <v/>
      </c>
      <c r="C3526">
        <f>'Input EIA Imports Petroleum'!K3525</f>
        <v/>
      </c>
      <c r="D3526">
        <f>'Input EIA Imports Petroleum'!L3525</f>
        <v/>
      </c>
      <c r="E3526">
        <f>VLOOKUP('Input EIA Imports Petroleum'!$E3525,'EIA Petroleum Classification'!$A:$B,2,FALSE)</f>
        <v/>
      </c>
    </row>
    <row r="3527" spans="1:5">
      <c r="A3527">
        <f>YEAR(B3527)</f>
        <v/>
      </c>
      <c r="B3527">
        <f>'Input EIA Imports Petroleum'!A3526</f>
        <v/>
      </c>
      <c r="C3527">
        <f>'Input EIA Imports Petroleum'!K3526</f>
        <v/>
      </c>
      <c r="D3527">
        <f>'Input EIA Imports Petroleum'!L3526</f>
        <v/>
      </c>
      <c r="E3527">
        <f>VLOOKUP('Input EIA Imports Petroleum'!$E3526,'EIA Petroleum Classification'!$A:$B,2,FALSE)</f>
        <v/>
      </c>
    </row>
    <row r="3528" spans="1:5">
      <c r="A3528">
        <f>YEAR(B3528)</f>
        <v/>
      </c>
      <c r="B3528">
        <f>'Input EIA Imports Petroleum'!A3527</f>
        <v/>
      </c>
      <c r="C3528">
        <f>'Input EIA Imports Petroleum'!K3527</f>
        <v/>
      </c>
      <c r="D3528">
        <f>'Input EIA Imports Petroleum'!L3527</f>
        <v/>
      </c>
      <c r="E3528">
        <f>VLOOKUP('Input EIA Imports Petroleum'!$E3527,'EIA Petroleum Classification'!$A:$B,2,FALSE)</f>
        <v/>
      </c>
    </row>
    <row r="3529" spans="1:5">
      <c r="A3529">
        <f>YEAR(B3529)</f>
        <v/>
      </c>
      <c r="B3529">
        <f>'Input EIA Imports Petroleum'!A3528</f>
        <v/>
      </c>
      <c r="C3529">
        <f>'Input EIA Imports Petroleum'!K3528</f>
        <v/>
      </c>
      <c r="D3529">
        <f>'Input EIA Imports Petroleum'!L3528</f>
        <v/>
      </c>
      <c r="E3529">
        <f>VLOOKUP('Input EIA Imports Petroleum'!$E3528,'EIA Petroleum Classification'!$A:$B,2,FALSE)</f>
        <v/>
      </c>
    </row>
    <row r="3530" spans="1:5">
      <c r="A3530">
        <f>YEAR(B3530)</f>
        <v/>
      </c>
      <c r="B3530">
        <f>'Input EIA Imports Petroleum'!A3529</f>
        <v/>
      </c>
      <c r="C3530">
        <f>'Input EIA Imports Petroleum'!K3529</f>
        <v/>
      </c>
      <c r="D3530">
        <f>'Input EIA Imports Petroleum'!L3529</f>
        <v/>
      </c>
      <c r="E3530">
        <f>VLOOKUP('Input EIA Imports Petroleum'!$E3529,'EIA Petroleum Classification'!$A:$B,2,FALSE)</f>
        <v/>
      </c>
    </row>
    <row r="3531" spans="1:5">
      <c r="A3531">
        <f>YEAR(B3531)</f>
        <v/>
      </c>
      <c r="B3531">
        <f>'Input EIA Imports Petroleum'!A3530</f>
        <v/>
      </c>
      <c r="C3531">
        <f>'Input EIA Imports Petroleum'!K3530</f>
        <v/>
      </c>
      <c r="D3531">
        <f>'Input EIA Imports Petroleum'!L3530</f>
        <v/>
      </c>
      <c r="E3531">
        <f>VLOOKUP('Input EIA Imports Petroleum'!$E3530,'EIA Petroleum Classification'!$A:$B,2,FALSE)</f>
        <v/>
      </c>
    </row>
    <row r="3532" spans="1:5">
      <c r="A3532">
        <f>YEAR(B3532)</f>
        <v/>
      </c>
      <c r="B3532">
        <f>'Input EIA Imports Petroleum'!A3531</f>
        <v/>
      </c>
      <c r="C3532">
        <f>'Input EIA Imports Petroleum'!K3531</f>
        <v/>
      </c>
      <c r="D3532">
        <f>'Input EIA Imports Petroleum'!L3531</f>
        <v/>
      </c>
      <c r="E3532">
        <f>VLOOKUP('Input EIA Imports Petroleum'!$E3531,'EIA Petroleum Classification'!$A:$B,2,FALSE)</f>
        <v/>
      </c>
    </row>
    <row r="3533" spans="1:5">
      <c r="A3533">
        <f>YEAR(B3533)</f>
        <v/>
      </c>
      <c r="B3533">
        <f>'Input EIA Imports Petroleum'!A3532</f>
        <v/>
      </c>
      <c r="C3533">
        <f>'Input EIA Imports Petroleum'!K3532</f>
        <v/>
      </c>
      <c r="D3533">
        <f>'Input EIA Imports Petroleum'!L3532</f>
        <v/>
      </c>
      <c r="E3533">
        <f>VLOOKUP('Input EIA Imports Petroleum'!$E3532,'EIA Petroleum Classification'!$A:$B,2,FALSE)</f>
        <v/>
      </c>
    </row>
    <row r="3534" spans="1:5">
      <c r="A3534">
        <f>YEAR(B3534)</f>
        <v/>
      </c>
      <c r="B3534">
        <f>'Input EIA Imports Petroleum'!A3533</f>
        <v/>
      </c>
      <c r="C3534">
        <f>'Input EIA Imports Petroleum'!K3533</f>
        <v/>
      </c>
      <c r="D3534">
        <f>'Input EIA Imports Petroleum'!L3533</f>
        <v/>
      </c>
      <c r="E3534">
        <f>VLOOKUP('Input EIA Imports Petroleum'!$E3533,'EIA Petroleum Classification'!$A:$B,2,FALSE)</f>
        <v/>
      </c>
    </row>
    <row r="3535" spans="1:5">
      <c r="A3535">
        <f>YEAR(B3535)</f>
        <v/>
      </c>
      <c r="B3535">
        <f>'Input EIA Imports Petroleum'!A3534</f>
        <v/>
      </c>
      <c r="C3535">
        <f>'Input EIA Imports Petroleum'!K3534</f>
        <v/>
      </c>
      <c r="D3535">
        <f>'Input EIA Imports Petroleum'!L3534</f>
        <v/>
      </c>
      <c r="E3535">
        <f>VLOOKUP('Input EIA Imports Petroleum'!$E3534,'EIA Petroleum Classification'!$A:$B,2,FALSE)</f>
        <v/>
      </c>
    </row>
    <row r="3536" spans="1:5">
      <c r="A3536">
        <f>YEAR(B3536)</f>
        <v/>
      </c>
      <c r="B3536">
        <f>'Input EIA Imports Petroleum'!A3535</f>
        <v/>
      </c>
      <c r="C3536">
        <f>'Input EIA Imports Petroleum'!K3535</f>
        <v/>
      </c>
      <c r="D3536">
        <f>'Input EIA Imports Petroleum'!L3535</f>
        <v/>
      </c>
      <c r="E3536">
        <f>VLOOKUP('Input EIA Imports Petroleum'!$E3535,'EIA Petroleum Classification'!$A:$B,2,FALSE)</f>
        <v/>
      </c>
    </row>
    <row r="3537" spans="1:5">
      <c r="A3537">
        <f>YEAR(B3537)</f>
        <v/>
      </c>
      <c r="B3537">
        <f>'Input EIA Imports Petroleum'!A3536</f>
        <v/>
      </c>
      <c r="C3537">
        <f>'Input EIA Imports Petroleum'!K3536</f>
        <v/>
      </c>
      <c r="D3537">
        <f>'Input EIA Imports Petroleum'!L3536</f>
        <v/>
      </c>
      <c r="E3537">
        <f>VLOOKUP('Input EIA Imports Petroleum'!$E3536,'EIA Petroleum Classification'!$A:$B,2,FALSE)</f>
        <v/>
      </c>
    </row>
    <row r="3538" spans="1:5">
      <c r="A3538">
        <f>YEAR(B3538)</f>
        <v/>
      </c>
      <c r="B3538">
        <f>'Input EIA Imports Petroleum'!A3537</f>
        <v/>
      </c>
      <c r="C3538">
        <f>'Input EIA Imports Petroleum'!K3537</f>
        <v/>
      </c>
      <c r="D3538">
        <f>'Input EIA Imports Petroleum'!L3537</f>
        <v/>
      </c>
      <c r="E3538">
        <f>VLOOKUP('Input EIA Imports Petroleum'!$E3537,'EIA Petroleum Classification'!$A:$B,2,FALSE)</f>
        <v/>
      </c>
    </row>
    <row r="3539" spans="1:5">
      <c r="A3539">
        <f>YEAR(B3539)</f>
        <v/>
      </c>
      <c r="B3539">
        <f>'Input EIA Imports Petroleum'!A3538</f>
        <v/>
      </c>
      <c r="C3539">
        <f>'Input EIA Imports Petroleum'!K3538</f>
        <v/>
      </c>
      <c r="D3539">
        <f>'Input EIA Imports Petroleum'!L3538</f>
        <v/>
      </c>
      <c r="E3539">
        <f>VLOOKUP('Input EIA Imports Petroleum'!$E3538,'EIA Petroleum Classification'!$A:$B,2,FALSE)</f>
        <v/>
      </c>
    </row>
    <row r="3540" spans="1:5">
      <c r="A3540">
        <f>YEAR(B3540)</f>
        <v/>
      </c>
      <c r="B3540">
        <f>'Input EIA Imports Petroleum'!A3539</f>
        <v/>
      </c>
      <c r="C3540">
        <f>'Input EIA Imports Petroleum'!K3539</f>
        <v/>
      </c>
      <c r="D3540">
        <f>'Input EIA Imports Petroleum'!L3539</f>
        <v/>
      </c>
      <c r="E3540">
        <f>VLOOKUP('Input EIA Imports Petroleum'!$E3539,'EIA Petroleum Classification'!$A:$B,2,FALSE)</f>
        <v/>
      </c>
    </row>
    <row r="3541" spans="1:5">
      <c r="A3541">
        <f>YEAR(B3541)</f>
        <v/>
      </c>
      <c r="B3541">
        <f>'Input EIA Imports Petroleum'!A3540</f>
        <v/>
      </c>
      <c r="C3541">
        <f>'Input EIA Imports Petroleum'!K3540</f>
        <v/>
      </c>
      <c r="D3541">
        <f>'Input EIA Imports Petroleum'!L3540</f>
        <v/>
      </c>
      <c r="E3541">
        <f>VLOOKUP('Input EIA Imports Petroleum'!$E3540,'EIA Petroleum Classification'!$A:$B,2,FALSE)</f>
        <v/>
      </c>
    </row>
    <row r="3542" spans="1:5">
      <c r="A3542">
        <f>YEAR(B3542)</f>
        <v/>
      </c>
      <c r="B3542">
        <f>'Input EIA Imports Petroleum'!A3541</f>
        <v/>
      </c>
      <c r="C3542">
        <f>'Input EIA Imports Petroleum'!K3541</f>
        <v/>
      </c>
      <c r="D3542">
        <f>'Input EIA Imports Petroleum'!L3541</f>
        <v/>
      </c>
      <c r="E3542">
        <f>VLOOKUP('Input EIA Imports Petroleum'!$E3541,'EIA Petroleum Classification'!$A:$B,2,FALSE)</f>
        <v/>
      </c>
    </row>
    <row r="3543" spans="1:5">
      <c r="A3543">
        <f>YEAR(B3543)</f>
        <v/>
      </c>
      <c r="B3543">
        <f>'Input EIA Imports Petroleum'!A3542</f>
        <v/>
      </c>
      <c r="C3543">
        <f>'Input EIA Imports Petroleum'!K3542</f>
        <v/>
      </c>
      <c r="D3543">
        <f>'Input EIA Imports Petroleum'!L3542</f>
        <v/>
      </c>
      <c r="E3543">
        <f>VLOOKUP('Input EIA Imports Petroleum'!$E3542,'EIA Petroleum Classification'!$A:$B,2,FALSE)</f>
        <v/>
      </c>
    </row>
    <row r="3544" spans="1:5">
      <c r="A3544">
        <f>YEAR(B3544)</f>
        <v/>
      </c>
      <c r="B3544">
        <f>'Input EIA Imports Petroleum'!A3543</f>
        <v/>
      </c>
      <c r="C3544">
        <f>'Input EIA Imports Petroleum'!K3543</f>
        <v/>
      </c>
      <c r="D3544">
        <f>'Input EIA Imports Petroleum'!L3543</f>
        <v/>
      </c>
      <c r="E3544">
        <f>VLOOKUP('Input EIA Imports Petroleum'!$E3543,'EIA Petroleum Classification'!$A:$B,2,FALSE)</f>
        <v/>
      </c>
    </row>
    <row r="3545" spans="1:5">
      <c r="A3545">
        <f>YEAR(B3545)</f>
        <v/>
      </c>
      <c r="B3545">
        <f>'Input EIA Imports Petroleum'!A3544</f>
        <v/>
      </c>
      <c r="C3545">
        <f>'Input EIA Imports Petroleum'!K3544</f>
        <v/>
      </c>
      <c r="D3545">
        <f>'Input EIA Imports Petroleum'!L3544</f>
        <v/>
      </c>
      <c r="E3545">
        <f>VLOOKUP('Input EIA Imports Petroleum'!$E3544,'EIA Petroleum Classification'!$A:$B,2,FALSE)</f>
        <v/>
      </c>
    </row>
    <row r="3546" spans="1:5">
      <c r="A3546">
        <f>YEAR(B3546)</f>
        <v/>
      </c>
      <c r="B3546">
        <f>'Input EIA Imports Petroleum'!A3545</f>
        <v/>
      </c>
      <c r="C3546">
        <f>'Input EIA Imports Petroleum'!K3545</f>
        <v/>
      </c>
      <c r="D3546">
        <f>'Input EIA Imports Petroleum'!L3545</f>
        <v/>
      </c>
      <c r="E3546">
        <f>VLOOKUP('Input EIA Imports Petroleum'!$E3545,'EIA Petroleum Classification'!$A:$B,2,FALSE)</f>
        <v/>
      </c>
    </row>
    <row r="3547" spans="1:5">
      <c r="A3547">
        <f>YEAR(B3547)</f>
        <v/>
      </c>
      <c r="B3547">
        <f>'Input EIA Imports Petroleum'!A3546</f>
        <v/>
      </c>
      <c r="C3547">
        <f>'Input EIA Imports Petroleum'!K3546</f>
        <v/>
      </c>
      <c r="D3547">
        <f>'Input EIA Imports Petroleum'!L3546</f>
        <v/>
      </c>
      <c r="E3547">
        <f>VLOOKUP('Input EIA Imports Petroleum'!$E3546,'EIA Petroleum Classification'!$A:$B,2,FALSE)</f>
        <v/>
      </c>
    </row>
    <row r="3548" spans="1:5">
      <c r="A3548">
        <f>YEAR(B3548)</f>
        <v/>
      </c>
      <c r="B3548">
        <f>'Input EIA Imports Petroleum'!A3547</f>
        <v/>
      </c>
      <c r="C3548">
        <f>'Input EIA Imports Petroleum'!K3547</f>
        <v/>
      </c>
      <c r="D3548">
        <f>'Input EIA Imports Petroleum'!L3547</f>
        <v/>
      </c>
      <c r="E3548">
        <f>VLOOKUP('Input EIA Imports Petroleum'!$E3547,'EIA Petroleum Classification'!$A:$B,2,FALSE)</f>
        <v/>
      </c>
    </row>
    <row r="3549" spans="1:5">
      <c r="A3549">
        <f>YEAR(B3549)</f>
        <v/>
      </c>
      <c r="B3549">
        <f>'Input EIA Imports Petroleum'!A3548</f>
        <v/>
      </c>
      <c r="C3549">
        <f>'Input EIA Imports Petroleum'!K3548</f>
        <v/>
      </c>
      <c r="D3549">
        <f>'Input EIA Imports Petroleum'!L3548</f>
        <v/>
      </c>
      <c r="E3549">
        <f>VLOOKUP('Input EIA Imports Petroleum'!$E3548,'EIA Petroleum Classification'!$A:$B,2,FALSE)</f>
        <v/>
      </c>
    </row>
    <row r="3550" spans="1:5">
      <c r="A3550">
        <f>YEAR(B3550)</f>
        <v/>
      </c>
      <c r="B3550">
        <f>'Input EIA Imports Petroleum'!A3549</f>
        <v/>
      </c>
      <c r="C3550">
        <f>'Input EIA Imports Petroleum'!K3549</f>
        <v/>
      </c>
      <c r="D3550">
        <f>'Input EIA Imports Petroleum'!L3549</f>
        <v/>
      </c>
      <c r="E3550">
        <f>VLOOKUP('Input EIA Imports Petroleum'!$E3549,'EIA Petroleum Classification'!$A:$B,2,FALSE)</f>
        <v/>
      </c>
    </row>
    <row r="3551" spans="1:5">
      <c r="A3551">
        <f>YEAR(B3551)</f>
        <v/>
      </c>
      <c r="B3551">
        <f>'Input EIA Imports Petroleum'!A3550</f>
        <v/>
      </c>
      <c r="C3551">
        <f>'Input EIA Imports Petroleum'!K3550</f>
        <v/>
      </c>
      <c r="D3551">
        <f>'Input EIA Imports Petroleum'!L3550</f>
        <v/>
      </c>
      <c r="E3551">
        <f>VLOOKUP('Input EIA Imports Petroleum'!$E3550,'EIA Petroleum Classification'!$A:$B,2,FALSE)</f>
        <v/>
      </c>
    </row>
    <row r="3552" spans="1:5">
      <c r="A3552">
        <f>YEAR(B3552)</f>
        <v/>
      </c>
      <c r="B3552">
        <f>'Input EIA Imports Petroleum'!A3551</f>
        <v/>
      </c>
      <c r="C3552">
        <f>'Input EIA Imports Petroleum'!K3551</f>
        <v/>
      </c>
      <c r="D3552">
        <f>'Input EIA Imports Petroleum'!L3551</f>
        <v/>
      </c>
      <c r="E3552">
        <f>VLOOKUP('Input EIA Imports Petroleum'!$E3551,'EIA Petroleum Classification'!$A:$B,2,FALSE)</f>
        <v/>
      </c>
    </row>
    <row r="3553" spans="1:5">
      <c r="A3553">
        <f>YEAR(B3553)</f>
        <v/>
      </c>
      <c r="B3553">
        <f>'Input EIA Imports Petroleum'!A3552</f>
        <v/>
      </c>
      <c r="C3553">
        <f>'Input EIA Imports Petroleum'!K3552</f>
        <v/>
      </c>
      <c r="D3553">
        <f>'Input EIA Imports Petroleum'!L3552</f>
        <v/>
      </c>
      <c r="E3553">
        <f>VLOOKUP('Input EIA Imports Petroleum'!$E3552,'EIA Petroleum Classification'!$A:$B,2,FALSE)</f>
        <v/>
      </c>
    </row>
    <row r="3554" spans="1:5">
      <c r="A3554">
        <f>YEAR(B3554)</f>
        <v/>
      </c>
      <c r="B3554">
        <f>'Input EIA Imports Petroleum'!A3553</f>
        <v/>
      </c>
      <c r="C3554">
        <f>'Input EIA Imports Petroleum'!K3553</f>
        <v/>
      </c>
      <c r="D3554">
        <f>'Input EIA Imports Petroleum'!L3553</f>
        <v/>
      </c>
      <c r="E3554">
        <f>VLOOKUP('Input EIA Imports Petroleum'!$E3553,'EIA Petroleum Classification'!$A:$B,2,FALSE)</f>
        <v/>
      </c>
    </row>
    <row r="3555" spans="1:5">
      <c r="A3555">
        <f>YEAR(B3555)</f>
        <v/>
      </c>
      <c r="B3555">
        <f>'Input EIA Imports Petroleum'!A3554</f>
        <v/>
      </c>
      <c r="C3555">
        <f>'Input EIA Imports Petroleum'!K3554</f>
        <v/>
      </c>
      <c r="D3555">
        <f>'Input EIA Imports Petroleum'!L3554</f>
        <v/>
      </c>
      <c r="E3555">
        <f>VLOOKUP('Input EIA Imports Petroleum'!$E3554,'EIA Petroleum Classification'!$A:$B,2,FALSE)</f>
        <v/>
      </c>
    </row>
    <row r="3556" spans="1:5">
      <c r="A3556">
        <f>YEAR(B3556)</f>
        <v/>
      </c>
      <c r="B3556">
        <f>'Input EIA Imports Petroleum'!A3555</f>
        <v/>
      </c>
      <c r="C3556">
        <f>'Input EIA Imports Petroleum'!K3555</f>
        <v/>
      </c>
      <c r="D3556">
        <f>'Input EIA Imports Petroleum'!L3555</f>
        <v/>
      </c>
      <c r="E3556">
        <f>VLOOKUP('Input EIA Imports Petroleum'!$E3555,'EIA Petroleum Classification'!$A:$B,2,FALSE)</f>
        <v/>
      </c>
    </row>
    <row r="3557" spans="1:5">
      <c r="A3557">
        <f>YEAR(B3557)</f>
        <v/>
      </c>
      <c r="B3557">
        <f>'Input EIA Imports Petroleum'!A3556</f>
        <v/>
      </c>
      <c r="C3557">
        <f>'Input EIA Imports Petroleum'!K3556</f>
        <v/>
      </c>
      <c r="D3557">
        <f>'Input EIA Imports Petroleum'!L3556</f>
        <v/>
      </c>
      <c r="E3557">
        <f>VLOOKUP('Input EIA Imports Petroleum'!$E3556,'EIA Petroleum Classification'!$A:$B,2,FALSE)</f>
        <v/>
      </c>
    </row>
    <row r="3558" spans="1:5">
      <c r="A3558">
        <f>YEAR(B3558)</f>
        <v/>
      </c>
      <c r="B3558">
        <f>'Input EIA Imports Petroleum'!A3557</f>
        <v/>
      </c>
      <c r="C3558">
        <f>'Input EIA Imports Petroleum'!K3557</f>
        <v/>
      </c>
      <c r="D3558">
        <f>'Input EIA Imports Petroleum'!L3557</f>
        <v/>
      </c>
      <c r="E3558">
        <f>VLOOKUP('Input EIA Imports Petroleum'!$E3557,'EIA Petroleum Classification'!$A:$B,2,FALSE)</f>
        <v/>
      </c>
    </row>
    <row r="3559" spans="1:5">
      <c r="A3559">
        <f>YEAR(B3559)</f>
        <v/>
      </c>
      <c r="B3559">
        <f>'Input EIA Imports Petroleum'!A3558</f>
        <v/>
      </c>
      <c r="C3559">
        <f>'Input EIA Imports Petroleum'!K3558</f>
        <v/>
      </c>
      <c r="D3559">
        <f>'Input EIA Imports Petroleum'!L3558</f>
        <v/>
      </c>
      <c r="E3559">
        <f>VLOOKUP('Input EIA Imports Petroleum'!$E3558,'EIA Petroleum Classification'!$A:$B,2,FALSE)</f>
        <v/>
      </c>
    </row>
    <row r="3560" spans="1:5">
      <c r="A3560">
        <f>YEAR(B3560)</f>
        <v/>
      </c>
      <c r="B3560">
        <f>'Input EIA Imports Petroleum'!A3559</f>
        <v/>
      </c>
      <c r="C3560">
        <f>'Input EIA Imports Petroleum'!K3559</f>
        <v/>
      </c>
      <c r="D3560">
        <f>'Input EIA Imports Petroleum'!L3559</f>
        <v/>
      </c>
      <c r="E3560">
        <f>VLOOKUP('Input EIA Imports Petroleum'!$E3559,'EIA Petroleum Classification'!$A:$B,2,FALSE)</f>
        <v/>
      </c>
    </row>
    <row r="3561" spans="1:5">
      <c r="A3561">
        <f>YEAR(B3561)</f>
        <v/>
      </c>
      <c r="B3561">
        <f>'Input EIA Imports Petroleum'!A3560</f>
        <v/>
      </c>
      <c r="C3561">
        <f>'Input EIA Imports Petroleum'!K3560</f>
        <v/>
      </c>
      <c r="D3561">
        <f>'Input EIA Imports Petroleum'!L3560</f>
        <v/>
      </c>
      <c r="E3561">
        <f>VLOOKUP('Input EIA Imports Petroleum'!$E3560,'EIA Petroleum Classification'!$A:$B,2,FALSE)</f>
        <v/>
      </c>
    </row>
    <row r="3562" spans="1:5">
      <c r="A3562">
        <f>YEAR(B3562)</f>
        <v/>
      </c>
      <c r="B3562">
        <f>'Input EIA Imports Petroleum'!A3561</f>
        <v/>
      </c>
      <c r="C3562">
        <f>'Input EIA Imports Petroleum'!K3561</f>
        <v/>
      </c>
      <c r="D3562">
        <f>'Input EIA Imports Petroleum'!L3561</f>
        <v/>
      </c>
      <c r="E3562">
        <f>VLOOKUP('Input EIA Imports Petroleum'!$E3561,'EIA Petroleum Classification'!$A:$B,2,FALSE)</f>
        <v/>
      </c>
    </row>
    <row r="3563" spans="1:5">
      <c r="A3563">
        <f>YEAR(B3563)</f>
        <v/>
      </c>
      <c r="B3563">
        <f>'Input EIA Imports Petroleum'!A3562</f>
        <v/>
      </c>
      <c r="C3563">
        <f>'Input EIA Imports Petroleum'!K3562</f>
        <v/>
      </c>
      <c r="D3563">
        <f>'Input EIA Imports Petroleum'!L3562</f>
        <v/>
      </c>
      <c r="E3563">
        <f>VLOOKUP('Input EIA Imports Petroleum'!$E3562,'EIA Petroleum Classification'!$A:$B,2,FALSE)</f>
        <v/>
      </c>
    </row>
    <row r="3564" spans="1:5">
      <c r="A3564">
        <f>YEAR(B3564)</f>
        <v/>
      </c>
      <c r="B3564">
        <f>'Input EIA Imports Petroleum'!A3563</f>
        <v/>
      </c>
      <c r="C3564">
        <f>'Input EIA Imports Petroleum'!K3563</f>
        <v/>
      </c>
      <c r="D3564">
        <f>'Input EIA Imports Petroleum'!L3563</f>
        <v/>
      </c>
      <c r="E3564">
        <f>VLOOKUP('Input EIA Imports Petroleum'!$E3563,'EIA Petroleum Classification'!$A:$B,2,FALSE)</f>
        <v/>
      </c>
    </row>
    <row r="3565" spans="1:5">
      <c r="A3565">
        <f>YEAR(B3565)</f>
        <v/>
      </c>
      <c r="B3565">
        <f>'Input EIA Imports Petroleum'!A3564</f>
        <v/>
      </c>
      <c r="C3565">
        <f>'Input EIA Imports Petroleum'!K3564</f>
        <v/>
      </c>
      <c r="D3565">
        <f>'Input EIA Imports Petroleum'!L3564</f>
        <v/>
      </c>
      <c r="E3565">
        <f>VLOOKUP('Input EIA Imports Petroleum'!$E3564,'EIA Petroleum Classification'!$A:$B,2,FALSE)</f>
        <v/>
      </c>
    </row>
    <row r="3566" spans="1:5">
      <c r="A3566">
        <f>YEAR(B3566)</f>
        <v/>
      </c>
      <c r="B3566">
        <f>'Input EIA Imports Petroleum'!A3565</f>
        <v/>
      </c>
      <c r="C3566">
        <f>'Input EIA Imports Petroleum'!K3565</f>
        <v/>
      </c>
      <c r="D3566">
        <f>'Input EIA Imports Petroleum'!L3565</f>
        <v/>
      </c>
      <c r="E3566">
        <f>VLOOKUP('Input EIA Imports Petroleum'!$E3565,'EIA Petroleum Classification'!$A:$B,2,FALSE)</f>
        <v/>
      </c>
    </row>
    <row r="3567" spans="1:5">
      <c r="A3567">
        <f>YEAR(B3567)</f>
        <v/>
      </c>
      <c r="B3567">
        <f>'Input EIA Imports Petroleum'!A3566</f>
        <v/>
      </c>
      <c r="C3567">
        <f>'Input EIA Imports Petroleum'!K3566</f>
        <v/>
      </c>
      <c r="D3567">
        <f>'Input EIA Imports Petroleum'!L3566</f>
        <v/>
      </c>
      <c r="E3567">
        <f>VLOOKUP('Input EIA Imports Petroleum'!$E3566,'EIA Petroleum Classification'!$A:$B,2,FALSE)</f>
        <v/>
      </c>
    </row>
    <row r="3568" spans="1:5">
      <c r="A3568">
        <f>YEAR(B3568)</f>
        <v/>
      </c>
      <c r="B3568">
        <f>'Input EIA Imports Petroleum'!A3567</f>
        <v/>
      </c>
      <c r="C3568">
        <f>'Input EIA Imports Petroleum'!K3567</f>
        <v/>
      </c>
      <c r="D3568">
        <f>'Input EIA Imports Petroleum'!L3567</f>
        <v/>
      </c>
      <c r="E3568">
        <f>VLOOKUP('Input EIA Imports Petroleum'!$E3567,'EIA Petroleum Classification'!$A:$B,2,FALSE)</f>
        <v/>
      </c>
    </row>
    <row r="3569" spans="1:5">
      <c r="A3569">
        <f>YEAR(B3569)</f>
        <v/>
      </c>
      <c r="B3569">
        <f>'Input EIA Imports Petroleum'!A3568</f>
        <v/>
      </c>
      <c r="C3569">
        <f>'Input EIA Imports Petroleum'!K3568</f>
        <v/>
      </c>
      <c r="D3569">
        <f>'Input EIA Imports Petroleum'!L3568</f>
        <v/>
      </c>
      <c r="E3569">
        <f>VLOOKUP('Input EIA Imports Petroleum'!$E3568,'EIA Petroleum Classification'!$A:$B,2,FALSE)</f>
        <v/>
      </c>
    </row>
    <row r="3570" spans="1:5">
      <c r="A3570">
        <f>YEAR(B3570)</f>
        <v/>
      </c>
      <c r="B3570">
        <f>'Input EIA Imports Petroleum'!A3569</f>
        <v/>
      </c>
      <c r="C3570">
        <f>'Input EIA Imports Petroleum'!K3569</f>
        <v/>
      </c>
      <c r="D3570">
        <f>'Input EIA Imports Petroleum'!L3569</f>
        <v/>
      </c>
      <c r="E3570">
        <f>VLOOKUP('Input EIA Imports Petroleum'!$E3569,'EIA Petroleum Classification'!$A:$B,2,FALSE)</f>
        <v/>
      </c>
    </row>
    <row r="3571" spans="1:5">
      <c r="A3571">
        <f>YEAR(B3571)</f>
        <v/>
      </c>
      <c r="B3571">
        <f>'Input EIA Imports Petroleum'!A3570</f>
        <v/>
      </c>
      <c r="C3571">
        <f>'Input EIA Imports Petroleum'!K3570</f>
        <v/>
      </c>
      <c r="D3571">
        <f>'Input EIA Imports Petroleum'!L3570</f>
        <v/>
      </c>
      <c r="E3571">
        <f>VLOOKUP('Input EIA Imports Petroleum'!$E3570,'EIA Petroleum Classification'!$A:$B,2,FALSE)</f>
        <v/>
      </c>
    </row>
    <row r="3572" spans="1:5">
      <c r="A3572">
        <f>YEAR(B3572)</f>
        <v/>
      </c>
      <c r="B3572">
        <f>'Input EIA Imports Petroleum'!A3571</f>
        <v/>
      </c>
      <c r="C3572">
        <f>'Input EIA Imports Petroleum'!K3571</f>
        <v/>
      </c>
      <c r="D3572">
        <f>'Input EIA Imports Petroleum'!L3571</f>
        <v/>
      </c>
      <c r="E3572">
        <f>VLOOKUP('Input EIA Imports Petroleum'!$E3571,'EIA Petroleum Classification'!$A:$B,2,FALSE)</f>
        <v/>
      </c>
    </row>
    <row r="3573" spans="1:5">
      <c r="A3573">
        <f>YEAR(B3573)</f>
        <v/>
      </c>
      <c r="B3573">
        <f>'Input EIA Imports Petroleum'!A3572</f>
        <v/>
      </c>
      <c r="C3573">
        <f>'Input EIA Imports Petroleum'!K3572</f>
        <v/>
      </c>
      <c r="D3573">
        <f>'Input EIA Imports Petroleum'!L3572</f>
        <v/>
      </c>
      <c r="E3573">
        <f>VLOOKUP('Input EIA Imports Petroleum'!$E3572,'EIA Petroleum Classification'!$A:$B,2,FALSE)</f>
        <v/>
      </c>
    </row>
    <row r="3574" spans="1:5">
      <c r="A3574">
        <f>YEAR(B3574)</f>
        <v/>
      </c>
      <c r="B3574">
        <f>'Input EIA Imports Petroleum'!A3573</f>
        <v/>
      </c>
      <c r="C3574">
        <f>'Input EIA Imports Petroleum'!K3573</f>
        <v/>
      </c>
      <c r="D3574">
        <f>'Input EIA Imports Petroleum'!L3573</f>
        <v/>
      </c>
      <c r="E3574">
        <f>VLOOKUP('Input EIA Imports Petroleum'!$E3573,'EIA Petroleum Classification'!$A:$B,2,FALSE)</f>
        <v/>
      </c>
    </row>
    <row r="3575" spans="1:5">
      <c r="A3575">
        <f>YEAR(B3575)</f>
        <v/>
      </c>
      <c r="B3575">
        <f>'Input EIA Imports Petroleum'!A3574</f>
        <v/>
      </c>
      <c r="C3575">
        <f>'Input EIA Imports Petroleum'!K3574</f>
        <v/>
      </c>
      <c r="D3575">
        <f>'Input EIA Imports Petroleum'!L3574</f>
        <v/>
      </c>
      <c r="E3575">
        <f>VLOOKUP('Input EIA Imports Petroleum'!$E3574,'EIA Petroleum Classification'!$A:$B,2,FALSE)</f>
        <v/>
      </c>
    </row>
    <row r="3576" spans="1:5">
      <c r="A3576">
        <f>YEAR(B3576)</f>
        <v/>
      </c>
      <c r="B3576">
        <f>'Input EIA Imports Petroleum'!A3575</f>
        <v/>
      </c>
      <c r="C3576">
        <f>'Input EIA Imports Petroleum'!K3575</f>
        <v/>
      </c>
      <c r="D3576">
        <f>'Input EIA Imports Petroleum'!L3575</f>
        <v/>
      </c>
      <c r="E3576">
        <f>VLOOKUP('Input EIA Imports Petroleum'!$E3575,'EIA Petroleum Classification'!$A:$B,2,FALSE)</f>
        <v/>
      </c>
    </row>
    <row r="3577" spans="1:5">
      <c r="A3577">
        <f>YEAR(B3577)</f>
        <v/>
      </c>
      <c r="B3577">
        <f>'Input EIA Imports Petroleum'!A3576</f>
        <v/>
      </c>
      <c r="C3577">
        <f>'Input EIA Imports Petroleum'!K3576</f>
        <v/>
      </c>
      <c r="D3577">
        <f>'Input EIA Imports Petroleum'!L3576</f>
        <v/>
      </c>
      <c r="E3577">
        <f>VLOOKUP('Input EIA Imports Petroleum'!$E3576,'EIA Petroleum Classification'!$A:$B,2,FALSE)</f>
        <v/>
      </c>
    </row>
    <row r="3578" spans="1:5">
      <c r="A3578">
        <f>YEAR(B3578)</f>
        <v/>
      </c>
      <c r="B3578">
        <f>'Input EIA Imports Petroleum'!A3577</f>
        <v/>
      </c>
      <c r="C3578">
        <f>'Input EIA Imports Petroleum'!K3577</f>
        <v/>
      </c>
      <c r="D3578">
        <f>'Input EIA Imports Petroleum'!L3577</f>
        <v/>
      </c>
      <c r="E3578">
        <f>VLOOKUP('Input EIA Imports Petroleum'!$E3577,'EIA Petroleum Classification'!$A:$B,2,FALSE)</f>
        <v/>
      </c>
    </row>
    <row r="3579" spans="1:5">
      <c r="A3579">
        <f>YEAR(B3579)</f>
        <v/>
      </c>
      <c r="B3579">
        <f>'Input EIA Imports Petroleum'!A3578</f>
        <v/>
      </c>
      <c r="C3579">
        <f>'Input EIA Imports Petroleum'!K3578</f>
        <v/>
      </c>
      <c r="D3579">
        <f>'Input EIA Imports Petroleum'!L3578</f>
        <v/>
      </c>
      <c r="E3579">
        <f>VLOOKUP('Input EIA Imports Petroleum'!$E3578,'EIA Petroleum Classification'!$A:$B,2,FALSE)</f>
        <v/>
      </c>
    </row>
    <row r="3580" spans="1:5">
      <c r="A3580">
        <f>YEAR(B3580)</f>
        <v/>
      </c>
      <c r="B3580">
        <f>'Input EIA Imports Petroleum'!A3579</f>
        <v/>
      </c>
      <c r="C3580">
        <f>'Input EIA Imports Petroleum'!K3579</f>
        <v/>
      </c>
      <c r="D3580">
        <f>'Input EIA Imports Petroleum'!L3579</f>
        <v/>
      </c>
      <c r="E3580">
        <f>VLOOKUP('Input EIA Imports Petroleum'!$E3579,'EIA Petroleum Classification'!$A:$B,2,FALSE)</f>
        <v/>
      </c>
    </row>
    <row r="3581" spans="1:5">
      <c r="A3581">
        <f>YEAR(B3581)</f>
        <v/>
      </c>
      <c r="B3581">
        <f>'Input EIA Imports Petroleum'!A3580</f>
        <v/>
      </c>
      <c r="C3581">
        <f>'Input EIA Imports Petroleum'!K3580</f>
        <v/>
      </c>
      <c r="D3581">
        <f>'Input EIA Imports Petroleum'!L3580</f>
        <v/>
      </c>
      <c r="E3581">
        <f>VLOOKUP('Input EIA Imports Petroleum'!$E3580,'EIA Petroleum Classification'!$A:$B,2,FALSE)</f>
        <v/>
      </c>
    </row>
    <row r="3582" spans="1:5">
      <c r="A3582">
        <f>YEAR(B3582)</f>
        <v/>
      </c>
      <c r="B3582">
        <f>'Input EIA Imports Petroleum'!A3581</f>
        <v/>
      </c>
      <c r="C3582">
        <f>'Input EIA Imports Petroleum'!K3581</f>
        <v/>
      </c>
      <c r="D3582">
        <f>'Input EIA Imports Petroleum'!L3581</f>
        <v/>
      </c>
      <c r="E3582">
        <f>VLOOKUP('Input EIA Imports Petroleum'!$E3581,'EIA Petroleum Classification'!$A:$B,2,FALSE)</f>
        <v/>
      </c>
    </row>
    <row r="3583" spans="1:5">
      <c r="A3583">
        <f>YEAR(B3583)</f>
        <v/>
      </c>
      <c r="B3583">
        <f>'Input EIA Imports Petroleum'!A3582</f>
        <v/>
      </c>
      <c r="C3583">
        <f>'Input EIA Imports Petroleum'!K3582</f>
        <v/>
      </c>
      <c r="D3583">
        <f>'Input EIA Imports Petroleum'!L3582</f>
        <v/>
      </c>
      <c r="E3583">
        <f>VLOOKUP('Input EIA Imports Petroleum'!$E3582,'EIA Petroleum Classification'!$A:$B,2,FALSE)</f>
        <v/>
      </c>
    </row>
    <row r="3584" spans="1:5">
      <c r="A3584">
        <f>YEAR(B3584)</f>
        <v/>
      </c>
      <c r="B3584">
        <f>'Input EIA Imports Petroleum'!A3583</f>
        <v/>
      </c>
      <c r="C3584">
        <f>'Input EIA Imports Petroleum'!K3583</f>
        <v/>
      </c>
      <c r="D3584">
        <f>'Input EIA Imports Petroleum'!L3583</f>
        <v/>
      </c>
      <c r="E3584">
        <f>VLOOKUP('Input EIA Imports Petroleum'!$E3583,'EIA Petroleum Classification'!$A:$B,2,FALSE)</f>
        <v/>
      </c>
    </row>
    <row r="3585" spans="1:5">
      <c r="A3585">
        <f>YEAR(B3585)</f>
        <v/>
      </c>
      <c r="B3585">
        <f>'Input EIA Imports Petroleum'!A3584</f>
        <v/>
      </c>
      <c r="C3585">
        <f>'Input EIA Imports Petroleum'!K3584</f>
        <v/>
      </c>
      <c r="D3585">
        <f>'Input EIA Imports Petroleum'!L3584</f>
        <v/>
      </c>
      <c r="E3585">
        <f>VLOOKUP('Input EIA Imports Petroleum'!$E3584,'EIA Petroleum Classification'!$A:$B,2,FALSE)</f>
        <v/>
      </c>
    </row>
    <row r="3586" spans="1:5">
      <c r="A3586">
        <f>YEAR(B3586)</f>
        <v/>
      </c>
      <c r="B3586">
        <f>'Input EIA Imports Petroleum'!A3585</f>
        <v/>
      </c>
      <c r="C3586">
        <f>'Input EIA Imports Petroleum'!K3585</f>
        <v/>
      </c>
      <c r="D3586">
        <f>'Input EIA Imports Petroleum'!L3585</f>
        <v/>
      </c>
      <c r="E3586">
        <f>VLOOKUP('Input EIA Imports Petroleum'!$E3585,'EIA Petroleum Classification'!$A:$B,2,FALSE)</f>
        <v/>
      </c>
    </row>
    <row r="3587" spans="1:5">
      <c r="A3587">
        <f>YEAR(B3587)</f>
        <v/>
      </c>
      <c r="B3587">
        <f>'Input EIA Imports Petroleum'!A3586</f>
        <v/>
      </c>
      <c r="C3587">
        <f>'Input EIA Imports Petroleum'!K3586</f>
        <v/>
      </c>
      <c r="D3587">
        <f>'Input EIA Imports Petroleum'!L3586</f>
        <v/>
      </c>
      <c r="E3587">
        <f>VLOOKUP('Input EIA Imports Petroleum'!$E3586,'EIA Petroleum Classification'!$A:$B,2,FALSE)</f>
        <v/>
      </c>
    </row>
    <row r="3588" spans="1:5">
      <c r="A3588">
        <f>YEAR(B3588)</f>
        <v/>
      </c>
      <c r="B3588">
        <f>'Input EIA Imports Petroleum'!A3587</f>
        <v/>
      </c>
      <c r="C3588">
        <f>'Input EIA Imports Petroleum'!K3587</f>
        <v/>
      </c>
      <c r="D3588">
        <f>'Input EIA Imports Petroleum'!L3587</f>
        <v/>
      </c>
      <c r="E3588">
        <f>VLOOKUP('Input EIA Imports Petroleum'!$E3587,'EIA Petroleum Classification'!$A:$B,2,FALSE)</f>
        <v/>
      </c>
    </row>
    <row r="3589" spans="1:5">
      <c r="A3589">
        <f>YEAR(B3589)</f>
        <v/>
      </c>
      <c r="B3589">
        <f>'Input EIA Imports Petroleum'!A3588</f>
        <v/>
      </c>
      <c r="C3589">
        <f>'Input EIA Imports Petroleum'!K3588</f>
        <v/>
      </c>
      <c r="D3589">
        <f>'Input EIA Imports Petroleum'!L3588</f>
        <v/>
      </c>
      <c r="E3589">
        <f>VLOOKUP('Input EIA Imports Petroleum'!$E3588,'EIA Petroleum Classification'!$A:$B,2,FALSE)</f>
        <v/>
      </c>
    </row>
    <row r="3590" spans="1:5">
      <c r="A3590">
        <f>YEAR(B3590)</f>
        <v/>
      </c>
      <c r="B3590">
        <f>'Input EIA Imports Petroleum'!A3589</f>
        <v/>
      </c>
      <c r="C3590">
        <f>'Input EIA Imports Petroleum'!K3589</f>
        <v/>
      </c>
      <c r="D3590">
        <f>'Input EIA Imports Petroleum'!L3589</f>
        <v/>
      </c>
      <c r="E3590">
        <f>VLOOKUP('Input EIA Imports Petroleum'!$E3589,'EIA Petroleum Classification'!$A:$B,2,FALSE)</f>
        <v/>
      </c>
    </row>
    <row r="3591" spans="1:5">
      <c r="A3591">
        <f>YEAR(B3591)</f>
        <v/>
      </c>
      <c r="B3591">
        <f>'Input EIA Imports Petroleum'!A3590</f>
        <v/>
      </c>
      <c r="C3591">
        <f>'Input EIA Imports Petroleum'!K3590</f>
        <v/>
      </c>
      <c r="D3591">
        <f>'Input EIA Imports Petroleum'!L3590</f>
        <v/>
      </c>
      <c r="E3591">
        <f>VLOOKUP('Input EIA Imports Petroleum'!$E3590,'EIA Petroleum Classification'!$A:$B,2,FALSE)</f>
        <v/>
      </c>
    </row>
    <row r="3592" spans="1:5">
      <c r="A3592">
        <f>YEAR(B3592)</f>
        <v/>
      </c>
      <c r="B3592">
        <f>'Input EIA Imports Petroleum'!A3591</f>
        <v/>
      </c>
      <c r="C3592">
        <f>'Input EIA Imports Petroleum'!K3591</f>
        <v/>
      </c>
      <c r="D3592">
        <f>'Input EIA Imports Petroleum'!L3591</f>
        <v/>
      </c>
      <c r="E3592">
        <f>VLOOKUP('Input EIA Imports Petroleum'!$E3591,'EIA Petroleum Classification'!$A:$B,2,FALSE)</f>
        <v/>
      </c>
    </row>
    <row r="3593" spans="1:5">
      <c r="A3593">
        <f>YEAR(B3593)</f>
        <v/>
      </c>
      <c r="B3593">
        <f>'Input EIA Imports Petroleum'!A3592</f>
        <v/>
      </c>
      <c r="C3593">
        <f>'Input EIA Imports Petroleum'!K3592</f>
        <v/>
      </c>
      <c r="D3593">
        <f>'Input EIA Imports Petroleum'!L3592</f>
        <v/>
      </c>
      <c r="E3593">
        <f>VLOOKUP('Input EIA Imports Petroleum'!$E3592,'EIA Petroleum Classification'!$A:$B,2,FALSE)</f>
        <v/>
      </c>
    </row>
    <row r="3594" spans="1:5">
      <c r="A3594">
        <f>YEAR(B3594)</f>
        <v/>
      </c>
      <c r="B3594">
        <f>'Input EIA Imports Petroleum'!A3593</f>
        <v/>
      </c>
      <c r="C3594">
        <f>'Input EIA Imports Petroleum'!K3593</f>
        <v/>
      </c>
      <c r="D3594">
        <f>'Input EIA Imports Petroleum'!L3593</f>
        <v/>
      </c>
      <c r="E3594">
        <f>VLOOKUP('Input EIA Imports Petroleum'!$E3593,'EIA Petroleum Classification'!$A:$B,2,FALSE)</f>
        <v/>
      </c>
    </row>
    <row r="3595" spans="1:5">
      <c r="A3595">
        <f>YEAR(B3595)</f>
        <v/>
      </c>
      <c r="B3595">
        <f>'Input EIA Imports Petroleum'!A3594</f>
        <v/>
      </c>
      <c r="C3595">
        <f>'Input EIA Imports Petroleum'!K3594</f>
        <v/>
      </c>
      <c r="D3595">
        <f>'Input EIA Imports Petroleum'!L3594</f>
        <v/>
      </c>
      <c r="E3595">
        <f>VLOOKUP('Input EIA Imports Petroleum'!$E3594,'EIA Petroleum Classification'!$A:$B,2,FALSE)</f>
        <v/>
      </c>
    </row>
    <row r="3596" spans="1:5">
      <c r="A3596">
        <f>YEAR(B3596)</f>
        <v/>
      </c>
      <c r="B3596">
        <f>'Input EIA Imports Petroleum'!A3595</f>
        <v/>
      </c>
      <c r="C3596">
        <f>'Input EIA Imports Petroleum'!K3595</f>
        <v/>
      </c>
      <c r="D3596">
        <f>'Input EIA Imports Petroleum'!L3595</f>
        <v/>
      </c>
      <c r="E3596">
        <f>VLOOKUP('Input EIA Imports Petroleum'!$E3595,'EIA Petroleum Classification'!$A:$B,2,FALSE)</f>
        <v/>
      </c>
    </row>
    <row r="3597" spans="1:5">
      <c r="A3597">
        <f>YEAR(B3597)</f>
        <v/>
      </c>
      <c r="B3597">
        <f>'Input EIA Imports Petroleum'!A3596</f>
        <v/>
      </c>
      <c r="C3597">
        <f>'Input EIA Imports Petroleum'!K3596</f>
        <v/>
      </c>
      <c r="D3597">
        <f>'Input EIA Imports Petroleum'!L3596</f>
        <v/>
      </c>
      <c r="E3597">
        <f>VLOOKUP('Input EIA Imports Petroleum'!$E3596,'EIA Petroleum Classification'!$A:$B,2,FALSE)</f>
        <v/>
      </c>
    </row>
    <row r="3598" spans="1:5">
      <c r="A3598">
        <f>YEAR(B3598)</f>
        <v/>
      </c>
      <c r="B3598">
        <f>'Input EIA Imports Petroleum'!A3597</f>
        <v/>
      </c>
      <c r="C3598">
        <f>'Input EIA Imports Petroleum'!K3597</f>
        <v/>
      </c>
      <c r="D3598">
        <f>'Input EIA Imports Petroleum'!L3597</f>
        <v/>
      </c>
      <c r="E3598">
        <f>VLOOKUP('Input EIA Imports Petroleum'!$E3597,'EIA Petroleum Classification'!$A:$B,2,FALSE)</f>
        <v/>
      </c>
    </row>
    <row r="3599" spans="1:5">
      <c r="A3599">
        <f>YEAR(B3599)</f>
        <v/>
      </c>
      <c r="B3599">
        <f>'Input EIA Imports Petroleum'!A3598</f>
        <v/>
      </c>
      <c r="C3599">
        <f>'Input EIA Imports Petroleum'!K3598</f>
        <v/>
      </c>
      <c r="D3599">
        <f>'Input EIA Imports Petroleum'!L3598</f>
        <v/>
      </c>
      <c r="E3599">
        <f>VLOOKUP('Input EIA Imports Petroleum'!$E3598,'EIA Petroleum Classification'!$A:$B,2,FALSE)</f>
        <v/>
      </c>
    </row>
    <row r="3600" spans="1:5">
      <c r="A3600">
        <f>YEAR(B3600)</f>
        <v/>
      </c>
      <c r="B3600">
        <f>'Input EIA Imports Petroleum'!A3599</f>
        <v/>
      </c>
      <c r="C3600">
        <f>'Input EIA Imports Petroleum'!K3599</f>
        <v/>
      </c>
      <c r="D3600">
        <f>'Input EIA Imports Petroleum'!L3599</f>
        <v/>
      </c>
      <c r="E3600">
        <f>VLOOKUP('Input EIA Imports Petroleum'!$E3599,'EIA Petroleum Classification'!$A:$B,2,FALSE)</f>
        <v/>
      </c>
    </row>
    <row r="3601" spans="1:5">
      <c r="A3601">
        <f>YEAR(B3601)</f>
        <v/>
      </c>
      <c r="B3601">
        <f>'Input EIA Imports Petroleum'!A3600</f>
        <v/>
      </c>
      <c r="C3601">
        <f>'Input EIA Imports Petroleum'!K3600</f>
        <v/>
      </c>
      <c r="D3601">
        <f>'Input EIA Imports Petroleum'!L3600</f>
        <v/>
      </c>
      <c r="E3601">
        <f>VLOOKUP('Input EIA Imports Petroleum'!$E3600,'EIA Petroleum Classification'!$A:$B,2,FALSE)</f>
        <v/>
      </c>
    </row>
    <row r="3602" spans="1:5">
      <c r="A3602">
        <f>YEAR(B3602)</f>
        <v/>
      </c>
      <c r="B3602">
        <f>'Input EIA Imports Petroleum'!A3601</f>
        <v/>
      </c>
      <c r="C3602">
        <f>'Input EIA Imports Petroleum'!K3601</f>
        <v/>
      </c>
      <c r="D3602">
        <f>'Input EIA Imports Petroleum'!L3601</f>
        <v/>
      </c>
      <c r="E3602">
        <f>VLOOKUP('Input EIA Imports Petroleum'!$E3601,'EIA Petroleum Classification'!$A:$B,2,FALSE)</f>
        <v/>
      </c>
    </row>
    <row r="3603" spans="1:5">
      <c r="A3603">
        <f>YEAR(B3603)</f>
        <v/>
      </c>
      <c r="B3603">
        <f>'Input EIA Imports Petroleum'!A3602</f>
        <v/>
      </c>
      <c r="C3603">
        <f>'Input EIA Imports Petroleum'!K3602</f>
        <v/>
      </c>
      <c r="D3603">
        <f>'Input EIA Imports Petroleum'!L3602</f>
        <v/>
      </c>
      <c r="E3603">
        <f>VLOOKUP('Input EIA Imports Petroleum'!$E3602,'EIA Petroleum Classification'!$A:$B,2,FALSE)</f>
        <v/>
      </c>
    </row>
    <row r="3604" spans="1:5">
      <c r="A3604">
        <f>YEAR(B3604)</f>
        <v/>
      </c>
      <c r="B3604">
        <f>'Input EIA Imports Petroleum'!A3603</f>
        <v/>
      </c>
      <c r="C3604">
        <f>'Input EIA Imports Petroleum'!K3603</f>
        <v/>
      </c>
      <c r="D3604">
        <f>'Input EIA Imports Petroleum'!L3603</f>
        <v/>
      </c>
      <c r="E3604">
        <f>VLOOKUP('Input EIA Imports Petroleum'!$E3603,'EIA Petroleum Classification'!$A:$B,2,FALSE)</f>
        <v/>
      </c>
    </row>
    <row r="3605" spans="1:5">
      <c r="A3605">
        <f>YEAR(B3605)</f>
        <v/>
      </c>
      <c r="B3605">
        <f>'Input EIA Imports Petroleum'!A3604</f>
        <v/>
      </c>
      <c r="C3605">
        <f>'Input EIA Imports Petroleum'!K3604</f>
        <v/>
      </c>
      <c r="D3605">
        <f>'Input EIA Imports Petroleum'!L3604</f>
        <v/>
      </c>
      <c r="E3605">
        <f>VLOOKUP('Input EIA Imports Petroleum'!$E3604,'EIA Petroleum Classification'!$A:$B,2,FALSE)</f>
        <v/>
      </c>
    </row>
    <row r="3606" spans="1:5">
      <c r="A3606">
        <f>YEAR(B3606)</f>
        <v/>
      </c>
      <c r="B3606">
        <f>'Input EIA Imports Petroleum'!A3605</f>
        <v/>
      </c>
      <c r="C3606">
        <f>'Input EIA Imports Petroleum'!K3605</f>
        <v/>
      </c>
      <c r="D3606">
        <f>'Input EIA Imports Petroleum'!L3605</f>
        <v/>
      </c>
      <c r="E3606">
        <f>VLOOKUP('Input EIA Imports Petroleum'!$E3605,'EIA Petroleum Classification'!$A:$B,2,FALSE)</f>
        <v/>
      </c>
    </row>
    <row r="3607" spans="1:5">
      <c r="A3607">
        <f>YEAR(B3607)</f>
        <v/>
      </c>
      <c r="B3607">
        <f>'Input EIA Imports Petroleum'!A3606</f>
        <v/>
      </c>
      <c r="C3607">
        <f>'Input EIA Imports Petroleum'!K3606</f>
        <v/>
      </c>
      <c r="D3607">
        <f>'Input EIA Imports Petroleum'!L3606</f>
        <v/>
      </c>
      <c r="E3607">
        <f>VLOOKUP('Input EIA Imports Petroleum'!$E3606,'EIA Petroleum Classification'!$A:$B,2,FALSE)</f>
        <v/>
      </c>
    </row>
    <row r="3608" spans="1:5">
      <c r="A3608">
        <f>YEAR(B3608)</f>
        <v/>
      </c>
      <c r="B3608">
        <f>'Input EIA Imports Petroleum'!A3607</f>
        <v/>
      </c>
      <c r="C3608">
        <f>'Input EIA Imports Petroleum'!K3607</f>
        <v/>
      </c>
      <c r="D3608">
        <f>'Input EIA Imports Petroleum'!L3607</f>
        <v/>
      </c>
      <c r="E3608">
        <f>VLOOKUP('Input EIA Imports Petroleum'!$E3607,'EIA Petroleum Classification'!$A:$B,2,FALSE)</f>
        <v/>
      </c>
    </row>
    <row r="3609" spans="1:5">
      <c r="A3609">
        <f>YEAR(B3609)</f>
        <v/>
      </c>
      <c r="B3609">
        <f>'Input EIA Imports Petroleum'!A3608</f>
        <v/>
      </c>
      <c r="C3609">
        <f>'Input EIA Imports Petroleum'!K3608</f>
        <v/>
      </c>
      <c r="D3609">
        <f>'Input EIA Imports Petroleum'!L3608</f>
        <v/>
      </c>
      <c r="E3609">
        <f>VLOOKUP('Input EIA Imports Petroleum'!$E3608,'EIA Petroleum Classification'!$A:$B,2,FALSE)</f>
        <v/>
      </c>
    </row>
    <row r="3610" spans="1:5">
      <c r="A3610">
        <f>YEAR(B3610)</f>
        <v/>
      </c>
      <c r="B3610">
        <f>'Input EIA Imports Petroleum'!A3609</f>
        <v/>
      </c>
      <c r="C3610">
        <f>'Input EIA Imports Petroleum'!K3609</f>
        <v/>
      </c>
      <c r="D3610">
        <f>'Input EIA Imports Petroleum'!L3609</f>
        <v/>
      </c>
      <c r="E3610">
        <f>VLOOKUP('Input EIA Imports Petroleum'!$E3609,'EIA Petroleum Classification'!$A:$B,2,FALSE)</f>
        <v/>
      </c>
    </row>
    <row r="3611" spans="1:5">
      <c r="A3611">
        <f>YEAR(B3611)</f>
        <v/>
      </c>
      <c r="B3611">
        <f>'Input EIA Imports Petroleum'!A3610</f>
        <v/>
      </c>
      <c r="C3611">
        <f>'Input EIA Imports Petroleum'!K3610</f>
        <v/>
      </c>
      <c r="D3611">
        <f>'Input EIA Imports Petroleum'!L3610</f>
        <v/>
      </c>
      <c r="E3611">
        <f>VLOOKUP('Input EIA Imports Petroleum'!$E3610,'EIA Petroleum Classification'!$A:$B,2,FALSE)</f>
        <v/>
      </c>
    </row>
    <row r="3612" spans="1:5">
      <c r="A3612">
        <f>YEAR(B3612)</f>
        <v/>
      </c>
      <c r="B3612">
        <f>'Input EIA Imports Petroleum'!A3611</f>
        <v/>
      </c>
      <c r="C3612">
        <f>'Input EIA Imports Petroleum'!K3611</f>
        <v/>
      </c>
      <c r="D3612">
        <f>'Input EIA Imports Petroleum'!L3611</f>
        <v/>
      </c>
      <c r="E3612">
        <f>VLOOKUP('Input EIA Imports Petroleum'!$E3611,'EIA Petroleum Classification'!$A:$B,2,FALSE)</f>
        <v/>
      </c>
    </row>
    <row r="3613" spans="1:5">
      <c r="A3613">
        <f>YEAR(B3613)</f>
        <v/>
      </c>
      <c r="B3613">
        <f>'Input EIA Imports Petroleum'!A3612</f>
        <v/>
      </c>
      <c r="C3613">
        <f>'Input EIA Imports Petroleum'!K3612</f>
        <v/>
      </c>
      <c r="D3613">
        <f>'Input EIA Imports Petroleum'!L3612</f>
        <v/>
      </c>
      <c r="E3613">
        <f>VLOOKUP('Input EIA Imports Petroleum'!$E3612,'EIA Petroleum Classification'!$A:$B,2,FALSE)</f>
        <v/>
      </c>
    </row>
    <row r="3614" spans="1:5">
      <c r="A3614">
        <f>YEAR(B3614)</f>
        <v/>
      </c>
      <c r="B3614">
        <f>'Input EIA Imports Petroleum'!A3613</f>
        <v/>
      </c>
      <c r="C3614">
        <f>'Input EIA Imports Petroleum'!K3613</f>
        <v/>
      </c>
      <c r="D3614">
        <f>'Input EIA Imports Petroleum'!L3613</f>
        <v/>
      </c>
      <c r="E3614">
        <f>VLOOKUP('Input EIA Imports Petroleum'!$E3613,'EIA Petroleum Classification'!$A:$B,2,FALSE)</f>
        <v/>
      </c>
    </row>
    <row r="3615" spans="1:5">
      <c r="A3615">
        <f>YEAR(B3615)</f>
        <v/>
      </c>
      <c r="B3615">
        <f>'Input EIA Imports Petroleum'!A3614</f>
        <v/>
      </c>
      <c r="C3615">
        <f>'Input EIA Imports Petroleum'!K3614</f>
        <v/>
      </c>
      <c r="D3615">
        <f>'Input EIA Imports Petroleum'!L3614</f>
        <v/>
      </c>
      <c r="E3615">
        <f>VLOOKUP('Input EIA Imports Petroleum'!$E3614,'EIA Petroleum Classification'!$A:$B,2,FALSE)</f>
        <v/>
      </c>
    </row>
    <row r="3616" spans="1:5">
      <c r="A3616">
        <f>YEAR(B3616)</f>
        <v/>
      </c>
      <c r="B3616">
        <f>'Input EIA Imports Petroleum'!A3615</f>
        <v/>
      </c>
      <c r="C3616">
        <f>'Input EIA Imports Petroleum'!K3615</f>
        <v/>
      </c>
      <c r="D3616">
        <f>'Input EIA Imports Petroleum'!L3615</f>
        <v/>
      </c>
      <c r="E3616">
        <f>VLOOKUP('Input EIA Imports Petroleum'!$E3615,'EIA Petroleum Classification'!$A:$B,2,FALSE)</f>
        <v/>
      </c>
    </row>
    <row r="3617" spans="1:5">
      <c r="A3617">
        <f>YEAR(B3617)</f>
        <v/>
      </c>
      <c r="B3617">
        <f>'Input EIA Imports Petroleum'!A3616</f>
        <v/>
      </c>
      <c r="C3617">
        <f>'Input EIA Imports Petroleum'!K3616</f>
        <v/>
      </c>
      <c r="D3617">
        <f>'Input EIA Imports Petroleum'!L3616</f>
        <v/>
      </c>
      <c r="E3617">
        <f>VLOOKUP('Input EIA Imports Petroleum'!$E3616,'EIA Petroleum Classification'!$A:$B,2,FALSE)</f>
        <v/>
      </c>
    </row>
    <row r="3618" spans="1:5">
      <c r="A3618">
        <f>YEAR(B3618)</f>
        <v/>
      </c>
      <c r="B3618">
        <f>'Input EIA Imports Petroleum'!A3617</f>
        <v/>
      </c>
      <c r="C3618">
        <f>'Input EIA Imports Petroleum'!K3617</f>
        <v/>
      </c>
      <c r="D3618">
        <f>'Input EIA Imports Petroleum'!L3617</f>
        <v/>
      </c>
      <c r="E3618">
        <f>VLOOKUP('Input EIA Imports Petroleum'!$E3617,'EIA Petroleum Classification'!$A:$B,2,FALSE)</f>
        <v/>
      </c>
    </row>
    <row r="3619" spans="1:5">
      <c r="A3619">
        <f>YEAR(B3619)</f>
        <v/>
      </c>
      <c r="B3619">
        <f>'Input EIA Imports Petroleum'!A3618</f>
        <v/>
      </c>
      <c r="C3619">
        <f>'Input EIA Imports Petroleum'!K3618</f>
        <v/>
      </c>
      <c r="D3619">
        <f>'Input EIA Imports Petroleum'!L3618</f>
        <v/>
      </c>
      <c r="E3619">
        <f>VLOOKUP('Input EIA Imports Petroleum'!$E3618,'EIA Petroleum Classification'!$A:$B,2,FALSE)</f>
        <v/>
      </c>
    </row>
    <row r="3620" spans="1:5">
      <c r="A3620">
        <f>YEAR(B3620)</f>
        <v/>
      </c>
      <c r="B3620">
        <f>'Input EIA Imports Petroleum'!A3619</f>
        <v/>
      </c>
      <c r="C3620">
        <f>'Input EIA Imports Petroleum'!K3619</f>
        <v/>
      </c>
      <c r="D3620">
        <f>'Input EIA Imports Petroleum'!L3619</f>
        <v/>
      </c>
      <c r="E3620">
        <f>VLOOKUP('Input EIA Imports Petroleum'!$E3619,'EIA Petroleum Classification'!$A:$B,2,FALSE)</f>
        <v/>
      </c>
    </row>
    <row r="3621" spans="1:5">
      <c r="A3621">
        <f>YEAR(B3621)</f>
        <v/>
      </c>
      <c r="B3621">
        <f>'Input EIA Imports Petroleum'!A3620</f>
        <v/>
      </c>
      <c r="C3621">
        <f>'Input EIA Imports Petroleum'!K3620</f>
        <v/>
      </c>
      <c r="D3621">
        <f>'Input EIA Imports Petroleum'!L3620</f>
        <v/>
      </c>
      <c r="E3621">
        <f>VLOOKUP('Input EIA Imports Petroleum'!$E3620,'EIA Petroleum Classification'!$A:$B,2,FALSE)</f>
        <v/>
      </c>
    </row>
    <row r="3622" spans="1:5">
      <c r="A3622">
        <f>YEAR(B3622)</f>
        <v/>
      </c>
      <c r="B3622">
        <f>'Input EIA Imports Petroleum'!A3621</f>
        <v/>
      </c>
      <c r="C3622">
        <f>'Input EIA Imports Petroleum'!K3621</f>
        <v/>
      </c>
      <c r="D3622">
        <f>'Input EIA Imports Petroleum'!L3621</f>
        <v/>
      </c>
      <c r="E3622">
        <f>VLOOKUP('Input EIA Imports Petroleum'!$E3621,'EIA Petroleum Classification'!$A:$B,2,FALSE)</f>
        <v/>
      </c>
    </row>
    <row r="3623" spans="1:5">
      <c r="A3623">
        <f>YEAR(B3623)</f>
        <v/>
      </c>
      <c r="B3623">
        <f>'Input EIA Imports Petroleum'!A3622</f>
        <v/>
      </c>
      <c r="C3623">
        <f>'Input EIA Imports Petroleum'!K3622</f>
        <v/>
      </c>
      <c r="D3623">
        <f>'Input EIA Imports Petroleum'!L3622</f>
        <v/>
      </c>
      <c r="E3623">
        <f>VLOOKUP('Input EIA Imports Petroleum'!$E3622,'EIA Petroleum Classification'!$A:$B,2,FALSE)</f>
        <v/>
      </c>
    </row>
    <row r="3624" spans="1:5">
      <c r="A3624">
        <f>YEAR(B3624)</f>
        <v/>
      </c>
      <c r="B3624">
        <f>'Input EIA Imports Petroleum'!A3623</f>
        <v/>
      </c>
      <c r="C3624">
        <f>'Input EIA Imports Petroleum'!K3623</f>
        <v/>
      </c>
      <c r="D3624">
        <f>'Input EIA Imports Petroleum'!L3623</f>
        <v/>
      </c>
      <c r="E3624">
        <f>VLOOKUP('Input EIA Imports Petroleum'!$E3623,'EIA Petroleum Classification'!$A:$B,2,FALSE)</f>
        <v/>
      </c>
    </row>
    <row r="3625" spans="1:5">
      <c r="A3625">
        <f>YEAR(B3625)</f>
        <v/>
      </c>
      <c r="B3625">
        <f>'Input EIA Imports Petroleum'!A3624</f>
        <v/>
      </c>
      <c r="C3625">
        <f>'Input EIA Imports Petroleum'!K3624</f>
        <v/>
      </c>
      <c r="D3625">
        <f>'Input EIA Imports Petroleum'!L3624</f>
        <v/>
      </c>
      <c r="E3625">
        <f>VLOOKUP('Input EIA Imports Petroleum'!$E3624,'EIA Petroleum Classification'!$A:$B,2,FALSE)</f>
        <v/>
      </c>
    </row>
    <row r="3626" spans="1:5">
      <c r="A3626">
        <f>YEAR(B3626)</f>
        <v/>
      </c>
      <c r="B3626">
        <f>'Input EIA Imports Petroleum'!A3625</f>
        <v/>
      </c>
      <c r="C3626">
        <f>'Input EIA Imports Petroleum'!K3625</f>
        <v/>
      </c>
      <c r="D3626">
        <f>'Input EIA Imports Petroleum'!L3625</f>
        <v/>
      </c>
      <c r="E3626">
        <f>VLOOKUP('Input EIA Imports Petroleum'!$E3625,'EIA Petroleum Classification'!$A:$B,2,FALSE)</f>
        <v/>
      </c>
    </row>
    <row r="3627" spans="1:5">
      <c r="A3627">
        <f>YEAR(B3627)</f>
        <v/>
      </c>
      <c r="B3627">
        <f>'Input EIA Imports Petroleum'!A3626</f>
        <v/>
      </c>
      <c r="C3627">
        <f>'Input EIA Imports Petroleum'!K3626</f>
        <v/>
      </c>
      <c r="D3627">
        <f>'Input EIA Imports Petroleum'!L3626</f>
        <v/>
      </c>
      <c r="E3627">
        <f>VLOOKUP('Input EIA Imports Petroleum'!$E3626,'EIA Petroleum Classification'!$A:$B,2,FALSE)</f>
        <v/>
      </c>
    </row>
    <row r="3628" spans="1:5">
      <c r="A3628">
        <f>YEAR(B3628)</f>
        <v/>
      </c>
      <c r="B3628">
        <f>'Input EIA Imports Petroleum'!A3627</f>
        <v/>
      </c>
      <c r="C3628">
        <f>'Input EIA Imports Petroleum'!K3627</f>
        <v/>
      </c>
      <c r="D3628">
        <f>'Input EIA Imports Petroleum'!L3627</f>
        <v/>
      </c>
      <c r="E3628">
        <f>VLOOKUP('Input EIA Imports Petroleum'!$E3627,'EIA Petroleum Classification'!$A:$B,2,FALSE)</f>
        <v/>
      </c>
    </row>
    <row r="3629" spans="1:5">
      <c r="A3629">
        <f>YEAR(B3629)</f>
        <v/>
      </c>
      <c r="B3629">
        <f>'Input EIA Imports Petroleum'!A3628</f>
        <v/>
      </c>
      <c r="C3629">
        <f>'Input EIA Imports Petroleum'!K3628</f>
        <v/>
      </c>
      <c r="D3629">
        <f>'Input EIA Imports Petroleum'!L3628</f>
        <v/>
      </c>
      <c r="E3629">
        <f>VLOOKUP('Input EIA Imports Petroleum'!$E3628,'EIA Petroleum Classification'!$A:$B,2,FALSE)</f>
        <v/>
      </c>
    </row>
    <row r="3630" spans="1:5">
      <c r="A3630">
        <f>YEAR(B3630)</f>
        <v/>
      </c>
      <c r="B3630">
        <f>'Input EIA Imports Petroleum'!A3629</f>
        <v/>
      </c>
      <c r="C3630">
        <f>'Input EIA Imports Petroleum'!K3629</f>
        <v/>
      </c>
      <c r="D3630">
        <f>'Input EIA Imports Petroleum'!L3629</f>
        <v/>
      </c>
      <c r="E3630">
        <f>VLOOKUP('Input EIA Imports Petroleum'!$E3629,'EIA Petroleum Classification'!$A:$B,2,FALSE)</f>
        <v/>
      </c>
    </row>
    <row r="3631" spans="1:5">
      <c r="A3631">
        <f>YEAR(B3631)</f>
        <v/>
      </c>
      <c r="B3631">
        <f>'Input EIA Imports Petroleum'!A3630</f>
        <v/>
      </c>
      <c r="C3631">
        <f>'Input EIA Imports Petroleum'!K3630</f>
        <v/>
      </c>
      <c r="D3631">
        <f>'Input EIA Imports Petroleum'!L3630</f>
        <v/>
      </c>
      <c r="E3631">
        <f>VLOOKUP('Input EIA Imports Petroleum'!$E3630,'EIA Petroleum Classification'!$A:$B,2,FALSE)</f>
        <v/>
      </c>
    </row>
    <row r="3632" spans="1:5">
      <c r="A3632">
        <f>YEAR(B3632)</f>
        <v/>
      </c>
      <c r="B3632">
        <f>'Input EIA Imports Petroleum'!A3631</f>
        <v/>
      </c>
      <c r="C3632">
        <f>'Input EIA Imports Petroleum'!K3631</f>
        <v/>
      </c>
      <c r="D3632">
        <f>'Input EIA Imports Petroleum'!L3631</f>
        <v/>
      </c>
      <c r="E3632">
        <f>VLOOKUP('Input EIA Imports Petroleum'!$E3631,'EIA Petroleum Classification'!$A:$B,2,FALSE)</f>
        <v/>
      </c>
    </row>
    <row r="3633" spans="1:5">
      <c r="A3633">
        <f>YEAR(B3633)</f>
        <v/>
      </c>
      <c r="B3633">
        <f>'Input EIA Imports Petroleum'!A3632</f>
        <v/>
      </c>
      <c r="C3633">
        <f>'Input EIA Imports Petroleum'!K3632</f>
        <v/>
      </c>
      <c r="D3633">
        <f>'Input EIA Imports Petroleum'!L3632</f>
        <v/>
      </c>
      <c r="E3633">
        <f>VLOOKUP('Input EIA Imports Petroleum'!$E3632,'EIA Petroleum Classification'!$A:$B,2,FALSE)</f>
        <v/>
      </c>
    </row>
    <row r="3634" spans="1:5">
      <c r="A3634">
        <f>YEAR(B3634)</f>
        <v/>
      </c>
      <c r="B3634">
        <f>'Input EIA Imports Petroleum'!A3633</f>
        <v/>
      </c>
      <c r="C3634">
        <f>'Input EIA Imports Petroleum'!K3633</f>
        <v/>
      </c>
      <c r="D3634">
        <f>'Input EIA Imports Petroleum'!L3633</f>
        <v/>
      </c>
      <c r="E3634">
        <f>VLOOKUP('Input EIA Imports Petroleum'!$E3633,'EIA Petroleum Classification'!$A:$B,2,FALSE)</f>
        <v/>
      </c>
    </row>
    <row r="3635" spans="1:5">
      <c r="A3635">
        <f>YEAR(B3635)</f>
        <v/>
      </c>
      <c r="B3635">
        <f>'Input EIA Imports Petroleum'!A3634</f>
        <v/>
      </c>
      <c r="C3635">
        <f>'Input EIA Imports Petroleum'!K3634</f>
        <v/>
      </c>
      <c r="D3635">
        <f>'Input EIA Imports Petroleum'!L3634</f>
        <v/>
      </c>
      <c r="E3635">
        <f>VLOOKUP('Input EIA Imports Petroleum'!$E3634,'EIA Petroleum Classification'!$A:$B,2,FALSE)</f>
        <v/>
      </c>
    </row>
    <row r="3636" spans="1:5">
      <c r="A3636">
        <f>YEAR(B3636)</f>
        <v/>
      </c>
      <c r="B3636">
        <f>'Input EIA Imports Petroleum'!A3635</f>
        <v/>
      </c>
      <c r="C3636">
        <f>'Input EIA Imports Petroleum'!K3635</f>
        <v/>
      </c>
      <c r="D3636">
        <f>'Input EIA Imports Petroleum'!L3635</f>
        <v/>
      </c>
      <c r="E3636">
        <f>VLOOKUP('Input EIA Imports Petroleum'!$E3635,'EIA Petroleum Classification'!$A:$B,2,FALSE)</f>
        <v/>
      </c>
    </row>
    <row r="3637" spans="1:5">
      <c r="A3637">
        <f>YEAR(B3637)</f>
        <v/>
      </c>
      <c r="B3637">
        <f>'Input EIA Imports Petroleum'!A3636</f>
        <v/>
      </c>
      <c r="C3637">
        <f>'Input EIA Imports Petroleum'!K3636</f>
        <v/>
      </c>
      <c r="D3637">
        <f>'Input EIA Imports Petroleum'!L3636</f>
        <v/>
      </c>
      <c r="E3637">
        <f>VLOOKUP('Input EIA Imports Petroleum'!$E3636,'EIA Petroleum Classification'!$A:$B,2,FALSE)</f>
        <v/>
      </c>
    </row>
    <row r="3638" spans="1:5">
      <c r="A3638">
        <f>YEAR(B3638)</f>
        <v/>
      </c>
      <c r="B3638">
        <f>'Input EIA Imports Petroleum'!A3637</f>
        <v/>
      </c>
      <c r="C3638">
        <f>'Input EIA Imports Petroleum'!K3637</f>
        <v/>
      </c>
      <c r="D3638">
        <f>'Input EIA Imports Petroleum'!L3637</f>
        <v/>
      </c>
      <c r="E3638">
        <f>VLOOKUP('Input EIA Imports Petroleum'!$E3637,'EIA Petroleum Classification'!$A:$B,2,FALSE)</f>
        <v/>
      </c>
    </row>
    <row r="3639" spans="1:5">
      <c r="A3639">
        <f>YEAR(B3639)</f>
        <v/>
      </c>
      <c r="B3639">
        <f>'Input EIA Imports Petroleum'!A3638</f>
        <v/>
      </c>
      <c r="C3639">
        <f>'Input EIA Imports Petroleum'!K3638</f>
        <v/>
      </c>
      <c r="D3639">
        <f>'Input EIA Imports Petroleum'!L3638</f>
        <v/>
      </c>
      <c r="E3639">
        <f>VLOOKUP('Input EIA Imports Petroleum'!$E3638,'EIA Petroleum Classification'!$A:$B,2,FALSE)</f>
        <v/>
      </c>
    </row>
    <row r="3640" spans="1:5">
      <c r="A3640">
        <f>YEAR(B3640)</f>
        <v/>
      </c>
      <c r="B3640">
        <f>'Input EIA Imports Petroleum'!A3639</f>
        <v/>
      </c>
      <c r="C3640">
        <f>'Input EIA Imports Petroleum'!K3639</f>
        <v/>
      </c>
      <c r="D3640">
        <f>'Input EIA Imports Petroleum'!L3639</f>
        <v/>
      </c>
      <c r="E3640">
        <f>VLOOKUP('Input EIA Imports Petroleum'!$E3639,'EIA Petroleum Classification'!$A:$B,2,FALSE)</f>
        <v/>
      </c>
    </row>
    <row r="3641" spans="1:5">
      <c r="A3641">
        <f>YEAR(B3641)</f>
        <v/>
      </c>
      <c r="B3641">
        <f>'Input EIA Imports Petroleum'!A3640</f>
        <v/>
      </c>
      <c r="C3641">
        <f>'Input EIA Imports Petroleum'!K3640</f>
        <v/>
      </c>
      <c r="D3641">
        <f>'Input EIA Imports Petroleum'!L3640</f>
        <v/>
      </c>
      <c r="E3641">
        <f>VLOOKUP('Input EIA Imports Petroleum'!$E3640,'EIA Petroleum Classification'!$A:$B,2,FALSE)</f>
        <v/>
      </c>
    </row>
    <row r="3642" spans="1:5">
      <c r="A3642">
        <f>YEAR(B3642)</f>
        <v/>
      </c>
      <c r="B3642">
        <f>'Input EIA Imports Petroleum'!A3641</f>
        <v/>
      </c>
      <c r="C3642">
        <f>'Input EIA Imports Petroleum'!K3641</f>
        <v/>
      </c>
      <c r="D3642">
        <f>'Input EIA Imports Petroleum'!L3641</f>
        <v/>
      </c>
      <c r="E3642">
        <f>VLOOKUP('Input EIA Imports Petroleum'!$E3641,'EIA Petroleum Classification'!$A:$B,2,FALSE)</f>
        <v/>
      </c>
    </row>
    <row r="3643" spans="1:5">
      <c r="A3643">
        <f>YEAR(B3643)</f>
        <v/>
      </c>
      <c r="B3643">
        <f>'Input EIA Imports Petroleum'!A3642</f>
        <v/>
      </c>
      <c r="C3643">
        <f>'Input EIA Imports Petroleum'!K3642</f>
        <v/>
      </c>
      <c r="D3643">
        <f>'Input EIA Imports Petroleum'!L3642</f>
        <v/>
      </c>
      <c r="E3643">
        <f>VLOOKUP('Input EIA Imports Petroleum'!$E3642,'EIA Petroleum Classification'!$A:$B,2,FALSE)</f>
        <v/>
      </c>
    </row>
    <row r="3644" spans="1:5">
      <c r="A3644">
        <f>YEAR(B3644)</f>
        <v/>
      </c>
      <c r="B3644">
        <f>'Input EIA Imports Petroleum'!A3643</f>
        <v/>
      </c>
      <c r="C3644">
        <f>'Input EIA Imports Petroleum'!K3643</f>
        <v/>
      </c>
      <c r="D3644">
        <f>'Input EIA Imports Petroleum'!L3643</f>
        <v/>
      </c>
      <c r="E3644">
        <f>VLOOKUP('Input EIA Imports Petroleum'!$E3643,'EIA Petroleum Classification'!$A:$B,2,FALSE)</f>
        <v/>
      </c>
    </row>
    <row r="3645" spans="1:5">
      <c r="A3645">
        <f>YEAR(B3645)</f>
        <v/>
      </c>
      <c r="B3645">
        <f>'Input EIA Imports Petroleum'!A3644</f>
        <v/>
      </c>
      <c r="C3645">
        <f>'Input EIA Imports Petroleum'!K3644</f>
        <v/>
      </c>
      <c r="D3645">
        <f>'Input EIA Imports Petroleum'!L3644</f>
        <v/>
      </c>
      <c r="E3645">
        <f>VLOOKUP('Input EIA Imports Petroleum'!$E3644,'EIA Petroleum Classification'!$A:$B,2,FALSE)</f>
        <v/>
      </c>
    </row>
    <row r="3646" spans="1:5">
      <c r="A3646">
        <f>YEAR(B3646)</f>
        <v/>
      </c>
      <c r="B3646">
        <f>'Input EIA Imports Petroleum'!A3645</f>
        <v/>
      </c>
      <c r="C3646">
        <f>'Input EIA Imports Petroleum'!K3645</f>
        <v/>
      </c>
      <c r="D3646">
        <f>'Input EIA Imports Petroleum'!L3645</f>
        <v/>
      </c>
      <c r="E3646">
        <f>VLOOKUP('Input EIA Imports Petroleum'!$E3645,'EIA Petroleum Classification'!$A:$B,2,FALSE)</f>
        <v/>
      </c>
    </row>
    <row r="3647" spans="1:5">
      <c r="A3647">
        <f>YEAR(B3647)</f>
        <v/>
      </c>
      <c r="B3647">
        <f>'Input EIA Imports Petroleum'!A3646</f>
        <v/>
      </c>
      <c r="C3647">
        <f>'Input EIA Imports Petroleum'!K3646</f>
        <v/>
      </c>
      <c r="D3647">
        <f>'Input EIA Imports Petroleum'!L3646</f>
        <v/>
      </c>
      <c r="E3647">
        <f>VLOOKUP('Input EIA Imports Petroleum'!$E3646,'EIA Petroleum Classification'!$A:$B,2,FALSE)</f>
        <v/>
      </c>
    </row>
    <row r="3648" spans="1:5">
      <c r="A3648">
        <f>YEAR(B3648)</f>
        <v/>
      </c>
      <c r="B3648">
        <f>'Input EIA Imports Petroleum'!A3647</f>
        <v/>
      </c>
      <c r="C3648">
        <f>'Input EIA Imports Petroleum'!K3647</f>
        <v/>
      </c>
      <c r="D3648">
        <f>'Input EIA Imports Petroleum'!L3647</f>
        <v/>
      </c>
      <c r="E3648">
        <f>VLOOKUP('Input EIA Imports Petroleum'!$E3647,'EIA Petroleum Classification'!$A:$B,2,FALSE)</f>
        <v/>
      </c>
    </row>
    <row r="3649" spans="1:5">
      <c r="A3649">
        <f>YEAR(B3649)</f>
        <v/>
      </c>
      <c r="B3649">
        <f>'Input EIA Imports Petroleum'!A3648</f>
        <v/>
      </c>
      <c r="C3649">
        <f>'Input EIA Imports Petroleum'!K3648</f>
        <v/>
      </c>
      <c r="D3649">
        <f>'Input EIA Imports Petroleum'!L3648</f>
        <v/>
      </c>
      <c r="E3649">
        <f>VLOOKUP('Input EIA Imports Petroleum'!$E3648,'EIA Petroleum Classification'!$A:$B,2,FALSE)</f>
        <v/>
      </c>
    </row>
    <row r="3650" spans="1:5">
      <c r="A3650">
        <f>YEAR(B3650)</f>
        <v/>
      </c>
      <c r="B3650">
        <f>'Input EIA Imports Petroleum'!A3649</f>
        <v/>
      </c>
      <c r="C3650">
        <f>'Input EIA Imports Petroleum'!K3649</f>
        <v/>
      </c>
      <c r="D3650">
        <f>'Input EIA Imports Petroleum'!L3649</f>
        <v/>
      </c>
      <c r="E3650">
        <f>VLOOKUP('Input EIA Imports Petroleum'!$E3649,'EIA Petroleum Classification'!$A:$B,2,FALSE)</f>
        <v/>
      </c>
    </row>
    <row r="3651" spans="1:5">
      <c r="A3651">
        <f>YEAR(B3651)</f>
        <v/>
      </c>
      <c r="B3651">
        <f>'Input EIA Imports Petroleum'!A3650</f>
        <v/>
      </c>
      <c r="C3651">
        <f>'Input EIA Imports Petroleum'!K3650</f>
        <v/>
      </c>
      <c r="D3651">
        <f>'Input EIA Imports Petroleum'!L3650</f>
        <v/>
      </c>
      <c r="E3651">
        <f>VLOOKUP('Input EIA Imports Petroleum'!$E3650,'EIA Petroleum Classification'!$A:$B,2,FALSE)</f>
        <v/>
      </c>
    </row>
    <row r="3652" spans="1:5">
      <c r="A3652">
        <f>YEAR(B3652)</f>
        <v/>
      </c>
      <c r="B3652">
        <f>'Input EIA Imports Petroleum'!A3651</f>
        <v/>
      </c>
      <c r="C3652">
        <f>'Input EIA Imports Petroleum'!K3651</f>
        <v/>
      </c>
      <c r="D3652">
        <f>'Input EIA Imports Petroleum'!L3651</f>
        <v/>
      </c>
      <c r="E3652">
        <f>VLOOKUP('Input EIA Imports Petroleum'!$E3651,'EIA Petroleum Classification'!$A:$B,2,FALSE)</f>
        <v/>
      </c>
    </row>
    <row r="3653" spans="1:5">
      <c r="A3653">
        <f>YEAR(B3653)</f>
        <v/>
      </c>
      <c r="B3653">
        <f>'Input EIA Imports Petroleum'!A3652</f>
        <v/>
      </c>
      <c r="C3653">
        <f>'Input EIA Imports Petroleum'!K3652</f>
        <v/>
      </c>
      <c r="D3653">
        <f>'Input EIA Imports Petroleum'!L3652</f>
        <v/>
      </c>
      <c r="E3653">
        <f>VLOOKUP('Input EIA Imports Petroleum'!$E3652,'EIA Petroleum Classification'!$A:$B,2,FALSE)</f>
        <v/>
      </c>
    </row>
    <row r="3654" spans="1:5">
      <c r="A3654">
        <f>YEAR(B3654)</f>
        <v/>
      </c>
      <c r="B3654">
        <f>'Input EIA Imports Petroleum'!A3653</f>
        <v/>
      </c>
      <c r="C3654">
        <f>'Input EIA Imports Petroleum'!K3653</f>
        <v/>
      </c>
      <c r="D3654">
        <f>'Input EIA Imports Petroleum'!L3653</f>
        <v/>
      </c>
      <c r="E3654">
        <f>VLOOKUP('Input EIA Imports Petroleum'!$E3653,'EIA Petroleum Classification'!$A:$B,2,FALSE)</f>
        <v/>
      </c>
    </row>
    <row r="3655" spans="1:5">
      <c r="A3655">
        <f>YEAR(B3655)</f>
        <v/>
      </c>
      <c r="B3655">
        <f>'Input EIA Imports Petroleum'!A3654</f>
        <v/>
      </c>
      <c r="C3655">
        <f>'Input EIA Imports Petroleum'!K3654</f>
        <v/>
      </c>
      <c r="D3655">
        <f>'Input EIA Imports Petroleum'!L3654</f>
        <v/>
      </c>
      <c r="E3655">
        <f>VLOOKUP('Input EIA Imports Petroleum'!$E3654,'EIA Petroleum Classification'!$A:$B,2,FALSE)</f>
        <v/>
      </c>
    </row>
    <row r="3656" spans="1:5">
      <c r="A3656">
        <f>YEAR(B3656)</f>
        <v/>
      </c>
      <c r="B3656">
        <f>'Input EIA Imports Petroleum'!A3655</f>
        <v/>
      </c>
      <c r="C3656">
        <f>'Input EIA Imports Petroleum'!K3655</f>
        <v/>
      </c>
      <c r="D3656">
        <f>'Input EIA Imports Petroleum'!L3655</f>
        <v/>
      </c>
      <c r="E3656">
        <f>VLOOKUP('Input EIA Imports Petroleum'!$E3655,'EIA Petroleum Classification'!$A:$B,2,FALSE)</f>
        <v/>
      </c>
    </row>
    <row r="3657" spans="1:5">
      <c r="A3657">
        <f>YEAR(B3657)</f>
        <v/>
      </c>
      <c r="B3657">
        <f>'Input EIA Imports Petroleum'!A3656</f>
        <v/>
      </c>
      <c r="C3657">
        <f>'Input EIA Imports Petroleum'!K3656</f>
        <v/>
      </c>
      <c r="D3657">
        <f>'Input EIA Imports Petroleum'!L3656</f>
        <v/>
      </c>
      <c r="E3657">
        <f>VLOOKUP('Input EIA Imports Petroleum'!$E3656,'EIA Petroleum Classification'!$A:$B,2,FALSE)</f>
        <v/>
      </c>
    </row>
    <row r="3658" spans="1:5">
      <c r="A3658">
        <f>YEAR(B3658)</f>
        <v/>
      </c>
      <c r="B3658">
        <f>'Input EIA Imports Petroleum'!A3657</f>
        <v/>
      </c>
      <c r="C3658">
        <f>'Input EIA Imports Petroleum'!K3657</f>
        <v/>
      </c>
      <c r="D3658">
        <f>'Input EIA Imports Petroleum'!L3657</f>
        <v/>
      </c>
      <c r="E3658">
        <f>VLOOKUP('Input EIA Imports Petroleum'!$E3657,'EIA Petroleum Classification'!$A:$B,2,FALSE)</f>
        <v/>
      </c>
    </row>
    <row r="3659" spans="1:5">
      <c r="A3659">
        <f>YEAR(B3659)</f>
        <v/>
      </c>
      <c r="B3659">
        <f>'Input EIA Imports Petroleum'!A3658</f>
        <v/>
      </c>
      <c r="C3659">
        <f>'Input EIA Imports Petroleum'!K3658</f>
        <v/>
      </c>
      <c r="D3659">
        <f>'Input EIA Imports Petroleum'!L3658</f>
        <v/>
      </c>
      <c r="E3659">
        <f>VLOOKUP('Input EIA Imports Petroleum'!$E3658,'EIA Petroleum Classification'!$A:$B,2,FALSE)</f>
        <v/>
      </c>
    </row>
    <row r="3660" spans="1:5">
      <c r="A3660">
        <f>YEAR(B3660)</f>
        <v/>
      </c>
      <c r="B3660">
        <f>'Input EIA Imports Petroleum'!A3659</f>
        <v/>
      </c>
      <c r="C3660">
        <f>'Input EIA Imports Petroleum'!K3659</f>
        <v/>
      </c>
      <c r="D3660">
        <f>'Input EIA Imports Petroleum'!L3659</f>
        <v/>
      </c>
      <c r="E3660">
        <f>VLOOKUP('Input EIA Imports Petroleum'!$E3659,'EIA Petroleum Classification'!$A:$B,2,FALSE)</f>
        <v/>
      </c>
    </row>
    <row r="3661" spans="1:5">
      <c r="A3661">
        <f>YEAR(B3661)</f>
        <v/>
      </c>
      <c r="B3661">
        <f>'Input EIA Imports Petroleum'!A3660</f>
        <v/>
      </c>
      <c r="C3661">
        <f>'Input EIA Imports Petroleum'!K3660</f>
        <v/>
      </c>
      <c r="D3661">
        <f>'Input EIA Imports Petroleum'!L3660</f>
        <v/>
      </c>
      <c r="E3661">
        <f>VLOOKUP('Input EIA Imports Petroleum'!$E3660,'EIA Petroleum Classification'!$A:$B,2,FALSE)</f>
        <v/>
      </c>
    </row>
    <row r="3662" spans="1:5">
      <c r="A3662">
        <f>YEAR(B3662)</f>
        <v/>
      </c>
      <c r="B3662">
        <f>'Input EIA Imports Petroleum'!A3661</f>
        <v/>
      </c>
      <c r="C3662">
        <f>'Input EIA Imports Petroleum'!K3661</f>
        <v/>
      </c>
      <c r="D3662">
        <f>'Input EIA Imports Petroleum'!L3661</f>
        <v/>
      </c>
      <c r="E3662">
        <f>VLOOKUP('Input EIA Imports Petroleum'!$E3661,'EIA Petroleum Classification'!$A:$B,2,FALSE)</f>
        <v/>
      </c>
    </row>
    <row r="3663" spans="1:5">
      <c r="A3663">
        <f>YEAR(B3663)</f>
        <v/>
      </c>
      <c r="B3663">
        <f>'Input EIA Imports Petroleum'!A3662</f>
        <v/>
      </c>
      <c r="C3663">
        <f>'Input EIA Imports Petroleum'!K3662</f>
        <v/>
      </c>
      <c r="D3663">
        <f>'Input EIA Imports Petroleum'!L3662</f>
        <v/>
      </c>
      <c r="E3663">
        <f>VLOOKUP('Input EIA Imports Petroleum'!$E3662,'EIA Petroleum Classification'!$A:$B,2,FALSE)</f>
        <v/>
      </c>
    </row>
    <row r="3664" spans="1:5">
      <c r="A3664">
        <f>YEAR(B3664)</f>
        <v/>
      </c>
      <c r="B3664">
        <f>'Input EIA Imports Petroleum'!A3663</f>
        <v/>
      </c>
      <c r="C3664">
        <f>'Input EIA Imports Petroleum'!K3663</f>
        <v/>
      </c>
      <c r="D3664">
        <f>'Input EIA Imports Petroleum'!L3663</f>
        <v/>
      </c>
      <c r="E3664">
        <f>VLOOKUP('Input EIA Imports Petroleum'!$E3663,'EIA Petroleum Classification'!$A:$B,2,FALSE)</f>
        <v/>
      </c>
    </row>
    <row r="3665" spans="1:5">
      <c r="A3665">
        <f>YEAR(B3665)</f>
        <v/>
      </c>
      <c r="B3665">
        <f>'Input EIA Imports Petroleum'!A3664</f>
        <v/>
      </c>
      <c r="C3665">
        <f>'Input EIA Imports Petroleum'!K3664</f>
        <v/>
      </c>
      <c r="D3665">
        <f>'Input EIA Imports Petroleum'!L3664</f>
        <v/>
      </c>
      <c r="E3665">
        <f>VLOOKUP('Input EIA Imports Petroleum'!$E3664,'EIA Petroleum Classification'!$A:$B,2,FALSE)</f>
        <v/>
      </c>
    </row>
    <row r="3666" spans="1:5">
      <c r="A3666">
        <f>YEAR(B3666)</f>
        <v/>
      </c>
      <c r="B3666">
        <f>'Input EIA Imports Petroleum'!A3665</f>
        <v/>
      </c>
      <c r="C3666">
        <f>'Input EIA Imports Petroleum'!K3665</f>
        <v/>
      </c>
      <c r="D3666">
        <f>'Input EIA Imports Petroleum'!L3665</f>
        <v/>
      </c>
      <c r="E3666">
        <f>VLOOKUP('Input EIA Imports Petroleum'!$E3665,'EIA Petroleum Classification'!$A:$B,2,FALSE)</f>
        <v/>
      </c>
    </row>
    <row r="3667" spans="1:5">
      <c r="A3667">
        <f>YEAR(B3667)</f>
        <v/>
      </c>
      <c r="B3667">
        <f>'Input EIA Imports Petroleum'!A3666</f>
        <v/>
      </c>
      <c r="C3667">
        <f>'Input EIA Imports Petroleum'!K3666</f>
        <v/>
      </c>
      <c r="D3667">
        <f>'Input EIA Imports Petroleum'!L3666</f>
        <v/>
      </c>
      <c r="E3667">
        <f>VLOOKUP('Input EIA Imports Petroleum'!$E3666,'EIA Petroleum Classification'!$A:$B,2,FALSE)</f>
        <v/>
      </c>
    </row>
    <row r="3668" spans="1:5">
      <c r="A3668">
        <f>YEAR(B3668)</f>
        <v/>
      </c>
      <c r="B3668">
        <f>'Input EIA Imports Petroleum'!A3667</f>
        <v/>
      </c>
      <c r="C3668">
        <f>'Input EIA Imports Petroleum'!K3667</f>
        <v/>
      </c>
      <c r="D3668">
        <f>'Input EIA Imports Petroleum'!L3667</f>
        <v/>
      </c>
      <c r="E3668">
        <f>VLOOKUP('Input EIA Imports Petroleum'!$E3667,'EIA Petroleum Classification'!$A:$B,2,FALSE)</f>
        <v/>
      </c>
    </row>
    <row r="3669" spans="1:5">
      <c r="A3669">
        <f>YEAR(B3669)</f>
        <v/>
      </c>
      <c r="B3669">
        <f>'Input EIA Imports Petroleum'!A3668</f>
        <v/>
      </c>
      <c r="C3669">
        <f>'Input EIA Imports Petroleum'!K3668</f>
        <v/>
      </c>
      <c r="D3669">
        <f>'Input EIA Imports Petroleum'!L3668</f>
        <v/>
      </c>
      <c r="E3669">
        <f>VLOOKUP('Input EIA Imports Petroleum'!$E3668,'EIA Petroleum Classification'!$A:$B,2,FALSE)</f>
        <v/>
      </c>
    </row>
    <row r="3670" spans="1:5">
      <c r="A3670">
        <f>YEAR(B3670)</f>
        <v/>
      </c>
      <c r="B3670">
        <f>'Input EIA Imports Petroleum'!A3669</f>
        <v/>
      </c>
      <c r="C3670">
        <f>'Input EIA Imports Petroleum'!K3669</f>
        <v/>
      </c>
      <c r="D3670">
        <f>'Input EIA Imports Petroleum'!L3669</f>
        <v/>
      </c>
      <c r="E3670">
        <f>VLOOKUP('Input EIA Imports Petroleum'!$E3669,'EIA Petroleum Classification'!$A:$B,2,FALSE)</f>
        <v/>
      </c>
    </row>
    <row r="3671" spans="1:5">
      <c r="A3671">
        <f>YEAR(B3671)</f>
        <v/>
      </c>
      <c r="B3671">
        <f>'Input EIA Imports Petroleum'!A3670</f>
        <v/>
      </c>
      <c r="C3671">
        <f>'Input EIA Imports Petroleum'!K3670</f>
        <v/>
      </c>
      <c r="D3671">
        <f>'Input EIA Imports Petroleum'!L3670</f>
        <v/>
      </c>
      <c r="E3671">
        <f>VLOOKUP('Input EIA Imports Petroleum'!$E3670,'EIA Petroleum Classification'!$A:$B,2,FALSE)</f>
        <v/>
      </c>
    </row>
    <row r="3672" spans="1:5">
      <c r="A3672">
        <f>YEAR(B3672)</f>
        <v/>
      </c>
      <c r="B3672">
        <f>'Input EIA Imports Petroleum'!A3671</f>
        <v/>
      </c>
      <c r="C3672">
        <f>'Input EIA Imports Petroleum'!K3671</f>
        <v/>
      </c>
      <c r="D3672">
        <f>'Input EIA Imports Petroleum'!L3671</f>
        <v/>
      </c>
      <c r="E3672">
        <f>VLOOKUP('Input EIA Imports Petroleum'!$E3671,'EIA Petroleum Classification'!$A:$B,2,FALSE)</f>
        <v/>
      </c>
    </row>
    <row r="3673" spans="1:5">
      <c r="A3673">
        <f>YEAR(B3673)</f>
        <v/>
      </c>
      <c r="B3673">
        <f>'Input EIA Imports Petroleum'!A3672</f>
        <v/>
      </c>
      <c r="C3673">
        <f>'Input EIA Imports Petroleum'!K3672</f>
        <v/>
      </c>
      <c r="D3673">
        <f>'Input EIA Imports Petroleum'!L3672</f>
        <v/>
      </c>
      <c r="E3673">
        <f>VLOOKUP('Input EIA Imports Petroleum'!$E3672,'EIA Petroleum Classification'!$A:$B,2,FALSE)</f>
        <v/>
      </c>
    </row>
    <row r="3674" spans="1:5">
      <c r="A3674">
        <f>YEAR(B3674)</f>
        <v/>
      </c>
      <c r="B3674">
        <f>'Input EIA Imports Petroleum'!A3673</f>
        <v/>
      </c>
      <c r="C3674">
        <f>'Input EIA Imports Petroleum'!K3673</f>
        <v/>
      </c>
      <c r="D3674">
        <f>'Input EIA Imports Petroleum'!L3673</f>
        <v/>
      </c>
      <c r="E3674">
        <f>VLOOKUP('Input EIA Imports Petroleum'!$E3673,'EIA Petroleum Classification'!$A:$B,2,FALSE)</f>
        <v/>
      </c>
    </row>
    <row r="3675" spans="1:5">
      <c r="A3675">
        <f>YEAR(B3675)</f>
        <v/>
      </c>
      <c r="B3675">
        <f>'Input EIA Imports Petroleum'!A3674</f>
        <v/>
      </c>
      <c r="C3675">
        <f>'Input EIA Imports Petroleum'!K3674</f>
        <v/>
      </c>
      <c r="D3675">
        <f>'Input EIA Imports Petroleum'!L3674</f>
        <v/>
      </c>
      <c r="E3675">
        <f>VLOOKUP('Input EIA Imports Petroleum'!$E3674,'EIA Petroleum Classification'!$A:$B,2,FALSE)</f>
        <v/>
      </c>
    </row>
    <row r="3676" spans="1:5">
      <c r="A3676">
        <f>YEAR(B3676)</f>
        <v/>
      </c>
      <c r="B3676">
        <f>'Input EIA Imports Petroleum'!A3675</f>
        <v/>
      </c>
      <c r="C3676">
        <f>'Input EIA Imports Petroleum'!K3675</f>
        <v/>
      </c>
      <c r="D3676">
        <f>'Input EIA Imports Petroleum'!L3675</f>
        <v/>
      </c>
      <c r="E3676">
        <f>VLOOKUP('Input EIA Imports Petroleum'!$E3675,'EIA Petroleum Classification'!$A:$B,2,FALSE)</f>
        <v/>
      </c>
    </row>
    <row r="3677" spans="1:5">
      <c r="A3677">
        <f>YEAR(B3677)</f>
        <v/>
      </c>
      <c r="B3677">
        <f>'Input EIA Imports Petroleum'!A3676</f>
        <v/>
      </c>
      <c r="C3677">
        <f>'Input EIA Imports Petroleum'!K3676</f>
        <v/>
      </c>
      <c r="D3677">
        <f>'Input EIA Imports Petroleum'!L3676</f>
        <v/>
      </c>
      <c r="E3677">
        <f>VLOOKUP('Input EIA Imports Petroleum'!$E3676,'EIA Petroleum Classification'!$A:$B,2,FALSE)</f>
        <v/>
      </c>
    </row>
    <row r="3678" spans="1:5">
      <c r="A3678">
        <f>YEAR(B3678)</f>
        <v/>
      </c>
      <c r="B3678">
        <f>'Input EIA Imports Petroleum'!A3677</f>
        <v/>
      </c>
      <c r="C3678">
        <f>'Input EIA Imports Petroleum'!K3677</f>
        <v/>
      </c>
      <c r="D3678">
        <f>'Input EIA Imports Petroleum'!L3677</f>
        <v/>
      </c>
      <c r="E3678">
        <f>VLOOKUP('Input EIA Imports Petroleum'!$E3677,'EIA Petroleum Classification'!$A:$B,2,FALSE)</f>
        <v/>
      </c>
    </row>
    <row r="3679" spans="1:5">
      <c r="A3679">
        <f>YEAR(B3679)</f>
        <v/>
      </c>
      <c r="B3679">
        <f>'Input EIA Imports Petroleum'!A3678</f>
        <v/>
      </c>
      <c r="C3679">
        <f>'Input EIA Imports Petroleum'!K3678</f>
        <v/>
      </c>
      <c r="D3679">
        <f>'Input EIA Imports Petroleum'!L3678</f>
        <v/>
      </c>
      <c r="E3679">
        <f>VLOOKUP('Input EIA Imports Petroleum'!$E3678,'EIA Petroleum Classification'!$A:$B,2,FALSE)</f>
        <v/>
      </c>
    </row>
    <row r="3680" spans="1:5">
      <c r="A3680">
        <f>YEAR(B3680)</f>
        <v/>
      </c>
      <c r="B3680">
        <f>'Input EIA Imports Petroleum'!A3679</f>
        <v/>
      </c>
      <c r="C3680">
        <f>'Input EIA Imports Petroleum'!K3679</f>
        <v/>
      </c>
      <c r="D3680">
        <f>'Input EIA Imports Petroleum'!L3679</f>
        <v/>
      </c>
      <c r="E3680">
        <f>VLOOKUP('Input EIA Imports Petroleum'!$E3679,'EIA Petroleum Classification'!$A:$B,2,FALSE)</f>
        <v/>
      </c>
    </row>
    <row r="3681" spans="1:5">
      <c r="A3681">
        <f>YEAR(B3681)</f>
        <v/>
      </c>
      <c r="B3681">
        <f>'Input EIA Imports Petroleum'!A3680</f>
        <v/>
      </c>
      <c r="C3681">
        <f>'Input EIA Imports Petroleum'!K3680</f>
        <v/>
      </c>
      <c r="D3681">
        <f>'Input EIA Imports Petroleum'!L3680</f>
        <v/>
      </c>
      <c r="E3681">
        <f>VLOOKUP('Input EIA Imports Petroleum'!$E3680,'EIA Petroleum Classification'!$A:$B,2,FALSE)</f>
        <v/>
      </c>
    </row>
    <row r="3682" spans="1:5">
      <c r="A3682">
        <f>YEAR(B3682)</f>
        <v/>
      </c>
      <c r="B3682">
        <f>'Input EIA Imports Petroleum'!A3681</f>
        <v/>
      </c>
      <c r="C3682">
        <f>'Input EIA Imports Petroleum'!K3681</f>
        <v/>
      </c>
      <c r="D3682">
        <f>'Input EIA Imports Petroleum'!L3681</f>
        <v/>
      </c>
      <c r="E3682">
        <f>VLOOKUP('Input EIA Imports Petroleum'!$E3681,'EIA Petroleum Classification'!$A:$B,2,FALSE)</f>
        <v/>
      </c>
    </row>
    <row r="3683" spans="1:5">
      <c r="A3683">
        <f>YEAR(B3683)</f>
        <v/>
      </c>
      <c r="B3683">
        <f>'Input EIA Imports Petroleum'!A3682</f>
        <v/>
      </c>
      <c r="C3683">
        <f>'Input EIA Imports Petroleum'!K3682</f>
        <v/>
      </c>
      <c r="D3683">
        <f>'Input EIA Imports Petroleum'!L3682</f>
        <v/>
      </c>
      <c r="E3683">
        <f>VLOOKUP('Input EIA Imports Petroleum'!$E3682,'EIA Petroleum Classification'!$A:$B,2,FALSE)</f>
        <v/>
      </c>
    </row>
    <row r="3684" spans="1:5">
      <c r="A3684">
        <f>YEAR(B3684)</f>
        <v/>
      </c>
      <c r="B3684">
        <f>'Input EIA Imports Petroleum'!A3683</f>
        <v/>
      </c>
      <c r="C3684">
        <f>'Input EIA Imports Petroleum'!K3683</f>
        <v/>
      </c>
      <c r="D3684">
        <f>'Input EIA Imports Petroleum'!L3683</f>
        <v/>
      </c>
      <c r="E3684">
        <f>VLOOKUP('Input EIA Imports Petroleum'!$E3683,'EIA Petroleum Classification'!$A:$B,2,FALSE)</f>
        <v/>
      </c>
    </row>
    <row r="3685" spans="1:5">
      <c r="A3685">
        <f>YEAR(B3685)</f>
        <v/>
      </c>
      <c r="B3685">
        <f>'Input EIA Imports Petroleum'!A3684</f>
        <v/>
      </c>
      <c r="C3685">
        <f>'Input EIA Imports Petroleum'!K3684</f>
        <v/>
      </c>
      <c r="D3685">
        <f>'Input EIA Imports Petroleum'!L3684</f>
        <v/>
      </c>
      <c r="E3685">
        <f>VLOOKUP('Input EIA Imports Petroleum'!$E3684,'EIA Petroleum Classification'!$A:$B,2,FALSE)</f>
        <v/>
      </c>
    </row>
    <row r="3686" spans="1:5">
      <c r="A3686">
        <f>YEAR(B3686)</f>
        <v/>
      </c>
      <c r="B3686">
        <f>'Input EIA Imports Petroleum'!A3685</f>
        <v/>
      </c>
      <c r="C3686">
        <f>'Input EIA Imports Petroleum'!K3685</f>
        <v/>
      </c>
      <c r="D3686">
        <f>'Input EIA Imports Petroleum'!L3685</f>
        <v/>
      </c>
      <c r="E3686">
        <f>VLOOKUP('Input EIA Imports Petroleum'!$E3685,'EIA Petroleum Classification'!$A:$B,2,FALSE)</f>
        <v/>
      </c>
    </row>
    <row r="3687" spans="1:5">
      <c r="A3687">
        <f>YEAR(B3687)</f>
        <v/>
      </c>
      <c r="B3687">
        <f>'Input EIA Imports Petroleum'!A3686</f>
        <v/>
      </c>
      <c r="C3687">
        <f>'Input EIA Imports Petroleum'!K3686</f>
        <v/>
      </c>
      <c r="D3687">
        <f>'Input EIA Imports Petroleum'!L3686</f>
        <v/>
      </c>
      <c r="E3687">
        <f>VLOOKUP('Input EIA Imports Petroleum'!$E3686,'EIA Petroleum Classification'!$A:$B,2,FALSE)</f>
        <v/>
      </c>
    </row>
    <row r="3688" spans="1:5">
      <c r="A3688">
        <f>YEAR(B3688)</f>
        <v/>
      </c>
      <c r="B3688">
        <f>'Input EIA Imports Petroleum'!A3687</f>
        <v/>
      </c>
      <c r="C3688">
        <f>'Input EIA Imports Petroleum'!K3687</f>
        <v/>
      </c>
      <c r="D3688">
        <f>'Input EIA Imports Petroleum'!L3687</f>
        <v/>
      </c>
      <c r="E3688">
        <f>VLOOKUP('Input EIA Imports Petroleum'!$E3687,'EIA Petroleum Classification'!$A:$B,2,FALSE)</f>
        <v/>
      </c>
    </row>
    <row r="3689" spans="1:5">
      <c r="A3689">
        <f>YEAR(B3689)</f>
        <v/>
      </c>
      <c r="B3689">
        <f>'Input EIA Imports Petroleum'!A3688</f>
        <v/>
      </c>
      <c r="C3689">
        <f>'Input EIA Imports Petroleum'!K3688</f>
        <v/>
      </c>
      <c r="D3689">
        <f>'Input EIA Imports Petroleum'!L3688</f>
        <v/>
      </c>
      <c r="E3689">
        <f>VLOOKUP('Input EIA Imports Petroleum'!$E3688,'EIA Petroleum Classification'!$A:$B,2,FALSE)</f>
        <v/>
      </c>
    </row>
    <row r="3690" spans="1:5">
      <c r="A3690">
        <f>YEAR(B3690)</f>
        <v/>
      </c>
      <c r="B3690">
        <f>'Input EIA Imports Petroleum'!A3689</f>
        <v/>
      </c>
      <c r="C3690">
        <f>'Input EIA Imports Petroleum'!K3689</f>
        <v/>
      </c>
      <c r="D3690">
        <f>'Input EIA Imports Petroleum'!L3689</f>
        <v/>
      </c>
      <c r="E3690">
        <f>VLOOKUP('Input EIA Imports Petroleum'!$E3689,'EIA Petroleum Classification'!$A:$B,2,FALSE)</f>
        <v/>
      </c>
    </row>
    <row r="3691" spans="1:5">
      <c r="A3691">
        <f>YEAR(B3691)</f>
        <v/>
      </c>
      <c r="B3691">
        <f>'Input EIA Imports Petroleum'!A3690</f>
        <v/>
      </c>
      <c r="C3691">
        <f>'Input EIA Imports Petroleum'!K3690</f>
        <v/>
      </c>
      <c r="D3691">
        <f>'Input EIA Imports Petroleum'!L3690</f>
        <v/>
      </c>
      <c r="E3691">
        <f>VLOOKUP('Input EIA Imports Petroleum'!$E3690,'EIA Petroleum Classification'!$A:$B,2,FALSE)</f>
        <v/>
      </c>
    </row>
    <row r="3692" spans="1:5">
      <c r="A3692">
        <f>YEAR(B3692)</f>
        <v/>
      </c>
      <c r="B3692">
        <f>'Input EIA Imports Petroleum'!A3691</f>
        <v/>
      </c>
      <c r="C3692">
        <f>'Input EIA Imports Petroleum'!K3691</f>
        <v/>
      </c>
      <c r="D3692">
        <f>'Input EIA Imports Petroleum'!L3691</f>
        <v/>
      </c>
      <c r="E3692">
        <f>VLOOKUP('Input EIA Imports Petroleum'!$E3691,'EIA Petroleum Classification'!$A:$B,2,FALSE)</f>
        <v/>
      </c>
    </row>
    <row r="3693" spans="1:5">
      <c r="A3693">
        <f>YEAR(B3693)</f>
        <v/>
      </c>
      <c r="B3693">
        <f>'Input EIA Imports Petroleum'!A3692</f>
        <v/>
      </c>
      <c r="C3693">
        <f>'Input EIA Imports Petroleum'!K3692</f>
        <v/>
      </c>
      <c r="D3693">
        <f>'Input EIA Imports Petroleum'!L3692</f>
        <v/>
      </c>
      <c r="E3693">
        <f>VLOOKUP('Input EIA Imports Petroleum'!$E3692,'EIA Petroleum Classification'!$A:$B,2,FALSE)</f>
        <v/>
      </c>
    </row>
    <row r="3694" spans="1:5">
      <c r="A3694">
        <f>YEAR(B3694)</f>
        <v/>
      </c>
      <c r="B3694">
        <f>'Input EIA Imports Petroleum'!A3693</f>
        <v/>
      </c>
      <c r="C3694">
        <f>'Input EIA Imports Petroleum'!K3693</f>
        <v/>
      </c>
      <c r="D3694">
        <f>'Input EIA Imports Petroleum'!L3693</f>
        <v/>
      </c>
      <c r="E3694">
        <f>VLOOKUP('Input EIA Imports Petroleum'!$E3693,'EIA Petroleum Classification'!$A:$B,2,FALSE)</f>
        <v/>
      </c>
    </row>
    <row r="3695" spans="1:5">
      <c r="A3695">
        <f>YEAR(B3695)</f>
        <v/>
      </c>
      <c r="B3695">
        <f>'Input EIA Imports Petroleum'!A3694</f>
        <v/>
      </c>
      <c r="C3695">
        <f>'Input EIA Imports Petroleum'!K3694</f>
        <v/>
      </c>
      <c r="D3695">
        <f>'Input EIA Imports Petroleum'!L3694</f>
        <v/>
      </c>
      <c r="E3695">
        <f>VLOOKUP('Input EIA Imports Petroleum'!$E3694,'EIA Petroleum Classification'!$A:$B,2,FALSE)</f>
        <v/>
      </c>
    </row>
    <row r="3696" spans="1:5">
      <c r="A3696">
        <f>YEAR(B3696)</f>
        <v/>
      </c>
      <c r="B3696">
        <f>'Input EIA Imports Petroleum'!A3695</f>
        <v/>
      </c>
      <c r="C3696">
        <f>'Input EIA Imports Petroleum'!K3695</f>
        <v/>
      </c>
      <c r="D3696">
        <f>'Input EIA Imports Petroleum'!L3695</f>
        <v/>
      </c>
      <c r="E3696">
        <f>VLOOKUP('Input EIA Imports Petroleum'!$E3695,'EIA Petroleum Classification'!$A:$B,2,FALSE)</f>
        <v/>
      </c>
    </row>
    <row r="3697" spans="1:5">
      <c r="A3697">
        <f>YEAR(B3697)</f>
        <v/>
      </c>
      <c r="B3697">
        <f>'Input EIA Imports Petroleum'!A3696</f>
        <v/>
      </c>
      <c r="C3697">
        <f>'Input EIA Imports Petroleum'!K3696</f>
        <v/>
      </c>
      <c r="D3697">
        <f>'Input EIA Imports Petroleum'!L3696</f>
        <v/>
      </c>
      <c r="E3697">
        <f>VLOOKUP('Input EIA Imports Petroleum'!$E3696,'EIA Petroleum Classification'!$A:$B,2,FALSE)</f>
        <v/>
      </c>
    </row>
    <row r="3698" spans="1:5">
      <c r="A3698">
        <f>YEAR(B3698)</f>
        <v/>
      </c>
      <c r="B3698">
        <f>'Input EIA Imports Petroleum'!A3697</f>
        <v/>
      </c>
      <c r="C3698">
        <f>'Input EIA Imports Petroleum'!K3697</f>
        <v/>
      </c>
      <c r="D3698">
        <f>'Input EIA Imports Petroleum'!L3697</f>
        <v/>
      </c>
      <c r="E3698">
        <f>VLOOKUP('Input EIA Imports Petroleum'!$E3697,'EIA Petroleum Classification'!$A:$B,2,FALSE)</f>
        <v/>
      </c>
    </row>
    <row r="3699" spans="1:5">
      <c r="A3699">
        <f>YEAR(B3699)</f>
        <v/>
      </c>
      <c r="B3699">
        <f>'Input EIA Imports Petroleum'!A3698</f>
        <v/>
      </c>
      <c r="C3699">
        <f>'Input EIA Imports Petroleum'!K3698</f>
        <v/>
      </c>
      <c r="D3699">
        <f>'Input EIA Imports Petroleum'!L3698</f>
        <v/>
      </c>
      <c r="E3699">
        <f>VLOOKUP('Input EIA Imports Petroleum'!$E3698,'EIA Petroleum Classification'!$A:$B,2,FALSE)</f>
        <v/>
      </c>
    </row>
    <row r="3700" spans="1:5">
      <c r="A3700">
        <f>YEAR(B3700)</f>
        <v/>
      </c>
      <c r="B3700">
        <f>'Input EIA Imports Petroleum'!A3699</f>
        <v/>
      </c>
      <c r="C3700">
        <f>'Input EIA Imports Petroleum'!K3699</f>
        <v/>
      </c>
      <c r="D3700">
        <f>'Input EIA Imports Petroleum'!L3699</f>
        <v/>
      </c>
      <c r="E3700">
        <f>VLOOKUP('Input EIA Imports Petroleum'!$E3699,'EIA Petroleum Classification'!$A:$B,2,FALSE)</f>
        <v/>
      </c>
    </row>
    <row r="3701" spans="1:5">
      <c r="A3701">
        <f>YEAR(B3701)</f>
        <v/>
      </c>
      <c r="B3701">
        <f>'Input EIA Imports Petroleum'!A3700</f>
        <v/>
      </c>
      <c r="C3701">
        <f>'Input EIA Imports Petroleum'!K3700</f>
        <v/>
      </c>
      <c r="D3701">
        <f>'Input EIA Imports Petroleum'!L3700</f>
        <v/>
      </c>
      <c r="E3701">
        <f>VLOOKUP('Input EIA Imports Petroleum'!$E3700,'EIA Petroleum Classification'!$A:$B,2,FALSE)</f>
        <v/>
      </c>
    </row>
    <row r="3702" spans="1:5">
      <c r="A3702">
        <f>YEAR(B3702)</f>
        <v/>
      </c>
      <c r="B3702">
        <f>'Input EIA Imports Petroleum'!A3701</f>
        <v/>
      </c>
      <c r="C3702">
        <f>'Input EIA Imports Petroleum'!K3701</f>
        <v/>
      </c>
      <c r="D3702">
        <f>'Input EIA Imports Petroleum'!L3701</f>
        <v/>
      </c>
      <c r="E3702">
        <f>VLOOKUP('Input EIA Imports Petroleum'!$E3701,'EIA Petroleum Classification'!$A:$B,2,FALSE)</f>
        <v/>
      </c>
    </row>
    <row r="3703" spans="1:5">
      <c r="A3703">
        <f>YEAR(B3703)</f>
        <v/>
      </c>
      <c r="B3703">
        <f>'Input EIA Imports Petroleum'!A3702</f>
        <v/>
      </c>
      <c r="C3703">
        <f>'Input EIA Imports Petroleum'!K3702</f>
        <v/>
      </c>
      <c r="D3703">
        <f>'Input EIA Imports Petroleum'!L3702</f>
        <v/>
      </c>
      <c r="E3703">
        <f>VLOOKUP('Input EIA Imports Petroleum'!$E3702,'EIA Petroleum Classification'!$A:$B,2,FALSE)</f>
        <v/>
      </c>
    </row>
    <row r="3704" spans="1:5">
      <c r="A3704">
        <f>YEAR(B3704)</f>
        <v/>
      </c>
      <c r="B3704">
        <f>'Input EIA Imports Petroleum'!A3703</f>
        <v/>
      </c>
      <c r="C3704">
        <f>'Input EIA Imports Petroleum'!K3703</f>
        <v/>
      </c>
      <c r="D3704">
        <f>'Input EIA Imports Petroleum'!L3703</f>
        <v/>
      </c>
      <c r="E3704">
        <f>VLOOKUP('Input EIA Imports Petroleum'!$E3703,'EIA Petroleum Classification'!$A:$B,2,FALSE)</f>
        <v/>
      </c>
    </row>
    <row r="3705" spans="1:5">
      <c r="A3705">
        <f>YEAR(B3705)</f>
        <v/>
      </c>
      <c r="B3705">
        <f>'Input EIA Imports Petroleum'!A3704</f>
        <v/>
      </c>
      <c r="C3705">
        <f>'Input EIA Imports Petroleum'!K3704</f>
        <v/>
      </c>
      <c r="D3705">
        <f>'Input EIA Imports Petroleum'!L3704</f>
        <v/>
      </c>
      <c r="E3705">
        <f>VLOOKUP('Input EIA Imports Petroleum'!$E3704,'EIA Petroleum Classification'!$A:$B,2,FALSE)</f>
        <v/>
      </c>
    </row>
    <row r="3706" spans="1:5">
      <c r="A3706">
        <f>YEAR(B3706)</f>
        <v/>
      </c>
      <c r="B3706">
        <f>'Input EIA Imports Petroleum'!A3705</f>
        <v/>
      </c>
      <c r="C3706">
        <f>'Input EIA Imports Petroleum'!K3705</f>
        <v/>
      </c>
      <c r="D3706">
        <f>'Input EIA Imports Petroleum'!L3705</f>
        <v/>
      </c>
      <c r="E3706">
        <f>VLOOKUP('Input EIA Imports Petroleum'!$E3705,'EIA Petroleum Classification'!$A:$B,2,FALSE)</f>
        <v/>
      </c>
    </row>
    <row r="3707" spans="1:5">
      <c r="A3707">
        <f>YEAR(B3707)</f>
        <v/>
      </c>
      <c r="B3707">
        <f>'Input EIA Imports Petroleum'!A3706</f>
        <v/>
      </c>
      <c r="C3707">
        <f>'Input EIA Imports Petroleum'!K3706</f>
        <v/>
      </c>
      <c r="D3707">
        <f>'Input EIA Imports Petroleum'!L3706</f>
        <v/>
      </c>
      <c r="E3707">
        <f>VLOOKUP('Input EIA Imports Petroleum'!$E3706,'EIA Petroleum Classification'!$A:$B,2,FALSE)</f>
        <v/>
      </c>
    </row>
    <row r="3708" spans="1:5">
      <c r="A3708">
        <f>YEAR(B3708)</f>
        <v/>
      </c>
      <c r="B3708">
        <f>'Input EIA Imports Petroleum'!A3707</f>
        <v/>
      </c>
      <c r="C3708">
        <f>'Input EIA Imports Petroleum'!K3707</f>
        <v/>
      </c>
      <c r="D3708">
        <f>'Input EIA Imports Petroleum'!L3707</f>
        <v/>
      </c>
      <c r="E3708">
        <f>VLOOKUP('Input EIA Imports Petroleum'!$E3707,'EIA Petroleum Classification'!$A:$B,2,FALSE)</f>
        <v/>
      </c>
    </row>
    <row r="3709" spans="1:5">
      <c r="A3709">
        <f>YEAR(B3709)</f>
        <v/>
      </c>
      <c r="B3709">
        <f>'Input EIA Imports Petroleum'!A3708</f>
        <v/>
      </c>
      <c r="C3709">
        <f>'Input EIA Imports Petroleum'!K3708</f>
        <v/>
      </c>
      <c r="D3709">
        <f>'Input EIA Imports Petroleum'!L3708</f>
        <v/>
      </c>
      <c r="E3709">
        <f>VLOOKUP('Input EIA Imports Petroleum'!$E3708,'EIA Petroleum Classification'!$A:$B,2,FALSE)</f>
        <v/>
      </c>
    </row>
    <row r="3710" spans="1:5">
      <c r="A3710">
        <f>YEAR(B3710)</f>
        <v/>
      </c>
      <c r="B3710">
        <f>'Input EIA Imports Petroleum'!A3709</f>
        <v/>
      </c>
      <c r="C3710">
        <f>'Input EIA Imports Petroleum'!K3709</f>
        <v/>
      </c>
      <c r="D3710">
        <f>'Input EIA Imports Petroleum'!L3709</f>
        <v/>
      </c>
      <c r="E3710">
        <f>VLOOKUP('Input EIA Imports Petroleum'!$E3709,'EIA Petroleum Classification'!$A:$B,2,FALSE)</f>
        <v/>
      </c>
    </row>
    <row r="3711" spans="1:5">
      <c r="A3711">
        <f>YEAR(B3711)</f>
        <v/>
      </c>
      <c r="B3711">
        <f>'Input EIA Imports Petroleum'!A3710</f>
        <v/>
      </c>
      <c r="C3711">
        <f>'Input EIA Imports Petroleum'!K3710</f>
        <v/>
      </c>
      <c r="D3711">
        <f>'Input EIA Imports Petroleum'!L3710</f>
        <v/>
      </c>
      <c r="E3711">
        <f>VLOOKUP('Input EIA Imports Petroleum'!$E3710,'EIA Petroleum Classification'!$A:$B,2,FALSE)</f>
        <v/>
      </c>
    </row>
    <row r="3712" spans="1:5">
      <c r="A3712">
        <f>YEAR(B3712)</f>
        <v/>
      </c>
      <c r="B3712">
        <f>'Input EIA Imports Petroleum'!A3711</f>
        <v/>
      </c>
      <c r="C3712">
        <f>'Input EIA Imports Petroleum'!K3711</f>
        <v/>
      </c>
      <c r="D3712">
        <f>'Input EIA Imports Petroleum'!L3711</f>
        <v/>
      </c>
      <c r="E3712">
        <f>VLOOKUP('Input EIA Imports Petroleum'!$E3711,'EIA Petroleum Classification'!$A:$B,2,FALSE)</f>
        <v/>
      </c>
    </row>
    <row r="3713" spans="1:5">
      <c r="A3713">
        <f>YEAR(B3713)</f>
        <v/>
      </c>
      <c r="B3713">
        <f>'Input EIA Imports Petroleum'!A3712</f>
        <v/>
      </c>
      <c r="C3713">
        <f>'Input EIA Imports Petroleum'!K3712</f>
        <v/>
      </c>
      <c r="D3713">
        <f>'Input EIA Imports Petroleum'!L3712</f>
        <v/>
      </c>
      <c r="E3713">
        <f>VLOOKUP('Input EIA Imports Petroleum'!$E3712,'EIA Petroleum Classification'!$A:$B,2,FALSE)</f>
        <v/>
      </c>
    </row>
    <row r="3714" spans="1:5">
      <c r="A3714">
        <f>YEAR(B3714)</f>
        <v/>
      </c>
      <c r="B3714">
        <f>'Input EIA Imports Petroleum'!A3713</f>
        <v/>
      </c>
      <c r="C3714">
        <f>'Input EIA Imports Petroleum'!K3713</f>
        <v/>
      </c>
      <c r="D3714">
        <f>'Input EIA Imports Petroleum'!L3713</f>
        <v/>
      </c>
      <c r="E3714">
        <f>VLOOKUP('Input EIA Imports Petroleum'!$E3713,'EIA Petroleum Classification'!$A:$B,2,FALSE)</f>
        <v/>
      </c>
    </row>
    <row r="3715" spans="1:5">
      <c r="A3715">
        <f>YEAR(B3715)</f>
        <v/>
      </c>
      <c r="B3715">
        <f>'Input EIA Imports Petroleum'!A3714</f>
        <v/>
      </c>
      <c r="C3715">
        <f>'Input EIA Imports Petroleum'!K3714</f>
        <v/>
      </c>
      <c r="D3715">
        <f>'Input EIA Imports Petroleum'!L3714</f>
        <v/>
      </c>
      <c r="E3715">
        <f>VLOOKUP('Input EIA Imports Petroleum'!$E3714,'EIA Petroleum Classification'!$A:$B,2,FALSE)</f>
        <v/>
      </c>
    </row>
    <row r="3716" spans="1:5">
      <c r="A3716">
        <f>YEAR(B3716)</f>
        <v/>
      </c>
      <c r="B3716">
        <f>'Input EIA Imports Petroleum'!A3715</f>
        <v/>
      </c>
      <c r="C3716">
        <f>'Input EIA Imports Petroleum'!K3715</f>
        <v/>
      </c>
      <c r="D3716">
        <f>'Input EIA Imports Petroleum'!L3715</f>
        <v/>
      </c>
      <c r="E3716">
        <f>VLOOKUP('Input EIA Imports Petroleum'!$E3715,'EIA Petroleum Classification'!$A:$B,2,FALSE)</f>
        <v/>
      </c>
    </row>
    <row r="3717" spans="1:5">
      <c r="A3717">
        <f>YEAR(B3717)</f>
        <v/>
      </c>
      <c r="B3717">
        <f>'Input EIA Imports Petroleum'!A3716</f>
        <v/>
      </c>
      <c r="C3717">
        <f>'Input EIA Imports Petroleum'!K3716</f>
        <v/>
      </c>
      <c r="D3717">
        <f>'Input EIA Imports Petroleum'!L3716</f>
        <v/>
      </c>
      <c r="E3717">
        <f>VLOOKUP('Input EIA Imports Petroleum'!$E3716,'EIA Petroleum Classification'!$A:$B,2,FALSE)</f>
        <v/>
      </c>
    </row>
    <row r="3718" spans="1:5">
      <c r="A3718">
        <f>YEAR(B3718)</f>
        <v/>
      </c>
      <c r="B3718">
        <f>'Input EIA Imports Petroleum'!A3717</f>
        <v/>
      </c>
      <c r="C3718">
        <f>'Input EIA Imports Petroleum'!K3717</f>
        <v/>
      </c>
      <c r="D3718">
        <f>'Input EIA Imports Petroleum'!L3717</f>
        <v/>
      </c>
      <c r="E3718">
        <f>VLOOKUP('Input EIA Imports Petroleum'!$E3717,'EIA Petroleum Classification'!$A:$B,2,FALSE)</f>
        <v/>
      </c>
    </row>
    <row r="3719" spans="1:5">
      <c r="A3719">
        <f>YEAR(B3719)</f>
        <v/>
      </c>
      <c r="B3719">
        <f>'Input EIA Imports Petroleum'!A3718</f>
        <v/>
      </c>
      <c r="C3719">
        <f>'Input EIA Imports Petroleum'!K3718</f>
        <v/>
      </c>
      <c r="D3719">
        <f>'Input EIA Imports Petroleum'!L3718</f>
        <v/>
      </c>
      <c r="E3719">
        <f>VLOOKUP('Input EIA Imports Petroleum'!$E3718,'EIA Petroleum Classification'!$A:$B,2,FALSE)</f>
        <v/>
      </c>
    </row>
    <row r="3720" spans="1:5">
      <c r="A3720">
        <f>YEAR(B3720)</f>
        <v/>
      </c>
      <c r="B3720">
        <f>'Input EIA Imports Petroleum'!A3719</f>
        <v/>
      </c>
      <c r="C3720">
        <f>'Input EIA Imports Petroleum'!K3719</f>
        <v/>
      </c>
      <c r="D3720">
        <f>'Input EIA Imports Petroleum'!L3719</f>
        <v/>
      </c>
      <c r="E3720">
        <f>VLOOKUP('Input EIA Imports Petroleum'!$E3719,'EIA Petroleum Classification'!$A:$B,2,FALSE)</f>
        <v/>
      </c>
    </row>
    <row r="3721" spans="1:5">
      <c r="A3721">
        <f>YEAR(B3721)</f>
        <v/>
      </c>
      <c r="B3721">
        <f>'Input EIA Imports Petroleum'!A3720</f>
        <v/>
      </c>
      <c r="C3721">
        <f>'Input EIA Imports Petroleum'!K3720</f>
        <v/>
      </c>
      <c r="D3721">
        <f>'Input EIA Imports Petroleum'!L3720</f>
        <v/>
      </c>
      <c r="E3721">
        <f>VLOOKUP('Input EIA Imports Petroleum'!$E3720,'EIA Petroleum Classification'!$A:$B,2,FALSE)</f>
        <v/>
      </c>
    </row>
    <row r="3722" spans="1:5">
      <c r="A3722">
        <f>YEAR(B3722)</f>
        <v/>
      </c>
      <c r="B3722">
        <f>'Input EIA Imports Petroleum'!A3721</f>
        <v/>
      </c>
      <c r="C3722">
        <f>'Input EIA Imports Petroleum'!K3721</f>
        <v/>
      </c>
      <c r="D3722">
        <f>'Input EIA Imports Petroleum'!L3721</f>
        <v/>
      </c>
      <c r="E3722">
        <f>VLOOKUP('Input EIA Imports Petroleum'!$E3721,'EIA Petroleum Classification'!$A:$B,2,FALSE)</f>
        <v/>
      </c>
    </row>
    <row r="3723" spans="1:5">
      <c r="A3723">
        <f>YEAR(B3723)</f>
        <v/>
      </c>
      <c r="B3723">
        <f>'Input EIA Imports Petroleum'!A3722</f>
        <v/>
      </c>
      <c r="C3723">
        <f>'Input EIA Imports Petroleum'!K3722</f>
        <v/>
      </c>
      <c r="D3723">
        <f>'Input EIA Imports Petroleum'!L3722</f>
        <v/>
      </c>
      <c r="E3723">
        <f>VLOOKUP('Input EIA Imports Petroleum'!$E3722,'EIA Petroleum Classification'!$A:$B,2,FALSE)</f>
        <v/>
      </c>
    </row>
    <row r="3724" spans="1:5">
      <c r="A3724">
        <f>YEAR(B3724)</f>
        <v/>
      </c>
      <c r="B3724">
        <f>'Input EIA Imports Petroleum'!A3723</f>
        <v/>
      </c>
      <c r="C3724">
        <f>'Input EIA Imports Petroleum'!K3723</f>
        <v/>
      </c>
      <c r="D3724">
        <f>'Input EIA Imports Petroleum'!L3723</f>
        <v/>
      </c>
      <c r="E3724">
        <f>VLOOKUP('Input EIA Imports Petroleum'!$E3723,'EIA Petroleum Classification'!$A:$B,2,FALSE)</f>
        <v/>
      </c>
    </row>
    <row r="3725" spans="1:5">
      <c r="A3725">
        <f>YEAR(B3725)</f>
        <v/>
      </c>
      <c r="B3725">
        <f>'Input EIA Imports Petroleum'!A3724</f>
        <v/>
      </c>
      <c r="C3725">
        <f>'Input EIA Imports Petroleum'!K3724</f>
        <v/>
      </c>
      <c r="D3725">
        <f>'Input EIA Imports Petroleum'!L3724</f>
        <v/>
      </c>
      <c r="E3725">
        <f>VLOOKUP('Input EIA Imports Petroleum'!$E3724,'EIA Petroleum Classification'!$A:$B,2,FALSE)</f>
        <v/>
      </c>
    </row>
    <row r="3726" spans="1:5">
      <c r="A3726">
        <f>YEAR(B3726)</f>
        <v/>
      </c>
      <c r="B3726">
        <f>'Input EIA Imports Petroleum'!A3725</f>
        <v/>
      </c>
      <c r="C3726">
        <f>'Input EIA Imports Petroleum'!K3725</f>
        <v/>
      </c>
      <c r="D3726">
        <f>'Input EIA Imports Petroleum'!L3725</f>
        <v/>
      </c>
      <c r="E3726">
        <f>VLOOKUP('Input EIA Imports Petroleum'!$E3725,'EIA Petroleum Classification'!$A:$B,2,FALSE)</f>
        <v/>
      </c>
    </row>
    <row r="3727" spans="1:5">
      <c r="A3727">
        <f>YEAR(B3727)</f>
        <v/>
      </c>
      <c r="B3727">
        <f>'Input EIA Imports Petroleum'!A3726</f>
        <v/>
      </c>
      <c r="C3727">
        <f>'Input EIA Imports Petroleum'!K3726</f>
        <v/>
      </c>
      <c r="D3727">
        <f>'Input EIA Imports Petroleum'!L3726</f>
        <v/>
      </c>
      <c r="E3727">
        <f>VLOOKUP('Input EIA Imports Petroleum'!$E3726,'EIA Petroleum Classification'!$A:$B,2,FALSE)</f>
        <v/>
      </c>
    </row>
    <row r="3728" spans="1:5">
      <c r="A3728">
        <f>YEAR(B3728)</f>
        <v/>
      </c>
      <c r="B3728">
        <f>'Input EIA Imports Petroleum'!A3727</f>
        <v/>
      </c>
      <c r="C3728">
        <f>'Input EIA Imports Petroleum'!K3727</f>
        <v/>
      </c>
      <c r="D3728">
        <f>'Input EIA Imports Petroleum'!L3727</f>
        <v/>
      </c>
      <c r="E3728">
        <f>VLOOKUP('Input EIA Imports Petroleum'!$E3727,'EIA Petroleum Classification'!$A:$B,2,FALSE)</f>
        <v/>
      </c>
    </row>
    <row r="3729" spans="1:5">
      <c r="A3729">
        <f>YEAR(B3729)</f>
        <v/>
      </c>
      <c r="B3729">
        <f>'Input EIA Imports Petroleum'!A3728</f>
        <v/>
      </c>
      <c r="C3729">
        <f>'Input EIA Imports Petroleum'!K3728</f>
        <v/>
      </c>
      <c r="D3729">
        <f>'Input EIA Imports Petroleum'!L3728</f>
        <v/>
      </c>
      <c r="E3729">
        <f>VLOOKUP('Input EIA Imports Petroleum'!$E3728,'EIA Petroleum Classification'!$A:$B,2,FALSE)</f>
        <v/>
      </c>
    </row>
    <row r="3730" spans="1:5">
      <c r="A3730">
        <f>YEAR(B3730)</f>
        <v/>
      </c>
      <c r="B3730">
        <f>'Input EIA Imports Petroleum'!A3729</f>
        <v/>
      </c>
      <c r="C3730">
        <f>'Input EIA Imports Petroleum'!K3729</f>
        <v/>
      </c>
      <c r="D3730">
        <f>'Input EIA Imports Petroleum'!L3729</f>
        <v/>
      </c>
      <c r="E3730">
        <f>VLOOKUP('Input EIA Imports Petroleum'!$E3729,'EIA Petroleum Classification'!$A:$B,2,FALSE)</f>
        <v/>
      </c>
    </row>
    <row r="3731" spans="1:5">
      <c r="A3731">
        <f>YEAR(B3731)</f>
        <v/>
      </c>
      <c r="B3731">
        <f>'Input EIA Imports Petroleum'!A3730</f>
        <v/>
      </c>
      <c r="C3731">
        <f>'Input EIA Imports Petroleum'!K3730</f>
        <v/>
      </c>
      <c r="D3731">
        <f>'Input EIA Imports Petroleum'!L3730</f>
        <v/>
      </c>
      <c r="E3731">
        <f>VLOOKUP('Input EIA Imports Petroleum'!$E3730,'EIA Petroleum Classification'!$A:$B,2,FALSE)</f>
        <v/>
      </c>
    </row>
    <row r="3732" spans="1:5">
      <c r="A3732">
        <f>YEAR(B3732)</f>
        <v/>
      </c>
      <c r="B3732">
        <f>'Input EIA Imports Petroleum'!A3731</f>
        <v/>
      </c>
      <c r="C3732">
        <f>'Input EIA Imports Petroleum'!K3731</f>
        <v/>
      </c>
      <c r="D3732">
        <f>'Input EIA Imports Petroleum'!L3731</f>
        <v/>
      </c>
      <c r="E3732">
        <f>VLOOKUP('Input EIA Imports Petroleum'!$E3731,'EIA Petroleum Classification'!$A:$B,2,FALSE)</f>
        <v/>
      </c>
    </row>
    <row r="3733" spans="1:5">
      <c r="A3733">
        <f>YEAR(B3733)</f>
        <v/>
      </c>
      <c r="B3733">
        <f>'Input EIA Imports Petroleum'!A3732</f>
        <v/>
      </c>
      <c r="C3733">
        <f>'Input EIA Imports Petroleum'!K3732</f>
        <v/>
      </c>
      <c r="D3733">
        <f>'Input EIA Imports Petroleum'!L3732</f>
        <v/>
      </c>
      <c r="E3733">
        <f>VLOOKUP('Input EIA Imports Petroleum'!$E3732,'EIA Petroleum Classification'!$A:$B,2,FALSE)</f>
        <v/>
      </c>
    </row>
    <row r="3734" spans="1:5">
      <c r="A3734">
        <f>YEAR(B3734)</f>
        <v/>
      </c>
      <c r="B3734">
        <f>'Input EIA Imports Petroleum'!A3733</f>
        <v/>
      </c>
      <c r="C3734">
        <f>'Input EIA Imports Petroleum'!K3733</f>
        <v/>
      </c>
      <c r="D3734">
        <f>'Input EIA Imports Petroleum'!L3733</f>
        <v/>
      </c>
      <c r="E3734">
        <f>VLOOKUP('Input EIA Imports Petroleum'!$E3733,'EIA Petroleum Classification'!$A:$B,2,FALSE)</f>
        <v/>
      </c>
    </row>
    <row r="3735" spans="1:5">
      <c r="A3735">
        <f>YEAR(B3735)</f>
        <v/>
      </c>
      <c r="B3735">
        <f>'Input EIA Imports Petroleum'!A3734</f>
        <v/>
      </c>
      <c r="C3735">
        <f>'Input EIA Imports Petroleum'!K3734</f>
        <v/>
      </c>
      <c r="D3735">
        <f>'Input EIA Imports Petroleum'!L3734</f>
        <v/>
      </c>
      <c r="E3735">
        <f>VLOOKUP('Input EIA Imports Petroleum'!$E3734,'EIA Petroleum Classification'!$A:$B,2,FALSE)</f>
        <v/>
      </c>
    </row>
    <row r="3736" spans="1:5">
      <c r="A3736">
        <f>YEAR(B3736)</f>
        <v/>
      </c>
      <c r="B3736">
        <f>'Input EIA Imports Petroleum'!A3735</f>
        <v/>
      </c>
      <c r="C3736">
        <f>'Input EIA Imports Petroleum'!K3735</f>
        <v/>
      </c>
      <c r="D3736">
        <f>'Input EIA Imports Petroleum'!L3735</f>
        <v/>
      </c>
      <c r="E3736">
        <f>VLOOKUP('Input EIA Imports Petroleum'!$E3735,'EIA Petroleum Classification'!$A:$B,2,FALSE)</f>
        <v/>
      </c>
    </row>
    <row r="3737" spans="1:5">
      <c r="A3737">
        <f>YEAR(B3737)</f>
        <v/>
      </c>
      <c r="B3737">
        <f>'Input EIA Imports Petroleum'!A3736</f>
        <v/>
      </c>
      <c r="C3737">
        <f>'Input EIA Imports Petroleum'!K3736</f>
        <v/>
      </c>
      <c r="D3737">
        <f>'Input EIA Imports Petroleum'!L3736</f>
        <v/>
      </c>
      <c r="E3737">
        <f>VLOOKUP('Input EIA Imports Petroleum'!$E3736,'EIA Petroleum Classification'!$A:$B,2,FALSE)</f>
        <v/>
      </c>
    </row>
    <row r="3738" spans="1:5">
      <c r="A3738">
        <f>YEAR(B3738)</f>
        <v/>
      </c>
      <c r="B3738">
        <f>'Input EIA Imports Petroleum'!A3737</f>
        <v/>
      </c>
      <c r="C3738">
        <f>'Input EIA Imports Petroleum'!K3737</f>
        <v/>
      </c>
      <c r="D3738">
        <f>'Input EIA Imports Petroleum'!L3737</f>
        <v/>
      </c>
      <c r="E3738">
        <f>VLOOKUP('Input EIA Imports Petroleum'!$E3737,'EIA Petroleum Classification'!$A:$B,2,FALSE)</f>
        <v/>
      </c>
    </row>
    <row r="3739" spans="1:5">
      <c r="A3739">
        <f>YEAR(B3739)</f>
        <v/>
      </c>
      <c r="B3739">
        <f>'Input EIA Imports Petroleum'!A3738</f>
        <v/>
      </c>
      <c r="C3739">
        <f>'Input EIA Imports Petroleum'!K3738</f>
        <v/>
      </c>
      <c r="D3739">
        <f>'Input EIA Imports Petroleum'!L3738</f>
        <v/>
      </c>
      <c r="E3739">
        <f>VLOOKUP('Input EIA Imports Petroleum'!$E3738,'EIA Petroleum Classification'!$A:$B,2,FALSE)</f>
        <v/>
      </c>
    </row>
    <row r="3740" spans="1:5">
      <c r="A3740">
        <f>YEAR(B3740)</f>
        <v/>
      </c>
      <c r="B3740">
        <f>'Input EIA Imports Petroleum'!A3739</f>
        <v/>
      </c>
      <c r="C3740">
        <f>'Input EIA Imports Petroleum'!K3739</f>
        <v/>
      </c>
      <c r="D3740">
        <f>'Input EIA Imports Petroleum'!L3739</f>
        <v/>
      </c>
      <c r="E3740">
        <f>VLOOKUP('Input EIA Imports Petroleum'!$E3739,'EIA Petroleum Classification'!$A:$B,2,FALSE)</f>
        <v/>
      </c>
    </row>
    <row r="3741" spans="1:5">
      <c r="A3741">
        <f>YEAR(B3741)</f>
        <v/>
      </c>
      <c r="B3741">
        <f>'Input EIA Imports Petroleum'!A3740</f>
        <v/>
      </c>
      <c r="C3741">
        <f>'Input EIA Imports Petroleum'!K3740</f>
        <v/>
      </c>
      <c r="D3741">
        <f>'Input EIA Imports Petroleum'!L3740</f>
        <v/>
      </c>
      <c r="E3741">
        <f>VLOOKUP('Input EIA Imports Petroleum'!$E3740,'EIA Petroleum Classification'!$A:$B,2,FALSE)</f>
        <v/>
      </c>
    </row>
    <row r="3742" spans="1:5">
      <c r="A3742">
        <f>YEAR(B3742)</f>
        <v/>
      </c>
      <c r="B3742">
        <f>'Input EIA Imports Petroleum'!A3741</f>
        <v/>
      </c>
      <c r="C3742">
        <f>'Input EIA Imports Petroleum'!K3741</f>
        <v/>
      </c>
      <c r="D3742">
        <f>'Input EIA Imports Petroleum'!L3741</f>
        <v/>
      </c>
      <c r="E3742">
        <f>VLOOKUP('Input EIA Imports Petroleum'!$E3741,'EIA Petroleum Classification'!$A:$B,2,FALSE)</f>
        <v/>
      </c>
    </row>
    <row r="3743" spans="1:5">
      <c r="A3743">
        <f>YEAR(B3743)</f>
        <v/>
      </c>
      <c r="B3743">
        <f>'Input EIA Imports Petroleum'!A3742</f>
        <v/>
      </c>
      <c r="C3743">
        <f>'Input EIA Imports Petroleum'!K3742</f>
        <v/>
      </c>
      <c r="D3743">
        <f>'Input EIA Imports Petroleum'!L3742</f>
        <v/>
      </c>
      <c r="E3743">
        <f>VLOOKUP('Input EIA Imports Petroleum'!$E3742,'EIA Petroleum Classification'!$A:$B,2,FALSE)</f>
        <v/>
      </c>
    </row>
    <row r="3744" spans="1:5">
      <c r="A3744">
        <f>YEAR(B3744)</f>
        <v/>
      </c>
      <c r="B3744">
        <f>'Input EIA Imports Petroleum'!A3743</f>
        <v/>
      </c>
      <c r="C3744">
        <f>'Input EIA Imports Petroleum'!K3743</f>
        <v/>
      </c>
      <c r="D3744">
        <f>'Input EIA Imports Petroleum'!L3743</f>
        <v/>
      </c>
      <c r="E3744">
        <f>VLOOKUP('Input EIA Imports Petroleum'!$E3743,'EIA Petroleum Classification'!$A:$B,2,FALSE)</f>
        <v/>
      </c>
    </row>
    <row r="3745" spans="1:5">
      <c r="A3745">
        <f>YEAR(B3745)</f>
        <v/>
      </c>
      <c r="B3745">
        <f>'Input EIA Imports Petroleum'!A3744</f>
        <v/>
      </c>
      <c r="C3745">
        <f>'Input EIA Imports Petroleum'!K3744</f>
        <v/>
      </c>
      <c r="D3745">
        <f>'Input EIA Imports Petroleum'!L3744</f>
        <v/>
      </c>
      <c r="E3745">
        <f>VLOOKUP('Input EIA Imports Petroleum'!$E3744,'EIA Petroleum Classification'!$A:$B,2,FALSE)</f>
        <v/>
      </c>
    </row>
    <row r="3746" spans="1:5">
      <c r="A3746">
        <f>YEAR(B3746)</f>
        <v/>
      </c>
      <c r="B3746">
        <f>'Input EIA Imports Petroleum'!A3745</f>
        <v/>
      </c>
      <c r="C3746">
        <f>'Input EIA Imports Petroleum'!K3745</f>
        <v/>
      </c>
      <c r="D3746">
        <f>'Input EIA Imports Petroleum'!L3745</f>
        <v/>
      </c>
      <c r="E3746">
        <f>VLOOKUP('Input EIA Imports Petroleum'!$E3745,'EIA Petroleum Classification'!$A:$B,2,FALSE)</f>
        <v/>
      </c>
    </row>
    <row r="3747" spans="1:5">
      <c r="A3747">
        <f>YEAR(B3747)</f>
        <v/>
      </c>
      <c r="B3747">
        <f>'Input EIA Imports Petroleum'!A3746</f>
        <v/>
      </c>
      <c r="C3747">
        <f>'Input EIA Imports Petroleum'!K3746</f>
        <v/>
      </c>
      <c r="D3747">
        <f>'Input EIA Imports Petroleum'!L3746</f>
        <v/>
      </c>
      <c r="E3747">
        <f>VLOOKUP('Input EIA Imports Petroleum'!$E3746,'EIA Petroleum Classification'!$A:$B,2,FALSE)</f>
        <v/>
      </c>
    </row>
    <row r="3748" spans="1:5">
      <c r="A3748">
        <f>YEAR(B3748)</f>
        <v/>
      </c>
      <c r="B3748">
        <f>'Input EIA Imports Petroleum'!A3747</f>
        <v/>
      </c>
      <c r="C3748">
        <f>'Input EIA Imports Petroleum'!K3747</f>
        <v/>
      </c>
      <c r="D3748">
        <f>'Input EIA Imports Petroleum'!L3747</f>
        <v/>
      </c>
      <c r="E3748">
        <f>VLOOKUP('Input EIA Imports Petroleum'!$E3747,'EIA Petroleum Classification'!$A:$B,2,FALSE)</f>
        <v/>
      </c>
    </row>
    <row r="3749" spans="1:5">
      <c r="A3749">
        <f>YEAR(B3749)</f>
        <v/>
      </c>
      <c r="B3749">
        <f>'Input EIA Imports Petroleum'!A3748</f>
        <v/>
      </c>
      <c r="C3749">
        <f>'Input EIA Imports Petroleum'!K3748</f>
        <v/>
      </c>
      <c r="D3749">
        <f>'Input EIA Imports Petroleum'!L3748</f>
        <v/>
      </c>
      <c r="E3749">
        <f>VLOOKUP('Input EIA Imports Petroleum'!$E3748,'EIA Petroleum Classification'!$A:$B,2,FALSE)</f>
        <v/>
      </c>
    </row>
    <row r="3750" spans="1:5">
      <c r="A3750">
        <f>YEAR(B3750)</f>
        <v/>
      </c>
      <c r="B3750">
        <f>'Input EIA Imports Petroleum'!A3749</f>
        <v/>
      </c>
      <c r="C3750">
        <f>'Input EIA Imports Petroleum'!K3749</f>
        <v/>
      </c>
      <c r="D3750">
        <f>'Input EIA Imports Petroleum'!L3749</f>
        <v/>
      </c>
      <c r="E3750">
        <f>VLOOKUP('Input EIA Imports Petroleum'!$E3749,'EIA Petroleum Classification'!$A:$B,2,FALSE)</f>
        <v/>
      </c>
    </row>
    <row r="3751" spans="1:5">
      <c r="A3751">
        <f>YEAR(B3751)</f>
        <v/>
      </c>
      <c r="B3751">
        <f>'Input EIA Imports Petroleum'!A3750</f>
        <v/>
      </c>
      <c r="C3751">
        <f>'Input EIA Imports Petroleum'!K3750</f>
        <v/>
      </c>
      <c r="D3751">
        <f>'Input EIA Imports Petroleum'!L3750</f>
        <v/>
      </c>
      <c r="E3751">
        <f>VLOOKUP('Input EIA Imports Petroleum'!$E3750,'EIA Petroleum Classification'!$A:$B,2,FALSE)</f>
        <v/>
      </c>
    </row>
    <row r="3752" spans="1:5">
      <c r="A3752">
        <f>YEAR(B3752)</f>
        <v/>
      </c>
      <c r="B3752">
        <f>'Input EIA Imports Petroleum'!A3751</f>
        <v/>
      </c>
      <c r="C3752">
        <f>'Input EIA Imports Petroleum'!K3751</f>
        <v/>
      </c>
      <c r="D3752">
        <f>'Input EIA Imports Petroleum'!L3751</f>
        <v/>
      </c>
      <c r="E3752">
        <f>VLOOKUP('Input EIA Imports Petroleum'!$E3751,'EIA Petroleum Classification'!$A:$B,2,FALSE)</f>
        <v/>
      </c>
    </row>
    <row r="3753" spans="1:5">
      <c r="A3753">
        <f>YEAR(B3753)</f>
        <v/>
      </c>
      <c r="B3753">
        <f>'Input EIA Imports Petroleum'!A3752</f>
        <v/>
      </c>
      <c r="C3753">
        <f>'Input EIA Imports Petroleum'!K3752</f>
        <v/>
      </c>
      <c r="D3753">
        <f>'Input EIA Imports Petroleum'!L3752</f>
        <v/>
      </c>
      <c r="E3753">
        <f>VLOOKUP('Input EIA Imports Petroleum'!$E3752,'EIA Petroleum Classification'!$A:$B,2,FALSE)</f>
        <v/>
      </c>
    </row>
    <row r="3754" spans="1:5">
      <c r="A3754">
        <f>YEAR(B3754)</f>
        <v/>
      </c>
      <c r="B3754">
        <f>'Input EIA Imports Petroleum'!A3753</f>
        <v/>
      </c>
      <c r="C3754">
        <f>'Input EIA Imports Petroleum'!K3753</f>
        <v/>
      </c>
      <c r="D3754">
        <f>'Input EIA Imports Petroleum'!L3753</f>
        <v/>
      </c>
      <c r="E3754">
        <f>VLOOKUP('Input EIA Imports Petroleum'!$E3753,'EIA Petroleum Classification'!$A:$B,2,FALSE)</f>
        <v/>
      </c>
    </row>
    <row r="3755" spans="1:5">
      <c r="A3755">
        <f>YEAR(B3755)</f>
        <v/>
      </c>
      <c r="B3755">
        <f>'Input EIA Imports Petroleum'!A3754</f>
        <v/>
      </c>
      <c r="C3755">
        <f>'Input EIA Imports Petroleum'!K3754</f>
        <v/>
      </c>
      <c r="D3755">
        <f>'Input EIA Imports Petroleum'!L3754</f>
        <v/>
      </c>
      <c r="E3755">
        <f>VLOOKUP('Input EIA Imports Petroleum'!$E3754,'EIA Petroleum Classification'!$A:$B,2,FALSE)</f>
        <v/>
      </c>
    </row>
    <row r="3756" spans="1:5">
      <c r="A3756">
        <f>YEAR(B3756)</f>
        <v/>
      </c>
      <c r="B3756">
        <f>'Input EIA Imports Petroleum'!A3755</f>
        <v/>
      </c>
      <c r="C3756">
        <f>'Input EIA Imports Petroleum'!K3755</f>
        <v/>
      </c>
      <c r="D3756">
        <f>'Input EIA Imports Petroleum'!L3755</f>
        <v/>
      </c>
      <c r="E3756">
        <f>VLOOKUP('Input EIA Imports Petroleum'!$E3755,'EIA Petroleum Classification'!$A:$B,2,FALSE)</f>
        <v/>
      </c>
    </row>
    <row r="3757" spans="1:5">
      <c r="A3757">
        <f>YEAR(B3757)</f>
        <v/>
      </c>
      <c r="B3757">
        <f>'Input EIA Imports Petroleum'!A3756</f>
        <v/>
      </c>
      <c r="C3757">
        <f>'Input EIA Imports Petroleum'!K3756</f>
        <v/>
      </c>
      <c r="D3757">
        <f>'Input EIA Imports Petroleum'!L3756</f>
        <v/>
      </c>
      <c r="E3757">
        <f>VLOOKUP('Input EIA Imports Petroleum'!$E3756,'EIA Petroleum Classification'!$A:$B,2,FALSE)</f>
        <v/>
      </c>
    </row>
    <row r="3758" spans="1:5">
      <c r="A3758">
        <f>YEAR(B3758)</f>
        <v/>
      </c>
      <c r="B3758">
        <f>'Input EIA Imports Petroleum'!A3757</f>
        <v/>
      </c>
      <c r="C3758">
        <f>'Input EIA Imports Petroleum'!K3757</f>
        <v/>
      </c>
      <c r="D3758">
        <f>'Input EIA Imports Petroleum'!L3757</f>
        <v/>
      </c>
      <c r="E3758">
        <f>VLOOKUP('Input EIA Imports Petroleum'!$E3757,'EIA Petroleum Classification'!$A:$B,2,FALSE)</f>
        <v/>
      </c>
    </row>
    <row r="3759" spans="1:5">
      <c r="A3759">
        <f>YEAR(B3759)</f>
        <v/>
      </c>
      <c r="B3759">
        <f>'Input EIA Imports Petroleum'!A3758</f>
        <v/>
      </c>
      <c r="C3759">
        <f>'Input EIA Imports Petroleum'!K3758</f>
        <v/>
      </c>
      <c r="D3759">
        <f>'Input EIA Imports Petroleum'!L3758</f>
        <v/>
      </c>
      <c r="E3759">
        <f>VLOOKUP('Input EIA Imports Petroleum'!$E3758,'EIA Petroleum Classification'!$A:$B,2,FALSE)</f>
        <v/>
      </c>
    </row>
    <row r="3760" spans="1:5">
      <c r="A3760">
        <f>YEAR(B3760)</f>
        <v/>
      </c>
      <c r="B3760">
        <f>'Input EIA Imports Petroleum'!A3759</f>
        <v/>
      </c>
      <c r="C3760">
        <f>'Input EIA Imports Petroleum'!K3759</f>
        <v/>
      </c>
      <c r="D3760">
        <f>'Input EIA Imports Petroleum'!L3759</f>
        <v/>
      </c>
      <c r="E3760">
        <f>VLOOKUP('Input EIA Imports Petroleum'!$E3759,'EIA Petroleum Classification'!$A:$B,2,FALSE)</f>
        <v/>
      </c>
    </row>
    <row r="3761" spans="1:5">
      <c r="A3761">
        <f>YEAR(B3761)</f>
        <v/>
      </c>
      <c r="B3761">
        <f>'Input EIA Imports Petroleum'!A3760</f>
        <v/>
      </c>
      <c r="C3761">
        <f>'Input EIA Imports Petroleum'!K3760</f>
        <v/>
      </c>
      <c r="D3761">
        <f>'Input EIA Imports Petroleum'!L3760</f>
        <v/>
      </c>
      <c r="E3761">
        <f>VLOOKUP('Input EIA Imports Petroleum'!$E3760,'EIA Petroleum Classification'!$A:$B,2,FALSE)</f>
        <v/>
      </c>
    </row>
    <row r="3762" spans="1:5">
      <c r="A3762">
        <f>YEAR(B3762)</f>
        <v/>
      </c>
      <c r="B3762">
        <f>'Input EIA Imports Petroleum'!A3761</f>
        <v/>
      </c>
      <c r="C3762">
        <f>'Input EIA Imports Petroleum'!K3761</f>
        <v/>
      </c>
      <c r="D3762">
        <f>'Input EIA Imports Petroleum'!L3761</f>
        <v/>
      </c>
      <c r="E3762">
        <f>VLOOKUP('Input EIA Imports Petroleum'!$E3761,'EIA Petroleum Classification'!$A:$B,2,FALSE)</f>
        <v/>
      </c>
    </row>
    <row r="3763" spans="1:5">
      <c r="A3763">
        <f>YEAR(B3763)</f>
        <v/>
      </c>
      <c r="B3763">
        <f>'Input EIA Imports Petroleum'!A3762</f>
        <v/>
      </c>
      <c r="C3763">
        <f>'Input EIA Imports Petroleum'!K3762</f>
        <v/>
      </c>
      <c r="D3763">
        <f>'Input EIA Imports Petroleum'!L3762</f>
        <v/>
      </c>
      <c r="E3763">
        <f>VLOOKUP('Input EIA Imports Petroleum'!$E3762,'EIA Petroleum Classification'!$A:$B,2,FALSE)</f>
        <v/>
      </c>
    </row>
    <row r="3764" spans="1:5">
      <c r="A3764">
        <f>YEAR(B3764)</f>
        <v/>
      </c>
      <c r="B3764">
        <f>'Input EIA Imports Petroleum'!A3763</f>
        <v/>
      </c>
      <c r="C3764">
        <f>'Input EIA Imports Petroleum'!K3763</f>
        <v/>
      </c>
      <c r="D3764">
        <f>'Input EIA Imports Petroleum'!L3763</f>
        <v/>
      </c>
      <c r="E3764">
        <f>VLOOKUP('Input EIA Imports Petroleum'!$E3763,'EIA Petroleum Classification'!$A:$B,2,FALSE)</f>
        <v/>
      </c>
    </row>
    <row r="3765" spans="1:5">
      <c r="A3765">
        <f>YEAR(B3765)</f>
        <v/>
      </c>
      <c r="B3765">
        <f>'Input EIA Imports Petroleum'!A3764</f>
        <v/>
      </c>
      <c r="C3765">
        <f>'Input EIA Imports Petroleum'!K3764</f>
        <v/>
      </c>
      <c r="D3765">
        <f>'Input EIA Imports Petroleum'!L3764</f>
        <v/>
      </c>
      <c r="E3765">
        <f>VLOOKUP('Input EIA Imports Petroleum'!$E3764,'EIA Petroleum Classification'!$A:$B,2,FALSE)</f>
        <v/>
      </c>
    </row>
    <row r="3766" spans="1:5">
      <c r="A3766">
        <f>YEAR(B3766)</f>
        <v/>
      </c>
      <c r="B3766">
        <f>'Input EIA Imports Petroleum'!A3765</f>
        <v/>
      </c>
      <c r="C3766">
        <f>'Input EIA Imports Petroleum'!K3765</f>
        <v/>
      </c>
      <c r="D3766">
        <f>'Input EIA Imports Petroleum'!L3765</f>
        <v/>
      </c>
      <c r="E3766">
        <f>VLOOKUP('Input EIA Imports Petroleum'!$E3765,'EIA Petroleum Classification'!$A:$B,2,FALSE)</f>
        <v/>
      </c>
    </row>
    <row r="3767" spans="1:5">
      <c r="A3767">
        <f>YEAR(B3767)</f>
        <v/>
      </c>
      <c r="B3767">
        <f>'Input EIA Imports Petroleum'!A3766</f>
        <v/>
      </c>
      <c r="C3767">
        <f>'Input EIA Imports Petroleum'!K3766</f>
        <v/>
      </c>
      <c r="D3767">
        <f>'Input EIA Imports Petroleum'!L3766</f>
        <v/>
      </c>
      <c r="E3767">
        <f>VLOOKUP('Input EIA Imports Petroleum'!$E3766,'EIA Petroleum Classification'!$A:$B,2,FALSE)</f>
        <v/>
      </c>
    </row>
    <row r="3768" spans="1:5">
      <c r="A3768">
        <f>YEAR(B3768)</f>
        <v/>
      </c>
      <c r="B3768">
        <f>'Input EIA Imports Petroleum'!A3767</f>
        <v/>
      </c>
      <c r="C3768">
        <f>'Input EIA Imports Petroleum'!K3767</f>
        <v/>
      </c>
      <c r="D3768">
        <f>'Input EIA Imports Petroleum'!L3767</f>
        <v/>
      </c>
      <c r="E3768">
        <f>VLOOKUP('Input EIA Imports Petroleum'!$E3767,'EIA Petroleum Classification'!$A:$B,2,FALSE)</f>
        <v/>
      </c>
    </row>
    <row r="3769" spans="1:5">
      <c r="A3769">
        <f>YEAR(B3769)</f>
        <v/>
      </c>
      <c r="B3769">
        <f>'Input EIA Imports Petroleum'!A3768</f>
        <v/>
      </c>
      <c r="C3769">
        <f>'Input EIA Imports Petroleum'!K3768</f>
        <v/>
      </c>
      <c r="D3769">
        <f>'Input EIA Imports Petroleum'!L3768</f>
        <v/>
      </c>
      <c r="E3769">
        <f>VLOOKUP('Input EIA Imports Petroleum'!$E3768,'EIA Petroleum Classification'!$A:$B,2,FALSE)</f>
        <v/>
      </c>
    </row>
    <row r="3770" spans="1:5">
      <c r="A3770">
        <f>YEAR(B3770)</f>
        <v/>
      </c>
      <c r="B3770">
        <f>'Input EIA Imports Petroleum'!A3769</f>
        <v/>
      </c>
      <c r="C3770">
        <f>'Input EIA Imports Petroleum'!K3769</f>
        <v/>
      </c>
      <c r="D3770">
        <f>'Input EIA Imports Petroleum'!L3769</f>
        <v/>
      </c>
      <c r="E3770">
        <f>VLOOKUP('Input EIA Imports Petroleum'!$E3769,'EIA Petroleum Classification'!$A:$B,2,FALSE)</f>
        <v/>
      </c>
    </row>
    <row r="3771" spans="1:5">
      <c r="A3771">
        <f>YEAR(B3771)</f>
        <v/>
      </c>
      <c r="B3771">
        <f>'Input EIA Imports Petroleum'!A3770</f>
        <v/>
      </c>
      <c r="C3771">
        <f>'Input EIA Imports Petroleum'!K3770</f>
        <v/>
      </c>
      <c r="D3771">
        <f>'Input EIA Imports Petroleum'!L3770</f>
        <v/>
      </c>
      <c r="E3771">
        <f>VLOOKUP('Input EIA Imports Petroleum'!$E3770,'EIA Petroleum Classification'!$A:$B,2,FALSE)</f>
        <v/>
      </c>
    </row>
    <row r="3772" spans="1:5">
      <c r="A3772">
        <f>YEAR(B3772)</f>
        <v/>
      </c>
      <c r="B3772">
        <f>'Input EIA Imports Petroleum'!A3771</f>
        <v/>
      </c>
      <c r="C3772">
        <f>'Input EIA Imports Petroleum'!K3771</f>
        <v/>
      </c>
      <c r="D3772">
        <f>'Input EIA Imports Petroleum'!L3771</f>
        <v/>
      </c>
      <c r="E3772">
        <f>VLOOKUP('Input EIA Imports Petroleum'!$E3771,'EIA Petroleum Classification'!$A:$B,2,FALSE)</f>
        <v/>
      </c>
    </row>
    <row r="3773" spans="1:5">
      <c r="A3773">
        <f>YEAR(B3773)</f>
        <v/>
      </c>
      <c r="B3773">
        <f>'Input EIA Imports Petroleum'!A3772</f>
        <v/>
      </c>
      <c r="C3773">
        <f>'Input EIA Imports Petroleum'!K3772</f>
        <v/>
      </c>
      <c r="D3773">
        <f>'Input EIA Imports Petroleum'!L3772</f>
        <v/>
      </c>
      <c r="E3773">
        <f>VLOOKUP('Input EIA Imports Petroleum'!$E3772,'EIA Petroleum Classification'!$A:$B,2,FALSE)</f>
        <v/>
      </c>
    </row>
    <row r="3774" spans="1:5">
      <c r="A3774">
        <f>YEAR(B3774)</f>
        <v/>
      </c>
      <c r="B3774">
        <f>'Input EIA Imports Petroleum'!A3773</f>
        <v/>
      </c>
      <c r="C3774">
        <f>'Input EIA Imports Petroleum'!K3773</f>
        <v/>
      </c>
      <c r="D3774">
        <f>'Input EIA Imports Petroleum'!L3773</f>
        <v/>
      </c>
      <c r="E3774">
        <f>VLOOKUP('Input EIA Imports Petroleum'!$E3773,'EIA Petroleum Classification'!$A:$B,2,FALSE)</f>
        <v/>
      </c>
    </row>
    <row r="3775" spans="1:5">
      <c r="A3775">
        <f>YEAR(B3775)</f>
        <v/>
      </c>
      <c r="B3775">
        <f>'Input EIA Imports Petroleum'!A3774</f>
        <v/>
      </c>
      <c r="C3775">
        <f>'Input EIA Imports Petroleum'!K3774</f>
        <v/>
      </c>
      <c r="D3775">
        <f>'Input EIA Imports Petroleum'!L3774</f>
        <v/>
      </c>
      <c r="E3775">
        <f>VLOOKUP('Input EIA Imports Petroleum'!$E3774,'EIA Petroleum Classification'!$A:$B,2,FALSE)</f>
        <v/>
      </c>
    </row>
    <row r="3776" spans="1:5">
      <c r="A3776">
        <f>YEAR(B3776)</f>
        <v/>
      </c>
      <c r="B3776">
        <f>'Input EIA Imports Petroleum'!A3775</f>
        <v/>
      </c>
      <c r="C3776">
        <f>'Input EIA Imports Petroleum'!K3775</f>
        <v/>
      </c>
      <c r="D3776">
        <f>'Input EIA Imports Petroleum'!L3775</f>
        <v/>
      </c>
      <c r="E3776">
        <f>VLOOKUP('Input EIA Imports Petroleum'!$E3775,'EIA Petroleum Classification'!$A:$B,2,FALSE)</f>
        <v/>
      </c>
    </row>
    <row r="3777" spans="1:5">
      <c r="A3777">
        <f>YEAR(B3777)</f>
        <v/>
      </c>
      <c r="B3777">
        <f>'Input EIA Imports Petroleum'!A3776</f>
        <v/>
      </c>
      <c r="C3777">
        <f>'Input EIA Imports Petroleum'!K3776</f>
        <v/>
      </c>
      <c r="D3777">
        <f>'Input EIA Imports Petroleum'!L3776</f>
        <v/>
      </c>
      <c r="E3777">
        <f>VLOOKUP('Input EIA Imports Petroleum'!$E3776,'EIA Petroleum Classification'!$A:$B,2,FALSE)</f>
        <v/>
      </c>
    </row>
    <row r="3778" spans="1:5">
      <c r="A3778">
        <f>YEAR(B3778)</f>
        <v/>
      </c>
      <c r="B3778">
        <f>'Input EIA Imports Petroleum'!A3777</f>
        <v/>
      </c>
      <c r="C3778">
        <f>'Input EIA Imports Petroleum'!K3777</f>
        <v/>
      </c>
      <c r="D3778">
        <f>'Input EIA Imports Petroleum'!L3777</f>
        <v/>
      </c>
      <c r="E3778">
        <f>VLOOKUP('Input EIA Imports Petroleum'!$E3777,'EIA Petroleum Classification'!$A:$B,2,FALSE)</f>
        <v/>
      </c>
    </row>
    <row r="3779" spans="1:5">
      <c r="A3779">
        <f>YEAR(B3779)</f>
        <v/>
      </c>
      <c r="B3779">
        <f>'Input EIA Imports Petroleum'!A3778</f>
        <v/>
      </c>
      <c r="C3779">
        <f>'Input EIA Imports Petroleum'!K3778</f>
        <v/>
      </c>
      <c r="D3779">
        <f>'Input EIA Imports Petroleum'!L3778</f>
        <v/>
      </c>
      <c r="E3779">
        <f>VLOOKUP('Input EIA Imports Petroleum'!$E3778,'EIA Petroleum Classification'!$A:$B,2,FALSE)</f>
        <v/>
      </c>
    </row>
    <row r="3780" spans="1:5">
      <c r="A3780">
        <f>YEAR(B3780)</f>
        <v/>
      </c>
      <c r="B3780">
        <f>'Input EIA Imports Petroleum'!A3779</f>
        <v/>
      </c>
      <c r="C3780">
        <f>'Input EIA Imports Petroleum'!K3779</f>
        <v/>
      </c>
      <c r="D3780">
        <f>'Input EIA Imports Petroleum'!L3779</f>
        <v/>
      </c>
      <c r="E3780">
        <f>VLOOKUP('Input EIA Imports Petroleum'!$E3779,'EIA Petroleum Classification'!$A:$B,2,FALSE)</f>
        <v/>
      </c>
    </row>
    <row r="3781" spans="1:5">
      <c r="A3781">
        <f>YEAR(B3781)</f>
        <v/>
      </c>
      <c r="B3781">
        <f>'Input EIA Imports Petroleum'!A3780</f>
        <v/>
      </c>
      <c r="C3781">
        <f>'Input EIA Imports Petroleum'!K3780</f>
        <v/>
      </c>
      <c r="D3781">
        <f>'Input EIA Imports Petroleum'!L3780</f>
        <v/>
      </c>
      <c r="E3781">
        <f>VLOOKUP('Input EIA Imports Petroleum'!$E3780,'EIA Petroleum Classification'!$A:$B,2,FALSE)</f>
        <v/>
      </c>
    </row>
    <row r="3782" spans="1:5">
      <c r="A3782">
        <f>YEAR(B3782)</f>
        <v/>
      </c>
      <c r="B3782">
        <f>'Input EIA Imports Petroleum'!A3781</f>
        <v/>
      </c>
      <c r="C3782">
        <f>'Input EIA Imports Petroleum'!K3781</f>
        <v/>
      </c>
      <c r="D3782">
        <f>'Input EIA Imports Petroleum'!L3781</f>
        <v/>
      </c>
      <c r="E3782">
        <f>VLOOKUP('Input EIA Imports Petroleum'!$E3781,'EIA Petroleum Classification'!$A:$B,2,FALSE)</f>
        <v/>
      </c>
    </row>
    <row r="3783" spans="1:5">
      <c r="A3783">
        <f>YEAR(B3783)</f>
        <v/>
      </c>
      <c r="B3783">
        <f>'Input EIA Imports Petroleum'!A3782</f>
        <v/>
      </c>
      <c r="C3783">
        <f>'Input EIA Imports Petroleum'!K3782</f>
        <v/>
      </c>
      <c r="D3783">
        <f>'Input EIA Imports Petroleum'!L3782</f>
        <v/>
      </c>
      <c r="E3783">
        <f>VLOOKUP('Input EIA Imports Petroleum'!$E3782,'EIA Petroleum Classification'!$A:$B,2,FALSE)</f>
        <v/>
      </c>
    </row>
    <row r="3784" spans="1:5">
      <c r="A3784">
        <f>YEAR(B3784)</f>
        <v/>
      </c>
      <c r="B3784">
        <f>'Input EIA Imports Petroleum'!A3783</f>
        <v/>
      </c>
      <c r="C3784">
        <f>'Input EIA Imports Petroleum'!K3783</f>
        <v/>
      </c>
      <c r="D3784">
        <f>'Input EIA Imports Petroleum'!L3783</f>
        <v/>
      </c>
      <c r="E3784">
        <f>VLOOKUP('Input EIA Imports Petroleum'!$E3783,'EIA Petroleum Classification'!$A:$B,2,FALSE)</f>
        <v/>
      </c>
    </row>
    <row r="3785" spans="1:5">
      <c r="A3785">
        <f>YEAR(B3785)</f>
        <v/>
      </c>
      <c r="B3785">
        <f>'Input EIA Imports Petroleum'!A3784</f>
        <v/>
      </c>
      <c r="C3785">
        <f>'Input EIA Imports Petroleum'!K3784</f>
        <v/>
      </c>
      <c r="D3785">
        <f>'Input EIA Imports Petroleum'!L3784</f>
        <v/>
      </c>
      <c r="E3785">
        <f>VLOOKUP('Input EIA Imports Petroleum'!$E3784,'EIA Petroleum Classification'!$A:$B,2,FALSE)</f>
        <v/>
      </c>
    </row>
    <row r="3786" spans="1:5">
      <c r="A3786">
        <f>YEAR(B3786)</f>
        <v/>
      </c>
      <c r="B3786">
        <f>'Input EIA Imports Petroleum'!A3785</f>
        <v/>
      </c>
      <c r="C3786">
        <f>'Input EIA Imports Petroleum'!K3785</f>
        <v/>
      </c>
      <c r="D3786">
        <f>'Input EIA Imports Petroleum'!L3785</f>
        <v/>
      </c>
      <c r="E3786">
        <f>VLOOKUP('Input EIA Imports Petroleum'!$E3785,'EIA Petroleum Classification'!$A:$B,2,FALSE)</f>
        <v/>
      </c>
    </row>
    <row r="3787" spans="1:5">
      <c r="A3787">
        <f>YEAR(B3787)</f>
        <v/>
      </c>
      <c r="B3787">
        <f>'Input EIA Imports Petroleum'!A3786</f>
        <v/>
      </c>
      <c r="C3787">
        <f>'Input EIA Imports Petroleum'!K3786</f>
        <v/>
      </c>
      <c r="D3787">
        <f>'Input EIA Imports Petroleum'!L3786</f>
        <v/>
      </c>
      <c r="E3787">
        <f>VLOOKUP('Input EIA Imports Petroleum'!$E3786,'EIA Petroleum Classification'!$A:$B,2,FALSE)</f>
        <v/>
      </c>
    </row>
    <row r="3788" spans="1:5">
      <c r="A3788">
        <f>YEAR(B3788)</f>
        <v/>
      </c>
      <c r="B3788">
        <f>'Input EIA Imports Petroleum'!A3787</f>
        <v/>
      </c>
      <c r="C3788">
        <f>'Input EIA Imports Petroleum'!K3787</f>
        <v/>
      </c>
      <c r="D3788">
        <f>'Input EIA Imports Petroleum'!L3787</f>
        <v/>
      </c>
      <c r="E3788">
        <f>VLOOKUP('Input EIA Imports Petroleum'!$E3787,'EIA Petroleum Classification'!$A:$B,2,FALSE)</f>
        <v/>
      </c>
    </row>
    <row r="3789" spans="1:5">
      <c r="A3789">
        <f>YEAR(B3789)</f>
        <v/>
      </c>
      <c r="B3789">
        <f>'Input EIA Imports Petroleum'!A3788</f>
        <v/>
      </c>
      <c r="C3789">
        <f>'Input EIA Imports Petroleum'!K3788</f>
        <v/>
      </c>
      <c r="D3789">
        <f>'Input EIA Imports Petroleum'!L3788</f>
        <v/>
      </c>
      <c r="E3789">
        <f>VLOOKUP('Input EIA Imports Petroleum'!$E3788,'EIA Petroleum Classification'!$A:$B,2,FALSE)</f>
        <v/>
      </c>
    </row>
    <row r="3790" spans="1:5">
      <c r="A3790">
        <f>YEAR(B3790)</f>
        <v/>
      </c>
      <c r="B3790">
        <f>'Input EIA Imports Petroleum'!A3789</f>
        <v/>
      </c>
      <c r="C3790">
        <f>'Input EIA Imports Petroleum'!K3789</f>
        <v/>
      </c>
      <c r="D3790">
        <f>'Input EIA Imports Petroleum'!L3789</f>
        <v/>
      </c>
      <c r="E3790">
        <f>VLOOKUP('Input EIA Imports Petroleum'!$E3789,'EIA Petroleum Classification'!$A:$B,2,FALSE)</f>
        <v/>
      </c>
    </row>
    <row r="3791" spans="1:5">
      <c r="A3791">
        <f>YEAR(B3791)</f>
        <v/>
      </c>
      <c r="B3791">
        <f>'Input EIA Imports Petroleum'!A3790</f>
        <v/>
      </c>
      <c r="C3791">
        <f>'Input EIA Imports Petroleum'!K3790</f>
        <v/>
      </c>
      <c r="D3791">
        <f>'Input EIA Imports Petroleum'!L3790</f>
        <v/>
      </c>
      <c r="E3791">
        <f>VLOOKUP('Input EIA Imports Petroleum'!$E3790,'EIA Petroleum Classification'!$A:$B,2,FALSE)</f>
        <v/>
      </c>
    </row>
    <row r="3792" spans="1:5">
      <c r="A3792">
        <f>YEAR(B3792)</f>
        <v/>
      </c>
      <c r="B3792">
        <f>'Input EIA Imports Petroleum'!A3791</f>
        <v/>
      </c>
      <c r="C3792">
        <f>'Input EIA Imports Petroleum'!K3791</f>
        <v/>
      </c>
      <c r="D3792">
        <f>'Input EIA Imports Petroleum'!L3791</f>
        <v/>
      </c>
      <c r="E3792">
        <f>VLOOKUP('Input EIA Imports Petroleum'!$E3791,'EIA Petroleum Classification'!$A:$B,2,FALSE)</f>
        <v/>
      </c>
    </row>
    <row r="3793" spans="1:5">
      <c r="A3793">
        <f>YEAR(B3793)</f>
        <v/>
      </c>
      <c r="B3793">
        <f>'Input EIA Imports Petroleum'!A3792</f>
        <v/>
      </c>
      <c r="C3793">
        <f>'Input EIA Imports Petroleum'!K3792</f>
        <v/>
      </c>
      <c r="D3793">
        <f>'Input EIA Imports Petroleum'!L3792</f>
        <v/>
      </c>
      <c r="E3793">
        <f>VLOOKUP('Input EIA Imports Petroleum'!$E3792,'EIA Petroleum Classification'!$A:$B,2,FALSE)</f>
        <v/>
      </c>
    </row>
    <row r="3794" spans="1:5">
      <c r="A3794">
        <f>YEAR(B3794)</f>
        <v/>
      </c>
      <c r="B3794">
        <f>'Input EIA Imports Petroleum'!A3793</f>
        <v/>
      </c>
      <c r="C3794">
        <f>'Input EIA Imports Petroleum'!K3793</f>
        <v/>
      </c>
      <c r="D3794">
        <f>'Input EIA Imports Petroleum'!L3793</f>
        <v/>
      </c>
      <c r="E3794">
        <f>VLOOKUP('Input EIA Imports Petroleum'!$E3793,'EIA Petroleum Classification'!$A:$B,2,FALSE)</f>
        <v/>
      </c>
    </row>
    <row r="3795" spans="1:5">
      <c r="A3795">
        <f>YEAR(B3795)</f>
        <v/>
      </c>
      <c r="B3795">
        <f>'Input EIA Imports Petroleum'!A3794</f>
        <v/>
      </c>
      <c r="C3795">
        <f>'Input EIA Imports Petroleum'!K3794</f>
        <v/>
      </c>
      <c r="D3795">
        <f>'Input EIA Imports Petroleum'!L3794</f>
        <v/>
      </c>
      <c r="E3795">
        <f>VLOOKUP('Input EIA Imports Petroleum'!$E3794,'EIA Petroleum Classification'!$A:$B,2,FALSE)</f>
        <v/>
      </c>
    </row>
    <row r="3796" spans="1:5">
      <c r="A3796">
        <f>YEAR(B3796)</f>
        <v/>
      </c>
      <c r="B3796">
        <f>'Input EIA Imports Petroleum'!A3795</f>
        <v/>
      </c>
      <c r="C3796">
        <f>'Input EIA Imports Petroleum'!K3795</f>
        <v/>
      </c>
      <c r="D3796">
        <f>'Input EIA Imports Petroleum'!L3795</f>
        <v/>
      </c>
      <c r="E3796">
        <f>VLOOKUP('Input EIA Imports Petroleum'!$E3795,'EIA Petroleum Classification'!$A:$B,2,FALSE)</f>
        <v/>
      </c>
    </row>
    <row r="3797" spans="1:5">
      <c r="A3797">
        <f>YEAR(B3797)</f>
        <v/>
      </c>
      <c r="B3797">
        <f>'Input EIA Imports Petroleum'!A3796</f>
        <v/>
      </c>
      <c r="C3797">
        <f>'Input EIA Imports Petroleum'!K3796</f>
        <v/>
      </c>
      <c r="D3797">
        <f>'Input EIA Imports Petroleum'!L3796</f>
        <v/>
      </c>
      <c r="E3797">
        <f>VLOOKUP('Input EIA Imports Petroleum'!$E3796,'EIA Petroleum Classification'!$A:$B,2,FALSE)</f>
        <v/>
      </c>
    </row>
    <row r="3798" spans="1:5">
      <c r="A3798">
        <f>YEAR(B3798)</f>
        <v/>
      </c>
      <c r="B3798">
        <f>'Input EIA Imports Petroleum'!A3797</f>
        <v/>
      </c>
      <c r="C3798">
        <f>'Input EIA Imports Petroleum'!K3797</f>
        <v/>
      </c>
      <c r="D3798">
        <f>'Input EIA Imports Petroleum'!L3797</f>
        <v/>
      </c>
      <c r="E3798">
        <f>VLOOKUP('Input EIA Imports Petroleum'!$E3797,'EIA Petroleum Classification'!$A:$B,2,FALSE)</f>
        <v/>
      </c>
    </row>
    <row r="3799" spans="1:5">
      <c r="A3799">
        <f>YEAR(B3799)</f>
        <v/>
      </c>
      <c r="B3799">
        <f>'Input EIA Imports Petroleum'!A3798</f>
        <v/>
      </c>
      <c r="C3799">
        <f>'Input EIA Imports Petroleum'!K3798</f>
        <v/>
      </c>
      <c r="D3799">
        <f>'Input EIA Imports Petroleum'!L3798</f>
        <v/>
      </c>
      <c r="E3799">
        <f>VLOOKUP('Input EIA Imports Petroleum'!$E3798,'EIA Petroleum Classification'!$A:$B,2,FALSE)</f>
        <v/>
      </c>
    </row>
    <row r="3800" spans="1:5">
      <c r="A3800">
        <f>YEAR(B3800)</f>
        <v/>
      </c>
      <c r="B3800">
        <f>'Input EIA Imports Petroleum'!A3799</f>
        <v/>
      </c>
      <c r="C3800">
        <f>'Input EIA Imports Petroleum'!K3799</f>
        <v/>
      </c>
      <c r="D3800">
        <f>'Input EIA Imports Petroleum'!L3799</f>
        <v/>
      </c>
      <c r="E3800">
        <f>VLOOKUP('Input EIA Imports Petroleum'!$E3799,'EIA Petroleum Classification'!$A:$B,2,FALSE)</f>
        <v/>
      </c>
    </row>
    <row r="3801" spans="1:5">
      <c r="A3801">
        <f>YEAR(B3801)</f>
        <v/>
      </c>
      <c r="B3801">
        <f>'Input EIA Imports Petroleum'!A3800</f>
        <v/>
      </c>
      <c r="C3801">
        <f>'Input EIA Imports Petroleum'!K3800</f>
        <v/>
      </c>
      <c r="D3801">
        <f>'Input EIA Imports Petroleum'!L3800</f>
        <v/>
      </c>
      <c r="E3801">
        <f>VLOOKUP('Input EIA Imports Petroleum'!$E3800,'EIA Petroleum Classification'!$A:$B,2,FALSE)</f>
        <v/>
      </c>
    </row>
    <row r="3802" spans="1:5">
      <c r="A3802">
        <f>YEAR(B3802)</f>
        <v/>
      </c>
      <c r="B3802">
        <f>'Input EIA Imports Petroleum'!A3801</f>
        <v/>
      </c>
      <c r="C3802">
        <f>'Input EIA Imports Petroleum'!K3801</f>
        <v/>
      </c>
      <c r="D3802">
        <f>'Input EIA Imports Petroleum'!L3801</f>
        <v/>
      </c>
      <c r="E3802">
        <f>VLOOKUP('Input EIA Imports Petroleum'!$E3801,'EIA Petroleum Classification'!$A:$B,2,FALSE)</f>
        <v/>
      </c>
    </row>
    <row r="3803" spans="1:5">
      <c r="A3803">
        <f>YEAR(B3803)</f>
        <v/>
      </c>
      <c r="B3803">
        <f>'Input EIA Imports Petroleum'!A3802</f>
        <v/>
      </c>
      <c r="C3803">
        <f>'Input EIA Imports Petroleum'!K3802</f>
        <v/>
      </c>
      <c r="D3803">
        <f>'Input EIA Imports Petroleum'!L3802</f>
        <v/>
      </c>
      <c r="E3803">
        <f>VLOOKUP('Input EIA Imports Petroleum'!$E3802,'EIA Petroleum Classification'!$A:$B,2,FALSE)</f>
        <v/>
      </c>
    </row>
    <row r="3804" spans="1:5">
      <c r="A3804">
        <f>YEAR(B3804)</f>
        <v/>
      </c>
      <c r="B3804">
        <f>'Input EIA Imports Petroleum'!A3803</f>
        <v/>
      </c>
      <c r="C3804">
        <f>'Input EIA Imports Petroleum'!K3803</f>
        <v/>
      </c>
      <c r="D3804">
        <f>'Input EIA Imports Petroleum'!L3803</f>
        <v/>
      </c>
      <c r="E3804">
        <f>VLOOKUP('Input EIA Imports Petroleum'!$E3803,'EIA Petroleum Classification'!$A:$B,2,FALSE)</f>
        <v/>
      </c>
    </row>
    <row r="3805" spans="1:5">
      <c r="A3805">
        <f>YEAR(B3805)</f>
        <v/>
      </c>
      <c r="B3805">
        <f>'Input EIA Imports Petroleum'!A3804</f>
        <v/>
      </c>
      <c r="C3805">
        <f>'Input EIA Imports Petroleum'!K3804</f>
        <v/>
      </c>
      <c r="D3805">
        <f>'Input EIA Imports Petroleum'!L3804</f>
        <v/>
      </c>
      <c r="E3805">
        <f>VLOOKUP('Input EIA Imports Petroleum'!$E3804,'EIA Petroleum Classification'!$A:$B,2,FALSE)</f>
        <v/>
      </c>
    </row>
    <row r="3806" spans="1:5">
      <c r="A3806">
        <f>YEAR(B3806)</f>
        <v/>
      </c>
      <c r="B3806">
        <f>'Input EIA Imports Petroleum'!A3805</f>
        <v/>
      </c>
      <c r="C3806">
        <f>'Input EIA Imports Petroleum'!K3805</f>
        <v/>
      </c>
      <c r="D3806">
        <f>'Input EIA Imports Petroleum'!L3805</f>
        <v/>
      </c>
      <c r="E3806">
        <f>VLOOKUP('Input EIA Imports Petroleum'!$E3805,'EIA Petroleum Classification'!$A:$B,2,FALSE)</f>
        <v/>
      </c>
    </row>
    <row r="3807" spans="1:5">
      <c r="A3807">
        <f>YEAR(B3807)</f>
        <v/>
      </c>
      <c r="B3807">
        <f>'Input EIA Imports Petroleum'!A3806</f>
        <v/>
      </c>
      <c r="C3807">
        <f>'Input EIA Imports Petroleum'!K3806</f>
        <v/>
      </c>
      <c r="D3807">
        <f>'Input EIA Imports Petroleum'!L3806</f>
        <v/>
      </c>
      <c r="E3807">
        <f>VLOOKUP('Input EIA Imports Petroleum'!$E3806,'EIA Petroleum Classification'!$A:$B,2,FALSE)</f>
        <v/>
      </c>
    </row>
    <row r="3808" spans="1:5">
      <c r="A3808">
        <f>YEAR(B3808)</f>
        <v/>
      </c>
      <c r="B3808">
        <f>'Input EIA Imports Petroleum'!A3807</f>
        <v/>
      </c>
      <c r="C3808">
        <f>'Input EIA Imports Petroleum'!K3807</f>
        <v/>
      </c>
      <c r="D3808">
        <f>'Input EIA Imports Petroleum'!L3807</f>
        <v/>
      </c>
      <c r="E3808">
        <f>VLOOKUP('Input EIA Imports Petroleum'!$E3807,'EIA Petroleum Classification'!$A:$B,2,FALSE)</f>
        <v/>
      </c>
    </row>
    <row r="3809" spans="1:5">
      <c r="A3809">
        <f>YEAR(B3809)</f>
        <v/>
      </c>
      <c r="B3809">
        <f>'Input EIA Imports Petroleum'!A3808</f>
        <v/>
      </c>
      <c r="C3809">
        <f>'Input EIA Imports Petroleum'!K3808</f>
        <v/>
      </c>
      <c r="D3809">
        <f>'Input EIA Imports Petroleum'!L3808</f>
        <v/>
      </c>
      <c r="E3809">
        <f>VLOOKUP('Input EIA Imports Petroleum'!$E3808,'EIA Petroleum Classification'!$A:$B,2,FALSE)</f>
        <v/>
      </c>
    </row>
    <row r="3810" spans="1:5">
      <c r="A3810">
        <f>YEAR(B3810)</f>
        <v/>
      </c>
      <c r="B3810">
        <f>'Input EIA Imports Petroleum'!A3809</f>
        <v/>
      </c>
      <c r="C3810">
        <f>'Input EIA Imports Petroleum'!K3809</f>
        <v/>
      </c>
      <c r="D3810">
        <f>'Input EIA Imports Petroleum'!L3809</f>
        <v/>
      </c>
      <c r="E3810">
        <f>VLOOKUP('Input EIA Imports Petroleum'!$E3809,'EIA Petroleum Classification'!$A:$B,2,FALSE)</f>
        <v/>
      </c>
    </row>
    <row r="3811" spans="1:5">
      <c r="A3811">
        <f>YEAR(B3811)</f>
        <v/>
      </c>
      <c r="B3811">
        <f>'Input EIA Imports Petroleum'!A3810</f>
        <v/>
      </c>
      <c r="C3811">
        <f>'Input EIA Imports Petroleum'!K3810</f>
        <v/>
      </c>
      <c r="D3811">
        <f>'Input EIA Imports Petroleum'!L3810</f>
        <v/>
      </c>
      <c r="E3811">
        <f>VLOOKUP('Input EIA Imports Petroleum'!$E3810,'EIA Petroleum Classification'!$A:$B,2,FALSE)</f>
        <v/>
      </c>
    </row>
    <row r="3812" spans="1:5">
      <c r="A3812">
        <f>YEAR(B3812)</f>
        <v/>
      </c>
      <c r="B3812">
        <f>'Input EIA Imports Petroleum'!A3811</f>
        <v/>
      </c>
      <c r="C3812">
        <f>'Input EIA Imports Petroleum'!K3811</f>
        <v/>
      </c>
      <c r="D3812">
        <f>'Input EIA Imports Petroleum'!L3811</f>
        <v/>
      </c>
      <c r="E3812">
        <f>VLOOKUP('Input EIA Imports Petroleum'!$E3811,'EIA Petroleum Classification'!$A:$B,2,FALSE)</f>
        <v/>
      </c>
    </row>
    <row r="3813" spans="1:5">
      <c r="A3813">
        <f>YEAR(B3813)</f>
        <v/>
      </c>
      <c r="B3813">
        <f>'Input EIA Imports Petroleum'!A3812</f>
        <v/>
      </c>
      <c r="C3813">
        <f>'Input EIA Imports Petroleum'!K3812</f>
        <v/>
      </c>
      <c r="D3813">
        <f>'Input EIA Imports Petroleum'!L3812</f>
        <v/>
      </c>
      <c r="E3813">
        <f>VLOOKUP('Input EIA Imports Petroleum'!$E3812,'EIA Petroleum Classification'!$A:$B,2,FALSE)</f>
        <v/>
      </c>
    </row>
    <row r="3814" spans="1:5">
      <c r="A3814">
        <f>YEAR(B3814)</f>
        <v/>
      </c>
      <c r="B3814">
        <f>'Input EIA Imports Petroleum'!A3813</f>
        <v/>
      </c>
      <c r="C3814">
        <f>'Input EIA Imports Petroleum'!K3813</f>
        <v/>
      </c>
      <c r="D3814">
        <f>'Input EIA Imports Petroleum'!L3813</f>
        <v/>
      </c>
      <c r="E3814">
        <f>VLOOKUP('Input EIA Imports Petroleum'!$E3813,'EIA Petroleum Classification'!$A:$B,2,FALSE)</f>
        <v/>
      </c>
    </row>
    <row r="3815" spans="1:5">
      <c r="A3815">
        <f>YEAR(B3815)</f>
        <v/>
      </c>
      <c r="B3815">
        <f>'Input EIA Imports Petroleum'!A3814</f>
        <v/>
      </c>
      <c r="C3815">
        <f>'Input EIA Imports Petroleum'!K3814</f>
        <v/>
      </c>
      <c r="D3815">
        <f>'Input EIA Imports Petroleum'!L3814</f>
        <v/>
      </c>
      <c r="E3815">
        <f>VLOOKUP('Input EIA Imports Petroleum'!$E3814,'EIA Petroleum Classification'!$A:$B,2,FALSE)</f>
        <v/>
      </c>
    </row>
    <row r="3816" spans="1:5">
      <c r="A3816">
        <f>YEAR(B3816)</f>
        <v/>
      </c>
      <c r="B3816">
        <f>'Input EIA Imports Petroleum'!A3815</f>
        <v/>
      </c>
      <c r="C3816">
        <f>'Input EIA Imports Petroleum'!K3815</f>
        <v/>
      </c>
      <c r="D3816">
        <f>'Input EIA Imports Petroleum'!L3815</f>
        <v/>
      </c>
      <c r="E3816">
        <f>VLOOKUP('Input EIA Imports Petroleum'!$E3815,'EIA Petroleum Classification'!$A:$B,2,FALSE)</f>
        <v/>
      </c>
    </row>
    <row r="3817" spans="1:5">
      <c r="A3817">
        <f>YEAR(B3817)</f>
        <v/>
      </c>
      <c r="B3817">
        <f>'Input EIA Imports Petroleum'!A3816</f>
        <v/>
      </c>
      <c r="C3817">
        <f>'Input EIA Imports Petroleum'!K3816</f>
        <v/>
      </c>
      <c r="D3817">
        <f>'Input EIA Imports Petroleum'!L3816</f>
        <v/>
      </c>
      <c r="E3817">
        <f>VLOOKUP('Input EIA Imports Petroleum'!$E3816,'EIA Petroleum Classification'!$A:$B,2,FALSE)</f>
        <v/>
      </c>
    </row>
    <row r="3818" spans="1:5">
      <c r="A3818">
        <f>YEAR(B3818)</f>
        <v/>
      </c>
      <c r="B3818">
        <f>'Input EIA Imports Petroleum'!A3817</f>
        <v/>
      </c>
      <c r="C3818">
        <f>'Input EIA Imports Petroleum'!K3817</f>
        <v/>
      </c>
      <c r="D3818">
        <f>'Input EIA Imports Petroleum'!L3817</f>
        <v/>
      </c>
      <c r="E3818">
        <f>VLOOKUP('Input EIA Imports Petroleum'!$E3817,'EIA Petroleum Classification'!$A:$B,2,FALSE)</f>
        <v/>
      </c>
    </row>
    <row r="3819" spans="1:5">
      <c r="A3819">
        <f>YEAR(B3819)</f>
        <v/>
      </c>
      <c r="B3819">
        <f>'Input EIA Imports Petroleum'!A3818</f>
        <v/>
      </c>
      <c r="C3819">
        <f>'Input EIA Imports Petroleum'!K3818</f>
        <v/>
      </c>
      <c r="D3819">
        <f>'Input EIA Imports Petroleum'!L3818</f>
        <v/>
      </c>
      <c r="E3819">
        <f>VLOOKUP('Input EIA Imports Petroleum'!$E3818,'EIA Petroleum Classification'!$A:$B,2,FALSE)</f>
        <v/>
      </c>
    </row>
    <row r="3820" spans="1:5">
      <c r="A3820">
        <f>YEAR(B3820)</f>
        <v/>
      </c>
      <c r="B3820">
        <f>'Input EIA Imports Petroleum'!A3819</f>
        <v/>
      </c>
      <c r="C3820">
        <f>'Input EIA Imports Petroleum'!K3819</f>
        <v/>
      </c>
      <c r="D3820">
        <f>'Input EIA Imports Petroleum'!L3819</f>
        <v/>
      </c>
      <c r="E3820">
        <f>VLOOKUP('Input EIA Imports Petroleum'!$E3819,'EIA Petroleum Classification'!$A:$B,2,FALSE)</f>
        <v/>
      </c>
    </row>
    <row r="3821" spans="1:5">
      <c r="A3821">
        <f>YEAR(B3821)</f>
        <v/>
      </c>
      <c r="B3821">
        <f>'Input EIA Imports Petroleum'!A3820</f>
        <v/>
      </c>
      <c r="C3821">
        <f>'Input EIA Imports Petroleum'!K3820</f>
        <v/>
      </c>
      <c r="D3821">
        <f>'Input EIA Imports Petroleum'!L3820</f>
        <v/>
      </c>
      <c r="E3821">
        <f>VLOOKUP('Input EIA Imports Petroleum'!$E3820,'EIA Petroleum Classification'!$A:$B,2,FALSE)</f>
        <v/>
      </c>
    </row>
    <row r="3822" spans="1:5">
      <c r="A3822">
        <f>YEAR(B3822)</f>
        <v/>
      </c>
      <c r="B3822">
        <f>'Input EIA Imports Petroleum'!A3821</f>
        <v/>
      </c>
      <c r="C3822">
        <f>'Input EIA Imports Petroleum'!K3821</f>
        <v/>
      </c>
      <c r="D3822">
        <f>'Input EIA Imports Petroleum'!L3821</f>
        <v/>
      </c>
      <c r="E3822">
        <f>VLOOKUP('Input EIA Imports Petroleum'!$E3821,'EIA Petroleum Classification'!$A:$B,2,FALSE)</f>
        <v/>
      </c>
    </row>
    <row r="3823" spans="1:5">
      <c r="A3823">
        <f>YEAR(B3823)</f>
        <v/>
      </c>
      <c r="B3823">
        <f>'Input EIA Imports Petroleum'!A3822</f>
        <v/>
      </c>
      <c r="C3823">
        <f>'Input EIA Imports Petroleum'!K3822</f>
        <v/>
      </c>
      <c r="D3823">
        <f>'Input EIA Imports Petroleum'!L3822</f>
        <v/>
      </c>
      <c r="E3823">
        <f>VLOOKUP('Input EIA Imports Petroleum'!$E3822,'EIA Petroleum Classification'!$A:$B,2,FALSE)</f>
        <v/>
      </c>
    </row>
    <row r="3824" spans="1:5">
      <c r="A3824">
        <f>YEAR(B3824)</f>
        <v/>
      </c>
      <c r="B3824">
        <f>'Input EIA Imports Petroleum'!A3823</f>
        <v/>
      </c>
      <c r="C3824">
        <f>'Input EIA Imports Petroleum'!K3823</f>
        <v/>
      </c>
      <c r="D3824">
        <f>'Input EIA Imports Petroleum'!L3823</f>
        <v/>
      </c>
      <c r="E3824">
        <f>VLOOKUP('Input EIA Imports Petroleum'!$E3823,'EIA Petroleum Classification'!$A:$B,2,FALSE)</f>
        <v/>
      </c>
    </row>
    <row r="3825" spans="1:5">
      <c r="A3825">
        <f>YEAR(B3825)</f>
        <v/>
      </c>
      <c r="B3825">
        <f>'Input EIA Imports Petroleum'!A3824</f>
        <v/>
      </c>
      <c r="C3825">
        <f>'Input EIA Imports Petroleum'!K3824</f>
        <v/>
      </c>
      <c r="D3825">
        <f>'Input EIA Imports Petroleum'!L3824</f>
        <v/>
      </c>
      <c r="E3825">
        <f>VLOOKUP('Input EIA Imports Petroleum'!$E3824,'EIA Petroleum Classification'!$A:$B,2,FALSE)</f>
        <v/>
      </c>
    </row>
    <row r="3826" spans="1:5">
      <c r="A3826">
        <f>YEAR(B3826)</f>
        <v/>
      </c>
      <c r="B3826">
        <f>'Input EIA Imports Petroleum'!A3825</f>
        <v/>
      </c>
      <c r="C3826">
        <f>'Input EIA Imports Petroleum'!K3825</f>
        <v/>
      </c>
      <c r="D3826">
        <f>'Input EIA Imports Petroleum'!L3825</f>
        <v/>
      </c>
      <c r="E3826">
        <f>VLOOKUP('Input EIA Imports Petroleum'!$E3825,'EIA Petroleum Classification'!$A:$B,2,FALSE)</f>
        <v/>
      </c>
    </row>
    <row r="3827" spans="1:5">
      <c r="A3827">
        <f>YEAR(B3827)</f>
        <v/>
      </c>
      <c r="B3827">
        <f>'Input EIA Imports Petroleum'!A3826</f>
        <v/>
      </c>
      <c r="C3827">
        <f>'Input EIA Imports Petroleum'!K3826</f>
        <v/>
      </c>
      <c r="D3827">
        <f>'Input EIA Imports Petroleum'!L3826</f>
        <v/>
      </c>
      <c r="E3827">
        <f>VLOOKUP('Input EIA Imports Petroleum'!$E3826,'EIA Petroleum Classification'!$A:$B,2,FALSE)</f>
        <v/>
      </c>
    </row>
    <row r="3828" spans="1:5">
      <c r="A3828">
        <f>YEAR(B3828)</f>
        <v/>
      </c>
      <c r="B3828">
        <f>'Input EIA Imports Petroleum'!A3827</f>
        <v/>
      </c>
      <c r="C3828">
        <f>'Input EIA Imports Petroleum'!K3827</f>
        <v/>
      </c>
      <c r="D3828">
        <f>'Input EIA Imports Petroleum'!L3827</f>
        <v/>
      </c>
      <c r="E3828">
        <f>VLOOKUP('Input EIA Imports Petroleum'!$E3827,'EIA Petroleum Classification'!$A:$B,2,FALSE)</f>
        <v/>
      </c>
    </row>
    <row r="3829" spans="1:5">
      <c r="A3829">
        <f>YEAR(B3829)</f>
        <v/>
      </c>
      <c r="B3829">
        <f>'Input EIA Imports Petroleum'!A3828</f>
        <v/>
      </c>
      <c r="C3829">
        <f>'Input EIA Imports Petroleum'!K3828</f>
        <v/>
      </c>
      <c r="D3829">
        <f>'Input EIA Imports Petroleum'!L3828</f>
        <v/>
      </c>
      <c r="E3829">
        <f>VLOOKUP('Input EIA Imports Petroleum'!$E3828,'EIA Petroleum Classification'!$A:$B,2,FALSE)</f>
        <v/>
      </c>
    </row>
    <row r="3830" spans="1:5">
      <c r="A3830">
        <f>YEAR(B3830)</f>
        <v/>
      </c>
      <c r="B3830">
        <f>'Input EIA Imports Petroleum'!A3829</f>
        <v/>
      </c>
      <c r="C3830">
        <f>'Input EIA Imports Petroleum'!K3829</f>
        <v/>
      </c>
      <c r="D3830">
        <f>'Input EIA Imports Petroleum'!L3829</f>
        <v/>
      </c>
      <c r="E3830">
        <f>VLOOKUP('Input EIA Imports Petroleum'!$E3829,'EIA Petroleum Classification'!$A:$B,2,FALSE)</f>
        <v/>
      </c>
    </row>
    <row r="3831" spans="1:5">
      <c r="A3831">
        <f>YEAR(B3831)</f>
        <v/>
      </c>
      <c r="B3831">
        <f>'Input EIA Imports Petroleum'!A3830</f>
        <v/>
      </c>
      <c r="C3831">
        <f>'Input EIA Imports Petroleum'!K3830</f>
        <v/>
      </c>
      <c r="D3831">
        <f>'Input EIA Imports Petroleum'!L3830</f>
        <v/>
      </c>
      <c r="E3831">
        <f>VLOOKUP('Input EIA Imports Petroleum'!$E3830,'EIA Petroleum Classification'!$A:$B,2,FALSE)</f>
        <v/>
      </c>
    </row>
    <row r="3832" spans="1:5">
      <c r="A3832">
        <f>YEAR(B3832)</f>
        <v/>
      </c>
      <c r="B3832">
        <f>'Input EIA Imports Petroleum'!A3831</f>
        <v/>
      </c>
      <c r="C3832">
        <f>'Input EIA Imports Petroleum'!K3831</f>
        <v/>
      </c>
      <c r="D3832">
        <f>'Input EIA Imports Petroleum'!L3831</f>
        <v/>
      </c>
      <c r="E3832">
        <f>VLOOKUP('Input EIA Imports Petroleum'!$E3831,'EIA Petroleum Classification'!$A:$B,2,FALSE)</f>
        <v/>
      </c>
    </row>
    <row r="3833" spans="1:5">
      <c r="A3833">
        <f>YEAR(B3833)</f>
        <v/>
      </c>
      <c r="B3833">
        <f>'Input EIA Imports Petroleum'!A3832</f>
        <v/>
      </c>
      <c r="C3833">
        <f>'Input EIA Imports Petroleum'!K3832</f>
        <v/>
      </c>
      <c r="D3833">
        <f>'Input EIA Imports Petroleum'!L3832</f>
        <v/>
      </c>
      <c r="E3833">
        <f>VLOOKUP('Input EIA Imports Petroleum'!$E3832,'EIA Petroleum Classification'!$A:$B,2,FALSE)</f>
        <v/>
      </c>
    </row>
    <row r="3834" spans="1:5">
      <c r="A3834">
        <f>YEAR(B3834)</f>
        <v/>
      </c>
      <c r="B3834">
        <f>'Input EIA Imports Petroleum'!A3833</f>
        <v/>
      </c>
      <c r="C3834">
        <f>'Input EIA Imports Petroleum'!K3833</f>
        <v/>
      </c>
      <c r="D3834">
        <f>'Input EIA Imports Petroleum'!L3833</f>
        <v/>
      </c>
      <c r="E3834">
        <f>VLOOKUP('Input EIA Imports Petroleum'!$E3833,'EIA Petroleum Classification'!$A:$B,2,FALSE)</f>
        <v/>
      </c>
    </row>
    <row r="3835" spans="1:5">
      <c r="A3835">
        <f>YEAR(B3835)</f>
        <v/>
      </c>
      <c r="B3835">
        <f>'Input EIA Imports Petroleum'!A3834</f>
        <v/>
      </c>
      <c r="C3835">
        <f>'Input EIA Imports Petroleum'!K3834</f>
        <v/>
      </c>
      <c r="D3835">
        <f>'Input EIA Imports Petroleum'!L3834</f>
        <v/>
      </c>
      <c r="E3835">
        <f>VLOOKUP('Input EIA Imports Petroleum'!$E3834,'EIA Petroleum Classification'!$A:$B,2,FALSE)</f>
        <v/>
      </c>
    </row>
    <row r="3836" spans="1:5">
      <c r="A3836">
        <f>YEAR(B3836)</f>
        <v/>
      </c>
      <c r="B3836">
        <f>'Input EIA Imports Petroleum'!A3835</f>
        <v/>
      </c>
      <c r="C3836">
        <f>'Input EIA Imports Petroleum'!K3835</f>
        <v/>
      </c>
      <c r="D3836">
        <f>'Input EIA Imports Petroleum'!L3835</f>
        <v/>
      </c>
      <c r="E3836">
        <f>VLOOKUP('Input EIA Imports Petroleum'!$E3835,'EIA Petroleum Classification'!$A:$B,2,FALSE)</f>
        <v/>
      </c>
    </row>
    <row r="3837" spans="1:5">
      <c r="A3837">
        <f>YEAR(B3837)</f>
        <v/>
      </c>
      <c r="B3837">
        <f>'Input EIA Imports Petroleum'!A3836</f>
        <v/>
      </c>
      <c r="C3837">
        <f>'Input EIA Imports Petroleum'!K3836</f>
        <v/>
      </c>
      <c r="D3837">
        <f>'Input EIA Imports Petroleum'!L3836</f>
        <v/>
      </c>
      <c r="E3837">
        <f>VLOOKUP('Input EIA Imports Petroleum'!$E3836,'EIA Petroleum Classification'!$A:$B,2,FALSE)</f>
        <v/>
      </c>
    </row>
    <row r="3838" spans="1:5">
      <c r="A3838">
        <f>YEAR(B3838)</f>
        <v/>
      </c>
      <c r="B3838">
        <f>'Input EIA Imports Petroleum'!A3837</f>
        <v/>
      </c>
      <c r="C3838">
        <f>'Input EIA Imports Petroleum'!K3837</f>
        <v/>
      </c>
      <c r="D3838">
        <f>'Input EIA Imports Petroleum'!L3837</f>
        <v/>
      </c>
      <c r="E3838">
        <f>VLOOKUP('Input EIA Imports Petroleum'!$E3837,'EIA Petroleum Classification'!$A:$B,2,FALSE)</f>
        <v/>
      </c>
    </row>
    <row r="3839" spans="1:5">
      <c r="A3839">
        <f>YEAR(B3839)</f>
        <v/>
      </c>
      <c r="B3839">
        <f>'Input EIA Imports Petroleum'!A3838</f>
        <v/>
      </c>
      <c r="C3839">
        <f>'Input EIA Imports Petroleum'!K3838</f>
        <v/>
      </c>
      <c r="D3839">
        <f>'Input EIA Imports Petroleum'!L3838</f>
        <v/>
      </c>
      <c r="E3839">
        <f>VLOOKUP('Input EIA Imports Petroleum'!$E3838,'EIA Petroleum Classification'!$A:$B,2,FALSE)</f>
        <v/>
      </c>
    </row>
    <row r="3840" spans="1:5">
      <c r="A3840">
        <f>YEAR(B3840)</f>
        <v/>
      </c>
      <c r="B3840">
        <f>'Input EIA Imports Petroleum'!A3839</f>
        <v/>
      </c>
      <c r="C3840">
        <f>'Input EIA Imports Petroleum'!K3839</f>
        <v/>
      </c>
      <c r="D3840">
        <f>'Input EIA Imports Petroleum'!L3839</f>
        <v/>
      </c>
      <c r="E3840">
        <f>VLOOKUP('Input EIA Imports Petroleum'!$E3839,'EIA Petroleum Classification'!$A:$B,2,FALSE)</f>
        <v/>
      </c>
    </row>
    <row r="3841" spans="1:5">
      <c r="A3841">
        <f>YEAR(B3841)</f>
        <v/>
      </c>
      <c r="B3841">
        <f>'Input EIA Imports Petroleum'!A3840</f>
        <v/>
      </c>
      <c r="C3841">
        <f>'Input EIA Imports Petroleum'!K3840</f>
        <v/>
      </c>
      <c r="D3841">
        <f>'Input EIA Imports Petroleum'!L3840</f>
        <v/>
      </c>
      <c r="E3841">
        <f>VLOOKUP('Input EIA Imports Petroleum'!$E3840,'EIA Petroleum Classification'!$A:$B,2,FALSE)</f>
        <v/>
      </c>
    </row>
    <row r="3842" spans="1:5">
      <c r="A3842">
        <f>YEAR(B3842)</f>
        <v/>
      </c>
      <c r="B3842">
        <f>'Input EIA Imports Petroleum'!A3841</f>
        <v/>
      </c>
      <c r="C3842">
        <f>'Input EIA Imports Petroleum'!K3841</f>
        <v/>
      </c>
      <c r="D3842">
        <f>'Input EIA Imports Petroleum'!L3841</f>
        <v/>
      </c>
      <c r="E3842">
        <f>VLOOKUP('Input EIA Imports Petroleum'!$E3841,'EIA Petroleum Classification'!$A:$B,2,FALSE)</f>
        <v/>
      </c>
    </row>
    <row r="3843" spans="1:5">
      <c r="A3843">
        <f>YEAR(B3843)</f>
        <v/>
      </c>
      <c r="B3843">
        <f>'Input EIA Imports Petroleum'!A3842</f>
        <v/>
      </c>
      <c r="C3843">
        <f>'Input EIA Imports Petroleum'!K3842</f>
        <v/>
      </c>
      <c r="D3843">
        <f>'Input EIA Imports Petroleum'!L3842</f>
        <v/>
      </c>
      <c r="E3843">
        <f>VLOOKUP('Input EIA Imports Petroleum'!$E3842,'EIA Petroleum Classification'!$A:$B,2,FALSE)</f>
        <v/>
      </c>
    </row>
    <row r="3844" spans="1:5">
      <c r="A3844">
        <f>YEAR(B3844)</f>
        <v/>
      </c>
      <c r="B3844">
        <f>'Input EIA Imports Petroleum'!A3843</f>
        <v/>
      </c>
      <c r="C3844">
        <f>'Input EIA Imports Petroleum'!K3843</f>
        <v/>
      </c>
      <c r="D3844">
        <f>'Input EIA Imports Petroleum'!L3843</f>
        <v/>
      </c>
      <c r="E3844">
        <f>VLOOKUP('Input EIA Imports Petroleum'!$E3843,'EIA Petroleum Classification'!$A:$B,2,FALSE)</f>
        <v/>
      </c>
    </row>
    <row r="3845" spans="1:5">
      <c r="A3845">
        <f>YEAR(B3845)</f>
        <v/>
      </c>
      <c r="B3845">
        <f>'Input EIA Imports Petroleum'!A3844</f>
        <v/>
      </c>
      <c r="C3845">
        <f>'Input EIA Imports Petroleum'!K3844</f>
        <v/>
      </c>
      <c r="D3845">
        <f>'Input EIA Imports Petroleum'!L3844</f>
        <v/>
      </c>
      <c r="E3845">
        <f>VLOOKUP('Input EIA Imports Petroleum'!$E3844,'EIA Petroleum Classification'!$A:$B,2,FALSE)</f>
        <v/>
      </c>
    </row>
    <row r="3846" spans="1:5">
      <c r="A3846">
        <f>YEAR(B3846)</f>
        <v/>
      </c>
      <c r="B3846">
        <f>'Input EIA Imports Petroleum'!A3845</f>
        <v/>
      </c>
      <c r="C3846">
        <f>'Input EIA Imports Petroleum'!K3845</f>
        <v/>
      </c>
      <c r="D3846">
        <f>'Input EIA Imports Petroleum'!L3845</f>
        <v/>
      </c>
      <c r="E3846">
        <f>VLOOKUP('Input EIA Imports Petroleum'!$E3845,'EIA Petroleum Classification'!$A:$B,2,FALSE)</f>
        <v/>
      </c>
    </row>
    <row r="3847" spans="1:5">
      <c r="A3847">
        <f>YEAR(B3847)</f>
        <v/>
      </c>
      <c r="B3847">
        <f>'Input EIA Imports Petroleum'!A3846</f>
        <v/>
      </c>
      <c r="C3847">
        <f>'Input EIA Imports Petroleum'!K3846</f>
        <v/>
      </c>
      <c r="D3847">
        <f>'Input EIA Imports Petroleum'!L3846</f>
        <v/>
      </c>
      <c r="E3847">
        <f>VLOOKUP('Input EIA Imports Petroleum'!$E3846,'EIA Petroleum Classification'!$A:$B,2,FALSE)</f>
        <v/>
      </c>
    </row>
    <row r="3848" spans="1:5">
      <c r="A3848">
        <f>YEAR(B3848)</f>
        <v/>
      </c>
      <c r="B3848">
        <f>'Input EIA Imports Petroleum'!A3847</f>
        <v/>
      </c>
      <c r="C3848">
        <f>'Input EIA Imports Petroleum'!K3847</f>
        <v/>
      </c>
      <c r="D3848">
        <f>'Input EIA Imports Petroleum'!L3847</f>
        <v/>
      </c>
      <c r="E3848">
        <f>VLOOKUP('Input EIA Imports Petroleum'!$E3847,'EIA Petroleum Classification'!$A:$B,2,FALSE)</f>
        <v/>
      </c>
    </row>
    <row r="3849" spans="1:5">
      <c r="A3849">
        <f>YEAR(B3849)</f>
        <v/>
      </c>
      <c r="B3849">
        <f>'Input EIA Imports Petroleum'!A3848</f>
        <v/>
      </c>
      <c r="C3849">
        <f>'Input EIA Imports Petroleum'!K3848</f>
        <v/>
      </c>
      <c r="D3849">
        <f>'Input EIA Imports Petroleum'!L3848</f>
        <v/>
      </c>
      <c r="E3849">
        <f>VLOOKUP('Input EIA Imports Petroleum'!$E3848,'EIA Petroleum Classification'!$A:$B,2,FALSE)</f>
        <v/>
      </c>
    </row>
    <row r="3850" spans="1:5">
      <c r="A3850">
        <f>YEAR(B3850)</f>
        <v/>
      </c>
      <c r="B3850">
        <f>'Input EIA Imports Petroleum'!A3849</f>
        <v/>
      </c>
      <c r="C3850">
        <f>'Input EIA Imports Petroleum'!K3849</f>
        <v/>
      </c>
      <c r="D3850">
        <f>'Input EIA Imports Petroleum'!L3849</f>
        <v/>
      </c>
      <c r="E3850">
        <f>VLOOKUP('Input EIA Imports Petroleum'!$E3849,'EIA Petroleum Classification'!$A:$B,2,FALSE)</f>
        <v/>
      </c>
    </row>
    <row r="3851" spans="1:5">
      <c r="A3851">
        <f>YEAR(B3851)</f>
        <v/>
      </c>
      <c r="B3851">
        <f>'Input EIA Imports Petroleum'!A3850</f>
        <v/>
      </c>
      <c r="C3851">
        <f>'Input EIA Imports Petroleum'!K3850</f>
        <v/>
      </c>
      <c r="D3851">
        <f>'Input EIA Imports Petroleum'!L3850</f>
        <v/>
      </c>
      <c r="E3851">
        <f>VLOOKUP('Input EIA Imports Petroleum'!$E3850,'EIA Petroleum Classification'!$A:$B,2,FALSE)</f>
        <v/>
      </c>
    </row>
    <row r="3852" spans="1:5">
      <c r="A3852">
        <f>YEAR(B3852)</f>
        <v/>
      </c>
      <c r="B3852">
        <f>'Input EIA Imports Petroleum'!A3851</f>
        <v/>
      </c>
      <c r="C3852">
        <f>'Input EIA Imports Petroleum'!K3851</f>
        <v/>
      </c>
      <c r="D3852">
        <f>'Input EIA Imports Petroleum'!L3851</f>
        <v/>
      </c>
      <c r="E3852">
        <f>VLOOKUP('Input EIA Imports Petroleum'!$E3851,'EIA Petroleum Classification'!$A:$B,2,FALSE)</f>
        <v/>
      </c>
    </row>
    <row r="3853" spans="1:5">
      <c r="A3853">
        <f>YEAR(B3853)</f>
        <v/>
      </c>
      <c r="B3853">
        <f>'Input EIA Imports Petroleum'!A3852</f>
        <v/>
      </c>
      <c r="C3853">
        <f>'Input EIA Imports Petroleum'!K3852</f>
        <v/>
      </c>
      <c r="D3853">
        <f>'Input EIA Imports Petroleum'!L3852</f>
        <v/>
      </c>
      <c r="E3853">
        <f>VLOOKUP('Input EIA Imports Petroleum'!$E3852,'EIA Petroleum Classification'!$A:$B,2,FALSE)</f>
        <v/>
      </c>
    </row>
    <row r="3854" spans="1:5">
      <c r="A3854">
        <f>YEAR(B3854)</f>
        <v/>
      </c>
      <c r="B3854">
        <f>'Input EIA Imports Petroleum'!A3853</f>
        <v/>
      </c>
      <c r="C3854">
        <f>'Input EIA Imports Petroleum'!K3853</f>
        <v/>
      </c>
      <c r="D3854">
        <f>'Input EIA Imports Petroleum'!L3853</f>
        <v/>
      </c>
      <c r="E3854">
        <f>VLOOKUP('Input EIA Imports Petroleum'!$E3853,'EIA Petroleum Classification'!$A:$B,2,FALSE)</f>
        <v/>
      </c>
    </row>
    <row r="3855" spans="1:5">
      <c r="A3855">
        <f>YEAR(B3855)</f>
        <v/>
      </c>
      <c r="B3855">
        <f>'Input EIA Imports Petroleum'!A3854</f>
        <v/>
      </c>
      <c r="C3855">
        <f>'Input EIA Imports Petroleum'!K3854</f>
        <v/>
      </c>
      <c r="D3855">
        <f>'Input EIA Imports Petroleum'!L3854</f>
        <v/>
      </c>
      <c r="E3855">
        <f>VLOOKUP('Input EIA Imports Petroleum'!$E3854,'EIA Petroleum Classification'!$A:$B,2,FALSE)</f>
        <v/>
      </c>
    </row>
    <row r="3856" spans="1:5">
      <c r="A3856">
        <f>YEAR(B3856)</f>
        <v/>
      </c>
      <c r="B3856">
        <f>'Input EIA Imports Petroleum'!A3855</f>
        <v/>
      </c>
      <c r="C3856">
        <f>'Input EIA Imports Petroleum'!K3855</f>
        <v/>
      </c>
      <c r="D3856">
        <f>'Input EIA Imports Petroleum'!L3855</f>
        <v/>
      </c>
      <c r="E3856">
        <f>VLOOKUP('Input EIA Imports Petroleum'!$E3855,'EIA Petroleum Classification'!$A:$B,2,FALSE)</f>
        <v/>
      </c>
    </row>
    <row r="3857" spans="1:5">
      <c r="A3857">
        <f>YEAR(B3857)</f>
        <v/>
      </c>
      <c r="B3857">
        <f>'Input EIA Imports Petroleum'!A3856</f>
        <v/>
      </c>
      <c r="C3857">
        <f>'Input EIA Imports Petroleum'!K3856</f>
        <v/>
      </c>
      <c r="D3857">
        <f>'Input EIA Imports Petroleum'!L3856</f>
        <v/>
      </c>
      <c r="E3857">
        <f>VLOOKUP('Input EIA Imports Petroleum'!$E3856,'EIA Petroleum Classification'!$A:$B,2,FALSE)</f>
        <v/>
      </c>
    </row>
    <row r="3858" spans="1:5">
      <c r="A3858">
        <f>YEAR(B3858)</f>
        <v/>
      </c>
      <c r="B3858">
        <f>'Input EIA Imports Petroleum'!A3857</f>
        <v/>
      </c>
      <c r="C3858">
        <f>'Input EIA Imports Petroleum'!K3857</f>
        <v/>
      </c>
      <c r="D3858">
        <f>'Input EIA Imports Petroleum'!L3857</f>
        <v/>
      </c>
      <c r="E3858">
        <f>VLOOKUP('Input EIA Imports Petroleum'!$E3857,'EIA Petroleum Classification'!$A:$B,2,FALSE)</f>
        <v/>
      </c>
    </row>
    <row r="3859" spans="1:5">
      <c r="A3859">
        <f>YEAR(B3859)</f>
        <v/>
      </c>
      <c r="B3859">
        <f>'Input EIA Imports Petroleum'!A3858</f>
        <v/>
      </c>
      <c r="C3859">
        <f>'Input EIA Imports Petroleum'!K3858</f>
        <v/>
      </c>
      <c r="D3859">
        <f>'Input EIA Imports Petroleum'!L3858</f>
        <v/>
      </c>
      <c r="E3859">
        <f>VLOOKUP('Input EIA Imports Petroleum'!$E3858,'EIA Petroleum Classification'!$A:$B,2,FALSE)</f>
        <v/>
      </c>
    </row>
    <row r="3860" spans="1:5">
      <c r="A3860">
        <f>YEAR(B3860)</f>
        <v/>
      </c>
      <c r="B3860">
        <f>'Input EIA Imports Petroleum'!A3859</f>
        <v/>
      </c>
      <c r="C3860">
        <f>'Input EIA Imports Petroleum'!K3859</f>
        <v/>
      </c>
      <c r="D3860">
        <f>'Input EIA Imports Petroleum'!L3859</f>
        <v/>
      </c>
      <c r="E3860">
        <f>VLOOKUP('Input EIA Imports Petroleum'!$E3859,'EIA Petroleum Classification'!$A:$B,2,FALSE)</f>
        <v/>
      </c>
    </row>
    <row r="3861" spans="1:5">
      <c r="A3861">
        <f>YEAR(B3861)</f>
        <v/>
      </c>
      <c r="B3861">
        <f>'Input EIA Imports Petroleum'!A3860</f>
        <v/>
      </c>
      <c r="C3861">
        <f>'Input EIA Imports Petroleum'!K3860</f>
        <v/>
      </c>
      <c r="D3861">
        <f>'Input EIA Imports Petroleum'!L3860</f>
        <v/>
      </c>
      <c r="E3861">
        <f>VLOOKUP('Input EIA Imports Petroleum'!$E3860,'EIA Petroleum Classification'!$A:$B,2,FALSE)</f>
        <v/>
      </c>
    </row>
    <row r="3862" spans="1:5">
      <c r="A3862">
        <f>YEAR(B3862)</f>
        <v/>
      </c>
      <c r="B3862">
        <f>'Input EIA Imports Petroleum'!A3861</f>
        <v/>
      </c>
      <c r="C3862">
        <f>'Input EIA Imports Petroleum'!K3861</f>
        <v/>
      </c>
      <c r="D3862">
        <f>'Input EIA Imports Petroleum'!L3861</f>
        <v/>
      </c>
      <c r="E3862">
        <f>VLOOKUP('Input EIA Imports Petroleum'!$E3861,'EIA Petroleum Classification'!$A:$B,2,FALSE)</f>
        <v/>
      </c>
    </row>
    <row r="3863" spans="1:5">
      <c r="A3863">
        <f>YEAR(B3863)</f>
        <v/>
      </c>
      <c r="B3863">
        <f>'Input EIA Imports Petroleum'!A3862</f>
        <v/>
      </c>
      <c r="C3863">
        <f>'Input EIA Imports Petroleum'!K3862</f>
        <v/>
      </c>
      <c r="D3863">
        <f>'Input EIA Imports Petroleum'!L3862</f>
        <v/>
      </c>
      <c r="E3863">
        <f>VLOOKUP('Input EIA Imports Petroleum'!$E3862,'EIA Petroleum Classification'!$A:$B,2,FALSE)</f>
        <v/>
      </c>
    </row>
    <row r="3864" spans="1:5">
      <c r="A3864">
        <f>YEAR(B3864)</f>
        <v/>
      </c>
      <c r="B3864">
        <f>'Input EIA Imports Petroleum'!A3863</f>
        <v/>
      </c>
      <c r="C3864">
        <f>'Input EIA Imports Petroleum'!K3863</f>
        <v/>
      </c>
      <c r="D3864">
        <f>'Input EIA Imports Petroleum'!L3863</f>
        <v/>
      </c>
      <c r="E3864">
        <f>VLOOKUP('Input EIA Imports Petroleum'!$E3863,'EIA Petroleum Classification'!$A:$B,2,FALSE)</f>
        <v/>
      </c>
    </row>
    <row r="3865" spans="1:5">
      <c r="A3865">
        <f>YEAR(B3865)</f>
        <v/>
      </c>
      <c r="B3865">
        <f>'Input EIA Imports Petroleum'!A3864</f>
        <v/>
      </c>
      <c r="C3865">
        <f>'Input EIA Imports Petroleum'!K3864</f>
        <v/>
      </c>
      <c r="D3865">
        <f>'Input EIA Imports Petroleum'!L3864</f>
        <v/>
      </c>
      <c r="E3865">
        <f>VLOOKUP('Input EIA Imports Petroleum'!$E3864,'EIA Petroleum Classification'!$A:$B,2,FALSE)</f>
        <v/>
      </c>
    </row>
    <row r="3866" spans="1:5">
      <c r="A3866">
        <f>YEAR(B3866)</f>
        <v/>
      </c>
      <c r="B3866">
        <f>'Input EIA Imports Petroleum'!A3865</f>
        <v/>
      </c>
      <c r="C3866">
        <f>'Input EIA Imports Petroleum'!K3865</f>
        <v/>
      </c>
      <c r="D3866">
        <f>'Input EIA Imports Petroleum'!L3865</f>
        <v/>
      </c>
      <c r="E3866">
        <f>VLOOKUP('Input EIA Imports Petroleum'!$E3865,'EIA Petroleum Classification'!$A:$B,2,FALSE)</f>
        <v/>
      </c>
    </row>
    <row r="3867" spans="1:5">
      <c r="A3867">
        <f>YEAR(B3867)</f>
        <v/>
      </c>
      <c r="B3867">
        <f>'Input EIA Imports Petroleum'!A3866</f>
        <v/>
      </c>
      <c r="C3867">
        <f>'Input EIA Imports Petroleum'!K3866</f>
        <v/>
      </c>
      <c r="D3867">
        <f>'Input EIA Imports Petroleum'!L3866</f>
        <v/>
      </c>
      <c r="E3867">
        <f>VLOOKUP('Input EIA Imports Petroleum'!$E3866,'EIA Petroleum Classification'!$A:$B,2,FALSE)</f>
        <v/>
      </c>
    </row>
    <row r="3868" spans="1:5">
      <c r="A3868">
        <f>YEAR(B3868)</f>
        <v/>
      </c>
      <c r="B3868">
        <f>'Input EIA Imports Petroleum'!A3867</f>
        <v/>
      </c>
      <c r="C3868">
        <f>'Input EIA Imports Petroleum'!K3867</f>
        <v/>
      </c>
      <c r="D3868">
        <f>'Input EIA Imports Petroleum'!L3867</f>
        <v/>
      </c>
      <c r="E3868">
        <f>VLOOKUP('Input EIA Imports Petroleum'!$E3867,'EIA Petroleum Classification'!$A:$B,2,FALSE)</f>
        <v/>
      </c>
    </row>
    <row r="3869" spans="1:5">
      <c r="A3869">
        <f>YEAR(B3869)</f>
        <v/>
      </c>
      <c r="B3869">
        <f>'Input EIA Imports Petroleum'!A3868</f>
        <v/>
      </c>
      <c r="C3869">
        <f>'Input EIA Imports Petroleum'!K3868</f>
        <v/>
      </c>
      <c r="D3869">
        <f>'Input EIA Imports Petroleum'!L3868</f>
        <v/>
      </c>
      <c r="E3869">
        <f>VLOOKUP('Input EIA Imports Petroleum'!$E3868,'EIA Petroleum Classification'!$A:$B,2,FALSE)</f>
        <v/>
      </c>
    </row>
    <row r="3870" spans="1:5">
      <c r="A3870">
        <f>YEAR(B3870)</f>
        <v/>
      </c>
      <c r="B3870">
        <f>'Input EIA Imports Petroleum'!A3869</f>
        <v/>
      </c>
      <c r="C3870">
        <f>'Input EIA Imports Petroleum'!K3869</f>
        <v/>
      </c>
      <c r="D3870">
        <f>'Input EIA Imports Petroleum'!L3869</f>
        <v/>
      </c>
      <c r="E3870">
        <f>VLOOKUP('Input EIA Imports Petroleum'!$E3869,'EIA Petroleum Classification'!$A:$B,2,FALSE)</f>
        <v/>
      </c>
    </row>
    <row r="3871" spans="1:5">
      <c r="A3871">
        <f>YEAR(B3871)</f>
        <v/>
      </c>
      <c r="B3871">
        <f>'Input EIA Imports Petroleum'!A3870</f>
        <v/>
      </c>
      <c r="C3871">
        <f>'Input EIA Imports Petroleum'!K3870</f>
        <v/>
      </c>
      <c r="D3871">
        <f>'Input EIA Imports Petroleum'!L3870</f>
        <v/>
      </c>
      <c r="E3871">
        <f>VLOOKUP('Input EIA Imports Petroleum'!$E3870,'EIA Petroleum Classification'!$A:$B,2,FALSE)</f>
        <v/>
      </c>
    </row>
    <row r="3872" spans="1:5">
      <c r="A3872">
        <f>YEAR(B3872)</f>
        <v/>
      </c>
      <c r="B3872">
        <f>'Input EIA Imports Petroleum'!A3871</f>
        <v/>
      </c>
      <c r="C3872">
        <f>'Input EIA Imports Petroleum'!K3871</f>
        <v/>
      </c>
      <c r="D3872">
        <f>'Input EIA Imports Petroleum'!L3871</f>
        <v/>
      </c>
      <c r="E3872">
        <f>VLOOKUP('Input EIA Imports Petroleum'!$E3871,'EIA Petroleum Classification'!$A:$B,2,FALSE)</f>
        <v/>
      </c>
    </row>
    <row r="3873" spans="1:5">
      <c r="A3873">
        <f>YEAR(B3873)</f>
        <v/>
      </c>
      <c r="B3873">
        <f>'Input EIA Imports Petroleum'!A3872</f>
        <v/>
      </c>
      <c r="C3873">
        <f>'Input EIA Imports Petroleum'!K3872</f>
        <v/>
      </c>
      <c r="D3873">
        <f>'Input EIA Imports Petroleum'!L3872</f>
        <v/>
      </c>
      <c r="E3873">
        <f>VLOOKUP('Input EIA Imports Petroleum'!$E3872,'EIA Petroleum Classification'!$A:$B,2,FALSE)</f>
        <v/>
      </c>
    </row>
    <row r="3874" spans="1:5">
      <c r="A3874">
        <f>YEAR(B3874)</f>
        <v/>
      </c>
      <c r="B3874">
        <f>'Input EIA Imports Petroleum'!A3873</f>
        <v/>
      </c>
      <c r="C3874">
        <f>'Input EIA Imports Petroleum'!K3873</f>
        <v/>
      </c>
      <c r="D3874">
        <f>'Input EIA Imports Petroleum'!L3873</f>
        <v/>
      </c>
      <c r="E3874">
        <f>VLOOKUP('Input EIA Imports Petroleum'!$E3873,'EIA Petroleum Classification'!$A:$B,2,FALSE)</f>
        <v/>
      </c>
    </row>
    <row r="3875" spans="1:5">
      <c r="A3875">
        <f>YEAR(B3875)</f>
        <v/>
      </c>
      <c r="B3875">
        <f>'Input EIA Imports Petroleum'!A3874</f>
        <v/>
      </c>
      <c r="C3875">
        <f>'Input EIA Imports Petroleum'!K3874</f>
        <v/>
      </c>
      <c r="D3875">
        <f>'Input EIA Imports Petroleum'!L3874</f>
        <v/>
      </c>
      <c r="E3875">
        <f>VLOOKUP('Input EIA Imports Petroleum'!$E3874,'EIA Petroleum Classification'!$A:$B,2,FALSE)</f>
        <v/>
      </c>
    </row>
    <row r="3876" spans="1:5">
      <c r="A3876">
        <f>YEAR(B3876)</f>
        <v/>
      </c>
      <c r="B3876">
        <f>'Input EIA Imports Petroleum'!A3875</f>
        <v/>
      </c>
      <c r="C3876">
        <f>'Input EIA Imports Petroleum'!K3875</f>
        <v/>
      </c>
      <c r="D3876">
        <f>'Input EIA Imports Petroleum'!L3875</f>
        <v/>
      </c>
      <c r="E3876">
        <f>VLOOKUP('Input EIA Imports Petroleum'!$E3875,'EIA Petroleum Classification'!$A:$B,2,FALSE)</f>
        <v/>
      </c>
    </row>
    <row r="3877" spans="1:5">
      <c r="A3877">
        <f>YEAR(B3877)</f>
        <v/>
      </c>
      <c r="B3877">
        <f>'Input EIA Imports Petroleum'!A3876</f>
        <v/>
      </c>
      <c r="C3877">
        <f>'Input EIA Imports Petroleum'!K3876</f>
        <v/>
      </c>
      <c r="D3877">
        <f>'Input EIA Imports Petroleum'!L3876</f>
        <v/>
      </c>
      <c r="E3877">
        <f>VLOOKUP('Input EIA Imports Petroleum'!$E3876,'EIA Petroleum Classification'!$A:$B,2,FALSE)</f>
        <v/>
      </c>
    </row>
    <row r="3878" spans="1:5">
      <c r="A3878">
        <f>YEAR(B3878)</f>
        <v/>
      </c>
      <c r="B3878">
        <f>'Input EIA Imports Petroleum'!A3877</f>
        <v/>
      </c>
      <c r="C3878">
        <f>'Input EIA Imports Petroleum'!K3877</f>
        <v/>
      </c>
      <c r="D3878">
        <f>'Input EIA Imports Petroleum'!L3877</f>
        <v/>
      </c>
      <c r="E3878">
        <f>VLOOKUP('Input EIA Imports Petroleum'!$E3877,'EIA Petroleum Classification'!$A:$B,2,FALSE)</f>
        <v/>
      </c>
    </row>
    <row r="3879" spans="1:5">
      <c r="A3879">
        <f>YEAR(B3879)</f>
        <v/>
      </c>
      <c r="B3879">
        <f>'Input EIA Imports Petroleum'!A3878</f>
        <v/>
      </c>
      <c r="C3879">
        <f>'Input EIA Imports Petroleum'!K3878</f>
        <v/>
      </c>
      <c r="D3879">
        <f>'Input EIA Imports Petroleum'!L3878</f>
        <v/>
      </c>
      <c r="E3879">
        <f>VLOOKUP('Input EIA Imports Petroleum'!$E3878,'EIA Petroleum Classification'!$A:$B,2,FALSE)</f>
        <v/>
      </c>
    </row>
    <row r="3880" spans="1:5">
      <c r="A3880">
        <f>YEAR(B3880)</f>
        <v/>
      </c>
      <c r="B3880">
        <f>'Input EIA Imports Petroleum'!A3879</f>
        <v/>
      </c>
      <c r="C3880">
        <f>'Input EIA Imports Petroleum'!K3879</f>
        <v/>
      </c>
      <c r="D3880">
        <f>'Input EIA Imports Petroleum'!L3879</f>
        <v/>
      </c>
      <c r="E3880">
        <f>VLOOKUP('Input EIA Imports Petroleum'!$E3879,'EIA Petroleum Classification'!$A:$B,2,FALSE)</f>
        <v/>
      </c>
    </row>
    <row r="3881" spans="1:5">
      <c r="A3881">
        <f>YEAR(B3881)</f>
        <v/>
      </c>
      <c r="B3881">
        <f>'Input EIA Imports Petroleum'!A3880</f>
        <v/>
      </c>
      <c r="C3881">
        <f>'Input EIA Imports Petroleum'!K3880</f>
        <v/>
      </c>
      <c r="D3881">
        <f>'Input EIA Imports Petroleum'!L3880</f>
        <v/>
      </c>
      <c r="E3881">
        <f>VLOOKUP('Input EIA Imports Petroleum'!$E3880,'EIA Petroleum Classification'!$A:$B,2,FALSE)</f>
        <v/>
      </c>
    </row>
    <row r="3882" spans="1:5">
      <c r="A3882">
        <f>YEAR(B3882)</f>
        <v/>
      </c>
      <c r="B3882">
        <f>'Input EIA Imports Petroleum'!A3881</f>
        <v/>
      </c>
      <c r="C3882">
        <f>'Input EIA Imports Petroleum'!K3881</f>
        <v/>
      </c>
      <c r="D3882">
        <f>'Input EIA Imports Petroleum'!L3881</f>
        <v/>
      </c>
      <c r="E3882">
        <f>VLOOKUP('Input EIA Imports Petroleum'!$E3881,'EIA Petroleum Classification'!$A:$B,2,FALSE)</f>
        <v/>
      </c>
    </row>
    <row r="3883" spans="1:5">
      <c r="A3883">
        <f>YEAR(B3883)</f>
        <v/>
      </c>
      <c r="B3883">
        <f>'Input EIA Imports Petroleum'!A3882</f>
        <v/>
      </c>
      <c r="C3883">
        <f>'Input EIA Imports Petroleum'!K3882</f>
        <v/>
      </c>
      <c r="D3883">
        <f>'Input EIA Imports Petroleum'!L3882</f>
        <v/>
      </c>
      <c r="E3883">
        <f>VLOOKUP('Input EIA Imports Petroleum'!$E3882,'EIA Petroleum Classification'!$A:$B,2,FALSE)</f>
        <v/>
      </c>
    </row>
    <row r="3884" spans="1:5">
      <c r="A3884">
        <f>YEAR(B3884)</f>
        <v/>
      </c>
      <c r="B3884">
        <f>'Input EIA Imports Petroleum'!A3883</f>
        <v/>
      </c>
      <c r="C3884">
        <f>'Input EIA Imports Petroleum'!K3883</f>
        <v/>
      </c>
      <c r="D3884">
        <f>'Input EIA Imports Petroleum'!L3883</f>
        <v/>
      </c>
      <c r="E3884">
        <f>VLOOKUP('Input EIA Imports Petroleum'!$E3883,'EIA Petroleum Classification'!$A:$B,2,FALSE)</f>
        <v/>
      </c>
    </row>
    <row r="3885" spans="1:5">
      <c r="A3885">
        <f>YEAR(B3885)</f>
        <v/>
      </c>
      <c r="B3885">
        <f>'Input EIA Imports Petroleum'!A3884</f>
        <v/>
      </c>
      <c r="C3885">
        <f>'Input EIA Imports Petroleum'!K3884</f>
        <v/>
      </c>
      <c r="D3885">
        <f>'Input EIA Imports Petroleum'!L3884</f>
        <v/>
      </c>
      <c r="E3885">
        <f>VLOOKUP('Input EIA Imports Petroleum'!$E3884,'EIA Petroleum Classification'!$A:$B,2,FALSE)</f>
        <v/>
      </c>
    </row>
    <row r="3886" spans="1:5">
      <c r="A3886">
        <f>YEAR(B3886)</f>
        <v/>
      </c>
      <c r="B3886">
        <f>'Input EIA Imports Petroleum'!A3885</f>
        <v/>
      </c>
      <c r="C3886">
        <f>'Input EIA Imports Petroleum'!K3885</f>
        <v/>
      </c>
      <c r="D3886">
        <f>'Input EIA Imports Petroleum'!L3885</f>
        <v/>
      </c>
      <c r="E3886">
        <f>VLOOKUP('Input EIA Imports Petroleum'!$E3885,'EIA Petroleum Classification'!$A:$B,2,FALSE)</f>
        <v/>
      </c>
    </row>
    <row r="3887" spans="1:5">
      <c r="A3887">
        <f>YEAR(B3887)</f>
        <v/>
      </c>
      <c r="B3887">
        <f>'Input EIA Imports Petroleum'!A3886</f>
        <v/>
      </c>
      <c r="C3887">
        <f>'Input EIA Imports Petroleum'!K3886</f>
        <v/>
      </c>
      <c r="D3887">
        <f>'Input EIA Imports Petroleum'!L3886</f>
        <v/>
      </c>
      <c r="E3887">
        <f>VLOOKUP('Input EIA Imports Petroleum'!$E3886,'EIA Petroleum Classification'!$A:$B,2,FALSE)</f>
        <v/>
      </c>
    </row>
    <row r="3888" spans="1:5">
      <c r="A3888">
        <f>YEAR(B3888)</f>
        <v/>
      </c>
      <c r="B3888">
        <f>'Input EIA Imports Petroleum'!A3887</f>
        <v/>
      </c>
      <c r="C3888">
        <f>'Input EIA Imports Petroleum'!K3887</f>
        <v/>
      </c>
      <c r="D3888">
        <f>'Input EIA Imports Petroleum'!L3887</f>
        <v/>
      </c>
      <c r="E3888">
        <f>VLOOKUP('Input EIA Imports Petroleum'!$E3887,'EIA Petroleum Classification'!$A:$B,2,FALSE)</f>
        <v/>
      </c>
    </row>
    <row r="3889" spans="1:5">
      <c r="A3889">
        <f>YEAR(B3889)</f>
        <v/>
      </c>
      <c r="B3889">
        <f>'Input EIA Imports Petroleum'!A3888</f>
        <v/>
      </c>
      <c r="C3889">
        <f>'Input EIA Imports Petroleum'!K3888</f>
        <v/>
      </c>
      <c r="D3889">
        <f>'Input EIA Imports Petroleum'!L3888</f>
        <v/>
      </c>
      <c r="E3889">
        <f>VLOOKUP('Input EIA Imports Petroleum'!$E3888,'EIA Petroleum Classification'!$A:$B,2,FALSE)</f>
        <v/>
      </c>
    </row>
    <row r="3890" spans="1:5">
      <c r="A3890">
        <f>YEAR(B3890)</f>
        <v/>
      </c>
      <c r="B3890">
        <f>'Input EIA Imports Petroleum'!A3889</f>
        <v/>
      </c>
      <c r="C3890">
        <f>'Input EIA Imports Petroleum'!K3889</f>
        <v/>
      </c>
      <c r="D3890">
        <f>'Input EIA Imports Petroleum'!L3889</f>
        <v/>
      </c>
      <c r="E3890">
        <f>VLOOKUP('Input EIA Imports Petroleum'!$E3889,'EIA Petroleum Classification'!$A:$B,2,FALSE)</f>
        <v/>
      </c>
    </row>
    <row r="3891" spans="1:5">
      <c r="A3891">
        <f>YEAR(B3891)</f>
        <v/>
      </c>
      <c r="B3891">
        <f>'Input EIA Imports Petroleum'!A3890</f>
        <v/>
      </c>
      <c r="C3891">
        <f>'Input EIA Imports Petroleum'!K3890</f>
        <v/>
      </c>
      <c r="D3891">
        <f>'Input EIA Imports Petroleum'!L3890</f>
        <v/>
      </c>
      <c r="E3891">
        <f>VLOOKUP('Input EIA Imports Petroleum'!$E3890,'EIA Petroleum Classification'!$A:$B,2,FALSE)</f>
        <v/>
      </c>
    </row>
    <row r="3892" spans="1:5">
      <c r="A3892">
        <f>YEAR(B3892)</f>
        <v/>
      </c>
      <c r="B3892">
        <f>'Input EIA Imports Petroleum'!A3891</f>
        <v/>
      </c>
      <c r="C3892">
        <f>'Input EIA Imports Petroleum'!K3891</f>
        <v/>
      </c>
      <c r="D3892">
        <f>'Input EIA Imports Petroleum'!L3891</f>
        <v/>
      </c>
      <c r="E3892">
        <f>VLOOKUP('Input EIA Imports Petroleum'!$E3891,'EIA Petroleum Classification'!$A:$B,2,FALSE)</f>
        <v/>
      </c>
    </row>
    <row r="3893" spans="1:5">
      <c r="A3893">
        <f>YEAR(B3893)</f>
        <v/>
      </c>
      <c r="B3893">
        <f>'Input EIA Imports Petroleum'!A3892</f>
        <v/>
      </c>
      <c r="C3893">
        <f>'Input EIA Imports Petroleum'!K3892</f>
        <v/>
      </c>
      <c r="D3893">
        <f>'Input EIA Imports Petroleum'!L3892</f>
        <v/>
      </c>
      <c r="E3893">
        <f>VLOOKUP('Input EIA Imports Petroleum'!$E3892,'EIA Petroleum Classification'!$A:$B,2,FALSE)</f>
        <v/>
      </c>
    </row>
    <row r="3894" spans="1:5">
      <c r="A3894">
        <f>YEAR(B3894)</f>
        <v/>
      </c>
      <c r="B3894">
        <f>'Input EIA Imports Petroleum'!A3893</f>
        <v/>
      </c>
      <c r="C3894">
        <f>'Input EIA Imports Petroleum'!K3893</f>
        <v/>
      </c>
      <c r="D3894">
        <f>'Input EIA Imports Petroleum'!L3893</f>
        <v/>
      </c>
      <c r="E3894">
        <f>VLOOKUP('Input EIA Imports Petroleum'!$E3893,'EIA Petroleum Classification'!$A:$B,2,FALSE)</f>
        <v/>
      </c>
    </row>
    <row r="3895" spans="1:5">
      <c r="A3895">
        <f>YEAR(B3895)</f>
        <v/>
      </c>
      <c r="B3895">
        <f>'Input EIA Imports Petroleum'!A3894</f>
        <v/>
      </c>
      <c r="C3895">
        <f>'Input EIA Imports Petroleum'!K3894</f>
        <v/>
      </c>
      <c r="D3895">
        <f>'Input EIA Imports Petroleum'!L3894</f>
        <v/>
      </c>
      <c r="E3895">
        <f>VLOOKUP('Input EIA Imports Petroleum'!$E3894,'EIA Petroleum Classification'!$A:$B,2,FALSE)</f>
        <v/>
      </c>
    </row>
    <row r="3896" spans="1:5">
      <c r="A3896">
        <f>YEAR(B3896)</f>
        <v/>
      </c>
      <c r="B3896">
        <f>'Input EIA Imports Petroleum'!A3895</f>
        <v/>
      </c>
      <c r="C3896">
        <f>'Input EIA Imports Petroleum'!K3895</f>
        <v/>
      </c>
      <c r="D3896">
        <f>'Input EIA Imports Petroleum'!L3895</f>
        <v/>
      </c>
      <c r="E3896">
        <f>VLOOKUP('Input EIA Imports Petroleum'!$E3895,'EIA Petroleum Classification'!$A:$B,2,FALSE)</f>
        <v/>
      </c>
    </row>
    <row r="3897" spans="1:5">
      <c r="A3897">
        <f>YEAR(B3897)</f>
        <v/>
      </c>
      <c r="B3897">
        <f>'Input EIA Imports Petroleum'!A3896</f>
        <v/>
      </c>
      <c r="C3897">
        <f>'Input EIA Imports Petroleum'!K3896</f>
        <v/>
      </c>
      <c r="D3897">
        <f>'Input EIA Imports Petroleum'!L3896</f>
        <v/>
      </c>
      <c r="E3897">
        <f>VLOOKUP('Input EIA Imports Petroleum'!$E3896,'EIA Petroleum Classification'!$A:$B,2,FALSE)</f>
        <v/>
      </c>
    </row>
    <row r="3898" spans="1:5">
      <c r="A3898">
        <f>YEAR(B3898)</f>
        <v/>
      </c>
      <c r="B3898">
        <f>'Input EIA Imports Petroleum'!A3897</f>
        <v/>
      </c>
      <c r="C3898">
        <f>'Input EIA Imports Petroleum'!K3897</f>
        <v/>
      </c>
      <c r="D3898">
        <f>'Input EIA Imports Petroleum'!L3897</f>
        <v/>
      </c>
      <c r="E3898">
        <f>VLOOKUP('Input EIA Imports Petroleum'!$E3897,'EIA Petroleum Classification'!$A:$B,2,FALSE)</f>
        <v/>
      </c>
    </row>
    <row r="3899" spans="1:5">
      <c r="A3899">
        <f>YEAR(B3899)</f>
        <v/>
      </c>
      <c r="B3899">
        <f>'Input EIA Imports Petroleum'!A3898</f>
        <v/>
      </c>
      <c r="C3899">
        <f>'Input EIA Imports Petroleum'!K3898</f>
        <v/>
      </c>
      <c r="D3899">
        <f>'Input EIA Imports Petroleum'!L3898</f>
        <v/>
      </c>
      <c r="E3899">
        <f>VLOOKUP('Input EIA Imports Petroleum'!$E3898,'EIA Petroleum Classification'!$A:$B,2,FALSE)</f>
        <v/>
      </c>
    </row>
    <row r="3900" spans="1:5">
      <c r="A3900">
        <f>YEAR(B3900)</f>
        <v/>
      </c>
      <c r="B3900">
        <f>'Input EIA Imports Petroleum'!A3899</f>
        <v/>
      </c>
      <c r="C3900">
        <f>'Input EIA Imports Petroleum'!K3899</f>
        <v/>
      </c>
      <c r="D3900">
        <f>'Input EIA Imports Petroleum'!L3899</f>
        <v/>
      </c>
      <c r="E3900">
        <f>VLOOKUP('Input EIA Imports Petroleum'!$E3899,'EIA Petroleum Classification'!$A:$B,2,FALSE)</f>
        <v/>
      </c>
    </row>
    <row r="3901" spans="1:5">
      <c r="A3901">
        <f>YEAR(B3901)</f>
        <v/>
      </c>
      <c r="B3901">
        <f>'Input EIA Imports Petroleum'!A3900</f>
        <v/>
      </c>
      <c r="C3901">
        <f>'Input EIA Imports Petroleum'!K3900</f>
        <v/>
      </c>
      <c r="D3901">
        <f>'Input EIA Imports Petroleum'!L3900</f>
        <v/>
      </c>
      <c r="E3901">
        <f>VLOOKUP('Input EIA Imports Petroleum'!$E3900,'EIA Petroleum Classification'!$A:$B,2,FALSE)</f>
        <v/>
      </c>
    </row>
    <row r="3902" spans="1:5">
      <c r="A3902">
        <f>YEAR(B3902)</f>
        <v/>
      </c>
      <c r="B3902">
        <f>'Input EIA Imports Petroleum'!A3901</f>
        <v/>
      </c>
      <c r="C3902">
        <f>'Input EIA Imports Petroleum'!K3901</f>
        <v/>
      </c>
      <c r="D3902">
        <f>'Input EIA Imports Petroleum'!L3901</f>
        <v/>
      </c>
      <c r="E3902">
        <f>VLOOKUP('Input EIA Imports Petroleum'!$E3901,'EIA Petroleum Classification'!$A:$B,2,FALSE)</f>
        <v/>
      </c>
    </row>
    <row r="3903" spans="1:5">
      <c r="A3903">
        <f>YEAR(B3903)</f>
        <v/>
      </c>
      <c r="B3903">
        <f>'Input EIA Imports Petroleum'!A3902</f>
        <v/>
      </c>
      <c r="C3903">
        <f>'Input EIA Imports Petroleum'!K3902</f>
        <v/>
      </c>
      <c r="D3903">
        <f>'Input EIA Imports Petroleum'!L3902</f>
        <v/>
      </c>
      <c r="E3903">
        <f>VLOOKUP('Input EIA Imports Petroleum'!$E3902,'EIA Petroleum Classification'!$A:$B,2,FALSE)</f>
        <v/>
      </c>
    </row>
    <row r="3904" spans="1:5">
      <c r="A3904">
        <f>YEAR(B3904)</f>
        <v/>
      </c>
      <c r="B3904">
        <f>'Input EIA Imports Petroleum'!A3903</f>
        <v/>
      </c>
      <c r="C3904">
        <f>'Input EIA Imports Petroleum'!K3903</f>
        <v/>
      </c>
      <c r="D3904">
        <f>'Input EIA Imports Petroleum'!L3903</f>
        <v/>
      </c>
      <c r="E3904">
        <f>VLOOKUP('Input EIA Imports Petroleum'!$E3903,'EIA Petroleum Classification'!$A:$B,2,FALSE)</f>
        <v/>
      </c>
    </row>
    <row r="3905" spans="1:5">
      <c r="A3905">
        <f>YEAR(B3905)</f>
        <v/>
      </c>
      <c r="B3905">
        <f>'Input EIA Imports Petroleum'!A3904</f>
        <v/>
      </c>
      <c r="C3905">
        <f>'Input EIA Imports Petroleum'!K3904</f>
        <v/>
      </c>
      <c r="D3905">
        <f>'Input EIA Imports Petroleum'!L3904</f>
        <v/>
      </c>
      <c r="E3905">
        <f>VLOOKUP('Input EIA Imports Petroleum'!$E3904,'EIA Petroleum Classification'!$A:$B,2,FALSE)</f>
        <v/>
      </c>
    </row>
    <row r="3906" spans="1:5">
      <c r="A3906">
        <f>YEAR(B3906)</f>
        <v/>
      </c>
      <c r="B3906">
        <f>'Input EIA Imports Petroleum'!A3905</f>
        <v/>
      </c>
      <c r="C3906">
        <f>'Input EIA Imports Petroleum'!K3905</f>
        <v/>
      </c>
      <c r="D3906">
        <f>'Input EIA Imports Petroleum'!L3905</f>
        <v/>
      </c>
      <c r="E3906">
        <f>VLOOKUP('Input EIA Imports Petroleum'!$E3905,'EIA Petroleum Classification'!$A:$B,2,FALSE)</f>
        <v/>
      </c>
    </row>
    <row r="3907" spans="1:5">
      <c r="A3907">
        <f>YEAR(B3907)</f>
        <v/>
      </c>
      <c r="B3907">
        <f>'Input EIA Imports Petroleum'!A3906</f>
        <v/>
      </c>
      <c r="C3907">
        <f>'Input EIA Imports Petroleum'!K3906</f>
        <v/>
      </c>
      <c r="D3907">
        <f>'Input EIA Imports Petroleum'!L3906</f>
        <v/>
      </c>
      <c r="E3907">
        <f>VLOOKUP('Input EIA Imports Petroleum'!$E3906,'EIA Petroleum Classification'!$A:$B,2,FALSE)</f>
        <v/>
      </c>
    </row>
    <row r="3908" spans="1:5">
      <c r="A3908">
        <f>YEAR(B3908)</f>
        <v/>
      </c>
      <c r="B3908">
        <f>'Input EIA Imports Petroleum'!A3907</f>
        <v/>
      </c>
      <c r="C3908">
        <f>'Input EIA Imports Petroleum'!K3907</f>
        <v/>
      </c>
      <c r="D3908">
        <f>'Input EIA Imports Petroleum'!L3907</f>
        <v/>
      </c>
      <c r="E3908">
        <f>VLOOKUP('Input EIA Imports Petroleum'!$E3907,'EIA Petroleum Classification'!$A:$B,2,FALSE)</f>
        <v/>
      </c>
    </row>
    <row r="3909" spans="1:5">
      <c r="A3909">
        <f>YEAR(B3909)</f>
        <v/>
      </c>
      <c r="B3909">
        <f>'Input EIA Imports Petroleum'!A3908</f>
        <v/>
      </c>
      <c r="C3909">
        <f>'Input EIA Imports Petroleum'!K3908</f>
        <v/>
      </c>
      <c r="D3909">
        <f>'Input EIA Imports Petroleum'!L3908</f>
        <v/>
      </c>
      <c r="E3909">
        <f>VLOOKUP('Input EIA Imports Petroleum'!$E3908,'EIA Petroleum Classification'!$A:$B,2,FALSE)</f>
        <v/>
      </c>
    </row>
    <row r="3910" spans="1:5">
      <c r="A3910">
        <f>YEAR(B3910)</f>
        <v/>
      </c>
      <c r="B3910">
        <f>'Input EIA Imports Petroleum'!A3909</f>
        <v/>
      </c>
      <c r="C3910">
        <f>'Input EIA Imports Petroleum'!K3909</f>
        <v/>
      </c>
      <c r="D3910">
        <f>'Input EIA Imports Petroleum'!L3909</f>
        <v/>
      </c>
      <c r="E3910">
        <f>VLOOKUP('Input EIA Imports Petroleum'!$E3909,'EIA Petroleum Classification'!$A:$B,2,FALSE)</f>
        <v/>
      </c>
    </row>
    <row r="3911" spans="1:5">
      <c r="A3911">
        <f>YEAR(B3911)</f>
        <v/>
      </c>
      <c r="B3911">
        <f>'Input EIA Imports Petroleum'!A3910</f>
        <v/>
      </c>
      <c r="C3911">
        <f>'Input EIA Imports Petroleum'!K3910</f>
        <v/>
      </c>
      <c r="D3911">
        <f>'Input EIA Imports Petroleum'!L3910</f>
        <v/>
      </c>
      <c r="E3911">
        <f>VLOOKUP('Input EIA Imports Petroleum'!$E3910,'EIA Petroleum Classification'!$A:$B,2,FALSE)</f>
        <v/>
      </c>
    </row>
    <row r="3912" spans="1:5">
      <c r="A3912">
        <f>YEAR(B3912)</f>
        <v/>
      </c>
      <c r="B3912">
        <f>'Input EIA Imports Petroleum'!A3911</f>
        <v/>
      </c>
      <c r="C3912">
        <f>'Input EIA Imports Petroleum'!K3911</f>
        <v/>
      </c>
      <c r="D3912">
        <f>'Input EIA Imports Petroleum'!L3911</f>
        <v/>
      </c>
      <c r="E3912">
        <f>VLOOKUP('Input EIA Imports Petroleum'!$E3911,'EIA Petroleum Classification'!$A:$B,2,FALSE)</f>
        <v/>
      </c>
    </row>
    <row r="3913" spans="1:5">
      <c r="A3913">
        <f>YEAR(B3913)</f>
        <v/>
      </c>
      <c r="B3913">
        <f>'Input EIA Imports Petroleum'!A3912</f>
        <v/>
      </c>
      <c r="C3913">
        <f>'Input EIA Imports Petroleum'!K3912</f>
        <v/>
      </c>
      <c r="D3913">
        <f>'Input EIA Imports Petroleum'!L3912</f>
        <v/>
      </c>
      <c r="E3913">
        <f>VLOOKUP('Input EIA Imports Petroleum'!$E3912,'EIA Petroleum Classification'!$A:$B,2,FALSE)</f>
        <v/>
      </c>
    </row>
    <row r="3914" spans="1:5">
      <c r="A3914">
        <f>YEAR(B3914)</f>
        <v/>
      </c>
      <c r="B3914">
        <f>'Input EIA Imports Petroleum'!A3913</f>
        <v/>
      </c>
      <c r="C3914">
        <f>'Input EIA Imports Petroleum'!K3913</f>
        <v/>
      </c>
      <c r="D3914">
        <f>'Input EIA Imports Petroleum'!L3913</f>
        <v/>
      </c>
      <c r="E3914">
        <f>VLOOKUP('Input EIA Imports Petroleum'!$E3913,'EIA Petroleum Classification'!$A:$B,2,FALSE)</f>
        <v/>
      </c>
    </row>
    <row r="3915" spans="1:5">
      <c r="A3915">
        <f>YEAR(B3915)</f>
        <v/>
      </c>
      <c r="B3915">
        <f>'Input EIA Imports Petroleum'!A3914</f>
        <v/>
      </c>
      <c r="C3915">
        <f>'Input EIA Imports Petroleum'!K3914</f>
        <v/>
      </c>
      <c r="D3915">
        <f>'Input EIA Imports Petroleum'!L3914</f>
        <v/>
      </c>
      <c r="E3915">
        <f>VLOOKUP('Input EIA Imports Petroleum'!$E3914,'EIA Petroleum Classification'!$A:$B,2,FALSE)</f>
        <v/>
      </c>
    </row>
    <row r="3916" spans="1:5">
      <c r="A3916">
        <f>YEAR(B3916)</f>
        <v/>
      </c>
      <c r="B3916">
        <f>'Input EIA Imports Petroleum'!A3915</f>
        <v/>
      </c>
      <c r="C3916">
        <f>'Input EIA Imports Petroleum'!K3915</f>
        <v/>
      </c>
      <c r="D3916">
        <f>'Input EIA Imports Petroleum'!L3915</f>
        <v/>
      </c>
      <c r="E3916">
        <f>VLOOKUP('Input EIA Imports Petroleum'!$E3915,'EIA Petroleum Classification'!$A:$B,2,FALSE)</f>
        <v/>
      </c>
    </row>
    <row r="3917" spans="1:5">
      <c r="A3917">
        <f>YEAR(B3917)</f>
        <v/>
      </c>
      <c r="B3917">
        <f>'Input EIA Imports Petroleum'!A3916</f>
        <v/>
      </c>
      <c r="C3917">
        <f>'Input EIA Imports Petroleum'!K3916</f>
        <v/>
      </c>
      <c r="D3917">
        <f>'Input EIA Imports Petroleum'!L3916</f>
        <v/>
      </c>
      <c r="E3917">
        <f>VLOOKUP('Input EIA Imports Petroleum'!$E3916,'EIA Petroleum Classification'!$A:$B,2,FALSE)</f>
        <v/>
      </c>
    </row>
    <row r="3918" spans="1:5">
      <c r="A3918">
        <f>YEAR(B3918)</f>
        <v/>
      </c>
      <c r="B3918">
        <f>'Input EIA Imports Petroleum'!A3917</f>
        <v/>
      </c>
      <c r="C3918">
        <f>'Input EIA Imports Petroleum'!K3917</f>
        <v/>
      </c>
      <c r="D3918">
        <f>'Input EIA Imports Petroleum'!L3917</f>
        <v/>
      </c>
      <c r="E3918">
        <f>VLOOKUP('Input EIA Imports Petroleum'!$E3917,'EIA Petroleum Classification'!$A:$B,2,FALSE)</f>
        <v/>
      </c>
    </row>
    <row r="3919" spans="1:5">
      <c r="A3919">
        <f>YEAR(B3919)</f>
        <v/>
      </c>
      <c r="B3919">
        <f>'Input EIA Imports Petroleum'!A3918</f>
        <v/>
      </c>
      <c r="C3919">
        <f>'Input EIA Imports Petroleum'!K3918</f>
        <v/>
      </c>
      <c r="D3919">
        <f>'Input EIA Imports Petroleum'!L3918</f>
        <v/>
      </c>
      <c r="E3919">
        <f>VLOOKUP('Input EIA Imports Petroleum'!$E3918,'EIA Petroleum Classification'!$A:$B,2,FALSE)</f>
        <v/>
      </c>
    </row>
    <row r="3920" spans="1:5">
      <c r="A3920">
        <f>YEAR(B3920)</f>
        <v/>
      </c>
      <c r="B3920">
        <f>'Input EIA Imports Petroleum'!A3919</f>
        <v/>
      </c>
      <c r="C3920">
        <f>'Input EIA Imports Petroleum'!K3919</f>
        <v/>
      </c>
      <c r="D3920">
        <f>'Input EIA Imports Petroleum'!L3919</f>
        <v/>
      </c>
      <c r="E3920">
        <f>VLOOKUP('Input EIA Imports Petroleum'!$E3919,'EIA Petroleum Classification'!$A:$B,2,FALSE)</f>
        <v/>
      </c>
    </row>
    <row r="3921" spans="1:5">
      <c r="A3921">
        <f>YEAR(B3921)</f>
        <v/>
      </c>
      <c r="B3921">
        <f>'Input EIA Imports Petroleum'!A3920</f>
        <v/>
      </c>
      <c r="C3921">
        <f>'Input EIA Imports Petroleum'!K3920</f>
        <v/>
      </c>
      <c r="D3921">
        <f>'Input EIA Imports Petroleum'!L3920</f>
        <v/>
      </c>
      <c r="E3921">
        <f>VLOOKUP('Input EIA Imports Petroleum'!$E3920,'EIA Petroleum Classification'!$A:$B,2,FALSE)</f>
        <v/>
      </c>
    </row>
    <row r="3922" spans="1:5">
      <c r="A3922">
        <f>YEAR(B3922)</f>
        <v/>
      </c>
      <c r="B3922">
        <f>'Input EIA Imports Petroleum'!A3921</f>
        <v/>
      </c>
      <c r="C3922">
        <f>'Input EIA Imports Petroleum'!K3921</f>
        <v/>
      </c>
      <c r="D3922">
        <f>'Input EIA Imports Petroleum'!L3921</f>
        <v/>
      </c>
      <c r="E3922">
        <f>VLOOKUP('Input EIA Imports Petroleum'!$E3921,'EIA Petroleum Classification'!$A:$B,2,FALSE)</f>
        <v/>
      </c>
    </row>
    <row r="3923" spans="1:5">
      <c r="A3923">
        <f>YEAR(B3923)</f>
        <v/>
      </c>
      <c r="B3923">
        <f>'Input EIA Imports Petroleum'!A3922</f>
        <v/>
      </c>
      <c r="C3923">
        <f>'Input EIA Imports Petroleum'!K3922</f>
        <v/>
      </c>
      <c r="D3923">
        <f>'Input EIA Imports Petroleum'!L3922</f>
        <v/>
      </c>
      <c r="E3923">
        <f>VLOOKUP('Input EIA Imports Petroleum'!$E3922,'EIA Petroleum Classification'!$A:$B,2,FALSE)</f>
        <v/>
      </c>
    </row>
    <row r="3924" spans="1:5">
      <c r="A3924">
        <f>YEAR(B3924)</f>
        <v/>
      </c>
      <c r="B3924">
        <f>'Input EIA Imports Petroleum'!A3923</f>
        <v/>
      </c>
      <c r="C3924">
        <f>'Input EIA Imports Petroleum'!K3923</f>
        <v/>
      </c>
      <c r="D3924">
        <f>'Input EIA Imports Petroleum'!L3923</f>
        <v/>
      </c>
      <c r="E3924">
        <f>VLOOKUP('Input EIA Imports Petroleum'!$E3923,'EIA Petroleum Classification'!$A:$B,2,FALSE)</f>
        <v/>
      </c>
    </row>
    <row r="3925" spans="1:5">
      <c r="A3925">
        <f>YEAR(B3925)</f>
        <v/>
      </c>
      <c r="B3925">
        <f>'Input EIA Imports Petroleum'!A3924</f>
        <v/>
      </c>
      <c r="C3925">
        <f>'Input EIA Imports Petroleum'!K3924</f>
        <v/>
      </c>
      <c r="D3925">
        <f>'Input EIA Imports Petroleum'!L3924</f>
        <v/>
      </c>
      <c r="E3925">
        <f>VLOOKUP('Input EIA Imports Petroleum'!$E3924,'EIA Petroleum Classification'!$A:$B,2,FALSE)</f>
        <v/>
      </c>
    </row>
    <row r="3926" spans="1:5">
      <c r="A3926">
        <f>YEAR(B3926)</f>
        <v/>
      </c>
      <c r="B3926">
        <f>'Input EIA Imports Petroleum'!A3925</f>
        <v/>
      </c>
      <c r="C3926">
        <f>'Input EIA Imports Petroleum'!K3925</f>
        <v/>
      </c>
      <c r="D3926">
        <f>'Input EIA Imports Petroleum'!L3925</f>
        <v/>
      </c>
      <c r="E3926">
        <f>VLOOKUP('Input EIA Imports Petroleum'!$E3925,'EIA Petroleum Classification'!$A:$B,2,FALSE)</f>
        <v/>
      </c>
    </row>
    <row r="3927" spans="1:5">
      <c r="A3927">
        <f>YEAR(B3927)</f>
        <v/>
      </c>
      <c r="B3927">
        <f>'Input EIA Imports Petroleum'!A3926</f>
        <v/>
      </c>
      <c r="C3927">
        <f>'Input EIA Imports Petroleum'!K3926</f>
        <v/>
      </c>
      <c r="D3927">
        <f>'Input EIA Imports Petroleum'!L3926</f>
        <v/>
      </c>
      <c r="E3927">
        <f>VLOOKUP('Input EIA Imports Petroleum'!$E3926,'EIA Petroleum Classification'!$A:$B,2,FALSE)</f>
        <v/>
      </c>
    </row>
    <row r="3928" spans="1:5">
      <c r="A3928">
        <f>YEAR(B3928)</f>
        <v/>
      </c>
      <c r="B3928">
        <f>'Input EIA Imports Petroleum'!A3927</f>
        <v/>
      </c>
      <c r="C3928">
        <f>'Input EIA Imports Petroleum'!K3927</f>
        <v/>
      </c>
      <c r="D3928">
        <f>'Input EIA Imports Petroleum'!L3927</f>
        <v/>
      </c>
      <c r="E3928">
        <f>VLOOKUP('Input EIA Imports Petroleum'!$E3927,'EIA Petroleum Classification'!$A:$B,2,FALSE)</f>
        <v/>
      </c>
    </row>
    <row r="3929" spans="1:5">
      <c r="A3929">
        <f>YEAR(B3929)</f>
        <v/>
      </c>
      <c r="B3929">
        <f>'Input EIA Imports Petroleum'!A3928</f>
        <v/>
      </c>
      <c r="C3929">
        <f>'Input EIA Imports Petroleum'!K3928</f>
        <v/>
      </c>
      <c r="D3929">
        <f>'Input EIA Imports Petroleum'!L3928</f>
        <v/>
      </c>
      <c r="E3929">
        <f>VLOOKUP('Input EIA Imports Petroleum'!$E3928,'EIA Petroleum Classification'!$A:$B,2,FALSE)</f>
        <v/>
      </c>
    </row>
    <row r="3930" spans="1:5">
      <c r="A3930">
        <f>YEAR(B3930)</f>
        <v/>
      </c>
      <c r="B3930">
        <f>'Input EIA Imports Petroleum'!A3929</f>
        <v/>
      </c>
      <c r="C3930">
        <f>'Input EIA Imports Petroleum'!K3929</f>
        <v/>
      </c>
      <c r="D3930">
        <f>'Input EIA Imports Petroleum'!L3929</f>
        <v/>
      </c>
      <c r="E3930">
        <f>VLOOKUP('Input EIA Imports Petroleum'!$E3929,'EIA Petroleum Classification'!$A:$B,2,FALSE)</f>
        <v/>
      </c>
    </row>
    <row r="3931" spans="1:5">
      <c r="A3931">
        <f>YEAR(B3931)</f>
        <v/>
      </c>
      <c r="B3931">
        <f>'Input EIA Imports Petroleum'!A3930</f>
        <v/>
      </c>
      <c r="C3931">
        <f>'Input EIA Imports Petroleum'!K3930</f>
        <v/>
      </c>
      <c r="D3931">
        <f>'Input EIA Imports Petroleum'!L3930</f>
        <v/>
      </c>
      <c r="E3931">
        <f>VLOOKUP('Input EIA Imports Petroleum'!$E3930,'EIA Petroleum Classification'!$A:$B,2,FALSE)</f>
        <v/>
      </c>
    </row>
    <row r="3932" spans="1:5">
      <c r="A3932">
        <f>YEAR(B3932)</f>
        <v/>
      </c>
      <c r="B3932">
        <f>'Input EIA Imports Petroleum'!A3931</f>
        <v/>
      </c>
      <c r="C3932">
        <f>'Input EIA Imports Petroleum'!K3931</f>
        <v/>
      </c>
      <c r="D3932">
        <f>'Input EIA Imports Petroleum'!L3931</f>
        <v/>
      </c>
      <c r="E3932">
        <f>VLOOKUP('Input EIA Imports Petroleum'!$E3931,'EIA Petroleum Classification'!$A:$B,2,FALSE)</f>
        <v/>
      </c>
    </row>
    <row r="3933" spans="1:5">
      <c r="A3933">
        <f>YEAR(B3933)</f>
        <v/>
      </c>
      <c r="B3933">
        <f>'Input EIA Imports Petroleum'!A3932</f>
        <v/>
      </c>
      <c r="C3933">
        <f>'Input EIA Imports Petroleum'!K3932</f>
        <v/>
      </c>
      <c r="D3933">
        <f>'Input EIA Imports Petroleum'!L3932</f>
        <v/>
      </c>
      <c r="E3933">
        <f>VLOOKUP('Input EIA Imports Petroleum'!$E3932,'EIA Petroleum Classification'!$A:$B,2,FALSE)</f>
        <v/>
      </c>
    </row>
    <row r="3934" spans="1:5">
      <c r="A3934">
        <f>YEAR(B3934)</f>
        <v/>
      </c>
      <c r="B3934">
        <f>'Input EIA Imports Petroleum'!A3933</f>
        <v/>
      </c>
      <c r="C3934">
        <f>'Input EIA Imports Petroleum'!K3933</f>
        <v/>
      </c>
      <c r="D3934">
        <f>'Input EIA Imports Petroleum'!L3933</f>
        <v/>
      </c>
      <c r="E3934">
        <f>VLOOKUP('Input EIA Imports Petroleum'!$E3933,'EIA Petroleum Classification'!$A:$B,2,FALSE)</f>
        <v/>
      </c>
    </row>
    <row r="3935" spans="1:5">
      <c r="A3935">
        <f>YEAR(B3935)</f>
        <v/>
      </c>
      <c r="B3935">
        <f>'Input EIA Imports Petroleum'!A3934</f>
        <v/>
      </c>
      <c r="C3935">
        <f>'Input EIA Imports Petroleum'!K3934</f>
        <v/>
      </c>
      <c r="D3935">
        <f>'Input EIA Imports Petroleum'!L3934</f>
        <v/>
      </c>
      <c r="E3935">
        <f>VLOOKUP('Input EIA Imports Petroleum'!$E3934,'EIA Petroleum Classification'!$A:$B,2,FALSE)</f>
        <v/>
      </c>
    </row>
    <row r="3936" spans="1:5">
      <c r="A3936">
        <f>YEAR(B3936)</f>
        <v/>
      </c>
      <c r="B3936">
        <f>'Input EIA Imports Petroleum'!A3935</f>
        <v/>
      </c>
      <c r="C3936">
        <f>'Input EIA Imports Petroleum'!K3935</f>
        <v/>
      </c>
      <c r="D3936">
        <f>'Input EIA Imports Petroleum'!L3935</f>
        <v/>
      </c>
      <c r="E3936">
        <f>VLOOKUP('Input EIA Imports Petroleum'!$E3935,'EIA Petroleum Classification'!$A:$B,2,FALSE)</f>
        <v/>
      </c>
    </row>
    <row r="3937" spans="1:5">
      <c r="A3937">
        <f>YEAR(B3937)</f>
        <v/>
      </c>
      <c r="B3937">
        <f>'Input EIA Imports Petroleum'!A3936</f>
        <v/>
      </c>
      <c r="C3937">
        <f>'Input EIA Imports Petroleum'!K3936</f>
        <v/>
      </c>
      <c r="D3937">
        <f>'Input EIA Imports Petroleum'!L3936</f>
        <v/>
      </c>
      <c r="E3937">
        <f>VLOOKUP('Input EIA Imports Petroleum'!$E3936,'EIA Petroleum Classification'!$A:$B,2,FALSE)</f>
        <v/>
      </c>
    </row>
    <row r="3938" spans="1:5">
      <c r="A3938">
        <f>YEAR(B3938)</f>
        <v/>
      </c>
      <c r="B3938">
        <f>'Input EIA Imports Petroleum'!A3937</f>
        <v/>
      </c>
      <c r="C3938">
        <f>'Input EIA Imports Petroleum'!K3937</f>
        <v/>
      </c>
      <c r="D3938">
        <f>'Input EIA Imports Petroleum'!L3937</f>
        <v/>
      </c>
      <c r="E3938">
        <f>VLOOKUP('Input EIA Imports Petroleum'!$E3937,'EIA Petroleum Classification'!$A:$B,2,FALSE)</f>
        <v/>
      </c>
    </row>
    <row r="3939" spans="1:5">
      <c r="A3939">
        <f>YEAR(B3939)</f>
        <v/>
      </c>
      <c r="B3939">
        <f>'Input EIA Imports Petroleum'!A3938</f>
        <v/>
      </c>
      <c r="C3939">
        <f>'Input EIA Imports Petroleum'!K3938</f>
        <v/>
      </c>
      <c r="D3939">
        <f>'Input EIA Imports Petroleum'!L3938</f>
        <v/>
      </c>
      <c r="E3939">
        <f>VLOOKUP('Input EIA Imports Petroleum'!$E3938,'EIA Petroleum Classification'!$A:$B,2,FALSE)</f>
        <v/>
      </c>
    </row>
    <row r="3940" spans="1:5">
      <c r="A3940">
        <f>YEAR(B3940)</f>
        <v/>
      </c>
      <c r="B3940">
        <f>'Input EIA Imports Petroleum'!A3939</f>
        <v/>
      </c>
      <c r="C3940">
        <f>'Input EIA Imports Petroleum'!K3939</f>
        <v/>
      </c>
      <c r="D3940">
        <f>'Input EIA Imports Petroleum'!L3939</f>
        <v/>
      </c>
      <c r="E3940">
        <f>VLOOKUP('Input EIA Imports Petroleum'!$E3939,'EIA Petroleum Classification'!$A:$B,2,FALSE)</f>
        <v/>
      </c>
    </row>
    <row r="3941" spans="1:5">
      <c r="A3941">
        <f>YEAR(B3941)</f>
        <v/>
      </c>
      <c r="B3941">
        <f>'Input EIA Imports Petroleum'!A3940</f>
        <v/>
      </c>
      <c r="C3941">
        <f>'Input EIA Imports Petroleum'!K3940</f>
        <v/>
      </c>
      <c r="D3941">
        <f>'Input EIA Imports Petroleum'!L3940</f>
        <v/>
      </c>
      <c r="E3941">
        <f>VLOOKUP('Input EIA Imports Petroleum'!$E3940,'EIA Petroleum Classification'!$A:$B,2,FALSE)</f>
        <v/>
      </c>
    </row>
    <row r="3942" spans="1:5">
      <c r="A3942">
        <f>YEAR(B3942)</f>
        <v/>
      </c>
      <c r="B3942">
        <f>'Input EIA Imports Petroleum'!A3941</f>
        <v/>
      </c>
      <c r="C3942">
        <f>'Input EIA Imports Petroleum'!K3941</f>
        <v/>
      </c>
      <c r="D3942">
        <f>'Input EIA Imports Petroleum'!L3941</f>
        <v/>
      </c>
      <c r="E3942">
        <f>VLOOKUP('Input EIA Imports Petroleum'!$E3941,'EIA Petroleum Classification'!$A:$B,2,FALSE)</f>
        <v/>
      </c>
    </row>
    <row r="3943" spans="1:5">
      <c r="A3943">
        <f>YEAR(B3943)</f>
        <v/>
      </c>
      <c r="B3943">
        <f>'Input EIA Imports Petroleum'!A3942</f>
        <v/>
      </c>
      <c r="C3943">
        <f>'Input EIA Imports Petroleum'!K3942</f>
        <v/>
      </c>
      <c r="D3943">
        <f>'Input EIA Imports Petroleum'!L3942</f>
        <v/>
      </c>
      <c r="E3943">
        <f>VLOOKUP('Input EIA Imports Petroleum'!$E3942,'EIA Petroleum Classification'!$A:$B,2,FALSE)</f>
        <v/>
      </c>
    </row>
    <row r="3944" spans="1:5">
      <c r="A3944">
        <f>YEAR(B3944)</f>
        <v/>
      </c>
      <c r="B3944">
        <f>'Input EIA Imports Petroleum'!A3943</f>
        <v/>
      </c>
      <c r="C3944">
        <f>'Input EIA Imports Petroleum'!K3943</f>
        <v/>
      </c>
      <c r="D3944">
        <f>'Input EIA Imports Petroleum'!L3943</f>
        <v/>
      </c>
      <c r="E3944">
        <f>VLOOKUP('Input EIA Imports Petroleum'!$E3943,'EIA Petroleum Classification'!$A:$B,2,FALSE)</f>
        <v/>
      </c>
    </row>
    <row r="3945" spans="1:5">
      <c r="A3945">
        <f>YEAR(B3945)</f>
        <v/>
      </c>
      <c r="B3945">
        <f>'Input EIA Imports Petroleum'!A3944</f>
        <v/>
      </c>
      <c r="C3945">
        <f>'Input EIA Imports Petroleum'!K3944</f>
        <v/>
      </c>
      <c r="D3945">
        <f>'Input EIA Imports Petroleum'!L3944</f>
        <v/>
      </c>
      <c r="E3945">
        <f>VLOOKUP('Input EIA Imports Petroleum'!$E3944,'EIA Petroleum Classification'!$A:$B,2,FALSE)</f>
        <v/>
      </c>
    </row>
    <row r="3946" spans="1:5">
      <c r="A3946">
        <f>YEAR(B3946)</f>
        <v/>
      </c>
      <c r="B3946">
        <f>'Input EIA Imports Petroleum'!A3945</f>
        <v/>
      </c>
      <c r="C3946">
        <f>'Input EIA Imports Petroleum'!K3945</f>
        <v/>
      </c>
      <c r="D3946">
        <f>'Input EIA Imports Petroleum'!L3945</f>
        <v/>
      </c>
      <c r="E3946">
        <f>VLOOKUP('Input EIA Imports Petroleum'!$E3945,'EIA Petroleum Classification'!$A:$B,2,FALSE)</f>
        <v/>
      </c>
    </row>
    <row r="3947" spans="1:5">
      <c r="A3947">
        <f>YEAR(B3947)</f>
        <v/>
      </c>
      <c r="B3947">
        <f>'Input EIA Imports Petroleum'!A3946</f>
        <v/>
      </c>
      <c r="C3947">
        <f>'Input EIA Imports Petroleum'!K3946</f>
        <v/>
      </c>
      <c r="D3947">
        <f>'Input EIA Imports Petroleum'!L3946</f>
        <v/>
      </c>
      <c r="E3947">
        <f>VLOOKUP('Input EIA Imports Petroleum'!$E3946,'EIA Petroleum Classification'!$A:$B,2,FALSE)</f>
        <v/>
      </c>
    </row>
    <row r="3948" spans="1:5">
      <c r="A3948">
        <f>YEAR(B3948)</f>
        <v/>
      </c>
      <c r="B3948">
        <f>'Input EIA Imports Petroleum'!A3947</f>
        <v/>
      </c>
      <c r="C3948">
        <f>'Input EIA Imports Petroleum'!K3947</f>
        <v/>
      </c>
      <c r="D3948">
        <f>'Input EIA Imports Petroleum'!L3947</f>
        <v/>
      </c>
      <c r="E3948">
        <f>VLOOKUP('Input EIA Imports Petroleum'!$E3947,'EIA Petroleum Classification'!$A:$B,2,FALSE)</f>
        <v/>
      </c>
    </row>
    <row r="3949" spans="1:5">
      <c r="A3949">
        <f>YEAR(B3949)</f>
        <v/>
      </c>
      <c r="B3949">
        <f>'Input EIA Imports Petroleum'!A3948</f>
        <v/>
      </c>
      <c r="C3949">
        <f>'Input EIA Imports Petroleum'!K3948</f>
        <v/>
      </c>
      <c r="D3949">
        <f>'Input EIA Imports Petroleum'!L3948</f>
        <v/>
      </c>
      <c r="E3949">
        <f>VLOOKUP('Input EIA Imports Petroleum'!$E3948,'EIA Petroleum Classification'!$A:$B,2,FALSE)</f>
        <v/>
      </c>
    </row>
    <row r="3950" spans="1:5">
      <c r="A3950">
        <f>YEAR(B3950)</f>
        <v/>
      </c>
      <c r="B3950">
        <f>'Input EIA Imports Petroleum'!A3949</f>
        <v/>
      </c>
      <c r="C3950">
        <f>'Input EIA Imports Petroleum'!K3949</f>
        <v/>
      </c>
      <c r="D3950">
        <f>'Input EIA Imports Petroleum'!L3949</f>
        <v/>
      </c>
      <c r="E3950">
        <f>VLOOKUP('Input EIA Imports Petroleum'!$E3949,'EIA Petroleum Classification'!$A:$B,2,FALSE)</f>
        <v/>
      </c>
    </row>
    <row r="3951" spans="1:5">
      <c r="A3951">
        <f>YEAR(B3951)</f>
        <v/>
      </c>
      <c r="B3951">
        <f>'Input EIA Imports Petroleum'!A3950</f>
        <v/>
      </c>
      <c r="C3951">
        <f>'Input EIA Imports Petroleum'!K3950</f>
        <v/>
      </c>
      <c r="D3951">
        <f>'Input EIA Imports Petroleum'!L3950</f>
        <v/>
      </c>
      <c r="E3951">
        <f>VLOOKUP('Input EIA Imports Petroleum'!$E3950,'EIA Petroleum Classification'!$A:$B,2,FALSE)</f>
        <v/>
      </c>
    </row>
    <row r="3952" spans="1:5">
      <c r="A3952">
        <f>YEAR(B3952)</f>
        <v/>
      </c>
      <c r="B3952">
        <f>'Input EIA Imports Petroleum'!A3951</f>
        <v/>
      </c>
      <c r="C3952">
        <f>'Input EIA Imports Petroleum'!K3951</f>
        <v/>
      </c>
      <c r="D3952">
        <f>'Input EIA Imports Petroleum'!L3951</f>
        <v/>
      </c>
      <c r="E3952">
        <f>VLOOKUP('Input EIA Imports Petroleum'!$E3951,'EIA Petroleum Classification'!$A:$B,2,FALSE)</f>
        <v/>
      </c>
    </row>
    <row r="3953" spans="1:5">
      <c r="A3953">
        <f>YEAR(B3953)</f>
        <v/>
      </c>
      <c r="B3953">
        <f>'Input EIA Imports Petroleum'!A3952</f>
        <v/>
      </c>
      <c r="C3953">
        <f>'Input EIA Imports Petroleum'!K3952</f>
        <v/>
      </c>
      <c r="D3953">
        <f>'Input EIA Imports Petroleum'!L3952</f>
        <v/>
      </c>
      <c r="E3953">
        <f>VLOOKUP('Input EIA Imports Petroleum'!$E3952,'EIA Petroleum Classification'!$A:$B,2,FALSE)</f>
        <v/>
      </c>
    </row>
    <row r="3954" spans="1:5">
      <c r="A3954">
        <f>YEAR(B3954)</f>
        <v/>
      </c>
      <c r="B3954">
        <f>'Input EIA Imports Petroleum'!A3953</f>
        <v/>
      </c>
      <c r="C3954">
        <f>'Input EIA Imports Petroleum'!K3953</f>
        <v/>
      </c>
      <c r="D3954">
        <f>'Input EIA Imports Petroleum'!L3953</f>
        <v/>
      </c>
      <c r="E3954">
        <f>VLOOKUP('Input EIA Imports Petroleum'!$E3953,'EIA Petroleum Classification'!$A:$B,2,FALSE)</f>
        <v/>
      </c>
    </row>
    <row r="3955" spans="1:5">
      <c r="A3955">
        <f>YEAR(B3955)</f>
        <v/>
      </c>
      <c r="B3955">
        <f>'Input EIA Imports Petroleum'!A3954</f>
        <v/>
      </c>
      <c r="C3955">
        <f>'Input EIA Imports Petroleum'!K3954</f>
        <v/>
      </c>
      <c r="D3955">
        <f>'Input EIA Imports Petroleum'!L3954</f>
        <v/>
      </c>
      <c r="E3955">
        <f>VLOOKUP('Input EIA Imports Petroleum'!$E3954,'EIA Petroleum Classification'!$A:$B,2,FALSE)</f>
        <v/>
      </c>
    </row>
    <row r="3956" spans="1:5">
      <c r="A3956">
        <f>YEAR(B3956)</f>
        <v/>
      </c>
      <c r="B3956">
        <f>'Input EIA Imports Petroleum'!A3955</f>
        <v/>
      </c>
      <c r="C3956">
        <f>'Input EIA Imports Petroleum'!K3955</f>
        <v/>
      </c>
      <c r="D3956">
        <f>'Input EIA Imports Petroleum'!L3955</f>
        <v/>
      </c>
      <c r="E3956">
        <f>VLOOKUP('Input EIA Imports Petroleum'!$E3955,'EIA Petroleum Classification'!$A:$B,2,FALSE)</f>
        <v/>
      </c>
    </row>
    <row r="3957" spans="1:5">
      <c r="A3957">
        <f>YEAR(B3957)</f>
        <v/>
      </c>
      <c r="B3957">
        <f>'Input EIA Imports Petroleum'!A3956</f>
        <v/>
      </c>
      <c r="C3957">
        <f>'Input EIA Imports Petroleum'!K3956</f>
        <v/>
      </c>
      <c r="D3957">
        <f>'Input EIA Imports Petroleum'!L3956</f>
        <v/>
      </c>
      <c r="E3957">
        <f>VLOOKUP('Input EIA Imports Petroleum'!$E3956,'EIA Petroleum Classification'!$A:$B,2,FALSE)</f>
        <v/>
      </c>
    </row>
    <row r="3958" spans="1:5">
      <c r="A3958">
        <f>YEAR(B3958)</f>
        <v/>
      </c>
      <c r="B3958">
        <f>'Input EIA Imports Petroleum'!A3957</f>
        <v/>
      </c>
      <c r="C3958">
        <f>'Input EIA Imports Petroleum'!K3957</f>
        <v/>
      </c>
      <c r="D3958">
        <f>'Input EIA Imports Petroleum'!L3957</f>
        <v/>
      </c>
      <c r="E3958">
        <f>VLOOKUP('Input EIA Imports Petroleum'!$E3957,'EIA Petroleum Classification'!$A:$B,2,FALSE)</f>
        <v/>
      </c>
    </row>
    <row r="3959" spans="1:5">
      <c r="A3959">
        <f>YEAR(B3959)</f>
        <v/>
      </c>
      <c r="B3959">
        <f>'Input EIA Imports Petroleum'!A3958</f>
        <v/>
      </c>
      <c r="C3959">
        <f>'Input EIA Imports Petroleum'!K3958</f>
        <v/>
      </c>
      <c r="D3959">
        <f>'Input EIA Imports Petroleum'!L3958</f>
        <v/>
      </c>
      <c r="E3959">
        <f>VLOOKUP('Input EIA Imports Petroleum'!$E3958,'EIA Petroleum Classification'!$A:$B,2,FALSE)</f>
        <v/>
      </c>
    </row>
    <row r="3960" spans="1:5">
      <c r="A3960">
        <f>YEAR(B3960)</f>
        <v/>
      </c>
      <c r="B3960">
        <f>'Input EIA Imports Petroleum'!A3959</f>
        <v/>
      </c>
      <c r="C3960">
        <f>'Input EIA Imports Petroleum'!K3959</f>
        <v/>
      </c>
      <c r="D3960">
        <f>'Input EIA Imports Petroleum'!L3959</f>
        <v/>
      </c>
      <c r="E3960">
        <f>VLOOKUP('Input EIA Imports Petroleum'!$E3959,'EIA Petroleum Classification'!$A:$B,2,FALSE)</f>
        <v/>
      </c>
    </row>
    <row r="3961" spans="1:5">
      <c r="A3961">
        <f>YEAR(B3961)</f>
        <v/>
      </c>
      <c r="B3961">
        <f>'Input EIA Imports Petroleum'!A3960</f>
        <v/>
      </c>
      <c r="C3961">
        <f>'Input EIA Imports Petroleum'!K3960</f>
        <v/>
      </c>
      <c r="D3961">
        <f>'Input EIA Imports Petroleum'!L3960</f>
        <v/>
      </c>
      <c r="E3961">
        <f>VLOOKUP('Input EIA Imports Petroleum'!$E3960,'EIA Petroleum Classification'!$A:$B,2,FALSE)</f>
        <v/>
      </c>
    </row>
    <row r="3962" spans="1:5">
      <c r="A3962">
        <f>YEAR(B3962)</f>
        <v/>
      </c>
      <c r="B3962">
        <f>'Input EIA Imports Petroleum'!A3961</f>
        <v/>
      </c>
      <c r="C3962">
        <f>'Input EIA Imports Petroleum'!K3961</f>
        <v/>
      </c>
      <c r="D3962">
        <f>'Input EIA Imports Petroleum'!L3961</f>
        <v/>
      </c>
      <c r="E3962">
        <f>VLOOKUP('Input EIA Imports Petroleum'!$E3961,'EIA Petroleum Classification'!$A:$B,2,FALSE)</f>
        <v/>
      </c>
    </row>
    <row r="3963" spans="1:5">
      <c r="A3963">
        <f>YEAR(B3963)</f>
        <v/>
      </c>
      <c r="B3963">
        <f>'Input EIA Imports Petroleum'!A3962</f>
        <v/>
      </c>
      <c r="C3963">
        <f>'Input EIA Imports Petroleum'!K3962</f>
        <v/>
      </c>
      <c r="D3963">
        <f>'Input EIA Imports Petroleum'!L3962</f>
        <v/>
      </c>
      <c r="E3963">
        <f>VLOOKUP('Input EIA Imports Petroleum'!$E3962,'EIA Petroleum Classification'!$A:$B,2,FALSE)</f>
        <v/>
      </c>
    </row>
    <row r="3964" spans="1:5">
      <c r="A3964">
        <f>YEAR(B3964)</f>
        <v/>
      </c>
      <c r="B3964">
        <f>'Input EIA Imports Petroleum'!A3963</f>
        <v/>
      </c>
      <c r="C3964">
        <f>'Input EIA Imports Petroleum'!K3963</f>
        <v/>
      </c>
      <c r="D3964">
        <f>'Input EIA Imports Petroleum'!L3963</f>
        <v/>
      </c>
      <c r="E3964">
        <f>VLOOKUP('Input EIA Imports Petroleum'!$E3963,'EIA Petroleum Classification'!$A:$B,2,FALSE)</f>
        <v/>
      </c>
    </row>
    <row r="3965" spans="1:5">
      <c r="A3965">
        <f>YEAR(B3965)</f>
        <v/>
      </c>
      <c r="B3965">
        <f>'Input EIA Imports Petroleum'!A3964</f>
        <v/>
      </c>
      <c r="C3965">
        <f>'Input EIA Imports Petroleum'!K3964</f>
        <v/>
      </c>
      <c r="D3965">
        <f>'Input EIA Imports Petroleum'!L3964</f>
        <v/>
      </c>
      <c r="E3965">
        <f>VLOOKUP('Input EIA Imports Petroleum'!$E3964,'EIA Petroleum Classification'!$A:$B,2,FALSE)</f>
        <v/>
      </c>
    </row>
    <row r="3966" spans="1:5">
      <c r="A3966">
        <f>YEAR(B3966)</f>
        <v/>
      </c>
      <c r="B3966">
        <f>'Input EIA Imports Petroleum'!A3965</f>
        <v/>
      </c>
      <c r="C3966">
        <f>'Input EIA Imports Petroleum'!K3965</f>
        <v/>
      </c>
      <c r="D3966">
        <f>'Input EIA Imports Petroleum'!L3965</f>
        <v/>
      </c>
      <c r="E3966">
        <f>VLOOKUP('Input EIA Imports Petroleum'!$E3965,'EIA Petroleum Classification'!$A:$B,2,FALSE)</f>
        <v/>
      </c>
    </row>
    <row r="3967" spans="1:5">
      <c r="A3967">
        <f>YEAR(B3967)</f>
        <v/>
      </c>
      <c r="B3967">
        <f>'Input EIA Imports Petroleum'!A3966</f>
        <v/>
      </c>
      <c r="C3967">
        <f>'Input EIA Imports Petroleum'!K3966</f>
        <v/>
      </c>
      <c r="D3967">
        <f>'Input EIA Imports Petroleum'!L3966</f>
        <v/>
      </c>
      <c r="E3967">
        <f>VLOOKUP('Input EIA Imports Petroleum'!$E3966,'EIA Petroleum Classification'!$A:$B,2,FALSE)</f>
        <v/>
      </c>
    </row>
    <row r="3968" spans="1:5">
      <c r="A3968">
        <f>YEAR(B3968)</f>
        <v/>
      </c>
      <c r="B3968">
        <f>'Input EIA Imports Petroleum'!A3967</f>
        <v/>
      </c>
      <c r="C3968">
        <f>'Input EIA Imports Petroleum'!K3967</f>
        <v/>
      </c>
      <c r="D3968">
        <f>'Input EIA Imports Petroleum'!L3967</f>
        <v/>
      </c>
      <c r="E3968">
        <f>VLOOKUP('Input EIA Imports Petroleum'!$E3967,'EIA Petroleum Classification'!$A:$B,2,FALSE)</f>
        <v/>
      </c>
    </row>
    <row r="3969" spans="1:5">
      <c r="A3969">
        <f>YEAR(B3969)</f>
        <v/>
      </c>
      <c r="B3969">
        <f>'Input EIA Imports Petroleum'!A3968</f>
        <v/>
      </c>
      <c r="C3969">
        <f>'Input EIA Imports Petroleum'!K3968</f>
        <v/>
      </c>
      <c r="D3969">
        <f>'Input EIA Imports Petroleum'!L3968</f>
        <v/>
      </c>
      <c r="E3969">
        <f>VLOOKUP('Input EIA Imports Petroleum'!$E3968,'EIA Petroleum Classification'!$A:$B,2,FALSE)</f>
        <v/>
      </c>
    </row>
    <row r="3970" spans="1:5">
      <c r="A3970">
        <f>YEAR(B3970)</f>
        <v/>
      </c>
      <c r="B3970">
        <f>'Input EIA Imports Petroleum'!A3969</f>
        <v/>
      </c>
      <c r="C3970">
        <f>'Input EIA Imports Petroleum'!K3969</f>
        <v/>
      </c>
      <c r="D3970">
        <f>'Input EIA Imports Petroleum'!L3969</f>
        <v/>
      </c>
      <c r="E3970">
        <f>VLOOKUP('Input EIA Imports Petroleum'!$E3969,'EIA Petroleum Classification'!$A:$B,2,FALSE)</f>
        <v/>
      </c>
    </row>
    <row r="3971" spans="1:5">
      <c r="A3971">
        <f>YEAR(B3971)</f>
        <v/>
      </c>
      <c r="B3971">
        <f>'Input EIA Imports Petroleum'!A3970</f>
        <v/>
      </c>
      <c r="C3971">
        <f>'Input EIA Imports Petroleum'!K3970</f>
        <v/>
      </c>
      <c r="D3971">
        <f>'Input EIA Imports Petroleum'!L3970</f>
        <v/>
      </c>
      <c r="E3971">
        <f>VLOOKUP('Input EIA Imports Petroleum'!$E3970,'EIA Petroleum Classification'!$A:$B,2,FALSE)</f>
        <v/>
      </c>
    </row>
    <row r="3972" spans="1:5">
      <c r="A3972">
        <f>YEAR(B3972)</f>
        <v/>
      </c>
      <c r="B3972">
        <f>'Input EIA Imports Petroleum'!A3971</f>
        <v/>
      </c>
      <c r="C3972">
        <f>'Input EIA Imports Petroleum'!K3971</f>
        <v/>
      </c>
      <c r="D3972">
        <f>'Input EIA Imports Petroleum'!L3971</f>
        <v/>
      </c>
      <c r="E3972">
        <f>VLOOKUP('Input EIA Imports Petroleum'!$E3971,'EIA Petroleum Classification'!$A:$B,2,FALSE)</f>
        <v/>
      </c>
    </row>
    <row r="3973" spans="1:5">
      <c r="A3973">
        <f>YEAR(B3973)</f>
        <v/>
      </c>
      <c r="B3973">
        <f>'Input EIA Imports Petroleum'!A3972</f>
        <v/>
      </c>
      <c r="C3973">
        <f>'Input EIA Imports Petroleum'!K3972</f>
        <v/>
      </c>
      <c r="D3973">
        <f>'Input EIA Imports Petroleum'!L3972</f>
        <v/>
      </c>
      <c r="E3973">
        <f>VLOOKUP('Input EIA Imports Petroleum'!$E3972,'EIA Petroleum Classification'!$A:$B,2,FALSE)</f>
        <v/>
      </c>
    </row>
    <row r="3974" spans="1:5">
      <c r="A3974">
        <f>YEAR(B3974)</f>
        <v/>
      </c>
      <c r="B3974">
        <f>'Input EIA Imports Petroleum'!A3973</f>
        <v/>
      </c>
      <c r="C3974">
        <f>'Input EIA Imports Petroleum'!K3973</f>
        <v/>
      </c>
      <c r="D3974">
        <f>'Input EIA Imports Petroleum'!L3973</f>
        <v/>
      </c>
      <c r="E3974">
        <f>VLOOKUP('Input EIA Imports Petroleum'!$E3973,'EIA Petroleum Classification'!$A:$B,2,FALSE)</f>
        <v/>
      </c>
    </row>
    <row r="3975" spans="1:5">
      <c r="A3975">
        <f>YEAR(B3975)</f>
        <v/>
      </c>
      <c r="B3975">
        <f>'Input EIA Imports Petroleum'!A3974</f>
        <v/>
      </c>
      <c r="C3975">
        <f>'Input EIA Imports Petroleum'!K3974</f>
        <v/>
      </c>
      <c r="D3975">
        <f>'Input EIA Imports Petroleum'!L3974</f>
        <v/>
      </c>
      <c r="E3975">
        <f>VLOOKUP('Input EIA Imports Petroleum'!$E3974,'EIA Petroleum Classification'!$A:$B,2,FALSE)</f>
        <v/>
      </c>
    </row>
    <row r="3976" spans="1:5">
      <c r="A3976">
        <f>YEAR(B3976)</f>
        <v/>
      </c>
      <c r="B3976">
        <f>'Input EIA Imports Petroleum'!A3975</f>
        <v/>
      </c>
      <c r="C3976">
        <f>'Input EIA Imports Petroleum'!K3975</f>
        <v/>
      </c>
      <c r="D3976">
        <f>'Input EIA Imports Petroleum'!L3975</f>
        <v/>
      </c>
      <c r="E3976">
        <f>VLOOKUP('Input EIA Imports Petroleum'!$E3975,'EIA Petroleum Classification'!$A:$B,2,FALSE)</f>
        <v/>
      </c>
    </row>
    <row r="3977" spans="1:5">
      <c r="A3977">
        <f>YEAR(B3977)</f>
        <v/>
      </c>
      <c r="B3977">
        <f>'Input EIA Imports Petroleum'!A3976</f>
        <v/>
      </c>
      <c r="C3977">
        <f>'Input EIA Imports Petroleum'!K3976</f>
        <v/>
      </c>
      <c r="D3977">
        <f>'Input EIA Imports Petroleum'!L3976</f>
        <v/>
      </c>
      <c r="E3977">
        <f>VLOOKUP('Input EIA Imports Petroleum'!$E3976,'EIA Petroleum Classification'!$A:$B,2,FALSE)</f>
        <v/>
      </c>
    </row>
    <row r="3978" spans="1:5">
      <c r="A3978">
        <f>YEAR(B3978)</f>
        <v/>
      </c>
      <c r="B3978">
        <f>'Input EIA Imports Petroleum'!A3977</f>
        <v/>
      </c>
      <c r="C3978">
        <f>'Input EIA Imports Petroleum'!K3977</f>
        <v/>
      </c>
      <c r="D3978">
        <f>'Input EIA Imports Petroleum'!L3977</f>
        <v/>
      </c>
      <c r="E3978">
        <f>VLOOKUP('Input EIA Imports Petroleum'!$E3977,'EIA Petroleum Classification'!$A:$B,2,FALSE)</f>
        <v/>
      </c>
    </row>
    <row r="3979" spans="1:5">
      <c r="A3979">
        <f>YEAR(B3979)</f>
        <v/>
      </c>
      <c r="B3979">
        <f>'Input EIA Imports Petroleum'!A3978</f>
        <v/>
      </c>
      <c r="C3979">
        <f>'Input EIA Imports Petroleum'!K3978</f>
        <v/>
      </c>
      <c r="D3979">
        <f>'Input EIA Imports Petroleum'!L3978</f>
        <v/>
      </c>
      <c r="E3979">
        <f>VLOOKUP('Input EIA Imports Petroleum'!$E3978,'EIA Petroleum Classification'!$A:$B,2,FALSE)</f>
        <v/>
      </c>
    </row>
    <row r="3980" spans="1:5">
      <c r="A3980">
        <f>YEAR(B3980)</f>
        <v/>
      </c>
      <c r="B3980">
        <f>'Input EIA Imports Petroleum'!A3979</f>
        <v/>
      </c>
      <c r="C3980">
        <f>'Input EIA Imports Petroleum'!K3979</f>
        <v/>
      </c>
      <c r="D3980">
        <f>'Input EIA Imports Petroleum'!L3979</f>
        <v/>
      </c>
      <c r="E3980">
        <f>VLOOKUP('Input EIA Imports Petroleum'!$E3979,'EIA Petroleum Classification'!$A:$B,2,FALSE)</f>
        <v/>
      </c>
    </row>
    <row r="3981" spans="1:5">
      <c r="A3981">
        <f>YEAR(B3981)</f>
        <v/>
      </c>
      <c r="B3981">
        <f>'Input EIA Imports Petroleum'!A3980</f>
        <v/>
      </c>
      <c r="C3981">
        <f>'Input EIA Imports Petroleum'!K3980</f>
        <v/>
      </c>
      <c r="D3981">
        <f>'Input EIA Imports Petroleum'!L3980</f>
        <v/>
      </c>
      <c r="E3981">
        <f>VLOOKUP('Input EIA Imports Petroleum'!$E3980,'EIA Petroleum Classification'!$A:$B,2,FALSE)</f>
        <v/>
      </c>
    </row>
    <row r="3982" spans="1:5">
      <c r="A3982">
        <f>YEAR(B3982)</f>
        <v/>
      </c>
      <c r="B3982">
        <f>'Input EIA Imports Petroleum'!A3981</f>
        <v/>
      </c>
      <c r="C3982">
        <f>'Input EIA Imports Petroleum'!K3981</f>
        <v/>
      </c>
      <c r="D3982">
        <f>'Input EIA Imports Petroleum'!L3981</f>
        <v/>
      </c>
      <c r="E3982">
        <f>VLOOKUP('Input EIA Imports Petroleum'!$E3981,'EIA Petroleum Classification'!$A:$B,2,FALSE)</f>
        <v/>
      </c>
    </row>
    <row r="3983" spans="1:5">
      <c r="A3983">
        <f>YEAR(B3983)</f>
        <v/>
      </c>
      <c r="B3983">
        <f>'Input EIA Imports Petroleum'!A3982</f>
        <v/>
      </c>
      <c r="C3983">
        <f>'Input EIA Imports Petroleum'!K3982</f>
        <v/>
      </c>
      <c r="D3983">
        <f>'Input EIA Imports Petroleum'!L3982</f>
        <v/>
      </c>
      <c r="E3983">
        <f>VLOOKUP('Input EIA Imports Petroleum'!$E3982,'EIA Petroleum Classification'!$A:$B,2,FALSE)</f>
        <v/>
      </c>
    </row>
    <row r="3984" spans="1:5">
      <c r="A3984">
        <f>YEAR(B3984)</f>
        <v/>
      </c>
      <c r="B3984">
        <f>'Input EIA Imports Petroleum'!A3983</f>
        <v/>
      </c>
      <c r="C3984">
        <f>'Input EIA Imports Petroleum'!K3983</f>
        <v/>
      </c>
      <c r="D3984">
        <f>'Input EIA Imports Petroleum'!L3983</f>
        <v/>
      </c>
      <c r="E3984">
        <f>VLOOKUP('Input EIA Imports Petroleum'!$E3983,'EIA Petroleum Classification'!$A:$B,2,FALSE)</f>
        <v/>
      </c>
    </row>
    <row r="3985" spans="1:5">
      <c r="A3985">
        <f>YEAR(B3985)</f>
        <v/>
      </c>
      <c r="B3985">
        <f>'Input EIA Imports Petroleum'!A3984</f>
        <v/>
      </c>
      <c r="C3985">
        <f>'Input EIA Imports Petroleum'!K3984</f>
        <v/>
      </c>
      <c r="D3985">
        <f>'Input EIA Imports Petroleum'!L3984</f>
        <v/>
      </c>
      <c r="E3985">
        <f>VLOOKUP('Input EIA Imports Petroleum'!$E3984,'EIA Petroleum Classification'!$A:$B,2,FALSE)</f>
        <v/>
      </c>
    </row>
    <row r="3986" spans="1:5">
      <c r="A3986">
        <f>YEAR(B3986)</f>
        <v/>
      </c>
      <c r="B3986">
        <f>'Input EIA Imports Petroleum'!A3985</f>
        <v/>
      </c>
      <c r="C3986">
        <f>'Input EIA Imports Petroleum'!K3985</f>
        <v/>
      </c>
      <c r="D3986">
        <f>'Input EIA Imports Petroleum'!L3985</f>
        <v/>
      </c>
      <c r="E3986">
        <f>VLOOKUP('Input EIA Imports Petroleum'!$E3985,'EIA Petroleum Classification'!$A:$B,2,FALSE)</f>
        <v/>
      </c>
    </row>
    <row r="3987" spans="1:5">
      <c r="A3987">
        <f>YEAR(B3987)</f>
        <v/>
      </c>
      <c r="B3987">
        <f>'Input EIA Imports Petroleum'!A3986</f>
        <v/>
      </c>
      <c r="C3987">
        <f>'Input EIA Imports Petroleum'!K3986</f>
        <v/>
      </c>
      <c r="D3987">
        <f>'Input EIA Imports Petroleum'!L3986</f>
        <v/>
      </c>
      <c r="E3987">
        <f>VLOOKUP('Input EIA Imports Petroleum'!$E3986,'EIA Petroleum Classification'!$A:$B,2,FALSE)</f>
        <v/>
      </c>
    </row>
    <row r="3988" spans="1:5">
      <c r="A3988">
        <f>YEAR(B3988)</f>
        <v/>
      </c>
      <c r="B3988">
        <f>'Input EIA Imports Petroleum'!A3987</f>
        <v/>
      </c>
      <c r="C3988">
        <f>'Input EIA Imports Petroleum'!K3987</f>
        <v/>
      </c>
      <c r="D3988">
        <f>'Input EIA Imports Petroleum'!L3987</f>
        <v/>
      </c>
      <c r="E3988">
        <f>VLOOKUP('Input EIA Imports Petroleum'!$E3987,'EIA Petroleum Classification'!$A:$B,2,FALSE)</f>
        <v/>
      </c>
    </row>
    <row r="3989" spans="1:5">
      <c r="A3989">
        <f>YEAR(B3989)</f>
        <v/>
      </c>
      <c r="B3989">
        <f>'Input EIA Imports Petroleum'!A3988</f>
        <v/>
      </c>
      <c r="C3989">
        <f>'Input EIA Imports Petroleum'!K3988</f>
        <v/>
      </c>
      <c r="D3989">
        <f>'Input EIA Imports Petroleum'!L3988</f>
        <v/>
      </c>
      <c r="E3989">
        <f>VLOOKUP('Input EIA Imports Petroleum'!$E3988,'EIA Petroleum Classification'!$A:$B,2,FALSE)</f>
        <v/>
      </c>
    </row>
    <row r="3990" spans="1:5">
      <c r="A3990">
        <f>YEAR(B3990)</f>
        <v/>
      </c>
      <c r="B3990">
        <f>'Input EIA Imports Petroleum'!A3989</f>
        <v/>
      </c>
      <c r="C3990">
        <f>'Input EIA Imports Petroleum'!K3989</f>
        <v/>
      </c>
      <c r="D3990">
        <f>'Input EIA Imports Petroleum'!L3989</f>
        <v/>
      </c>
      <c r="E3990">
        <f>VLOOKUP('Input EIA Imports Petroleum'!$E3989,'EIA Petroleum Classification'!$A:$B,2,FALSE)</f>
        <v/>
      </c>
    </row>
    <row r="3991" spans="1:5">
      <c r="A3991">
        <f>YEAR(B3991)</f>
        <v/>
      </c>
      <c r="B3991">
        <f>'Input EIA Imports Petroleum'!A3990</f>
        <v/>
      </c>
      <c r="C3991">
        <f>'Input EIA Imports Petroleum'!K3990</f>
        <v/>
      </c>
      <c r="D3991">
        <f>'Input EIA Imports Petroleum'!L3990</f>
        <v/>
      </c>
      <c r="E3991">
        <f>VLOOKUP('Input EIA Imports Petroleum'!$E3990,'EIA Petroleum Classification'!$A:$B,2,FALSE)</f>
        <v/>
      </c>
    </row>
    <row r="3992" spans="1:5">
      <c r="A3992">
        <f>YEAR(B3992)</f>
        <v/>
      </c>
      <c r="B3992">
        <f>'Input EIA Imports Petroleum'!A3991</f>
        <v/>
      </c>
      <c r="C3992">
        <f>'Input EIA Imports Petroleum'!K3991</f>
        <v/>
      </c>
      <c r="D3992">
        <f>'Input EIA Imports Petroleum'!L3991</f>
        <v/>
      </c>
      <c r="E3992">
        <f>VLOOKUP('Input EIA Imports Petroleum'!$E3991,'EIA Petroleum Classification'!$A:$B,2,FALSE)</f>
        <v/>
      </c>
    </row>
    <row r="3993" spans="1:5">
      <c r="A3993">
        <f>YEAR(B3993)</f>
        <v/>
      </c>
      <c r="B3993">
        <f>'Input EIA Imports Petroleum'!A3992</f>
        <v/>
      </c>
      <c r="C3993">
        <f>'Input EIA Imports Petroleum'!K3992</f>
        <v/>
      </c>
      <c r="D3993">
        <f>'Input EIA Imports Petroleum'!L3992</f>
        <v/>
      </c>
      <c r="E3993">
        <f>VLOOKUP('Input EIA Imports Petroleum'!$E3992,'EIA Petroleum Classification'!$A:$B,2,FALSE)</f>
        <v/>
      </c>
    </row>
    <row r="3994" spans="1:5">
      <c r="A3994">
        <f>YEAR(B3994)</f>
        <v/>
      </c>
      <c r="B3994">
        <f>'Input EIA Imports Petroleum'!A3993</f>
        <v/>
      </c>
      <c r="C3994">
        <f>'Input EIA Imports Petroleum'!K3993</f>
        <v/>
      </c>
      <c r="D3994">
        <f>'Input EIA Imports Petroleum'!L3993</f>
        <v/>
      </c>
      <c r="E3994">
        <f>VLOOKUP('Input EIA Imports Petroleum'!$E3993,'EIA Petroleum Classification'!$A:$B,2,FALSE)</f>
        <v/>
      </c>
    </row>
    <row r="3995" spans="1:5">
      <c r="A3995">
        <f>YEAR(B3995)</f>
        <v/>
      </c>
      <c r="B3995">
        <f>'Input EIA Imports Petroleum'!A3994</f>
        <v/>
      </c>
      <c r="C3995">
        <f>'Input EIA Imports Petroleum'!K3994</f>
        <v/>
      </c>
      <c r="D3995">
        <f>'Input EIA Imports Petroleum'!L3994</f>
        <v/>
      </c>
      <c r="E3995">
        <f>VLOOKUP('Input EIA Imports Petroleum'!$E3994,'EIA Petroleum Classification'!$A:$B,2,FALSE)</f>
        <v/>
      </c>
    </row>
    <row r="3996" spans="1:5">
      <c r="A3996">
        <f>YEAR(B3996)</f>
        <v/>
      </c>
      <c r="B3996">
        <f>'Input EIA Imports Petroleum'!A3995</f>
        <v/>
      </c>
      <c r="C3996">
        <f>'Input EIA Imports Petroleum'!K3995</f>
        <v/>
      </c>
      <c r="D3996">
        <f>'Input EIA Imports Petroleum'!L3995</f>
        <v/>
      </c>
      <c r="E3996">
        <f>VLOOKUP('Input EIA Imports Petroleum'!$E3995,'EIA Petroleum Classification'!$A:$B,2,FALSE)</f>
        <v/>
      </c>
    </row>
    <row r="3997" spans="1:5">
      <c r="A3997">
        <f>YEAR(B3997)</f>
        <v/>
      </c>
      <c r="B3997">
        <f>'Input EIA Imports Petroleum'!A3996</f>
        <v/>
      </c>
      <c r="C3997">
        <f>'Input EIA Imports Petroleum'!K3996</f>
        <v/>
      </c>
      <c r="D3997">
        <f>'Input EIA Imports Petroleum'!L3996</f>
        <v/>
      </c>
      <c r="E3997">
        <f>VLOOKUP('Input EIA Imports Petroleum'!$E3996,'EIA Petroleum Classification'!$A:$B,2,FALSE)</f>
        <v/>
      </c>
    </row>
    <row r="3998" spans="1:5">
      <c r="A3998">
        <f>YEAR(B3998)</f>
        <v/>
      </c>
      <c r="B3998">
        <f>'Input EIA Imports Petroleum'!A3997</f>
        <v/>
      </c>
      <c r="C3998">
        <f>'Input EIA Imports Petroleum'!K3997</f>
        <v/>
      </c>
      <c r="D3998">
        <f>'Input EIA Imports Petroleum'!L3997</f>
        <v/>
      </c>
      <c r="E3998">
        <f>VLOOKUP('Input EIA Imports Petroleum'!$E3997,'EIA Petroleum Classification'!$A:$B,2,FALSE)</f>
        <v/>
      </c>
    </row>
    <row r="3999" spans="1:5">
      <c r="A3999">
        <f>YEAR(B3999)</f>
        <v/>
      </c>
      <c r="B3999">
        <f>'Input EIA Imports Petroleum'!A3998</f>
        <v/>
      </c>
      <c r="C3999">
        <f>'Input EIA Imports Petroleum'!K3998</f>
        <v/>
      </c>
      <c r="D3999">
        <f>'Input EIA Imports Petroleum'!L3998</f>
        <v/>
      </c>
      <c r="E3999">
        <f>VLOOKUP('Input EIA Imports Petroleum'!$E3998,'EIA Petroleum Classification'!$A:$B,2,FALSE)</f>
        <v/>
      </c>
    </row>
    <row r="4000" spans="1:5">
      <c r="A4000">
        <f>YEAR(B4000)</f>
        <v/>
      </c>
      <c r="B4000">
        <f>'Input EIA Imports Petroleum'!A3999</f>
        <v/>
      </c>
      <c r="C4000">
        <f>'Input EIA Imports Petroleum'!K3999</f>
        <v/>
      </c>
      <c r="D4000">
        <f>'Input EIA Imports Petroleum'!L3999</f>
        <v/>
      </c>
      <c r="E4000">
        <f>VLOOKUP('Input EIA Imports Petroleum'!$E3999,'EIA Petroleum Classification'!$A:$B,2,FALSE)</f>
        <v/>
      </c>
    </row>
    <row r="4001" spans="1:5">
      <c r="A4001">
        <f>YEAR(B4001)</f>
        <v/>
      </c>
      <c r="B4001">
        <f>'Input EIA Imports Petroleum'!A4000</f>
        <v/>
      </c>
      <c r="C4001">
        <f>'Input EIA Imports Petroleum'!K4000</f>
        <v/>
      </c>
      <c r="D4001">
        <f>'Input EIA Imports Petroleum'!L4000</f>
        <v/>
      </c>
      <c r="E4001">
        <f>VLOOKUP('Input EIA Imports Petroleum'!$E4000,'EIA Petroleum Classification'!$A:$B,2,FALSE)</f>
        <v/>
      </c>
    </row>
    <row r="4002" spans="1:5">
      <c r="A4002">
        <f>YEAR(B4002)</f>
        <v/>
      </c>
      <c r="B4002">
        <f>'Input EIA Imports Petroleum'!A4001</f>
        <v/>
      </c>
      <c r="C4002">
        <f>'Input EIA Imports Petroleum'!K4001</f>
        <v/>
      </c>
      <c r="D4002">
        <f>'Input EIA Imports Petroleum'!L4001</f>
        <v/>
      </c>
      <c r="E4002">
        <f>VLOOKUP('Input EIA Imports Petroleum'!$E4001,'EIA Petroleum Classification'!$A:$B,2,FALSE)</f>
        <v/>
      </c>
    </row>
    <row r="4003" spans="1:5">
      <c r="A4003">
        <f>YEAR(B4003)</f>
        <v/>
      </c>
      <c r="B4003">
        <f>'Input EIA Imports Petroleum'!A4002</f>
        <v/>
      </c>
      <c r="C4003">
        <f>'Input EIA Imports Petroleum'!K4002</f>
        <v/>
      </c>
      <c r="D4003">
        <f>'Input EIA Imports Petroleum'!L4002</f>
        <v/>
      </c>
      <c r="E4003">
        <f>VLOOKUP('Input EIA Imports Petroleum'!$E4002,'EIA Petroleum Classification'!$A:$B,2,FALSE)</f>
        <v/>
      </c>
    </row>
    <row r="4004" spans="1:5">
      <c r="A4004">
        <f>YEAR(B4004)</f>
        <v/>
      </c>
      <c r="B4004">
        <f>'Input EIA Imports Petroleum'!A4003</f>
        <v/>
      </c>
      <c r="C4004">
        <f>'Input EIA Imports Petroleum'!K4003</f>
        <v/>
      </c>
      <c r="D4004">
        <f>'Input EIA Imports Petroleum'!L4003</f>
        <v/>
      </c>
      <c r="E4004">
        <f>VLOOKUP('Input EIA Imports Petroleum'!$E4003,'EIA Petroleum Classification'!$A:$B,2,FALSE)</f>
        <v/>
      </c>
    </row>
    <row r="4005" spans="1:5">
      <c r="A4005">
        <f>YEAR(B4005)</f>
        <v/>
      </c>
      <c r="B4005">
        <f>'Input EIA Imports Petroleum'!A4004</f>
        <v/>
      </c>
      <c r="C4005">
        <f>'Input EIA Imports Petroleum'!K4004</f>
        <v/>
      </c>
      <c r="D4005">
        <f>'Input EIA Imports Petroleum'!L4004</f>
        <v/>
      </c>
      <c r="E4005">
        <f>VLOOKUP('Input EIA Imports Petroleum'!$E4004,'EIA Petroleum Classification'!$A:$B,2,FALSE)</f>
        <v/>
      </c>
    </row>
    <row r="4006" spans="1:5">
      <c r="A4006">
        <f>YEAR(B4006)</f>
        <v/>
      </c>
      <c r="B4006">
        <f>'Input EIA Imports Petroleum'!A4005</f>
        <v/>
      </c>
      <c r="C4006">
        <f>'Input EIA Imports Petroleum'!K4005</f>
        <v/>
      </c>
      <c r="D4006">
        <f>'Input EIA Imports Petroleum'!L4005</f>
        <v/>
      </c>
      <c r="E4006">
        <f>VLOOKUP('Input EIA Imports Petroleum'!$E4005,'EIA Petroleum Classification'!$A:$B,2,FALSE)</f>
        <v/>
      </c>
    </row>
    <row r="4007" spans="1:5">
      <c r="A4007">
        <f>YEAR(B4007)</f>
        <v/>
      </c>
      <c r="B4007">
        <f>'Input EIA Imports Petroleum'!A4006</f>
        <v/>
      </c>
      <c r="C4007">
        <f>'Input EIA Imports Petroleum'!K4006</f>
        <v/>
      </c>
      <c r="D4007">
        <f>'Input EIA Imports Petroleum'!L4006</f>
        <v/>
      </c>
      <c r="E4007">
        <f>VLOOKUP('Input EIA Imports Petroleum'!$E4006,'EIA Petroleum Classification'!$A:$B,2,FALSE)</f>
        <v/>
      </c>
    </row>
    <row r="4008" spans="1:5">
      <c r="A4008">
        <f>YEAR(B4008)</f>
        <v/>
      </c>
      <c r="B4008">
        <f>'Input EIA Imports Petroleum'!A4007</f>
        <v/>
      </c>
      <c r="C4008">
        <f>'Input EIA Imports Petroleum'!K4007</f>
        <v/>
      </c>
      <c r="D4008">
        <f>'Input EIA Imports Petroleum'!L4007</f>
        <v/>
      </c>
      <c r="E4008">
        <f>VLOOKUP('Input EIA Imports Petroleum'!$E4007,'EIA Petroleum Classification'!$A:$B,2,FALSE)</f>
        <v/>
      </c>
    </row>
    <row r="4009" spans="1:5">
      <c r="A4009">
        <f>YEAR(B4009)</f>
        <v/>
      </c>
      <c r="B4009">
        <f>'Input EIA Imports Petroleum'!A4008</f>
        <v/>
      </c>
      <c r="C4009">
        <f>'Input EIA Imports Petroleum'!K4008</f>
        <v/>
      </c>
      <c r="D4009">
        <f>'Input EIA Imports Petroleum'!L4008</f>
        <v/>
      </c>
      <c r="E4009">
        <f>VLOOKUP('Input EIA Imports Petroleum'!$E4008,'EIA Petroleum Classification'!$A:$B,2,FALSE)</f>
        <v/>
      </c>
    </row>
    <row r="4010" spans="1:5">
      <c r="A4010">
        <f>YEAR(B4010)</f>
        <v/>
      </c>
      <c r="B4010">
        <f>'Input EIA Imports Petroleum'!A4009</f>
        <v/>
      </c>
      <c r="C4010">
        <f>'Input EIA Imports Petroleum'!K4009</f>
        <v/>
      </c>
      <c r="D4010">
        <f>'Input EIA Imports Petroleum'!L4009</f>
        <v/>
      </c>
      <c r="E4010">
        <f>VLOOKUP('Input EIA Imports Petroleum'!$E4009,'EIA Petroleum Classification'!$A:$B,2,FALSE)</f>
        <v/>
      </c>
    </row>
    <row r="4011" spans="1:5">
      <c r="A4011">
        <f>YEAR(B4011)</f>
        <v/>
      </c>
      <c r="B4011">
        <f>'Input EIA Imports Petroleum'!A4010</f>
        <v/>
      </c>
      <c r="C4011">
        <f>'Input EIA Imports Petroleum'!K4010</f>
        <v/>
      </c>
      <c r="D4011">
        <f>'Input EIA Imports Petroleum'!L4010</f>
        <v/>
      </c>
      <c r="E4011">
        <f>VLOOKUP('Input EIA Imports Petroleum'!$E4010,'EIA Petroleum Classification'!$A:$B,2,FALSE)</f>
        <v/>
      </c>
    </row>
    <row r="4012" spans="1:5">
      <c r="A4012">
        <f>YEAR(B4012)</f>
        <v/>
      </c>
      <c r="B4012">
        <f>'Input EIA Imports Petroleum'!A4011</f>
        <v/>
      </c>
      <c r="C4012">
        <f>'Input EIA Imports Petroleum'!K4011</f>
        <v/>
      </c>
      <c r="D4012">
        <f>'Input EIA Imports Petroleum'!L4011</f>
        <v/>
      </c>
      <c r="E4012">
        <f>VLOOKUP('Input EIA Imports Petroleum'!$E4011,'EIA Petroleum Classification'!$A:$B,2,FALSE)</f>
        <v/>
      </c>
    </row>
    <row r="4013" spans="1:5">
      <c r="A4013">
        <f>YEAR(B4013)</f>
        <v/>
      </c>
      <c r="B4013">
        <f>'Input EIA Imports Petroleum'!A4012</f>
        <v/>
      </c>
      <c r="C4013">
        <f>'Input EIA Imports Petroleum'!K4012</f>
        <v/>
      </c>
      <c r="D4013">
        <f>'Input EIA Imports Petroleum'!L4012</f>
        <v/>
      </c>
      <c r="E4013">
        <f>VLOOKUP('Input EIA Imports Petroleum'!$E4012,'EIA Petroleum Classification'!$A:$B,2,FALSE)</f>
        <v/>
      </c>
    </row>
    <row r="4014" spans="1:5">
      <c r="A4014">
        <f>YEAR(B4014)</f>
        <v/>
      </c>
      <c r="B4014">
        <f>'Input EIA Imports Petroleum'!A4013</f>
        <v/>
      </c>
      <c r="C4014">
        <f>'Input EIA Imports Petroleum'!K4013</f>
        <v/>
      </c>
      <c r="D4014">
        <f>'Input EIA Imports Petroleum'!L4013</f>
        <v/>
      </c>
      <c r="E4014">
        <f>VLOOKUP('Input EIA Imports Petroleum'!$E4013,'EIA Petroleum Classification'!$A:$B,2,FALSE)</f>
        <v/>
      </c>
    </row>
    <row r="4015" spans="1:5">
      <c r="A4015">
        <f>YEAR(B4015)</f>
        <v/>
      </c>
      <c r="B4015">
        <f>'Input EIA Imports Petroleum'!A4014</f>
        <v/>
      </c>
      <c r="C4015">
        <f>'Input EIA Imports Petroleum'!K4014</f>
        <v/>
      </c>
      <c r="D4015">
        <f>'Input EIA Imports Petroleum'!L4014</f>
        <v/>
      </c>
      <c r="E4015">
        <f>VLOOKUP('Input EIA Imports Petroleum'!$E4014,'EIA Petroleum Classification'!$A:$B,2,FALSE)</f>
        <v/>
      </c>
    </row>
    <row r="4016" spans="1:5">
      <c r="A4016">
        <f>YEAR(B4016)</f>
        <v/>
      </c>
      <c r="B4016">
        <f>'Input EIA Imports Petroleum'!A4015</f>
        <v/>
      </c>
      <c r="C4016">
        <f>'Input EIA Imports Petroleum'!K4015</f>
        <v/>
      </c>
      <c r="D4016">
        <f>'Input EIA Imports Petroleum'!L4015</f>
        <v/>
      </c>
      <c r="E4016">
        <f>VLOOKUP('Input EIA Imports Petroleum'!$E4015,'EIA Petroleum Classification'!$A:$B,2,FALSE)</f>
        <v/>
      </c>
    </row>
    <row r="4017" spans="1:5">
      <c r="A4017">
        <f>YEAR(B4017)</f>
        <v/>
      </c>
      <c r="B4017">
        <f>'Input EIA Imports Petroleum'!A4016</f>
        <v/>
      </c>
      <c r="C4017">
        <f>'Input EIA Imports Petroleum'!K4016</f>
        <v/>
      </c>
      <c r="D4017">
        <f>'Input EIA Imports Petroleum'!L4016</f>
        <v/>
      </c>
      <c r="E4017">
        <f>VLOOKUP('Input EIA Imports Petroleum'!$E4016,'EIA Petroleum Classification'!$A:$B,2,FALSE)</f>
        <v/>
      </c>
    </row>
    <row r="4018" spans="1:5">
      <c r="A4018">
        <f>YEAR(B4018)</f>
        <v/>
      </c>
      <c r="B4018">
        <f>'Input EIA Imports Petroleum'!A4017</f>
        <v/>
      </c>
      <c r="C4018">
        <f>'Input EIA Imports Petroleum'!K4017</f>
        <v/>
      </c>
      <c r="D4018">
        <f>'Input EIA Imports Petroleum'!L4017</f>
        <v/>
      </c>
      <c r="E4018">
        <f>VLOOKUP('Input EIA Imports Petroleum'!$E4017,'EIA Petroleum Classification'!$A:$B,2,FALSE)</f>
        <v/>
      </c>
    </row>
    <row r="4019" spans="1:5">
      <c r="A4019">
        <f>YEAR(B4019)</f>
        <v/>
      </c>
      <c r="B4019">
        <f>'Input EIA Imports Petroleum'!A4018</f>
        <v/>
      </c>
      <c r="C4019">
        <f>'Input EIA Imports Petroleum'!K4018</f>
        <v/>
      </c>
      <c r="D4019">
        <f>'Input EIA Imports Petroleum'!L4018</f>
        <v/>
      </c>
      <c r="E4019">
        <f>VLOOKUP('Input EIA Imports Petroleum'!$E4018,'EIA Petroleum Classification'!$A:$B,2,FALSE)</f>
        <v/>
      </c>
    </row>
    <row r="4020" spans="1:5">
      <c r="A4020">
        <f>YEAR(B4020)</f>
        <v/>
      </c>
      <c r="B4020">
        <f>'Input EIA Imports Petroleum'!A4019</f>
        <v/>
      </c>
      <c r="C4020">
        <f>'Input EIA Imports Petroleum'!K4019</f>
        <v/>
      </c>
      <c r="D4020">
        <f>'Input EIA Imports Petroleum'!L4019</f>
        <v/>
      </c>
      <c r="E4020">
        <f>VLOOKUP('Input EIA Imports Petroleum'!$E4019,'EIA Petroleum Classification'!$A:$B,2,FALSE)</f>
        <v/>
      </c>
    </row>
    <row r="4021" spans="1:5">
      <c r="A4021">
        <f>YEAR(B4021)</f>
        <v/>
      </c>
      <c r="B4021">
        <f>'Input EIA Imports Petroleum'!A4020</f>
        <v/>
      </c>
      <c r="C4021">
        <f>'Input EIA Imports Petroleum'!K4020</f>
        <v/>
      </c>
      <c r="D4021">
        <f>'Input EIA Imports Petroleum'!L4020</f>
        <v/>
      </c>
      <c r="E4021">
        <f>VLOOKUP('Input EIA Imports Petroleum'!$E4020,'EIA Petroleum Classification'!$A:$B,2,FALSE)</f>
        <v/>
      </c>
    </row>
    <row r="4022" spans="1:5">
      <c r="A4022">
        <f>YEAR(B4022)</f>
        <v/>
      </c>
      <c r="B4022">
        <f>'Input EIA Imports Petroleum'!A4021</f>
        <v/>
      </c>
      <c r="C4022">
        <f>'Input EIA Imports Petroleum'!K4021</f>
        <v/>
      </c>
      <c r="D4022">
        <f>'Input EIA Imports Petroleum'!L4021</f>
        <v/>
      </c>
      <c r="E4022">
        <f>VLOOKUP('Input EIA Imports Petroleum'!$E4021,'EIA Petroleum Classification'!$A:$B,2,FALSE)</f>
        <v/>
      </c>
    </row>
    <row r="4023" spans="1:5">
      <c r="A4023">
        <f>YEAR(B4023)</f>
        <v/>
      </c>
      <c r="B4023">
        <f>'Input EIA Imports Petroleum'!A4022</f>
        <v/>
      </c>
      <c r="C4023">
        <f>'Input EIA Imports Petroleum'!K4022</f>
        <v/>
      </c>
      <c r="D4023">
        <f>'Input EIA Imports Petroleum'!L4022</f>
        <v/>
      </c>
      <c r="E4023">
        <f>VLOOKUP('Input EIA Imports Petroleum'!$E4022,'EIA Petroleum Classification'!$A:$B,2,FALSE)</f>
        <v/>
      </c>
    </row>
    <row r="4024" spans="1:5">
      <c r="A4024">
        <f>YEAR(B4024)</f>
        <v/>
      </c>
      <c r="B4024">
        <f>'Input EIA Imports Petroleum'!A4023</f>
        <v/>
      </c>
      <c r="C4024">
        <f>'Input EIA Imports Petroleum'!K4023</f>
        <v/>
      </c>
      <c r="D4024">
        <f>'Input EIA Imports Petroleum'!L4023</f>
        <v/>
      </c>
      <c r="E4024">
        <f>VLOOKUP('Input EIA Imports Petroleum'!$E4023,'EIA Petroleum Classification'!$A:$B,2,FALSE)</f>
        <v/>
      </c>
    </row>
    <row r="4025" spans="1:5">
      <c r="A4025">
        <f>YEAR(B4025)</f>
        <v/>
      </c>
      <c r="B4025">
        <f>'Input EIA Imports Petroleum'!A4024</f>
        <v/>
      </c>
      <c r="C4025">
        <f>'Input EIA Imports Petroleum'!K4024</f>
        <v/>
      </c>
      <c r="D4025">
        <f>'Input EIA Imports Petroleum'!L4024</f>
        <v/>
      </c>
      <c r="E4025">
        <f>VLOOKUP('Input EIA Imports Petroleum'!$E4024,'EIA Petroleum Classification'!$A:$B,2,FALSE)</f>
        <v/>
      </c>
    </row>
    <row r="4026" spans="1:5">
      <c r="A4026">
        <f>YEAR(B4026)</f>
        <v/>
      </c>
      <c r="B4026">
        <f>'Input EIA Imports Petroleum'!A4025</f>
        <v/>
      </c>
      <c r="C4026">
        <f>'Input EIA Imports Petroleum'!K4025</f>
        <v/>
      </c>
      <c r="D4026">
        <f>'Input EIA Imports Petroleum'!L4025</f>
        <v/>
      </c>
      <c r="E4026">
        <f>VLOOKUP('Input EIA Imports Petroleum'!$E4025,'EIA Petroleum Classification'!$A:$B,2,FALSE)</f>
        <v/>
      </c>
    </row>
    <row r="4027" spans="1:5">
      <c r="A4027">
        <f>YEAR(B4027)</f>
        <v/>
      </c>
      <c r="B4027">
        <f>'Input EIA Imports Petroleum'!A4026</f>
        <v/>
      </c>
      <c r="C4027">
        <f>'Input EIA Imports Petroleum'!K4026</f>
        <v/>
      </c>
      <c r="D4027">
        <f>'Input EIA Imports Petroleum'!L4026</f>
        <v/>
      </c>
      <c r="E4027">
        <f>VLOOKUP('Input EIA Imports Petroleum'!$E4026,'EIA Petroleum Classification'!$A:$B,2,FALSE)</f>
        <v/>
      </c>
    </row>
    <row r="4028" spans="1:5">
      <c r="A4028">
        <f>YEAR(B4028)</f>
        <v/>
      </c>
      <c r="B4028">
        <f>'Input EIA Imports Petroleum'!A4027</f>
        <v/>
      </c>
      <c r="C4028">
        <f>'Input EIA Imports Petroleum'!K4027</f>
        <v/>
      </c>
      <c r="D4028">
        <f>'Input EIA Imports Petroleum'!L4027</f>
        <v/>
      </c>
      <c r="E4028">
        <f>VLOOKUP('Input EIA Imports Petroleum'!$E4027,'EIA Petroleum Classification'!$A:$B,2,FALSE)</f>
        <v/>
      </c>
    </row>
    <row r="4029" spans="1:5">
      <c r="A4029">
        <f>YEAR(B4029)</f>
        <v/>
      </c>
      <c r="B4029">
        <f>'Input EIA Imports Petroleum'!A4028</f>
        <v/>
      </c>
      <c r="C4029">
        <f>'Input EIA Imports Petroleum'!K4028</f>
        <v/>
      </c>
      <c r="D4029">
        <f>'Input EIA Imports Petroleum'!L4028</f>
        <v/>
      </c>
      <c r="E4029">
        <f>VLOOKUP('Input EIA Imports Petroleum'!$E4028,'EIA Petroleum Classification'!$A:$B,2,FALSE)</f>
        <v/>
      </c>
    </row>
    <row r="4030" spans="1:5">
      <c r="A4030">
        <f>YEAR(B4030)</f>
        <v/>
      </c>
      <c r="B4030">
        <f>'Input EIA Imports Petroleum'!A4029</f>
        <v/>
      </c>
      <c r="C4030">
        <f>'Input EIA Imports Petroleum'!K4029</f>
        <v/>
      </c>
      <c r="D4030">
        <f>'Input EIA Imports Petroleum'!L4029</f>
        <v/>
      </c>
      <c r="E4030">
        <f>VLOOKUP('Input EIA Imports Petroleum'!$E4029,'EIA Petroleum Classification'!$A:$B,2,FALSE)</f>
        <v/>
      </c>
    </row>
    <row r="4031" spans="1:5">
      <c r="A4031">
        <f>YEAR(B4031)</f>
        <v/>
      </c>
      <c r="B4031">
        <f>'Input EIA Imports Petroleum'!A4030</f>
        <v/>
      </c>
      <c r="C4031">
        <f>'Input EIA Imports Petroleum'!K4030</f>
        <v/>
      </c>
      <c r="D4031">
        <f>'Input EIA Imports Petroleum'!L4030</f>
        <v/>
      </c>
      <c r="E4031">
        <f>VLOOKUP('Input EIA Imports Petroleum'!$E4030,'EIA Petroleum Classification'!$A:$B,2,FALSE)</f>
        <v/>
      </c>
    </row>
    <row r="4032" spans="1:5">
      <c r="A4032">
        <f>YEAR(B4032)</f>
        <v/>
      </c>
      <c r="B4032">
        <f>'Input EIA Imports Petroleum'!A4031</f>
        <v/>
      </c>
      <c r="C4032">
        <f>'Input EIA Imports Petroleum'!K4031</f>
        <v/>
      </c>
      <c r="D4032">
        <f>'Input EIA Imports Petroleum'!L4031</f>
        <v/>
      </c>
      <c r="E4032">
        <f>VLOOKUP('Input EIA Imports Petroleum'!$E4031,'EIA Petroleum Classification'!$A:$B,2,FALSE)</f>
        <v/>
      </c>
    </row>
    <row r="4033" spans="1:5">
      <c r="A4033">
        <f>YEAR(B4033)</f>
        <v/>
      </c>
      <c r="B4033">
        <f>'Input EIA Imports Petroleum'!A4032</f>
        <v/>
      </c>
      <c r="C4033">
        <f>'Input EIA Imports Petroleum'!K4032</f>
        <v/>
      </c>
      <c r="D4033">
        <f>'Input EIA Imports Petroleum'!L4032</f>
        <v/>
      </c>
      <c r="E4033">
        <f>VLOOKUP('Input EIA Imports Petroleum'!$E4032,'EIA Petroleum Classification'!$A:$B,2,FALSE)</f>
        <v/>
      </c>
    </row>
    <row r="4034" spans="1:5">
      <c r="A4034">
        <f>YEAR(B4034)</f>
        <v/>
      </c>
      <c r="B4034">
        <f>'Input EIA Imports Petroleum'!A4033</f>
        <v/>
      </c>
      <c r="C4034">
        <f>'Input EIA Imports Petroleum'!K4033</f>
        <v/>
      </c>
      <c r="D4034">
        <f>'Input EIA Imports Petroleum'!L4033</f>
        <v/>
      </c>
      <c r="E4034">
        <f>VLOOKUP('Input EIA Imports Petroleum'!$E4033,'EIA Petroleum Classification'!$A:$B,2,FALSE)</f>
        <v/>
      </c>
    </row>
    <row r="4035" spans="1:5">
      <c r="A4035">
        <f>YEAR(B4035)</f>
        <v/>
      </c>
      <c r="B4035">
        <f>'Input EIA Imports Petroleum'!A4034</f>
        <v/>
      </c>
      <c r="C4035">
        <f>'Input EIA Imports Petroleum'!K4034</f>
        <v/>
      </c>
      <c r="D4035">
        <f>'Input EIA Imports Petroleum'!L4034</f>
        <v/>
      </c>
      <c r="E4035">
        <f>VLOOKUP('Input EIA Imports Petroleum'!$E4034,'EIA Petroleum Classification'!$A:$B,2,FALSE)</f>
        <v/>
      </c>
    </row>
    <row r="4036" spans="1:5">
      <c r="A4036">
        <f>YEAR(B4036)</f>
        <v/>
      </c>
      <c r="B4036">
        <f>'Input EIA Imports Petroleum'!A4035</f>
        <v/>
      </c>
      <c r="C4036">
        <f>'Input EIA Imports Petroleum'!K4035</f>
        <v/>
      </c>
      <c r="D4036">
        <f>'Input EIA Imports Petroleum'!L4035</f>
        <v/>
      </c>
      <c r="E4036">
        <f>VLOOKUP('Input EIA Imports Petroleum'!$E4035,'EIA Petroleum Classification'!$A:$B,2,FALSE)</f>
        <v/>
      </c>
    </row>
    <row r="4037" spans="1:5">
      <c r="A4037">
        <f>YEAR(B4037)</f>
        <v/>
      </c>
      <c r="B4037">
        <f>'Input EIA Imports Petroleum'!A4036</f>
        <v/>
      </c>
      <c r="C4037">
        <f>'Input EIA Imports Petroleum'!K4036</f>
        <v/>
      </c>
      <c r="D4037">
        <f>'Input EIA Imports Petroleum'!L4036</f>
        <v/>
      </c>
      <c r="E4037">
        <f>VLOOKUP('Input EIA Imports Petroleum'!$E4036,'EIA Petroleum Classification'!$A:$B,2,FALSE)</f>
        <v/>
      </c>
    </row>
    <row r="4038" spans="1:5">
      <c r="A4038">
        <f>YEAR(B4038)</f>
        <v/>
      </c>
      <c r="B4038">
        <f>'Input EIA Imports Petroleum'!A4037</f>
        <v/>
      </c>
      <c r="C4038">
        <f>'Input EIA Imports Petroleum'!K4037</f>
        <v/>
      </c>
      <c r="D4038">
        <f>'Input EIA Imports Petroleum'!L4037</f>
        <v/>
      </c>
      <c r="E4038">
        <f>VLOOKUP('Input EIA Imports Petroleum'!$E4037,'EIA Petroleum Classification'!$A:$B,2,FALSE)</f>
        <v/>
      </c>
    </row>
    <row r="4039" spans="1:5">
      <c r="A4039">
        <f>YEAR(B4039)</f>
        <v/>
      </c>
      <c r="B4039">
        <f>'Input EIA Imports Petroleum'!A4038</f>
        <v/>
      </c>
      <c r="C4039">
        <f>'Input EIA Imports Petroleum'!K4038</f>
        <v/>
      </c>
      <c r="D4039">
        <f>'Input EIA Imports Petroleum'!L4038</f>
        <v/>
      </c>
      <c r="E4039">
        <f>VLOOKUP('Input EIA Imports Petroleum'!$E4038,'EIA Petroleum Classification'!$A:$B,2,FALSE)</f>
        <v/>
      </c>
    </row>
    <row r="4040" spans="1:5">
      <c r="A4040">
        <f>YEAR(B4040)</f>
        <v/>
      </c>
      <c r="B4040">
        <f>'Input EIA Imports Petroleum'!A4039</f>
        <v/>
      </c>
      <c r="C4040">
        <f>'Input EIA Imports Petroleum'!K4039</f>
        <v/>
      </c>
      <c r="D4040">
        <f>'Input EIA Imports Petroleum'!L4039</f>
        <v/>
      </c>
      <c r="E4040">
        <f>VLOOKUP('Input EIA Imports Petroleum'!$E4039,'EIA Petroleum Classification'!$A:$B,2,FALSE)</f>
        <v/>
      </c>
    </row>
    <row r="4041" spans="1:5">
      <c r="A4041">
        <f>YEAR(B4041)</f>
        <v/>
      </c>
      <c r="B4041">
        <f>'Input EIA Imports Petroleum'!A4040</f>
        <v/>
      </c>
      <c r="C4041">
        <f>'Input EIA Imports Petroleum'!K4040</f>
        <v/>
      </c>
      <c r="D4041">
        <f>'Input EIA Imports Petroleum'!L4040</f>
        <v/>
      </c>
      <c r="E4041">
        <f>VLOOKUP('Input EIA Imports Petroleum'!$E4040,'EIA Petroleum Classification'!$A:$B,2,FALSE)</f>
        <v/>
      </c>
    </row>
    <row r="4042" spans="1:5">
      <c r="A4042">
        <f>YEAR(B4042)</f>
        <v/>
      </c>
      <c r="B4042">
        <f>'Input EIA Imports Petroleum'!A4041</f>
        <v/>
      </c>
      <c r="C4042">
        <f>'Input EIA Imports Petroleum'!K4041</f>
        <v/>
      </c>
      <c r="D4042">
        <f>'Input EIA Imports Petroleum'!L4041</f>
        <v/>
      </c>
      <c r="E4042">
        <f>VLOOKUP('Input EIA Imports Petroleum'!$E4041,'EIA Petroleum Classification'!$A:$B,2,FALSE)</f>
        <v/>
      </c>
    </row>
    <row r="4043" spans="1:5">
      <c r="A4043">
        <f>YEAR(B4043)</f>
        <v/>
      </c>
      <c r="B4043">
        <f>'Input EIA Imports Petroleum'!A4042</f>
        <v/>
      </c>
      <c r="C4043">
        <f>'Input EIA Imports Petroleum'!K4042</f>
        <v/>
      </c>
      <c r="D4043">
        <f>'Input EIA Imports Petroleum'!L4042</f>
        <v/>
      </c>
      <c r="E4043">
        <f>VLOOKUP('Input EIA Imports Petroleum'!$E4042,'EIA Petroleum Classification'!$A:$B,2,FALSE)</f>
        <v/>
      </c>
    </row>
    <row r="4044" spans="1:5">
      <c r="A4044">
        <f>YEAR(B4044)</f>
        <v/>
      </c>
      <c r="B4044">
        <f>'Input EIA Imports Petroleum'!A4043</f>
        <v/>
      </c>
      <c r="C4044">
        <f>'Input EIA Imports Petroleum'!K4043</f>
        <v/>
      </c>
      <c r="D4044">
        <f>'Input EIA Imports Petroleum'!L4043</f>
        <v/>
      </c>
      <c r="E4044">
        <f>VLOOKUP('Input EIA Imports Petroleum'!$E4043,'EIA Petroleum Classification'!$A:$B,2,FALSE)</f>
        <v/>
      </c>
    </row>
    <row r="4045" spans="1:5">
      <c r="A4045">
        <f>YEAR(B4045)</f>
        <v/>
      </c>
      <c r="B4045">
        <f>'Input EIA Imports Petroleum'!A4044</f>
        <v/>
      </c>
      <c r="C4045">
        <f>'Input EIA Imports Petroleum'!K4044</f>
        <v/>
      </c>
      <c r="D4045">
        <f>'Input EIA Imports Petroleum'!L4044</f>
        <v/>
      </c>
      <c r="E4045">
        <f>VLOOKUP('Input EIA Imports Petroleum'!$E4044,'EIA Petroleum Classification'!$A:$B,2,FALSE)</f>
        <v/>
      </c>
    </row>
    <row r="4046" spans="1:5">
      <c r="A4046">
        <f>YEAR(B4046)</f>
        <v/>
      </c>
      <c r="B4046">
        <f>'Input EIA Imports Petroleum'!A4045</f>
        <v/>
      </c>
      <c r="C4046">
        <f>'Input EIA Imports Petroleum'!K4045</f>
        <v/>
      </c>
      <c r="D4046">
        <f>'Input EIA Imports Petroleum'!L4045</f>
        <v/>
      </c>
      <c r="E4046">
        <f>VLOOKUP('Input EIA Imports Petroleum'!$E4045,'EIA Petroleum Classification'!$A:$B,2,FALSE)</f>
        <v/>
      </c>
    </row>
    <row r="4047" spans="1:5">
      <c r="A4047">
        <f>YEAR(B4047)</f>
        <v/>
      </c>
      <c r="B4047">
        <f>'Input EIA Imports Petroleum'!A4046</f>
        <v/>
      </c>
      <c r="C4047">
        <f>'Input EIA Imports Petroleum'!K4046</f>
        <v/>
      </c>
      <c r="D4047">
        <f>'Input EIA Imports Petroleum'!L4046</f>
        <v/>
      </c>
      <c r="E4047">
        <f>VLOOKUP('Input EIA Imports Petroleum'!$E4046,'EIA Petroleum Classification'!$A:$B,2,FALSE)</f>
        <v/>
      </c>
    </row>
    <row r="4048" spans="1:5">
      <c r="A4048">
        <f>YEAR(B4048)</f>
        <v/>
      </c>
      <c r="B4048">
        <f>'Input EIA Imports Petroleum'!A4047</f>
        <v/>
      </c>
      <c r="C4048">
        <f>'Input EIA Imports Petroleum'!K4047</f>
        <v/>
      </c>
      <c r="D4048">
        <f>'Input EIA Imports Petroleum'!L4047</f>
        <v/>
      </c>
      <c r="E4048">
        <f>VLOOKUP('Input EIA Imports Petroleum'!$E4047,'EIA Petroleum Classification'!$A:$B,2,FALSE)</f>
        <v/>
      </c>
    </row>
    <row r="4049" spans="1:5">
      <c r="A4049">
        <f>YEAR(B4049)</f>
        <v/>
      </c>
      <c r="B4049">
        <f>'Input EIA Imports Petroleum'!A4048</f>
        <v/>
      </c>
      <c r="C4049">
        <f>'Input EIA Imports Petroleum'!K4048</f>
        <v/>
      </c>
      <c r="D4049">
        <f>'Input EIA Imports Petroleum'!L4048</f>
        <v/>
      </c>
      <c r="E4049">
        <f>VLOOKUP('Input EIA Imports Petroleum'!$E4048,'EIA Petroleum Classification'!$A:$B,2,FALSE)</f>
        <v/>
      </c>
    </row>
    <row r="4050" spans="1:5">
      <c r="A4050">
        <f>YEAR(B4050)</f>
        <v/>
      </c>
      <c r="B4050">
        <f>'Input EIA Imports Petroleum'!A4049</f>
        <v/>
      </c>
      <c r="C4050">
        <f>'Input EIA Imports Petroleum'!K4049</f>
        <v/>
      </c>
      <c r="D4050">
        <f>'Input EIA Imports Petroleum'!L4049</f>
        <v/>
      </c>
      <c r="E4050">
        <f>VLOOKUP('Input EIA Imports Petroleum'!$E4049,'EIA Petroleum Classification'!$A:$B,2,FALSE)</f>
        <v/>
      </c>
    </row>
    <row r="4051" spans="1:5">
      <c r="A4051">
        <f>YEAR(B4051)</f>
        <v/>
      </c>
      <c r="B4051">
        <f>'Input EIA Imports Petroleum'!A4050</f>
        <v/>
      </c>
      <c r="C4051">
        <f>'Input EIA Imports Petroleum'!K4050</f>
        <v/>
      </c>
      <c r="D4051">
        <f>'Input EIA Imports Petroleum'!L4050</f>
        <v/>
      </c>
      <c r="E4051">
        <f>VLOOKUP('Input EIA Imports Petroleum'!$E4050,'EIA Petroleum Classification'!$A:$B,2,FALSE)</f>
        <v/>
      </c>
    </row>
    <row r="4052" spans="1:5">
      <c r="A4052">
        <f>YEAR(B4052)</f>
        <v/>
      </c>
      <c r="B4052">
        <f>'Input EIA Imports Petroleum'!A4051</f>
        <v/>
      </c>
      <c r="C4052">
        <f>'Input EIA Imports Petroleum'!K4051</f>
        <v/>
      </c>
      <c r="D4052">
        <f>'Input EIA Imports Petroleum'!L4051</f>
        <v/>
      </c>
      <c r="E4052">
        <f>VLOOKUP('Input EIA Imports Petroleum'!$E4051,'EIA Petroleum Classification'!$A:$B,2,FALSE)</f>
        <v/>
      </c>
    </row>
    <row r="4053" spans="1:5">
      <c r="A4053">
        <f>YEAR(B4053)</f>
        <v/>
      </c>
      <c r="B4053">
        <f>'Input EIA Imports Petroleum'!A4052</f>
        <v/>
      </c>
      <c r="C4053">
        <f>'Input EIA Imports Petroleum'!K4052</f>
        <v/>
      </c>
      <c r="D4053">
        <f>'Input EIA Imports Petroleum'!L4052</f>
        <v/>
      </c>
      <c r="E4053">
        <f>VLOOKUP('Input EIA Imports Petroleum'!$E4052,'EIA Petroleum Classification'!$A:$B,2,FALSE)</f>
        <v/>
      </c>
    </row>
    <row r="4054" spans="1:5">
      <c r="A4054">
        <f>YEAR(B4054)</f>
        <v/>
      </c>
      <c r="B4054">
        <f>'Input EIA Imports Petroleum'!A4053</f>
        <v/>
      </c>
      <c r="C4054">
        <f>'Input EIA Imports Petroleum'!K4053</f>
        <v/>
      </c>
      <c r="D4054">
        <f>'Input EIA Imports Petroleum'!L4053</f>
        <v/>
      </c>
      <c r="E4054">
        <f>VLOOKUP('Input EIA Imports Petroleum'!$E4053,'EIA Petroleum Classification'!$A:$B,2,FALSE)</f>
        <v/>
      </c>
    </row>
    <row r="4055" spans="1:5">
      <c r="A4055">
        <f>YEAR(B4055)</f>
        <v/>
      </c>
      <c r="B4055">
        <f>'Input EIA Imports Petroleum'!A4054</f>
        <v/>
      </c>
      <c r="C4055">
        <f>'Input EIA Imports Petroleum'!K4054</f>
        <v/>
      </c>
      <c r="D4055">
        <f>'Input EIA Imports Petroleum'!L4054</f>
        <v/>
      </c>
      <c r="E4055">
        <f>VLOOKUP('Input EIA Imports Petroleum'!$E4054,'EIA Petroleum Classification'!$A:$B,2,FALSE)</f>
        <v/>
      </c>
    </row>
    <row r="4056" spans="1:5">
      <c r="A4056">
        <f>YEAR(B4056)</f>
        <v/>
      </c>
      <c r="B4056">
        <f>'Input EIA Imports Petroleum'!A4055</f>
        <v/>
      </c>
      <c r="C4056">
        <f>'Input EIA Imports Petroleum'!K4055</f>
        <v/>
      </c>
      <c r="D4056">
        <f>'Input EIA Imports Petroleum'!L4055</f>
        <v/>
      </c>
      <c r="E4056">
        <f>VLOOKUP('Input EIA Imports Petroleum'!$E4055,'EIA Petroleum Classification'!$A:$B,2,FALSE)</f>
        <v/>
      </c>
    </row>
    <row r="4057" spans="1:5">
      <c r="A4057">
        <f>YEAR(B4057)</f>
        <v/>
      </c>
      <c r="B4057">
        <f>'Input EIA Imports Petroleum'!A4056</f>
        <v/>
      </c>
      <c r="C4057">
        <f>'Input EIA Imports Petroleum'!K4056</f>
        <v/>
      </c>
      <c r="D4057">
        <f>'Input EIA Imports Petroleum'!L4056</f>
        <v/>
      </c>
      <c r="E4057">
        <f>VLOOKUP('Input EIA Imports Petroleum'!$E4056,'EIA Petroleum Classification'!$A:$B,2,FALSE)</f>
        <v/>
      </c>
    </row>
    <row r="4058" spans="1:5">
      <c r="A4058">
        <f>YEAR(B4058)</f>
        <v/>
      </c>
      <c r="B4058">
        <f>'Input EIA Imports Petroleum'!A4057</f>
        <v/>
      </c>
      <c r="C4058">
        <f>'Input EIA Imports Petroleum'!K4057</f>
        <v/>
      </c>
      <c r="D4058">
        <f>'Input EIA Imports Petroleum'!L4057</f>
        <v/>
      </c>
      <c r="E4058">
        <f>VLOOKUP('Input EIA Imports Petroleum'!$E4057,'EIA Petroleum Classification'!$A:$B,2,FALSE)</f>
        <v/>
      </c>
    </row>
    <row r="4059" spans="1:5">
      <c r="A4059">
        <f>YEAR(B4059)</f>
        <v/>
      </c>
      <c r="B4059">
        <f>'Input EIA Imports Petroleum'!A4058</f>
        <v/>
      </c>
      <c r="C4059">
        <f>'Input EIA Imports Petroleum'!K4058</f>
        <v/>
      </c>
      <c r="D4059">
        <f>'Input EIA Imports Petroleum'!L4058</f>
        <v/>
      </c>
      <c r="E4059">
        <f>VLOOKUP('Input EIA Imports Petroleum'!$E4058,'EIA Petroleum Classification'!$A:$B,2,FALSE)</f>
        <v/>
      </c>
    </row>
    <row r="4060" spans="1:5">
      <c r="A4060">
        <f>YEAR(B4060)</f>
        <v/>
      </c>
      <c r="B4060">
        <f>'Input EIA Imports Petroleum'!A4059</f>
        <v/>
      </c>
      <c r="C4060">
        <f>'Input EIA Imports Petroleum'!K4059</f>
        <v/>
      </c>
      <c r="D4060">
        <f>'Input EIA Imports Petroleum'!L4059</f>
        <v/>
      </c>
      <c r="E4060">
        <f>VLOOKUP('Input EIA Imports Petroleum'!$E4059,'EIA Petroleum Classification'!$A:$B,2,FALSE)</f>
        <v/>
      </c>
    </row>
    <row r="4061" spans="1:5">
      <c r="A4061">
        <f>YEAR(B4061)</f>
        <v/>
      </c>
      <c r="B4061">
        <f>'Input EIA Imports Petroleum'!A4060</f>
        <v/>
      </c>
      <c r="C4061">
        <f>'Input EIA Imports Petroleum'!K4060</f>
        <v/>
      </c>
      <c r="D4061">
        <f>'Input EIA Imports Petroleum'!L4060</f>
        <v/>
      </c>
      <c r="E4061">
        <f>VLOOKUP('Input EIA Imports Petroleum'!$E4060,'EIA Petroleum Classification'!$A:$B,2,FALSE)</f>
        <v/>
      </c>
    </row>
    <row r="4062" spans="1:5">
      <c r="A4062">
        <f>YEAR(B4062)</f>
        <v/>
      </c>
      <c r="B4062">
        <f>'Input EIA Imports Petroleum'!A4061</f>
        <v/>
      </c>
      <c r="C4062">
        <f>'Input EIA Imports Petroleum'!K4061</f>
        <v/>
      </c>
      <c r="D4062">
        <f>'Input EIA Imports Petroleum'!L4061</f>
        <v/>
      </c>
      <c r="E4062">
        <f>VLOOKUP('Input EIA Imports Petroleum'!$E4061,'EIA Petroleum Classification'!$A:$B,2,FALSE)</f>
        <v/>
      </c>
    </row>
    <row r="4063" spans="1:5">
      <c r="A4063">
        <f>YEAR(B4063)</f>
        <v/>
      </c>
      <c r="B4063">
        <f>'Input EIA Imports Petroleum'!A4062</f>
        <v/>
      </c>
      <c r="C4063">
        <f>'Input EIA Imports Petroleum'!K4062</f>
        <v/>
      </c>
      <c r="D4063">
        <f>'Input EIA Imports Petroleum'!L4062</f>
        <v/>
      </c>
      <c r="E4063">
        <f>VLOOKUP('Input EIA Imports Petroleum'!$E4062,'EIA Petroleum Classification'!$A:$B,2,FALSE)</f>
        <v/>
      </c>
    </row>
    <row r="4064" spans="1:5">
      <c r="A4064">
        <f>YEAR(B4064)</f>
        <v/>
      </c>
      <c r="B4064">
        <f>'Input EIA Imports Petroleum'!A4063</f>
        <v/>
      </c>
      <c r="C4064">
        <f>'Input EIA Imports Petroleum'!K4063</f>
        <v/>
      </c>
      <c r="D4064">
        <f>'Input EIA Imports Petroleum'!L4063</f>
        <v/>
      </c>
      <c r="E4064">
        <f>VLOOKUP('Input EIA Imports Petroleum'!$E4063,'EIA Petroleum Classification'!$A:$B,2,FALSE)</f>
        <v/>
      </c>
    </row>
    <row r="4065" spans="1:5">
      <c r="A4065">
        <f>YEAR(B4065)</f>
        <v/>
      </c>
      <c r="B4065">
        <f>'Input EIA Imports Petroleum'!A4064</f>
        <v/>
      </c>
      <c r="C4065">
        <f>'Input EIA Imports Petroleum'!K4064</f>
        <v/>
      </c>
      <c r="D4065">
        <f>'Input EIA Imports Petroleum'!L4064</f>
        <v/>
      </c>
      <c r="E4065">
        <f>VLOOKUP('Input EIA Imports Petroleum'!$E4064,'EIA Petroleum Classification'!$A:$B,2,FALSE)</f>
        <v/>
      </c>
    </row>
    <row r="4066" spans="1:5">
      <c r="A4066">
        <f>YEAR(B4066)</f>
        <v/>
      </c>
      <c r="B4066">
        <f>'Input EIA Imports Petroleum'!A4065</f>
        <v/>
      </c>
      <c r="C4066">
        <f>'Input EIA Imports Petroleum'!K4065</f>
        <v/>
      </c>
      <c r="D4066">
        <f>'Input EIA Imports Petroleum'!L4065</f>
        <v/>
      </c>
      <c r="E4066">
        <f>VLOOKUP('Input EIA Imports Petroleum'!$E4065,'EIA Petroleum Classification'!$A:$B,2,FALSE)</f>
        <v/>
      </c>
    </row>
    <row r="4067" spans="1:5">
      <c r="A4067">
        <f>YEAR(B4067)</f>
        <v/>
      </c>
      <c r="B4067">
        <f>'Input EIA Imports Petroleum'!A4066</f>
        <v/>
      </c>
      <c r="C4067">
        <f>'Input EIA Imports Petroleum'!K4066</f>
        <v/>
      </c>
      <c r="D4067">
        <f>'Input EIA Imports Petroleum'!L4066</f>
        <v/>
      </c>
      <c r="E4067">
        <f>VLOOKUP('Input EIA Imports Petroleum'!$E4066,'EIA Petroleum Classification'!$A:$B,2,FALSE)</f>
        <v/>
      </c>
    </row>
    <row r="4068" spans="1:5">
      <c r="A4068">
        <f>YEAR(B4068)</f>
        <v/>
      </c>
      <c r="B4068">
        <f>'Input EIA Imports Petroleum'!A4067</f>
        <v/>
      </c>
      <c r="C4068">
        <f>'Input EIA Imports Petroleum'!K4067</f>
        <v/>
      </c>
      <c r="D4068">
        <f>'Input EIA Imports Petroleum'!L4067</f>
        <v/>
      </c>
      <c r="E4068">
        <f>VLOOKUP('Input EIA Imports Petroleum'!$E4067,'EIA Petroleum Classification'!$A:$B,2,FALSE)</f>
        <v/>
      </c>
    </row>
    <row r="4069" spans="1:5">
      <c r="A4069">
        <f>YEAR(B4069)</f>
        <v/>
      </c>
      <c r="B4069">
        <f>'Input EIA Imports Petroleum'!A4068</f>
        <v/>
      </c>
      <c r="C4069">
        <f>'Input EIA Imports Petroleum'!K4068</f>
        <v/>
      </c>
      <c r="D4069">
        <f>'Input EIA Imports Petroleum'!L4068</f>
        <v/>
      </c>
      <c r="E4069">
        <f>VLOOKUP('Input EIA Imports Petroleum'!$E4068,'EIA Petroleum Classification'!$A:$B,2,FALSE)</f>
        <v/>
      </c>
    </row>
    <row r="4070" spans="1:5">
      <c r="A4070">
        <f>YEAR(B4070)</f>
        <v/>
      </c>
      <c r="B4070">
        <f>'Input EIA Imports Petroleum'!A4069</f>
        <v/>
      </c>
      <c r="C4070">
        <f>'Input EIA Imports Petroleum'!K4069</f>
        <v/>
      </c>
      <c r="D4070">
        <f>'Input EIA Imports Petroleum'!L4069</f>
        <v/>
      </c>
      <c r="E4070">
        <f>VLOOKUP('Input EIA Imports Petroleum'!$E4069,'EIA Petroleum Classification'!$A:$B,2,FALSE)</f>
        <v/>
      </c>
    </row>
    <row r="4071" spans="1:5">
      <c r="A4071">
        <f>YEAR(B4071)</f>
        <v/>
      </c>
      <c r="B4071">
        <f>'Input EIA Imports Petroleum'!A4070</f>
        <v/>
      </c>
      <c r="C4071">
        <f>'Input EIA Imports Petroleum'!K4070</f>
        <v/>
      </c>
      <c r="D4071">
        <f>'Input EIA Imports Petroleum'!L4070</f>
        <v/>
      </c>
      <c r="E4071">
        <f>VLOOKUP('Input EIA Imports Petroleum'!$E4070,'EIA Petroleum Classification'!$A:$B,2,FALSE)</f>
        <v/>
      </c>
    </row>
    <row r="4072" spans="1:5">
      <c r="A4072">
        <f>YEAR(B4072)</f>
        <v/>
      </c>
      <c r="B4072">
        <f>'Input EIA Imports Petroleum'!A4071</f>
        <v/>
      </c>
      <c r="C4072">
        <f>'Input EIA Imports Petroleum'!K4071</f>
        <v/>
      </c>
      <c r="D4072">
        <f>'Input EIA Imports Petroleum'!L4071</f>
        <v/>
      </c>
      <c r="E4072">
        <f>VLOOKUP('Input EIA Imports Petroleum'!$E4071,'EIA Petroleum Classification'!$A:$B,2,FALSE)</f>
        <v/>
      </c>
    </row>
    <row r="4073" spans="1:5">
      <c r="A4073">
        <f>YEAR(B4073)</f>
        <v/>
      </c>
      <c r="B4073">
        <f>'Input EIA Imports Petroleum'!A4072</f>
        <v/>
      </c>
      <c r="C4073">
        <f>'Input EIA Imports Petroleum'!K4072</f>
        <v/>
      </c>
      <c r="D4073">
        <f>'Input EIA Imports Petroleum'!L4072</f>
        <v/>
      </c>
      <c r="E4073">
        <f>VLOOKUP('Input EIA Imports Petroleum'!$E4072,'EIA Petroleum Classification'!$A:$B,2,FALSE)</f>
        <v/>
      </c>
    </row>
    <row r="4074" spans="1:5">
      <c r="A4074">
        <f>YEAR(B4074)</f>
        <v/>
      </c>
      <c r="B4074">
        <f>'Input EIA Imports Petroleum'!A4073</f>
        <v/>
      </c>
      <c r="C4074">
        <f>'Input EIA Imports Petroleum'!K4073</f>
        <v/>
      </c>
      <c r="D4074">
        <f>'Input EIA Imports Petroleum'!L4073</f>
        <v/>
      </c>
      <c r="E4074">
        <f>VLOOKUP('Input EIA Imports Petroleum'!$E4073,'EIA Petroleum Classification'!$A:$B,2,FALSE)</f>
        <v/>
      </c>
    </row>
    <row r="4075" spans="1:5">
      <c r="A4075">
        <f>YEAR(B4075)</f>
        <v/>
      </c>
      <c r="B4075">
        <f>'Input EIA Imports Petroleum'!A4074</f>
        <v/>
      </c>
      <c r="C4075">
        <f>'Input EIA Imports Petroleum'!K4074</f>
        <v/>
      </c>
      <c r="D4075">
        <f>'Input EIA Imports Petroleum'!L4074</f>
        <v/>
      </c>
      <c r="E4075">
        <f>VLOOKUP('Input EIA Imports Petroleum'!$E4074,'EIA Petroleum Classification'!$A:$B,2,FALSE)</f>
        <v/>
      </c>
    </row>
    <row r="4076" spans="1:5">
      <c r="A4076">
        <f>YEAR(B4076)</f>
        <v/>
      </c>
      <c r="B4076">
        <f>'Input EIA Imports Petroleum'!A4075</f>
        <v/>
      </c>
      <c r="C4076">
        <f>'Input EIA Imports Petroleum'!K4075</f>
        <v/>
      </c>
      <c r="D4076">
        <f>'Input EIA Imports Petroleum'!L4075</f>
        <v/>
      </c>
      <c r="E4076">
        <f>VLOOKUP('Input EIA Imports Petroleum'!$E4075,'EIA Petroleum Classification'!$A:$B,2,FALSE)</f>
        <v/>
      </c>
    </row>
    <row r="4077" spans="1:5">
      <c r="A4077">
        <f>YEAR(B4077)</f>
        <v/>
      </c>
      <c r="B4077">
        <f>'Input EIA Imports Petroleum'!A4076</f>
        <v/>
      </c>
      <c r="C4077">
        <f>'Input EIA Imports Petroleum'!K4076</f>
        <v/>
      </c>
      <c r="D4077">
        <f>'Input EIA Imports Petroleum'!L4076</f>
        <v/>
      </c>
      <c r="E4077">
        <f>VLOOKUP('Input EIA Imports Petroleum'!$E4076,'EIA Petroleum Classification'!$A:$B,2,FALSE)</f>
        <v/>
      </c>
    </row>
    <row r="4078" spans="1:5">
      <c r="A4078">
        <f>YEAR(B4078)</f>
        <v/>
      </c>
      <c r="B4078">
        <f>'Input EIA Imports Petroleum'!A4077</f>
        <v/>
      </c>
      <c r="C4078">
        <f>'Input EIA Imports Petroleum'!K4077</f>
        <v/>
      </c>
      <c r="D4078">
        <f>'Input EIA Imports Petroleum'!L4077</f>
        <v/>
      </c>
      <c r="E4078">
        <f>VLOOKUP('Input EIA Imports Petroleum'!$E4077,'EIA Petroleum Classification'!$A:$B,2,FALSE)</f>
        <v/>
      </c>
    </row>
    <row r="4079" spans="1:5">
      <c r="A4079">
        <f>YEAR(B4079)</f>
        <v/>
      </c>
      <c r="B4079">
        <f>'Input EIA Imports Petroleum'!A4078</f>
        <v/>
      </c>
      <c r="C4079">
        <f>'Input EIA Imports Petroleum'!K4078</f>
        <v/>
      </c>
      <c r="D4079">
        <f>'Input EIA Imports Petroleum'!L4078</f>
        <v/>
      </c>
      <c r="E4079">
        <f>VLOOKUP('Input EIA Imports Petroleum'!$E4078,'EIA Petroleum Classification'!$A:$B,2,FALSE)</f>
        <v/>
      </c>
    </row>
    <row r="4080" spans="1:5">
      <c r="A4080">
        <f>YEAR(B4080)</f>
        <v/>
      </c>
      <c r="B4080">
        <f>'Input EIA Imports Petroleum'!A4079</f>
        <v/>
      </c>
      <c r="C4080">
        <f>'Input EIA Imports Petroleum'!K4079</f>
        <v/>
      </c>
      <c r="D4080">
        <f>'Input EIA Imports Petroleum'!L4079</f>
        <v/>
      </c>
      <c r="E4080">
        <f>VLOOKUP('Input EIA Imports Petroleum'!$E4079,'EIA Petroleum Classification'!$A:$B,2,FALSE)</f>
        <v/>
      </c>
    </row>
    <row r="4081" spans="1:5">
      <c r="A4081">
        <f>YEAR(B4081)</f>
        <v/>
      </c>
      <c r="B4081">
        <f>'Input EIA Imports Petroleum'!A4080</f>
        <v/>
      </c>
      <c r="C4081">
        <f>'Input EIA Imports Petroleum'!K4080</f>
        <v/>
      </c>
      <c r="D4081">
        <f>'Input EIA Imports Petroleum'!L4080</f>
        <v/>
      </c>
      <c r="E4081">
        <f>VLOOKUP('Input EIA Imports Petroleum'!$E4080,'EIA Petroleum Classification'!$A:$B,2,FALSE)</f>
        <v/>
      </c>
    </row>
    <row r="4082" spans="1:5">
      <c r="A4082">
        <f>YEAR(B4082)</f>
        <v/>
      </c>
      <c r="B4082">
        <f>'Input EIA Imports Petroleum'!A4081</f>
        <v/>
      </c>
      <c r="C4082">
        <f>'Input EIA Imports Petroleum'!K4081</f>
        <v/>
      </c>
      <c r="D4082">
        <f>'Input EIA Imports Petroleum'!L4081</f>
        <v/>
      </c>
      <c r="E4082">
        <f>VLOOKUP('Input EIA Imports Petroleum'!$E4081,'EIA Petroleum Classification'!$A:$B,2,FALSE)</f>
        <v/>
      </c>
    </row>
    <row r="4083" spans="1:5">
      <c r="A4083">
        <f>YEAR(B4083)</f>
        <v/>
      </c>
      <c r="B4083">
        <f>'Input EIA Imports Petroleum'!A4082</f>
        <v/>
      </c>
      <c r="C4083">
        <f>'Input EIA Imports Petroleum'!K4082</f>
        <v/>
      </c>
      <c r="D4083">
        <f>'Input EIA Imports Petroleum'!L4082</f>
        <v/>
      </c>
      <c r="E4083">
        <f>VLOOKUP('Input EIA Imports Petroleum'!$E4082,'EIA Petroleum Classification'!$A:$B,2,FALSE)</f>
        <v/>
      </c>
    </row>
    <row r="4084" spans="1:5">
      <c r="A4084">
        <f>YEAR(B4084)</f>
        <v/>
      </c>
      <c r="B4084">
        <f>'Input EIA Imports Petroleum'!A4083</f>
        <v/>
      </c>
      <c r="C4084">
        <f>'Input EIA Imports Petroleum'!K4083</f>
        <v/>
      </c>
      <c r="D4084">
        <f>'Input EIA Imports Petroleum'!L4083</f>
        <v/>
      </c>
      <c r="E4084">
        <f>VLOOKUP('Input EIA Imports Petroleum'!$E4083,'EIA Petroleum Classification'!$A:$B,2,FALSE)</f>
        <v/>
      </c>
    </row>
    <row r="4085" spans="1:5">
      <c r="A4085">
        <f>YEAR(B4085)</f>
        <v/>
      </c>
      <c r="B4085">
        <f>'Input EIA Imports Petroleum'!A4084</f>
        <v/>
      </c>
      <c r="C4085">
        <f>'Input EIA Imports Petroleum'!K4084</f>
        <v/>
      </c>
      <c r="D4085">
        <f>'Input EIA Imports Petroleum'!L4084</f>
        <v/>
      </c>
      <c r="E4085">
        <f>VLOOKUP('Input EIA Imports Petroleum'!$E4084,'EIA Petroleum Classification'!$A:$B,2,FALSE)</f>
        <v/>
      </c>
    </row>
    <row r="4086" spans="1:5">
      <c r="A4086">
        <f>YEAR(B4086)</f>
        <v/>
      </c>
      <c r="B4086">
        <f>'Input EIA Imports Petroleum'!A4085</f>
        <v/>
      </c>
      <c r="C4086">
        <f>'Input EIA Imports Petroleum'!K4085</f>
        <v/>
      </c>
      <c r="D4086">
        <f>'Input EIA Imports Petroleum'!L4085</f>
        <v/>
      </c>
      <c r="E4086">
        <f>VLOOKUP('Input EIA Imports Petroleum'!$E4085,'EIA Petroleum Classification'!$A:$B,2,FALSE)</f>
        <v/>
      </c>
    </row>
    <row r="4087" spans="1:5">
      <c r="A4087">
        <f>YEAR(B4087)</f>
        <v/>
      </c>
      <c r="B4087">
        <f>'Input EIA Imports Petroleum'!A4086</f>
        <v/>
      </c>
      <c r="C4087">
        <f>'Input EIA Imports Petroleum'!K4086</f>
        <v/>
      </c>
      <c r="D4087">
        <f>'Input EIA Imports Petroleum'!L4086</f>
        <v/>
      </c>
      <c r="E4087">
        <f>VLOOKUP('Input EIA Imports Petroleum'!$E4086,'EIA Petroleum Classification'!$A:$B,2,FALSE)</f>
        <v/>
      </c>
    </row>
    <row r="4088" spans="1:5">
      <c r="A4088">
        <f>YEAR(B4088)</f>
        <v/>
      </c>
      <c r="B4088">
        <f>'Input EIA Imports Petroleum'!A4087</f>
        <v/>
      </c>
      <c r="C4088">
        <f>'Input EIA Imports Petroleum'!K4087</f>
        <v/>
      </c>
      <c r="D4088">
        <f>'Input EIA Imports Petroleum'!L4087</f>
        <v/>
      </c>
      <c r="E4088">
        <f>VLOOKUP('Input EIA Imports Petroleum'!$E4087,'EIA Petroleum Classification'!$A:$B,2,FALSE)</f>
        <v/>
      </c>
    </row>
    <row r="4089" spans="1:5">
      <c r="A4089">
        <f>YEAR(B4089)</f>
        <v/>
      </c>
      <c r="B4089">
        <f>'Input EIA Imports Petroleum'!A4088</f>
        <v/>
      </c>
      <c r="C4089">
        <f>'Input EIA Imports Petroleum'!K4088</f>
        <v/>
      </c>
      <c r="D4089">
        <f>'Input EIA Imports Petroleum'!L4088</f>
        <v/>
      </c>
      <c r="E4089">
        <f>VLOOKUP('Input EIA Imports Petroleum'!$E4088,'EIA Petroleum Classification'!$A:$B,2,FALSE)</f>
        <v/>
      </c>
    </row>
    <row r="4090" spans="1:5">
      <c r="A4090">
        <f>YEAR(B4090)</f>
        <v/>
      </c>
      <c r="B4090">
        <f>'Input EIA Imports Petroleum'!A4089</f>
        <v/>
      </c>
      <c r="C4090">
        <f>'Input EIA Imports Petroleum'!K4089</f>
        <v/>
      </c>
      <c r="D4090">
        <f>'Input EIA Imports Petroleum'!L4089</f>
        <v/>
      </c>
      <c r="E4090">
        <f>VLOOKUP('Input EIA Imports Petroleum'!$E4089,'EIA Petroleum Classification'!$A:$B,2,FALSE)</f>
        <v/>
      </c>
    </row>
    <row r="4091" spans="1:5">
      <c r="A4091">
        <f>YEAR(B4091)</f>
        <v/>
      </c>
      <c r="B4091">
        <f>'Input EIA Imports Petroleum'!A4090</f>
        <v/>
      </c>
      <c r="C4091">
        <f>'Input EIA Imports Petroleum'!K4090</f>
        <v/>
      </c>
      <c r="D4091">
        <f>'Input EIA Imports Petroleum'!L4090</f>
        <v/>
      </c>
      <c r="E4091">
        <f>VLOOKUP('Input EIA Imports Petroleum'!$E4090,'EIA Petroleum Classification'!$A:$B,2,FALSE)</f>
        <v/>
      </c>
    </row>
    <row r="4092" spans="1:5">
      <c r="A4092">
        <f>YEAR(B4092)</f>
        <v/>
      </c>
      <c r="B4092">
        <f>'Input EIA Imports Petroleum'!A4091</f>
        <v/>
      </c>
      <c r="C4092">
        <f>'Input EIA Imports Petroleum'!K4091</f>
        <v/>
      </c>
      <c r="D4092">
        <f>'Input EIA Imports Petroleum'!L4091</f>
        <v/>
      </c>
      <c r="E4092">
        <f>VLOOKUP('Input EIA Imports Petroleum'!$E4091,'EIA Petroleum Classification'!$A:$B,2,FALSE)</f>
        <v/>
      </c>
    </row>
    <row r="4093" spans="1:5">
      <c r="A4093">
        <f>YEAR(B4093)</f>
        <v/>
      </c>
      <c r="B4093">
        <f>'Input EIA Imports Petroleum'!A4092</f>
        <v/>
      </c>
      <c r="C4093">
        <f>'Input EIA Imports Petroleum'!K4092</f>
        <v/>
      </c>
      <c r="D4093">
        <f>'Input EIA Imports Petroleum'!L4092</f>
        <v/>
      </c>
      <c r="E4093">
        <f>VLOOKUP('Input EIA Imports Petroleum'!$E4092,'EIA Petroleum Classification'!$A:$B,2,FALSE)</f>
        <v/>
      </c>
    </row>
    <row r="4094" spans="1:5">
      <c r="A4094">
        <f>YEAR(B4094)</f>
        <v/>
      </c>
      <c r="B4094">
        <f>'Input EIA Imports Petroleum'!A4093</f>
        <v/>
      </c>
      <c r="C4094">
        <f>'Input EIA Imports Petroleum'!K4093</f>
        <v/>
      </c>
      <c r="D4094">
        <f>'Input EIA Imports Petroleum'!L4093</f>
        <v/>
      </c>
      <c r="E4094">
        <f>VLOOKUP('Input EIA Imports Petroleum'!$E4093,'EIA Petroleum Classification'!$A:$B,2,FALSE)</f>
        <v/>
      </c>
    </row>
    <row r="4095" spans="1:5">
      <c r="A4095">
        <f>YEAR(B4095)</f>
        <v/>
      </c>
      <c r="B4095">
        <f>'Input EIA Imports Petroleum'!A4094</f>
        <v/>
      </c>
      <c r="C4095">
        <f>'Input EIA Imports Petroleum'!K4094</f>
        <v/>
      </c>
      <c r="D4095">
        <f>'Input EIA Imports Petroleum'!L4094</f>
        <v/>
      </c>
      <c r="E4095">
        <f>VLOOKUP('Input EIA Imports Petroleum'!$E4094,'EIA Petroleum Classification'!$A:$B,2,FALSE)</f>
        <v/>
      </c>
    </row>
    <row r="4096" spans="1:5">
      <c r="A4096">
        <f>YEAR(B4096)</f>
        <v/>
      </c>
      <c r="B4096">
        <f>'Input EIA Imports Petroleum'!A4095</f>
        <v/>
      </c>
      <c r="C4096">
        <f>'Input EIA Imports Petroleum'!K4095</f>
        <v/>
      </c>
      <c r="D4096">
        <f>'Input EIA Imports Petroleum'!L4095</f>
        <v/>
      </c>
      <c r="E4096">
        <f>VLOOKUP('Input EIA Imports Petroleum'!$E4095,'EIA Petroleum Classification'!$A:$B,2,FALSE)</f>
        <v/>
      </c>
    </row>
    <row r="4097" spans="1:5">
      <c r="A4097">
        <f>YEAR(B4097)</f>
        <v/>
      </c>
      <c r="B4097">
        <f>'Input EIA Imports Petroleum'!A4096</f>
        <v/>
      </c>
      <c r="C4097">
        <f>'Input EIA Imports Petroleum'!K4096</f>
        <v/>
      </c>
      <c r="D4097">
        <f>'Input EIA Imports Petroleum'!L4096</f>
        <v/>
      </c>
      <c r="E4097">
        <f>VLOOKUP('Input EIA Imports Petroleum'!$E4096,'EIA Petroleum Classification'!$A:$B,2,FALSE)</f>
        <v/>
      </c>
    </row>
    <row r="4098" spans="1:5">
      <c r="A4098">
        <f>YEAR(B4098)</f>
        <v/>
      </c>
      <c r="B4098">
        <f>'Input EIA Imports Petroleum'!A4097</f>
        <v/>
      </c>
      <c r="C4098">
        <f>'Input EIA Imports Petroleum'!K4097</f>
        <v/>
      </c>
      <c r="D4098">
        <f>'Input EIA Imports Petroleum'!L4097</f>
        <v/>
      </c>
      <c r="E4098">
        <f>VLOOKUP('Input EIA Imports Petroleum'!$E4097,'EIA Petroleum Classification'!$A:$B,2,FALSE)</f>
        <v/>
      </c>
    </row>
    <row r="4099" spans="1:5">
      <c r="A4099">
        <f>YEAR(B4099)</f>
        <v/>
      </c>
      <c r="B4099">
        <f>'Input EIA Imports Petroleum'!A4098</f>
        <v/>
      </c>
      <c r="C4099">
        <f>'Input EIA Imports Petroleum'!K4098</f>
        <v/>
      </c>
      <c r="D4099">
        <f>'Input EIA Imports Petroleum'!L4098</f>
        <v/>
      </c>
      <c r="E4099">
        <f>VLOOKUP('Input EIA Imports Petroleum'!$E4098,'EIA Petroleum Classification'!$A:$B,2,FALSE)</f>
        <v/>
      </c>
    </row>
    <row r="4100" spans="1:5">
      <c r="A4100">
        <f>YEAR(B4100)</f>
        <v/>
      </c>
      <c r="B4100">
        <f>'Input EIA Imports Petroleum'!A4099</f>
        <v/>
      </c>
      <c r="C4100">
        <f>'Input EIA Imports Petroleum'!K4099</f>
        <v/>
      </c>
      <c r="D4100">
        <f>'Input EIA Imports Petroleum'!L4099</f>
        <v/>
      </c>
      <c r="E4100">
        <f>VLOOKUP('Input EIA Imports Petroleum'!$E4099,'EIA Petroleum Classification'!$A:$B,2,FALSE)</f>
        <v/>
      </c>
    </row>
    <row r="4101" spans="1:5">
      <c r="A4101">
        <f>YEAR(B4101)</f>
        <v/>
      </c>
      <c r="B4101">
        <f>'Input EIA Imports Petroleum'!A4100</f>
        <v/>
      </c>
      <c r="C4101">
        <f>'Input EIA Imports Petroleum'!K4100</f>
        <v/>
      </c>
      <c r="D4101">
        <f>'Input EIA Imports Petroleum'!L4100</f>
        <v/>
      </c>
      <c r="E4101">
        <f>VLOOKUP('Input EIA Imports Petroleum'!$E4100,'EIA Petroleum Classification'!$A:$B,2,FALSE)</f>
        <v/>
      </c>
    </row>
    <row r="4102" spans="1:5">
      <c r="A4102">
        <f>YEAR(B4102)</f>
        <v/>
      </c>
      <c r="B4102">
        <f>'Input EIA Imports Petroleum'!A4101</f>
        <v/>
      </c>
      <c r="C4102">
        <f>'Input EIA Imports Petroleum'!K4101</f>
        <v/>
      </c>
      <c r="D4102">
        <f>'Input EIA Imports Petroleum'!L4101</f>
        <v/>
      </c>
      <c r="E4102">
        <f>VLOOKUP('Input EIA Imports Petroleum'!$E4101,'EIA Petroleum Classification'!$A:$B,2,FALSE)</f>
        <v/>
      </c>
    </row>
    <row r="4103" spans="1:5">
      <c r="A4103">
        <f>YEAR(B4103)</f>
        <v/>
      </c>
      <c r="B4103">
        <f>'Input EIA Imports Petroleum'!A4102</f>
        <v/>
      </c>
      <c r="C4103">
        <f>'Input EIA Imports Petroleum'!K4102</f>
        <v/>
      </c>
      <c r="D4103">
        <f>'Input EIA Imports Petroleum'!L4102</f>
        <v/>
      </c>
      <c r="E4103">
        <f>VLOOKUP('Input EIA Imports Petroleum'!$E4102,'EIA Petroleum Classification'!$A:$B,2,FALSE)</f>
        <v/>
      </c>
    </row>
    <row r="4104" spans="1:5">
      <c r="A4104">
        <f>YEAR(B4104)</f>
        <v/>
      </c>
      <c r="B4104">
        <f>'Input EIA Imports Petroleum'!A4103</f>
        <v/>
      </c>
      <c r="C4104">
        <f>'Input EIA Imports Petroleum'!K4103</f>
        <v/>
      </c>
      <c r="D4104">
        <f>'Input EIA Imports Petroleum'!L4103</f>
        <v/>
      </c>
      <c r="E4104">
        <f>VLOOKUP('Input EIA Imports Petroleum'!$E4103,'EIA Petroleum Classification'!$A:$B,2,FALSE)</f>
        <v/>
      </c>
    </row>
    <row r="4105" spans="1:5">
      <c r="A4105">
        <f>YEAR(B4105)</f>
        <v/>
      </c>
      <c r="B4105">
        <f>'Input EIA Imports Petroleum'!A4104</f>
        <v/>
      </c>
      <c r="C4105">
        <f>'Input EIA Imports Petroleum'!K4104</f>
        <v/>
      </c>
      <c r="D4105">
        <f>'Input EIA Imports Petroleum'!L4104</f>
        <v/>
      </c>
      <c r="E4105">
        <f>VLOOKUP('Input EIA Imports Petroleum'!$E4104,'EIA Petroleum Classification'!$A:$B,2,FALSE)</f>
        <v/>
      </c>
    </row>
    <row r="4106" spans="1:5">
      <c r="A4106">
        <f>YEAR(B4106)</f>
        <v/>
      </c>
      <c r="B4106">
        <f>'Input EIA Imports Petroleum'!A4105</f>
        <v/>
      </c>
      <c r="C4106">
        <f>'Input EIA Imports Petroleum'!K4105</f>
        <v/>
      </c>
      <c r="D4106">
        <f>'Input EIA Imports Petroleum'!L4105</f>
        <v/>
      </c>
      <c r="E4106">
        <f>VLOOKUP('Input EIA Imports Petroleum'!$E4105,'EIA Petroleum Classification'!$A:$B,2,FALSE)</f>
        <v/>
      </c>
    </row>
    <row r="4107" spans="1:5">
      <c r="A4107">
        <f>YEAR(B4107)</f>
        <v/>
      </c>
      <c r="B4107">
        <f>'Input EIA Imports Petroleum'!A4106</f>
        <v/>
      </c>
      <c r="C4107">
        <f>'Input EIA Imports Petroleum'!K4106</f>
        <v/>
      </c>
      <c r="D4107">
        <f>'Input EIA Imports Petroleum'!L4106</f>
        <v/>
      </c>
      <c r="E4107">
        <f>VLOOKUP('Input EIA Imports Petroleum'!$E4106,'EIA Petroleum Classification'!$A:$B,2,FALSE)</f>
        <v/>
      </c>
    </row>
    <row r="4108" spans="1:5">
      <c r="A4108">
        <f>YEAR(B4108)</f>
        <v/>
      </c>
      <c r="B4108">
        <f>'Input EIA Imports Petroleum'!A4107</f>
        <v/>
      </c>
      <c r="C4108">
        <f>'Input EIA Imports Petroleum'!K4107</f>
        <v/>
      </c>
      <c r="D4108">
        <f>'Input EIA Imports Petroleum'!L4107</f>
        <v/>
      </c>
      <c r="E4108">
        <f>VLOOKUP('Input EIA Imports Petroleum'!$E4107,'EIA Petroleum Classification'!$A:$B,2,FALSE)</f>
        <v/>
      </c>
    </row>
    <row r="4109" spans="1:5">
      <c r="A4109">
        <f>YEAR(B4109)</f>
        <v/>
      </c>
      <c r="B4109">
        <f>'Input EIA Imports Petroleum'!A4108</f>
        <v/>
      </c>
      <c r="C4109">
        <f>'Input EIA Imports Petroleum'!K4108</f>
        <v/>
      </c>
      <c r="D4109">
        <f>'Input EIA Imports Petroleum'!L4108</f>
        <v/>
      </c>
      <c r="E4109">
        <f>VLOOKUP('Input EIA Imports Petroleum'!$E4108,'EIA Petroleum Classification'!$A:$B,2,FALSE)</f>
        <v/>
      </c>
    </row>
    <row r="4110" spans="1:5">
      <c r="A4110">
        <f>YEAR(B4110)</f>
        <v/>
      </c>
      <c r="B4110">
        <f>'Input EIA Imports Petroleum'!A4109</f>
        <v/>
      </c>
      <c r="C4110">
        <f>'Input EIA Imports Petroleum'!K4109</f>
        <v/>
      </c>
      <c r="D4110">
        <f>'Input EIA Imports Petroleum'!L4109</f>
        <v/>
      </c>
      <c r="E4110">
        <f>VLOOKUP('Input EIA Imports Petroleum'!$E4109,'EIA Petroleum Classification'!$A:$B,2,FALSE)</f>
        <v/>
      </c>
    </row>
    <row r="4111" spans="1:5">
      <c r="A4111">
        <f>YEAR(B4111)</f>
        <v/>
      </c>
      <c r="B4111">
        <f>'Input EIA Imports Petroleum'!A4110</f>
        <v/>
      </c>
      <c r="C4111">
        <f>'Input EIA Imports Petroleum'!K4110</f>
        <v/>
      </c>
      <c r="D4111">
        <f>'Input EIA Imports Petroleum'!L4110</f>
        <v/>
      </c>
      <c r="E4111">
        <f>VLOOKUP('Input EIA Imports Petroleum'!$E4110,'EIA Petroleum Classification'!$A:$B,2,FALSE)</f>
        <v/>
      </c>
    </row>
    <row r="4112" spans="1:5">
      <c r="A4112">
        <f>YEAR(B4112)</f>
        <v/>
      </c>
      <c r="B4112">
        <f>'Input EIA Imports Petroleum'!A4111</f>
        <v/>
      </c>
      <c r="C4112">
        <f>'Input EIA Imports Petroleum'!K4111</f>
        <v/>
      </c>
      <c r="D4112">
        <f>'Input EIA Imports Petroleum'!L4111</f>
        <v/>
      </c>
      <c r="E4112">
        <f>VLOOKUP('Input EIA Imports Petroleum'!$E4111,'EIA Petroleum Classification'!$A:$B,2,FALSE)</f>
        <v/>
      </c>
    </row>
    <row r="4113" spans="1:5">
      <c r="A4113">
        <f>YEAR(B4113)</f>
        <v/>
      </c>
      <c r="B4113">
        <f>'Input EIA Imports Petroleum'!A4112</f>
        <v/>
      </c>
      <c r="C4113">
        <f>'Input EIA Imports Petroleum'!K4112</f>
        <v/>
      </c>
      <c r="D4113">
        <f>'Input EIA Imports Petroleum'!L4112</f>
        <v/>
      </c>
      <c r="E4113">
        <f>VLOOKUP('Input EIA Imports Petroleum'!$E4112,'EIA Petroleum Classification'!$A:$B,2,FALSE)</f>
        <v/>
      </c>
    </row>
    <row r="4114" spans="1:5">
      <c r="A4114">
        <f>YEAR(B4114)</f>
        <v/>
      </c>
      <c r="B4114">
        <f>'Input EIA Imports Petroleum'!A4113</f>
        <v/>
      </c>
      <c r="C4114">
        <f>'Input EIA Imports Petroleum'!K4113</f>
        <v/>
      </c>
      <c r="D4114">
        <f>'Input EIA Imports Petroleum'!L4113</f>
        <v/>
      </c>
      <c r="E4114">
        <f>VLOOKUP('Input EIA Imports Petroleum'!$E4113,'EIA Petroleum Classification'!$A:$B,2,FALSE)</f>
        <v/>
      </c>
    </row>
    <row r="4115" spans="1:5">
      <c r="A4115">
        <f>YEAR(B4115)</f>
        <v/>
      </c>
      <c r="B4115">
        <f>'Input EIA Imports Petroleum'!A4114</f>
        <v/>
      </c>
      <c r="C4115">
        <f>'Input EIA Imports Petroleum'!K4114</f>
        <v/>
      </c>
      <c r="D4115">
        <f>'Input EIA Imports Petroleum'!L4114</f>
        <v/>
      </c>
      <c r="E4115">
        <f>VLOOKUP('Input EIA Imports Petroleum'!$E4114,'EIA Petroleum Classification'!$A:$B,2,FALSE)</f>
        <v/>
      </c>
    </row>
    <row r="4116" spans="1:5">
      <c r="A4116">
        <f>YEAR(B4116)</f>
        <v/>
      </c>
      <c r="B4116">
        <f>'Input EIA Imports Petroleum'!A4115</f>
        <v/>
      </c>
      <c r="C4116">
        <f>'Input EIA Imports Petroleum'!K4115</f>
        <v/>
      </c>
      <c r="D4116">
        <f>'Input EIA Imports Petroleum'!L4115</f>
        <v/>
      </c>
      <c r="E4116">
        <f>VLOOKUP('Input EIA Imports Petroleum'!$E4115,'EIA Petroleum Classification'!$A:$B,2,FALSE)</f>
        <v/>
      </c>
    </row>
    <row r="4117" spans="1:5">
      <c r="A4117">
        <f>YEAR(B4117)</f>
        <v/>
      </c>
      <c r="B4117">
        <f>'Input EIA Imports Petroleum'!A4116</f>
        <v/>
      </c>
      <c r="C4117">
        <f>'Input EIA Imports Petroleum'!K4116</f>
        <v/>
      </c>
      <c r="D4117">
        <f>'Input EIA Imports Petroleum'!L4116</f>
        <v/>
      </c>
      <c r="E4117">
        <f>VLOOKUP('Input EIA Imports Petroleum'!$E4116,'EIA Petroleum Classification'!$A:$B,2,FALSE)</f>
        <v/>
      </c>
    </row>
    <row r="4118" spans="1:5">
      <c r="A4118">
        <f>YEAR(B4118)</f>
        <v/>
      </c>
      <c r="B4118">
        <f>'Input EIA Imports Petroleum'!A4117</f>
        <v/>
      </c>
      <c r="C4118">
        <f>'Input EIA Imports Petroleum'!K4117</f>
        <v/>
      </c>
      <c r="D4118">
        <f>'Input EIA Imports Petroleum'!L4117</f>
        <v/>
      </c>
      <c r="E4118">
        <f>VLOOKUP('Input EIA Imports Petroleum'!$E4117,'EIA Petroleum Classification'!$A:$B,2,FALSE)</f>
        <v/>
      </c>
    </row>
    <row r="4119" spans="1:5">
      <c r="A4119">
        <f>YEAR(B4119)</f>
        <v/>
      </c>
      <c r="B4119">
        <f>'Input EIA Imports Petroleum'!A4118</f>
        <v/>
      </c>
      <c r="C4119">
        <f>'Input EIA Imports Petroleum'!K4118</f>
        <v/>
      </c>
      <c r="D4119">
        <f>'Input EIA Imports Petroleum'!L4118</f>
        <v/>
      </c>
      <c r="E4119">
        <f>VLOOKUP('Input EIA Imports Petroleum'!$E4118,'EIA Petroleum Classification'!$A:$B,2,FALSE)</f>
        <v/>
      </c>
    </row>
    <row r="4120" spans="1:5">
      <c r="A4120">
        <f>YEAR(B4120)</f>
        <v/>
      </c>
      <c r="B4120">
        <f>'Input EIA Imports Petroleum'!A4119</f>
        <v/>
      </c>
      <c r="C4120">
        <f>'Input EIA Imports Petroleum'!K4119</f>
        <v/>
      </c>
      <c r="D4120">
        <f>'Input EIA Imports Petroleum'!L4119</f>
        <v/>
      </c>
      <c r="E4120">
        <f>VLOOKUP('Input EIA Imports Petroleum'!$E4119,'EIA Petroleum Classification'!$A:$B,2,FALSE)</f>
        <v/>
      </c>
    </row>
    <row r="4121" spans="1:5">
      <c r="A4121">
        <f>YEAR(B4121)</f>
        <v/>
      </c>
      <c r="B4121">
        <f>'Input EIA Imports Petroleum'!A4120</f>
        <v/>
      </c>
      <c r="C4121">
        <f>'Input EIA Imports Petroleum'!K4120</f>
        <v/>
      </c>
      <c r="D4121">
        <f>'Input EIA Imports Petroleum'!L4120</f>
        <v/>
      </c>
      <c r="E4121">
        <f>VLOOKUP('Input EIA Imports Petroleum'!$E4120,'EIA Petroleum Classification'!$A:$B,2,FALSE)</f>
        <v/>
      </c>
    </row>
    <row r="4122" spans="1:5">
      <c r="A4122">
        <f>YEAR(B4122)</f>
        <v/>
      </c>
      <c r="B4122">
        <f>'Input EIA Imports Petroleum'!A4121</f>
        <v/>
      </c>
      <c r="C4122">
        <f>'Input EIA Imports Petroleum'!K4121</f>
        <v/>
      </c>
      <c r="D4122">
        <f>'Input EIA Imports Petroleum'!L4121</f>
        <v/>
      </c>
      <c r="E4122">
        <f>VLOOKUP('Input EIA Imports Petroleum'!$E4121,'EIA Petroleum Classification'!$A:$B,2,FALSE)</f>
        <v/>
      </c>
    </row>
    <row r="4123" spans="1:5">
      <c r="A4123">
        <f>YEAR(B4123)</f>
        <v/>
      </c>
      <c r="B4123">
        <f>'Input EIA Imports Petroleum'!A4122</f>
        <v/>
      </c>
      <c r="C4123">
        <f>'Input EIA Imports Petroleum'!K4122</f>
        <v/>
      </c>
      <c r="D4123">
        <f>'Input EIA Imports Petroleum'!L4122</f>
        <v/>
      </c>
      <c r="E4123">
        <f>VLOOKUP('Input EIA Imports Petroleum'!$E4122,'EIA Petroleum Classification'!$A:$B,2,FALSE)</f>
        <v/>
      </c>
    </row>
    <row r="4124" spans="1:5">
      <c r="A4124">
        <f>YEAR(B4124)</f>
        <v/>
      </c>
      <c r="B4124">
        <f>'Input EIA Imports Petroleum'!A4123</f>
        <v/>
      </c>
      <c r="C4124">
        <f>'Input EIA Imports Petroleum'!K4123</f>
        <v/>
      </c>
      <c r="D4124">
        <f>'Input EIA Imports Petroleum'!L4123</f>
        <v/>
      </c>
      <c r="E4124">
        <f>VLOOKUP('Input EIA Imports Petroleum'!$E4123,'EIA Petroleum Classification'!$A:$B,2,FALSE)</f>
        <v/>
      </c>
    </row>
    <row r="4125" spans="1:5">
      <c r="A4125">
        <f>YEAR(B4125)</f>
        <v/>
      </c>
      <c r="B4125">
        <f>'Input EIA Imports Petroleum'!A4124</f>
        <v/>
      </c>
      <c r="C4125">
        <f>'Input EIA Imports Petroleum'!K4124</f>
        <v/>
      </c>
      <c r="D4125">
        <f>'Input EIA Imports Petroleum'!L4124</f>
        <v/>
      </c>
      <c r="E4125">
        <f>VLOOKUP('Input EIA Imports Petroleum'!$E4124,'EIA Petroleum Classification'!$A:$B,2,FALSE)</f>
        <v/>
      </c>
    </row>
    <row r="4126" spans="1:5">
      <c r="A4126">
        <f>YEAR(B4126)</f>
        <v/>
      </c>
      <c r="B4126">
        <f>'Input EIA Imports Petroleum'!A4125</f>
        <v/>
      </c>
      <c r="C4126">
        <f>'Input EIA Imports Petroleum'!K4125</f>
        <v/>
      </c>
      <c r="D4126">
        <f>'Input EIA Imports Petroleum'!L4125</f>
        <v/>
      </c>
      <c r="E4126">
        <f>VLOOKUP('Input EIA Imports Petroleum'!$E4125,'EIA Petroleum Classification'!$A:$B,2,FALSE)</f>
        <v/>
      </c>
    </row>
    <row r="4127" spans="1:5">
      <c r="A4127">
        <f>YEAR(B4127)</f>
        <v/>
      </c>
      <c r="B4127">
        <f>'Input EIA Imports Petroleum'!A4126</f>
        <v/>
      </c>
      <c r="C4127">
        <f>'Input EIA Imports Petroleum'!K4126</f>
        <v/>
      </c>
      <c r="D4127">
        <f>'Input EIA Imports Petroleum'!L4126</f>
        <v/>
      </c>
      <c r="E4127">
        <f>VLOOKUP('Input EIA Imports Petroleum'!$E4126,'EIA Petroleum Classification'!$A:$B,2,FALSE)</f>
        <v/>
      </c>
    </row>
    <row r="4128" spans="1:5">
      <c r="A4128">
        <f>YEAR(B4128)</f>
        <v/>
      </c>
      <c r="B4128">
        <f>'Input EIA Imports Petroleum'!A4127</f>
        <v/>
      </c>
      <c r="C4128">
        <f>'Input EIA Imports Petroleum'!K4127</f>
        <v/>
      </c>
      <c r="D4128">
        <f>'Input EIA Imports Petroleum'!L4127</f>
        <v/>
      </c>
      <c r="E4128">
        <f>VLOOKUP('Input EIA Imports Petroleum'!$E4127,'EIA Petroleum Classification'!$A:$B,2,FALSE)</f>
        <v/>
      </c>
    </row>
    <row r="4129" spans="1:5">
      <c r="A4129">
        <f>YEAR(B4129)</f>
        <v/>
      </c>
      <c r="B4129">
        <f>'Input EIA Imports Petroleum'!A4128</f>
        <v/>
      </c>
      <c r="C4129">
        <f>'Input EIA Imports Petroleum'!K4128</f>
        <v/>
      </c>
      <c r="D4129">
        <f>'Input EIA Imports Petroleum'!L4128</f>
        <v/>
      </c>
      <c r="E4129">
        <f>VLOOKUP('Input EIA Imports Petroleum'!$E4128,'EIA Petroleum Classification'!$A:$B,2,FALSE)</f>
        <v/>
      </c>
    </row>
    <row r="4130" spans="1:5">
      <c r="A4130">
        <f>YEAR(B4130)</f>
        <v/>
      </c>
      <c r="B4130">
        <f>'Input EIA Imports Petroleum'!A4129</f>
        <v/>
      </c>
      <c r="C4130">
        <f>'Input EIA Imports Petroleum'!K4129</f>
        <v/>
      </c>
      <c r="D4130">
        <f>'Input EIA Imports Petroleum'!L4129</f>
        <v/>
      </c>
      <c r="E4130">
        <f>VLOOKUP('Input EIA Imports Petroleum'!$E4129,'EIA Petroleum Classification'!$A:$B,2,FALSE)</f>
        <v/>
      </c>
    </row>
    <row r="4131" spans="1:5">
      <c r="A4131">
        <f>YEAR(B4131)</f>
        <v/>
      </c>
      <c r="B4131">
        <f>'Input EIA Imports Petroleum'!A4130</f>
        <v/>
      </c>
      <c r="C4131">
        <f>'Input EIA Imports Petroleum'!K4130</f>
        <v/>
      </c>
      <c r="D4131">
        <f>'Input EIA Imports Petroleum'!L4130</f>
        <v/>
      </c>
      <c r="E4131">
        <f>VLOOKUP('Input EIA Imports Petroleum'!$E4130,'EIA Petroleum Classification'!$A:$B,2,FALSE)</f>
        <v/>
      </c>
    </row>
    <row r="4132" spans="1:5">
      <c r="A4132">
        <f>YEAR(B4132)</f>
        <v/>
      </c>
      <c r="B4132">
        <f>'Input EIA Imports Petroleum'!A4131</f>
        <v/>
      </c>
      <c r="C4132">
        <f>'Input EIA Imports Petroleum'!K4131</f>
        <v/>
      </c>
      <c r="D4132">
        <f>'Input EIA Imports Petroleum'!L4131</f>
        <v/>
      </c>
      <c r="E4132">
        <f>VLOOKUP('Input EIA Imports Petroleum'!$E4131,'EIA Petroleum Classification'!$A:$B,2,FALSE)</f>
        <v/>
      </c>
    </row>
    <row r="4133" spans="1:5">
      <c r="A4133">
        <f>YEAR(B4133)</f>
        <v/>
      </c>
      <c r="B4133">
        <f>'Input EIA Imports Petroleum'!A4132</f>
        <v/>
      </c>
      <c r="C4133">
        <f>'Input EIA Imports Petroleum'!K4132</f>
        <v/>
      </c>
      <c r="D4133">
        <f>'Input EIA Imports Petroleum'!L4132</f>
        <v/>
      </c>
      <c r="E4133">
        <f>VLOOKUP('Input EIA Imports Petroleum'!$E4132,'EIA Petroleum Classification'!$A:$B,2,FALSE)</f>
        <v/>
      </c>
    </row>
    <row r="4134" spans="1:5">
      <c r="A4134">
        <f>YEAR(B4134)</f>
        <v/>
      </c>
      <c r="B4134">
        <f>'Input EIA Imports Petroleum'!A4133</f>
        <v/>
      </c>
      <c r="C4134">
        <f>'Input EIA Imports Petroleum'!K4133</f>
        <v/>
      </c>
      <c r="D4134">
        <f>'Input EIA Imports Petroleum'!L4133</f>
        <v/>
      </c>
      <c r="E4134">
        <f>VLOOKUP('Input EIA Imports Petroleum'!$E4133,'EIA Petroleum Classification'!$A:$B,2,FALSE)</f>
        <v/>
      </c>
    </row>
    <row r="4135" spans="1:5">
      <c r="A4135">
        <f>YEAR(B4135)</f>
        <v/>
      </c>
      <c r="B4135">
        <f>'Input EIA Imports Petroleum'!A4134</f>
        <v/>
      </c>
      <c r="C4135">
        <f>'Input EIA Imports Petroleum'!K4134</f>
        <v/>
      </c>
      <c r="D4135">
        <f>'Input EIA Imports Petroleum'!L4134</f>
        <v/>
      </c>
      <c r="E4135">
        <f>VLOOKUP('Input EIA Imports Petroleum'!$E4134,'EIA Petroleum Classification'!$A:$B,2,FALSE)</f>
        <v/>
      </c>
    </row>
    <row r="4136" spans="1:5">
      <c r="A4136">
        <f>YEAR(B4136)</f>
        <v/>
      </c>
      <c r="B4136">
        <f>'Input EIA Imports Petroleum'!A4135</f>
        <v/>
      </c>
      <c r="C4136">
        <f>'Input EIA Imports Petroleum'!K4135</f>
        <v/>
      </c>
      <c r="D4136">
        <f>'Input EIA Imports Petroleum'!L4135</f>
        <v/>
      </c>
      <c r="E4136">
        <f>VLOOKUP('Input EIA Imports Petroleum'!$E4135,'EIA Petroleum Classification'!$A:$B,2,FALSE)</f>
        <v/>
      </c>
    </row>
    <row r="4137" spans="1:5">
      <c r="A4137">
        <f>YEAR(B4137)</f>
        <v/>
      </c>
      <c r="B4137">
        <f>'Input EIA Imports Petroleum'!A4136</f>
        <v/>
      </c>
      <c r="C4137">
        <f>'Input EIA Imports Petroleum'!K4136</f>
        <v/>
      </c>
      <c r="D4137">
        <f>'Input EIA Imports Petroleum'!L4136</f>
        <v/>
      </c>
      <c r="E4137">
        <f>VLOOKUP('Input EIA Imports Petroleum'!$E4136,'EIA Petroleum Classification'!$A:$B,2,FALSE)</f>
        <v/>
      </c>
    </row>
    <row r="4138" spans="1:5">
      <c r="A4138">
        <f>YEAR(B4138)</f>
        <v/>
      </c>
      <c r="B4138">
        <f>'Input EIA Imports Petroleum'!A4137</f>
        <v/>
      </c>
      <c r="C4138">
        <f>'Input EIA Imports Petroleum'!K4137</f>
        <v/>
      </c>
      <c r="D4138">
        <f>'Input EIA Imports Petroleum'!L4137</f>
        <v/>
      </c>
      <c r="E4138">
        <f>VLOOKUP('Input EIA Imports Petroleum'!$E4137,'EIA Petroleum Classification'!$A:$B,2,FALSE)</f>
        <v/>
      </c>
    </row>
    <row r="4139" spans="1:5">
      <c r="A4139">
        <f>YEAR(B4139)</f>
        <v/>
      </c>
      <c r="B4139">
        <f>'Input EIA Imports Petroleum'!A4138</f>
        <v/>
      </c>
      <c r="C4139">
        <f>'Input EIA Imports Petroleum'!K4138</f>
        <v/>
      </c>
      <c r="D4139">
        <f>'Input EIA Imports Petroleum'!L4138</f>
        <v/>
      </c>
      <c r="E4139">
        <f>VLOOKUP('Input EIA Imports Petroleum'!$E4138,'EIA Petroleum Classification'!$A:$B,2,FALSE)</f>
        <v/>
      </c>
    </row>
    <row r="4140" spans="1:5">
      <c r="A4140">
        <f>YEAR(B4140)</f>
        <v/>
      </c>
      <c r="B4140">
        <f>'Input EIA Imports Petroleum'!A4139</f>
        <v/>
      </c>
      <c r="C4140">
        <f>'Input EIA Imports Petroleum'!K4139</f>
        <v/>
      </c>
      <c r="D4140">
        <f>'Input EIA Imports Petroleum'!L4139</f>
        <v/>
      </c>
      <c r="E4140">
        <f>VLOOKUP('Input EIA Imports Petroleum'!$E4139,'EIA Petroleum Classification'!$A:$B,2,FALSE)</f>
        <v/>
      </c>
    </row>
    <row r="4141" spans="1:5">
      <c r="A4141">
        <f>YEAR(B4141)</f>
        <v/>
      </c>
      <c r="B4141">
        <f>'Input EIA Imports Petroleum'!A4140</f>
        <v/>
      </c>
      <c r="C4141">
        <f>'Input EIA Imports Petroleum'!K4140</f>
        <v/>
      </c>
      <c r="D4141">
        <f>'Input EIA Imports Petroleum'!L4140</f>
        <v/>
      </c>
      <c r="E4141">
        <f>VLOOKUP('Input EIA Imports Petroleum'!$E4140,'EIA Petroleum Classification'!$A:$B,2,FALSE)</f>
        <v/>
      </c>
    </row>
    <row r="4142" spans="1:5">
      <c r="A4142">
        <f>YEAR(B4142)</f>
        <v/>
      </c>
      <c r="B4142">
        <f>'Input EIA Imports Petroleum'!A4141</f>
        <v/>
      </c>
      <c r="C4142">
        <f>'Input EIA Imports Petroleum'!K4141</f>
        <v/>
      </c>
      <c r="D4142">
        <f>'Input EIA Imports Petroleum'!L4141</f>
        <v/>
      </c>
      <c r="E4142">
        <f>VLOOKUP('Input EIA Imports Petroleum'!$E4141,'EIA Petroleum Classification'!$A:$B,2,FALSE)</f>
        <v/>
      </c>
    </row>
    <row r="4143" spans="1:5">
      <c r="A4143">
        <f>YEAR(B4143)</f>
        <v/>
      </c>
      <c r="B4143">
        <f>'Input EIA Imports Petroleum'!A4142</f>
        <v/>
      </c>
      <c r="C4143">
        <f>'Input EIA Imports Petroleum'!K4142</f>
        <v/>
      </c>
      <c r="D4143">
        <f>'Input EIA Imports Petroleum'!L4142</f>
        <v/>
      </c>
      <c r="E4143">
        <f>VLOOKUP('Input EIA Imports Petroleum'!$E4142,'EIA Petroleum Classification'!$A:$B,2,FALSE)</f>
        <v/>
      </c>
    </row>
    <row r="4144" spans="1:5">
      <c r="A4144">
        <f>YEAR(B4144)</f>
        <v/>
      </c>
      <c r="B4144">
        <f>'Input EIA Imports Petroleum'!A4143</f>
        <v/>
      </c>
      <c r="C4144">
        <f>'Input EIA Imports Petroleum'!K4143</f>
        <v/>
      </c>
      <c r="D4144">
        <f>'Input EIA Imports Petroleum'!L4143</f>
        <v/>
      </c>
      <c r="E4144">
        <f>VLOOKUP('Input EIA Imports Petroleum'!$E4143,'EIA Petroleum Classification'!$A:$B,2,FALSE)</f>
        <v/>
      </c>
    </row>
    <row r="4145" spans="1:5">
      <c r="A4145">
        <f>YEAR(B4145)</f>
        <v/>
      </c>
      <c r="B4145">
        <f>'Input EIA Imports Petroleum'!A4144</f>
        <v/>
      </c>
      <c r="C4145">
        <f>'Input EIA Imports Petroleum'!K4144</f>
        <v/>
      </c>
      <c r="D4145">
        <f>'Input EIA Imports Petroleum'!L4144</f>
        <v/>
      </c>
      <c r="E4145">
        <f>VLOOKUP('Input EIA Imports Petroleum'!$E4144,'EIA Petroleum Classification'!$A:$B,2,FALSE)</f>
        <v/>
      </c>
    </row>
    <row r="4146" spans="1:5">
      <c r="A4146">
        <f>YEAR(B4146)</f>
        <v/>
      </c>
      <c r="B4146">
        <f>'Input EIA Imports Petroleum'!A4145</f>
        <v/>
      </c>
      <c r="C4146">
        <f>'Input EIA Imports Petroleum'!K4145</f>
        <v/>
      </c>
      <c r="D4146">
        <f>'Input EIA Imports Petroleum'!L4145</f>
        <v/>
      </c>
      <c r="E4146">
        <f>VLOOKUP('Input EIA Imports Petroleum'!$E4145,'EIA Petroleum Classification'!$A:$B,2,FALSE)</f>
        <v/>
      </c>
    </row>
    <row r="4147" spans="1:5">
      <c r="A4147">
        <f>YEAR(B4147)</f>
        <v/>
      </c>
      <c r="B4147">
        <f>'Input EIA Imports Petroleum'!A4146</f>
        <v/>
      </c>
      <c r="C4147">
        <f>'Input EIA Imports Petroleum'!K4146</f>
        <v/>
      </c>
      <c r="D4147">
        <f>'Input EIA Imports Petroleum'!L4146</f>
        <v/>
      </c>
      <c r="E4147">
        <f>VLOOKUP('Input EIA Imports Petroleum'!$E4146,'EIA Petroleum Classification'!$A:$B,2,FALSE)</f>
        <v/>
      </c>
    </row>
    <row r="4148" spans="1:5">
      <c r="A4148">
        <f>YEAR(B4148)</f>
        <v/>
      </c>
      <c r="B4148">
        <f>'Input EIA Imports Petroleum'!A4147</f>
        <v/>
      </c>
      <c r="C4148">
        <f>'Input EIA Imports Petroleum'!K4147</f>
        <v/>
      </c>
      <c r="D4148">
        <f>'Input EIA Imports Petroleum'!L4147</f>
        <v/>
      </c>
      <c r="E4148">
        <f>VLOOKUP('Input EIA Imports Petroleum'!$E4147,'EIA Petroleum Classification'!$A:$B,2,FALSE)</f>
        <v/>
      </c>
    </row>
    <row r="4149" spans="1:5">
      <c r="A4149">
        <f>YEAR(B4149)</f>
        <v/>
      </c>
      <c r="B4149">
        <f>'Input EIA Imports Petroleum'!A4148</f>
        <v/>
      </c>
      <c r="C4149">
        <f>'Input EIA Imports Petroleum'!K4148</f>
        <v/>
      </c>
      <c r="D4149">
        <f>'Input EIA Imports Petroleum'!L4148</f>
        <v/>
      </c>
      <c r="E4149">
        <f>VLOOKUP('Input EIA Imports Petroleum'!$E4148,'EIA Petroleum Classification'!$A:$B,2,FALSE)</f>
        <v/>
      </c>
    </row>
    <row r="4150" spans="1:5">
      <c r="A4150">
        <f>YEAR(B4150)</f>
        <v/>
      </c>
      <c r="B4150">
        <f>'Input EIA Imports Petroleum'!A4149</f>
        <v/>
      </c>
      <c r="C4150">
        <f>'Input EIA Imports Petroleum'!K4149</f>
        <v/>
      </c>
      <c r="D4150">
        <f>'Input EIA Imports Petroleum'!L4149</f>
        <v/>
      </c>
      <c r="E4150">
        <f>VLOOKUP('Input EIA Imports Petroleum'!$E4149,'EIA Petroleum Classification'!$A:$B,2,FALSE)</f>
        <v/>
      </c>
    </row>
    <row r="4151" spans="1:5">
      <c r="A4151">
        <f>YEAR(B4151)</f>
        <v/>
      </c>
      <c r="B4151">
        <f>'Input EIA Imports Petroleum'!A4150</f>
        <v/>
      </c>
      <c r="C4151">
        <f>'Input EIA Imports Petroleum'!K4150</f>
        <v/>
      </c>
      <c r="D4151">
        <f>'Input EIA Imports Petroleum'!L4150</f>
        <v/>
      </c>
      <c r="E4151">
        <f>VLOOKUP('Input EIA Imports Petroleum'!$E4150,'EIA Petroleum Classification'!$A:$B,2,FALSE)</f>
        <v/>
      </c>
    </row>
    <row r="4152" spans="1:5">
      <c r="A4152">
        <f>YEAR(B4152)</f>
        <v/>
      </c>
      <c r="B4152">
        <f>'Input EIA Imports Petroleum'!A4151</f>
        <v/>
      </c>
      <c r="C4152">
        <f>'Input EIA Imports Petroleum'!K4151</f>
        <v/>
      </c>
      <c r="D4152">
        <f>'Input EIA Imports Petroleum'!L4151</f>
        <v/>
      </c>
      <c r="E4152">
        <f>VLOOKUP('Input EIA Imports Petroleum'!$E4151,'EIA Petroleum Classification'!$A:$B,2,FALSE)</f>
        <v/>
      </c>
    </row>
    <row r="4153" spans="1:5">
      <c r="A4153">
        <f>YEAR(B4153)</f>
        <v/>
      </c>
      <c r="B4153">
        <f>'Input EIA Imports Petroleum'!A4152</f>
        <v/>
      </c>
      <c r="C4153">
        <f>'Input EIA Imports Petroleum'!K4152</f>
        <v/>
      </c>
      <c r="D4153">
        <f>'Input EIA Imports Petroleum'!L4152</f>
        <v/>
      </c>
      <c r="E4153">
        <f>VLOOKUP('Input EIA Imports Petroleum'!$E4152,'EIA Petroleum Classification'!$A:$B,2,FALSE)</f>
        <v/>
      </c>
    </row>
    <row r="4154" spans="1:5">
      <c r="A4154">
        <f>YEAR(B4154)</f>
        <v/>
      </c>
      <c r="B4154">
        <f>'Input EIA Imports Petroleum'!A4153</f>
        <v/>
      </c>
      <c r="C4154">
        <f>'Input EIA Imports Petroleum'!K4153</f>
        <v/>
      </c>
      <c r="D4154">
        <f>'Input EIA Imports Petroleum'!L4153</f>
        <v/>
      </c>
      <c r="E4154">
        <f>VLOOKUP('Input EIA Imports Petroleum'!$E4153,'EIA Petroleum Classification'!$A:$B,2,FALSE)</f>
        <v/>
      </c>
    </row>
    <row r="4155" spans="1:5">
      <c r="A4155">
        <f>YEAR(B4155)</f>
        <v/>
      </c>
      <c r="B4155">
        <f>'Input EIA Imports Petroleum'!A4154</f>
        <v/>
      </c>
      <c r="C4155">
        <f>'Input EIA Imports Petroleum'!K4154</f>
        <v/>
      </c>
      <c r="D4155">
        <f>'Input EIA Imports Petroleum'!L4154</f>
        <v/>
      </c>
      <c r="E4155">
        <f>VLOOKUP('Input EIA Imports Petroleum'!$E4154,'EIA Petroleum Classification'!$A:$B,2,FALSE)</f>
        <v/>
      </c>
    </row>
    <row r="4156" spans="1:5">
      <c r="A4156">
        <f>YEAR(B4156)</f>
        <v/>
      </c>
      <c r="B4156">
        <f>'Input EIA Imports Petroleum'!A4155</f>
        <v/>
      </c>
      <c r="C4156">
        <f>'Input EIA Imports Petroleum'!K4155</f>
        <v/>
      </c>
      <c r="D4156">
        <f>'Input EIA Imports Petroleum'!L4155</f>
        <v/>
      </c>
      <c r="E4156">
        <f>VLOOKUP('Input EIA Imports Petroleum'!$E4155,'EIA Petroleum Classification'!$A:$B,2,FALSE)</f>
        <v/>
      </c>
    </row>
    <row r="4157" spans="1:5">
      <c r="A4157">
        <f>YEAR(B4157)</f>
        <v/>
      </c>
      <c r="B4157">
        <f>'Input EIA Imports Petroleum'!A4156</f>
        <v/>
      </c>
      <c r="C4157">
        <f>'Input EIA Imports Petroleum'!K4156</f>
        <v/>
      </c>
      <c r="D4157">
        <f>'Input EIA Imports Petroleum'!L4156</f>
        <v/>
      </c>
      <c r="E4157">
        <f>VLOOKUP('Input EIA Imports Petroleum'!$E4156,'EIA Petroleum Classification'!$A:$B,2,FALSE)</f>
        <v/>
      </c>
    </row>
    <row r="4158" spans="1:5">
      <c r="A4158">
        <f>YEAR(B4158)</f>
        <v/>
      </c>
      <c r="B4158">
        <f>'Input EIA Imports Petroleum'!A4157</f>
        <v/>
      </c>
      <c r="C4158">
        <f>'Input EIA Imports Petroleum'!K4157</f>
        <v/>
      </c>
      <c r="D4158">
        <f>'Input EIA Imports Petroleum'!L4157</f>
        <v/>
      </c>
      <c r="E4158">
        <f>VLOOKUP('Input EIA Imports Petroleum'!$E4157,'EIA Petroleum Classification'!$A:$B,2,FALSE)</f>
        <v/>
      </c>
    </row>
    <row r="4159" spans="1:5">
      <c r="A4159">
        <f>YEAR(B4159)</f>
        <v/>
      </c>
      <c r="B4159">
        <f>'Input EIA Imports Petroleum'!A4158</f>
        <v/>
      </c>
      <c r="C4159">
        <f>'Input EIA Imports Petroleum'!K4158</f>
        <v/>
      </c>
      <c r="D4159">
        <f>'Input EIA Imports Petroleum'!L4158</f>
        <v/>
      </c>
      <c r="E4159">
        <f>VLOOKUP('Input EIA Imports Petroleum'!$E4158,'EIA Petroleum Classification'!$A:$B,2,FALSE)</f>
        <v/>
      </c>
    </row>
    <row r="4160" spans="1:5">
      <c r="A4160">
        <f>YEAR(B4160)</f>
        <v/>
      </c>
      <c r="B4160">
        <f>'Input EIA Imports Petroleum'!A4159</f>
        <v/>
      </c>
      <c r="C4160">
        <f>'Input EIA Imports Petroleum'!K4159</f>
        <v/>
      </c>
      <c r="D4160">
        <f>'Input EIA Imports Petroleum'!L4159</f>
        <v/>
      </c>
      <c r="E4160">
        <f>VLOOKUP('Input EIA Imports Petroleum'!$E4159,'EIA Petroleum Classification'!$A:$B,2,FALSE)</f>
        <v/>
      </c>
    </row>
    <row r="4161" spans="1:5">
      <c r="A4161">
        <f>YEAR(B4161)</f>
        <v/>
      </c>
      <c r="B4161">
        <f>'Input EIA Imports Petroleum'!A4160</f>
        <v/>
      </c>
      <c r="C4161">
        <f>'Input EIA Imports Petroleum'!K4160</f>
        <v/>
      </c>
      <c r="D4161">
        <f>'Input EIA Imports Petroleum'!L4160</f>
        <v/>
      </c>
      <c r="E4161">
        <f>VLOOKUP('Input EIA Imports Petroleum'!$E4160,'EIA Petroleum Classification'!$A:$B,2,FALSE)</f>
        <v/>
      </c>
    </row>
    <row r="4162" spans="1:5">
      <c r="A4162">
        <f>YEAR(B4162)</f>
        <v/>
      </c>
      <c r="B4162">
        <f>'Input EIA Imports Petroleum'!A4161</f>
        <v/>
      </c>
      <c r="C4162">
        <f>'Input EIA Imports Petroleum'!K4161</f>
        <v/>
      </c>
      <c r="D4162">
        <f>'Input EIA Imports Petroleum'!L4161</f>
        <v/>
      </c>
      <c r="E4162">
        <f>VLOOKUP('Input EIA Imports Petroleum'!$E4161,'EIA Petroleum Classification'!$A:$B,2,FALSE)</f>
        <v/>
      </c>
    </row>
    <row r="4163" spans="1:5">
      <c r="A4163">
        <f>YEAR(B4163)</f>
        <v/>
      </c>
      <c r="B4163">
        <f>'Input EIA Imports Petroleum'!A4162</f>
        <v/>
      </c>
      <c r="C4163">
        <f>'Input EIA Imports Petroleum'!K4162</f>
        <v/>
      </c>
      <c r="D4163">
        <f>'Input EIA Imports Petroleum'!L4162</f>
        <v/>
      </c>
      <c r="E4163">
        <f>VLOOKUP('Input EIA Imports Petroleum'!$E4162,'EIA Petroleum Classification'!$A:$B,2,FALSE)</f>
        <v/>
      </c>
    </row>
    <row r="4164" spans="1:5">
      <c r="A4164">
        <f>YEAR(B4164)</f>
        <v/>
      </c>
      <c r="B4164">
        <f>'Input EIA Imports Petroleum'!A4163</f>
        <v/>
      </c>
      <c r="C4164">
        <f>'Input EIA Imports Petroleum'!K4163</f>
        <v/>
      </c>
      <c r="D4164">
        <f>'Input EIA Imports Petroleum'!L4163</f>
        <v/>
      </c>
      <c r="E4164">
        <f>VLOOKUP('Input EIA Imports Petroleum'!$E4163,'EIA Petroleum Classification'!$A:$B,2,FALSE)</f>
        <v/>
      </c>
    </row>
    <row r="4165" spans="1:5">
      <c r="A4165">
        <f>YEAR(B4165)</f>
        <v/>
      </c>
      <c r="B4165">
        <f>'Input EIA Imports Petroleum'!A4164</f>
        <v/>
      </c>
      <c r="C4165">
        <f>'Input EIA Imports Petroleum'!K4164</f>
        <v/>
      </c>
      <c r="D4165">
        <f>'Input EIA Imports Petroleum'!L4164</f>
        <v/>
      </c>
      <c r="E4165">
        <f>VLOOKUP('Input EIA Imports Petroleum'!$E4164,'EIA Petroleum Classification'!$A:$B,2,FALSE)</f>
        <v/>
      </c>
    </row>
    <row r="4166" spans="1:5">
      <c r="A4166">
        <f>YEAR(B4166)</f>
        <v/>
      </c>
      <c r="B4166">
        <f>'Input EIA Imports Petroleum'!A4165</f>
        <v/>
      </c>
      <c r="C4166">
        <f>'Input EIA Imports Petroleum'!K4165</f>
        <v/>
      </c>
      <c r="D4166">
        <f>'Input EIA Imports Petroleum'!L4165</f>
        <v/>
      </c>
      <c r="E4166">
        <f>VLOOKUP('Input EIA Imports Petroleum'!$E4165,'EIA Petroleum Classification'!$A:$B,2,FALSE)</f>
        <v/>
      </c>
    </row>
    <row r="4167" spans="1:5">
      <c r="A4167">
        <f>YEAR(B4167)</f>
        <v/>
      </c>
      <c r="B4167">
        <f>'Input EIA Imports Petroleum'!A4166</f>
        <v/>
      </c>
      <c r="C4167">
        <f>'Input EIA Imports Petroleum'!K4166</f>
        <v/>
      </c>
      <c r="D4167">
        <f>'Input EIA Imports Petroleum'!L4166</f>
        <v/>
      </c>
      <c r="E4167">
        <f>VLOOKUP('Input EIA Imports Petroleum'!$E4166,'EIA Petroleum Classification'!$A:$B,2,FALSE)</f>
        <v/>
      </c>
    </row>
    <row r="4168" spans="1:5">
      <c r="A4168">
        <f>YEAR(B4168)</f>
        <v/>
      </c>
      <c r="B4168">
        <f>'Input EIA Imports Petroleum'!A4167</f>
        <v/>
      </c>
      <c r="C4168">
        <f>'Input EIA Imports Petroleum'!K4167</f>
        <v/>
      </c>
      <c r="D4168">
        <f>'Input EIA Imports Petroleum'!L4167</f>
        <v/>
      </c>
      <c r="E4168">
        <f>VLOOKUP('Input EIA Imports Petroleum'!$E4167,'EIA Petroleum Classification'!$A:$B,2,FALSE)</f>
        <v/>
      </c>
    </row>
    <row r="4169" spans="1:5">
      <c r="A4169">
        <f>YEAR(B4169)</f>
        <v/>
      </c>
      <c r="B4169">
        <f>'Input EIA Imports Petroleum'!A4168</f>
        <v/>
      </c>
      <c r="C4169">
        <f>'Input EIA Imports Petroleum'!K4168</f>
        <v/>
      </c>
      <c r="D4169">
        <f>'Input EIA Imports Petroleum'!L4168</f>
        <v/>
      </c>
      <c r="E4169">
        <f>VLOOKUP('Input EIA Imports Petroleum'!$E4168,'EIA Petroleum Classification'!$A:$B,2,FALSE)</f>
        <v/>
      </c>
    </row>
    <row r="4170" spans="1:5">
      <c r="A4170">
        <f>YEAR(B4170)</f>
        <v/>
      </c>
      <c r="B4170">
        <f>'Input EIA Imports Petroleum'!A4169</f>
        <v/>
      </c>
      <c r="C4170">
        <f>'Input EIA Imports Petroleum'!K4169</f>
        <v/>
      </c>
      <c r="D4170">
        <f>'Input EIA Imports Petroleum'!L4169</f>
        <v/>
      </c>
      <c r="E4170">
        <f>VLOOKUP('Input EIA Imports Petroleum'!$E4169,'EIA Petroleum Classification'!$A:$B,2,FALSE)</f>
        <v/>
      </c>
    </row>
    <row r="4171" spans="1:5">
      <c r="A4171">
        <f>YEAR(B4171)</f>
        <v/>
      </c>
      <c r="B4171">
        <f>'Input EIA Imports Petroleum'!A4170</f>
        <v/>
      </c>
      <c r="C4171">
        <f>'Input EIA Imports Petroleum'!K4170</f>
        <v/>
      </c>
      <c r="D4171">
        <f>'Input EIA Imports Petroleum'!L4170</f>
        <v/>
      </c>
      <c r="E4171">
        <f>VLOOKUP('Input EIA Imports Petroleum'!$E4170,'EIA Petroleum Classification'!$A:$B,2,FALSE)</f>
        <v/>
      </c>
    </row>
    <row r="4172" spans="1:5">
      <c r="A4172">
        <f>YEAR(B4172)</f>
        <v/>
      </c>
      <c r="B4172">
        <f>'Input EIA Imports Petroleum'!A4171</f>
        <v/>
      </c>
      <c r="C4172">
        <f>'Input EIA Imports Petroleum'!K4171</f>
        <v/>
      </c>
      <c r="D4172">
        <f>'Input EIA Imports Petroleum'!L4171</f>
        <v/>
      </c>
      <c r="E4172">
        <f>VLOOKUP('Input EIA Imports Petroleum'!$E4171,'EIA Petroleum Classification'!$A:$B,2,FALSE)</f>
        <v/>
      </c>
    </row>
    <row r="4173" spans="1:5">
      <c r="A4173">
        <f>YEAR(B4173)</f>
        <v/>
      </c>
      <c r="B4173">
        <f>'Input EIA Imports Petroleum'!A4172</f>
        <v/>
      </c>
      <c r="C4173">
        <f>'Input EIA Imports Petroleum'!K4172</f>
        <v/>
      </c>
      <c r="D4173">
        <f>'Input EIA Imports Petroleum'!L4172</f>
        <v/>
      </c>
      <c r="E4173">
        <f>VLOOKUP('Input EIA Imports Petroleum'!$E4172,'EIA Petroleum Classification'!$A:$B,2,FALSE)</f>
        <v/>
      </c>
    </row>
    <row r="4174" spans="1:5">
      <c r="A4174">
        <f>YEAR(B4174)</f>
        <v/>
      </c>
      <c r="B4174">
        <f>'Input EIA Imports Petroleum'!A4173</f>
        <v/>
      </c>
      <c r="C4174">
        <f>'Input EIA Imports Petroleum'!K4173</f>
        <v/>
      </c>
      <c r="D4174">
        <f>'Input EIA Imports Petroleum'!L4173</f>
        <v/>
      </c>
      <c r="E4174">
        <f>VLOOKUP('Input EIA Imports Petroleum'!$E4173,'EIA Petroleum Classification'!$A:$B,2,FALSE)</f>
        <v/>
      </c>
    </row>
    <row r="4175" spans="1:5">
      <c r="A4175">
        <f>YEAR(B4175)</f>
        <v/>
      </c>
      <c r="B4175">
        <f>'Input EIA Imports Petroleum'!A4174</f>
        <v/>
      </c>
      <c r="C4175">
        <f>'Input EIA Imports Petroleum'!K4174</f>
        <v/>
      </c>
      <c r="D4175">
        <f>'Input EIA Imports Petroleum'!L4174</f>
        <v/>
      </c>
      <c r="E4175">
        <f>VLOOKUP('Input EIA Imports Petroleum'!$E4174,'EIA Petroleum Classification'!$A:$B,2,FALSE)</f>
        <v/>
      </c>
    </row>
    <row r="4176" spans="1:5">
      <c r="A4176">
        <f>YEAR(B4176)</f>
        <v/>
      </c>
      <c r="B4176">
        <f>'Input EIA Imports Petroleum'!A4175</f>
        <v/>
      </c>
      <c r="C4176">
        <f>'Input EIA Imports Petroleum'!K4175</f>
        <v/>
      </c>
      <c r="D4176">
        <f>'Input EIA Imports Petroleum'!L4175</f>
        <v/>
      </c>
      <c r="E4176">
        <f>VLOOKUP('Input EIA Imports Petroleum'!$E4175,'EIA Petroleum Classification'!$A:$B,2,FALSE)</f>
        <v/>
      </c>
    </row>
    <row r="4177" spans="1:5">
      <c r="A4177">
        <f>YEAR(B4177)</f>
        <v/>
      </c>
      <c r="B4177">
        <f>'Input EIA Imports Petroleum'!A4176</f>
        <v/>
      </c>
      <c r="C4177">
        <f>'Input EIA Imports Petroleum'!K4176</f>
        <v/>
      </c>
      <c r="D4177">
        <f>'Input EIA Imports Petroleum'!L4176</f>
        <v/>
      </c>
      <c r="E4177">
        <f>VLOOKUP('Input EIA Imports Petroleum'!$E4176,'EIA Petroleum Classification'!$A:$B,2,FALSE)</f>
        <v/>
      </c>
    </row>
    <row r="4178" spans="1:5">
      <c r="A4178">
        <f>YEAR(B4178)</f>
        <v/>
      </c>
      <c r="B4178">
        <f>'Input EIA Imports Petroleum'!A4177</f>
        <v/>
      </c>
      <c r="C4178">
        <f>'Input EIA Imports Petroleum'!K4177</f>
        <v/>
      </c>
      <c r="D4178">
        <f>'Input EIA Imports Petroleum'!L4177</f>
        <v/>
      </c>
      <c r="E4178">
        <f>VLOOKUP('Input EIA Imports Petroleum'!$E4177,'EIA Petroleum Classification'!$A:$B,2,FALSE)</f>
        <v/>
      </c>
    </row>
    <row r="4179" spans="1:5">
      <c r="A4179">
        <f>YEAR(B4179)</f>
        <v/>
      </c>
      <c r="B4179">
        <f>'Input EIA Imports Petroleum'!A4178</f>
        <v/>
      </c>
      <c r="C4179">
        <f>'Input EIA Imports Petroleum'!K4178</f>
        <v/>
      </c>
      <c r="D4179">
        <f>'Input EIA Imports Petroleum'!L4178</f>
        <v/>
      </c>
      <c r="E4179">
        <f>VLOOKUP('Input EIA Imports Petroleum'!$E4178,'EIA Petroleum Classification'!$A:$B,2,FALSE)</f>
        <v/>
      </c>
    </row>
    <row r="4180" spans="1:5">
      <c r="A4180">
        <f>YEAR(B4180)</f>
        <v/>
      </c>
      <c r="B4180">
        <f>'Input EIA Imports Petroleum'!A4179</f>
        <v/>
      </c>
      <c r="C4180">
        <f>'Input EIA Imports Petroleum'!K4179</f>
        <v/>
      </c>
      <c r="D4180">
        <f>'Input EIA Imports Petroleum'!L4179</f>
        <v/>
      </c>
      <c r="E4180">
        <f>VLOOKUP('Input EIA Imports Petroleum'!$E4179,'EIA Petroleum Classification'!$A:$B,2,FALSE)</f>
        <v/>
      </c>
    </row>
    <row r="4181" spans="1:5">
      <c r="A4181">
        <f>YEAR(B4181)</f>
        <v/>
      </c>
      <c r="B4181">
        <f>'Input EIA Imports Petroleum'!A4180</f>
        <v/>
      </c>
      <c r="C4181">
        <f>'Input EIA Imports Petroleum'!K4180</f>
        <v/>
      </c>
      <c r="D4181">
        <f>'Input EIA Imports Petroleum'!L4180</f>
        <v/>
      </c>
      <c r="E4181">
        <f>VLOOKUP('Input EIA Imports Petroleum'!$E4180,'EIA Petroleum Classification'!$A:$B,2,FALSE)</f>
        <v/>
      </c>
    </row>
    <row r="4182" spans="1:5">
      <c r="A4182">
        <f>YEAR(B4182)</f>
        <v/>
      </c>
      <c r="B4182">
        <f>'Input EIA Imports Petroleum'!A4181</f>
        <v/>
      </c>
      <c r="C4182">
        <f>'Input EIA Imports Petroleum'!K4181</f>
        <v/>
      </c>
      <c r="D4182">
        <f>'Input EIA Imports Petroleum'!L4181</f>
        <v/>
      </c>
      <c r="E4182">
        <f>VLOOKUP('Input EIA Imports Petroleum'!$E4181,'EIA Petroleum Classification'!$A:$B,2,FALSE)</f>
        <v/>
      </c>
    </row>
    <row r="4183" spans="1:5">
      <c r="A4183">
        <f>YEAR(B4183)</f>
        <v/>
      </c>
      <c r="B4183">
        <f>'Input EIA Imports Petroleum'!A4182</f>
        <v/>
      </c>
      <c r="C4183">
        <f>'Input EIA Imports Petroleum'!K4182</f>
        <v/>
      </c>
      <c r="D4183">
        <f>'Input EIA Imports Petroleum'!L4182</f>
        <v/>
      </c>
      <c r="E4183">
        <f>VLOOKUP('Input EIA Imports Petroleum'!$E4182,'EIA Petroleum Classification'!$A:$B,2,FALSE)</f>
        <v/>
      </c>
    </row>
    <row r="4184" spans="1:5">
      <c r="A4184">
        <f>YEAR(B4184)</f>
        <v/>
      </c>
      <c r="B4184">
        <f>'Input EIA Imports Petroleum'!A4183</f>
        <v/>
      </c>
      <c r="C4184">
        <f>'Input EIA Imports Petroleum'!K4183</f>
        <v/>
      </c>
      <c r="D4184">
        <f>'Input EIA Imports Petroleum'!L4183</f>
        <v/>
      </c>
      <c r="E4184">
        <f>VLOOKUP('Input EIA Imports Petroleum'!$E4183,'EIA Petroleum Classification'!$A:$B,2,FALSE)</f>
        <v/>
      </c>
    </row>
    <row r="4185" spans="1:5">
      <c r="A4185">
        <f>YEAR(B4185)</f>
        <v/>
      </c>
      <c r="B4185">
        <f>'Input EIA Imports Petroleum'!A4184</f>
        <v/>
      </c>
      <c r="C4185">
        <f>'Input EIA Imports Petroleum'!K4184</f>
        <v/>
      </c>
      <c r="D4185">
        <f>'Input EIA Imports Petroleum'!L4184</f>
        <v/>
      </c>
      <c r="E4185">
        <f>VLOOKUP('Input EIA Imports Petroleum'!$E4184,'EIA Petroleum Classification'!$A:$B,2,FALSE)</f>
        <v/>
      </c>
    </row>
    <row r="4186" spans="1:5">
      <c r="A4186">
        <f>YEAR(B4186)</f>
        <v/>
      </c>
      <c r="B4186">
        <f>'Input EIA Imports Petroleum'!A4185</f>
        <v/>
      </c>
      <c r="C4186">
        <f>'Input EIA Imports Petroleum'!K4185</f>
        <v/>
      </c>
      <c r="D4186">
        <f>'Input EIA Imports Petroleum'!L4185</f>
        <v/>
      </c>
      <c r="E4186">
        <f>VLOOKUP('Input EIA Imports Petroleum'!$E4185,'EIA Petroleum Classification'!$A:$B,2,FALSE)</f>
        <v/>
      </c>
    </row>
    <row r="4187" spans="1:5">
      <c r="A4187">
        <f>YEAR(B4187)</f>
        <v/>
      </c>
      <c r="B4187">
        <f>'Input EIA Imports Petroleum'!A4186</f>
        <v/>
      </c>
      <c r="C4187">
        <f>'Input EIA Imports Petroleum'!K4186</f>
        <v/>
      </c>
      <c r="D4187">
        <f>'Input EIA Imports Petroleum'!L4186</f>
        <v/>
      </c>
      <c r="E4187">
        <f>VLOOKUP('Input EIA Imports Petroleum'!$E4186,'EIA Petroleum Classification'!$A:$B,2,FALSE)</f>
        <v/>
      </c>
    </row>
    <row r="4188" spans="1:5">
      <c r="A4188">
        <f>YEAR(B4188)</f>
        <v/>
      </c>
      <c r="B4188">
        <f>'Input EIA Imports Petroleum'!A4187</f>
        <v/>
      </c>
      <c r="C4188">
        <f>'Input EIA Imports Petroleum'!K4187</f>
        <v/>
      </c>
      <c r="D4188">
        <f>'Input EIA Imports Petroleum'!L4187</f>
        <v/>
      </c>
      <c r="E4188">
        <f>VLOOKUP('Input EIA Imports Petroleum'!$E4187,'EIA Petroleum Classification'!$A:$B,2,FALSE)</f>
        <v/>
      </c>
    </row>
    <row r="4189" spans="1:5">
      <c r="A4189">
        <f>YEAR(B4189)</f>
        <v/>
      </c>
      <c r="B4189">
        <f>'Input EIA Imports Petroleum'!A4188</f>
        <v/>
      </c>
      <c r="C4189">
        <f>'Input EIA Imports Petroleum'!K4188</f>
        <v/>
      </c>
      <c r="D4189">
        <f>'Input EIA Imports Petroleum'!L4188</f>
        <v/>
      </c>
      <c r="E4189">
        <f>VLOOKUP('Input EIA Imports Petroleum'!$E4188,'EIA Petroleum Classification'!$A:$B,2,FALSE)</f>
        <v/>
      </c>
    </row>
    <row r="4190" spans="1:5">
      <c r="A4190">
        <f>YEAR(B4190)</f>
        <v/>
      </c>
      <c r="B4190">
        <f>'Input EIA Imports Petroleum'!A4189</f>
        <v/>
      </c>
      <c r="C4190">
        <f>'Input EIA Imports Petroleum'!K4189</f>
        <v/>
      </c>
      <c r="D4190">
        <f>'Input EIA Imports Petroleum'!L4189</f>
        <v/>
      </c>
      <c r="E4190">
        <f>VLOOKUP('Input EIA Imports Petroleum'!$E4189,'EIA Petroleum Classification'!$A:$B,2,FALSE)</f>
        <v/>
      </c>
    </row>
    <row r="4191" spans="1:5">
      <c r="A4191">
        <f>YEAR(B4191)</f>
        <v/>
      </c>
      <c r="B4191">
        <f>'Input EIA Imports Petroleum'!A4190</f>
        <v/>
      </c>
      <c r="C4191">
        <f>'Input EIA Imports Petroleum'!K4190</f>
        <v/>
      </c>
      <c r="D4191">
        <f>'Input EIA Imports Petroleum'!L4190</f>
        <v/>
      </c>
      <c r="E4191">
        <f>VLOOKUP('Input EIA Imports Petroleum'!$E4190,'EIA Petroleum Classification'!$A:$B,2,FALSE)</f>
        <v/>
      </c>
    </row>
    <row r="4192" spans="1:5">
      <c r="A4192">
        <f>YEAR(B4192)</f>
        <v/>
      </c>
      <c r="B4192">
        <f>'Input EIA Imports Petroleum'!A4191</f>
        <v/>
      </c>
      <c r="C4192">
        <f>'Input EIA Imports Petroleum'!K4191</f>
        <v/>
      </c>
      <c r="D4192">
        <f>'Input EIA Imports Petroleum'!L4191</f>
        <v/>
      </c>
      <c r="E4192">
        <f>VLOOKUP('Input EIA Imports Petroleum'!$E4191,'EIA Petroleum Classification'!$A:$B,2,FALSE)</f>
        <v/>
      </c>
    </row>
    <row r="4193" spans="1:5">
      <c r="A4193">
        <f>YEAR(B4193)</f>
        <v/>
      </c>
      <c r="B4193">
        <f>'Input EIA Imports Petroleum'!A4192</f>
        <v/>
      </c>
      <c r="C4193">
        <f>'Input EIA Imports Petroleum'!K4192</f>
        <v/>
      </c>
      <c r="D4193">
        <f>'Input EIA Imports Petroleum'!L4192</f>
        <v/>
      </c>
      <c r="E4193">
        <f>VLOOKUP('Input EIA Imports Petroleum'!$E4192,'EIA Petroleum Classification'!$A:$B,2,FALSE)</f>
        <v/>
      </c>
    </row>
    <row r="4194" spans="1:5">
      <c r="A4194">
        <f>YEAR(B4194)</f>
        <v/>
      </c>
      <c r="B4194">
        <f>'Input EIA Imports Petroleum'!A4193</f>
        <v/>
      </c>
      <c r="C4194">
        <f>'Input EIA Imports Petroleum'!K4193</f>
        <v/>
      </c>
      <c r="D4194">
        <f>'Input EIA Imports Petroleum'!L4193</f>
        <v/>
      </c>
      <c r="E4194">
        <f>VLOOKUP('Input EIA Imports Petroleum'!$E4193,'EIA Petroleum Classification'!$A:$B,2,FALSE)</f>
        <v/>
      </c>
    </row>
    <row r="4195" spans="1:5">
      <c r="A4195">
        <f>YEAR(B4195)</f>
        <v/>
      </c>
      <c r="B4195">
        <f>'Input EIA Imports Petroleum'!A4194</f>
        <v/>
      </c>
      <c r="C4195">
        <f>'Input EIA Imports Petroleum'!K4194</f>
        <v/>
      </c>
      <c r="D4195">
        <f>'Input EIA Imports Petroleum'!L4194</f>
        <v/>
      </c>
      <c r="E4195">
        <f>VLOOKUP('Input EIA Imports Petroleum'!$E4194,'EIA Petroleum Classification'!$A:$B,2,FALSE)</f>
        <v/>
      </c>
    </row>
    <row r="4196" spans="1:5">
      <c r="A4196">
        <f>YEAR(B4196)</f>
        <v/>
      </c>
      <c r="B4196">
        <f>'Input EIA Imports Petroleum'!A4195</f>
        <v/>
      </c>
      <c r="C4196">
        <f>'Input EIA Imports Petroleum'!K4195</f>
        <v/>
      </c>
      <c r="D4196">
        <f>'Input EIA Imports Petroleum'!L4195</f>
        <v/>
      </c>
      <c r="E4196">
        <f>VLOOKUP('Input EIA Imports Petroleum'!$E4195,'EIA Petroleum Classification'!$A:$B,2,FALSE)</f>
        <v/>
      </c>
    </row>
    <row r="4197" spans="1:5">
      <c r="A4197">
        <f>YEAR(B4197)</f>
        <v/>
      </c>
      <c r="B4197">
        <f>'Input EIA Imports Petroleum'!A4196</f>
        <v/>
      </c>
      <c r="C4197">
        <f>'Input EIA Imports Petroleum'!K4196</f>
        <v/>
      </c>
      <c r="D4197">
        <f>'Input EIA Imports Petroleum'!L4196</f>
        <v/>
      </c>
      <c r="E4197">
        <f>VLOOKUP('Input EIA Imports Petroleum'!$E4196,'EIA Petroleum Classification'!$A:$B,2,FALSE)</f>
        <v/>
      </c>
    </row>
    <row r="4198" spans="1:5">
      <c r="A4198">
        <f>YEAR(B4198)</f>
        <v/>
      </c>
      <c r="B4198">
        <f>'Input EIA Imports Petroleum'!A4197</f>
        <v/>
      </c>
      <c r="C4198">
        <f>'Input EIA Imports Petroleum'!K4197</f>
        <v/>
      </c>
      <c r="D4198">
        <f>'Input EIA Imports Petroleum'!L4197</f>
        <v/>
      </c>
      <c r="E4198">
        <f>VLOOKUP('Input EIA Imports Petroleum'!$E4197,'EIA Petroleum Classification'!$A:$B,2,FALSE)</f>
        <v/>
      </c>
    </row>
    <row r="4199" spans="1:5">
      <c r="A4199">
        <f>YEAR(B4199)</f>
        <v/>
      </c>
      <c r="B4199">
        <f>'Input EIA Imports Petroleum'!A4198</f>
        <v/>
      </c>
      <c r="C4199">
        <f>'Input EIA Imports Petroleum'!K4198</f>
        <v/>
      </c>
      <c r="D4199">
        <f>'Input EIA Imports Petroleum'!L4198</f>
        <v/>
      </c>
      <c r="E4199">
        <f>VLOOKUP('Input EIA Imports Petroleum'!$E4198,'EIA Petroleum Classification'!$A:$B,2,FALSE)</f>
        <v/>
      </c>
    </row>
    <row r="4200" spans="1:5">
      <c r="A4200">
        <f>YEAR(B4200)</f>
        <v/>
      </c>
      <c r="B4200">
        <f>'Input EIA Imports Petroleum'!A4199</f>
        <v/>
      </c>
      <c r="C4200">
        <f>'Input EIA Imports Petroleum'!K4199</f>
        <v/>
      </c>
      <c r="D4200">
        <f>'Input EIA Imports Petroleum'!L4199</f>
        <v/>
      </c>
      <c r="E4200">
        <f>VLOOKUP('Input EIA Imports Petroleum'!$E4199,'EIA Petroleum Classification'!$A:$B,2,FALSE)</f>
        <v/>
      </c>
    </row>
    <row r="4201" spans="1:5">
      <c r="A4201">
        <f>YEAR(B4201)</f>
        <v/>
      </c>
      <c r="B4201">
        <f>'Input EIA Imports Petroleum'!A4200</f>
        <v/>
      </c>
      <c r="C4201">
        <f>'Input EIA Imports Petroleum'!K4200</f>
        <v/>
      </c>
      <c r="D4201">
        <f>'Input EIA Imports Petroleum'!L4200</f>
        <v/>
      </c>
      <c r="E4201">
        <f>VLOOKUP('Input EIA Imports Petroleum'!$E4200,'EIA Petroleum Classification'!$A:$B,2,FALSE)</f>
        <v/>
      </c>
    </row>
    <row r="4202" spans="1:5">
      <c r="A4202">
        <f>YEAR(B4202)</f>
        <v/>
      </c>
      <c r="B4202">
        <f>'Input EIA Imports Petroleum'!A4201</f>
        <v/>
      </c>
      <c r="C4202">
        <f>'Input EIA Imports Petroleum'!K4201</f>
        <v/>
      </c>
      <c r="D4202">
        <f>'Input EIA Imports Petroleum'!L4201</f>
        <v/>
      </c>
      <c r="E4202">
        <f>VLOOKUP('Input EIA Imports Petroleum'!$E4201,'EIA Petroleum Classification'!$A:$B,2,FALSE)</f>
        <v/>
      </c>
    </row>
    <row r="4203" spans="1:5">
      <c r="A4203">
        <f>YEAR(B4203)</f>
        <v/>
      </c>
      <c r="B4203">
        <f>'Input EIA Imports Petroleum'!A4202</f>
        <v/>
      </c>
      <c r="C4203">
        <f>'Input EIA Imports Petroleum'!K4202</f>
        <v/>
      </c>
      <c r="D4203">
        <f>'Input EIA Imports Petroleum'!L4202</f>
        <v/>
      </c>
      <c r="E4203">
        <f>VLOOKUP('Input EIA Imports Petroleum'!$E4202,'EIA Petroleum Classification'!$A:$B,2,FALSE)</f>
        <v/>
      </c>
    </row>
    <row r="4204" spans="1:5">
      <c r="A4204">
        <f>YEAR(B4204)</f>
        <v/>
      </c>
      <c r="B4204">
        <f>'Input EIA Imports Petroleum'!A4203</f>
        <v/>
      </c>
      <c r="C4204">
        <f>'Input EIA Imports Petroleum'!K4203</f>
        <v/>
      </c>
      <c r="D4204">
        <f>'Input EIA Imports Petroleum'!L4203</f>
        <v/>
      </c>
      <c r="E4204">
        <f>VLOOKUP('Input EIA Imports Petroleum'!$E4203,'EIA Petroleum Classification'!$A:$B,2,FALSE)</f>
        <v/>
      </c>
    </row>
    <row r="4205" spans="1:5">
      <c r="A4205">
        <f>YEAR(B4205)</f>
        <v/>
      </c>
      <c r="B4205">
        <f>'Input EIA Imports Petroleum'!A4204</f>
        <v/>
      </c>
      <c r="C4205">
        <f>'Input EIA Imports Petroleum'!K4204</f>
        <v/>
      </c>
      <c r="D4205">
        <f>'Input EIA Imports Petroleum'!L4204</f>
        <v/>
      </c>
      <c r="E4205">
        <f>VLOOKUP('Input EIA Imports Petroleum'!$E4204,'EIA Petroleum Classification'!$A:$B,2,FALSE)</f>
        <v/>
      </c>
    </row>
    <row r="4206" spans="1:5">
      <c r="A4206">
        <f>YEAR(B4206)</f>
        <v/>
      </c>
      <c r="B4206">
        <f>'Input EIA Imports Petroleum'!A4205</f>
        <v/>
      </c>
      <c r="C4206">
        <f>'Input EIA Imports Petroleum'!K4205</f>
        <v/>
      </c>
      <c r="D4206">
        <f>'Input EIA Imports Petroleum'!L4205</f>
        <v/>
      </c>
      <c r="E4206">
        <f>VLOOKUP('Input EIA Imports Petroleum'!$E4205,'EIA Petroleum Classification'!$A:$B,2,FALSE)</f>
        <v/>
      </c>
    </row>
    <row r="4207" spans="1:5">
      <c r="A4207">
        <f>YEAR(B4207)</f>
        <v/>
      </c>
      <c r="B4207">
        <f>'Input EIA Imports Petroleum'!A4206</f>
        <v/>
      </c>
      <c r="C4207">
        <f>'Input EIA Imports Petroleum'!K4206</f>
        <v/>
      </c>
      <c r="D4207">
        <f>'Input EIA Imports Petroleum'!L4206</f>
        <v/>
      </c>
      <c r="E4207">
        <f>VLOOKUP('Input EIA Imports Petroleum'!$E4206,'EIA Petroleum Classification'!$A:$B,2,FALSE)</f>
        <v/>
      </c>
    </row>
    <row r="4208" spans="1:5">
      <c r="A4208">
        <f>YEAR(B4208)</f>
        <v/>
      </c>
      <c r="B4208">
        <f>'Input EIA Imports Petroleum'!A4207</f>
        <v/>
      </c>
      <c r="C4208">
        <f>'Input EIA Imports Petroleum'!K4207</f>
        <v/>
      </c>
      <c r="D4208">
        <f>'Input EIA Imports Petroleum'!L4207</f>
        <v/>
      </c>
      <c r="E4208">
        <f>VLOOKUP('Input EIA Imports Petroleum'!$E4207,'EIA Petroleum Classification'!$A:$B,2,FALSE)</f>
        <v/>
      </c>
    </row>
    <row r="4209" spans="1:5">
      <c r="A4209">
        <f>YEAR(B4209)</f>
        <v/>
      </c>
      <c r="B4209">
        <f>'Input EIA Imports Petroleum'!A4208</f>
        <v/>
      </c>
      <c r="C4209">
        <f>'Input EIA Imports Petroleum'!K4208</f>
        <v/>
      </c>
      <c r="D4209">
        <f>'Input EIA Imports Petroleum'!L4208</f>
        <v/>
      </c>
      <c r="E4209">
        <f>VLOOKUP('Input EIA Imports Petroleum'!$E4208,'EIA Petroleum Classification'!$A:$B,2,FALSE)</f>
        <v/>
      </c>
    </row>
    <row r="4210" spans="1:5">
      <c r="A4210">
        <f>YEAR(B4210)</f>
        <v/>
      </c>
      <c r="B4210">
        <f>'Input EIA Imports Petroleum'!A4209</f>
        <v/>
      </c>
      <c r="C4210">
        <f>'Input EIA Imports Petroleum'!K4209</f>
        <v/>
      </c>
      <c r="D4210">
        <f>'Input EIA Imports Petroleum'!L4209</f>
        <v/>
      </c>
      <c r="E4210">
        <f>VLOOKUP('Input EIA Imports Petroleum'!$E4209,'EIA Petroleum Classification'!$A:$B,2,FALSE)</f>
        <v/>
      </c>
    </row>
    <row r="4211" spans="1:5">
      <c r="A4211">
        <f>YEAR(B4211)</f>
        <v/>
      </c>
      <c r="B4211">
        <f>'Input EIA Imports Petroleum'!A4210</f>
        <v/>
      </c>
      <c r="C4211">
        <f>'Input EIA Imports Petroleum'!K4210</f>
        <v/>
      </c>
      <c r="D4211">
        <f>'Input EIA Imports Petroleum'!L4210</f>
        <v/>
      </c>
      <c r="E4211">
        <f>VLOOKUP('Input EIA Imports Petroleum'!$E4210,'EIA Petroleum Classification'!$A:$B,2,FALSE)</f>
        <v/>
      </c>
    </row>
    <row r="4212" spans="1:5">
      <c r="A4212">
        <f>YEAR(B4212)</f>
        <v/>
      </c>
      <c r="B4212">
        <f>'Input EIA Imports Petroleum'!A4211</f>
        <v/>
      </c>
      <c r="C4212">
        <f>'Input EIA Imports Petroleum'!K4211</f>
        <v/>
      </c>
      <c r="D4212">
        <f>'Input EIA Imports Petroleum'!L4211</f>
        <v/>
      </c>
      <c r="E4212">
        <f>VLOOKUP('Input EIA Imports Petroleum'!$E4211,'EIA Petroleum Classification'!$A:$B,2,FALSE)</f>
        <v/>
      </c>
    </row>
    <row r="4213" spans="1:5">
      <c r="A4213">
        <f>YEAR(B4213)</f>
        <v/>
      </c>
      <c r="B4213">
        <f>'Input EIA Imports Petroleum'!A4212</f>
        <v/>
      </c>
      <c r="C4213">
        <f>'Input EIA Imports Petroleum'!K4212</f>
        <v/>
      </c>
      <c r="D4213">
        <f>'Input EIA Imports Petroleum'!L4212</f>
        <v/>
      </c>
      <c r="E4213">
        <f>VLOOKUP('Input EIA Imports Petroleum'!$E4212,'EIA Petroleum Classification'!$A:$B,2,FALSE)</f>
        <v/>
      </c>
    </row>
    <row r="4214" spans="1:5">
      <c r="A4214">
        <f>YEAR(B4214)</f>
        <v/>
      </c>
      <c r="B4214">
        <f>'Input EIA Imports Petroleum'!A4213</f>
        <v/>
      </c>
      <c r="C4214">
        <f>'Input EIA Imports Petroleum'!K4213</f>
        <v/>
      </c>
      <c r="D4214">
        <f>'Input EIA Imports Petroleum'!L4213</f>
        <v/>
      </c>
      <c r="E4214">
        <f>VLOOKUP('Input EIA Imports Petroleum'!$E4213,'EIA Petroleum Classification'!$A:$B,2,FALSE)</f>
        <v/>
      </c>
    </row>
    <row r="4215" spans="1:5">
      <c r="A4215">
        <f>YEAR(B4215)</f>
        <v/>
      </c>
      <c r="B4215">
        <f>'Input EIA Imports Petroleum'!A4214</f>
        <v/>
      </c>
      <c r="C4215">
        <f>'Input EIA Imports Petroleum'!K4214</f>
        <v/>
      </c>
      <c r="D4215">
        <f>'Input EIA Imports Petroleum'!L4214</f>
        <v/>
      </c>
      <c r="E4215">
        <f>VLOOKUP('Input EIA Imports Petroleum'!$E4214,'EIA Petroleum Classification'!$A:$B,2,FALSE)</f>
        <v/>
      </c>
    </row>
    <row r="4216" spans="1:5">
      <c r="A4216">
        <f>YEAR(B4216)</f>
        <v/>
      </c>
      <c r="B4216">
        <f>'Input EIA Imports Petroleum'!A4215</f>
        <v/>
      </c>
      <c r="C4216">
        <f>'Input EIA Imports Petroleum'!K4215</f>
        <v/>
      </c>
      <c r="D4216">
        <f>'Input EIA Imports Petroleum'!L4215</f>
        <v/>
      </c>
      <c r="E4216">
        <f>VLOOKUP('Input EIA Imports Petroleum'!$E4215,'EIA Petroleum Classification'!$A:$B,2,FALSE)</f>
        <v/>
      </c>
    </row>
    <row r="4217" spans="1:5">
      <c r="A4217">
        <f>YEAR(B4217)</f>
        <v/>
      </c>
      <c r="B4217">
        <f>'Input EIA Imports Petroleum'!A4216</f>
        <v/>
      </c>
      <c r="C4217">
        <f>'Input EIA Imports Petroleum'!K4216</f>
        <v/>
      </c>
      <c r="D4217">
        <f>'Input EIA Imports Petroleum'!L4216</f>
        <v/>
      </c>
      <c r="E4217">
        <f>VLOOKUP('Input EIA Imports Petroleum'!$E4216,'EIA Petroleum Classification'!$A:$B,2,FALSE)</f>
        <v/>
      </c>
    </row>
    <row r="4218" spans="1:5">
      <c r="A4218">
        <f>YEAR(B4218)</f>
        <v/>
      </c>
      <c r="B4218">
        <f>'Input EIA Imports Petroleum'!A4217</f>
        <v/>
      </c>
      <c r="C4218">
        <f>'Input EIA Imports Petroleum'!K4217</f>
        <v/>
      </c>
      <c r="D4218">
        <f>'Input EIA Imports Petroleum'!L4217</f>
        <v/>
      </c>
      <c r="E4218">
        <f>VLOOKUP('Input EIA Imports Petroleum'!$E4217,'EIA Petroleum Classification'!$A:$B,2,FALSE)</f>
        <v/>
      </c>
    </row>
    <row r="4219" spans="1:5">
      <c r="A4219">
        <f>YEAR(B4219)</f>
        <v/>
      </c>
      <c r="B4219">
        <f>'Input EIA Imports Petroleum'!A4218</f>
        <v/>
      </c>
      <c r="C4219">
        <f>'Input EIA Imports Petroleum'!K4218</f>
        <v/>
      </c>
      <c r="D4219">
        <f>'Input EIA Imports Petroleum'!L4218</f>
        <v/>
      </c>
      <c r="E4219">
        <f>VLOOKUP('Input EIA Imports Petroleum'!$E4218,'EIA Petroleum Classification'!$A:$B,2,FALSE)</f>
        <v/>
      </c>
    </row>
    <row r="4220" spans="1:5">
      <c r="A4220">
        <f>YEAR(B4220)</f>
        <v/>
      </c>
      <c r="B4220">
        <f>'Input EIA Imports Petroleum'!A4219</f>
        <v/>
      </c>
      <c r="C4220">
        <f>'Input EIA Imports Petroleum'!K4219</f>
        <v/>
      </c>
      <c r="D4220">
        <f>'Input EIA Imports Petroleum'!L4219</f>
        <v/>
      </c>
      <c r="E4220">
        <f>VLOOKUP('Input EIA Imports Petroleum'!$E4219,'EIA Petroleum Classification'!$A:$B,2,FALSE)</f>
        <v/>
      </c>
    </row>
    <row r="4221" spans="1:5">
      <c r="A4221">
        <f>YEAR(B4221)</f>
        <v/>
      </c>
      <c r="B4221">
        <f>'Input EIA Imports Petroleum'!A4220</f>
        <v/>
      </c>
      <c r="C4221">
        <f>'Input EIA Imports Petroleum'!K4220</f>
        <v/>
      </c>
      <c r="D4221">
        <f>'Input EIA Imports Petroleum'!L4220</f>
        <v/>
      </c>
      <c r="E4221">
        <f>VLOOKUP('Input EIA Imports Petroleum'!$E4220,'EIA Petroleum Classification'!$A:$B,2,FALSE)</f>
        <v/>
      </c>
    </row>
    <row r="4222" spans="1:5">
      <c r="A4222">
        <f>YEAR(B4222)</f>
        <v/>
      </c>
      <c r="B4222">
        <f>'Input EIA Imports Petroleum'!A4221</f>
        <v/>
      </c>
      <c r="C4222">
        <f>'Input EIA Imports Petroleum'!K4221</f>
        <v/>
      </c>
      <c r="D4222">
        <f>'Input EIA Imports Petroleum'!L4221</f>
        <v/>
      </c>
      <c r="E4222">
        <f>VLOOKUP('Input EIA Imports Petroleum'!$E4221,'EIA Petroleum Classification'!$A:$B,2,FALSE)</f>
        <v/>
      </c>
    </row>
    <row r="4223" spans="1:5">
      <c r="A4223">
        <f>YEAR(B4223)</f>
        <v/>
      </c>
      <c r="B4223">
        <f>'Input EIA Imports Petroleum'!A4222</f>
        <v/>
      </c>
      <c r="C4223">
        <f>'Input EIA Imports Petroleum'!K4222</f>
        <v/>
      </c>
      <c r="D4223">
        <f>'Input EIA Imports Petroleum'!L4222</f>
        <v/>
      </c>
      <c r="E4223">
        <f>VLOOKUP('Input EIA Imports Petroleum'!$E4222,'EIA Petroleum Classification'!$A:$B,2,FALSE)</f>
        <v/>
      </c>
    </row>
    <row r="4224" spans="1:5">
      <c r="A4224">
        <f>YEAR(B4224)</f>
        <v/>
      </c>
      <c r="B4224">
        <f>'Input EIA Imports Petroleum'!A4223</f>
        <v/>
      </c>
      <c r="C4224">
        <f>'Input EIA Imports Petroleum'!K4223</f>
        <v/>
      </c>
      <c r="D4224">
        <f>'Input EIA Imports Petroleum'!L4223</f>
        <v/>
      </c>
      <c r="E4224">
        <f>VLOOKUP('Input EIA Imports Petroleum'!$E4223,'EIA Petroleum Classification'!$A:$B,2,FALSE)</f>
        <v/>
      </c>
    </row>
    <row r="4225" spans="1:5">
      <c r="A4225">
        <f>YEAR(B4225)</f>
        <v/>
      </c>
      <c r="B4225">
        <f>'Input EIA Imports Petroleum'!A4224</f>
        <v/>
      </c>
      <c r="C4225">
        <f>'Input EIA Imports Petroleum'!K4224</f>
        <v/>
      </c>
      <c r="D4225">
        <f>'Input EIA Imports Petroleum'!L4224</f>
        <v/>
      </c>
      <c r="E4225">
        <f>VLOOKUP('Input EIA Imports Petroleum'!$E4224,'EIA Petroleum Classification'!$A:$B,2,FALSE)</f>
        <v/>
      </c>
    </row>
    <row r="4226" spans="1:5">
      <c r="A4226">
        <f>YEAR(B4226)</f>
        <v/>
      </c>
      <c r="B4226">
        <f>'Input EIA Imports Petroleum'!A4225</f>
        <v/>
      </c>
      <c r="C4226">
        <f>'Input EIA Imports Petroleum'!K4225</f>
        <v/>
      </c>
      <c r="D4226">
        <f>'Input EIA Imports Petroleum'!L4225</f>
        <v/>
      </c>
      <c r="E4226">
        <f>VLOOKUP('Input EIA Imports Petroleum'!$E4225,'EIA Petroleum Classification'!$A:$B,2,FALSE)</f>
        <v/>
      </c>
    </row>
    <row r="4227" spans="1:5">
      <c r="A4227">
        <f>YEAR(B4227)</f>
        <v/>
      </c>
      <c r="B4227">
        <f>'Input EIA Imports Petroleum'!A4226</f>
        <v/>
      </c>
      <c r="C4227">
        <f>'Input EIA Imports Petroleum'!K4226</f>
        <v/>
      </c>
      <c r="D4227">
        <f>'Input EIA Imports Petroleum'!L4226</f>
        <v/>
      </c>
      <c r="E4227">
        <f>VLOOKUP('Input EIA Imports Petroleum'!$E4226,'EIA Petroleum Classification'!$A:$B,2,FALSE)</f>
        <v/>
      </c>
    </row>
    <row r="4228" spans="1:5">
      <c r="A4228">
        <f>YEAR(B4228)</f>
        <v/>
      </c>
      <c r="B4228">
        <f>'Input EIA Imports Petroleum'!A4227</f>
        <v/>
      </c>
      <c r="C4228">
        <f>'Input EIA Imports Petroleum'!K4227</f>
        <v/>
      </c>
      <c r="D4228">
        <f>'Input EIA Imports Petroleum'!L4227</f>
        <v/>
      </c>
      <c r="E4228">
        <f>VLOOKUP('Input EIA Imports Petroleum'!$E4227,'EIA Petroleum Classification'!$A:$B,2,FALSE)</f>
        <v/>
      </c>
    </row>
    <row r="4229" spans="1:5">
      <c r="A4229">
        <f>YEAR(B4229)</f>
        <v/>
      </c>
      <c r="B4229">
        <f>'Input EIA Imports Petroleum'!A4228</f>
        <v/>
      </c>
      <c r="C4229">
        <f>'Input EIA Imports Petroleum'!K4228</f>
        <v/>
      </c>
      <c r="D4229">
        <f>'Input EIA Imports Petroleum'!L4228</f>
        <v/>
      </c>
      <c r="E4229">
        <f>VLOOKUP('Input EIA Imports Petroleum'!$E4228,'EIA Petroleum Classification'!$A:$B,2,FALSE)</f>
        <v/>
      </c>
    </row>
    <row r="4230" spans="1:5">
      <c r="A4230">
        <f>YEAR(B4230)</f>
        <v/>
      </c>
      <c r="B4230">
        <f>'Input EIA Imports Petroleum'!A4229</f>
        <v/>
      </c>
      <c r="C4230">
        <f>'Input EIA Imports Petroleum'!K4229</f>
        <v/>
      </c>
      <c r="D4230">
        <f>'Input EIA Imports Petroleum'!L4229</f>
        <v/>
      </c>
      <c r="E4230">
        <f>VLOOKUP('Input EIA Imports Petroleum'!$E4229,'EIA Petroleum Classification'!$A:$B,2,FALSE)</f>
        <v/>
      </c>
    </row>
    <row r="4231" spans="1:5">
      <c r="A4231">
        <f>YEAR(B4231)</f>
        <v/>
      </c>
      <c r="B4231">
        <f>'Input EIA Imports Petroleum'!A4230</f>
        <v/>
      </c>
      <c r="C4231">
        <f>'Input EIA Imports Petroleum'!K4230</f>
        <v/>
      </c>
      <c r="D4231">
        <f>'Input EIA Imports Petroleum'!L4230</f>
        <v/>
      </c>
      <c r="E4231">
        <f>VLOOKUP('Input EIA Imports Petroleum'!$E4230,'EIA Petroleum Classification'!$A:$B,2,FALSE)</f>
        <v/>
      </c>
    </row>
    <row r="4232" spans="1:5">
      <c r="A4232">
        <f>YEAR(B4232)</f>
        <v/>
      </c>
      <c r="B4232">
        <f>'Input EIA Imports Petroleum'!A4231</f>
        <v/>
      </c>
      <c r="C4232">
        <f>'Input EIA Imports Petroleum'!K4231</f>
        <v/>
      </c>
      <c r="D4232">
        <f>'Input EIA Imports Petroleum'!L4231</f>
        <v/>
      </c>
      <c r="E4232">
        <f>VLOOKUP('Input EIA Imports Petroleum'!$E4231,'EIA Petroleum Classification'!$A:$B,2,FALSE)</f>
        <v/>
      </c>
    </row>
    <row r="4233" spans="1:5">
      <c r="A4233">
        <f>YEAR(B4233)</f>
        <v/>
      </c>
      <c r="B4233">
        <f>'Input EIA Imports Petroleum'!A4232</f>
        <v/>
      </c>
      <c r="C4233">
        <f>'Input EIA Imports Petroleum'!K4232</f>
        <v/>
      </c>
      <c r="D4233">
        <f>'Input EIA Imports Petroleum'!L4232</f>
        <v/>
      </c>
      <c r="E4233">
        <f>VLOOKUP('Input EIA Imports Petroleum'!$E4232,'EIA Petroleum Classification'!$A:$B,2,FALSE)</f>
        <v/>
      </c>
    </row>
    <row r="4234" spans="1:5">
      <c r="A4234">
        <f>YEAR(B4234)</f>
        <v/>
      </c>
      <c r="B4234">
        <f>'Input EIA Imports Petroleum'!A4233</f>
        <v/>
      </c>
      <c r="C4234">
        <f>'Input EIA Imports Petroleum'!K4233</f>
        <v/>
      </c>
      <c r="D4234">
        <f>'Input EIA Imports Petroleum'!L4233</f>
        <v/>
      </c>
      <c r="E4234">
        <f>VLOOKUP('Input EIA Imports Petroleum'!$E4233,'EIA Petroleum Classification'!$A:$B,2,FALSE)</f>
        <v/>
      </c>
    </row>
    <row r="4235" spans="1:5">
      <c r="A4235">
        <f>YEAR(B4235)</f>
        <v/>
      </c>
      <c r="B4235">
        <f>'Input EIA Imports Petroleum'!A4234</f>
        <v/>
      </c>
      <c r="C4235">
        <f>'Input EIA Imports Petroleum'!K4234</f>
        <v/>
      </c>
      <c r="D4235">
        <f>'Input EIA Imports Petroleum'!L4234</f>
        <v/>
      </c>
      <c r="E4235">
        <f>VLOOKUP('Input EIA Imports Petroleum'!$E4234,'EIA Petroleum Classification'!$A:$B,2,FALSE)</f>
        <v/>
      </c>
    </row>
    <row r="4236" spans="1:5">
      <c r="A4236">
        <f>YEAR(B4236)</f>
        <v/>
      </c>
      <c r="B4236">
        <f>'Input EIA Imports Petroleum'!A4235</f>
        <v/>
      </c>
      <c r="C4236">
        <f>'Input EIA Imports Petroleum'!K4235</f>
        <v/>
      </c>
      <c r="D4236">
        <f>'Input EIA Imports Petroleum'!L4235</f>
        <v/>
      </c>
      <c r="E4236">
        <f>VLOOKUP('Input EIA Imports Petroleum'!$E4235,'EIA Petroleum Classification'!$A:$B,2,FALSE)</f>
        <v/>
      </c>
    </row>
    <row r="4237" spans="1:5">
      <c r="A4237">
        <f>YEAR(B4237)</f>
        <v/>
      </c>
      <c r="B4237">
        <f>'Input EIA Imports Petroleum'!A4236</f>
        <v/>
      </c>
      <c r="C4237">
        <f>'Input EIA Imports Petroleum'!K4236</f>
        <v/>
      </c>
      <c r="D4237">
        <f>'Input EIA Imports Petroleum'!L4236</f>
        <v/>
      </c>
      <c r="E4237">
        <f>VLOOKUP('Input EIA Imports Petroleum'!$E4236,'EIA Petroleum Classification'!$A:$B,2,FALSE)</f>
        <v/>
      </c>
    </row>
    <row r="4238" spans="1:5">
      <c r="A4238">
        <f>YEAR(B4238)</f>
        <v/>
      </c>
      <c r="B4238">
        <f>'Input EIA Imports Petroleum'!A4237</f>
        <v/>
      </c>
      <c r="C4238">
        <f>'Input EIA Imports Petroleum'!K4237</f>
        <v/>
      </c>
      <c r="D4238">
        <f>'Input EIA Imports Petroleum'!L4237</f>
        <v/>
      </c>
      <c r="E4238">
        <f>VLOOKUP('Input EIA Imports Petroleum'!$E4237,'EIA Petroleum Classification'!$A:$B,2,FALSE)</f>
        <v/>
      </c>
    </row>
    <row r="4239" spans="1:5">
      <c r="A4239">
        <f>YEAR(B4239)</f>
        <v/>
      </c>
      <c r="B4239">
        <f>'Input EIA Imports Petroleum'!A4238</f>
        <v/>
      </c>
      <c r="C4239">
        <f>'Input EIA Imports Petroleum'!K4238</f>
        <v/>
      </c>
      <c r="D4239">
        <f>'Input EIA Imports Petroleum'!L4238</f>
        <v/>
      </c>
      <c r="E4239">
        <f>VLOOKUP('Input EIA Imports Petroleum'!$E4238,'EIA Petroleum Classification'!$A:$B,2,FALSE)</f>
        <v/>
      </c>
    </row>
    <row r="4240" spans="1:5">
      <c r="A4240">
        <f>YEAR(B4240)</f>
        <v/>
      </c>
      <c r="B4240">
        <f>'Input EIA Imports Petroleum'!A4239</f>
        <v/>
      </c>
      <c r="C4240">
        <f>'Input EIA Imports Petroleum'!K4239</f>
        <v/>
      </c>
      <c r="D4240">
        <f>'Input EIA Imports Petroleum'!L4239</f>
        <v/>
      </c>
      <c r="E4240">
        <f>VLOOKUP('Input EIA Imports Petroleum'!$E4239,'EIA Petroleum Classification'!$A:$B,2,FALSE)</f>
        <v/>
      </c>
    </row>
    <row r="4241" spans="1:5">
      <c r="A4241">
        <f>YEAR(B4241)</f>
        <v/>
      </c>
      <c r="B4241">
        <f>'Input EIA Imports Petroleum'!A4240</f>
        <v/>
      </c>
      <c r="C4241">
        <f>'Input EIA Imports Petroleum'!K4240</f>
        <v/>
      </c>
      <c r="D4241">
        <f>'Input EIA Imports Petroleum'!L4240</f>
        <v/>
      </c>
      <c r="E4241">
        <f>VLOOKUP('Input EIA Imports Petroleum'!$E4240,'EIA Petroleum Classification'!$A:$B,2,FALSE)</f>
        <v/>
      </c>
    </row>
    <row r="4242" spans="1:5">
      <c r="A4242">
        <f>YEAR(B4242)</f>
        <v/>
      </c>
      <c r="B4242">
        <f>'Input EIA Imports Petroleum'!A4241</f>
        <v/>
      </c>
      <c r="C4242">
        <f>'Input EIA Imports Petroleum'!K4241</f>
        <v/>
      </c>
      <c r="D4242">
        <f>'Input EIA Imports Petroleum'!L4241</f>
        <v/>
      </c>
      <c r="E4242">
        <f>VLOOKUP('Input EIA Imports Petroleum'!$E4241,'EIA Petroleum Classification'!$A:$B,2,FALSE)</f>
        <v/>
      </c>
    </row>
    <row r="4243" spans="1:5">
      <c r="A4243">
        <f>YEAR(B4243)</f>
        <v/>
      </c>
      <c r="B4243">
        <f>'Input EIA Imports Petroleum'!A4242</f>
        <v/>
      </c>
      <c r="C4243">
        <f>'Input EIA Imports Petroleum'!K4242</f>
        <v/>
      </c>
      <c r="D4243">
        <f>'Input EIA Imports Petroleum'!L4242</f>
        <v/>
      </c>
      <c r="E4243">
        <f>VLOOKUP('Input EIA Imports Petroleum'!$E4242,'EIA Petroleum Classification'!$A:$B,2,FALSE)</f>
        <v/>
      </c>
    </row>
    <row r="4244" spans="1:5">
      <c r="A4244">
        <f>YEAR(B4244)</f>
        <v/>
      </c>
      <c r="B4244">
        <f>'Input EIA Imports Petroleum'!A4243</f>
        <v/>
      </c>
      <c r="C4244">
        <f>'Input EIA Imports Petroleum'!K4243</f>
        <v/>
      </c>
      <c r="D4244">
        <f>'Input EIA Imports Petroleum'!L4243</f>
        <v/>
      </c>
      <c r="E4244">
        <f>VLOOKUP('Input EIA Imports Petroleum'!$E4243,'EIA Petroleum Classification'!$A:$B,2,FALSE)</f>
        <v/>
      </c>
    </row>
    <row r="4245" spans="1:5">
      <c r="A4245">
        <f>YEAR(B4245)</f>
        <v/>
      </c>
      <c r="B4245">
        <f>'Input EIA Imports Petroleum'!A4244</f>
        <v/>
      </c>
      <c r="C4245">
        <f>'Input EIA Imports Petroleum'!K4244</f>
        <v/>
      </c>
      <c r="D4245">
        <f>'Input EIA Imports Petroleum'!L4244</f>
        <v/>
      </c>
      <c r="E4245">
        <f>VLOOKUP('Input EIA Imports Petroleum'!$E4244,'EIA Petroleum Classification'!$A:$B,2,FALSE)</f>
        <v/>
      </c>
    </row>
    <row r="4246" spans="1:5">
      <c r="A4246">
        <f>YEAR(B4246)</f>
        <v/>
      </c>
      <c r="B4246">
        <f>'Input EIA Imports Petroleum'!A4245</f>
        <v/>
      </c>
      <c r="C4246">
        <f>'Input EIA Imports Petroleum'!K4245</f>
        <v/>
      </c>
      <c r="D4246">
        <f>'Input EIA Imports Petroleum'!L4245</f>
        <v/>
      </c>
      <c r="E4246">
        <f>VLOOKUP('Input EIA Imports Petroleum'!$E4245,'EIA Petroleum Classification'!$A:$B,2,FALSE)</f>
        <v/>
      </c>
    </row>
    <row r="4247" spans="1:5">
      <c r="A4247">
        <f>YEAR(B4247)</f>
        <v/>
      </c>
      <c r="B4247">
        <f>'Input EIA Imports Petroleum'!A4246</f>
        <v/>
      </c>
      <c r="C4247">
        <f>'Input EIA Imports Petroleum'!K4246</f>
        <v/>
      </c>
      <c r="D4247">
        <f>'Input EIA Imports Petroleum'!L4246</f>
        <v/>
      </c>
      <c r="E4247">
        <f>VLOOKUP('Input EIA Imports Petroleum'!$E4246,'EIA Petroleum Classification'!$A:$B,2,FALSE)</f>
        <v/>
      </c>
    </row>
    <row r="4248" spans="1:5">
      <c r="A4248">
        <f>YEAR(B4248)</f>
        <v/>
      </c>
      <c r="B4248">
        <f>'Input EIA Imports Petroleum'!A4247</f>
        <v/>
      </c>
      <c r="C4248">
        <f>'Input EIA Imports Petroleum'!K4247</f>
        <v/>
      </c>
      <c r="D4248">
        <f>'Input EIA Imports Petroleum'!L4247</f>
        <v/>
      </c>
      <c r="E4248">
        <f>VLOOKUP('Input EIA Imports Petroleum'!$E4247,'EIA Petroleum Classification'!$A:$B,2,FALSE)</f>
        <v/>
      </c>
    </row>
    <row r="4249" spans="1:5">
      <c r="A4249">
        <f>YEAR(B4249)</f>
        <v/>
      </c>
      <c r="B4249">
        <f>'Input EIA Imports Petroleum'!A4248</f>
        <v/>
      </c>
      <c r="C4249">
        <f>'Input EIA Imports Petroleum'!K4248</f>
        <v/>
      </c>
      <c r="D4249">
        <f>'Input EIA Imports Petroleum'!L4248</f>
        <v/>
      </c>
      <c r="E4249">
        <f>VLOOKUP('Input EIA Imports Petroleum'!$E4248,'EIA Petroleum Classification'!$A:$B,2,FALSE)</f>
        <v/>
      </c>
    </row>
    <row r="4250" spans="1:5">
      <c r="A4250">
        <f>YEAR(B4250)</f>
        <v/>
      </c>
      <c r="B4250">
        <f>'Input EIA Imports Petroleum'!A4249</f>
        <v/>
      </c>
      <c r="C4250">
        <f>'Input EIA Imports Petroleum'!K4249</f>
        <v/>
      </c>
      <c r="D4250">
        <f>'Input EIA Imports Petroleum'!L4249</f>
        <v/>
      </c>
      <c r="E4250">
        <f>VLOOKUP('Input EIA Imports Petroleum'!$E4249,'EIA Petroleum Classification'!$A:$B,2,FALSE)</f>
        <v/>
      </c>
    </row>
    <row r="4251" spans="1:5">
      <c r="A4251">
        <f>YEAR(B4251)</f>
        <v/>
      </c>
      <c r="B4251">
        <f>'Input EIA Imports Petroleum'!A4250</f>
        <v/>
      </c>
      <c r="C4251">
        <f>'Input EIA Imports Petroleum'!K4250</f>
        <v/>
      </c>
      <c r="D4251">
        <f>'Input EIA Imports Petroleum'!L4250</f>
        <v/>
      </c>
      <c r="E4251">
        <f>VLOOKUP('Input EIA Imports Petroleum'!$E4250,'EIA Petroleum Classification'!$A:$B,2,FALSE)</f>
        <v/>
      </c>
    </row>
    <row r="4252" spans="1:5">
      <c r="A4252">
        <f>YEAR(B4252)</f>
        <v/>
      </c>
      <c r="B4252">
        <f>'Input EIA Imports Petroleum'!A4251</f>
        <v/>
      </c>
      <c r="C4252">
        <f>'Input EIA Imports Petroleum'!K4251</f>
        <v/>
      </c>
      <c r="D4252">
        <f>'Input EIA Imports Petroleum'!L4251</f>
        <v/>
      </c>
      <c r="E4252">
        <f>VLOOKUP('Input EIA Imports Petroleum'!$E4251,'EIA Petroleum Classification'!$A:$B,2,FALSE)</f>
        <v/>
      </c>
    </row>
    <row r="4253" spans="1:5">
      <c r="A4253">
        <f>YEAR(B4253)</f>
        <v/>
      </c>
      <c r="B4253">
        <f>'Input EIA Imports Petroleum'!A4252</f>
        <v/>
      </c>
      <c r="C4253">
        <f>'Input EIA Imports Petroleum'!K4252</f>
        <v/>
      </c>
      <c r="D4253">
        <f>'Input EIA Imports Petroleum'!L4252</f>
        <v/>
      </c>
      <c r="E4253">
        <f>VLOOKUP('Input EIA Imports Petroleum'!$E4252,'EIA Petroleum Classification'!$A:$B,2,FALSE)</f>
        <v/>
      </c>
    </row>
    <row r="4254" spans="1:5">
      <c r="A4254">
        <f>YEAR(B4254)</f>
        <v/>
      </c>
      <c r="B4254">
        <f>'Input EIA Imports Petroleum'!A4253</f>
        <v/>
      </c>
      <c r="C4254">
        <f>'Input EIA Imports Petroleum'!K4253</f>
        <v/>
      </c>
      <c r="D4254">
        <f>'Input EIA Imports Petroleum'!L4253</f>
        <v/>
      </c>
      <c r="E4254">
        <f>VLOOKUP('Input EIA Imports Petroleum'!$E4253,'EIA Petroleum Classification'!$A:$B,2,FALSE)</f>
        <v/>
      </c>
    </row>
    <row r="4255" spans="1:5">
      <c r="A4255">
        <f>YEAR(B4255)</f>
        <v/>
      </c>
      <c r="B4255">
        <f>'Input EIA Imports Petroleum'!A4254</f>
        <v/>
      </c>
      <c r="C4255">
        <f>'Input EIA Imports Petroleum'!K4254</f>
        <v/>
      </c>
      <c r="D4255">
        <f>'Input EIA Imports Petroleum'!L4254</f>
        <v/>
      </c>
      <c r="E4255">
        <f>VLOOKUP('Input EIA Imports Petroleum'!$E4254,'EIA Petroleum Classification'!$A:$B,2,FALSE)</f>
        <v/>
      </c>
    </row>
    <row r="4256" spans="1:5">
      <c r="A4256">
        <f>YEAR(B4256)</f>
        <v/>
      </c>
      <c r="B4256">
        <f>'Input EIA Imports Petroleum'!A4255</f>
        <v/>
      </c>
      <c r="C4256">
        <f>'Input EIA Imports Petroleum'!K4255</f>
        <v/>
      </c>
      <c r="D4256">
        <f>'Input EIA Imports Petroleum'!L4255</f>
        <v/>
      </c>
      <c r="E4256">
        <f>VLOOKUP('Input EIA Imports Petroleum'!$E4255,'EIA Petroleum Classification'!$A:$B,2,FALSE)</f>
        <v/>
      </c>
    </row>
    <row r="4257" spans="1:5">
      <c r="A4257">
        <f>YEAR(B4257)</f>
        <v/>
      </c>
      <c r="B4257">
        <f>'Input EIA Imports Petroleum'!A4256</f>
        <v/>
      </c>
      <c r="C4257">
        <f>'Input EIA Imports Petroleum'!K4256</f>
        <v/>
      </c>
      <c r="D4257">
        <f>'Input EIA Imports Petroleum'!L4256</f>
        <v/>
      </c>
      <c r="E4257">
        <f>VLOOKUP('Input EIA Imports Petroleum'!$E4256,'EIA Petroleum Classification'!$A:$B,2,FALSE)</f>
        <v/>
      </c>
    </row>
    <row r="4258" spans="1:5">
      <c r="A4258">
        <f>YEAR(B4258)</f>
        <v/>
      </c>
      <c r="B4258">
        <f>'Input EIA Imports Petroleum'!A4257</f>
        <v/>
      </c>
      <c r="C4258">
        <f>'Input EIA Imports Petroleum'!K4257</f>
        <v/>
      </c>
      <c r="D4258">
        <f>'Input EIA Imports Petroleum'!L4257</f>
        <v/>
      </c>
      <c r="E4258">
        <f>VLOOKUP('Input EIA Imports Petroleum'!$E4257,'EIA Petroleum Classification'!$A:$B,2,FALSE)</f>
        <v/>
      </c>
    </row>
    <row r="4259" spans="1:5">
      <c r="A4259">
        <f>YEAR(B4259)</f>
        <v/>
      </c>
      <c r="B4259">
        <f>'Input EIA Imports Petroleum'!A4258</f>
        <v/>
      </c>
      <c r="C4259">
        <f>'Input EIA Imports Petroleum'!K4258</f>
        <v/>
      </c>
      <c r="D4259">
        <f>'Input EIA Imports Petroleum'!L4258</f>
        <v/>
      </c>
      <c r="E4259">
        <f>VLOOKUP('Input EIA Imports Petroleum'!$E4258,'EIA Petroleum Classification'!$A:$B,2,FALSE)</f>
        <v/>
      </c>
    </row>
    <row r="4260" spans="1:5">
      <c r="A4260">
        <f>YEAR(B4260)</f>
        <v/>
      </c>
      <c r="B4260">
        <f>'Input EIA Imports Petroleum'!A4259</f>
        <v/>
      </c>
      <c r="C4260">
        <f>'Input EIA Imports Petroleum'!K4259</f>
        <v/>
      </c>
      <c r="D4260">
        <f>'Input EIA Imports Petroleum'!L4259</f>
        <v/>
      </c>
      <c r="E4260">
        <f>VLOOKUP('Input EIA Imports Petroleum'!$E4259,'EIA Petroleum Classification'!$A:$B,2,FALSE)</f>
        <v/>
      </c>
    </row>
    <row r="4261" spans="1:5">
      <c r="A4261">
        <f>YEAR(B4261)</f>
        <v/>
      </c>
      <c r="B4261">
        <f>'Input EIA Imports Petroleum'!A4260</f>
        <v/>
      </c>
      <c r="C4261">
        <f>'Input EIA Imports Petroleum'!K4260</f>
        <v/>
      </c>
      <c r="D4261">
        <f>'Input EIA Imports Petroleum'!L4260</f>
        <v/>
      </c>
      <c r="E4261">
        <f>VLOOKUP('Input EIA Imports Petroleum'!$E4260,'EIA Petroleum Classification'!$A:$B,2,FALSE)</f>
        <v/>
      </c>
    </row>
    <row r="4262" spans="1:5">
      <c r="A4262">
        <f>YEAR(B4262)</f>
        <v/>
      </c>
      <c r="B4262">
        <f>'Input EIA Imports Petroleum'!A4261</f>
        <v/>
      </c>
      <c r="C4262">
        <f>'Input EIA Imports Petroleum'!K4261</f>
        <v/>
      </c>
      <c r="D4262">
        <f>'Input EIA Imports Petroleum'!L4261</f>
        <v/>
      </c>
      <c r="E4262">
        <f>VLOOKUP('Input EIA Imports Petroleum'!$E4261,'EIA Petroleum Classification'!$A:$B,2,FALSE)</f>
        <v/>
      </c>
    </row>
    <row r="4263" spans="1:5">
      <c r="A4263">
        <f>YEAR(B4263)</f>
        <v/>
      </c>
      <c r="B4263">
        <f>'Input EIA Imports Petroleum'!A4262</f>
        <v/>
      </c>
      <c r="C4263">
        <f>'Input EIA Imports Petroleum'!K4262</f>
        <v/>
      </c>
      <c r="D4263">
        <f>'Input EIA Imports Petroleum'!L4262</f>
        <v/>
      </c>
      <c r="E4263">
        <f>VLOOKUP('Input EIA Imports Petroleum'!$E4262,'EIA Petroleum Classification'!$A:$B,2,FALSE)</f>
        <v/>
      </c>
    </row>
    <row r="4264" spans="1:5">
      <c r="A4264">
        <f>YEAR(B4264)</f>
        <v/>
      </c>
      <c r="B4264">
        <f>'Input EIA Imports Petroleum'!A4263</f>
        <v/>
      </c>
      <c r="C4264">
        <f>'Input EIA Imports Petroleum'!K4263</f>
        <v/>
      </c>
      <c r="D4264">
        <f>'Input EIA Imports Petroleum'!L4263</f>
        <v/>
      </c>
      <c r="E4264">
        <f>VLOOKUP('Input EIA Imports Petroleum'!$E4263,'EIA Petroleum Classification'!$A:$B,2,FALSE)</f>
        <v/>
      </c>
    </row>
    <row r="4265" spans="1:5">
      <c r="A4265">
        <f>YEAR(B4265)</f>
        <v/>
      </c>
      <c r="B4265">
        <f>'Input EIA Imports Petroleum'!A4264</f>
        <v/>
      </c>
      <c r="C4265">
        <f>'Input EIA Imports Petroleum'!K4264</f>
        <v/>
      </c>
      <c r="D4265">
        <f>'Input EIA Imports Petroleum'!L4264</f>
        <v/>
      </c>
      <c r="E4265">
        <f>VLOOKUP('Input EIA Imports Petroleum'!$E4264,'EIA Petroleum Classification'!$A:$B,2,FALSE)</f>
        <v/>
      </c>
    </row>
    <row r="4266" spans="1:5">
      <c r="A4266">
        <f>YEAR(B4266)</f>
        <v/>
      </c>
      <c r="B4266">
        <f>'Input EIA Imports Petroleum'!A4265</f>
        <v/>
      </c>
      <c r="C4266">
        <f>'Input EIA Imports Petroleum'!K4265</f>
        <v/>
      </c>
      <c r="D4266">
        <f>'Input EIA Imports Petroleum'!L4265</f>
        <v/>
      </c>
      <c r="E4266">
        <f>VLOOKUP('Input EIA Imports Petroleum'!$E4265,'EIA Petroleum Classification'!$A:$B,2,FALSE)</f>
        <v/>
      </c>
    </row>
    <row r="4267" spans="1:5">
      <c r="A4267">
        <f>YEAR(B4267)</f>
        <v/>
      </c>
      <c r="B4267">
        <f>'Input EIA Imports Petroleum'!A4266</f>
        <v/>
      </c>
      <c r="C4267">
        <f>'Input EIA Imports Petroleum'!K4266</f>
        <v/>
      </c>
      <c r="D4267">
        <f>'Input EIA Imports Petroleum'!L4266</f>
        <v/>
      </c>
      <c r="E4267">
        <f>VLOOKUP('Input EIA Imports Petroleum'!$E4266,'EIA Petroleum Classification'!$A:$B,2,FALSE)</f>
        <v/>
      </c>
    </row>
    <row r="4268" spans="1:5">
      <c r="A4268">
        <f>YEAR(B4268)</f>
        <v/>
      </c>
      <c r="B4268">
        <f>'Input EIA Imports Petroleum'!A4267</f>
        <v/>
      </c>
      <c r="C4268">
        <f>'Input EIA Imports Petroleum'!K4267</f>
        <v/>
      </c>
      <c r="D4268">
        <f>'Input EIA Imports Petroleum'!L4267</f>
        <v/>
      </c>
      <c r="E4268">
        <f>VLOOKUP('Input EIA Imports Petroleum'!$E4267,'EIA Petroleum Classification'!$A:$B,2,FALSE)</f>
        <v/>
      </c>
    </row>
    <row r="4269" spans="1:5">
      <c r="A4269">
        <f>YEAR(B4269)</f>
        <v/>
      </c>
      <c r="B4269">
        <f>'Input EIA Imports Petroleum'!A4268</f>
        <v/>
      </c>
      <c r="C4269">
        <f>'Input EIA Imports Petroleum'!K4268</f>
        <v/>
      </c>
      <c r="D4269">
        <f>'Input EIA Imports Petroleum'!L4268</f>
        <v/>
      </c>
      <c r="E4269">
        <f>VLOOKUP('Input EIA Imports Petroleum'!$E4268,'EIA Petroleum Classification'!$A:$B,2,FALSE)</f>
        <v/>
      </c>
    </row>
    <row r="4270" spans="1:5">
      <c r="A4270">
        <f>YEAR(B4270)</f>
        <v/>
      </c>
      <c r="B4270">
        <f>'Input EIA Imports Petroleum'!A4269</f>
        <v/>
      </c>
      <c r="C4270">
        <f>'Input EIA Imports Petroleum'!K4269</f>
        <v/>
      </c>
      <c r="D4270">
        <f>'Input EIA Imports Petroleum'!L4269</f>
        <v/>
      </c>
      <c r="E4270">
        <f>VLOOKUP('Input EIA Imports Petroleum'!$E4269,'EIA Petroleum Classification'!$A:$B,2,FALSE)</f>
        <v/>
      </c>
    </row>
    <row r="4271" spans="1:5">
      <c r="A4271">
        <f>YEAR(B4271)</f>
        <v/>
      </c>
      <c r="B4271">
        <f>'Input EIA Imports Petroleum'!A4270</f>
        <v/>
      </c>
      <c r="C4271">
        <f>'Input EIA Imports Petroleum'!K4270</f>
        <v/>
      </c>
      <c r="D4271">
        <f>'Input EIA Imports Petroleum'!L4270</f>
        <v/>
      </c>
      <c r="E4271">
        <f>VLOOKUP('Input EIA Imports Petroleum'!$E4270,'EIA Petroleum Classification'!$A:$B,2,FALSE)</f>
        <v/>
      </c>
    </row>
    <row r="4272" spans="1:5">
      <c r="A4272">
        <f>YEAR(B4272)</f>
        <v/>
      </c>
      <c r="B4272">
        <f>'Input EIA Imports Petroleum'!A4271</f>
        <v/>
      </c>
      <c r="C4272">
        <f>'Input EIA Imports Petroleum'!K4271</f>
        <v/>
      </c>
      <c r="D4272">
        <f>'Input EIA Imports Petroleum'!L4271</f>
        <v/>
      </c>
      <c r="E4272">
        <f>VLOOKUP('Input EIA Imports Petroleum'!$E4271,'EIA Petroleum Classification'!$A:$B,2,FALSE)</f>
        <v/>
      </c>
    </row>
    <row r="4273" spans="1:5">
      <c r="A4273">
        <f>YEAR(B4273)</f>
        <v/>
      </c>
      <c r="B4273">
        <f>'Input EIA Imports Petroleum'!A4272</f>
        <v/>
      </c>
      <c r="C4273">
        <f>'Input EIA Imports Petroleum'!K4272</f>
        <v/>
      </c>
      <c r="D4273">
        <f>'Input EIA Imports Petroleum'!L4272</f>
        <v/>
      </c>
      <c r="E4273">
        <f>VLOOKUP('Input EIA Imports Petroleum'!$E4272,'EIA Petroleum Classification'!$A:$B,2,FALSE)</f>
        <v/>
      </c>
    </row>
    <row r="4274" spans="1:5">
      <c r="A4274">
        <f>YEAR(B4274)</f>
        <v/>
      </c>
      <c r="B4274">
        <f>'Input EIA Imports Petroleum'!A4273</f>
        <v/>
      </c>
      <c r="C4274">
        <f>'Input EIA Imports Petroleum'!K4273</f>
        <v/>
      </c>
      <c r="D4274">
        <f>'Input EIA Imports Petroleum'!L4273</f>
        <v/>
      </c>
      <c r="E4274">
        <f>VLOOKUP('Input EIA Imports Petroleum'!$E4273,'EIA Petroleum Classification'!$A:$B,2,FALSE)</f>
        <v/>
      </c>
    </row>
    <row r="4275" spans="1:5">
      <c r="A4275">
        <f>YEAR(B4275)</f>
        <v/>
      </c>
      <c r="B4275">
        <f>'Input EIA Imports Petroleum'!A4274</f>
        <v/>
      </c>
      <c r="C4275">
        <f>'Input EIA Imports Petroleum'!K4274</f>
        <v/>
      </c>
      <c r="D4275">
        <f>'Input EIA Imports Petroleum'!L4274</f>
        <v/>
      </c>
      <c r="E4275">
        <f>VLOOKUP('Input EIA Imports Petroleum'!$E4274,'EIA Petroleum Classification'!$A:$B,2,FALSE)</f>
        <v/>
      </c>
    </row>
    <row r="4276" spans="1:5">
      <c r="A4276">
        <f>YEAR(B4276)</f>
        <v/>
      </c>
      <c r="B4276">
        <f>'Input EIA Imports Petroleum'!A4275</f>
        <v/>
      </c>
      <c r="C4276">
        <f>'Input EIA Imports Petroleum'!K4275</f>
        <v/>
      </c>
      <c r="D4276">
        <f>'Input EIA Imports Petroleum'!L4275</f>
        <v/>
      </c>
      <c r="E4276">
        <f>VLOOKUP('Input EIA Imports Petroleum'!$E4275,'EIA Petroleum Classification'!$A:$B,2,FALSE)</f>
        <v/>
      </c>
    </row>
    <row r="4277" spans="1:5">
      <c r="A4277">
        <f>YEAR(B4277)</f>
        <v/>
      </c>
      <c r="B4277">
        <f>'Input EIA Imports Petroleum'!A4276</f>
        <v/>
      </c>
      <c r="C4277">
        <f>'Input EIA Imports Petroleum'!K4276</f>
        <v/>
      </c>
      <c r="D4277">
        <f>'Input EIA Imports Petroleum'!L4276</f>
        <v/>
      </c>
      <c r="E4277">
        <f>VLOOKUP('Input EIA Imports Petroleum'!$E4276,'EIA Petroleum Classification'!$A:$B,2,FALSE)</f>
        <v/>
      </c>
    </row>
    <row r="4278" spans="1:5">
      <c r="A4278">
        <f>YEAR(B4278)</f>
        <v/>
      </c>
      <c r="B4278">
        <f>'Input EIA Imports Petroleum'!A4277</f>
        <v/>
      </c>
      <c r="C4278">
        <f>'Input EIA Imports Petroleum'!K4277</f>
        <v/>
      </c>
      <c r="D4278">
        <f>'Input EIA Imports Petroleum'!L4277</f>
        <v/>
      </c>
      <c r="E4278">
        <f>VLOOKUP('Input EIA Imports Petroleum'!$E4277,'EIA Petroleum Classification'!$A:$B,2,FALSE)</f>
        <v/>
      </c>
    </row>
    <row r="4279" spans="1:5">
      <c r="A4279">
        <f>YEAR(B4279)</f>
        <v/>
      </c>
      <c r="B4279">
        <f>'Input EIA Imports Petroleum'!A4278</f>
        <v/>
      </c>
      <c r="C4279">
        <f>'Input EIA Imports Petroleum'!K4278</f>
        <v/>
      </c>
      <c r="D4279">
        <f>'Input EIA Imports Petroleum'!L4278</f>
        <v/>
      </c>
      <c r="E4279">
        <f>VLOOKUP('Input EIA Imports Petroleum'!$E4278,'EIA Petroleum Classification'!$A:$B,2,FALSE)</f>
        <v/>
      </c>
    </row>
    <row r="4280" spans="1:5">
      <c r="A4280">
        <f>YEAR(B4280)</f>
        <v/>
      </c>
      <c r="B4280">
        <f>'Input EIA Imports Petroleum'!A4279</f>
        <v/>
      </c>
      <c r="C4280">
        <f>'Input EIA Imports Petroleum'!K4279</f>
        <v/>
      </c>
      <c r="D4280">
        <f>'Input EIA Imports Petroleum'!L4279</f>
        <v/>
      </c>
      <c r="E4280">
        <f>VLOOKUP('Input EIA Imports Petroleum'!$E4279,'EIA Petroleum Classification'!$A:$B,2,FALSE)</f>
        <v/>
      </c>
    </row>
    <row r="4281" spans="1:5">
      <c r="A4281">
        <f>YEAR(B4281)</f>
        <v/>
      </c>
      <c r="B4281">
        <f>'Input EIA Imports Petroleum'!A4280</f>
        <v/>
      </c>
      <c r="C4281">
        <f>'Input EIA Imports Petroleum'!K4280</f>
        <v/>
      </c>
      <c r="D4281">
        <f>'Input EIA Imports Petroleum'!L4280</f>
        <v/>
      </c>
      <c r="E4281">
        <f>VLOOKUP('Input EIA Imports Petroleum'!$E4280,'EIA Petroleum Classification'!$A:$B,2,FALSE)</f>
        <v/>
      </c>
    </row>
    <row r="4282" spans="1:5">
      <c r="A4282">
        <f>YEAR(B4282)</f>
        <v/>
      </c>
      <c r="B4282">
        <f>'Input EIA Imports Petroleum'!A4281</f>
        <v/>
      </c>
      <c r="C4282">
        <f>'Input EIA Imports Petroleum'!K4281</f>
        <v/>
      </c>
      <c r="D4282">
        <f>'Input EIA Imports Petroleum'!L4281</f>
        <v/>
      </c>
      <c r="E4282">
        <f>VLOOKUP('Input EIA Imports Petroleum'!$E4281,'EIA Petroleum Classification'!$A:$B,2,FALSE)</f>
        <v/>
      </c>
    </row>
    <row r="4283" spans="1:5">
      <c r="A4283">
        <f>YEAR(B4283)</f>
        <v/>
      </c>
      <c r="B4283">
        <f>'Input EIA Imports Petroleum'!A4282</f>
        <v/>
      </c>
      <c r="C4283">
        <f>'Input EIA Imports Petroleum'!K4282</f>
        <v/>
      </c>
      <c r="D4283">
        <f>'Input EIA Imports Petroleum'!L4282</f>
        <v/>
      </c>
      <c r="E4283">
        <f>VLOOKUP('Input EIA Imports Petroleum'!$E4282,'EIA Petroleum Classification'!$A:$B,2,FALSE)</f>
        <v/>
      </c>
    </row>
    <row r="4284" spans="1:5">
      <c r="A4284">
        <f>YEAR(B4284)</f>
        <v/>
      </c>
      <c r="B4284">
        <f>'Input EIA Imports Petroleum'!A4283</f>
        <v/>
      </c>
      <c r="C4284">
        <f>'Input EIA Imports Petroleum'!K4283</f>
        <v/>
      </c>
      <c r="D4284">
        <f>'Input EIA Imports Petroleum'!L4283</f>
        <v/>
      </c>
      <c r="E4284">
        <f>VLOOKUP('Input EIA Imports Petroleum'!$E4283,'EIA Petroleum Classification'!$A:$B,2,FALSE)</f>
        <v/>
      </c>
    </row>
    <row r="4285" spans="1:5">
      <c r="A4285">
        <f>YEAR(B4285)</f>
        <v/>
      </c>
      <c r="B4285">
        <f>'Input EIA Imports Petroleum'!A4284</f>
        <v/>
      </c>
      <c r="C4285">
        <f>'Input EIA Imports Petroleum'!K4284</f>
        <v/>
      </c>
      <c r="D4285">
        <f>'Input EIA Imports Petroleum'!L4284</f>
        <v/>
      </c>
      <c r="E4285">
        <f>VLOOKUP('Input EIA Imports Petroleum'!$E4284,'EIA Petroleum Classification'!$A:$B,2,FALSE)</f>
        <v/>
      </c>
    </row>
    <row r="4286" spans="1:5">
      <c r="A4286">
        <f>YEAR(B4286)</f>
        <v/>
      </c>
      <c r="B4286">
        <f>'Input EIA Imports Petroleum'!A4285</f>
        <v/>
      </c>
      <c r="C4286">
        <f>'Input EIA Imports Petroleum'!K4285</f>
        <v/>
      </c>
      <c r="D4286">
        <f>'Input EIA Imports Petroleum'!L4285</f>
        <v/>
      </c>
      <c r="E4286">
        <f>VLOOKUP('Input EIA Imports Petroleum'!$E4285,'EIA Petroleum Classification'!$A:$B,2,FALSE)</f>
        <v/>
      </c>
    </row>
    <row r="4287" spans="1:5">
      <c r="A4287">
        <f>YEAR(B4287)</f>
        <v/>
      </c>
      <c r="B4287">
        <f>'Input EIA Imports Petroleum'!A4286</f>
        <v/>
      </c>
      <c r="C4287">
        <f>'Input EIA Imports Petroleum'!K4286</f>
        <v/>
      </c>
      <c r="D4287">
        <f>'Input EIA Imports Petroleum'!L4286</f>
        <v/>
      </c>
      <c r="E4287">
        <f>VLOOKUP('Input EIA Imports Petroleum'!$E4286,'EIA Petroleum Classification'!$A:$B,2,FALSE)</f>
        <v/>
      </c>
    </row>
    <row r="4288" spans="1:5">
      <c r="A4288">
        <f>YEAR(B4288)</f>
        <v/>
      </c>
      <c r="B4288">
        <f>'Input EIA Imports Petroleum'!A4287</f>
        <v/>
      </c>
      <c r="C4288">
        <f>'Input EIA Imports Petroleum'!K4287</f>
        <v/>
      </c>
      <c r="D4288">
        <f>'Input EIA Imports Petroleum'!L4287</f>
        <v/>
      </c>
      <c r="E4288">
        <f>VLOOKUP('Input EIA Imports Petroleum'!$E4287,'EIA Petroleum Classification'!$A:$B,2,FALSE)</f>
        <v/>
      </c>
    </row>
    <row r="4289" spans="1:5">
      <c r="A4289">
        <f>YEAR(B4289)</f>
        <v/>
      </c>
      <c r="B4289">
        <f>'Input EIA Imports Petroleum'!A4288</f>
        <v/>
      </c>
      <c r="C4289">
        <f>'Input EIA Imports Petroleum'!K4288</f>
        <v/>
      </c>
      <c r="D4289">
        <f>'Input EIA Imports Petroleum'!L4288</f>
        <v/>
      </c>
      <c r="E4289">
        <f>VLOOKUP('Input EIA Imports Petroleum'!$E4288,'EIA Petroleum Classification'!$A:$B,2,FALSE)</f>
        <v/>
      </c>
    </row>
    <row r="4290" spans="1:5">
      <c r="A4290">
        <f>YEAR(B4290)</f>
        <v/>
      </c>
      <c r="B4290">
        <f>'Input EIA Imports Petroleum'!A4289</f>
        <v/>
      </c>
      <c r="C4290">
        <f>'Input EIA Imports Petroleum'!K4289</f>
        <v/>
      </c>
      <c r="D4290">
        <f>'Input EIA Imports Petroleum'!L4289</f>
        <v/>
      </c>
      <c r="E4290">
        <f>VLOOKUP('Input EIA Imports Petroleum'!$E4289,'EIA Petroleum Classification'!$A:$B,2,FALSE)</f>
        <v/>
      </c>
    </row>
    <row r="4291" spans="1:5">
      <c r="A4291">
        <f>YEAR(B4291)</f>
        <v/>
      </c>
      <c r="B4291">
        <f>'Input EIA Imports Petroleum'!A4290</f>
        <v/>
      </c>
      <c r="C4291">
        <f>'Input EIA Imports Petroleum'!K4290</f>
        <v/>
      </c>
      <c r="D4291">
        <f>'Input EIA Imports Petroleum'!L4290</f>
        <v/>
      </c>
      <c r="E4291">
        <f>VLOOKUP('Input EIA Imports Petroleum'!$E4290,'EIA Petroleum Classification'!$A:$B,2,FALSE)</f>
        <v/>
      </c>
    </row>
    <row r="4292" spans="1:5">
      <c r="A4292">
        <f>YEAR(B4292)</f>
        <v/>
      </c>
      <c r="B4292">
        <f>'Input EIA Imports Petroleum'!A4291</f>
        <v/>
      </c>
      <c r="C4292">
        <f>'Input EIA Imports Petroleum'!K4291</f>
        <v/>
      </c>
      <c r="D4292">
        <f>'Input EIA Imports Petroleum'!L4291</f>
        <v/>
      </c>
      <c r="E4292">
        <f>VLOOKUP('Input EIA Imports Petroleum'!$E4291,'EIA Petroleum Classification'!$A:$B,2,FALSE)</f>
        <v/>
      </c>
    </row>
    <row r="4293" spans="1:5">
      <c r="A4293">
        <f>YEAR(B4293)</f>
        <v/>
      </c>
      <c r="B4293">
        <f>'Input EIA Imports Petroleum'!A4292</f>
        <v/>
      </c>
      <c r="C4293">
        <f>'Input EIA Imports Petroleum'!K4292</f>
        <v/>
      </c>
      <c r="D4293">
        <f>'Input EIA Imports Petroleum'!L4292</f>
        <v/>
      </c>
      <c r="E4293">
        <f>VLOOKUP('Input EIA Imports Petroleum'!$E4292,'EIA Petroleum Classification'!$A:$B,2,FALSE)</f>
        <v/>
      </c>
    </row>
    <row r="4294" spans="1:5">
      <c r="A4294">
        <f>YEAR(B4294)</f>
        <v/>
      </c>
      <c r="B4294">
        <f>'Input EIA Imports Petroleum'!A4293</f>
        <v/>
      </c>
      <c r="C4294">
        <f>'Input EIA Imports Petroleum'!K4293</f>
        <v/>
      </c>
      <c r="D4294">
        <f>'Input EIA Imports Petroleum'!L4293</f>
        <v/>
      </c>
      <c r="E4294">
        <f>VLOOKUP('Input EIA Imports Petroleum'!$E4293,'EIA Petroleum Classification'!$A:$B,2,FALSE)</f>
        <v/>
      </c>
    </row>
    <row r="4295" spans="1:5">
      <c r="A4295">
        <f>YEAR(B4295)</f>
        <v/>
      </c>
      <c r="B4295">
        <f>'Input EIA Imports Petroleum'!A4294</f>
        <v/>
      </c>
      <c r="C4295">
        <f>'Input EIA Imports Petroleum'!K4294</f>
        <v/>
      </c>
      <c r="D4295">
        <f>'Input EIA Imports Petroleum'!L4294</f>
        <v/>
      </c>
      <c r="E4295">
        <f>VLOOKUP('Input EIA Imports Petroleum'!$E4294,'EIA Petroleum Classification'!$A:$B,2,FALSE)</f>
        <v/>
      </c>
    </row>
    <row r="4296" spans="1:5">
      <c r="A4296">
        <f>YEAR(B4296)</f>
        <v/>
      </c>
      <c r="B4296">
        <f>'Input EIA Imports Petroleum'!A4295</f>
        <v/>
      </c>
      <c r="C4296">
        <f>'Input EIA Imports Petroleum'!K4295</f>
        <v/>
      </c>
      <c r="D4296">
        <f>'Input EIA Imports Petroleum'!L4295</f>
        <v/>
      </c>
      <c r="E4296">
        <f>VLOOKUP('Input EIA Imports Petroleum'!$E4295,'EIA Petroleum Classification'!$A:$B,2,FALSE)</f>
        <v/>
      </c>
    </row>
    <row r="4297" spans="1:5">
      <c r="A4297">
        <f>YEAR(B4297)</f>
        <v/>
      </c>
      <c r="B4297">
        <f>'Input EIA Imports Petroleum'!A4296</f>
        <v/>
      </c>
      <c r="C4297">
        <f>'Input EIA Imports Petroleum'!K4296</f>
        <v/>
      </c>
      <c r="D4297">
        <f>'Input EIA Imports Petroleum'!L4296</f>
        <v/>
      </c>
      <c r="E4297">
        <f>VLOOKUP('Input EIA Imports Petroleum'!$E4296,'EIA Petroleum Classification'!$A:$B,2,FALSE)</f>
        <v/>
      </c>
    </row>
    <row r="4298" spans="1:5">
      <c r="A4298">
        <f>YEAR(B4298)</f>
        <v/>
      </c>
      <c r="B4298">
        <f>'Input EIA Imports Petroleum'!A4297</f>
        <v/>
      </c>
      <c r="C4298">
        <f>'Input EIA Imports Petroleum'!K4297</f>
        <v/>
      </c>
      <c r="D4298">
        <f>'Input EIA Imports Petroleum'!L4297</f>
        <v/>
      </c>
      <c r="E4298">
        <f>VLOOKUP('Input EIA Imports Petroleum'!$E4297,'EIA Petroleum Classification'!$A:$B,2,FALSE)</f>
        <v/>
      </c>
    </row>
    <row r="4299" spans="1:5">
      <c r="A4299">
        <f>YEAR(B4299)</f>
        <v/>
      </c>
      <c r="B4299">
        <f>'Input EIA Imports Petroleum'!A4298</f>
        <v/>
      </c>
      <c r="C4299">
        <f>'Input EIA Imports Petroleum'!K4298</f>
        <v/>
      </c>
      <c r="D4299">
        <f>'Input EIA Imports Petroleum'!L4298</f>
        <v/>
      </c>
      <c r="E4299">
        <f>VLOOKUP('Input EIA Imports Petroleum'!$E4298,'EIA Petroleum Classification'!$A:$B,2,FALSE)</f>
        <v/>
      </c>
    </row>
    <row r="4300" spans="1:5">
      <c r="A4300">
        <f>YEAR(B4300)</f>
        <v/>
      </c>
      <c r="B4300">
        <f>'Input EIA Imports Petroleum'!A4299</f>
        <v/>
      </c>
      <c r="C4300">
        <f>'Input EIA Imports Petroleum'!K4299</f>
        <v/>
      </c>
      <c r="D4300">
        <f>'Input EIA Imports Petroleum'!L4299</f>
        <v/>
      </c>
      <c r="E4300">
        <f>VLOOKUP('Input EIA Imports Petroleum'!$E4299,'EIA Petroleum Classification'!$A:$B,2,FALSE)</f>
        <v/>
      </c>
    </row>
    <row r="4301" spans="1:5">
      <c r="A4301">
        <f>YEAR(B4301)</f>
        <v/>
      </c>
      <c r="B4301">
        <f>'Input EIA Imports Petroleum'!A4300</f>
        <v/>
      </c>
      <c r="C4301">
        <f>'Input EIA Imports Petroleum'!K4300</f>
        <v/>
      </c>
      <c r="D4301">
        <f>'Input EIA Imports Petroleum'!L4300</f>
        <v/>
      </c>
      <c r="E4301">
        <f>VLOOKUP('Input EIA Imports Petroleum'!$E4300,'EIA Petroleum Classification'!$A:$B,2,FALSE)</f>
        <v/>
      </c>
    </row>
    <row r="4302" spans="1:5">
      <c r="A4302">
        <f>YEAR(B4302)</f>
        <v/>
      </c>
      <c r="B4302">
        <f>'Input EIA Imports Petroleum'!A4301</f>
        <v/>
      </c>
      <c r="C4302">
        <f>'Input EIA Imports Petroleum'!K4301</f>
        <v/>
      </c>
      <c r="D4302">
        <f>'Input EIA Imports Petroleum'!L4301</f>
        <v/>
      </c>
      <c r="E4302">
        <f>VLOOKUP('Input EIA Imports Petroleum'!$E4301,'EIA Petroleum Classification'!$A:$B,2,FALSE)</f>
        <v/>
      </c>
    </row>
    <row r="4303" spans="1:5">
      <c r="A4303">
        <f>YEAR(B4303)</f>
        <v/>
      </c>
      <c r="B4303">
        <f>'Input EIA Imports Petroleum'!A4302</f>
        <v/>
      </c>
      <c r="C4303">
        <f>'Input EIA Imports Petroleum'!K4302</f>
        <v/>
      </c>
      <c r="D4303">
        <f>'Input EIA Imports Petroleum'!L4302</f>
        <v/>
      </c>
      <c r="E4303">
        <f>VLOOKUP('Input EIA Imports Petroleum'!$E4302,'EIA Petroleum Classification'!$A:$B,2,FALSE)</f>
        <v/>
      </c>
    </row>
    <row r="4304" spans="1:5">
      <c r="A4304">
        <f>YEAR(B4304)</f>
        <v/>
      </c>
      <c r="B4304">
        <f>'Input EIA Imports Petroleum'!A4303</f>
        <v/>
      </c>
      <c r="C4304">
        <f>'Input EIA Imports Petroleum'!K4303</f>
        <v/>
      </c>
      <c r="D4304">
        <f>'Input EIA Imports Petroleum'!L4303</f>
        <v/>
      </c>
      <c r="E4304">
        <f>VLOOKUP('Input EIA Imports Petroleum'!$E4303,'EIA Petroleum Classification'!$A:$B,2,FALSE)</f>
        <v/>
      </c>
    </row>
    <row r="4305" spans="1:5">
      <c r="A4305">
        <f>YEAR(B4305)</f>
        <v/>
      </c>
      <c r="B4305">
        <f>'Input EIA Imports Petroleum'!A4304</f>
        <v/>
      </c>
      <c r="C4305">
        <f>'Input EIA Imports Petroleum'!K4304</f>
        <v/>
      </c>
      <c r="D4305">
        <f>'Input EIA Imports Petroleum'!L4304</f>
        <v/>
      </c>
      <c r="E4305">
        <f>VLOOKUP('Input EIA Imports Petroleum'!$E4304,'EIA Petroleum Classification'!$A:$B,2,FALSE)</f>
        <v/>
      </c>
    </row>
    <row r="4306" spans="1:5">
      <c r="A4306">
        <f>YEAR(B4306)</f>
        <v/>
      </c>
      <c r="B4306">
        <f>'Input EIA Imports Petroleum'!A4305</f>
        <v/>
      </c>
      <c r="C4306">
        <f>'Input EIA Imports Petroleum'!K4305</f>
        <v/>
      </c>
      <c r="D4306">
        <f>'Input EIA Imports Petroleum'!L4305</f>
        <v/>
      </c>
      <c r="E4306">
        <f>VLOOKUP('Input EIA Imports Petroleum'!$E4305,'EIA Petroleum Classification'!$A:$B,2,FALSE)</f>
        <v/>
      </c>
    </row>
    <row r="4307" spans="1:5">
      <c r="A4307">
        <f>YEAR(B4307)</f>
        <v/>
      </c>
      <c r="B4307">
        <f>'Input EIA Imports Petroleum'!A4306</f>
        <v/>
      </c>
      <c r="C4307">
        <f>'Input EIA Imports Petroleum'!K4306</f>
        <v/>
      </c>
      <c r="D4307">
        <f>'Input EIA Imports Petroleum'!L4306</f>
        <v/>
      </c>
      <c r="E4307">
        <f>VLOOKUP('Input EIA Imports Petroleum'!$E4306,'EIA Petroleum Classification'!$A:$B,2,FALSE)</f>
        <v/>
      </c>
    </row>
    <row r="4308" spans="1:5">
      <c r="A4308">
        <f>YEAR(B4308)</f>
        <v/>
      </c>
      <c r="B4308">
        <f>'Input EIA Imports Petroleum'!A4307</f>
        <v/>
      </c>
      <c r="C4308">
        <f>'Input EIA Imports Petroleum'!K4307</f>
        <v/>
      </c>
      <c r="D4308">
        <f>'Input EIA Imports Petroleum'!L4307</f>
        <v/>
      </c>
      <c r="E4308">
        <f>VLOOKUP('Input EIA Imports Petroleum'!$E4307,'EIA Petroleum Classification'!$A:$B,2,FALSE)</f>
        <v/>
      </c>
    </row>
    <row r="4309" spans="1:5">
      <c r="A4309">
        <f>YEAR(B4309)</f>
        <v/>
      </c>
      <c r="B4309">
        <f>'Input EIA Imports Petroleum'!A4308</f>
        <v/>
      </c>
      <c r="C4309">
        <f>'Input EIA Imports Petroleum'!K4308</f>
        <v/>
      </c>
      <c r="D4309">
        <f>'Input EIA Imports Petroleum'!L4308</f>
        <v/>
      </c>
      <c r="E4309">
        <f>VLOOKUP('Input EIA Imports Petroleum'!$E4308,'EIA Petroleum Classification'!$A:$B,2,FALSE)</f>
        <v/>
      </c>
    </row>
    <row r="4310" spans="1:5">
      <c r="A4310">
        <f>YEAR(B4310)</f>
        <v/>
      </c>
      <c r="B4310">
        <f>'Input EIA Imports Petroleum'!A4309</f>
        <v/>
      </c>
      <c r="C4310">
        <f>'Input EIA Imports Petroleum'!K4309</f>
        <v/>
      </c>
      <c r="D4310">
        <f>'Input EIA Imports Petroleum'!L4309</f>
        <v/>
      </c>
      <c r="E4310">
        <f>VLOOKUP('Input EIA Imports Petroleum'!$E4309,'EIA Petroleum Classification'!$A:$B,2,FALSE)</f>
        <v/>
      </c>
    </row>
    <row r="4311" spans="1:5">
      <c r="A4311">
        <f>YEAR(B4311)</f>
        <v/>
      </c>
      <c r="B4311">
        <f>'Input EIA Imports Petroleum'!A4310</f>
        <v/>
      </c>
      <c r="C4311">
        <f>'Input EIA Imports Petroleum'!K4310</f>
        <v/>
      </c>
      <c r="D4311">
        <f>'Input EIA Imports Petroleum'!L4310</f>
        <v/>
      </c>
      <c r="E4311">
        <f>VLOOKUP('Input EIA Imports Petroleum'!$E4310,'EIA Petroleum Classification'!$A:$B,2,FALSE)</f>
        <v/>
      </c>
    </row>
    <row r="4312" spans="1:5">
      <c r="A4312">
        <f>YEAR(B4312)</f>
        <v/>
      </c>
      <c r="B4312">
        <f>'Input EIA Imports Petroleum'!A4311</f>
        <v/>
      </c>
      <c r="C4312">
        <f>'Input EIA Imports Petroleum'!K4311</f>
        <v/>
      </c>
      <c r="D4312">
        <f>'Input EIA Imports Petroleum'!L4311</f>
        <v/>
      </c>
      <c r="E4312">
        <f>VLOOKUP('Input EIA Imports Petroleum'!$E4311,'EIA Petroleum Classification'!$A:$B,2,FALSE)</f>
        <v/>
      </c>
    </row>
    <row r="4313" spans="1:5">
      <c r="A4313">
        <f>YEAR(B4313)</f>
        <v/>
      </c>
      <c r="B4313">
        <f>'Input EIA Imports Petroleum'!A4312</f>
        <v/>
      </c>
      <c r="C4313">
        <f>'Input EIA Imports Petroleum'!K4312</f>
        <v/>
      </c>
      <c r="D4313">
        <f>'Input EIA Imports Petroleum'!L4312</f>
        <v/>
      </c>
      <c r="E4313">
        <f>VLOOKUP('Input EIA Imports Petroleum'!$E4312,'EIA Petroleum Classification'!$A:$B,2,FALSE)</f>
        <v/>
      </c>
    </row>
    <row r="4314" spans="1:5">
      <c r="A4314">
        <f>YEAR(B4314)</f>
        <v/>
      </c>
      <c r="B4314">
        <f>'Input EIA Imports Petroleum'!A4313</f>
        <v/>
      </c>
      <c r="C4314">
        <f>'Input EIA Imports Petroleum'!K4313</f>
        <v/>
      </c>
      <c r="D4314">
        <f>'Input EIA Imports Petroleum'!L4313</f>
        <v/>
      </c>
      <c r="E4314">
        <f>VLOOKUP('Input EIA Imports Petroleum'!$E4313,'EIA Petroleum Classification'!$A:$B,2,FALSE)</f>
        <v/>
      </c>
    </row>
    <row r="4315" spans="1:5">
      <c r="A4315">
        <f>YEAR(B4315)</f>
        <v/>
      </c>
      <c r="B4315">
        <f>'Input EIA Imports Petroleum'!A4314</f>
        <v/>
      </c>
      <c r="C4315">
        <f>'Input EIA Imports Petroleum'!K4314</f>
        <v/>
      </c>
      <c r="D4315">
        <f>'Input EIA Imports Petroleum'!L4314</f>
        <v/>
      </c>
      <c r="E4315">
        <f>VLOOKUP('Input EIA Imports Petroleum'!$E4314,'EIA Petroleum Classification'!$A:$B,2,FALSE)</f>
        <v/>
      </c>
    </row>
    <row r="4316" spans="1:5">
      <c r="A4316">
        <f>YEAR(B4316)</f>
        <v/>
      </c>
      <c r="B4316">
        <f>'Input EIA Imports Petroleum'!A4315</f>
        <v/>
      </c>
      <c r="C4316">
        <f>'Input EIA Imports Petroleum'!K4315</f>
        <v/>
      </c>
      <c r="D4316">
        <f>'Input EIA Imports Petroleum'!L4315</f>
        <v/>
      </c>
      <c r="E4316">
        <f>VLOOKUP('Input EIA Imports Petroleum'!$E4315,'EIA Petroleum Classification'!$A:$B,2,FALSE)</f>
        <v/>
      </c>
    </row>
    <row r="4317" spans="1:5">
      <c r="A4317">
        <f>YEAR(B4317)</f>
        <v/>
      </c>
      <c r="B4317">
        <f>'Input EIA Imports Petroleum'!A4316</f>
        <v/>
      </c>
      <c r="C4317">
        <f>'Input EIA Imports Petroleum'!K4316</f>
        <v/>
      </c>
      <c r="D4317">
        <f>'Input EIA Imports Petroleum'!L4316</f>
        <v/>
      </c>
      <c r="E4317">
        <f>VLOOKUP('Input EIA Imports Petroleum'!$E4316,'EIA Petroleum Classification'!$A:$B,2,FALSE)</f>
        <v/>
      </c>
    </row>
    <row r="4318" spans="1:5">
      <c r="A4318">
        <f>YEAR(B4318)</f>
        <v/>
      </c>
      <c r="B4318">
        <f>'Input EIA Imports Petroleum'!A4317</f>
        <v/>
      </c>
      <c r="C4318">
        <f>'Input EIA Imports Petroleum'!K4317</f>
        <v/>
      </c>
      <c r="D4318">
        <f>'Input EIA Imports Petroleum'!L4317</f>
        <v/>
      </c>
      <c r="E4318">
        <f>VLOOKUP('Input EIA Imports Petroleum'!$E4317,'EIA Petroleum Classification'!$A:$B,2,FALSE)</f>
        <v/>
      </c>
    </row>
    <row r="4319" spans="1:5">
      <c r="A4319">
        <f>YEAR(B4319)</f>
        <v/>
      </c>
      <c r="B4319">
        <f>'Input EIA Imports Petroleum'!A4318</f>
        <v/>
      </c>
      <c r="C4319">
        <f>'Input EIA Imports Petroleum'!K4318</f>
        <v/>
      </c>
      <c r="D4319">
        <f>'Input EIA Imports Petroleum'!L4318</f>
        <v/>
      </c>
      <c r="E4319">
        <f>VLOOKUP('Input EIA Imports Petroleum'!$E4318,'EIA Petroleum Classification'!$A:$B,2,FALSE)</f>
        <v/>
      </c>
    </row>
    <row r="4320" spans="1:5">
      <c r="A4320">
        <f>YEAR(B4320)</f>
        <v/>
      </c>
      <c r="B4320">
        <f>'Input EIA Imports Petroleum'!A4319</f>
        <v/>
      </c>
      <c r="C4320">
        <f>'Input EIA Imports Petroleum'!K4319</f>
        <v/>
      </c>
      <c r="D4320">
        <f>'Input EIA Imports Petroleum'!L4319</f>
        <v/>
      </c>
      <c r="E4320">
        <f>VLOOKUP('Input EIA Imports Petroleum'!$E4319,'EIA Petroleum Classification'!$A:$B,2,FALSE)</f>
        <v/>
      </c>
    </row>
    <row r="4321" spans="1:5">
      <c r="A4321">
        <f>YEAR(B4321)</f>
        <v/>
      </c>
      <c r="B4321">
        <f>'Input EIA Imports Petroleum'!A4320</f>
        <v/>
      </c>
      <c r="C4321">
        <f>'Input EIA Imports Petroleum'!K4320</f>
        <v/>
      </c>
      <c r="D4321">
        <f>'Input EIA Imports Petroleum'!L4320</f>
        <v/>
      </c>
      <c r="E4321">
        <f>VLOOKUP('Input EIA Imports Petroleum'!$E4320,'EIA Petroleum Classification'!$A:$B,2,FALSE)</f>
        <v/>
      </c>
    </row>
    <row r="4322" spans="1:5">
      <c r="A4322">
        <f>YEAR(B4322)</f>
        <v/>
      </c>
      <c r="B4322">
        <f>'Input EIA Imports Petroleum'!A4321</f>
        <v/>
      </c>
      <c r="C4322">
        <f>'Input EIA Imports Petroleum'!K4321</f>
        <v/>
      </c>
      <c r="D4322">
        <f>'Input EIA Imports Petroleum'!L4321</f>
        <v/>
      </c>
      <c r="E4322">
        <f>VLOOKUP('Input EIA Imports Petroleum'!$E4321,'EIA Petroleum Classification'!$A:$B,2,FALSE)</f>
        <v/>
      </c>
    </row>
    <row r="4323" spans="1:5">
      <c r="A4323">
        <f>YEAR(B4323)</f>
        <v/>
      </c>
      <c r="B4323">
        <f>'Input EIA Imports Petroleum'!A4322</f>
        <v/>
      </c>
      <c r="C4323">
        <f>'Input EIA Imports Petroleum'!K4322</f>
        <v/>
      </c>
      <c r="D4323">
        <f>'Input EIA Imports Petroleum'!L4322</f>
        <v/>
      </c>
      <c r="E4323">
        <f>VLOOKUP('Input EIA Imports Petroleum'!$E4322,'EIA Petroleum Classification'!$A:$B,2,FALSE)</f>
        <v/>
      </c>
    </row>
    <row r="4324" spans="1:5">
      <c r="A4324">
        <f>YEAR(B4324)</f>
        <v/>
      </c>
      <c r="B4324">
        <f>'Input EIA Imports Petroleum'!A4323</f>
        <v/>
      </c>
      <c r="C4324">
        <f>'Input EIA Imports Petroleum'!K4323</f>
        <v/>
      </c>
      <c r="D4324">
        <f>'Input EIA Imports Petroleum'!L4323</f>
        <v/>
      </c>
      <c r="E4324">
        <f>VLOOKUP('Input EIA Imports Petroleum'!$E4323,'EIA Petroleum Classification'!$A:$B,2,FALSE)</f>
        <v/>
      </c>
    </row>
    <row r="4325" spans="1:5">
      <c r="A4325">
        <f>YEAR(B4325)</f>
        <v/>
      </c>
      <c r="B4325">
        <f>'Input EIA Imports Petroleum'!A4324</f>
        <v/>
      </c>
      <c r="C4325">
        <f>'Input EIA Imports Petroleum'!K4324</f>
        <v/>
      </c>
      <c r="D4325">
        <f>'Input EIA Imports Petroleum'!L4324</f>
        <v/>
      </c>
      <c r="E4325">
        <f>VLOOKUP('Input EIA Imports Petroleum'!$E4324,'EIA Petroleum Classification'!$A:$B,2,FALSE)</f>
        <v/>
      </c>
    </row>
    <row r="4326" spans="1:5">
      <c r="A4326">
        <f>YEAR(B4326)</f>
        <v/>
      </c>
      <c r="B4326">
        <f>'Input EIA Imports Petroleum'!A4325</f>
        <v/>
      </c>
      <c r="C4326">
        <f>'Input EIA Imports Petroleum'!K4325</f>
        <v/>
      </c>
      <c r="D4326">
        <f>'Input EIA Imports Petroleum'!L4325</f>
        <v/>
      </c>
      <c r="E4326">
        <f>VLOOKUP('Input EIA Imports Petroleum'!$E4325,'EIA Petroleum Classification'!$A:$B,2,FALSE)</f>
        <v/>
      </c>
    </row>
    <row r="4327" spans="1:5">
      <c r="A4327">
        <f>YEAR(B4327)</f>
        <v/>
      </c>
      <c r="B4327">
        <f>'Input EIA Imports Petroleum'!A4326</f>
        <v/>
      </c>
      <c r="C4327">
        <f>'Input EIA Imports Petroleum'!K4326</f>
        <v/>
      </c>
      <c r="D4327">
        <f>'Input EIA Imports Petroleum'!L4326</f>
        <v/>
      </c>
      <c r="E4327">
        <f>VLOOKUP('Input EIA Imports Petroleum'!$E4326,'EIA Petroleum Classification'!$A:$B,2,FALSE)</f>
        <v/>
      </c>
    </row>
    <row r="4328" spans="1:5">
      <c r="A4328">
        <f>YEAR(B4328)</f>
        <v/>
      </c>
      <c r="B4328">
        <f>'Input EIA Imports Petroleum'!A4327</f>
        <v/>
      </c>
      <c r="C4328">
        <f>'Input EIA Imports Petroleum'!K4327</f>
        <v/>
      </c>
      <c r="D4328">
        <f>'Input EIA Imports Petroleum'!L4327</f>
        <v/>
      </c>
      <c r="E4328">
        <f>VLOOKUP('Input EIA Imports Petroleum'!$E4327,'EIA Petroleum Classification'!$A:$B,2,FALSE)</f>
        <v/>
      </c>
    </row>
    <row r="4329" spans="1:5">
      <c r="A4329">
        <f>YEAR(B4329)</f>
        <v/>
      </c>
      <c r="B4329">
        <f>'Input EIA Imports Petroleum'!A4328</f>
        <v/>
      </c>
      <c r="C4329">
        <f>'Input EIA Imports Petroleum'!K4328</f>
        <v/>
      </c>
      <c r="D4329">
        <f>'Input EIA Imports Petroleum'!L4328</f>
        <v/>
      </c>
      <c r="E4329">
        <f>VLOOKUP('Input EIA Imports Petroleum'!$E4328,'EIA Petroleum Classification'!$A:$B,2,FALSE)</f>
        <v/>
      </c>
    </row>
    <row r="4330" spans="1:5">
      <c r="A4330">
        <f>YEAR(B4330)</f>
        <v/>
      </c>
      <c r="B4330">
        <f>'Input EIA Imports Petroleum'!A4329</f>
        <v/>
      </c>
      <c r="C4330">
        <f>'Input EIA Imports Petroleum'!K4329</f>
        <v/>
      </c>
      <c r="D4330">
        <f>'Input EIA Imports Petroleum'!L4329</f>
        <v/>
      </c>
      <c r="E4330">
        <f>VLOOKUP('Input EIA Imports Petroleum'!$E4329,'EIA Petroleum Classification'!$A:$B,2,FALSE)</f>
        <v/>
      </c>
    </row>
    <row r="4331" spans="1:5">
      <c r="A4331">
        <f>YEAR(B4331)</f>
        <v/>
      </c>
      <c r="B4331">
        <f>'Input EIA Imports Petroleum'!A4330</f>
        <v/>
      </c>
      <c r="C4331">
        <f>'Input EIA Imports Petroleum'!K4330</f>
        <v/>
      </c>
      <c r="D4331">
        <f>'Input EIA Imports Petroleum'!L4330</f>
        <v/>
      </c>
      <c r="E4331">
        <f>VLOOKUP('Input EIA Imports Petroleum'!$E4330,'EIA Petroleum Classification'!$A:$B,2,FALSE)</f>
        <v/>
      </c>
    </row>
    <row r="4332" spans="1:5">
      <c r="A4332">
        <f>YEAR(B4332)</f>
        <v/>
      </c>
      <c r="B4332">
        <f>'Input EIA Imports Petroleum'!A4331</f>
        <v/>
      </c>
      <c r="C4332">
        <f>'Input EIA Imports Petroleum'!K4331</f>
        <v/>
      </c>
      <c r="D4332">
        <f>'Input EIA Imports Petroleum'!L4331</f>
        <v/>
      </c>
      <c r="E4332">
        <f>VLOOKUP('Input EIA Imports Petroleum'!$E4331,'EIA Petroleum Classification'!$A:$B,2,FALSE)</f>
        <v/>
      </c>
    </row>
    <row r="4333" spans="1:5">
      <c r="A4333">
        <f>YEAR(B4333)</f>
        <v/>
      </c>
      <c r="B4333">
        <f>'Input EIA Imports Petroleum'!A4332</f>
        <v/>
      </c>
      <c r="C4333">
        <f>'Input EIA Imports Petroleum'!K4332</f>
        <v/>
      </c>
      <c r="D4333">
        <f>'Input EIA Imports Petroleum'!L4332</f>
        <v/>
      </c>
      <c r="E4333">
        <f>VLOOKUP('Input EIA Imports Petroleum'!$E4332,'EIA Petroleum Classification'!$A:$B,2,FALSE)</f>
        <v/>
      </c>
    </row>
    <row r="4334" spans="1:5">
      <c r="A4334">
        <f>YEAR(B4334)</f>
        <v/>
      </c>
      <c r="B4334">
        <f>'Input EIA Imports Petroleum'!A4333</f>
        <v/>
      </c>
      <c r="C4334">
        <f>'Input EIA Imports Petroleum'!K4333</f>
        <v/>
      </c>
      <c r="D4334">
        <f>'Input EIA Imports Petroleum'!L4333</f>
        <v/>
      </c>
      <c r="E4334">
        <f>VLOOKUP('Input EIA Imports Petroleum'!$E4333,'EIA Petroleum Classification'!$A:$B,2,FALSE)</f>
        <v/>
      </c>
    </row>
    <row r="4335" spans="1:5">
      <c r="A4335">
        <f>YEAR(B4335)</f>
        <v/>
      </c>
      <c r="B4335">
        <f>'Input EIA Imports Petroleum'!A4334</f>
        <v/>
      </c>
      <c r="C4335">
        <f>'Input EIA Imports Petroleum'!K4334</f>
        <v/>
      </c>
      <c r="D4335">
        <f>'Input EIA Imports Petroleum'!L4334</f>
        <v/>
      </c>
      <c r="E4335">
        <f>VLOOKUP('Input EIA Imports Petroleum'!$E4334,'EIA Petroleum Classification'!$A:$B,2,FALSE)</f>
        <v/>
      </c>
    </row>
    <row r="4336" spans="1:5">
      <c r="A4336">
        <f>YEAR(B4336)</f>
        <v/>
      </c>
      <c r="B4336">
        <f>'Input EIA Imports Petroleum'!A4335</f>
        <v/>
      </c>
      <c r="C4336">
        <f>'Input EIA Imports Petroleum'!K4335</f>
        <v/>
      </c>
      <c r="D4336">
        <f>'Input EIA Imports Petroleum'!L4335</f>
        <v/>
      </c>
      <c r="E4336">
        <f>VLOOKUP('Input EIA Imports Petroleum'!$E4335,'EIA Petroleum Classification'!$A:$B,2,FALSE)</f>
        <v/>
      </c>
    </row>
    <row r="4337" spans="1:5">
      <c r="A4337">
        <f>YEAR(B4337)</f>
        <v/>
      </c>
      <c r="B4337">
        <f>'Input EIA Imports Petroleum'!A4336</f>
        <v/>
      </c>
      <c r="C4337">
        <f>'Input EIA Imports Petroleum'!K4336</f>
        <v/>
      </c>
      <c r="D4337">
        <f>'Input EIA Imports Petroleum'!L4336</f>
        <v/>
      </c>
      <c r="E4337">
        <f>VLOOKUP('Input EIA Imports Petroleum'!$E4336,'EIA Petroleum Classification'!$A:$B,2,FALSE)</f>
        <v/>
      </c>
    </row>
    <row r="4338" spans="1:5">
      <c r="A4338">
        <f>YEAR(B4338)</f>
        <v/>
      </c>
      <c r="B4338">
        <f>'Input EIA Imports Petroleum'!A4337</f>
        <v/>
      </c>
      <c r="C4338">
        <f>'Input EIA Imports Petroleum'!K4337</f>
        <v/>
      </c>
      <c r="D4338">
        <f>'Input EIA Imports Petroleum'!L4337</f>
        <v/>
      </c>
      <c r="E4338">
        <f>VLOOKUP('Input EIA Imports Petroleum'!$E4337,'EIA Petroleum Classification'!$A:$B,2,FALSE)</f>
        <v/>
      </c>
    </row>
    <row r="4339" spans="1:5">
      <c r="A4339">
        <f>YEAR(B4339)</f>
        <v/>
      </c>
      <c r="B4339">
        <f>'Input EIA Imports Petroleum'!A4338</f>
        <v/>
      </c>
      <c r="C4339">
        <f>'Input EIA Imports Petroleum'!K4338</f>
        <v/>
      </c>
      <c r="D4339">
        <f>'Input EIA Imports Petroleum'!L4338</f>
        <v/>
      </c>
      <c r="E4339">
        <f>VLOOKUP('Input EIA Imports Petroleum'!$E4338,'EIA Petroleum Classification'!$A:$B,2,FALSE)</f>
        <v/>
      </c>
    </row>
    <row r="4340" spans="1:5">
      <c r="A4340">
        <f>YEAR(B4340)</f>
        <v/>
      </c>
      <c r="B4340">
        <f>'Input EIA Imports Petroleum'!A4339</f>
        <v/>
      </c>
      <c r="C4340">
        <f>'Input EIA Imports Petroleum'!K4339</f>
        <v/>
      </c>
      <c r="D4340">
        <f>'Input EIA Imports Petroleum'!L4339</f>
        <v/>
      </c>
      <c r="E4340">
        <f>VLOOKUP('Input EIA Imports Petroleum'!$E4339,'EIA Petroleum Classification'!$A:$B,2,FALSE)</f>
        <v/>
      </c>
    </row>
    <row r="4341" spans="1:5">
      <c r="A4341">
        <f>YEAR(B4341)</f>
        <v/>
      </c>
      <c r="B4341">
        <f>'Input EIA Imports Petroleum'!A4340</f>
        <v/>
      </c>
      <c r="C4341">
        <f>'Input EIA Imports Petroleum'!K4340</f>
        <v/>
      </c>
      <c r="D4341">
        <f>'Input EIA Imports Petroleum'!L4340</f>
        <v/>
      </c>
      <c r="E4341">
        <f>VLOOKUP('Input EIA Imports Petroleum'!$E4340,'EIA Petroleum Classification'!$A:$B,2,FALSE)</f>
        <v/>
      </c>
    </row>
    <row r="4342" spans="1:5">
      <c r="A4342">
        <f>YEAR(B4342)</f>
        <v/>
      </c>
      <c r="B4342">
        <f>'Input EIA Imports Petroleum'!A4341</f>
        <v/>
      </c>
      <c r="C4342">
        <f>'Input EIA Imports Petroleum'!K4341</f>
        <v/>
      </c>
      <c r="D4342">
        <f>'Input EIA Imports Petroleum'!L4341</f>
        <v/>
      </c>
      <c r="E4342">
        <f>VLOOKUP('Input EIA Imports Petroleum'!$E4341,'EIA Petroleum Classification'!$A:$B,2,FALSE)</f>
        <v/>
      </c>
    </row>
    <row r="4343" spans="1:5">
      <c r="A4343">
        <f>YEAR(B4343)</f>
        <v/>
      </c>
      <c r="B4343">
        <f>'Input EIA Imports Petroleum'!A4342</f>
        <v/>
      </c>
      <c r="C4343">
        <f>'Input EIA Imports Petroleum'!K4342</f>
        <v/>
      </c>
      <c r="D4343">
        <f>'Input EIA Imports Petroleum'!L4342</f>
        <v/>
      </c>
      <c r="E4343">
        <f>VLOOKUP('Input EIA Imports Petroleum'!$E4342,'EIA Petroleum Classification'!$A:$B,2,FALSE)</f>
        <v/>
      </c>
    </row>
    <row r="4344" spans="1:5">
      <c r="A4344">
        <f>YEAR(B4344)</f>
        <v/>
      </c>
      <c r="B4344">
        <f>'Input EIA Imports Petroleum'!A4343</f>
        <v/>
      </c>
      <c r="C4344">
        <f>'Input EIA Imports Petroleum'!K4343</f>
        <v/>
      </c>
      <c r="D4344">
        <f>'Input EIA Imports Petroleum'!L4343</f>
        <v/>
      </c>
      <c r="E4344">
        <f>VLOOKUP('Input EIA Imports Petroleum'!$E4343,'EIA Petroleum Classification'!$A:$B,2,FALSE)</f>
        <v/>
      </c>
    </row>
    <row r="4345" spans="1:5">
      <c r="A4345">
        <f>YEAR(B4345)</f>
        <v/>
      </c>
      <c r="B4345">
        <f>'Input EIA Imports Petroleum'!A4344</f>
        <v/>
      </c>
      <c r="C4345">
        <f>'Input EIA Imports Petroleum'!K4344</f>
        <v/>
      </c>
      <c r="D4345">
        <f>'Input EIA Imports Petroleum'!L4344</f>
        <v/>
      </c>
      <c r="E4345">
        <f>VLOOKUP('Input EIA Imports Petroleum'!$E4344,'EIA Petroleum Classification'!$A:$B,2,FALSE)</f>
        <v/>
      </c>
    </row>
    <row r="4346" spans="1:5">
      <c r="A4346">
        <f>YEAR(B4346)</f>
        <v/>
      </c>
      <c r="B4346">
        <f>'Input EIA Imports Petroleum'!A4345</f>
        <v/>
      </c>
      <c r="C4346">
        <f>'Input EIA Imports Petroleum'!K4345</f>
        <v/>
      </c>
      <c r="D4346">
        <f>'Input EIA Imports Petroleum'!L4345</f>
        <v/>
      </c>
      <c r="E4346">
        <f>VLOOKUP('Input EIA Imports Petroleum'!$E4345,'EIA Petroleum Classification'!$A:$B,2,FALSE)</f>
        <v/>
      </c>
    </row>
    <row r="4347" spans="1:5">
      <c r="A4347">
        <f>YEAR(B4347)</f>
        <v/>
      </c>
      <c r="B4347">
        <f>'Input EIA Imports Petroleum'!A4346</f>
        <v/>
      </c>
      <c r="C4347">
        <f>'Input EIA Imports Petroleum'!K4346</f>
        <v/>
      </c>
      <c r="D4347">
        <f>'Input EIA Imports Petroleum'!L4346</f>
        <v/>
      </c>
      <c r="E4347">
        <f>VLOOKUP('Input EIA Imports Petroleum'!$E4346,'EIA Petroleum Classification'!$A:$B,2,FALSE)</f>
        <v/>
      </c>
    </row>
    <row r="4348" spans="1:5">
      <c r="A4348">
        <f>YEAR(B4348)</f>
        <v/>
      </c>
      <c r="B4348">
        <f>'Input EIA Imports Petroleum'!A4347</f>
        <v/>
      </c>
      <c r="C4348">
        <f>'Input EIA Imports Petroleum'!K4347</f>
        <v/>
      </c>
      <c r="D4348">
        <f>'Input EIA Imports Petroleum'!L4347</f>
        <v/>
      </c>
      <c r="E4348">
        <f>VLOOKUP('Input EIA Imports Petroleum'!$E4347,'EIA Petroleum Classification'!$A:$B,2,FALSE)</f>
        <v/>
      </c>
    </row>
    <row r="4349" spans="1:5">
      <c r="A4349">
        <f>YEAR(B4349)</f>
        <v/>
      </c>
      <c r="B4349">
        <f>'Input EIA Imports Petroleum'!A4348</f>
        <v/>
      </c>
      <c r="C4349">
        <f>'Input EIA Imports Petroleum'!K4348</f>
        <v/>
      </c>
      <c r="D4349">
        <f>'Input EIA Imports Petroleum'!L4348</f>
        <v/>
      </c>
      <c r="E4349">
        <f>VLOOKUP('Input EIA Imports Petroleum'!$E4348,'EIA Petroleum Classification'!$A:$B,2,FALSE)</f>
        <v/>
      </c>
    </row>
    <row r="4350" spans="1:5">
      <c r="A4350">
        <f>YEAR(B4350)</f>
        <v/>
      </c>
      <c r="B4350">
        <f>'Input EIA Imports Petroleum'!A4349</f>
        <v/>
      </c>
      <c r="C4350">
        <f>'Input EIA Imports Petroleum'!K4349</f>
        <v/>
      </c>
      <c r="D4350">
        <f>'Input EIA Imports Petroleum'!L4349</f>
        <v/>
      </c>
      <c r="E4350">
        <f>VLOOKUP('Input EIA Imports Petroleum'!$E4349,'EIA Petroleum Classification'!$A:$B,2,FALSE)</f>
        <v/>
      </c>
    </row>
    <row r="4351" spans="1:5">
      <c r="A4351">
        <f>YEAR(B4351)</f>
        <v/>
      </c>
      <c r="B4351">
        <f>'Input EIA Imports Petroleum'!A4350</f>
        <v/>
      </c>
      <c r="C4351">
        <f>'Input EIA Imports Petroleum'!K4350</f>
        <v/>
      </c>
      <c r="D4351">
        <f>'Input EIA Imports Petroleum'!L4350</f>
        <v/>
      </c>
      <c r="E4351">
        <f>VLOOKUP('Input EIA Imports Petroleum'!$E4350,'EIA Petroleum Classification'!$A:$B,2,FALSE)</f>
        <v/>
      </c>
    </row>
    <row r="4352" spans="1:5">
      <c r="A4352">
        <f>YEAR(B4352)</f>
        <v/>
      </c>
      <c r="B4352">
        <f>'Input EIA Imports Petroleum'!A4351</f>
        <v/>
      </c>
      <c r="C4352">
        <f>'Input EIA Imports Petroleum'!K4351</f>
        <v/>
      </c>
      <c r="D4352">
        <f>'Input EIA Imports Petroleum'!L4351</f>
        <v/>
      </c>
      <c r="E4352">
        <f>VLOOKUP('Input EIA Imports Petroleum'!$E4351,'EIA Petroleum Classification'!$A:$B,2,FALSE)</f>
        <v/>
      </c>
    </row>
    <row r="4353" spans="1:5">
      <c r="A4353">
        <f>YEAR(B4353)</f>
        <v/>
      </c>
      <c r="B4353">
        <f>'Input EIA Imports Petroleum'!A4352</f>
        <v/>
      </c>
      <c r="C4353">
        <f>'Input EIA Imports Petroleum'!K4352</f>
        <v/>
      </c>
      <c r="D4353">
        <f>'Input EIA Imports Petroleum'!L4352</f>
        <v/>
      </c>
      <c r="E4353">
        <f>VLOOKUP('Input EIA Imports Petroleum'!$E4352,'EIA Petroleum Classification'!$A:$B,2,FALSE)</f>
        <v/>
      </c>
    </row>
    <row r="4354" spans="1:5">
      <c r="A4354">
        <f>YEAR(B4354)</f>
        <v/>
      </c>
      <c r="B4354">
        <f>'Input EIA Imports Petroleum'!A4353</f>
        <v/>
      </c>
      <c r="C4354">
        <f>'Input EIA Imports Petroleum'!K4353</f>
        <v/>
      </c>
      <c r="D4354">
        <f>'Input EIA Imports Petroleum'!L4353</f>
        <v/>
      </c>
      <c r="E4354">
        <f>VLOOKUP('Input EIA Imports Petroleum'!$E4353,'EIA Petroleum Classification'!$A:$B,2,FALSE)</f>
        <v/>
      </c>
    </row>
    <row r="4355" spans="1:5">
      <c r="A4355">
        <f>YEAR(B4355)</f>
        <v/>
      </c>
      <c r="B4355">
        <f>'Input EIA Imports Petroleum'!A4354</f>
        <v/>
      </c>
      <c r="C4355">
        <f>'Input EIA Imports Petroleum'!K4354</f>
        <v/>
      </c>
      <c r="D4355">
        <f>'Input EIA Imports Petroleum'!L4354</f>
        <v/>
      </c>
      <c r="E4355">
        <f>VLOOKUP('Input EIA Imports Petroleum'!$E4354,'EIA Petroleum Classification'!$A:$B,2,FALSE)</f>
        <v/>
      </c>
    </row>
    <row r="4356" spans="1:5">
      <c r="A4356">
        <f>YEAR(B4356)</f>
        <v/>
      </c>
      <c r="B4356">
        <f>'Input EIA Imports Petroleum'!A4355</f>
        <v/>
      </c>
      <c r="C4356">
        <f>'Input EIA Imports Petroleum'!K4355</f>
        <v/>
      </c>
      <c r="D4356">
        <f>'Input EIA Imports Petroleum'!L4355</f>
        <v/>
      </c>
      <c r="E4356">
        <f>VLOOKUP('Input EIA Imports Petroleum'!$E4355,'EIA Petroleum Classification'!$A:$B,2,FALSE)</f>
        <v/>
      </c>
    </row>
    <row r="4357" spans="1:5">
      <c r="A4357">
        <f>YEAR(B4357)</f>
        <v/>
      </c>
      <c r="B4357">
        <f>'Input EIA Imports Petroleum'!A4356</f>
        <v/>
      </c>
      <c r="C4357">
        <f>'Input EIA Imports Petroleum'!K4356</f>
        <v/>
      </c>
      <c r="D4357">
        <f>'Input EIA Imports Petroleum'!L4356</f>
        <v/>
      </c>
      <c r="E4357">
        <f>VLOOKUP('Input EIA Imports Petroleum'!$E4356,'EIA Petroleum Classification'!$A:$B,2,FALSE)</f>
        <v/>
      </c>
    </row>
    <row r="4358" spans="1:5">
      <c r="A4358">
        <f>YEAR(B4358)</f>
        <v/>
      </c>
      <c r="B4358">
        <f>'Input EIA Imports Petroleum'!A4357</f>
        <v/>
      </c>
      <c r="C4358">
        <f>'Input EIA Imports Petroleum'!K4357</f>
        <v/>
      </c>
      <c r="D4358">
        <f>'Input EIA Imports Petroleum'!L4357</f>
        <v/>
      </c>
      <c r="E4358">
        <f>VLOOKUP('Input EIA Imports Petroleum'!$E4357,'EIA Petroleum Classification'!$A:$B,2,FALSE)</f>
        <v/>
      </c>
    </row>
    <row r="4359" spans="1:5">
      <c r="A4359">
        <f>YEAR(B4359)</f>
        <v/>
      </c>
      <c r="B4359">
        <f>'Input EIA Imports Petroleum'!A4358</f>
        <v/>
      </c>
      <c r="C4359">
        <f>'Input EIA Imports Petroleum'!K4358</f>
        <v/>
      </c>
      <c r="D4359">
        <f>'Input EIA Imports Petroleum'!L4358</f>
        <v/>
      </c>
      <c r="E4359">
        <f>VLOOKUP('Input EIA Imports Petroleum'!$E4358,'EIA Petroleum Classification'!$A:$B,2,FALSE)</f>
        <v/>
      </c>
    </row>
    <row r="4360" spans="1:5">
      <c r="A4360">
        <f>YEAR(B4360)</f>
        <v/>
      </c>
      <c r="B4360">
        <f>'Input EIA Imports Petroleum'!A4359</f>
        <v/>
      </c>
      <c r="C4360">
        <f>'Input EIA Imports Petroleum'!K4359</f>
        <v/>
      </c>
      <c r="D4360">
        <f>'Input EIA Imports Petroleum'!L4359</f>
        <v/>
      </c>
      <c r="E4360">
        <f>VLOOKUP('Input EIA Imports Petroleum'!$E4359,'EIA Petroleum Classification'!$A:$B,2,FALSE)</f>
        <v/>
      </c>
    </row>
    <row r="4361" spans="1:5">
      <c r="A4361">
        <f>YEAR(B4361)</f>
        <v/>
      </c>
      <c r="B4361">
        <f>'Input EIA Imports Petroleum'!A4360</f>
        <v/>
      </c>
      <c r="C4361">
        <f>'Input EIA Imports Petroleum'!K4360</f>
        <v/>
      </c>
      <c r="D4361">
        <f>'Input EIA Imports Petroleum'!L4360</f>
        <v/>
      </c>
      <c r="E4361">
        <f>VLOOKUP('Input EIA Imports Petroleum'!$E4360,'EIA Petroleum Classification'!$A:$B,2,FALSE)</f>
        <v/>
      </c>
    </row>
    <row r="4362" spans="1:5">
      <c r="A4362">
        <f>YEAR(B4362)</f>
        <v/>
      </c>
      <c r="B4362">
        <f>'Input EIA Imports Petroleum'!A4361</f>
        <v/>
      </c>
      <c r="C4362">
        <f>'Input EIA Imports Petroleum'!K4361</f>
        <v/>
      </c>
      <c r="D4362">
        <f>'Input EIA Imports Petroleum'!L4361</f>
        <v/>
      </c>
      <c r="E4362">
        <f>VLOOKUP('Input EIA Imports Petroleum'!$E4361,'EIA Petroleum Classification'!$A:$B,2,FALSE)</f>
        <v/>
      </c>
    </row>
    <row r="4363" spans="1:5">
      <c r="A4363">
        <f>YEAR(B4363)</f>
        <v/>
      </c>
      <c r="B4363">
        <f>'Input EIA Imports Petroleum'!A4362</f>
        <v/>
      </c>
      <c r="C4363">
        <f>'Input EIA Imports Petroleum'!K4362</f>
        <v/>
      </c>
      <c r="D4363">
        <f>'Input EIA Imports Petroleum'!L4362</f>
        <v/>
      </c>
      <c r="E4363">
        <f>VLOOKUP('Input EIA Imports Petroleum'!$E4362,'EIA Petroleum Classification'!$A:$B,2,FALSE)</f>
        <v/>
      </c>
    </row>
    <row r="4364" spans="1:5">
      <c r="A4364">
        <f>YEAR(B4364)</f>
        <v/>
      </c>
      <c r="B4364">
        <f>'Input EIA Imports Petroleum'!A4363</f>
        <v/>
      </c>
      <c r="C4364">
        <f>'Input EIA Imports Petroleum'!K4363</f>
        <v/>
      </c>
      <c r="D4364">
        <f>'Input EIA Imports Petroleum'!L4363</f>
        <v/>
      </c>
      <c r="E4364">
        <f>VLOOKUP('Input EIA Imports Petroleum'!$E4363,'EIA Petroleum Classification'!$A:$B,2,FALSE)</f>
        <v/>
      </c>
    </row>
    <row r="4365" spans="1:5">
      <c r="A4365">
        <f>YEAR(B4365)</f>
        <v/>
      </c>
      <c r="B4365">
        <f>'Input EIA Imports Petroleum'!A4364</f>
        <v/>
      </c>
      <c r="C4365">
        <f>'Input EIA Imports Petroleum'!K4364</f>
        <v/>
      </c>
      <c r="D4365">
        <f>'Input EIA Imports Petroleum'!L4364</f>
        <v/>
      </c>
      <c r="E4365">
        <f>VLOOKUP('Input EIA Imports Petroleum'!$E4364,'EIA Petroleum Classification'!$A:$B,2,FALSE)</f>
        <v/>
      </c>
    </row>
    <row r="4366" spans="1:5">
      <c r="A4366">
        <f>YEAR(B4366)</f>
        <v/>
      </c>
      <c r="B4366">
        <f>'Input EIA Imports Petroleum'!A4365</f>
        <v/>
      </c>
      <c r="C4366">
        <f>'Input EIA Imports Petroleum'!K4365</f>
        <v/>
      </c>
      <c r="D4366">
        <f>'Input EIA Imports Petroleum'!L4365</f>
        <v/>
      </c>
      <c r="E4366">
        <f>VLOOKUP('Input EIA Imports Petroleum'!$E4365,'EIA Petroleum Classification'!$A:$B,2,FALSE)</f>
        <v/>
      </c>
    </row>
    <row r="4367" spans="1:5">
      <c r="A4367">
        <f>YEAR(B4367)</f>
        <v/>
      </c>
      <c r="B4367">
        <f>'Input EIA Imports Petroleum'!A4366</f>
        <v/>
      </c>
      <c r="C4367">
        <f>'Input EIA Imports Petroleum'!K4366</f>
        <v/>
      </c>
      <c r="D4367">
        <f>'Input EIA Imports Petroleum'!L4366</f>
        <v/>
      </c>
      <c r="E4367">
        <f>VLOOKUP('Input EIA Imports Petroleum'!$E4366,'EIA Petroleum Classification'!$A:$B,2,FALSE)</f>
        <v/>
      </c>
    </row>
    <row r="4368" spans="1:5">
      <c r="A4368">
        <f>YEAR(B4368)</f>
        <v/>
      </c>
      <c r="B4368">
        <f>'Input EIA Imports Petroleum'!A4367</f>
        <v/>
      </c>
      <c r="C4368">
        <f>'Input EIA Imports Petroleum'!K4367</f>
        <v/>
      </c>
      <c r="D4368">
        <f>'Input EIA Imports Petroleum'!L4367</f>
        <v/>
      </c>
      <c r="E4368">
        <f>VLOOKUP('Input EIA Imports Petroleum'!$E4367,'EIA Petroleum Classification'!$A:$B,2,FALSE)</f>
        <v/>
      </c>
    </row>
    <row r="4369" spans="1:5">
      <c r="A4369">
        <f>YEAR(B4369)</f>
        <v/>
      </c>
      <c r="B4369">
        <f>'Input EIA Imports Petroleum'!A4368</f>
        <v/>
      </c>
      <c r="C4369">
        <f>'Input EIA Imports Petroleum'!K4368</f>
        <v/>
      </c>
      <c r="D4369">
        <f>'Input EIA Imports Petroleum'!L4368</f>
        <v/>
      </c>
      <c r="E4369">
        <f>VLOOKUP('Input EIA Imports Petroleum'!$E4368,'EIA Petroleum Classification'!$A:$B,2,FALSE)</f>
        <v/>
      </c>
    </row>
    <row r="4370" spans="1:5">
      <c r="A4370">
        <f>YEAR(B4370)</f>
        <v/>
      </c>
      <c r="B4370">
        <f>'Input EIA Imports Petroleum'!A4369</f>
        <v/>
      </c>
      <c r="C4370">
        <f>'Input EIA Imports Petroleum'!K4369</f>
        <v/>
      </c>
      <c r="D4370">
        <f>'Input EIA Imports Petroleum'!L4369</f>
        <v/>
      </c>
      <c r="E4370">
        <f>VLOOKUP('Input EIA Imports Petroleum'!$E4369,'EIA Petroleum Classification'!$A:$B,2,FALSE)</f>
        <v/>
      </c>
    </row>
    <row r="4371" spans="1:5">
      <c r="A4371">
        <f>YEAR(B4371)</f>
        <v/>
      </c>
      <c r="B4371">
        <f>'Input EIA Imports Petroleum'!A4370</f>
        <v/>
      </c>
      <c r="C4371">
        <f>'Input EIA Imports Petroleum'!K4370</f>
        <v/>
      </c>
      <c r="D4371">
        <f>'Input EIA Imports Petroleum'!L4370</f>
        <v/>
      </c>
      <c r="E4371">
        <f>VLOOKUP('Input EIA Imports Petroleum'!$E4370,'EIA Petroleum Classification'!$A:$B,2,FALSE)</f>
        <v/>
      </c>
    </row>
    <row r="4372" spans="1:5">
      <c r="A4372">
        <f>YEAR(B4372)</f>
        <v/>
      </c>
      <c r="B4372">
        <f>'Input EIA Imports Petroleum'!A4371</f>
        <v/>
      </c>
      <c r="C4372">
        <f>'Input EIA Imports Petroleum'!K4371</f>
        <v/>
      </c>
      <c r="D4372">
        <f>'Input EIA Imports Petroleum'!L4371</f>
        <v/>
      </c>
      <c r="E4372">
        <f>VLOOKUP('Input EIA Imports Petroleum'!$E4371,'EIA Petroleum Classification'!$A:$B,2,FALSE)</f>
        <v/>
      </c>
    </row>
    <row r="4373" spans="1:5">
      <c r="A4373">
        <f>YEAR(B4373)</f>
        <v/>
      </c>
      <c r="B4373">
        <f>'Input EIA Imports Petroleum'!A4372</f>
        <v/>
      </c>
      <c r="C4373">
        <f>'Input EIA Imports Petroleum'!K4372</f>
        <v/>
      </c>
      <c r="D4373">
        <f>'Input EIA Imports Petroleum'!L4372</f>
        <v/>
      </c>
      <c r="E4373">
        <f>VLOOKUP('Input EIA Imports Petroleum'!$E4372,'EIA Petroleum Classification'!$A:$B,2,FALSE)</f>
        <v/>
      </c>
    </row>
    <row r="4374" spans="1:5">
      <c r="A4374">
        <f>YEAR(B4374)</f>
        <v/>
      </c>
      <c r="B4374">
        <f>'Input EIA Imports Petroleum'!A4373</f>
        <v/>
      </c>
      <c r="C4374">
        <f>'Input EIA Imports Petroleum'!K4373</f>
        <v/>
      </c>
      <c r="D4374">
        <f>'Input EIA Imports Petroleum'!L4373</f>
        <v/>
      </c>
      <c r="E4374">
        <f>VLOOKUP('Input EIA Imports Petroleum'!$E4373,'EIA Petroleum Classification'!$A:$B,2,FALSE)</f>
        <v/>
      </c>
    </row>
    <row r="4375" spans="1:5">
      <c r="A4375">
        <f>YEAR(B4375)</f>
        <v/>
      </c>
      <c r="B4375">
        <f>'Input EIA Imports Petroleum'!A4374</f>
        <v/>
      </c>
      <c r="C4375">
        <f>'Input EIA Imports Petroleum'!K4374</f>
        <v/>
      </c>
      <c r="D4375">
        <f>'Input EIA Imports Petroleum'!L4374</f>
        <v/>
      </c>
      <c r="E4375">
        <f>VLOOKUP('Input EIA Imports Petroleum'!$E4374,'EIA Petroleum Classification'!$A:$B,2,FALSE)</f>
        <v/>
      </c>
    </row>
    <row r="4376" spans="1:5">
      <c r="A4376">
        <f>YEAR(B4376)</f>
        <v/>
      </c>
      <c r="B4376">
        <f>'Input EIA Imports Petroleum'!A4375</f>
        <v/>
      </c>
      <c r="C4376">
        <f>'Input EIA Imports Petroleum'!K4375</f>
        <v/>
      </c>
      <c r="D4376">
        <f>'Input EIA Imports Petroleum'!L4375</f>
        <v/>
      </c>
      <c r="E4376">
        <f>VLOOKUP('Input EIA Imports Petroleum'!$E4375,'EIA Petroleum Classification'!$A:$B,2,FALSE)</f>
        <v/>
      </c>
    </row>
    <row r="4377" spans="1:5">
      <c r="A4377">
        <f>YEAR(B4377)</f>
        <v/>
      </c>
      <c r="B4377">
        <f>'Input EIA Imports Petroleum'!A4376</f>
        <v/>
      </c>
      <c r="C4377">
        <f>'Input EIA Imports Petroleum'!K4376</f>
        <v/>
      </c>
      <c r="D4377">
        <f>'Input EIA Imports Petroleum'!L4376</f>
        <v/>
      </c>
      <c r="E4377">
        <f>VLOOKUP('Input EIA Imports Petroleum'!$E4376,'EIA Petroleum Classification'!$A:$B,2,FALSE)</f>
        <v/>
      </c>
    </row>
    <row r="4378" spans="1:5">
      <c r="A4378">
        <f>YEAR(B4378)</f>
        <v/>
      </c>
      <c r="B4378">
        <f>'Input EIA Imports Petroleum'!A4377</f>
        <v/>
      </c>
      <c r="C4378">
        <f>'Input EIA Imports Petroleum'!K4377</f>
        <v/>
      </c>
      <c r="D4378">
        <f>'Input EIA Imports Petroleum'!L4377</f>
        <v/>
      </c>
      <c r="E4378">
        <f>VLOOKUP('Input EIA Imports Petroleum'!$E4377,'EIA Petroleum Classification'!$A:$B,2,FALSE)</f>
        <v/>
      </c>
    </row>
    <row r="4379" spans="1:5">
      <c r="A4379">
        <f>YEAR(B4379)</f>
        <v/>
      </c>
      <c r="B4379">
        <f>'Input EIA Imports Petroleum'!A4378</f>
        <v/>
      </c>
      <c r="C4379">
        <f>'Input EIA Imports Petroleum'!K4378</f>
        <v/>
      </c>
      <c r="D4379">
        <f>'Input EIA Imports Petroleum'!L4378</f>
        <v/>
      </c>
      <c r="E4379">
        <f>VLOOKUP('Input EIA Imports Petroleum'!$E4378,'EIA Petroleum Classification'!$A:$B,2,FALSE)</f>
        <v/>
      </c>
    </row>
    <row r="4380" spans="1:5">
      <c r="A4380">
        <f>YEAR(B4380)</f>
        <v/>
      </c>
      <c r="B4380">
        <f>'Input EIA Imports Petroleum'!A4379</f>
        <v/>
      </c>
      <c r="C4380">
        <f>'Input EIA Imports Petroleum'!K4379</f>
        <v/>
      </c>
      <c r="D4380">
        <f>'Input EIA Imports Petroleum'!L4379</f>
        <v/>
      </c>
      <c r="E4380">
        <f>VLOOKUP('Input EIA Imports Petroleum'!$E4379,'EIA Petroleum Classification'!$A:$B,2,FALSE)</f>
        <v/>
      </c>
    </row>
    <row r="4381" spans="1:5">
      <c r="A4381">
        <f>YEAR(B4381)</f>
        <v/>
      </c>
      <c r="B4381">
        <f>'Input EIA Imports Petroleum'!A4380</f>
        <v/>
      </c>
      <c r="C4381">
        <f>'Input EIA Imports Petroleum'!K4380</f>
        <v/>
      </c>
      <c r="D4381">
        <f>'Input EIA Imports Petroleum'!L4380</f>
        <v/>
      </c>
      <c r="E4381">
        <f>VLOOKUP('Input EIA Imports Petroleum'!$E4380,'EIA Petroleum Classification'!$A:$B,2,FALSE)</f>
        <v/>
      </c>
    </row>
    <row r="4382" spans="1:5">
      <c r="A4382">
        <f>YEAR(B4382)</f>
        <v/>
      </c>
      <c r="B4382">
        <f>'Input EIA Imports Petroleum'!A4381</f>
        <v/>
      </c>
      <c r="C4382">
        <f>'Input EIA Imports Petroleum'!K4381</f>
        <v/>
      </c>
      <c r="D4382">
        <f>'Input EIA Imports Petroleum'!L4381</f>
        <v/>
      </c>
      <c r="E4382">
        <f>VLOOKUP('Input EIA Imports Petroleum'!$E4381,'EIA Petroleum Classification'!$A:$B,2,FALSE)</f>
        <v/>
      </c>
    </row>
    <row r="4383" spans="1:5">
      <c r="A4383">
        <f>YEAR(B4383)</f>
        <v/>
      </c>
      <c r="B4383">
        <f>'Input EIA Imports Petroleum'!A4382</f>
        <v/>
      </c>
      <c r="C4383">
        <f>'Input EIA Imports Petroleum'!K4382</f>
        <v/>
      </c>
      <c r="D4383">
        <f>'Input EIA Imports Petroleum'!L4382</f>
        <v/>
      </c>
      <c r="E4383">
        <f>VLOOKUP('Input EIA Imports Petroleum'!$E4382,'EIA Petroleum Classification'!$A:$B,2,FALSE)</f>
        <v/>
      </c>
    </row>
    <row r="4384" spans="1:5">
      <c r="A4384">
        <f>YEAR(B4384)</f>
        <v/>
      </c>
      <c r="B4384">
        <f>'Input EIA Imports Petroleum'!A4383</f>
        <v/>
      </c>
      <c r="C4384">
        <f>'Input EIA Imports Petroleum'!K4383</f>
        <v/>
      </c>
      <c r="D4384">
        <f>'Input EIA Imports Petroleum'!L4383</f>
        <v/>
      </c>
      <c r="E4384">
        <f>VLOOKUP('Input EIA Imports Petroleum'!$E4383,'EIA Petroleum Classification'!$A:$B,2,FALSE)</f>
        <v/>
      </c>
    </row>
    <row r="4385" spans="1:5">
      <c r="A4385">
        <f>YEAR(B4385)</f>
        <v/>
      </c>
      <c r="B4385">
        <f>'Input EIA Imports Petroleum'!A4384</f>
        <v/>
      </c>
      <c r="C4385">
        <f>'Input EIA Imports Petroleum'!K4384</f>
        <v/>
      </c>
      <c r="D4385">
        <f>'Input EIA Imports Petroleum'!L4384</f>
        <v/>
      </c>
      <c r="E4385">
        <f>VLOOKUP('Input EIA Imports Petroleum'!$E4384,'EIA Petroleum Classification'!$A:$B,2,FALSE)</f>
        <v/>
      </c>
    </row>
    <row r="4386" spans="1:5">
      <c r="A4386">
        <f>YEAR(B4386)</f>
        <v/>
      </c>
      <c r="B4386">
        <f>'Input EIA Imports Petroleum'!A4385</f>
        <v/>
      </c>
      <c r="C4386">
        <f>'Input EIA Imports Petroleum'!K4385</f>
        <v/>
      </c>
      <c r="D4386">
        <f>'Input EIA Imports Petroleum'!L4385</f>
        <v/>
      </c>
      <c r="E4386">
        <f>VLOOKUP('Input EIA Imports Petroleum'!$E4385,'EIA Petroleum Classification'!$A:$B,2,FALSE)</f>
        <v/>
      </c>
    </row>
    <row r="4387" spans="1:5">
      <c r="A4387">
        <f>YEAR(B4387)</f>
        <v/>
      </c>
      <c r="B4387">
        <f>'Input EIA Imports Petroleum'!A4386</f>
        <v/>
      </c>
      <c r="C4387">
        <f>'Input EIA Imports Petroleum'!K4386</f>
        <v/>
      </c>
      <c r="D4387">
        <f>'Input EIA Imports Petroleum'!L4386</f>
        <v/>
      </c>
      <c r="E4387">
        <f>VLOOKUP('Input EIA Imports Petroleum'!$E4386,'EIA Petroleum Classification'!$A:$B,2,FALSE)</f>
        <v/>
      </c>
    </row>
    <row r="4388" spans="1:5">
      <c r="A4388">
        <f>YEAR(B4388)</f>
        <v/>
      </c>
      <c r="B4388">
        <f>'Input EIA Imports Petroleum'!A4387</f>
        <v/>
      </c>
      <c r="C4388">
        <f>'Input EIA Imports Petroleum'!K4387</f>
        <v/>
      </c>
      <c r="D4388">
        <f>'Input EIA Imports Petroleum'!L4387</f>
        <v/>
      </c>
      <c r="E4388">
        <f>VLOOKUP('Input EIA Imports Petroleum'!$E4387,'EIA Petroleum Classification'!$A:$B,2,FALSE)</f>
        <v/>
      </c>
    </row>
    <row r="4389" spans="1:5">
      <c r="A4389">
        <f>YEAR(B4389)</f>
        <v/>
      </c>
      <c r="B4389">
        <f>'Input EIA Imports Petroleum'!A4388</f>
        <v/>
      </c>
      <c r="C4389">
        <f>'Input EIA Imports Petroleum'!K4388</f>
        <v/>
      </c>
      <c r="D4389">
        <f>'Input EIA Imports Petroleum'!L4388</f>
        <v/>
      </c>
      <c r="E4389">
        <f>VLOOKUP('Input EIA Imports Petroleum'!$E4388,'EIA Petroleum Classification'!$A:$B,2,FALSE)</f>
        <v/>
      </c>
    </row>
    <row r="4390" spans="1:5">
      <c r="A4390">
        <f>YEAR(B4390)</f>
        <v/>
      </c>
      <c r="B4390">
        <f>'Input EIA Imports Petroleum'!A4389</f>
        <v/>
      </c>
      <c r="C4390">
        <f>'Input EIA Imports Petroleum'!K4389</f>
        <v/>
      </c>
      <c r="D4390">
        <f>'Input EIA Imports Petroleum'!L4389</f>
        <v/>
      </c>
      <c r="E4390">
        <f>VLOOKUP('Input EIA Imports Petroleum'!$E4389,'EIA Petroleum Classification'!$A:$B,2,FALSE)</f>
        <v/>
      </c>
    </row>
    <row r="4391" spans="1:5">
      <c r="A4391">
        <f>YEAR(B4391)</f>
        <v/>
      </c>
      <c r="B4391">
        <f>'Input EIA Imports Petroleum'!A4390</f>
        <v/>
      </c>
      <c r="C4391">
        <f>'Input EIA Imports Petroleum'!K4390</f>
        <v/>
      </c>
      <c r="D4391">
        <f>'Input EIA Imports Petroleum'!L4390</f>
        <v/>
      </c>
      <c r="E4391">
        <f>VLOOKUP('Input EIA Imports Petroleum'!$E4390,'EIA Petroleum Classification'!$A:$B,2,FALSE)</f>
        <v/>
      </c>
    </row>
    <row r="4392" spans="1:5">
      <c r="A4392">
        <f>YEAR(B4392)</f>
        <v/>
      </c>
      <c r="B4392">
        <f>'Input EIA Imports Petroleum'!A4391</f>
        <v/>
      </c>
      <c r="C4392">
        <f>'Input EIA Imports Petroleum'!K4391</f>
        <v/>
      </c>
      <c r="D4392">
        <f>'Input EIA Imports Petroleum'!L4391</f>
        <v/>
      </c>
      <c r="E4392">
        <f>VLOOKUP('Input EIA Imports Petroleum'!$E4391,'EIA Petroleum Classification'!$A:$B,2,FALSE)</f>
        <v/>
      </c>
    </row>
    <row r="4393" spans="1:5">
      <c r="A4393">
        <f>YEAR(B4393)</f>
        <v/>
      </c>
      <c r="B4393">
        <f>'Input EIA Imports Petroleum'!A4392</f>
        <v/>
      </c>
      <c r="C4393">
        <f>'Input EIA Imports Petroleum'!K4392</f>
        <v/>
      </c>
      <c r="D4393">
        <f>'Input EIA Imports Petroleum'!L4392</f>
        <v/>
      </c>
      <c r="E4393">
        <f>VLOOKUP('Input EIA Imports Petroleum'!$E4392,'EIA Petroleum Classification'!$A:$B,2,FALSE)</f>
        <v/>
      </c>
    </row>
    <row r="4394" spans="1:5">
      <c r="A4394">
        <f>YEAR(B4394)</f>
        <v/>
      </c>
      <c r="B4394">
        <f>'Input EIA Imports Petroleum'!A4393</f>
        <v/>
      </c>
      <c r="C4394">
        <f>'Input EIA Imports Petroleum'!K4393</f>
        <v/>
      </c>
      <c r="D4394">
        <f>'Input EIA Imports Petroleum'!L4393</f>
        <v/>
      </c>
      <c r="E4394">
        <f>VLOOKUP('Input EIA Imports Petroleum'!$E4393,'EIA Petroleum Classification'!$A:$B,2,FALSE)</f>
        <v/>
      </c>
    </row>
    <row r="4395" spans="1:5">
      <c r="A4395">
        <f>YEAR(B4395)</f>
        <v/>
      </c>
      <c r="B4395">
        <f>'Input EIA Imports Petroleum'!A4394</f>
        <v/>
      </c>
      <c r="C4395">
        <f>'Input EIA Imports Petroleum'!K4394</f>
        <v/>
      </c>
      <c r="D4395">
        <f>'Input EIA Imports Petroleum'!L4394</f>
        <v/>
      </c>
      <c r="E4395">
        <f>VLOOKUP('Input EIA Imports Petroleum'!$E4394,'EIA Petroleum Classification'!$A:$B,2,FALSE)</f>
        <v/>
      </c>
    </row>
    <row r="4396" spans="1:5">
      <c r="A4396">
        <f>YEAR(B4396)</f>
        <v/>
      </c>
      <c r="B4396">
        <f>'Input EIA Imports Petroleum'!A4395</f>
        <v/>
      </c>
      <c r="C4396">
        <f>'Input EIA Imports Petroleum'!K4395</f>
        <v/>
      </c>
      <c r="D4396">
        <f>'Input EIA Imports Petroleum'!L4395</f>
        <v/>
      </c>
      <c r="E4396">
        <f>VLOOKUP('Input EIA Imports Petroleum'!$E4395,'EIA Petroleum Classification'!$A:$B,2,FALSE)</f>
        <v/>
      </c>
    </row>
    <row r="4397" spans="1:5">
      <c r="A4397">
        <f>YEAR(B4397)</f>
        <v/>
      </c>
      <c r="B4397">
        <f>'Input EIA Imports Petroleum'!A4396</f>
        <v/>
      </c>
      <c r="C4397">
        <f>'Input EIA Imports Petroleum'!K4396</f>
        <v/>
      </c>
      <c r="D4397">
        <f>'Input EIA Imports Petroleum'!L4396</f>
        <v/>
      </c>
      <c r="E4397">
        <f>VLOOKUP('Input EIA Imports Petroleum'!$E4396,'EIA Petroleum Classification'!$A:$B,2,FALSE)</f>
        <v/>
      </c>
    </row>
    <row r="4398" spans="1:5">
      <c r="A4398">
        <f>YEAR(B4398)</f>
        <v/>
      </c>
      <c r="B4398">
        <f>'Input EIA Imports Petroleum'!A4397</f>
        <v/>
      </c>
      <c r="C4398">
        <f>'Input EIA Imports Petroleum'!K4397</f>
        <v/>
      </c>
      <c r="D4398">
        <f>'Input EIA Imports Petroleum'!L4397</f>
        <v/>
      </c>
      <c r="E4398">
        <f>VLOOKUP('Input EIA Imports Petroleum'!$E4397,'EIA Petroleum Classification'!$A:$B,2,FALSE)</f>
        <v/>
      </c>
    </row>
    <row r="4399" spans="1:5">
      <c r="A4399">
        <f>YEAR(B4399)</f>
        <v/>
      </c>
      <c r="B4399">
        <f>'Input EIA Imports Petroleum'!A4398</f>
        <v/>
      </c>
      <c r="C4399">
        <f>'Input EIA Imports Petroleum'!K4398</f>
        <v/>
      </c>
      <c r="D4399">
        <f>'Input EIA Imports Petroleum'!L4398</f>
        <v/>
      </c>
      <c r="E4399">
        <f>VLOOKUP('Input EIA Imports Petroleum'!$E4398,'EIA Petroleum Classification'!$A:$B,2,FALSE)</f>
        <v/>
      </c>
    </row>
    <row r="4400" spans="1:5">
      <c r="A4400">
        <f>YEAR(B4400)</f>
        <v/>
      </c>
      <c r="B4400">
        <f>'Input EIA Imports Petroleum'!A4399</f>
        <v/>
      </c>
      <c r="C4400">
        <f>'Input EIA Imports Petroleum'!K4399</f>
        <v/>
      </c>
      <c r="D4400">
        <f>'Input EIA Imports Petroleum'!L4399</f>
        <v/>
      </c>
      <c r="E4400">
        <f>VLOOKUP('Input EIA Imports Petroleum'!$E4399,'EIA Petroleum Classification'!$A:$B,2,FALSE)</f>
        <v/>
      </c>
    </row>
    <row r="4401" spans="1:5">
      <c r="A4401">
        <f>YEAR(B4401)</f>
        <v/>
      </c>
      <c r="B4401">
        <f>'Input EIA Imports Petroleum'!A4400</f>
        <v/>
      </c>
      <c r="C4401">
        <f>'Input EIA Imports Petroleum'!K4400</f>
        <v/>
      </c>
      <c r="D4401">
        <f>'Input EIA Imports Petroleum'!L4400</f>
        <v/>
      </c>
      <c r="E4401">
        <f>VLOOKUP('Input EIA Imports Petroleum'!$E4400,'EIA Petroleum Classification'!$A:$B,2,FALSE)</f>
        <v/>
      </c>
    </row>
    <row r="4402" spans="1:5">
      <c r="A4402">
        <f>YEAR(B4402)</f>
        <v/>
      </c>
      <c r="B4402">
        <f>'Input EIA Imports Petroleum'!A4401</f>
        <v/>
      </c>
      <c r="C4402">
        <f>'Input EIA Imports Petroleum'!K4401</f>
        <v/>
      </c>
      <c r="D4402">
        <f>'Input EIA Imports Petroleum'!L4401</f>
        <v/>
      </c>
      <c r="E4402">
        <f>VLOOKUP('Input EIA Imports Petroleum'!$E4401,'EIA Petroleum Classification'!$A:$B,2,FALSE)</f>
        <v/>
      </c>
    </row>
    <row r="4403" spans="1:5">
      <c r="A4403">
        <f>YEAR(B4403)</f>
        <v/>
      </c>
      <c r="B4403">
        <f>'Input EIA Imports Petroleum'!A4402</f>
        <v/>
      </c>
      <c r="C4403">
        <f>'Input EIA Imports Petroleum'!K4402</f>
        <v/>
      </c>
      <c r="D4403">
        <f>'Input EIA Imports Petroleum'!L4402</f>
        <v/>
      </c>
      <c r="E4403">
        <f>VLOOKUP('Input EIA Imports Petroleum'!$E4402,'EIA Petroleum Classification'!$A:$B,2,FALSE)</f>
        <v/>
      </c>
    </row>
    <row r="4404" spans="1:5">
      <c r="A4404">
        <f>YEAR(B4404)</f>
        <v/>
      </c>
      <c r="B4404">
        <f>'Input EIA Imports Petroleum'!A4403</f>
        <v/>
      </c>
      <c r="C4404">
        <f>'Input EIA Imports Petroleum'!K4403</f>
        <v/>
      </c>
      <c r="D4404">
        <f>'Input EIA Imports Petroleum'!L4403</f>
        <v/>
      </c>
      <c r="E4404">
        <f>VLOOKUP('Input EIA Imports Petroleum'!$E4403,'EIA Petroleum Classification'!$A:$B,2,FALSE)</f>
        <v/>
      </c>
    </row>
    <row r="4405" spans="1:5">
      <c r="A4405">
        <f>YEAR(B4405)</f>
        <v/>
      </c>
      <c r="B4405">
        <f>'Input EIA Imports Petroleum'!A4404</f>
        <v/>
      </c>
      <c r="C4405">
        <f>'Input EIA Imports Petroleum'!K4404</f>
        <v/>
      </c>
      <c r="D4405">
        <f>'Input EIA Imports Petroleum'!L4404</f>
        <v/>
      </c>
      <c r="E4405">
        <f>VLOOKUP('Input EIA Imports Petroleum'!$E4404,'EIA Petroleum Classification'!$A:$B,2,FALSE)</f>
        <v/>
      </c>
    </row>
    <row r="4406" spans="1:5">
      <c r="A4406">
        <f>YEAR(B4406)</f>
        <v/>
      </c>
      <c r="B4406">
        <f>'Input EIA Imports Petroleum'!A4405</f>
        <v/>
      </c>
      <c r="C4406">
        <f>'Input EIA Imports Petroleum'!K4405</f>
        <v/>
      </c>
      <c r="D4406">
        <f>'Input EIA Imports Petroleum'!L4405</f>
        <v/>
      </c>
      <c r="E4406">
        <f>VLOOKUP('Input EIA Imports Petroleum'!$E4405,'EIA Petroleum Classification'!$A:$B,2,FALSE)</f>
        <v/>
      </c>
    </row>
    <row r="4407" spans="1:5">
      <c r="A4407">
        <f>YEAR(B4407)</f>
        <v/>
      </c>
      <c r="B4407">
        <f>'Input EIA Imports Petroleum'!A4406</f>
        <v/>
      </c>
      <c r="C4407">
        <f>'Input EIA Imports Petroleum'!K4406</f>
        <v/>
      </c>
      <c r="D4407">
        <f>'Input EIA Imports Petroleum'!L4406</f>
        <v/>
      </c>
      <c r="E4407">
        <f>VLOOKUP('Input EIA Imports Petroleum'!$E4406,'EIA Petroleum Classification'!$A:$B,2,FALSE)</f>
        <v/>
      </c>
    </row>
    <row r="4408" spans="1:5">
      <c r="A4408">
        <f>YEAR(B4408)</f>
        <v/>
      </c>
      <c r="B4408">
        <f>'Input EIA Imports Petroleum'!A4407</f>
        <v/>
      </c>
      <c r="C4408">
        <f>'Input EIA Imports Petroleum'!K4407</f>
        <v/>
      </c>
      <c r="D4408">
        <f>'Input EIA Imports Petroleum'!L4407</f>
        <v/>
      </c>
      <c r="E4408">
        <f>VLOOKUP('Input EIA Imports Petroleum'!$E4407,'EIA Petroleum Classification'!$A:$B,2,FALSE)</f>
        <v/>
      </c>
    </row>
    <row r="4409" spans="1:5">
      <c r="A4409">
        <f>YEAR(B4409)</f>
        <v/>
      </c>
      <c r="B4409">
        <f>'Input EIA Imports Petroleum'!A4408</f>
        <v/>
      </c>
      <c r="C4409">
        <f>'Input EIA Imports Petroleum'!K4408</f>
        <v/>
      </c>
      <c r="D4409">
        <f>'Input EIA Imports Petroleum'!L4408</f>
        <v/>
      </c>
      <c r="E4409">
        <f>VLOOKUP('Input EIA Imports Petroleum'!$E4408,'EIA Petroleum Classification'!$A:$B,2,FALSE)</f>
        <v/>
      </c>
    </row>
    <row r="4410" spans="1:5">
      <c r="A4410">
        <f>YEAR(B4410)</f>
        <v/>
      </c>
      <c r="B4410">
        <f>'Input EIA Imports Petroleum'!A4409</f>
        <v/>
      </c>
      <c r="C4410">
        <f>'Input EIA Imports Petroleum'!K4409</f>
        <v/>
      </c>
      <c r="D4410">
        <f>'Input EIA Imports Petroleum'!L4409</f>
        <v/>
      </c>
      <c r="E4410">
        <f>VLOOKUP('Input EIA Imports Petroleum'!$E4409,'EIA Petroleum Classification'!$A:$B,2,FALSE)</f>
        <v/>
      </c>
    </row>
    <row r="4411" spans="1:5">
      <c r="A4411">
        <f>YEAR(B4411)</f>
        <v/>
      </c>
      <c r="B4411">
        <f>'Input EIA Imports Petroleum'!A4410</f>
        <v/>
      </c>
      <c r="C4411">
        <f>'Input EIA Imports Petroleum'!K4410</f>
        <v/>
      </c>
      <c r="D4411">
        <f>'Input EIA Imports Petroleum'!L4410</f>
        <v/>
      </c>
      <c r="E4411">
        <f>VLOOKUP('Input EIA Imports Petroleum'!$E4410,'EIA Petroleum Classification'!$A:$B,2,FALSE)</f>
        <v/>
      </c>
    </row>
    <row r="4412" spans="1:5">
      <c r="A4412">
        <f>YEAR(B4412)</f>
        <v/>
      </c>
      <c r="B4412">
        <f>'Input EIA Imports Petroleum'!A4411</f>
        <v/>
      </c>
      <c r="C4412">
        <f>'Input EIA Imports Petroleum'!K4411</f>
        <v/>
      </c>
      <c r="D4412">
        <f>'Input EIA Imports Petroleum'!L4411</f>
        <v/>
      </c>
      <c r="E4412">
        <f>VLOOKUP('Input EIA Imports Petroleum'!$E4411,'EIA Petroleum Classification'!$A:$B,2,FALSE)</f>
        <v/>
      </c>
    </row>
    <row r="4413" spans="1:5">
      <c r="A4413">
        <f>YEAR(B4413)</f>
        <v/>
      </c>
      <c r="B4413">
        <f>'Input EIA Imports Petroleum'!A4412</f>
        <v/>
      </c>
      <c r="C4413">
        <f>'Input EIA Imports Petroleum'!K4412</f>
        <v/>
      </c>
      <c r="D4413">
        <f>'Input EIA Imports Petroleum'!L4412</f>
        <v/>
      </c>
      <c r="E4413">
        <f>VLOOKUP('Input EIA Imports Petroleum'!$E4412,'EIA Petroleum Classification'!$A:$B,2,FALSE)</f>
        <v/>
      </c>
    </row>
    <row r="4414" spans="1:5">
      <c r="A4414">
        <f>YEAR(B4414)</f>
        <v/>
      </c>
      <c r="B4414">
        <f>'Input EIA Imports Petroleum'!A4413</f>
        <v/>
      </c>
      <c r="C4414">
        <f>'Input EIA Imports Petroleum'!K4413</f>
        <v/>
      </c>
      <c r="D4414">
        <f>'Input EIA Imports Petroleum'!L4413</f>
        <v/>
      </c>
      <c r="E4414">
        <f>VLOOKUP('Input EIA Imports Petroleum'!$E4413,'EIA Petroleum Classification'!$A:$B,2,FALSE)</f>
        <v/>
      </c>
    </row>
    <row r="4415" spans="1:5">
      <c r="A4415">
        <f>YEAR(B4415)</f>
        <v/>
      </c>
      <c r="B4415">
        <f>'Input EIA Imports Petroleum'!A4414</f>
        <v/>
      </c>
      <c r="C4415">
        <f>'Input EIA Imports Petroleum'!K4414</f>
        <v/>
      </c>
      <c r="D4415">
        <f>'Input EIA Imports Petroleum'!L4414</f>
        <v/>
      </c>
      <c r="E4415">
        <f>VLOOKUP('Input EIA Imports Petroleum'!$E4414,'EIA Petroleum Classification'!$A:$B,2,FALSE)</f>
        <v/>
      </c>
    </row>
    <row r="4416" spans="1:5">
      <c r="A4416">
        <f>YEAR(B4416)</f>
        <v/>
      </c>
      <c r="B4416">
        <f>'Input EIA Imports Petroleum'!A4415</f>
        <v/>
      </c>
      <c r="C4416">
        <f>'Input EIA Imports Petroleum'!K4415</f>
        <v/>
      </c>
      <c r="D4416">
        <f>'Input EIA Imports Petroleum'!L4415</f>
        <v/>
      </c>
      <c r="E4416">
        <f>VLOOKUP('Input EIA Imports Petroleum'!$E4415,'EIA Petroleum Classification'!$A:$B,2,FALSE)</f>
        <v/>
      </c>
    </row>
    <row r="4417" spans="1:5">
      <c r="A4417">
        <f>YEAR(B4417)</f>
        <v/>
      </c>
      <c r="B4417">
        <f>'Input EIA Imports Petroleum'!A4416</f>
        <v/>
      </c>
      <c r="C4417">
        <f>'Input EIA Imports Petroleum'!K4416</f>
        <v/>
      </c>
      <c r="D4417">
        <f>'Input EIA Imports Petroleum'!L4416</f>
        <v/>
      </c>
      <c r="E4417">
        <f>VLOOKUP('Input EIA Imports Petroleum'!$E4416,'EIA Petroleum Classification'!$A:$B,2,FALSE)</f>
        <v/>
      </c>
    </row>
    <row r="4418" spans="1:5">
      <c r="A4418">
        <f>YEAR(B4418)</f>
        <v/>
      </c>
      <c r="B4418">
        <f>'Input EIA Imports Petroleum'!A4417</f>
        <v/>
      </c>
      <c r="C4418">
        <f>'Input EIA Imports Petroleum'!K4417</f>
        <v/>
      </c>
      <c r="D4418">
        <f>'Input EIA Imports Petroleum'!L4417</f>
        <v/>
      </c>
      <c r="E4418">
        <f>VLOOKUP('Input EIA Imports Petroleum'!$E4417,'EIA Petroleum Classification'!$A:$B,2,FALSE)</f>
        <v/>
      </c>
    </row>
    <row r="4419" spans="1:5">
      <c r="A4419">
        <f>YEAR(B4419)</f>
        <v/>
      </c>
      <c r="B4419">
        <f>'Input EIA Imports Petroleum'!A4418</f>
        <v/>
      </c>
      <c r="C4419">
        <f>'Input EIA Imports Petroleum'!K4418</f>
        <v/>
      </c>
      <c r="D4419">
        <f>'Input EIA Imports Petroleum'!L4418</f>
        <v/>
      </c>
      <c r="E4419">
        <f>VLOOKUP('Input EIA Imports Petroleum'!$E4418,'EIA Petroleum Classification'!$A:$B,2,FALSE)</f>
        <v/>
      </c>
    </row>
    <row r="4420" spans="1:5">
      <c r="A4420">
        <f>YEAR(B4420)</f>
        <v/>
      </c>
      <c r="B4420">
        <f>'Input EIA Imports Petroleum'!A4419</f>
        <v/>
      </c>
      <c r="C4420">
        <f>'Input EIA Imports Petroleum'!K4419</f>
        <v/>
      </c>
      <c r="D4420">
        <f>'Input EIA Imports Petroleum'!L4419</f>
        <v/>
      </c>
      <c r="E4420">
        <f>VLOOKUP('Input EIA Imports Petroleum'!$E4419,'EIA Petroleum Classification'!$A:$B,2,FALSE)</f>
        <v/>
      </c>
    </row>
    <row r="4421" spans="1:5">
      <c r="A4421">
        <f>YEAR(B4421)</f>
        <v/>
      </c>
      <c r="B4421">
        <f>'Input EIA Imports Petroleum'!A4420</f>
        <v/>
      </c>
      <c r="C4421">
        <f>'Input EIA Imports Petroleum'!K4420</f>
        <v/>
      </c>
      <c r="D4421">
        <f>'Input EIA Imports Petroleum'!L4420</f>
        <v/>
      </c>
      <c r="E4421">
        <f>VLOOKUP('Input EIA Imports Petroleum'!$E4420,'EIA Petroleum Classification'!$A:$B,2,FALSE)</f>
        <v/>
      </c>
    </row>
    <row r="4422" spans="1:5">
      <c r="A4422">
        <f>YEAR(B4422)</f>
        <v/>
      </c>
      <c r="B4422">
        <f>'Input EIA Imports Petroleum'!A4421</f>
        <v/>
      </c>
      <c r="C4422">
        <f>'Input EIA Imports Petroleum'!K4421</f>
        <v/>
      </c>
      <c r="D4422">
        <f>'Input EIA Imports Petroleum'!L4421</f>
        <v/>
      </c>
      <c r="E4422">
        <f>VLOOKUP('Input EIA Imports Petroleum'!$E4421,'EIA Petroleum Classification'!$A:$B,2,FALSE)</f>
        <v/>
      </c>
    </row>
    <row r="4423" spans="1:5">
      <c r="A4423">
        <f>YEAR(B4423)</f>
        <v/>
      </c>
      <c r="B4423">
        <f>'Input EIA Imports Petroleum'!A4422</f>
        <v/>
      </c>
      <c r="C4423">
        <f>'Input EIA Imports Petroleum'!K4422</f>
        <v/>
      </c>
      <c r="D4423">
        <f>'Input EIA Imports Petroleum'!L4422</f>
        <v/>
      </c>
      <c r="E4423">
        <f>VLOOKUP('Input EIA Imports Petroleum'!$E4422,'EIA Petroleum Classification'!$A:$B,2,FALSE)</f>
        <v/>
      </c>
    </row>
    <row r="4424" spans="1:5">
      <c r="A4424">
        <f>YEAR(B4424)</f>
        <v/>
      </c>
      <c r="B4424">
        <f>'Input EIA Imports Petroleum'!A4423</f>
        <v/>
      </c>
      <c r="C4424">
        <f>'Input EIA Imports Petroleum'!K4423</f>
        <v/>
      </c>
      <c r="D4424">
        <f>'Input EIA Imports Petroleum'!L4423</f>
        <v/>
      </c>
      <c r="E4424">
        <f>VLOOKUP('Input EIA Imports Petroleum'!$E4423,'EIA Petroleum Classification'!$A:$B,2,FALSE)</f>
        <v/>
      </c>
    </row>
    <row r="4425" spans="1:5">
      <c r="A4425">
        <f>YEAR(B4425)</f>
        <v/>
      </c>
      <c r="B4425">
        <f>'Input EIA Imports Petroleum'!A4424</f>
        <v/>
      </c>
      <c r="C4425">
        <f>'Input EIA Imports Petroleum'!K4424</f>
        <v/>
      </c>
      <c r="D4425">
        <f>'Input EIA Imports Petroleum'!L4424</f>
        <v/>
      </c>
      <c r="E4425">
        <f>VLOOKUP('Input EIA Imports Petroleum'!$E4424,'EIA Petroleum Classification'!$A:$B,2,FALSE)</f>
        <v/>
      </c>
    </row>
    <row r="4426" spans="1:5">
      <c r="A4426">
        <f>YEAR(B4426)</f>
        <v/>
      </c>
      <c r="B4426">
        <f>'Input EIA Imports Petroleum'!A4425</f>
        <v/>
      </c>
      <c r="C4426">
        <f>'Input EIA Imports Petroleum'!K4425</f>
        <v/>
      </c>
      <c r="D4426">
        <f>'Input EIA Imports Petroleum'!L4425</f>
        <v/>
      </c>
      <c r="E4426">
        <f>VLOOKUP('Input EIA Imports Petroleum'!$E4425,'EIA Petroleum Classification'!$A:$B,2,FALSE)</f>
        <v/>
      </c>
    </row>
    <row r="4427" spans="1:5">
      <c r="A4427">
        <f>YEAR(B4427)</f>
        <v/>
      </c>
      <c r="B4427">
        <f>'Input EIA Imports Petroleum'!A4426</f>
        <v/>
      </c>
      <c r="C4427">
        <f>'Input EIA Imports Petroleum'!K4426</f>
        <v/>
      </c>
      <c r="D4427">
        <f>'Input EIA Imports Petroleum'!L4426</f>
        <v/>
      </c>
      <c r="E4427">
        <f>VLOOKUP('Input EIA Imports Petroleum'!$E4426,'EIA Petroleum Classification'!$A:$B,2,FALSE)</f>
        <v/>
      </c>
    </row>
    <row r="4428" spans="1:5">
      <c r="A4428">
        <f>YEAR(B4428)</f>
        <v/>
      </c>
      <c r="B4428">
        <f>'Input EIA Imports Petroleum'!A4427</f>
        <v/>
      </c>
      <c r="C4428">
        <f>'Input EIA Imports Petroleum'!K4427</f>
        <v/>
      </c>
      <c r="D4428">
        <f>'Input EIA Imports Petroleum'!L4427</f>
        <v/>
      </c>
      <c r="E4428">
        <f>VLOOKUP('Input EIA Imports Petroleum'!$E4427,'EIA Petroleum Classification'!$A:$B,2,FALSE)</f>
        <v/>
      </c>
    </row>
    <row r="4429" spans="1:5">
      <c r="A4429">
        <f>YEAR(B4429)</f>
        <v/>
      </c>
      <c r="B4429">
        <f>'Input EIA Imports Petroleum'!A4428</f>
        <v/>
      </c>
      <c r="C4429">
        <f>'Input EIA Imports Petroleum'!K4428</f>
        <v/>
      </c>
      <c r="D4429">
        <f>'Input EIA Imports Petroleum'!L4428</f>
        <v/>
      </c>
      <c r="E4429">
        <f>VLOOKUP('Input EIA Imports Petroleum'!$E4428,'EIA Petroleum Classification'!$A:$B,2,FALSE)</f>
        <v/>
      </c>
    </row>
    <row r="4430" spans="1:5">
      <c r="A4430">
        <f>YEAR(B4430)</f>
        <v/>
      </c>
      <c r="B4430">
        <f>'Input EIA Imports Petroleum'!A4429</f>
        <v/>
      </c>
      <c r="C4430">
        <f>'Input EIA Imports Petroleum'!K4429</f>
        <v/>
      </c>
      <c r="D4430">
        <f>'Input EIA Imports Petroleum'!L4429</f>
        <v/>
      </c>
      <c r="E4430">
        <f>VLOOKUP('Input EIA Imports Petroleum'!$E4429,'EIA Petroleum Classification'!$A:$B,2,FALSE)</f>
        <v/>
      </c>
    </row>
    <row r="4431" spans="1:5">
      <c r="A4431">
        <f>YEAR(B4431)</f>
        <v/>
      </c>
      <c r="B4431">
        <f>'Input EIA Imports Petroleum'!A4430</f>
        <v/>
      </c>
      <c r="C4431">
        <f>'Input EIA Imports Petroleum'!K4430</f>
        <v/>
      </c>
      <c r="D4431">
        <f>'Input EIA Imports Petroleum'!L4430</f>
        <v/>
      </c>
      <c r="E4431">
        <f>VLOOKUP('Input EIA Imports Petroleum'!$E4430,'EIA Petroleum Classification'!$A:$B,2,FALSE)</f>
        <v/>
      </c>
    </row>
    <row r="4432" spans="1:5">
      <c r="A4432">
        <f>YEAR(B4432)</f>
        <v/>
      </c>
      <c r="B4432">
        <f>'Input EIA Imports Petroleum'!A4431</f>
        <v/>
      </c>
      <c r="C4432">
        <f>'Input EIA Imports Petroleum'!K4431</f>
        <v/>
      </c>
      <c r="D4432">
        <f>'Input EIA Imports Petroleum'!L4431</f>
        <v/>
      </c>
      <c r="E4432">
        <f>VLOOKUP('Input EIA Imports Petroleum'!$E4431,'EIA Petroleum Classification'!$A:$B,2,FALSE)</f>
        <v/>
      </c>
    </row>
    <row r="4433" spans="1:5">
      <c r="A4433">
        <f>YEAR(B4433)</f>
        <v/>
      </c>
      <c r="B4433">
        <f>'Input EIA Imports Petroleum'!A4432</f>
        <v/>
      </c>
      <c r="C4433">
        <f>'Input EIA Imports Petroleum'!K4432</f>
        <v/>
      </c>
      <c r="D4433">
        <f>'Input EIA Imports Petroleum'!L4432</f>
        <v/>
      </c>
      <c r="E4433">
        <f>VLOOKUP('Input EIA Imports Petroleum'!$E4432,'EIA Petroleum Classification'!$A:$B,2,FALSE)</f>
        <v/>
      </c>
    </row>
    <row r="4434" spans="1:5">
      <c r="A4434">
        <f>YEAR(B4434)</f>
        <v/>
      </c>
      <c r="B4434">
        <f>'Input EIA Imports Petroleum'!A4433</f>
        <v/>
      </c>
      <c r="C4434">
        <f>'Input EIA Imports Petroleum'!K4433</f>
        <v/>
      </c>
      <c r="D4434">
        <f>'Input EIA Imports Petroleum'!L4433</f>
        <v/>
      </c>
      <c r="E4434">
        <f>VLOOKUP('Input EIA Imports Petroleum'!$E4433,'EIA Petroleum Classification'!$A:$B,2,FALSE)</f>
        <v/>
      </c>
    </row>
    <row r="4435" spans="1:5">
      <c r="A4435">
        <f>YEAR(B4435)</f>
        <v/>
      </c>
      <c r="B4435">
        <f>'Input EIA Imports Petroleum'!A4434</f>
        <v/>
      </c>
      <c r="C4435">
        <f>'Input EIA Imports Petroleum'!K4434</f>
        <v/>
      </c>
      <c r="D4435">
        <f>'Input EIA Imports Petroleum'!L4434</f>
        <v/>
      </c>
      <c r="E4435">
        <f>VLOOKUP('Input EIA Imports Petroleum'!$E4434,'EIA Petroleum Classification'!$A:$B,2,FALSE)</f>
        <v/>
      </c>
    </row>
    <row r="4436" spans="1:5">
      <c r="A4436">
        <f>YEAR(B4436)</f>
        <v/>
      </c>
      <c r="B4436">
        <f>'Input EIA Imports Petroleum'!A4435</f>
        <v/>
      </c>
      <c r="C4436">
        <f>'Input EIA Imports Petroleum'!K4435</f>
        <v/>
      </c>
      <c r="D4436">
        <f>'Input EIA Imports Petroleum'!L4435</f>
        <v/>
      </c>
      <c r="E4436">
        <f>VLOOKUP('Input EIA Imports Petroleum'!$E4435,'EIA Petroleum Classification'!$A:$B,2,FALSE)</f>
        <v/>
      </c>
    </row>
    <row r="4437" spans="1:5">
      <c r="A4437">
        <f>YEAR(B4437)</f>
        <v/>
      </c>
      <c r="B4437">
        <f>'Input EIA Imports Petroleum'!A4436</f>
        <v/>
      </c>
      <c r="C4437">
        <f>'Input EIA Imports Petroleum'!K4436</f>
        <v/>
      </c>
      <c r="D4437">
        <f>'Input EIA Imports Petroleum'!L4436</f>
        <v/>
      </c>
      <c r="E4437">
        <f>VLOOKUP('Input EIA Imports Petroleum'!$E4436,'EIA Petroleum Classification'!$A:$B,2,FALSE)</f>
        <v/>
      </c>
    </row>
    <row r="4438" spans="1:5">
      <c r="A4438">
        <f>YEAR(B4438)</f>
        <v/>
      </c>
      <c r="B4438">
        <f>'Input EIA Imports Petroleum'!A4437</f>
        <v/>
      </c>
      <c r="C4438">
        <f>'Input EIA Imports Petroleum'!K4437</f>
        <v/>
      </c>
      <c r="D4438">
        <f>'Input EIA Imports Petroleum'!L4437</f>
        <v/>
      </c>
      <c r="E4438">
        <f>VLOOKUP('Input EIA Imports Petroleum'!$E4437,'EIA Petroleum Classification'!$A:$B,2,FALSE)</f>
        <v/>
      </c>
    </row>
    <row r="4439" spans="1:5">
      <c r="A4439">
        <f>YEAR(B4439)</f>
        <v/>
      </c>
      <c r="B4439">
        <f>'Input EIA Imports Petroleum'!A4438</f>
        <v/>
      </c>
      <c r="C4439">
        <f>'Input EIA Imports Petroleum'!K4438</f>
        <v/>
      </c>
      <c r="D4439">
        <f>'Input EIA Imports Petroleum'!L4438</f>
        <v/>
      </c>
      <c r="E4439">
        <f>VLOOKUP('Input EIA Imports Petroleum'!$E4438,'EIA Petroleum Classification'!$A:$B,2,FALSE)</f>
        <v/>
      </c>
    </row>
    <row r="4440" spans="1:5">
      <c r="A4440">
        <f>YEAR(B4440)</f>
        <v/>
      </c>
      <c r="B4440">
        <f>'Input EIA Imports Petroleum'!A4439</f>
        <v/>
      </c>
      <c r="C4440">
        <f>'Input EIA Imports Petroleum'!K4439</f>
        <v/>
      </c>
      <c r="D4440">
        <f>'Input EIA Imports Petroleum'!L4439</f>
        <v/>
      </c>
      <c r="E4440">
        <f>VLOOKUP('Input EIA Imports Petroleum'!$E4439,'EIA Petroleum Classification'!$A:$B,2,FALSE)</f>
        <v/>
      </c>
    </row>
    <row r="4441" spans="1:5">
      <c r="A4441">
        <f>YEAR(B4441)</f>
        <v/>
      </c>
      <c r="B4441">
        <f>'Input EIA Imports Petroleum'!A4440</f>
        <v/>
      </c>
      <c r="C4441">
        <f>'Input EIA Imports Petroleum'!K4440</f>
        <v/>
      </c>
      <c r="D4441">
        <f>'Input EIA Imports Petroleum'!L4440</f>
        <v/>
      </c>
      <c r="E4441">
        <f>VLOOKUP('Input EIA Imports Petroleum'!$E4440,'EIA Petroleum Classification'!$A:$B,2,FALSE)</f>
        <v/>
      </c>
    </row>
    <row r="4442" spans="1:5">
      <c r="A4442">
        <f>YEAR(B4442)</f>
        <v/>
      </c>
      <c r="B4442">
        <f>'Input EIA Imports Petroleum'!A4441</f>
        <v/>
      </c>
      <c r="C4442">
        <f>'Input EIA Imports Petroleum'!K4441</f>
        <v/>
      </c>
      <c r="D4442">
        <f>'Input EIA Imports Petroleum'!L4441</f>
        <v/>
      </c>
      <c r="E4442">
        <f>VLOOKUP('Input EIA Imports Petroleum'!$E4441,'EIA Petroleum Classification'!$A:$B,2,FALSE)</f>
        <v/>
      </c>
    </row>
    <row r="4443" spans="1:5">
      <c r="A4443">
        <f>YEAR(B4443)</f>
        <v/>
      </c>
      <c r="B4443">
        <f>'Input EIA Imports Petroleum'!A4442</f>
        <v/>
      </c>
      <c r="C4443">
        <f>'Input EIA Imports Petroleum'!K4442</f>
        <v/>
      </c>
      <c r="D4443">
        <f>'Input EIA Imports Petroleum'!L4442</f>
        <v/>
      </c>
      <c r="E4443">
        <f>VLOOKUP('Input EIA Imports Petroleum'!$E4442,'EIA Petroleum Classification'!$A:$B,2,FALSE)</f>
        <v/>
      </c>
    </row>
    <row r="4444" spans="1:5">
      <c r="A4444">
        <f>YEAR(B4444)</f>
        <v/>
      </c>
      <c r="B4444">
        <f>'Input EIA Imports Petroleum'!A4443</f>
        <v/>
      </c>
      <c r="C4444">
        <f>'Input EIA Imports Petroleum'!K4443</f>
        <v/>
      </c>
      <c r="D4444">
        <f>'Input EIA Imports Petroleum'!L4443</f>
        <v/>
      </c>
      <c r="E4444">
        <f>VLOOKUP('Input EIA Imports Petroleum'!$E4443,'EIA Petroleum Classification'!$A:$B,2,FALSE)</f>
        <v/>
      </c>
    </row>
    <row r="4445" spans="1:5">
      <c r="A4445">
        <f>YEAR(B4445)</f>
        <v/>
      </c>
      <c r="B4445">
        <f>'Input EIA Imports Petroleum'!A4444</f>
        <v/>
      </c>
      <c r="C4445">
        <f>'Input EIA Imports Petroleum'!K4444</f>
        <v/>
      </c>
      <c r="D4445">
        <f>'Input EIA Imports Petroleum'!L4444</f>
        <v/>
      </c>
      <c r="E4445">
        <f>VLOOKUP('Input EIA Imports Petroleum'!$E4444,'EIA Petroleum Classification'!$A:$B,2,FALSE)</f>
        <v/>
      </c>
    </row>
    <row r="4446" spans="1:5">
      <c r="A4446">
        <f>YEAR(B4446)</f>
        <v/>
      </c>
      <c r="B4446">
        <f>'Input EIA Imports Petroleum'!A4445</f>
        <v/>
      </c>
      <c r="C4446">
        <f>'Input EIA Imports Petroleum'!K4445</f>
        <v/>
      </c>
      <c r="D4446">
        <f>'Input EIA Imports Petroleum'!L4445</f>
        <v/>
      </c>
      <c r="E4446">
        <f>VLOOKUP('Input EIA Imports Petroleum'!$E4445,'EIA Petroleum Classification'!$A:$B,2,FALSE)</f>
        <v/>
      </c>
    </row>
    <row r="4447" spans="1:5">
      <c r="A4447">
        <f>YEAR(B4447)</f>
        <v/>
      </c>
      <c r="B4447">
        <f>'Input EIA Imports Petroleum'!A4446</f>
        <v/>
      </c>
      <c r="C4447">
        <f>'Input EIA Imports Petroleum'!K4446</f>
        <v/>
      </c>
      <c r="D4447">
        <f>'Input EIA Imports Petroleum'!L4446</f>
        <v/>
      </c>
      <c r="E4447">
        <f>VLOOKUP('Input EIA Imports Petroleum'!$E4446,'EIA Petroleum Classification'!$A:$B,2,FALSE)</f>
        <v/>
      </c>
    </row>
    <row r="4448" spans="1:5">
      <c r="A4448">
        <f>YEAR(B4448)</f>
        <v/>
      </c>
      <c r="B4448">
        <f>'Input EIA Imports Petroleum'!A4447</f>
        <v/>
      </c>
      <c r="C4448">
        <f>'Input EIA Imports Petroleum'!K4447</f>
        <v/>
      </c>
      <c r="D4448">
        <f>'Input EIA Imports Petroleum'!L4447</f>
        <v/>
      </c>
      <c r="E4448">
        <f>VLOOKUP('Input EIA Imports Petroleum'!$E4447,'EIA Petroleum Classification'!$A:$B,2,FALSE)</f>
        <v/>
      </c>
    </row>
    <row r="4449" spans="1:5">
      <c r="A4449">
        <f>YEAR(B4449)</f>
        <v/>
      </c>
      <c r="B4449">
        <f>'Input EIA Imports Petroleum'!A4448</f>
        <v/>
      </c>
      <c r="C4449">
        <f>'Input EIA Imports Petroleum'!K4448</f>
        <v/>
      </c>
      <c r="D4449">
        <f>'Input EIA Imports Petroleum'!L4448</f>
        <v/>
      </c>
      <c r="E4449">
        <f>VLOOKUP('Input EIA Imports Petroleum'!$E4448,'EIA Petroleum Classification'!$A:$B,2,FALSE)</f>
        <v/>
      </c>
    </row>
    <row r="4450" spans="1:5">
      <c r="A4450">
        <f>YEAR(B4450)</f>
        <v/>
      </c>
      <c r="B4450">
        <f>'Input EIA Imports Petroleum'!A4449</f>
        <v/>
      </c>
      <c r="C4450">
        <f>'Input EIA Imports Petroleum'!K4449</f>
        <v/>
      </c>
      <c r="D4450">
        <f>'Input EIA Imports Petroleum'!L4449</f>
        <v/>
      </c>
      <c r="E4450">
        <f>VLOOKUP('Input EIA Imports Petroleum'!$E4449,'EIA Petroleum Classification'!$A:$B,2,FALSE)</f>
        <v/>
      </c>
    </row>
    <row r="4451" spans="1:5">
      <c r="A4451">
        <f>YEAR(B4451)</f>
        <v/>
      </c>
      <c r="B4451">
        <f>'Input EIA Imports Petroleum'!A4450</f>
        <v/>
      </c>
      <c r="C4451">
        <f>'Input EIA Imports Petroleum'!K4450</f>
        <v/>
      </c>
      <c r="D4451">
        <f>'Input EIA Imports Petroleum'!L4450</f>
        <v/>
      </c>
      <c r="E4451">
        <f>VLOOKUP('Input EIA Imports Petroleum'!$E4450,'EIA Petroleum Classification'!$A:$B,2,FALSE)</f>
        <v/>
      </c>
    </row>
    <row r="4452" spans="1:5">
      <c r="A4452">
        <f>YEAR(B4452)</f>
        <v/>
      </c>
      <c r="B4452">
        <f>'Input EIA Imports Petroleum'!A4451</f>
        <v/>
      </c>
      <c r="C4452">
        <f>'Input EIA Imports Petroleum'!K4451</f>
        <v/>
      </c>
      <c r="D4452">
        <f>'Input EIA Imports Petroleum'!L4451</f>
        <v/>
      </c>
      <c r="E4452">
        <f>VLOOKUP('Input EIA Imports Petroleum'!$E4451,'EIA Petroleum Classification'!$A:$B,2,FALSE)</f>
        <v/>
      </c>
    </row>
    <row r="4453" spans="1:5">
      <c r="A4453">
        <f>YEAR(B4453)</f>
        <v/>
      </c>
      <c r="B4453">
        <f>'Input EIA Imports Petroleum'!A4452</f>
        <v/>
      </c>
      <c r="C4453">
        <f>'Input EIA Imports Petroleum'!K4452</f>
        <v/>
      </c>
      <c r="D4453">
        <f>'Input EIA Imports Petroleum'!L4452</f>
        <v/>
      </c>
      <c r="E4453">
        <f>VLOOKUP('Input EIA Imports Petroleum'!$E4452,'EIA Petroleum Classification'!$A:$B,2,FALSE)</f>
        <v/>
      </c>
    </row>
    <row r="4454" spans="1:5">
      <c r="A4454">
        <f>YEAR(B4454)</f>
        <v/>
      </c>
      <c r="B4454">
        <f>'Input EIA Imports Petroleum'!A4453</f>
        <v/>
      </c>
      <c r="C4454">
        <f>'Input EIA Imports Petroleum'!K4453</f>
        <v/>
      </c>
      <c r="D4454">
        <f>'Input EIA Imports Petroleum'!L4453</f>
        <v/>
      </c>
      <c r="E4454">
        <f>VLOOKUP('Input EIA Imports Petroleum'!$E4453,'EIA Petroleum Classification'!$A:$B,2,FALSE)</f>
        <v/>
      </c>
    </row>
    <row r="4455" spans="1:5">
      <c r="A4455">
        <f>YEAR(B4455)</f>
        <v/>
      </c>
      <c r="B4455">
        <f>'Input EIA Imports Petroleum'!A4454</f>
        <v/>
      </c>
      <c r="C4455">
        <f>'Input EIA Imports Petroleum'!K4454</f>
        <v/>
      </c>
      <c r="D4455">
        <f>'Input EIA Imports Petroleum'!L4454</f>
        <v/>
      </c>
      <c r="E4455">
        <f>VLOOKUP('Input EIA Imports Petroleum'!$E4454,'EIA Petroleum Classification'!$A:$B,2,FALSE)</f>
        <v/>
      </c>
    </row>
    <row r="4456" spans="1:5">
      <c r="A4456">
        <f>YEAR(B4456)</f>
        <v/>
      </c>
      <c r="B4456">
        <f>'Input EIA Imports Petroleum'!A4455</f>
        <v/>
      </c>
      <c r="C4456">
        <f>'Input EIA Imports Petroleum'!K4455</f>
        <v/>
      </c>
      <c r="D4456">
        <f>'Input EIA Imports Petroleum'!L4455</f>
        <v/>
      </c>
      <c r="E4456">
        <f>VLOOKUP('Input EIA Imports Petroleum'!$E4455,'EIA Petroleum Classification'!$A:$B,2,FALSE)</f>
        <v/>
      </c>
    </row>
    <row r="4457" spans="1:5">
      <c r="A4457">
        <f>YEAR(B4457)</f>
        <v/>
      </c>
      <c r="B4457">
        <f>'Input EIA Imports Petroleum'!A4456</f>
        <v/>
      </c>
      <c r="C4457">
        <f>'Input EIA Imports Petroleum'!K4456</f>
        <v/>
      </c>
      <c r="D4457">
        <f>'Input EIA Imports Petroleum'!L4456</f>
        <v/>
      </c>
      <c r="E4457">
        <f>VLOOKUP('Input EIA Imports Petroleum'!$E4456,'EIA Petroleum Classification'!$A:$B,2,FALSE)</f>
        <v/>
      </c>
    </row>
    <row r="4458" spans="1:5">
      <c r="A4458">
        <f>YEAR(B4458)</f>
        <v/>
      </c>
      <c r="B4458">
        <f>'Input EIA Imports Petroleum'!A4457</f>
        <v/>
      </c>
      <c r="C4458">
        <f>'Input EIA Imports Petroleum'!K4457</f>
        <v/>
      </c>
      <c r="D4458">
        <f>'Input EIA Imports Petroleum'!L4457</f>
        <v/>
      </c>
      <c r="E4458">
        <f>VLOOKUP('Input EIA Imports Petroleum'!$E4457,'EIA Petroleum Classification'!$A:$B,2,FALSE)</f>
        <v/>
      </c>
    </row>
    <row r="4459" spans="1:5">
      <c r="A4459">
        <f>YEAR(B4459)</f>
        <v/>
      </c>
      <c r="B4459">
        <f>'Input EIA Imports Petroleum'!A4458</f>
        <v/>
      </c>
      <c r="C4459">
        <f>'Input EIA Imports Petroleum'!K4458</f>
        <v/>
      </c>
      <c r="D4459">
        <f>'Input EIA Imports Petroleum'!L4458</f>
        <v/>
      </c>
      <c r="E4459">
        <f>VLOOKUP('Input EIA Imports Petroleum'!$E4458,'EIA Petroleum Classification'!$A:$B,2,FALSE)</f>
        <v/>
      </c>
    </row>
    <row r="4460" spans="1:5">
      <c r="A4460">
        <f>YEAR(B4460)</f>
        <v/>
      </c>
      <c r="B4460">
        <f>'Input EIA Imports Petroleum'!A4459</f>
        <v/>
      </c>
      <c r="C4460">
        <f>'Input EIA Imports Petroleum'!K4459</f>
        <v/>
      </c>
      <c r="D4460">
        <f>'Input EIA Imports Petroleum'!L4459</f>
        <v/>
      </c>
      <c r="E4460">
        <f>VLOOKUP('Input EIA Imports Petroleum'!$E4459,'EIA Petroleum Classification'!$A:$B,2,FALSE)</f>
        <v/>
      </c>
    </row>
    <row r="4461" spans="1:5">
      <c r="A4461">
        <f>YEAR(B4461)</f>
        <v/>
      </c>
      <c r="B4461">
        <f>'Input EIA Imports Petroleum'!A4460</f>
        <v/>
      </c>
      <c r="C4461">
        <f>'Input EIA Imports Petroleum'!K4460</f>
        <v/>
      </c>
      <c r="D4461">
        <f>'Input EIA Imports Petroleum'!L4460</f>
        <v/>
      </c>
      <c r="E4461">
        <f>VLOOKUP('Input EIA Imports Petroleum'!$E4460,'EIA Petroleum Classification'!$A:$B,2,FALSE)</f>
        <v/>
      </c>
    </row>
    <row r="4462" spans="1:5">
      <c r="A4462">
        <f>YEAR(B4462)</f>
        <v/>
      </c>
      <c r="B4462">
        <f>'Input EIA Imports Petroleum'!A4461</f>
        <v/>
      </c>
      <c r="C4462">
        <f>'Input EIA Imports Petroleum'!K4461</f>
        <v/>
      </c>
      <c r="D4462">
        <f>'Input EIA Imports Petroleum'!L4461</f>
        <v/>
      </c>
      <c r="E4462">
        <f>VLOOKUP('Input EIA Imports Petroleum'!$E4461,'EIA Petroleum Classification'!$A:$B,2,FALSE)</f>
        <v/>
      </c>
    </row>
    <row r="4463" spans="1:5">
      <c r="A4463">
        <f>YEAR(B4463)</f>
        <v/>
      </c>
      <c r="B4463">
        <f>'Input EIA Imports Petroleum'!A4462</f>
        <v/>
      </c>
      <c r="C4463">
        <f>'Input EIA Imports Petroleum'!K4462</f>
        <v/>
      </c>
      <c r="D4463">
        <f>'Input EIA Imports Petroleum'!L4462</f>
        <v/>
      </c>
      <c r="E4463">
        <f>VLOOKUP('Input EIA Imports Petroleum'!$E4462,'EIA Petroleum Classification'!$A:$B,2,FALSE)</f>
        <v/>
      </c>
    </row>
    <row r="4464" spans="1:5">
      <c r="A4464">
        <f>YEAR(B4464)</f>
        <v/>
      </c>
      <c r="B4464">
        <f>'Input EIA Imports Petroleum'!A4463</f>
        <v/>
      </c>
      <c r="C4464">
        <f>'Input EIA Imports Petroleum'!K4463</f>
        <v/>
      </c>
      <c r="D4464">
        <f>'Input EIA Imports Petroleum'!L4463</f>
        <v/>
      </c>
      <c r="E4464">
        <f>VLOOKUP('Input EIA Imports Petroleum'!$E4463,'EIA Petroleum Classification'!$A:$B,2,FALSE)</f>
        <v/>
      </c>
    </row>
    <row r="4465" spans="1:5">
      <c r="A4465">
        <f>YEAR(B4465)</f>
        <v/>
      </c>
      <c r="B4465">
        <f>'Input EIA Imports Petroleum'!A4464</f>
        <v/>
      </c>
      <c r="C4465">
        <f>'Input EIA Imports Petroleum'!K4464</f>
        <v/>
      </c>
      <c r="D4465">
        <f>'Input EIA Imports Petroleum'!L4464</f>
        <v/>
      </c>
      <c r="E4465">
        <f>VLOOKUP('Input EIA Imports Petroleum'!$E4464,'EIA Petroleum Classification'!$A:$B,2,FALSE)</f>
        <v/>
      </c>
    </row>
    <row r="4466" spans="1:5">
      <c r="A4466">
        <f>YEAR(B4466)</f>
        <v/>
      </c>
      <c r="B4466">
        <f>'Input EIA Imports Petroleum'!A4465</f>
        <v/>
      </c>
      <c r="C4466">
        <f>'Input EIA Imports Petroleum'!K4465</f>
        <v/>
      </c>
      <c r="D4466">
        <f>'Input EIA Imports Petroleum'!L4465</f>
        <v/>
      </c>
      <c r="E4466">
        <f>VLOOKUP('Input EIA Imports Petroleum'!$E4465,'EIA Petroleum Classification'!$A:$B,2,FALSE)</f>
        <v/>
      </c>
    </row>
    <row r="4467" spans="1:5">
      <c r="A4467">
        <f>YEAR(B4467)</f>
        <v/>
      </c>
      <c r="B4467">
        <f>'Input EIA Imports Petroleum'!A4466</f>
        <v/>
      </c>
      <c r="C4467">
        <f>'Input EIA Imports Petroleum'!K4466</f>
        <v/>
      </c>
      <c r="D4467">
        <f>'Input EIA Imports Petroleum'!L4466</f>
        <v/>
      </c>
      <c r="E4467">
        <f>VLOOKUP('Input EIA Imports Petroleum'!$E4466,'EIA Petroleum Classification'!$A:$B,2,FALSE)</f>
        <v/>
      </c>
    </row>
    <row r="4468" spans="1:5">
      <c r="A4468">
        <f>YEAR(B4468)</f>
        <v/>
      </c>
      <c r="B4468">
        <f>'Input EIA Imports Petroleum'!A4467</f>
        <v/>
      </c>
      <c r="C4468">
        <f>'Input EIA Imports Petroleum'!K4467</f>
        <v/>
      </c>
      <c r="D4468">
        <f>'Input EIA Imports Petroleum'!L4467</f>
        <v/>
      </c>
      <c r="E4468">
        <f>VLOOKUP('Input EIA Imports Petroleum'!$E4467,'EIA Petroleum Classification'!$A:$B,2,FALSE)</f>
        <v/>
      </c>
    </row>
    <row r="4469" spans="1:5">
      <c r="A4469">
        <f>YEAR(B4469)</f>
        <v/>
      </c>
      <c r="B4469">
        <f>'Input EIA Imports Petroleum'!A4468</f>
        <v/>
      </c>
      <c r="C4469">
        <f>'Input EIA Imports Petroleum'!K4468</f>
        <v/>
      </c>
      <c r="D4469">
        <f>'Input EIA Imports Petroleum'!L4468</f>
        <v/>
      </c>
      <c r="E4469">
        <f>VLOOKUP('Input EIA Imports Petroleum'!$E4468,'EIA Petroleum Classification'!$A:$B,2,FALSE)</f>
        <v/>
      </c>
    </row>
    <row r="4470" spans="1:5">
      <c r="A4470">
        <f>YEAR(B4470)</f>
        <v/>
      </c>
      <c r="B4470">
        <f>'Input EIA Imports Petroleum'!A4469</f>
        <v/>
      </c>
      <c r="C4470">
        <f>'Input EIA Imports Petroleum'!K4469</f>
        <v/>
      </c>
      <c r="D4470">
        <f>'Input EIA Imports Petroleum'!L4469</f>
        <v/>
      </c>
      <c r="E4470">
        <f>VLOOKUP('Input EIA Imports Petroleum'!$E4469,'EIA Petroleum Classification'!$A:$B,2,FALSE)</f>
        <v/>
      </c>
    </row>
    <row r="4471" spans="1:5">
      <c r="A4471">
        <f>YEAR(B4471)</f>
        <v/>
      </c>
      <c r="B4471">
        <f>'Input EIA Imports Petroleum'!A4470</f>
        <v/>
      </c>
      <c r="C4471">
        <f>'Input EIA Imports Petroleum'!K4470</f>
        <v/>
      </c>
      <c r="D4471">
        <f>'Input EIA Imports Petroleum'!L4470</f>
        <v/>
      </c>
      <c r="E4471">
        <f>VLOOKUP('Input EIA Imports Petroleum'!$E4470,'EIA Petroleum Classification'!$A:$B,2,FALSE)</f>
        <v/>
      </c>
    </row>
    <row r="4472" spans="1:5">
      <c r="A4472">
        <f>YEAR(B4472)</f>
        <v/>
      </c>
      <c r="B4472">
        <f>'Input EIA Imports Petroleum'!A4471</f>
        <v/>
      </c>
      <c r="C4472">
        <f>'Input EIA Imports Petroleum'!K4471</f>
        <v/>
      </c>
      <c r="D4472">
        <f>'Input EIA Imports Petroleum'!L4471</f>
        <v/>
      </c>
      <c r="E4472">
        <f>VLOOKUP('Input EIA Imports Petroleum'!$E4471,'EIA Petroleum Classification'!$A:$B,2,FALSE)</f>
        <v/>
      </c>
    </row>
    <row r="4473" spans="1:5">
      <c r="A4473">
        <f>YEAR(B4473)</f>
        <v/>
      </c>
      <c r="B4473">
        <f>'Input EIA Imports Petroleum'!A4472</f>
        <v/>
      </c>
      <c r="C4473">
        <f>'Input EIA Imports Petroleum'!K4472</f>
        <v/>
      </c>
      <c r="D4473">
        <f>'Input EIA Imports Petroleum'!L4472</f>
        <v/>
      </c>
      <c r="E4473">
        <f>VLOOKUP('Input EIA Imports Petroleum'!$E4472,'EIA Petroleum Classification'!$A:$B,2,FALSE)</f>
        <v/>
      </c>
    </row>
    <row r="4474" spans="1:5">
      <c r="A4474">
        <f>YEAR(B4474)</f>
        <v/>
      </c>
      <c r="B4474">
        <f>'Input EIA Imports Petroleum'!A4473</f>
        <v/>
      </c>
      <c r="C4474">
        <f>'Input EIA Imports Petroleum'!K4473</f>
        <v/>
      </c>
      <c r="D4474">
        <f>'Input EIA Imports Petroleum'!L4473</f>
        <v/>
      </c>
      <c r="E4474">
        <f>VLOOKUP('Input EIA Imports Petroleum'!$E4473,'EIA Petroleum Classification'!$A:$B,2,FALSE)</f>
        <v/>
      </c>
    </row>
    <row r="4475" spans="1:5">
      <c r="A4475">
        <f>YEAR(B4475)</f>
        <v/>
      </c>
      <c r="B4475">
        <f>'Input EIA Imports Petroleum'!A4474</f>
        <v/>
      </c>
      <c r="C4475">
        <f>'Input EIA Imports Petroleum'!K4474</f>
        <v/>
      </c>
      <c r="D4475">
        <f>'Input EIA Imports Petroleum'!L4474</f>
        <v/>
      </c>
      <c r="E4475">
        <f>VLOOKUP('Input EIA Imports Petroleum'!$E4474,'EIA Petroleum Classification'!$A:$B,2,FALSE)</f>
        <v/>
      </c>
    </row>
    <row r="4476" spans="1:5">
      <c r="A4476">
        <f>YEAR(B4476)</f>
        <v/>
      </c>
      <c r="B4476">
        <f>'Input EIA Imports Petroleum'!A4475</f>
        <v/>
      </c>
      <c r="C4476">
        <f>'Input EIA Imports Petroleum'!K4475</f>
        <v/>
      </c>
      <c r="D4476">
        <f>'Input EIA Imports Petroleum'!L4475</f>
        <v/>
      </c>
      <c r="E4476">
        <f>VLOOKUP('Input EIA Imports Petroleum'!$E4475,'EIA Petroleum Classification'!$A:$B,2,FALSE)</f>
        <v/>
      </c>
    </row>
    <row r="4477" spans="1:5">
      <c r="A4477">
        <f>YEAR(B4477)</f>
        <v/>
      </c>
      <c r="B4477">
        <f>'Input EIA Imports Petroleum'!A4476</f>
        <v/>
      </c>
      <c r="C4477">
        <f>'Input EIA Imports Petroleum'!K4476</f>
        <v/>
      </c>
      <c r="D4477">
        <f>'Input EIA Imports Petroleum'!L4476</f>
        <v/>
      </c>
      <c r="E4477">
        <f>VLOOKUP('Input EIA Imports Petroleum'!$E4476,'EIA Petroleum Classification'!$A:$B,2,FALSE)</f>
        <v/>
      </c>
    </row>
    <row r="4478" spans="1:5">
      <c r="A4478">
        <f>YEAR(B4478)</f>
        <v/>
      </c>
      <c r="B4478">
        <f>'Input EIA Imports Petroleum'!A4477</f>
        <v/>
      </c>
      <c r="C4478">
        <f>'Input EIA Imports Petroleum'!K4477</f>
        <v/>
      </c>
      <c r="D4478">
        <f>'Input EIA Imports Petroleum'!L4477</f>
        <v/>
      </c>
      <c r="E4478">
        <f>VLOOKUP('Input EIA Imports Petroleum'!$E4477,'EIA Petroleum Classification'!$A:$B,2,FALSE)</f>
        <v/>
      </c>
    </row>
    <row r="4479" spans="1:5">
      <c r="A4479">
        <f>YEAR(B4479)</f>
        <v/>
      </c>
      <c r="B4479">
        <f>'Input EIA Imports Petroleum'!A4478</f>
        <v/>
      </c>
      <c r="C4479">
        <f>'Input EIA Imports Petroleum'!K4478</f>
        <v/>
      </c>
      <c r="D4479">
        <f>'Input EIA Imports Petroleum'!L4478</f>
        <v/>
      </c>
      <c r="E4479">
        <f>VLOOKUP('Input EIA Imports Petroleum'!$E4478,'EIA Petroleum Classification'!$A:$B,2,FALSE)</f>
        <v/>
      </c>
    </row>
    <row r="4480" spans="1:5">
      <c r="A4480">
        <f>YEAR(B4480)</f>
        <v/>
      </c>
      <c r="B4480">
        <f>'Input EIA Imports Petroleum'!A4479</f>
        <v/>
      </c>
      <c r="C4480">
        <f>'Input EIA Imports Petroleum'!K4479</f>
        <v/>
      </c>
      <c r="D4480">
        <f>'Input EIA Imports Petroleum'!L4479</f>
        <v/>
      </c>
      <c r="E4480">
        <f>VLOOKUP('Input EIA Imports Petroleum'!$E4479,'EIA Petroleum Classification'!$A:$B,2,FALSE)</f>
        <v/>
      </c>
    </row>
    <row r="4481" spans="1:5">
      <c r="A4481">
        <f>YEAR(B4481)</f>
        <v/>
      </c>
      <c r="B4481">
        <f>'Input EIA Imports Petroleum'!A4480</f>
        <v/>
      </c>
      <c r="C4481">
        <f>'Input EIA Imports Petroleum'!K4480</f>
        <v/>
      </c>
      <c r="D4481">
        <f>'Input EIA Imports Petroleum'!L4480</f>
        <v/>
      </c>
      <c r="E4481">
        <f>VLOOKUP('Input EIA Imports Petroleum'!$E4480,'EIA Petroleum Classification'!$A:$B,2,FALSE)</f>
        <v/>
      </c>
    </row>
    <row r="4482" spans="1:5">
      <c r="A4482">
        <f>YEAR(B4482)</f>
        <v/>
      </c>
      <c r="B4482">
        <f>'Input EIA Imports Petroleum'!A4481</f>
        <v/>
      </c>
      <c r="C4482">
        <f>'Input EIA Imports Petroleum'!K4481</f>
        <v/>
      </c>
      <c r="D4482">
        <f>'Input EIA Imports Petroleum'!L4481</f>
        <v/>
      </c>
      <c r="E4482">
        <f>VLOOKUP('Input EIA Imports Petroleum'!$E4481,'EIA Petroleum Classification'!$A:$B,2,FALSE)</f>
        <v/>
      </c>
    </row>
    <row r="4483" spans="1:5">
      <c r="A4483">
        <f>YEAR(B4483)</f>
        <v/>
      </c>
      <c r="B4483">
        <f>'Input EIA Imports Petroleum'!A4482</f>
        <v/>
      </c>
      <c r="C4483">
        <f>'Input EIA Imports Petroleum'!K4482</f>
        <v/>
      </c>
      <c r="D4483">
        <f>'Input EIA Imports Petroleum'!L4482</f>
        <v/>
      </c>
      <c r="E4483">
        <f>VLOOKUP('Input EIA Imports Petroleum'!$E4482,'EIA Petroleum Classification'!$A:$B,2,FALSE)</f>
        <v/>
      </c>
    </row>
    <row r="4484" spans="1:5">
      <c r="A4484">
        <f>YEAR(B4484)</f>
        <v/>
      </c>
      <c r="B4484">
        <f>'Input EIA Imports Petroleum'!A4483</f>
        <v/>
      </c>
      <c r="C4484">
        <f>'Input EIA Imports Petroleum'!K4483</f>
        <v/>
      </c>
      <c r="D4484">
        <f>'Input EIA Imports Petroleum'!L4483</f>
        <v/>
      </c>
      <c r="E4484">
        <f>VLOOKUP('Input EIA Imports Petroleum'!$E4483,'EIA Petroleum Classification'!$A:$B,2,FALSE)</f>
        <v/>
      </c>
    </row>
    <row r="4485" spans="1:5">
      <c r="A4485">
        <f>YEAR(B4485)</f>
        <v/>
      </c>
      <c r="B4485">
        <f>'Input EIA Imports Petroleum'!A4484</f>
        <v/>
      </c>
      <c r="C4485">
        <f>'Input EIA Imports Petroleum'!K4484</f>
        <v/>
      </c>
      <c r="D4485">
        <f>'Input EIA Imports Petroleum'!L4484</f>
        <v/>
      </c>
      <c r="E4485">
        <f>VLOOKUP('Input EIA Imports Petroleum'!$E4484,'EIA Petroleum Classification'!$A:$B,2,FALSE)</f>
        <v/>
      </c>
    </row>
    <row r="4486" spans="1:5">
      <c r="A4486">
        <f>YEAR(B4486)</f>
        <v/>
      </c>
      <c r="B4486">
        <f>'Input EIA Imports Petroleum'!A4485</f>
        <v/>
      </c>
      <c r="C4486">
        <f>'Input EIA Imports Petroleum'!K4485</f>
        <v/>
      </c>
      <c r="D4486">
        <f>'Input EIA Imports Petroleum'!L4485</f>
        <v/>
      </c>
      <c r="E4486">
        <f>VLOOKUP('Input EIA Imports Petroleum'!$E4485,'EIA Petroleum Classification'!$A:$B,2,FALSE)</f>
        <v/>
      </c>
    </row>
    <row r="4487" spans="1:5">
      <c r="A4487">
        <f>YEAR(B4487)</f>
        <v/>
      </c>
      <c r="B4487">
        <f>'Input EIA Imports Petroleum'!A4486</f>
        <v/>
      </c>
      <c r="C4487">
        <f>'Input EIA Imports Petroleum'!K4486</f>
        <v/>
      </c>
      <c r="D4487">
        <f>'Input EIA Imports Petroleum'!L4486</f>
        <v/>
      </c>
      <c r="E4487">
        <f>VLOOKUP('Input EIA Imports Petroleum'!$E4486,'EIA Petroleum Classification'!$A:$B,2,FALSE)</f>
        <v/>
      </c>
    </row>
    <row r="4488" spans="1:5">
      <c r="A4488">
        <f>YEAR(B4488)</f>
        <v/>
      </c>
      <c r="B4488">
        <f>'Input EIA Imports Petroleum'!A4487</f>
        <v/>
      </c>
      <c r="C4488">
        <f>'Input EIA Imports Petroleum'!K4487</f>
        <v/>
      </c>
      <c r="D4488">
        <f>'Input EIA Imports Petroleum'!L4487</f>
        <v/>
      </c>
      <c r="E4488">
        <f>VLOOKUP('Input EIA Imports Petroleum'!$E4487,'EIA Petroleum Classification'!$A:$B,2,FALSE)</f>
        <v/>
      </c>
    </row>
    <row r="4489" spans="1:5">
      <c r="A4489">
        <f>YEAR(B4489)</f>
        <v/>
      </c>
      <c r="B4489">
        <f>'Input EIA Imports Petroleum'!A4488</f>
        <v/>
      </c>
      <c r="C4489">
        <f>'Input EIA Imports Petroleum'!K4488</f>
        <v/>
      </c>
      <c r="D4489">
        <f>'Input EIA Imports Petroleum'!L4488</f>
        <v/>
      </c>
      <c r="E4489">
        <f>VLOOKUP('Input EIA Imports Petroleum'!$E4488,'EIA Petroleum Classification'!$A:$B,2,FALSE)</f>
        <v/>
      </c>
    </row>
    <row r="4490" spans="1:5">
      <c r="A4490">
        <f>YEAR(B4490)</f>
        <v/>
      </c>
      <c r="B4490">
        <f>'Input EIA Imports Petroleum'!A4489</f>
        <v/>
      </c>
      <c r="C4490">
        <f>'Input EIA Imports Petroleum'!K4489</f>
        <v/>
      </c>
      <c r="D4490">
        <f>'Input EIA Imports Petroleum'!L4489</f>
        <v/>
      </c>
      <c r="E4490">
        <f>VLOOKUP('Input EIA Imports Petroleum'!$E4489,'EIA Petroleum Classification'!$A:$B,2,FALSE)</f>
        <v/>
      </c>
    </row>
    <row r="4491" spans="1:5">
      <c r="A4491">
        <f>YEAR(B4491)</f>
        <v/>
      </c>
      <c r="B4491">
        <f>'Input EIA Imports Petroleum'!A4490</f>
        <v/>
      </c>
      <c r="C4491">
        <f>'Input EIA Imports Petroleum'!K4490</f>
        <v/>
      </c>
      <c r="D4491">
        <f>'Input EIA Imports Petroleum'!L4490</f>
        <v/>
      </c>
      <c r="E4491">
        <f>VLOOKUP('Input EIA Imports Petroleum'!$E4490,'EIA Petroleum Classification'!$A:$B,2,FALSE)</f>
        <v/>
      </c>
    </row>
    <row r="4492" spans="1:5">
      <c r="A4492">
        <f>YEAR(B4492)</f>
        <v/>
      </c>
      <c r="B4492">
        <f>'Input EIA Imports Petroleum'!A4491</f>
        <v/>
      </c>
      <c r="C4492">
        <f>'Input EIA Imports Petroleum'!K4491</f>
        <v/>
      </c>
      <c r="D4492">
        <f>'Input EIA Imports Petroleum'!L4491</f>
        <v/>
      </c>
      <c r="E4492">
        <f>VLOOKUP('Input EIA Imports Petroleum'!$E4491,'EIA Petroleum Classification'!$A:$B,2,FALSE)</f>
        <v/>
      </c>
    </row>
    <row r="4493" spans="1:5">
      <c r="A4493">
        <f>YEAR(B4493)</f>
        <v/>
      </c>
      <c r="B4493">
        <f>'Input EIA Imports Petroleum'!A4492</f>
        <v/>
      </c>
      <c r="C4493">
        <f>'Input EIA Imports Petroleum'!K4492</f>
        <v/>
      </c>
      <c r="D4493">
        <f>'Input EIA Imports Petroleum'!L4492</f>
        <v/>
      </c>
      <c r="E4493">
        <f>VLOOKUP('Input EIA Imports Petroleum'!$E4492,'EIA Petroleum Classification'!$A:$B,2,FALSE)</f>
        <v/>
      </c>
    </row>
    <row r="4494" spans="1:5">
      <c r="A4494">
        <f>YEAR(B4494)</f>
        <v/>
      </c>
      <c r="B4494">
        <f>'Input EIA Imports Petroleum'!A4493</f>
        <v/>
      </c>
      <c r="C4494">
        <f>'Input EIA Imports Petroleum'!K4493</f>
        <v/>
      </c>
      <c r="D4494">
        <f>'Input EIA Imports Petroleum'!L4493</f>
        <v/>
      </c>
      <c r="E4494">
        <f>VLOOKUP('Input EIA Imports Petroleum'!$E4493,'EIA Petroleum Classification'!$A:$B,2,FALSE)</f>
        <v/>
      </c>
    </row>
    <row r="4495" spans="1:5">
      <c r="A4495">
        <f>YEAR(B4495)</f>
        <v/>
      </c>
      <c r="B4495">
        <f>'Input EIA Imports Petroleum'!A4494</f>
        <v/>
      </c>
      <c r="C4495">
        <f>'Input EIA Imports Petroleum'!K4494</f>
        <v/>
      </c>
      <c r="D4495">
        <f>'Input EIA Imports Petroleum'!L4494</f>
        <v/>
      </c>
      <c r="E4495">
        <f>VLOOKUP('Input EIA Imports Petroleum'!$E4494,'EIA Petroleum Classification'!$A:$B,2,FALSE)</f>
        <v/>
      </c>
    </row>
    <row r="4496" spans="1:5">
      <c r="A4496">
        <f>YEAR(B4496)</f>
        <v/>
      </c>
      <c r="B4496">
        <f>'Input EIA Imports Petroleum'!A4495</f>
        <v/>
      </c>
      <c r="C4496">
        <f>'Input EIA Imports Petroleum'!K4495</f>
        <v/>
      </c>
      <c r="D4496">
        <f>'Input EIA Imports Petroleum'!L4495</f>
        <v/>
      </c>
      <c r="E4496">
        <f>VLOOKUP('Input EIA Imports Petroleum'!$E4495,'EIA Petroleum Classification'!$A:$B,2,FALSE)</f>
        <v/>
      </c>
    </row>
    <row r="4497" spans="1:5">
      <c r="A4497">
        <f>YEAR(B4497)</f>
        <v/>
      </c>
      <c r="B4497">
        <f>'Input EIA Imports Petroleum'!A4496</f>
        <v/>
      </c>
      <c r="C4497">
        <f>'Input EIA Imports Petroleum'!K4496</f>
        <v/>
      </c>
      <c r="D4497">
        <f>'Input EIA Imports Petroleum'!L4496</f>
        <v/>
      </c>
      <c r="E4497">
        <f>VLOOKUP('Input EIA Imports Petroleum'!$E4496,'EIA Petroleum Classification'!$A:$B,2,FALSE)</f>
        <v/>
      </c>
    </row>
    <row r="4498" spans="1:5">
      <c r="A4498">
        <f>YEAR(B4498)</f>
        <v/>
      </c>
      <c r="B4498">
        <f>'Input EIA Imports Petroleum'!A4497</f>
        <v/>
      </c>
      <c r="C4498">
        <f>'Input EIA Imports Petroleum'!K4497</f>
        <v/>
      </c>
      <c r="D4498">
        <f>'Input EIA Imports Petroleum'!L4497</f>
        <v/>
      </c>
      <c r="E4498">
        <f>VLOOKUP('Input EIA Imports Petroleum'!$E4497,'EIA Petroleum Classification'!$A:$B,2,FALSE)</f>
        <v/>
      </c>
    </row>
    <row r="4499" spans="1:5">
      <c r="A4499">
        <f>YEAR(B4499)</f>
        <v/>
      </c>
      <c r="B4499">
        <f>'Input EIA Imports Petroleum'!A4498</f>
        <v/>
      </c>
      <c r="C4499">
        <f>'Input EIA Imports Petroleum'!K4498</f>
        <v/>
      </c>
      <c r="D4499">
        <f>'Input EIA Imports Petroleum'!L4498</f>
        <v/>
      </c>
      <c r="E4499">
        <f>VLOOKUP('Input EIA Imports Petroleum'!$E4498,'EIA Petroleum Classification'!$A:$B,2,FALSE)</f>
        <v/>
      </c>
    </row>
    <row r="4500" spans="1:5">
      <c r="A4500">
        <f>YEAR(B4500)</f>
        <v/>
      </c>
      <c r="B4500">
        <f>'Input EIA Imports Petroleum'!A4499</f>
        <v/>
      </c>
      <c r="C4500">
        <f>'Input EIA Imports Petroleum'!K4499</f>
        <v/>
      </c>
      <c r="D4500">
        <f>'Input EIA Imports Petroleum'!L4499</f>
        <v/>
      </c>
      <c r="E4500">
        <f>VLOOKUP('Input EIA Imports Petroleum'!$E4499,'EIA Petroleum Classification'!$A:$B,2,FALSE)</f>
        <v/>
      </c>
    </row>
    <row r="4501" spans="1:5">
      <c r="A4501">
        <f>YEAR(B4501)</f>
        <v/>
      </c>
      <c r="B4501">
        <f>'Input EIA Imports Petroleum'!A4500</f>
        <v/>
      </c>
      <c r="C4501">
        <f>'Input EIA Imports Petroleum'!K4500</f>
        <v/>
      </c>
      <c r="D4501">
        <f>'Input EIA Imports Petroleum'!L4500</f>
        <v/>
      </c>
      <c r="E4501">
        <f>VLOOKUP('Input EIA Imports Petroleum'!$E4500,'EIA Petroleum Classification'!$A:$B,2,FALSE)</f>
        <v/>
      </c>
    </row>
    <row r="4502" spans="1:5">
      <c r="A4502">
        <f>YEAR(B4502)</f>
        <v/>
      </c>
      <c r="B4502">
        <f>'Input EIA Imports Petroleum'!A4501</f>
        <v/>
      </c>
      <c r="C4502">
        <f>'Input EIA Imports Petroleum'!K4501</f>
        <v/>
      </c>
      <c r="D4502">
        <f>'Input EIA Imports Petroleum'!L4501</f>
        <v/>
      </c>
      <c r="E4502">
        <f>VLOOKUP('Input EIA Imports Petroleum'!$E4501,'EIA Petroleum Classification'!$A:$B,2,FALSE)</f>
        <v/>
      </c>
    </row>
    <row r="4503" spans="1:5">
      <c r="A4503">
        <f>YEAR(B4503)</f>
        <v/>
      </c>
      <c r="B4503">
        <f>'Input EIA Imports Petroleum'!A4502</f>
        <v/>
      </c>
      <c r="C4503">
        <f>'Input EIA Imports Petroleum'!K4502</f>
        <v/>
      </c>
      <c r="D4503">
        <f>'Input EIA Imports Petroleum'!L4502</f>
        <v/>
      </c>
      <c r="E4503">
        <f>VLOOKUP('Input EIA Imports Petroleum'!$E4502,'EIA Petroleum Classification'!$A:$B,2,FALSE)</f>
        <v/>
      </c>
    </row>
    <row r="4504" spans="1:5">
      <c r="A4504">
        <f>YEAR(B4504)</f>
        <v/>
      </c>
      <c r="B4504">
        <f>'Input EIA Imports Petroleum'!A4503</f>
        <v/>
      </c>
      <c r="C4504">
        <f>'Input EIA Imports Petroleum'!K4503</f>
        <v/>
      </c>
      <c r="D4504">
        <f>'Input EIA Imports Petroleum'!L4503</f>
        <v/>
      </c>
      <c r="E4504">
        <f>VLOOKUP('Input EIA Imports Petroleum'!$E4503,'EIA Petroleum Classification'!$A:$B,2,FALSE)</f>
        <v/>
      </c>
    </row>
    <row r="4505" spans="1:5">
      <c r="A4505">
        <f>YEAR(B4505)</f>
        <v/>
      </c>
      <c r="B4505">
        <f>'Input EIA Imports Petroleum'!A4504</f>
        <v/>
      </c>
      <c r="C4505">
        <f>'Input EIA Imports Petroleum'!K4504</f>
        <v/>
      </c>
      <c r="D4505">
        <f>'Input EIA Imports Petroleum'!L4504</f>
        <v/>
      </c>
      <c r="E4505">
        <f>VLOOKUP('Input EIA Imports Petroleum'!$E4504,'EIA Petroleum Classification'!$A:$B,2,FALSE)</f>
        <v/>
      </c>
    </row>
    <row r="4506" spans="1:5">
      <c r="A4506">
        <f>YEAR(B4506)</f>
        <v/>
      </c>
      <c r="B4506">
        <f>'Input EIA Imports Petroleum'!A4505</f>
        <v/>
      </c>
      <c r="C4506">
        <f>'Input EIA Imports Petroleum'!K4505</f>
        <v/>
      </c>
      <c r="D4506">
        <f>'Input EIA Imports Petroleum'!L4505</f>
        <v/>
      </c>
      <c r="E4506">
        <f>VLOOKUP('Input EIA Imports Petroleum'!$E4505,'EIA Petroleum Classification'!$A:$B,2,FALSE)</f>
        <v/>
      </c>
    </row>
    <row r="4507" spans="1:5">
      <c r="A4507">
        <f>YEAR(B4507)</f>
        <v/>
      </c>
      <c r="B4507">
        <f>'Input EIA Imports Petroleum'!A4506</f>
        <v/>
      </c>
      <c r="C4507">
        <f>'Input EIA Imports Petroleum'!K4506</f>
        <v/>
      </c>
      <c r="D4507">
        <f>'Input EIA Imports Petroleum'!L4506</f>
        <v/>
      </c>
      <c r="E4507">
        <f>VLOOKUP('Input EIA Imports Petroleum'!$E4506,'EIA Petroleum Classification'!$A:$B,2,FALSE)</f>
        <v/>
      </c>
    </row>
    <row r="4508" spans="1:5">
      <c r="A4508">
        <f>YEAR(B4508)</f>
        <v/>
      </c>
      <c r="B4508">
        <f>'Input EIA Imports Petroleum'!A4507</f>
        <v/>
      </c>
      <c r="C4508">
        <f>'Input EIA Imports Petroleum'!K4507</f>
        <v/>
      </c>
      <c r="D4508">
        <f>'Input EIA Imports Petroleum'!L4507</f>
        <v/>
      </c>
      <c r="E4508">
        <f>VLOOKUP('Input EIA Imports Petroleum'!$E4507,'EIA Petroleum Classification'!$A:$B,2,FALSE)</f>
        <v/>
      </c>
    </row>
    <row r="4509" spans="1:5">
      <c r="A4509">
        <f>YEAR(B4509)</f>
        <v/>
      </c>
      <c r="B4509">
        <f>'Input EIA Imports Petroleum'!A4508</f>
        <v/>
      </c>
      <c r="C4509">
        <f>'Input EIA Imports Petroleum'!K4508</f>
        <v/>
      </c>
      <c r="D4509">
        <f>'Input EIA Imports Petroleum'!L4508</f>
        <v/>
      </c>
      <c r="E4509">
        <f>VLOOKUP('Input EIA Imports Petroleum'!$E4508,'EIA Petroleum Classification'!$A:$B,2,FALSE)</f>
        <v/>
      </c>
    </row>
    <row r="4510" spans="1:5">
      <c r="A4510">
        <f>YEAR(B4510)</f>
        <v/>
      </c>
      <c r="B4510">
        <f>'Input EIA Imports Petroleum'!A4509</f>
        <v/>
      </c>
      <c r="C4510">
        <f>'Input EIA Imports Petroleum'!K4509</f>
        <v/>
      </c>
      <c r="D4510">
        <f>'Input EIA Imports Petroleum'!L4509</f>
        <v/>
      </c>
      <c r="E4510">
        <f>VLOOKUP('Input EIA Imports Petroleum'!$E4509,'EIA Petroleum Classification'!$A:$B,2,FALSE)</f>
        <v/>
      </c>
    </row>
    <row r="4511" spans="1:5">
      <c r="A4511">
        <f>YEAR(B4511)</f>
        <v/>
      </c>
      <c r="B4511">
        <f>'Input EIA Imports Petroleum'!A4510</f>
        <v/>
      </c>
      <c r="C4511">
        <f>'Input EIA Imports Petroleum'!K4510</f>
        <v/>
      </c>
      <c r="D4511">
        <f>'Input EIA Imports Petroleum'!L4510</f>
        <v/>
      </c>
      <c r="E4511">
        <f>VLOOKUP('Input EIA Imports Petroleum'!$E4510,'EIA Petroleum Classification'!$A:$B,2,FALSE)</f>
        <v/>
      </c>
    </row>
    <row r="4512" spans="1:5">
      <c r="A4512">
        <f>YEAR(B4512)</f>
        <v/>
      </c>
      <c r="B4512">
        <f>'Input EIA Imports Petroleum'!A4511</f>
        <v/>
      </c>
      <c r="C4512">
        <f>'Input EIA Imports Petroleum'!K4511</f>
        <v/>
      </c>
      <c r="D4512">
        <f>'Input EIA Imports Petroleum'!L4511</f>
        <v/>
      </c>
      <c r="E4512">
        <f>VLOOKUP('Input EIA Imports Petroleum'!$E4511,'EIA Petroleum Classification'!$A:$B,2,FALSE)</f>
        <v/>
      </c>
    </row>
    <row r="4513" spans="1:5">
      <c r="A4513">
        <f>YEAR(B4513)</f>
        <v/>
      </c>
      <c r="B4513">
        <f>'Input EIA Imports Petroleum'!A4512</f>
        <v/>
      </c>
      <c r="C4513">
        <f>'Input EIA Imports Petroleum'!K4512</f>
        <v/>
      </c>
      <c r="D4513">
        <f>'Input EIA Imports Petroleum'!L4512</f>
        <v/>
      </c>
      <c r="E4513">
        <f>VLOOKUP('Input EIA Imports Petroleum'!$E4512,'EIA Petroleum Classification'!$A:$B,2,FALSE)</f>
        <v/>
      </c>
    </row>
    <row r="4514" spans="1:5">
      <c r="A4514">
        <f>YEAR(B4514)</f>
        <v/>
      </c>
      <c r="B4514">
        <f>'Input EIA Imports Petroleum'!A4513</f>
        <v/>
      </c>
      <c r="C4514">
        <f>'Input EIA Imports Petroleum'!K4513</f>
        <v/>
      </c>
      <c r="D4514">
        <f>'Input EIA Imports Petroleum'!L4513</f>
        <v/>
      </c>
      <c r="E4514">
        <f>VLOOKUP('Input EIA Imports Petroleum'!$E4513,'EIA Petroleum Classification'!$A:$B,2,FALSE)</f>
        <v/>
      </c>
    </row>
    <row r="4515" spans="1:5">
      <c r="A4515">
        <f>YEAR(B4515)</f>
        <v/>
      </c>
      <c r="B4515">
        <f>'Input EIA Imports Petroleum'!A4514</f>
        <v/>
      </c>
      <c r="C4515">
        <f>'Input EIA Imports Petroleum'!K4514</f>
        <v/>
      </c>
      <c r="D4515">
        <f>'Input EIA Imports Petroleum'!L4514</f>
        <v/>
      </c>
      <c r="E4515">
        <f>VLOOKUP('Input EIA Imports Petroleum'!$E4514,'EIA Petroleum Classification'!$A:$B,2,FALSE)</f>
        <v/>
      </c>
    </row>
    <row r="4516" spans="1:5">
      <c r="A4516">
        <f>YEAR(B4516)</f>
        <v/>
      </c>
      <c r="B4516">
        <f>'Input EIA Imports Petroleum'!A4515</f>
        <v/>
      </c>
      <c r="C4516">
        <f>'Input EIA Imports Petroleum'!K4515</f>
        <v/>
      </c>
      <c r="D4516">
        <f>'Input EIA Imports Petroleum'!L4515</f>
        <v/>
      </c>
      <c r="E4516">
        <f>VLOOKUP('Input EIA Imports Petroleum'!$E4515,'EIA Petroleum Classification'!$A:$B,2,FALSE)</f>
        <v/>
      </c>
    </row>
    <row r="4517" spans="1:5">
      <c r="A4517">
        <f>YEAR(B4517)</f>
        <v/>
      </c>
      <c r="B4517">
        <f>'Input EIA Imports Petroleum'!A4516</f>
        <v/>
      </c>
      <c r="C4517">
        <f>'Input EIA Imports Petroleum'!K4516</f>
        <v/>
      </c>
      <c r="D4517">
        <f>'Input EIA Imports Petroleum'!L4516</f>
        <v/>
      </c>
      <c r="E4517">
        <f>VLOOKUP('Input EIA Imports Petroleum'!$E4516,'EIA Petroleum Classification'!$A:$B,2,FALSE)</f>
        <v/>
      </c>
    </row>
    <row r="4518" spans="1:5">
      <c r="A4518">
        <f>YEAR(B4518)</f>
        <v/>
      </c>
      <c r="B4518">
        <f>'Input EIA Imports Petroleum'!A4517</f>
        <v/>
      </c>
      <c r="C4518">
        <f>'Input EIA Imports Petroleum'!K4517</f>
        <v/>
      </c>
      <c r="D4518">
        <f>'Input EIA Imports Petroleum'!L4517</f>
        <v/>
      </c>
      <c r="E4518">
        <f>VLOOKUP('Input EIA Imports Petroleum'!$E4517,'EIA Petroleum Classification'!$A:$B,2,FALSE)</f>
        <v/>
      </c>
    </row>
    <row r="4519" spans="1:5">
      <c r="A4519">
        <f>YEAR(B4519)</f>
        <v/>
      </c>
      <c r="B4519">
        <f>'Input EIA Imports Petroleum'!A4518</f>
        <v/>
      </c>
      <c r="C4519">
        <f>'Input EIA Imports Petroleum'!K4518</f>
        <v/>
      </c>
      <c r="D4519">
        <f>'Input EIA Imports Petroleum'!L4518</f>
        <v/>
      </c>
      <c r="E4519">
        <f>VLOOKUP('Input EIA Imports Petroleum'!$E4518,'EIA Petroleum Classification'!$A:$B,2,FALSE)</f>
        <v/>
      </c>
    </row>
    <row r="4520" spans="1:5">
      <c r="A4520">
        <f>YEAR(B4520)</f>
        <v/>
      </c>
      <c r="B4520">
        <f>'Input EIA Imports Petroleum'!A4519</f>
        <v/>
      </c>
      <c r="C4520">
        <f>'Input EIA Imports Petroleum'!K4519</f>
        <v/>
      </c>
      <c r="D4520">
        <f>'Input EIA Imports Petroleum'!L4519</f>
        <v/>
      </c>
      <c r="E4520">
        <f>VLOOKUP('Input EIA Imports Petroleum'!$E4519,'EIA Petroleum Classification'!$A:$B,2,FALSE)</f>
        <v/>
      </c>
    </row>
    <row r="4521" spans="1:5">
      <c r="A4521">
        <f>YEAR(B4521)</f>
        <v/>
      </c>
      <c r="B4521">
        <f>'Input EIA Imports Petroleum'!A4520</f>
        <v/>
      </c>
      <c r="C4521">
        <f>'Input EIA Imports Petroleum'!K4520</f>
        <v/>
      </c>
      <c r="D4521">
        <f>'Input EIA Imports Petroleum'!L4520</f>
        <v/>
      </c>
      <c r="E4521">
        <f>VLOOKUP('Input EIA Imports Petroleum'!$E4520,'EIA Petroleum Classification'!$A:$B,2,FALSE)</f>
        <v/>
      </c>
    </row>
    <row r="4522" spans="1:5">
      <c r="A4522">
        <f>YEAR(B4522)</f>
        <v/>
      </c>
      <c r="B4522">
        <f>'Input EIA Imports Petroleum'!A4521</f>
        <v/>
      </c>
      <c r="C4522">
        <f>'Input EIA Imports Petroleum'!K4521</f>
        <v/>
      </c>
      <c r="D4522">
        <f>'Input EIA Imports Petroleum'!L4521</f>
        <v/>
      </c>
      <c r="E4522">
        <f>VLOOKUP('Input EIA Imports Petroleum'!$E4521,'EIA Petroleum Classification'!$A:$B,2,FALSE)</f>
        <v/>
      </c>
    </row>
    <row r="4523" spans="1:5">
      <c r="A4523">
        <f>YEAR(B4523)</f>
        <v/>
      </c>
      <c r="B4523">
        <f>'Input EIA Imports Petroleum'!A4522</f>
        <v/>
      </c>
      <c r="C4523">
        <f>'Input EIA Imports Petroleum'!K4522</f>
        <v/>
      </c>
      <c r="D4523">
        <f>'Input EIA Imports Petroleum'!L4522</f>
        <v/>
      </c>
      <c r="E4523">
        <f>VLOOKUP('Input EIA Imports Petroleum'!$E4522,'EIA Petroleum Classification'!$A:$B,2,FALSE)</f>
        <v/>
      </c>
    </row>
    <row r="4524" spans="1:5">
      <c r="A4524">
        <f>YEAR(B4524)</f>
        <v/>
      </c>
      <c r="B4524">
        <f>'Input EIA Imports Petroleum'!A4523</f>
        <v/>
      </c>
      <c r="C4524">
        <f>'Input EIA Imports Petroleum'!K4523</f>
        <v/>
      </c>
      <c r="D4524">
        <f>'Input EIA Imports Petroleum'!L4523</f>
        <v/>
      </c>
      <c r="E4524">
        <f>VLOOKUP('Input EIA Imports Petroleum'!$E4523,'EIA Petroleum Classification'!$A:$B,2,FALSE)</f>
        <v/>
      </c>
    </row>
    <row r="4525" spans="1:5">
      <c r="A4525">
        <f>YEAR(B4525)</f>
        <v/>
      </c>
      <c r="B4525">
        <f>'Input EIA Imports Petroleum'!A4524</f>
        <v/>
      </c>
      <c r="C4525">
        <f>'Input EIA Imports Petroleum'!K4524</f>
        <v/>
      </c>
      <c r="D4525">
        <f>'Input EIA Imports Petroleum'!L4524</f>
        <v/>
      </c>
      <c r="E4525">
        <f>VLOOKUP('Input EIA Imports Petroleum'!$E4524,'EIA Petroleum Classification'!$A:$B,2,FALSE)</f>
        <v/>
      </c>
    </row>
    <row r="4526" spans="1:5">
      <c r="A4526">
        <f>YEAR(B4526)</f>
        <v/>
      </c>
      <c r="B4526">
        <f>'Input EIA Imports Petroleum'!A4525</f>
        <v/>
      </c>
      <c r="C4526">
        <f>'Input EIA Imports Petroleum'!K4525</f>
        <v/>
      </c>
      <c r="D4526">
        <f>'Input EIA Imports Petroleum'!L4525</f>
        <v/>
      </c>
      <c r="E4526">
        <f>VLOOKUP('Input EIA Imports Petroleum'!$E4525,'EIA Petroleum Classification'!$A:$B,2,FALSE)</f>
        <v/>
      </c>
    </row>
    <row r="4527" spans="1:5">
      <c r="A4527">
        <f>YEAR(B4527)</f>
        <v/>
      </c>
      <c r="B4527">
        <f>'Input EIA Imports Petroleum'!A4526</f>
        <v/>
      </c>
      <c r="C4527">
        <f>'Input EIA Imports Petroleum'!K4526</f>
        <v/>
      </c>
      <c r="D4527">
        <f>'Input EIA Imports Petroleum'!L4526</f>
        <v/>
      </c>
      <c r="E4527">
        <f>VLOOKUP('Input EIA Imports Petroleum'!$E4526,'EIA Petroleum Classification'!$A:$B,2,FALSE)</f>
        <v/>
      </c>
    </row>
    <row r="4528" spans="1:5">
      <c r="A4528">
        <f>YEAR(B4528)</f>
        <v/>
      </c>
      <c r="B4528">
        <f>'Input EIA Imports Petroleum'!A4527</f>
        <v/>
      </c>
      <c r="C4528">
        <f>'Input EIA Imports Petroleum'!K4527</f>
        <v/>
      </c>
      <c r="D4528">
        <f>'Input EIA Imports Petroleum'!L4527</f>
        <v/>
      </c>
      <c r="E4528">
        <f>VLOOKUP('Input EIA Imports Petroleum'!$E4527,'EIA Petroleum Classification'!$A:$B,2,FALSE)</f>
        <v/>
      </c>
    </row>
    <row r="4529" spans="1:5">
      <c r="A4529">
        <f>YEAR(B4529)</f>
        <v/>
      </c>
      <c r="B4529">
        <f>'Input EIA Imports Petroleum'!A4528</f>
        <v/>
      </c>
      <c r="C4529">
        <f>'Input EIA Imports Petroleum'!K4528</f>
        <v/>
      </c>
      <c r="D4529">
        <f>'Input EIA Imports Petroleum'!L4528</f>
        <v/>
      </c>
      <c r="E4529">
        <f>VLOOKUP('Input EIA Imports Petroleum'!$E4528,'EIA Petroleum Classification'!$A:$B,2,FALSE)</f>
        <v/>
      </c>
    </row>
    <row r="4530" spans="1:5">
      <c r="A4530">
        <f>YEAR(B4530)</f>
        <v/>
      </c>
      <c r="B4530">
        <f>'Input EIA Imports Petroleum'!A4529</f>
        <v/>
      </c>
      <c r="C4530">
        <f>'Input EIA Imports Petroleum'!K4529</f>
        <v/>
      </c>
      <c r="D4530">
        <f>'Input EIA Imports Petroleum'!L4529</f>
        <v/>
      </c>
      <c r="E4530">
        <f>VLOOKUP('Input EIA Imports Petroleum'!$E4529,'EIA Petroleum Classification'!$A:$B,2,FALSE)</f>
        <v/>
      </c>
    </row>
    <row r="4531" spans="1:5">
      <c r="A4531">
        <f>YEAR(B4531)</f>
        <v/>
      </c>
      <c r="B4531">
        <f>'Input EIA Imports Petroleum'!A4530</f>
        <v/>
      </c>
      <c r="C4531">
        <f>'Input EIA Imports Petroleum'!K4530</f>
        <v/>
      </c>
      <c r="D4531">
        <f>'Input EIA Imports Petroleum'!L4530</f>
        <v/>
      </c>
      <c r="E4531">
        <f>VLOOKUP('Input EIA Imports Petroleum'!$E4530,'EIA Petroleum Classification'!$A:$B,2,FALSE)</f>
        <v/>
      </c>
    </row>
    <row r="4532" spans="1:5">
      <c r="A4532">
        <f>YEAR(B4532)</f>
        <v/>
      </c>
      <c r="B4532">
        <f>'Input EIA Imports Petroleum'!A4531</f>
        <v/>
      </c>
      <c r="C4532">
        <f>'Input EIA Imports Petroleum'!K4531</f>
        <v/>
      </c>
      <c r="D4532">
        <f>'Input EIA Imports Petroleum'!L4531</f>
        <v/>
      </c>
      <c r="E4532">
        <f>VLOOKUP('Input EIA Imports Petroleum'!$E4531,'EIA Petroleum Classification'!$A:$B,2,FALSE)</f>
        <v/>
      </c>
    </row>
    <row r="4533" spans="1:5">
      <c r="A4533">
        <f>YEAR(B4533)</f>
        <v/>
      </c>
      <c r="B4533">
        <f>'Input EIA Imports Petroleum'!A4532</f>
        <v/>
      </c>
      <c r="C4533">
        <f>'Input EIA Imports Petroleum'!K4532</f>
        <v/>
      </c>
      <c r="D4533">
        <f>'Input EIA Imports Petroleum'!L4532</f>
        <v/>
      </c>
      <c r="E4533">
        <f>VLOOKUP('Input EIA Imports Petroleum'!$E4532,'EIA Petroleum Classification'!$A:$B,2,FALSE)</f>
        <v/>
      </c>
    </row>
    <row r="4534" spans="1:5">
      <c r="A4534">
        <f>YEAR(B4534)</f>
        <v/>
      </c>
      <c r="B4534">
        <f>'Input EIA Imports Petroleum'!A4533</f>
        <v/>
      </c>
      <c r="C4534">
        <f>'Input EIA Imports Petroleum'!K4533</f>
        <v/>
      </c>
      <c r="D4534">
        <f>'Input EIA Imports Petroleum'!L4533</f>
        <v/>
      </c>
      <c r="E4534">
        <f>VLOOKUP('Input EIA Imports Petroleum'!$E4533,'EIA Petroleum Classification'!$A:$B,2,FALSE)</f>
        <v/>
      </c>
    </row>
    <row r="4535" spans="1:5">
      <c r="A4535">
        <f>YEAR(B4535)</f>
        <v/>
      </c>
      <c r="B4535">
        <f>'Input EIA Imports Petroleum'!A4534</f>
        <v/>
      </c>
      <c r="C4535">
        <f>'Input EIA Imports Petroleum'!K4534</f>
        <v/>
      </c>
      <c r="D4535">
        <f>'Input EIA Imports Petroleum'!L4534</f>
        <v/>
      </c>
      <c r="E4535">
        <f>VLOOKUP('Input EIA Imports Petroleum'!$E4534,'EIA Petroleum Classification'!$A:$B,2,FALSE)</f>
        <v/>
      </c>
    </row>
    <row r="4536" spans="1:5">
      <c r="A4536">
        <f>YEAR(B4536)</f>
        <v/>
      </c>
      <c r="B4536">
        <f>'Input EIA Imports Petroleum'!A4535</f>
        <v/>
      </c>
      <c r="C4536">
        <f>'Input EIA Imports Petroleum'!K4535</f>
        <v/>
      </c>
      <c r="D4536">
        <f>'Input EIA Imports Petroleum'!L4535</f>
        <v/>
      </c>
      <c r="E4536">
        <f>VLOOKUP('Input EIA Imports Petroleum'!$E4535,'EIA Petroleum Classification'!$A:$B,2,FALSE)</f>
        <v/>
      </c>
    </row>
    <row r="4537" spans="1:5">
      <c r="A4537">
        <f>YEAR(B4537)</f>
        <v/>
      </c>
      <c r="B4537">
        <f>'Input EIA Imports Petroleum'!A4536</f>
        <v/>
      </c>
      <c r="C4537">
        <f>'Input EIA Imports Petroleum'!K4536</f>
        <v/>
      </c>
      <c r="D4537">
        <f>'Input EIA Imports Petroleum'!L4536</f>
        <v/>
      </c>
      <c r="E4537">
        <f>VLOOKUP('Input EIA Imports Petroleum'!$E4536,'EIA Petroleum Classification'!$A:$B,2,FALSE)</f>
        <v/>
      </c>
    </row>
    <row r="4538" spans="1:5">
      <c r="A4538">
        <f>YEAR(B4538)</f>
        <v/>
      </c>
      <c r="B4538">
        <f>'Input EIA Imports Petroleum'!A4537</f>
        <v/>
      </c>
      <c r="C4538">
        <f>'Input EIA Imports Petroleum'!K4537</f>
        <v/>
      </c>
      <c r="D4538">
        <f>'Input EIA Imports Petroleum'!L4537</f>
        <v/>
      </c>
      <c r="E4538">
        <f>VLOOKUP('Input EIA Imports Petroleum'!$E4537,'EIA Petroleum Classification'!$A:$B,2,FALSE)</f>
        <v/>
      </c>
    </row>
    <row r="4539" spans="1:5">
      <c r="A4539">
        <f>YEAR(B4539)</f>
        <v/>
      </c>
      <c r="B4539">
        <f>'Input EIA Imports Petroleum'!A4538</f>
        <v/>
      </c>
      <c r="C4539">
        <f>'Input EIA Imports Petroleum'!K4538</f>
        <v/>
      </c>
      <c r="D4539">
        <f>'Input EIA Imports Petroleum'!L4538</f>
        <v/>
      </c>
      <c r="E4539">
        <f>VLOOKUP('Input EIA Imports Petroleum'!$E4538,'EIA Petroleum Classification'!$A:$B,2,FALSE)</f>
        <v/>
      </c>
    </row>
    <row r="4540" spans="1:5">
      <c r="A4540">
        <f>YEAR(B4540)</f>
        <v/>
      </c>
      <c r="B4540">
        <f>'Input EIA Imports Petroleum'!A4539</f>
        <v/>
      </c>
      <c r="C4540">
        <f>'Input EIA Imports Petroleum'!K4539</f>
        <v/>
      </c>
      <c r="D4540">
        <f>'Input EIA Imports Petroleum'!L4539</f>
        <v/>
      </c>
      <c r="E4540">
        <f>VLOOKUP('Input EIA Imports Petroleum'!$E4539,'EIA Petroleum Classification'!$A:$B,2,FALSE)</f>
        <v/>
      </c>
    </row>
    <row r="4541" spans="1:5">
      <c r="A4541">
        <f>YEAR(B4541)</f>
        <v/>
      </c>
      <c r="B4541">
        <f>'Input EIA Imports Petroleum'!A4540</f>
        <v/>
      </c>
      <c r="C4541">
        <f>'Input EIA Imports Petroleum'!K4540</f>
        <v/>
      </c>
      <c r="D4541">
        <f>'Input EIA Imports Petroleum'!L4540</f>
        <v/>
      </c>
      <c r="E4541">
        <f>VLOOKUP('Input EIA Imports Petroleum'!$E4540,'EIA Petroleum Classification'!$A:$B,2,FALSE)</f>
        <v/>
      </c>
    </row>
    <row r="4542" spans="1:5">
      <c r="A4542">
        <f>YEAR(B4542)</f>
        <v/>
      </c>
      <c r="B4542">
        <f>'Input EIA Imports Petroleum'!A4541</f>
        <v/>
      </c>
      <c r="C4542">
        <f>'Input EIA Imports Petroleum'!K4541</f>
        <v/>
      </c>
      <c r="D4542">
        <f>'Input EIA Imports Petroleum'!L4541</f>
        <v/>
      </c>
      <c r="E4542">
        <f>VLOOKUP('Input EIA Imports Petroleum'!$E4541,'EIA Petroleum Classification'!$A:$B,2,FALSE)</f>
        <v/>
      </c>
    </row>
    <row r="4543" spans="1:5">
      <c r="A4543">
        <f>YEAR(B4543)</f>
        <v/>
      </c>
      <c r="B4543">
        <f>'Input EIA Imports Petroleum'!A4542</f>
        <v/>
      </c>
      <c r="C4543">
        <f>'Input EIA Imports Petroleum'!K4542</f>
        <v/>
      </c>
      <c r="D4543">
        <f>'Input EIA Imports Petroleum'!L4542</f>
        <v/>
      </c>
      <c r="E4543">
        <f>VLOOKUP('Input EIA Imports Petroleum'!$E4542,'EIA Petroleum Classification'!$A:$B,2,FALSE)</f>
        <v/>
      </c>
    </row>
    <row r="4544" spans="1:5">
      <c r="A4544">
        <f>YEAR(B4544)</f>
        <v/>
      </c>
      <c r="B4544">
        <f>'Input EIA Imports Petroleum'!A4543</f>
        <v/>
      </c>
      <c r="C4544">
        <f>'Input EIA Imports Petroleum'!K4543</f>
        <v/>
      </c>
      <c r="D4544">
        <f>'Input EIA Imports Petroleum'!L4543</f>
        <v/>
      </c>
      <c r="E4544">
        <f>VLOOKUP('Input EIA Imports Petroleum'!$E4543,'EIA Petroleum Classification'!$A:$B,2,FALSE)</f>
        <v/>
      </c>
    </row>
    <row r="4545" spans="1:5">
      <c r="A4545">
        <f>YEAR(B4545)</f>
        <v/>
      </c>
      <c r="B4545">
        <f>'Input EIA Imports Petroleum'!A4544</f>
        <v/>
      </c>
      <c r="C4545">
        <f>'Input EIA Imports Petroleum'!K4544</f>
        <v/>
      </c>
      <c r="D4545">
        <f>'Input EIA Imports Petroleum'!L4544</f>
        <v/>
      </c>
      <c r="E4545">
        <f>VLOOKUP('Input EIA Imports Petroleum'!$E4544,'EIA Petroleum Classification'!$A:$B,2,FALSE)</f>
        <v/>
      </c>
    </row>
    <row r="4546" spans="1:5">
      <c r="A4546">
        <f>YEAR(B4546)</f>
        <v/>
      </c>
      <c r="B4546">
        <f>'Input EIA Imports Petroleum'!A4545</f>
        <v/>
      </c>
      <c r="C4546">
        <f>'Input EIA Imports Petroleum'!K4545</f>
        <v/>
      </c>
      <c r="D4546">
        <f>'Input EIA Imports Petroleum'!L4545</f>
        <v/>
      </c>
      <c r="E4546">
        <f>VLOOKUP('Input EIA Imports Petroleum'!$E4545,'EIA Petroleum Classification'!$A:$B,2,FALSE)</f>
        <v/>
      </c>
    </row>
    <row r="4547" spans="1:5">
      <c r="A4547">
        <f>YEAR(B4547)</f>
        <v/>
      </c>
      <c r="B4547">
        <f>'Input EIA Imports Petroleum'!A4546</f>
        <v/>
      </c>
      <c r="C4547">
        <f>'Input EIA Imports Petroleum'!K4546</f>
        <v/>
      </c>
      <c r="D4547">
        <f>'Input EIA Imports Petroleum'!L4546</f>
        <v/>
      </c>
      <c r="E4547">
        <f>VLOOKUP('Input EIA Imports Petroleum'!$E4546,'EIA Petroleum Classification'!$A:$B,2,FALSE)</f>
        <v/>
      </c>
    </row>
    <row r="4548" spans="1:5">
      <c r="A4548">
        <f>YEAR(B4548)</f>
        <v/>
      </c>
      <c r="B4548">
        <f>'Input EIA Imports Petroleum'!A4547</f>
        <v/>
      </c>
      <c r="C4548">
        <f>'Input EIA Imports Petroleum'!K4547</f>
        <v/>
      </c>
      <c r="D4548">
        <f>'Input EIA Imports Petroleum'!L4547</f>
        <v/>
      </c>
      <c r="E4548">
        <f>VLOOKUP('Input EIA Imports Petroleum'!$E4547,'EIA Petroleum Classification'!$A:$B,2,FALSE)</f>
        <v/>
      </c>
    </row>
    <row r="4549" spans="1:5">
      <c r="A4549">
        <f>YEAR(B4549)</f>
        <v/>
      </c>
      <c r="B4549">
        <f>'Input EIA Imports Petroleum'!A4548</f>
        <v/>
      </c>
      <c r="C4549">
        <f>'Input EIA Imports Petroleum'!K4548</f>
        <v/>
      </c>
      <c r="D4549">
        <f>'Input EIA Imports Petroleum'!L4548</f>
        <v/>
      </c>
      <c r="E4549">
        <f>VLOOKUP('Input EIA Imports Petroleum'!$E4548,'EIA Petroleum Classification'!$A:$B,2,FALSE)</f>
        <v/>
      </c>
    </row>
    <row r="4550" spans="1:5">
      <c r="A4550">
        <f>YEAR(B4550)</f>
        <v/>
      </c>
      <c r="B4550">
        <f>'Input EIA Imports Petroleum'!A4549</f>
        <v/>
      </c>
      <c r="C4550">
        <f>'Input EIA Imports Petroleum'!K4549</f>
        <v/>
      </c>
      <c r="D4550">
        <f>'Input EIA Imports Petroleum'!L4549</f>
        <v/>
      </c>
      <c r="E4550">
        <f>VLOOKUP('Input EIA Imports Petroleum'!$E4549,'EIA Petroleum Classification'!$A:$B,2,FALSE)</f>
        <v/>
      </c>
    </row>
    <row r="4551" spans="1:5">
      <c r="A4551">
        <f>YEAR(B4551)</f>
        <v/>
      </c>
      <c r="B4551">
        <f>'Input EIA Imports Petroleum'!A4550</f>
        <v/>
      </c>
      <c r="C4551">
        <f>'Input EIA Imports Petroleum'!K4550</f>
        <v/>
      </c>
      <c r="D4551">
        <f>'Input EIA Imports Petroleum'!L4550</f>
        <v/>
      </c>
      <c r="E4551">
        <f>VLOOKUP('Input EIA Imports Petroleum'!$E4550,'EIA Petroleum Classification'!$A:$B,2,FALSE)</f>
        <v/>
      </c>
    </row>
    <row r="4552" spans="1:5">
      <c r="A4552">
        <f>YEAR(B4552)</f>
        <v/>
      </c>
      <c r="B4552">
        <f>'Input EIA Imports Petroleum'!A4551</f>
        <v/>
      </c>
      <c r="C4552">
        <f>'Input EIA Imports Petroleum'!K4551</f>
        <v/>
      </c>
      <c r="D4552">
        <f>'Input EIA Imports Petroleum'!L4551</f>
        <v/>
      </c>
      <c r="E4552">
        <f>VLOOKUP('Input EIA Imports Petroleum'!$E4551,'EIA Petroleum Classification'!$A:$B,2,FALSE)</f>
        <v/>
      </c>
    </row>
    <row r="4553" spans="1:5">
      <c r="A4553">
        <f>YEAR(B4553)</f>
        <v/>
      </c>
      <c r="B4553">
        <f>'Input EIA Imports Petroleum'!A4552</f>
        <v/>
      </c>
      <c r="C4553">
        <f>'Input EIA Imports Petroleum'!K4552</f>
        <v/>
      </c>
      <c r="D4553">
        <f>'Input EIA Imports Petroleum'!L4552</f>
        <v/>
      </c>
      <c r="E4553">
        <f>VLOOKUP('Input EIA Imports Petroleum'!$E4552,'EIA Petroleum Classification'!$A:$B,2,FALSE)</f>
        <v/>
      </c>
    </row>
    <row r="4554" spans="1:5">
      <c r="A4554">
        <f>YEAR(B4554)</f>
        <v/>
      </c>
      <c r="B4554">
        <f>'Input EIA Imports Petroleum'!A4553</f>
        <v/>
      </c>
      <c r="C4554">
        <f>'Input EIA Imports Petroleum'!K4553</f>
        <v/>
      </c>
      <c r="D4554">
        <f>'Input EIA Imports Petroleum'!L4553</f>
        <v/>
      </c>
      <c r="E4554">
        <f>VLOOKUP('Input EIA Imports Petroleum'!$E4553,'EIA Petroleum Classification'!$A:$B,2,FALSE)</f>
        <v/>
      </c>
    </row>
    <row r="4555" spans="1:5">
      <c r="A4555">
        <f>YEAR(B4555)</f>
        <v/>
      </c>
      <c r="B4555">
        <f>'Input EIA Imports Petroleum'!A4554</f>
        <v/>
      </c>
      <c r="C4555">
        <f>'Input EIA Imports Petroleum'!K4554</f>
        <v/>
      </c>
      <c r="D4555">
        <f>'Input EIA Imports Petroleum'!L4554</f>
        <v/>
      </c>
      <c r="E4555">
        <f>VLOOKUP('Input EIA Imports Petroleum'!$E4554,'EIA Petroleum Classification'!$A:$B,2,FALSE)</f>
        <v/>
      </c>
    </row>
    <row r="4556" spans="1:5">
      <c r="A4556">
        <f>YEAR(B4556)</f>
        <v/>
      </c>
      <c r="B4556">
        <f>'Input EIA Imports Petroleum'!A4555</f>
        <v/>
      </c>
      <c r="C4556">
        <f>'Input EIA Imports Petroleum'!K4555</f>
        <v/>
      </c>
      <c r="D4556">
        <f>'Input EIA Imports Petroleum'!L4555</f>
        <v/>
      </c>
      <c r="E4556">
        <f>VLOOKUP('Input EIA Imports Petroleum'!$E4555,'EIA Petroleum Classification'!$A:$B,2,FALSE)</f>
        <v/>
      </c>
    </row>
    <row r="4557" spans="1:5">
      <c r="A4557">
        <f>YEAR(B4557)</f>
        <v/>
      </c>
      <c r="B4557">
        <f>'Input EIA Imports Petroleum'!A4556</f>
        <v/>
      </c>
      <c r="C4557">
        <f>'Input EIA Imports Petroleum'!K4556</f>
        <v/>
      </c>
      <c r="D4557">
        <f>'Input EIA Imports Petroleum'!L4556</f>
        <v/>
      </c>
      <c r="E4557">
        <f>VLOOKUP('Input EIA Imports Petroleum'!$E4556,'EIA Petroleum Classification'!$A:$B,2,FALSE)</f>
        <v/>
      </c>
    </row>
    <row r="4558" spans="1:5">
      <c r="A4558">
        <f>YEAR(B4558)</f>
        <v/>
      </c>
      <c r="B4558">
        <f>'Input EIA Imports Petroleum'!A4557</f>
        <v/>
      </c>
      <c r="C4558">
        <f>'Input EIA Imports Petroleum'!K4557</f>
        <v/>
      </c>
      <c r="D4558">
        <f>'Input EIA Imports Petroleum'!L4557</f>
        <v/>
      </c>
      <c r="E4558">
        <f>VLOOKUP('Input EIA Imports Petroleum'!$E4557,'EIA Petroleum Classification'!$A:$B,2,FALSE)</f>
        <v/>
      </c>
    </row>
    <row r="4559" spans="1:5">
      <c r="A4559">
        <f>YEAR(B4559)</f>
        <v/>
      </c>
      <c r="B4559">
        <f>'Input EIA Imports Petroleum'!A4558</f>
        <v/>
      </c>
      <c r="C4559">
        <f>'Input EIA Imports Petroleum'!K4558</f>
        <v/>
      </c>
      <c r="D4559">
        <f>'Input EIA Imports Petroleum'!L4558</f>
        <v/>
      </c>
      <c r="E4559">
        <f>VLOOKUP('Input EIA Imports Petroleum'!$E4558,'EIA Petroleum Classification'!$A:$B,2,FALSE)</f>
        <v/>
      </c>
    </row>
    <row r="4560" spans="1:5">
      <c r="A4560">
        <f>YEAR(B4560)</f>
        <v/>
      </c>
      <c r="B4560">
        <f>'Input EIA Imports Petroleum'!A4559</f>
        <v/>
      </c>
      <c r="C4560">
        <f>'Input EIA Imports Petroleum'!K4559</f>
        <v/>
      </c>
      <c r="D4560">
        <f>'Input EIA Imports Petroleum'!L4559</f>
        <v/>
      </c>
      <c r="E4560">
        <f>VLOOKUP('Input EIA Imports Petroleum'!$E4559,'EIA Petroleum Classification'!$A:$B,2,FALSE)</f>
        <v/>
      </c>
    </row>
    <row r="4561" spans="1:5">
      <c r="A4561">
        <f>YEAR(B4561)</f>
        <v/>
      </c>
      <c r="B4561">
        <f>'Input EIA Imports Petroleum'!A4560</f>
        <v/>
      </c>
      <c r="C4561">
        <f>'Input EIA Imports Petroleum'!K4560</f>
        <v/>
      </c>
      <c r="D4561">
        <f>'Input EIA Imports Petroleum'!L4560</f>
        <v/>
      </c>
      <c r="E4561">
        <f>VLOOKUP('Input EIA Imports Petroleum'!$E4560,'EIA Petroleum Classification'!$A:$B,2,FALSE)</f>
        <v/>
      </c>
    </row>
    <row r="4562" spans="1:5">
      <c r="A4562">
        <f>YEAR(B4562)</f>
        <v/>
      </c>
      <c r="B4562">
        <f>'Input EIA Imports Petroleum'!A4561</f>
        <v/>
      </c>
      <c r="C4562">
        <f>'Input EIA Imports Petroleum'!K4561</f>
        <v/>
      </c>
      <c r="D4562">
        <f>'Input EIA Imports Petroleum'!L4561</f>
        <v/>
      </c>
      <c r="E4562">
        <f>VLOOKUP('Input EIA Imports Petroleum'!$E4561,'EIA Petroleum Classification'!$A:$B,2,FALSE)</f>
        <v/>
      </c>
    </row>
    <row r="4563" spans="1:5">
      <c r="A4563">
        <f>YEAR(B4563)</f>
        <v/>
      </c>
      <c r="B4563">
        <f>'Input EIA Imports Petroleum'!A4562</f>
        <v/>
      </c>
      <c r="C4563">
        <f>'Input EIA Imports Petroleum'!K4562</f>
        <v/>
      </c>
      <c r="D4563">
        <f>'Input EIA Imports Petroleum'!L4562</f>
        <v/>
      </c>
      <c r="E4563">
        <f>VLOOKUP('Input EIA Imports Petroleum'!$E4562,'EIA Petroleum Classification'!$A:$B,2,FALSE)</f>
        <v/>
      </c>
    </row>
    <row r="4564" spans="1:5">
      <c r="A4564">
        <f>YEAR(B4564)</f>
        <v/>
      </c>
      <c r="B4564">
        <f>'Input EIA Imports Petroleum'!A4563</f>
        <v/>
      </c>
      <c r="C4564">
        <f>'Input EIA Imports Petroleum'!K4563</f>
        <v/>
      </c>
      <c r="D4564">
        <f>'Input EIA Imports Petroleum'!L4563</f>
        <v/>
      </c>
      <c r="E4564">
        <f>VLOOKUP('Input EIA Imports Petroleum'!$E4563,'EIA Petroleum Classification'!$A:$B,2,FALSE)</f>
        <v/>
      </c>
    </row>
    <row r="4565" spans="1:5">
      <c r="A4565">
        <f>YEAR(B4565)</f>
        <v/>
      </c>
      <c r="B4565">
        <f>'Input EIA Imports Petroleum'!A4564</f>
        <v/>
      </c>
      <c r="C4565">
        <f>'Input EIA Imports Petroleum'!K4564</f>
        <v/>
      </c>
      <c r="D4565">
        <f>'Input EIA Imports Petroleum'!L4564</f>
        <v/>
      </c>
      <c r="E4565">
        <f>VLOOKUP('Input EIA Imports Petroleum'!$E4564,'EIA Petroleum Classification'!$A:$B,2,FALSE)</f>
        <v/>
      </c>
    </row>
    <row r="4566" spans="1:5">
      <c r="A4566">
        <f>YEAR(B4566)</f>
        <v/>
      </c>
      <c r="B4566">
        <f>'Input EIA Imports Petroleum'!A4565</f>
        <v/>
      </c>
      <c r="C4566">
        <f>'Input EIA Imports Petroleum'!K4565</f>
        <v/>
      </c>
      <c r="D4566">
        <f>'Input EIA Imports Petroleum'!L4565</f>
        <v/>
      </c>
      <c r="E4566">
        <f>VLOOKUP('Input EIA Imports Petroleum'!$E4565,'EIA Petroleum Classification'!$A:$B,2,FALSE)</f>
        <v/>
      </c>
    </row>
    <row r="4567" spans="1:5">
      <c r="A4567">
        <f>YEAR(B4567)</f>
        <v/>
      </c>
      <c r="B4567">
        <f>'Input EIA Imports Petroleum'!A4566</f>
        <v/>
      </c>
      <c r="C4567">
        <f>'Input EIA Imports Petroleum'!K4566</f>
        <v/>
      </c>
      <c r="D4567">
        <f>'Input EIA Imports Petroleum'!L4566</f>
        <v/>
      </c>
      <c r="E4567">
        <f>VLOOKUP('Input EIA Imports Petroleum'!$E4566,'EIA Petroleum Classification'!$A:$B,2,FALSE)</f>
        <v/>
      </c>
    </row>
    <row r="4568" spans="1:5">
      <c r="A4568">
        <f>YEAR(B4568)</f>
        <v/>
      </c>
      <c r="B4568">
        <f>'Input EIA Imports Petroleum'!A4567</f>
        <v/>
      </c>
      <c r="C4568">
        <f>'Input EIA Imports Petroleum'!K4567</f>
        <v/>
      </c>
      <c r="D4568">
        <f>'Input EIA Imports Petroleum'!L4567</f>
        <v/>
      </c>
      <c r="E4568">
        <f>VLOOKUP('Input EIA Imports Petroleum'!$E4567,'EIA Petroleum Classification'!$A:$B,2,FALSE)</f>
        <v/>
      </c>
    </row>
    <row r="4569" spans="1:5">
      <c r="A4569">
        <f>YEAR(B4569)</f>
        <v/>
      </c>
      <c r="B4569">
        <f>'Input EIA Imports Petroleum'!A4568</f>
        <v/>
      </c>
      <c r="C4569">
        <f>'Input EIA Imports Petroleum'!K4568</f>
        <v/>
      </c>
      <c r="D4569">
        <f>'Input EIA Imports Petroleum'!L4568</f>
        <v/>
      </c>
      <c r="E4569">
        <f>VLOOKUP('Input EIA Imports Petroleum'!$E4568,'EIA Petroleum Classification'!$A:$B,2,FALSE)</f>
        <v/>
      </c>
    </row>
    <row r="4570" spans="1:5">
      <c r="A4570">
        <f>YEAR(B4570)</f>
        <v/>
      </c>
      <c r="B4570">
        <f>'Input EIA Imports Petroleum'!A4569</f>
        <v/>
      </c>
      <c r="C4570">
        <f>'Input EIA Imports Petroleum'!K4569</f>
        <v/>
      </c>
      <c r="D4570">
        <f>'Input EIA Imports Petroleum'!L4569</f>
        <v/>
      </c>
      <c r="E4570">
        <f>VLOOKUP('Input EIA Imports Petroleum'!$E4569,'EIA Petroleum Classification'!$A:$B,2,FALSE)</f>
        <v/>
      </c>
    </row>
    <row r="4571" spans="1:5">
      <c r="A4571">
        <f>YEAR(B4571)</f>
        <v/>
      </c>
      <c r="B4571">
        <f>'Input EIA Imports Petroleum'!A4570</f>
        <v/>
      </c>
      <c r="C4571">
        <f>'Input EIA Imports Petroleum'!K4570</f>
        <v/>
      </c>
      <c r="D4571">
        <f>'Input EIA Imports Petroleum'!L4570</f>
        <v/>
      </c>
      <c r="E4571">
        <f>VLOOKUP('Input EIA Imports Petroleum'!$E4570,'EIA Petroleum Classification'!$A:$B,2,FALSE)</f>
        <v/>
      </c>
    </row>
    <row r="4572" spans="1:5">
      <c r="A4572">
        <f>YEAR(B4572)</f>
        <v/>
      </c>
      <c r="B4572">
        <f>'Input EIA Imports Petroleum'!A4571</f>
        <v/>
      </c>
      <c r="C4572">
        <f>'Input EIA Imports Petroleum'!K4571</f>
        <v/>
      </c>
      <c r="D4572">
        <f>'Input EIA Imports Petroleum'!L4571</f>
        <v/>
      </c>
      <c r="E4572">
        <f>VLOOKUP('Input EIA Imports Petroleum'!$E4571,'EIA Petroleum Classification'!$A:$B,2,FALSE)</f>
        <v/>
      </c>
    </row>
    <row r="4573" spans="1:5">
      <c r="A4573">
        <f>YEAR(B4573)</f>
        <v/>
      </c>
      <c r="B4573">
        <f>'Input EIA Imports Petroleum'!A4572</f>
        <v/>
      </c>
      <c r="C4573">
        <f>'Input EIA Imports Petroleum'!K4572</f>
        <v/>
      </c>
      <c r="D4573">
        <f>'Input EIA Imports Petroleum'!L4572</f>
        <v/>
      </c>
      <c r="E4573">
        <f>VLOOKUP('Input EIA Imports Petroleum'!$E4572,'EIA Petroleum Classification'!$A:$B,2,FALSE)</f>
        <v/>
      </c>
    </row>
    <row r="4574" spans="1:5">
      <c r="A4574">
        <f>YEAR(B4574)</f>
        <v/>
      </c>
      <c r="B4574">
        <f>'Input EIA Imports Petroleum'!A4573</f>
        <v/>
      </c>
      <c r="C4574">
        <f>'Input EIA Imports Petroleum'!K4573</f>
        <v/>
      </c>
      <c r="D4574">
        <f>'Input EIA Imports Petroleum'!L4573</f>
        <v/>
      </c>
      <c r="E4574">
        <f>VLOOKUP('Input EIA Imports Petroleum'!$E4573,'EIA Petroleum Classification'!$A:$B,2,FALSE)</f>
        <v/>
      </c>
    </row>
    <row r="4575" spans="1:5">
      <c r="A4575">
        <f>YEAR(B4575)</f>
        <v/>
      </c>
      <c r="B4575">
        <f>'Input EIA Imports Petroleum'!A4574</f>
        <v/>
      </c>
      <c r="C4575">
        <f>'Input EIA Imports Petroleum'!K4574</f>
        <v/>
      </c>
      <c r="D4575">
        <f>'Input EIA Imports Petroleum'!L4574</f>
        <v/>
      </c>
      <c r="E4575">
        <f>VLOOKUP('Input EIA Imports Petroleum'!$E4574,'EIA Petroleum Classification'!$A:$B,2,FALSE)</f>
        <v/>
      </c>
    </row>
    <row r="4576" spans="1:5">
      <c r="A4576">
        <f>YEAR(B4576)</f>
        <v/>
      </c>
      <c r="B4576">
        <f>'Input EIA Imports Petroleum'!A4575</f>
        <v/>
      </c>
      <c r="C4576">
        <f>'Input EIA Imports Petroleum'!K4575</f>
        <v/>
      </c>
      <c r="D4576">
        <f>'Input EIA Imports Petroleum'!L4575</f>
        <v/>
      </c>
      <c r="E4576">
        <f>VLOOKUP('Input EIA Imports Petroleum'!$E4575,'EIA Petroleum Classification'!$A:$B,2,FALSE)</f>
        <v/>
      </c>
    </row>
    <row r="4577" spans="1:5">
      <c r="A4577">
        <f>YEAR(B4577)</f>
        <v/>
      </c>
      <c r="B4577">
        <f>'Input EIA Imports Petroleum'!A4576</f>
        <v/>
      </c>
      <c r="C4577">
        <f>'Input EIA Imports Petroleum'!K4576</f>
        <v/>
      </c>
      <c r="D4577">
        <f>'Input EIA Imports Petroleum'!L4576</f>
        <v/>
      </c>
      <c r="E4577">
        <f>VLOOKUP('Input EIA Imports Petroleum'!$E4576,'EIA Petroleum Classification'!$A:$B,2,FALSE)</f>
        <v/>
      </c>
    </row>
    <row r="4578" spans="1:5">
      <c r="A4578">
        <f>YEAR(B4578)</f>
        <v/>
      </c>
      <c r="B4578">
        <f>'Input EIA Imports Petroleum'!A4577</f>
        <v/>
      </c>
      <c r="C4578">
        <f>'Input EIA Imports Petroleum'!K4577</f>
        <v/>
      </c>
      <c r="D4578">
        <f>'Input EIA Imports Petroleum'!L4577</f>
        <v/>
      </c>
      <c r="E4578">
        <f>VLOOKUP('Input EIA Imports Petroleum'!$E4577,'EIA Petroleum Classification'!$A:$B,2,FALSE)</f>
        <v/>
      </c>
    </row>
    <row r="4579" spans="1:5">
      <c r="A4579">
        <f>YEAR(B4579)</f>
        <v/>
      </c>
      <c r="B4579">
        <f>'Input EIA Imports Petroleum'!A4578</f>
        <v/>
      </c>
      <c r="C4579">
        <f>'Input EIA Imports Petroleum'!K4578</f>
        <v/>
      </c>
      <c r="D4579">
        <f>'Input EIA Imports Petroleum'!L4578</f>
        <v/>
      </c>
      <c r="E4579">
        <f>VLOOKUP('Input EIA Imports Petroleum'!$E4578,'EIA Petroleum Classification'!$A:$B,2,FALSE)</f>
        <v/>
      </c>
    </row>
    <row r="4580" spans="1:5">
      <c r="A4580">
        <f>YEAR(B4580)</f>
        <v/>
      </c>
      <c r="B4580">
        <f>'Input EIA Imports Petroleum'!A4579</f>
        <v/>
      </c>
      <c r="C4580">
        <f>'Input EIA Imports Petroleum'!K4579</f>
        <v/>
      </c>
      <c r="D4580">
        <f>'Input EIA Imports Petroleum'!L4579</f>
        <v/>
      </c>
      <c r="E4580">
        <f>VLOOKUP('Input EIA Imports Petroleum'!$E4579,'EIA Petroleum Classification'!$A:$B,2,FALSE)</f>
        <v/>
      </c>
    </row>
    <row r="4581" spans="1:5">
      <c r="A4581">
        <f>YEAR(B4581)</f>
        <v/>
      </c>
      <c r="B4581">
        <f>'Input EIA Imports Petroleum'!A4580</f>
        <v/>
      </c>
      <c r="C4581">
        <f>'Input EIA Imports Petroleum'!K4580</f>
        <v/>
      </c>
      <c r="D4581">
        <f>'Input EIA Imports Petroleum'!L4580</f>
        <v/>
      </c>
      <c r="E4581">
        <f>VLOOKUP('Input EIA Imports Petroleum'!$E4580,'EIA Petroleum Classification'!$A:$B,2,FALSE)</f>
        <v/>
      </c>
    </row>
    <row r="4582" spans="1:5">
      <c r="A4582">
        <f>YEAR(B4582)</f>
        <v/>
      </c>
      <c r="B4582">
        <f>'Input EIA Imports Petroleum'!A4581</f>
        <v/>
      </c>
      <c r="C4582">
        <f>'Input EIA Imports Petroleum'!K4581</f>
        <v/>
      </c>
      <c r="D4582">
        <f>'Input EIA Imports Petroleum'!L4581</f>
        <v/>
      </c>
      <c r="E4582">
        <f>VLOOKUP('Input EIA Imports Petroleum'!$E4581,'EIA Petroleum Classification'!$A:$B,2,FALSE)</f>
        <v/>
      </c>
    </row>
    <row r="4583" spans="1:5">
      <c r="A4583">
        <f>YEAR(B4583)</f>
        <v/>
      </c>
      <c r="B4583">
        <f>'Input EIA Imports Petroleum'!A4582</f>
        <v/>
      </c>
      <c r="C4583">
        <f>'Input EIA Imports Petroleum'!K4582</f>
        <v/>
      </c>
      <c r="D4583">
        <f>'Input EIA Imports Petroleum'!L4582</f>
        <v/>
      </c>
      <c r="E4583">
        <f>VLOOKUP('Input EIA Imports Petroleum'!$E4582,'EIA Petroleum Classification'!$A:$B,2,FALSE)</f>
        <v/>
      </c>
    </row>
    <row r="4584" spans="1:5">
      <c r="A4584">
        <f>YEAR(B4584)</f>
        <v/>
      </c>
      <c r="B4584">
        <f>'Input EIA Imports Petroleum'!A4583</f>
        <v/>
      </c>
      <c r="C4584">
        <f>'Input EIA Imports Petroleum'!K4583</f>
        <v/>
      </c>
      <c r="D4584">
        <f>'Input EIA Imports Petroleum'!L4583</f>
        <v/>
      </c>
      <c r="E4584">
        <f>VLOOKUP('Input EIA Imports Petroleum'!$E4583,'EIA Petroleum Classification'!$A:$B,2,FALSE)</f>
        <v/>
      </c>
    </row>
    <row r="4585" spans="1:5">
      <c r="A4585">
        <f>YEAR(B4585)</f>
        <v/>
      </c>
      <c r="B4585">
        <f>'Input EIA Imports Petroleum'!A4584</f>
        <v/>
      </c>
      <c r="C4585">
        <f>'Input EIA Imports Petroleum'!K4584</f>
        <v/>
      </c>
      <c r="D4585">
        <f>'Input EIA Imports Petroleum'!L4584</f>
        <v/>
      </c>
      <c r="E4585">
        <f>VLOOKUP('Input EIA Imports Petroleum'!$E4584,'EIA Petroleum Classification'!$A:$B,2,FALSE)</f>
        <v/>
      </c>
    </row>
    <row r="4586" spans="1:5">
      <c r="A4586">
        <f>YEAR(B4586)</f>
        <v/>
      </c>
      <c r="B4586">
        <f>'Input EIA Imports Petroleum'!A4585</f>
        <v/>
      </c>
      <c r="C4586">
        <f>'Input EIA Imports Petroleum'!K4585</f>
        <v/>
      </c>
      <c r="D4586">
        <f>'Input EIA Imports Petroleum'!L4585</f>
        <v/>
      </c>
      <c r="E4586">
        <f>VLOOKUP('Input EIA Imports Petroleum'!$E4585,'EIA Petroleum Classification'!$A:$B,2,FALSE)</f>
        <v/>
      </c>
    </row>
    <row r="4587" spans="1:5">
      <c r="A4587">
        <f>YEAR(B4587)</f>
        <v/>
      </c>
      <c r="B4587">
        <f>'Input EIA Imports Petroleum'!A4586</f>
        <v/>
      </c>
      <c r="C4587">
        <f>'Input EIA Imports Petroleum'!K4586</f>
        <v/>
      </c>
      <c r="D4587">
        <f>'Input EIA Imports Petroleum'!L4586</f>
        <v/>
      </c>
      <c r="E4587">
        <f>VLOOKUP('Input EIA Imports Petroleum'!$E4586,'EIA Petroleum Classification'!$A:$B,2,FALSE)</f>
        <v/>
      </c>
    </row>
    <row r="4588" spans="1:5">
      <c r="A4588">
        <f>YEAR(B4588)</f>
        <v/>
      </c>
      <c r="B4588">
        <f>'Input EIA Imports Petroleum'!A4587</f>
        <v/>
      </c>
      <c r="C4588">
        <f>'Input EIA Imports Petroleum'!K4587</f>
        <v/>
      </c>
      <c r="D4588">
        <f>'Input EIA Imports Petroleum'!L4587</f>
        <v/>
      </c>
      <c r="E4588">
        <f>VLOOKUP('Input EIA Imports Petroleum'!$E4587,'EIA Petroleum Classification'!$A:$B,2,FALSE)</f>
        <v/>
      </c>
    </row>
    <row r="4589" spans="1:5">
      <c r="A4589">
        <f>YEAR(B4589)</f>
        <v/>
      </c>
      <c r="B4589">
        <f>'Input EIA Imports Petroleum'!A4588</f>
        <v/>
      </c>
      <c r="C4589">
        <f>'Input EIA Imports Petroleum'!K4588</f>
        <v/>
      </c>
      <c r="D4589">
        <f>'Input EIA Imports Petroleum'!L4588</f>
        <v/>
      </c>
      <c r="E4589">
        <f>VLOOKUP('Input EIA Imports Petroleum'!$E4588,'EIA Petroleum Classification'!$A:$B,2,FALSE)</f>
        <v/>
      </c>
    </row>
    <row r="4590" spans="1:5">
      <c r="A4590">
        <f>YEAR(B4590)</f>
        <v/>
      </c>
      <c r="B4590">
        <f>'Input EIA Imports Petroleum'!A4589</f>
        <v/>
      </c>
      <c r="C4590">
        <f>'Input EIA Imports Petroleum'!K4589</f>
        <v/>
      </c>
      <c r="D4590">
        <f>'Input EIA Imports Petroleum'!L4589</f>
        <v/>
      </c>
      <c r="E4590">
        <f>VLOOKUP('Input EIA Imports Petroleum'!$E4589,'EIA Petroleum Classification'!$A:$B,2,FALSE)</f>
        <v/>
      </c>
    </row>
    <row r="4591" spans="1:5">
      <c r="A4591">
        <f>YEAR(B4591)</f>
        <v/>
      </c>
      <c r="B4591">
        <f>'Input EIA Imports Petroleum'!A4590</f>
        <v/>
      </c>
      <c r="C4591">
        <f>'Input EIA Imports Petroleum'!K4590</f>
        <v/>
      </c>
      <c r="D4591">
        <f>'Input EIA Imports Petroleum'!L4590</f>
        <v/>
      </c>
      <c r="E4591">
        <f>VLOOKUP('Input EIA Imports Petroleum'!$E4590,'EIA Petroleum Classification'!$A:$B,2,FALSE)</f>
        <v/>
      </c>
    </row>
    <row r="4592" spans="1:5">
      <c r="A4592">
        <f>YEAR(B4592)</f>
        <v/>
      </c>
      <c r="B4592">
        <f>'Input EIA Imports Petroleum'!A4591</f>
        <v/>
      </c>
      <c r="C4592">
        <f>'Input EIA Imports Petroleum'!K4591</f>
        <v/>
      </c>
      <c r="D4592">
        <f>'Input EIA Imports Petroleum'!L4591</f>
        <v/>
      </c>
      <c r="E4592">
        <f>VLOOKUP('Input EIA Imports Petroleum'!$E4591,'EIA Petroleum Classification'!$A:$B,2,FALSE)</f>
        <v/>
      </c>
    </row>
    <row r="4593" spans="1:5">
      <c r="A4593">
        <f>YEAR(B4593)</f>
        <v/>
      </c>
      <c r="B4593">
        <f>'Input EIA Imports Petroleum'!A4592</f>
        <v/>
      </c>
      <c r="C4593">
        <f>'Input EIA Imports Petroleum'!K4592</f>
        <v/>
      </c>
      <c r="D4593">
        <f>'Input EIA Imports Petroleum'!L4592</f>
        <v/>
      </c>
      <c r="E4593">
        <f>VLOOKUP('Input EIA Imports Petroleum'!$E4592,'EIA Petroleum Classification'!$A:$B,2,FALSE)</f>
        <v/>
      </c>
    </row>
    <row r="4594" spans="1:5">
      <c r="A4594">
        <f>YEAR(B4594)</f>
        <v/>
      </c>
      <c r="B4594">
        <f>'Input EIA Imports Petroleum'!A4593</f>
        <v/>
      </c>
      <c r="C4594">
        <f>'Input EIA Imports Petroleum'!K4593</f>
        <v/>
      </c>
      <c r="D4594">
        <f>'Input EIA Imports Petroleum'!L4593</f>
        <v/>
      </c>
      <c r="E4594">
        <f>VLOOKUP('Input EIA Imports Petroleum'!$E4593,'EIA Petroleum Classification'!$A:$B,2,FALSE)</f>
        <v/>
      </c>
    </row>
    <row r="4595" spans="1:5">
      <c r="A4595">
        <f>YEAR(B4595)</f>
        <v/>
      </c>
      <c r="B4595">
        <f>'Input EIA Imports Petroleum'!A4594</f>
        <v/>
      </c>
      <c r="C4595">
        <f>'Input EIA Imports Petroleum'!K4594</f>
        <v/>
      </c>
      <c r="D4595">
        <f>'Input EIA Imports Petroleum'!L4594</f>
        <v/>
      </c>
      <c r="E4595">
        <f>VLOOKUP('Input EIA Imports Petroleum'!$E4594,'EIA Petroleum Classification'!$A:$B,2,FALSE)</f>
        <v/>
      </c>
    </row>
    <row r="4596" spans="1:5">
      <c r="A4596">
        <f>YEAR(B4596)</f>
        <v/>
      </c>
      <c r="B4596">
        <f>'Input EIA Imports Petroleum'!A4595</f>
        <v/>
      </c>
      <c r="C4596">
        <f>'Input EIA Imports Petroleum'!K4595</f>
        <v/>
      </c>
      <c r="D4596">
        <f>'Input EIA Imports Petroleum'!L4595</f>
        <v/>
      </c>
      <c r="E4596">
        <f>VLOOKUP('Input EIA Imports Petroleum'!$E4595,'EIA Petroleum Classification'!$A:$B,2,FALSE)</f>
        <v/>
      </c>
    </row>
    <row r="4597" spans="1:5">
      <c r="A4597">
        <f>YEAR(B4597)</f>
        <v/>
      </c>
      <c r="B4597">
        <f>'Input EIA Imports Petroleum'!A4596</f>
        <v/>
      </c>
      <c r="C4597">
        <f>'Input EIA Imports Petroleum'!K4596</f>
        <v/>
      </c>
      <c r="D4597">
        <f>'Input EIA Imports Petroleum'!L4596</f>
        <v/>
      </c>
      <c r="E4597">
        <f>VLOOKUP('Input EIA Imports Petroleum'!$E4596,'EIA Petroleum Classification'!$A:$B,2,FALSE)</f>
        <v/>
      </c>
    </row>
    <row r="4598" spans="1:5">
      <c r="A4598">
        <f>YEAR(B4598)</f>
        <v/>
      </c>
      <c r="B4598">
        <f>'Input EIA Imports Petroleum'!A4597</f>
        <v/>
      </c>
      <c r="C4598">
        <f>'Input EIA Imports Petroleum'!K4597</f>
        <v/>
      </c>
      <c r="D4598">
        <f>'Input EIA Imports Petroleum'!L4597</f>
        <v/>
      </c>
      <c r="E4598">
        <f>VLOOKUP('Input EIA Imports Petroleum'!$E4597,'EIA Petroleum Classification'!$A:$B,2,FALSE)</f>
        <v/>
      </c>
    </row>
    <row r="4599" spans="1:5">
      <c r="A4599">
        <f>YEAR(B4599)</f>
        <v/>
      </c>
      <c r="B4599">
        <f>'Input EIA Imports Petroleum'!A4598</f>
        <v/>
      </c>
      <c r="C4599">
        <f>'Input EIA Imports Petroleum'!K4598</f>
        <v/>
      </c>
      <c r="D4599">
        <f>'Input EIA Imports Petroleum'!L4598</f>
        <v/>
      </c>
      <c r="E4599">
        <f>VLOOKUP('Input EIA Imports Petroleum'!$E4598,'EIA Petroleum Classification'!$A:$B,2,FALSE)</f>
        <v/>
      </c>
    </row>
    <row r="4600" spans="1:5">
      <c r="A4600">
        <f>YEAR(B4600)</f>
        <v/>
      </c>
      <c r="B4600">
        <f>'Input EIA Imports Petroleum'!A4599</f>
        <v/>
      </c>
      <c r="C4600">
        <f>'Input EIA Imports Petroleum'!K4599</f>
        <v/>
      </c>
      <c r="D4600">
        <f>'Input EIA Imports Petroleum'!L4599</f>
        <v/>
      </c>
      <c r="E4600">
        <f>VLOOKUP('Input EIA Imports Petroleum'!$E4599,'EIA Petroleum Classification'!$A:$B,2,FALSE)</f>
        <v/>
      </c>
    </row>
    <row r="4601" spans="1:5">
      <c r="A4601">
        <f>YEAR(B4601)</f>
        <v/>
      </c>
      <c r="B4601">
        <f>'Input EIA Imports Petroleum'!A4600</f>
        <v/>
      </c>
      <c r="C4601">
        <f>'Input EIA Imports Petroleum'!K4600</f>
        <v/>
      </c>
      <c r="D4601">
        <f>'Input EIA Imports Petroleum'!L4600</f>
        <v/>
      </c>
      <c r="E4601">
        <f>VLOOKUP('Input EIA Imports Petroleum'!$E4600,'EIA Petroleum Classification'!$A:$B,2,FALSE)</f>
        <v/>
      </c>
    </row>
    <row r="4602" spans="1:5">
      <c r="A4602">
        <f>YEAR(B4602)</f>
        <v/>
      </c>
      <c r="B4602">
        <f>'Input EIA Imports Petroleum'!A4601</f>
        <v/>
      </c>
      <c r="C4602">
        <f>'Input EIA Imports Petroleum'!K4601</f>
        <v/>
      </c>
      <c r="D4602">
        <f>'Input EIA Imports Petroleum'!L4601</f>
        <v/>
      </c>
      <c r="E4602">
        <f>VLOOKUP('Input EIA Imports Petroleum'!$E4601,'EIA Petroleum Classification'!$A:$B,2,FALSE)</f>
        <v/>
      </c>
    </row>
    <row r="4603" spans="1:5">
      <c r="A4603">
        <f>YEAR(B4603)</f>
        <v/>
      </c>
      <c r="B4603">
        <f>'Input EIA Imports Petroleum'!A4602</f>
        <v/>
      </c>
      <c r="C4603">
        <f>'Input EIA Imports Petroleum'!K4602</f>
        <v/>
      </c>
      <c r="D4603">
        <f>'Input EIA Imports Petroleum'!L4602</f>
        <v/>
      </c>
      <c r="E4603">
        <f>VLOOKUP('Input EIA Imports Petroleum'!$E4602,'EIA Petroleum Classification'!$A:$B,2,FALSE)</f>
        <v/>
      </c>
    </row>
    <row r="4604" spans="1:5">
      <c r="A4604">
        <f>YEAR(B4604)</f>
        <v/>
      </c>
      <c r="B4604">
        <f>'Input EIA Imports Petroleum'!A4603</f>
        <v/>
      </c>
      <c r="C4604">
        <f>'Input EIA Imports Petroleum'!K4603</f>
        <v/>
      </c>
      <c r="D4604">
        <f>'Input EIA Imports Petroleum'!L4603</f>
        <v/>
      </c>
      <c r="E4604">
        <f>VLOOKUP('Input EIA Imports Petroleum'!$E4603,'EIA Petroleum Classification'!$A:$B,2,FALSE)</f>
        <v/>
      </c>
    </row>
    <row r="4605" spans="1:5">
      <c r="A4605">
        <f>YEAR(B4605)</f>
        <v/>
      </c>
      <c r="B4605">
        <f>'Input EIA Imports Petroleum'!A4604</f>
        <v/>
      </c>
      <c r="C4605">
        <f>'Input EIA Imports Petroleum'!K4604</f>
        <v/>
      </c>
      <c r="D4605">
        <f>'Input EIA Imports Petroleum'!L4604</f>
        <v/>
      </c>
      <c r="E4605">
        <f>VLOOKUP('Input EIA Imports Petroleum'!$E4604,'EIA Petroleum Classification'!$A:$B,2,FALSE)</f>
        <v/>
      </c>
    </row>
    <row r="4606" spans="1:5">
      <c r="A4606">
        <f>YEAR(B4606)</f>
        <v/>
      </c>
      <c r="B4606">
        <f>'Input EIA Imports Petroleum'!A4605</f>
        <v/>
      </c>
      <c r="C4606">
        <f>'Input EIA Imports Petroleum'!K4605</f>
        <v/>
      </c>
      <c r="D4606">
        <f>'Input EIA Imports Petroleum'!L4605</f>
        <v/>
      </c>
      <c r="E4606">
        <f>VLOOKUP('Input EIA Imports Petroleum'!$E4605,'EIA Petroleum Classification'!$A:$B,2,FALSE)</f>
        <v/>
      </c>
    </row>
    <row r="4607" spans="1:5">
      <c r="A4607">
        <f>YEAR(B4607)</f>
        <v/>
      </c>
      <c r="B4607">
        <f>'Input EIA Imports Petroleum'!A4606</f>
        <v/>
      </c>
      <c r="C4607">
        <f>'Input EIA Imports Petroleum'!K4606</f>
        <v/>
      </c>
      <c r="D4607">
        <f>'Input EIA Imports Petroleum'!L4606</f>
        <v/>
      </c>
      <c r="E4607">
        <f>VLOOKUP('Input EIA Imports Petroleum'!$E4606,'EIA Petroleum Classification'!$A:$B,2,FALSE)</f>
        <v/>
      </c>
    </row>
    <row r="4608" spans="1:5">
      <c r="A4608">
        <f>YEAR(B4608)</f>
        <v/>
      </c>
      <c r="B4608">
        <f>'Input EIA Imports Petroleum'!A4607</f>
        <v/>
      </c>
      <c r="C4608">
        <f>'Input EIA Imports Petroleum'!K4607</f>
        <v/>
      </c>
      <c r="D4608">
        <f>'Input EIA Imports Petroleum'!L4607</f>
        <v/>
      </c>
      <c r="E4608">
        <f>VLOOKUP('Input EIA Imports Petroleum'!$E4607,'EIA Petroleum Classification'!$A:$B,2,FALSE)</f>
        <v/>
      </c>
    </row>
    <row r="4609" spans="1:5">
      <c r="A4609">
        <f>YEAR(B4609)</f>
        <v/>
      </c>
      <c r="B4609">
        <f>'Input EIA Imports Petroleum'!A4608</f>
        <v/>
      </c>
      <c r="C4609">
        <f>'Input EIA Imports Petroleum'!K4608</f>
        <v/>
      </c>
      <c r="D4609">
        <f>'Input EIA Imports Petroleum'!L4608</f>
        <v/>
      </c>
      <c r="E4609">
        <f>VLOOKUP('Input EIA Imports Petroleum'!$E4608,'EIA Petroleum Classification'!$A:$B,2,FALSE)</f>
        <v/>
      </c>
    </row>
    <row r="4610" spans="1:5">
      <c r="A4610">
        <f>YEAR(B4610)</f>
        <v/>
      </c>
      <c r="B4610">
        <f>'Input EIA Imports Petroleum'!A4609</f>
        <v/>
      </c>
      <c r="C4610">
        <f>'Input EIA Imports Petroleum'!K4609</f>
        <v/>
      </c>
      <c r="D4610">
        <f>'Input EIA Imports Petroleum'!L4609</f>
        <v/>
      </c>
      <c r="E4610">
        <f>VLOOKUP('Input EIA Imports Petroleum'!$E4609,'EIA Petroleum Classification'!$A:$B,2,FALSE)</f>
        <v/>
      </c>
    </row>
    <row r="4611" spans="1:5">
      <c r="A4611">
        <f>YEAR(B4611)</f>
        <v/>
      </c>
      <c r="B4611">
        <f>'Input EIA Imports Petroleum'!A4610</f>
        <v/>
      </c>
      <c r="C4611">
        <f>'Input EIA Imports Petroleum'!K4610</f>
        <v/>
      </c>
      <c r="D4611">
        <f>'Input EIA Imports Petroleum'!L4610</f>
        <v/>
      </c>
      <c r="E4611">
        <f>VLOOKUP('Input EIA Imports Petroleum'!$E4610,'EIA Petroleum Classification'!$A:$B,2,FALSE)</f>
        <v/>
      </c>
    </row>
    <row r="4612" spans="1:5">
      <c r="A4612">
        <f>YEAR(B4612)</f>
        <v/>
      </c>
      <c r="B4612">
        <f>'Input EIA Imports Petroleum'!A4611</f>
        <v/>
      </c>
      <c r="C4612">
        <f>'Input EIA Imports Petroleum'!K4611</f>
        <v/>
      </c>
      <c r="D4612">
        <f>'Input EIA Imports Petroleum'!L4611</f>
        <v/>
      </c>
      <c r="E4612">
        <f>VLOOKUP('Input EIA Imports Petroleum'!$E4611,'EIA Petroleum Classification'!$A:$B,2,FALSE)</f>
        <v/>
      </c>
    </row>
    <row r="4613" spans="1:5">
      <c r="A4613">
        <f>YEAR(B4613)</f>
        <v/>
      </c>
      <c r="B4613">
        <f>'Input EIA Imports Petroleum'!A4612</f>
        <v/>
      </c>
      <c r="C4613">
        <f>'Input EIA Imports Petroleum'!K4612</f>
        <v/>
      </c>
      <c r="D4613">
        <f>'Input EIA Imports Petroleum'!L4612</f>
        <v/>
      </c>
      <c r="E4613">
        <f>VLOOKUP('Input EIA Imports Petroleum'!$E4612,'EIA Petroleum Classification'!$A:$B,2,FALSE)</f>
        <v/>
      </c>
    </row>
    <row r="4614" spans="1:5">
      <c r="A4614">
        <f>YEAR(B4614)</f>
        <v/>
      </c>
      <c r="B4614">
        <f>'Input EIA Imports Petroleum'!A4613</f>
        <v/>
      </c>
      <c r="C4614">
        <f>'Input EIA Imports Petroleum'!K4613</f>
        <v/>
      </c>
      <c r="D4614">
        <f>'Input EIA Imports Petroleum'!L4613</f>
        <v/>
      </c>
      <c r="E4614">
        <f>VLOOKUP('Input EIA Imports Petroleum'!$E4613,'EIA Petroleum Classification'!$A:$B,2,FALSE)</f>
        <v/>
      </c>
    </row>
    <row r="4615" spans="1:5">
      <c r="A4615">
        <f>YEAR(B4615)</f>
        <v/>
      </c>
      <c r="B4615">
        <f>'Input EIA Imports Petroleum'!A4614</f>
        <v/>
      </c>
      <c r="C4615">
        <f>'Input EIA Imports Petroleum'!K4614</f>
        <v/>
      </c>
      <c r="D4615">
        <f>'Input EIA Imports Petroleum'!L4614</f>
        <v/>
      </c>
      <c r="E4615">
        <f>VLOOKUP('Input EIA Imports Petroleum'!$E4614,'EIA Petroleum Classification'!$A:$B,2,FALSE)</f>
        <v/>
      </c>
    </row>
    <row r="4616" spans="1:5">
      <c r="A4616">
        <f>YEAR(B4616)</f>
        <v/>
      </c>
      <c r="B4616">
        <f>'Input EIA Imports Petroleum'!A4615</f>
        <v/>
      </c>
      <c r="C4616">
        <f>'Input EIA Imports Petroleum'!K4615</f>
        <v/>
      </c>
      <c r="D4616">
        <f>'Input EIA Imports Petroleum'!L4615</f>
        <v/>
      </c>
      <c r="E4616">
        <f>VLOOKUP('Input EIA Imports Petroleum'!$E4615,'EIA Petroleum Classification'!$A:$B,2,FALSE)</f>
        <v/>
      </c>
    </row>
    <row r="4617" spans="1:5">
      <c r="A4617">
        <f>YEAR(B4617)</f>
        <v/>
      </c>
      <c r="B4617">
        <f>'Input EIA Imports Petroleum'!A4616</f>
        <v/>
      </c>
      <c r="C4617">
        <f>'Input EIA Imports Petroleum'!K4616</f>
        <v/>
      </c>
      <c r="D4617">
        <f>'Input EIA Imports Petroleum'!L4616</f>
        <v/>
      </c>
      <c r="E4617">
        <f>VLOOKUP('Input EIA Imports Petroleum'!$E4616,'EIA Petroleum Classification'!$A:$B,2,FALSE)</f>
        <v/>
      </c>
    </row>
    <row r="4618" spans="1:5">
      <c r="A4618">
        <f>YEAR(B4618)</f>
        <v/>
      </c>
      <c r="B4618">
        <f>'Input EIA Imports Petroleum'!A4617</f>
        <v/>
      </c>
      <c r="C4618">
        <f>'Input EIA Imports Petroleum'!K4617</f>
        <v/>
      </c>
      <c r="D4618">
        <f>'Input EIA Imports Petroleum'!L4617</f>
        <v/>
      </c>
      <c r="E4618">
        <f>VLOOKUP('Input EIA Imports Petroleum'!$E4617,'EIA Petroleum Classification'!$A:$B,2,FALSE)</f>
        <v/>
      </c>
    </row>
    <row r="4619" spans="1:5">
      <c r="A4619">
        <f>YEAR(B4619)</f>
        <v/>
      </c>
      <c r="B4619">
        <f>'Input EIA Imports Petroleum'!A4618</f>
        <v/>
      </c>
      <c r="C4619">
        <f>'Input EIA Imports Petroleum'!K4618</f>
        <v/>
      </c>
      <c r="D4619">
        <f>'Input EIA Imports Petroleum'!L4618</f>
        <v/>
      </c>
      <c r="E4619">
        <f>VLOOKUP('Input EIA Imports Petroleum'!$E4618,'EIA Petroleum Classification'!$A:$B,2,FALSE)</f>
        <v/>
      </c>
    </row>
    <row r="4620" spans="1:5">
      <c r="A4620">
        <f>YEAR(B4620)</f>
        <v/>
      </c>
      <c r="B4620">
        <f>'Input EIA Imports Petroleum'!A4619</f>
        <v/>
      </c>
      <c r="C4620">
        <f>'Input EIA Imports Petroleum'!K4619</f>
        <v/>
      </c>
      <c r="D4620">
        <f>'Input EIA Imports Petroleum'!L4619</f>
        <v/>
      </c>
      <c r="E4620">
        <f>VLOOKUP('Input EIA Imports Petroleum'!$E4619,'EIA Petroleum Classification'!$A:$B,2,FALSE)</f>
        <v/>
      </c>
    </row>
    <row r="4621" spans="1:5">
      <c r="A4621">
        <f>YEAR(B4621)</f>
        <v/>
      </c>
      <c r="B4621">
        <f>'Input EIA Imports Petroleum'!A4620</f>
        <v/>
      </c>
      <c r="C4621">
        <f>'Input EIA Imports Petroleum'!K4620</f>
        <v/>
      </c>
      <c r="D4621">
        <f>'Input EIA Imports Petroleum'!L4620</f>
        <v/>
      </c>
      <c r="E4621">
        <f>VLOOKUP('Input EIA Imports Petroleum'!$E4620,'EIA Petroleum Classification'!$A:$B,2,FALSE)</f>
        <v/>
      </c>
    </row>
    <row r="4622" spans="1:5">
      <c r="A4622">
        <f>YEAR(B4622)</f>
        <v/>
      </c>
      <c r="B4622">
        <f>'Input EIA Imports Petroleum'!A4621</f>
        <v/>
      </c>
      <c r="C4622">
        <f>'Input EIA Imports Petroleum'!K4621</f>
        <v/>
      </c>
      <c r="D4622">
        <f>'Input EIA Imports Petroleum'!L4621</f>
        <v/>
      </c>
      <c r="E4622">
        <f>VLOOKUP('Input EIA Imports Petroleum'!$E4621,'EIA Petroleum Classification'!$A:$B,2,FALSE)</f>
        <v/>
      </c>
    </row>
    <row r="4623" spans="1:5">
      <c r="A4623">
        <f>YEAR(B4623)</f>
        <v/>
      </c>
      <c r="B4623">
        <f>'Input EIA Imports Petroleum'!A4622</f>
        <v/>
      </c>
      <c r="C4623">
        <f>'Input EIA Imports Petroleum'!K4622</f>
        <v/>
      </c>
      <c r="D4623">
        <f>'Input EIA Imports Petroleum'!L4622</f>
        <v/>
      </c>
      <c r="E4623">
        <f>VLOOKUP('Input EIA Imports Petroleum'!$E4622,'EIA Petroleum Classification'!$A:$B,2,FALSE)</f>
        <v/>
      </c>
    </row>
    <row r="4624" spans="1:5">
      <c r="A4624">
        <f>YEAR(B4624)</f>
        <v/>
      </c>
      <c r="B4624">
        <f>'Input EIA Imports Petroleum'!A4623</f>
        <v/>
      </c>
      <c r="C4624">
        <f>'Input EIA Imports Petroleum'!K4623</f>
        <v/>
      </c>
      <c r="D4624">
        <f>'Input EIA Imports Petroleum'!L4623</f>
        <v/>
      </c>
      <c r="E4624">
        <f>VLOOKUP('Input EIA Imports Petroleum'!$E4623,'EIA Petroleum Classification'!$A:$B,2,FALSE)</f>
        <v/>
      </c>
    </row>
    <row r="4625" spans="1:5">
      <c r="A4625">
        <f>YEAR(B4625)</f>
        <v/>
      </c>
      <c r="B4625">
        <f>'Input EIA Imports Petroleum'!A4624</f>
        <v/>
      </c>
      <c r="C4625">
        <f>'Input EIA Imports Petroleum'!K4624</f>
        <v/>
      </c>
      <c r="D4625">
        <f>'Input EIA Imports Petroleum'!L4624</f>
        <v/>
      </c>
      <c r="E4625">
        <f>VLOOKUP('Input EIA Imports Petroleum'!$E4624,'EIA Petroleum Classification'!$A:$B,2,FALSE)</f>
        <v/>
      </c>
    </row>
    <row r="4626" spans="1:5">
      <c r="A4626">
        <f>YEAR(B4626)</f>
        <v/>
      </c>
      <c r="B4626">
        <f>'Input EIA Imports Petroleum'!A4625</f>
        <v/>
      </c>
      <c r="C4626">
        <f>'Input EIA Imports Petroleum'!K4625</f>
        <v/>
      </c>
      <c r="D4626">
        <f>'Input EIA Imports Petroleum'!L4625</f>
        <v/>
      </c>
      <c r="E4626">
        <f>VLOOKUP('Input EIA Imports Petroleum'!$E4625,'EIA Petroleum Classification'!$A:$B,2,FALSE)</f>
        <v/>
      </c>
    </row>
    <row r="4627" spans="1:5">
      <c r="A4627">
        <f>YEAR(B4627)</f>
        <v/>
      </c>
      <c r="B4627">
        <f>'Input EIA Imports Petroleum'!A4626</f>
        <v/>
      </c>
      <c r="C4627">
        <f>'Input EIA Imports Petroleum'!K4626</f>
        <v/>
      </c>
      <c r="D4627">
        <f>'Input EIA Imports Petroleum'!L4626</f>
        <v/>
      </c>
      <c r="E4627">
        <f>VLOOKUP('Input EIA Imports Petroleum'!$E4626,'EIA Petroleum Classification'!$A:$B,2,FALSE)</f>
        <v/>
      </c>
    </row>
    <row r="4628" spans="1:5">
      <c r="A4628">
        <f>YEAR(B4628)</f>
        <v/>
      </c>
      <c r="B4628">
        <f>'Input EIA Imports Petroleum'!A4627</f>
        <v/>
      </c>
      <c r="C4628">
        <f>'Input EIA Imports Petroleum'!K4627</f>
        <v/>
      </c>
      <c r="D4628">
        <f>'Input EIA Imports Petroleum'!L4627</f>
        <v/>
      </c>
      <c r="E4628">
        <f>VLOOKUP('Input EIA Imports Petroleum'!$E4627,'EIA Petroleum Classification'!$A:$B,2,FALSE)</f>
        <v/>
      </c>
    </row>
    <row r="4629" spans="1:5">
      <c r="A4629">
        <f>YEAR(B4629)</f>
        <v/>
      </c>
      <c r="B4629">
        <f>'Input EIA Imports Petroleum'!A4628</f>
        <v/>
      </c>
      <c r="C4629">
        <f>'Input EIA Imports Petroleum'!K4628</f>
        <v/>
      </c>
      <c r="D4629">
        <f>'Input EIA Imports Petroleum'!L4628</f>
        <v/>
      </c>
      <c r="E4629">
        <f>VLOOKUP('Input EIA Imports Petroleum'!$E4628,'EIA Petroleum Classification'!$A:$B,2,FALSE)</f>
        <v/>
      </c>
    </row>
    <row r="4630" spans="1:5">
      <c r="A4630">
        <f>YEAR(B4630)</f>
        <v/>
      </c>
      <c r="B4630">
        <f>'Input EIA Imports Petroleum'!A4629</f>
        <v/>
      </c>
      <c r="C4630">
        <f>'Input EIA Imports Petroleum'!K4629</f>
        <v/>
      </c>
      <c r="D4630">
        <f>'Input EIA Imports Petroleum'!L4629</f>
        <v/>
      </c>
      <c r="E4630">
        <f>VLOOKUP('Input EIA Imports Petroleum'!$E4629,'EIA Petroleum Classification'!$A:$B,2,FALSE)</f>
        <v/>
      </c>
    </row>
    <row r="4631" spans="1:5">
      <c r="A4631">
        <f>YEAR(B4631)</f>
        <v/>
      </c>
      <c r="B4631">
        <f>'Input EIA Imports Petroleum'!A4630</f>
        <v/>
      </c>
      <c r="C4631">
        <f>'Input EIA Imports Petroleum'!K4630</f>
        <v/>
      </c>
      <c r="D4631">
        <f>'Input EIA Imports Petroleum'!L4630</f>
        <v/>
      </c>
      <c r="E4631">
        <f>VLOOKUP('Input EIA Imports Petroleum'!$E4630,'EIA Petroleum Classification'!$A:$B,2,FALSE)</f>
        <v/>
      </c>
    </row>
    <row r="4632" spans="1:5">
      <c r="A4632">
        <f>YEAR(B4632)</f>
        <v/>
      </c>
      <c r="B4632">
        <f>'Input EIA Imports Petroleum'!A4631</f>
        <v/>
      </c>
      <c r="C4632">
        <f>'Input EIA Imports Petroleum'!K4631</f>
        <v/>
      </c>
      <c r="D4632">
        <f>'Input EIA Imports Petroleum'!L4631</f>
        <v/>
      </c>
      <c r="E4632">
        <f>VLOOKUP('Input EIA Imports Petroleum'!$E4631,'EIA Petroleum Classification'!$A:$B,2,FALSE)</f>
        <v/>
      </c>
    </row>
    <row r="4633" spans="1:5">
      <c r="A4633">
        <f>YEAR(B4633)</f>
        <v/>
      </c>
      <c r="B4633">
        <f>'Input EIA Imports Petroleum'!A4632</f>
        <v/>
      </c>
      <c r="C4633">
        <f>'Input EIA Imports Petroleum'!K4632</f>
        <v/>
      </c>
      <c r="D4633">
        <f>'Input EIA Imports Petroleum'!L4632</f>
        <v/>
      </c>
      <c r="E4633">
        <f>VLOOKUP('Input EIA Imports Petroleum'!$E4632,'EIA Petroleum Classification'!$A:$B,2,FALSE)</f>
        <v/>
      </c>
    </row>
    <row r="4634" spans="1:5">
      <c r="A4634">
        <f>YEAR(B4634)</f>
        <v/>
      </c>
      <c r="B4634">
        <f>'Input EIA Imports Petroleum'!A4633</f>
        <v/>
      </c>
      <c r="C4634">
        <f>'Input EIA Imports Petroleum'!K4633</f>
        <v/>
      </c>
      <c r="D4634">
        <f>'Input EIA Imports Petroleum'!L4633</f>
        <v/>
      </c>
      <c r="E4634">
        <f>VLOOKUP('Input EIA Imports Petroleum'!$E4633,'EIA Petroleum Classification'!$A:$B,2,FALSE)</f>
        <v/>
      </c>
    </row>
    <row r="4635" spans="1:5">
      <c r="A4635">
        <f>YEAR(B4635)</f>
        <v/>
      </c>
      <c r="B4635">
        <f>'Input EIA Imports Petroleum'!A4634</f>
        <v/>
      </c>
      <c r="C4635">
        <f>'Input EIA Imports Petroleum'!K4634</f>
        <v/>
      </c>
      <c r="D4635">
        <f>'Input EIA Imports Petroleum'!L4634</f>
        <v/>
      </c>
      <c r="E4635">
        <f>VLOOKUP('Input EIA Imports Petroleum'!$E4634,'EIA Petroleum Classification'!$A:$B,2,FALSE)</f>
        <v/>
      </c>
    </row>
    <row r="4636" spans="1:5">
      <c r="A4636">
        <f>YEAR(B4636)</f>
        <v/>
      </c>
      <c r="B4636">
        <f>'Input EIA Imports Petroleum'!A4635</f>
        <v/>
      </c>
      <c r="C4636">
        <f>'Input EIA Imports Petroleum'!K4635</f>
        <v/>
      </c>
      <c r="D4636">
        <f>'Input EIA Imports Petroleum'!L4635</f>
        <v/>
      </c>
      <c r="E4636">
        <f>VLOOKUP('Input EIA Imports Petroleum'!$E4635,'EIA Petroleum Classification'!$A:$B,2,FALSE)</f>
        <v/>
      </c>
    </row>
    <row r="4637" spans="1:5">
      <c r="A4637">
        <f>YEAR(B4637)</f>
        <v/>
      </c>
      <c r="B4637">
        <f>'Input EIA Imports Petroleum'!A4636</f>
        <v/>
      </c>
      <c r="C4637">
        <f>'Input EIA Imports Petroleum'!K4636</f>
        <v/>
      </c>
      <c r="D4637">
        <f>'Input EIA Imports Petroleum'!L4636</f>
        <v/>
      </c>
      <c r="E4637">
        <f>VLOOKUP('Input EIA Imports Petroleum'!$E4636,'EIA Petroleum Classification'!$A:$B,2,FALSE)</f>
        <v/>
      </c>
    </row>
    <row r="4638" spans="1:5">
      <c r="A4638">
        <f>YEAR(B4638)</f>
        <v/>
      </c>
      <c r="B4638">
        <f>'Input EIA Imports Petroleum'!A4637</f>
        <v/>
      </c>
      <c r="C4638">
        <f>'Input EIA Imports Petroleum'!K4637</f>
        <v/>
      </c>
      <c r="D4638">
        <f>'Input EIA Imports Petroleum'!L4637</f>
        <v/>
      </c>
      <c r="E4638">
        <f>VLOOKUP('Input EIA Imports Petroleum'!$E4637,'EIA Petroleum Classification'!$A:$B,2,FALSE)</f>
        <v/>
      </c>
    </row>
    <row r="4639" spans="1:5">
      <c r="A4639">
        <f>YEAR(B4639)</f>
        <v/>
      </c>
      <c r="B4639">
        <f>'Input EIA Imports Petroleum'!A4638</f>
        <v/>
      </c>
      <c r="C4639">
        <f>'Input EIA Imports Petroleum'!K4638</f>
        <v/>
      </c>
      <c r="D4639">
        <f>'Input EIA Imports Petroleum'!L4638</f>
        <v/>
      </c>
      <c r="E4639">
        <f>VLOOKUP('Input EIA Imports Petroleum'!$E4638,'EIA Petroleum Classification'!$A:$B,2,FALSE)</f>
        <v/>
      </c>
    </row>
    <row r="4640" spans="1:5">
      <c r="A4640">
        <f>YEAR(B4640)</f>
        <v/>
      </c>
      <c r="B4640">
        <f>'Input EIA Imports Petroleum'!A4639</f>
        <v/>
      </c>
      <c r="C4640">
        <f>'Input EIA Imports Petroleum'!K4639</f>
        <v/>
      </c>
      <c r="D4640">
        <f>'Input EIA Imports Petroleum'!L4639</f>
        <v/>
      </c>
      <c r="E4640">
        <f>VLOOKUP('Input EIA Imports Petroleum'!$E4639,'EIA Petroleum Classification'!$A:$B,2,FALSE)</f>
        <v/>
      </c>
    </row>
    <row r="4641" spans="1:5">
      <c r="A4641">
        <f>YEAR(B4641)</f>
        <v/>
      </c>
      <c r="B4641">
        <f>'Input EIA Imports Petroleum'!A4640</f>
        <v/>
      </c>
      <c r="C4641">
        <f>'Input EIA Imports Petroleum'!K4640</f>
        <v/>
      </c>
      <c r="D4641">
        <f>'Input EIA Imports Petroleum'!L4640</f>
        <v/>
      </c>
      <c r="E4641">
        <f>VLOOKUP('Input EIA Imports Petroleum'!$E4640,'EIA Petroleum Classification'!$A:$B,2,FALSE)</f>
        <v/>
      </c>
    </row>
    <row r="4642" spans="1:5">
      <c r="A4642">
        <f>YEAR(B4642)</f>
        <v/>
      </c>
      <c r="B4642">
        <f>'Input EIA Imports Petroleum'!A4641</f>
        <v/>
      </c>
      <c r="C4642">
        <f>'Input EIA Imports Petroleum'!K4641</f>
        <v/>
      </c>
      <c r="D4642">
        <f>'Input EIA Imports Petroleum'!L4641</f>
        <v/>
      </c>
      <c r="E4642">
        <f>VLOOKUP('Input EIA Imports Petroleum'!$E4641,'EIA Petroleum Classification'!$A:$B,2,FALSE)</f>
        <v/>
      </c>
    </row>
    <row r="4643" spans="1:5">
      <c r="A4643">
        <f>YEAR(B4643)</f>
        <v/>
      </c>
      <c r="B4643">
        <f>'Input EIA Imports Petroleum'!A4642</f>
        <v/>
      </c>
      <c r="C4643">
        <f>'Input EIA Imports Petroleum'!K4642</f>
        <v/>
      </c>
      <c r="D4643">
        <f>'Input EIA Imports Petroleum'!L4642</f>
        <v/>
      </c>
      <c r="E4643">
        <f>VLOOKUP('Input EIA Imports Petroleum'!$E4642,'EIA Petroleum Classification'!$A:$B,2,FALSE)</f>
        <v/>
      </c>
    </row>
    <row r="4644" spans="1:5">
      <c r="A4644">
        <f>YEAR(B4644)</f>
        <v/>
      </c>
      <c r="B4644">
        <f>'Input EIA Imports Petroleum'!A4643</f>
        <v/>
      </c>
      <c r="C4644">
        <f>'Input EIA Imports Petroleum'!K4643</f>
        <v/>
      </c>
      <c r="D4644">
        <f>'Input EIA Imports Petroleum'!L4643</f>
        <v/>
      </c>
      <c r="E4644">
        <f>VLOOKUP('Input EIA Imports Petroleum'!$E4643,'EIA Petroleum Classification'!$A:$B,2,FALSE)</f>
        <v/>
      </c>
    </row>
    <row r="4645" spans="1:5">
      <c r="A4645">
        <f>YEAR(B4645)</f>
        <v/>
      </c>
      <c r="B4645">
        <f>'Input EIA Imports Petroleum'!A4644</f>
        <v/>
      </c>
      <c r="C4645">
        <f>'Input EIA Imports Petroleum'!K4644</f>
        <v/>
      </c>
      <c r="D4645">
        <f>'Input EIA Imports Petroleum'!L4644</f>
        <v/>
      </c>
      <c r="E4645">
        <f>VLOOKUP('Input EIA Imports Petroleum'!$E4644,'EIA Petroleum Classification'!$A:$B,2,FALSE)</f>
        <v/>
      </c>
    </row>
    <row r="4646" spans="1:5">
      <c r="A4646">
        <f>YEAR(B4646)</f>
        <v/>
      </c>
      <c r="B4646">
        <f>'Input EIA Imports Petroleum'!A4645</f>
        <v/>
      </c>
      <c r="C4646">
        <f>'Input EIA Imports Petroleum'!K4645</f>
        <v/>
      </c>
      <c r="D4646">
        <f>'Input EIA Imports Petroleum'!L4645</f>
        <v/>
      </c>
      <c r="E4646">
        <f>VLOOKUP('Input EIA Imports Petroleum'!$E4645,'EIA Petroleum Classification'!$A:$B,2,FALSE)</f>
        <v/>
      </c>
    </row>
    <row r="4647" spans="1:5">
      <c r="A4647">
        <f>YEAR(B4647)</f>
        <v/>
      </c>
      <c r="B4647">
        <f>'Input EIA Imports Petroleum'!A4646</f>
        <v/>
      </c>
      <c r="C4647">
        <f>'Input EIA Imports Petroleum'!K4646</f>
        <v/>
      </c>
      <c r="D4647">
        <f>'Input EIA Imports Petroleum'!L4646</f>
        <v/>
      </c>
      <c r="E4647">
        <f>VLOOKUP('Input EIA Imports Petroleum'!$E4646,'EIA Petroleum Classification'!$A:$B,2,FALSE)</f>
        <v/>
      </c>
    </row>
    <row r="4648" spans="1:5">
      <c r="A4648">
        <f>YEAR(B4648)</f>
        <v/>
      </c>
      <c r="B4648">
        <f>'Input EIA Imports Petroleum'!A4647</f>
        <v/>
      </c>
      <c r="C4648">
        <f>'Input EIA Imports Petroleum'!K4647</f>
        <v/>
      </c>
      <c r="D4648">
        <f>'Input EIA Imports Petroleum'!L4647</f>
        <v/>
      </c>
      <c r="E4648">
        <f>VLOOKUP('Input EIA Imports Petroleum'!$E4647,'EIA Petroleum Classification'!$A:$B,2,FALSE)</f>
        <v/>
      </c>
    </row>
    <row r="4649" spans="1:5">
      <c r="A4649">
        <f>YEAR(B4649)</f>
        <v/>
      </c>
      <c r="B4649">
        <f>'Input EIA Imports Petroleum'!A4648</f>
        <v/>
      </c>
      <c r="C4649">
        <f>'Input EIA Imports Petroleum'!K4648</f>
        <v/>
      </c>
      <c r="D4649">
        <f>'Input EIA Imports Petroleum'!L4648</f>
        <v/>
      </c>
      <c r="E4649">
        <f>VLOOKUP('Input EIA Imports Petroleum'!$E4648,'EIA Petroleum Classification'!$A:$B,2,FALSE)</f>
        <v/>
      </c>
    </row>
    <row r="4650" spans="1:5">
      <c r="A4650">
        <f>YEAR(B4650)</f>
        <v/>
      </c>
      <c r="B4650">
        <f>'Input EIA Imports Petroleum'!A4649</f>
        <v/>
      </c>
      <c r="C4650">
        <f>'Input EIA Imports Petroleum'!K4649</f>
        <v/>
      </c>
      <c r="D4650">
        <f>'Input EIA Imports Petroleum'!L4649</f>
        <v/>
      </c>
      <c r="E4650">
        <f>VLOOKUP('Input EIA Imports Petroleum'!$E4649,'EIA Petroleum Classification'!$A:$B,2,FALSE)</f>
        <v/>
      </c>
    </row>
    <row r="4651" spans="1:5">
      <c r="A4651">
        <f>YEAR(B4651)</f>
        <v/>
      </c>
      <c r="B4651">
        <f>'Input EIA Imports Petroleum'!A4650</f>
        <v/>
      </c>
      <c r="C4651">
        <f>'Input EIA Imports Petroleum'!K4650</f>
        <v/>
      </c>
      <c r="D4651">
        <f>'Input EIA Imports Petroleum'!L4650</f>
        <v/>
      </c>
      <c r="E4651">
        <f>VLOOKUP('Input EIA Imports Petroleum'!$E4650,'EIA Petroleum Classification'!$A:$B,2,FALSE)</f>
        <v/>
      </c>
    </row>
    <row r="4652" spans="1:5">
      <c r="A4652">
        <f>YEAR(B4652)</f>
        <v/>
      </c>
      <c r="B4652">
        <f>'Input EIA Imports Petroleum'!A4651</f>
        <v/>
      </c>
      <c r="C4652">
        <f>'Input EIA Imports Petroleum'!K4651</f>
        <v/>
      </c>
      <c r="D4652">
        <f>'Input EIA Imports Petroleum'!L4651</f>
        <v/>
      </c>
      <c r="E4652">
        <f>VLOOKUP('Input EIA Imports Petroleum'!$E4651,'EIA Petroleum Classification'!$A:$B,2,FALSE)</f>
        <v/>
      </c>
    </row>
    <row r="4653" spans="1:5">
      <c r="A4653">
        <f>YEAR(B4653)</f>
        <v/>
      </c>
      <c r="B4653">
        <f>'Input EIA Imports Petroleum'!A4652</f>
        <v/>
      </c>
      <c r="C4653">
        <f>'Input EIA Imports Petroleum'!K4652</f>
        <v/>
      </c>
      <c r="D4653">
        <f>'Input EIA Imports Petroleum'!L4652</f>
        <v/>
      </c>
      <c r="E4653">
        <f>VLOOKUP('Input EIA Imports Petroleum'!$E4652,'EIA Petroleum Classification'!$A:$B,2,FALSE)</f>
        <v/>
      </c>
    </row>
    <row r="4654" spans="1:5">
      <c r="A4654">
        <f>YEAR(B4654)</f>
        <v/>
      </c>
      <c r="B4654">
        <f>'Input EIA Imports Petroleum'!A4653</f>
        <v/>
      </c>
      <c r="C4654">
        <f>'Input EIA Imports Petroleum'!K4653</f>
        <v/>
      </c>
      <c r="D4654">
        <f>'Input EIA Imports Petroleum'!L4653</f>
        <v/>
      </c>
      <c r="E4654">
        <f>VLOOKUP('Input EIA Imports Petroleum'!$E4653,'EIA Petroleum Classification'!$A:$B,2,FALSE)</f>
        <v/>
      </c>
    </row>
    <row r="4655" spans="1:5">
      <c r="A4655">
        <f>YEAR(B4655)</f>
        <v/>
      </c>
      <c r="B4655">
        <f>'Input EIA Imports Petroleum'!A4654</f>
        <v/>
      </c>
      <c r="C4655">
        <f>'Input EIA Imports Petroleum'!K4654</f>
        <v/>
      </c>
      <c r="D4655">
        <f>'Input EIA Imports Petroleum'!L4654</f>
        <v/>
      </c>
      <c r="E4655">
        <f>VLOOKUP('Input EIA Imports Petroleum'!$E4654,'EIA Petroleum Classification'!$A:$B,2,FALSE)</f>
        <v/>
      </c>
    </row>
    <row r="4656" spans="1:5">
      <c r="A4656">
        <f>YEAR(B4656)</f>
        <v/>
      </c>
      <c r="B4656">
        <f>'Input EIA Imports Petroleum'!A4655</f>
        <v/>
      </c>
      <c r="C4656">
        <f>'Input EIA Imports Petroleum'!K4655</f>
        <v/>
      </c>
      <c r="D4656">
        <f>'Input EIA Imports Petroleum'!L4655</f>
        <v/>
      </c>
      <c r="E4656">
        <f>VLOOKUP('Input EIA Imports Petroleum'!$E4655,'EIA Petroleum Classification'!$A:$B,2,FALSE)</f>
        <v/>
      </c>
    </row>
    <row r="4657" spans="1:5">
      <c r="A4657">
        <f>YEAR(B4657)</f>
        <v/>
      </c>
      <c r="B4657">
        <f>'Input EIA Imports Petroleum'!A4656</f>
        <v/>
      </c>
      <c r="C4657">
        <f>'Input EIA Imports Petroleum'!K4656</f>
        <v/>
      </c>
      <c r="D4657">
        <f>'Input EIA Imports Petroleum'!L4656</f>
        <v/>
      </c>
      <c r="E4657">
        <f>VLOOKUP('Input EIA Imports Petroleum'!$E4656,'EIA Petroleum Classification'!$A:$B,2,FALSE)</f>
        <v/>
      </c>
    </row>
    <row r="4658" spans="1:5">
      <c r="A4658">
        <f>YEAR(B4658)</f>
        <v/>
      </c>
      <c r="B4658">
        <f>'Input EIA Imports Petroleum'!A4657</f>
        <v/>
      </c>
      <c r="C4658">
        <f>'Input EIA Imports Petroleum'!K4657</f>
        <v/>
      </c>
      <c r="D4658">
        <f>'Input EIA Imports Petroleum'!L4657</f>
        <v/>
      </c>
      <c r="E4658">
        <f>VLOOKUP('Input EIA Imports Petroleum'!$E4657,'EIA Petroleum Classification'!$A:$B,2,FALSE)</f>
        <v/>
      </c>
    </row>
    <row r="4659" spans="1:5">
      <c r="A4659">
        <f>YEAR(B4659)</f>
        <v/>
      </c>
      <c r="B4659">
        <f>'Input EIA Imports Petroleum'!A4658</f>
        <v/>
      </c>
      <c r="C4659">
        <f>'Input EIA Imports Petroleum'!K4658</f>
        <v/>
      </c>
      <c r="D4659">
        <f>'Input EIA Imports Petroleum'!L4658</f>
        <v/>
      </c>
      <c r="E4659">
        <f>VLOOKUP('Input EIA Imports Petroleum'!$E4658,'EIA Petroleum Classification'!$A:$B,2,FALSE)</f>
        <v/>
      </c>
    </row>
    <row r="4660" spans="1:5">
      <c r="A4660">
        <f>YEAR(B4660)</f>
        <v/>
      </c>
      <c r="B4660">
        <f>'Input EIA Imports Petroleum'!A4659</f>
        <v/>
      </c>
      <c r="C4660">
        <f>'Input EIA Imports Petroleum'!K4659</f>
        <v/>
      </c>
      <c r="D4660">
        <f>'Input EIA Imports Petroleum'!L4659</f>
        <v/>
      </c>
      <c r="E4660">
        <f>VLOOKUP('Input EIA Imports Petroleum'!$E4659,'EIA Petroleum Classification'!$A:$B,2,FALSE)</f>
        <v/>
      </c>
    </row>
    <row r="4661" spans="1:5">
      <c r="A4661">
        <f>YEAR(B4661)</f>
        <v/>
      </c>
      <c r="B4661">
        <f>'Input EIA Imports Petroleum'!A4660</f>
        <v/>
      </c>
      <c r="C4661">
        <f>'Input EIA Imports Petroleum'!K4660</f>
        <v/>
      </c>
      <c r="D4661">
        <f>'Input EIA Imports Petroleum'!L4660</f>
        <v/>
      </c>
      <c r="E4661">
        <f>VLOOKUP('Input EIA Imports Petroleum'!$E4660,'EIA Petroleum Classification'!$A:$B,2,FALSE)</f>
        <v/>
      </c>
    </row>
    <row r="4662" spans="1:5">
      <c r="A4662">
        <f>YEAR(B4662)</f>
        <v/>
      </c>
      <c r="B4662">
        <f>'Input EIA Imports Petroleum'!A4661</f>
        <v/>
      </c>
      <c r="C4662">
        <f>'Input EIA Imports Petroleum'!K4661</f>
        <v/>
      </c>
      <c r="D4662">
        <f>'Input EIA Imports Petroleum'!L4661</f>
        <v/>
      </c>
      <c r="E4662">
        <f>VLOOKUP('Input EIA Imports Petroleum'!$E4661,'EIA Petroleum Classification'!$A:$B,2,FALSE)</f>
        <v/>
      </c>
    </row>
    <row r="4663" spans="1:5">
      <c r="A4663">
        <f>YEAR(B4663)</f>
        <v/>
      </c>
      <c r="B4663">
        <f>'Input EIA Imports Petroleum'!A4662</f>
        <v/>
      </c>
      <c r="C4663">
        <f>'Input EIA Imports Petroleum'!K4662</f>
        <v/>
      </c>
      <c r="D4663">
        <f>'Input EIA Imports Petroleum'!L4662</f>
        <v/>
      </c>
      <c r="E4663">
        <f>VLOOKUP('Input EIA Imports Petroleum'!$E4662,'EIA Petroleum Classification'!$A:$B,2,FALSE)</f>
        <v/>
      </c>
    </row>
    <row r="4664" spans="1:5">
      <c r="A4664">
        <f>YEAR(B4664)</f>
        <v/>
      </c>
      <c r="B4664">
        <f>'Input EIA Imports Petroleum'!A4663</f>
        <v/>
      </c>
      <c r="C4664">
        <f>'Input EIA Imports Petroleum'!K4663</f>
        <v/>
      </c>
      <c r="D4664">
        <f>'Input EIA Imports Petroleum'!L4663</f>
        <v/>
      </c>
      <c r="E4664">
        <f>VLOOKUP('Input EIA Imports Petroleum'!$E4663,'EIA Petroleum Classification'!$A:$B,2,FALSE)</f>
        <v/>
      </c>
    </row>
    <row r="4665" spans="1:5">
      <c r="A4665">
        <f>YEAR(B4665)</f>
        <v/>
      </c>
      <c r="B4665">
        <f>'Input EIA Imports Petroleum'!A4664</f>
        <v/>
      </c>
      <c r="C4665">
        <f>'Input EIA Imports Petroleum'!K4664</f>
        <v/>
      </c>
      <c r="D4665">
        <f>'Input EIA Imports Petroleum'!L4664</f>
        <v/>
      </c>
      <c r="E4665">
        <f>VLOOKUP('Input EIA Imports Petroleum'!$E4664,'EIA Petroleum Classification'!$A:$B,2,FALSE)</f>
        <v/>
      </c>
    </row>
    <row r="4666" spans="1:5">
      <c r="A4666">
        <f>YEAR(B4666)</f>
        <v/>
      </c>
      <c r="B4666">
        <f>'Input EIA Imports Petroleum'!A4665</f>
        <v/>
      </c>
      <c r="C4666">
        <f>'Input EIA Imports Petroleum'!K4665</f>
        <v/>
      </c>
      <c r="D4666">
        <f>'Input EIA Imports Petroleum'!L4665</f>
        <v/>
      </c>
      <c r="E4666">
        <f>VLOOKUP('Input EIA Imports Petroleum'!$E4665,'EIA Petroleum Classification'!$A:$B,2,FALSE)</f>
        <v/>
      </c>
    </row>
    <row r="4667" spans="1:5">
      <c r="A4667">
        <f>YEAR(B4667)</f>
        <v/>
      </c>
      <c r="B4667">
        <f>'Input EIA Imports Petroleum'!A4666</f>
        <v/>
      </c>
      <c r="C4667">
        <f>'Input EIA Imports Petroleum'!K4666</f>
        <v/>
      </c>
      <c r="D4667">
        <f>'Input EIA Imports Petroleum'!L4666</f>
        <v/>
      </c>
      <c r="E4667">
        <f>VLOOKUP('Input EIA Imports Petroleum'!$E4666,'EIA Petroleum Classification'!$A:$B,2,FALSE)</f>
        <v/>
      </c>
    </row>
    <row r="4668" spans="1:5">
      <c r="A4668">
        <f>YEAR(B4668)</f>
        <v/>
      </c>
      <c r="B4668">
        <f>'Input EIA Imports Petroleum'!A4667</f>
        <v/>
      </c>
      <c r="C4668">
        <f>'Input EIA Imports Petroleum'!K4667</f>
        <v/>
      </c>
      <c r="D4668">
        <f>'Input EIA Imports Petroleum'!L4667</f>
        <v/>
      </c>
      <c r="E4668">
        <f>VLOOKUP('Input EIA Imports Petroleum'!$E4667,'EIA Petroleum Classification'!$A:$B,2,FALSE)</f>
        <v/>
      </c>
    </row>
    <row r="4669" spans="1:5">
      <c r="A4669">
        <f>YEAR(B4669)</f>
        <v/>
      </c>
      <c r="B4669">
        <f>'Input EIA Imports Petroleum'!A4668</f>
        <v/>
      </c>
      <c r="C4669">
        <f>'Input EIA Imports Petroleum'!K4668</f>
        <v/>
      </c>
      <c r="D4669">
        <f>'Input EIA Imports Petroleum'!L4668</f>
        <v/>
      </c>
      <c r="E4669">
        <f>VLOOKUP('Input EIA Imports Petroleum'!$E4668,'EIA Petroleum Classification'!$A:$B,2,FALSE)</f>
        <v/>
      </c>
    </row>
    <row r="4670" spans="1:5">
      <c r="A4670">
        <f>YEAR(B4670)</f>
        <v/>
      </c>
      <c r="B4670">
        <f>'Input EIA Imports Petroleum'!A4669</f>
        <v/>
      </c>
      <c r="C4670">
        <f>'Input EIA Imports Petroleum'!K4669</f>
        <v/>
      </c>
      <c r="D4670">
        <f>'Input EIA Imports Petroleum'!L4669</f>
        <v/>
      </c>
      <c r="E4670">
        <f>VLOOKUP('Input EIA Imports Petroleum'!$E4669,'EIA Petroleum Classification'!$A:$B,2,FALSE)</f>
        <v/>
      </c>
    </row>
    <row r="4671" spans="1:5">
      <c r="A4671">
        <f>YEAR(B4671)</f>
        <v/>
      </c>
      <c r="B4671">
        <f>'Input EIA Imports Petroleum'!A4670</f>
        <v/>
      </c>
      <c r="C4671">
        <f>'Input EIA Imports Petroleum'!K4670</f>
        <v/>
      </c>
      <c r="D4671">
        <f>'Input EIA Imports Petroleum'!L4670</f>
        <v/>
      </c>
      <c r="E4671">
        <f>VLOOKUP('Input EIA Imports Petroleum'!$E4670,'EIA Petroleum Classification'!$A:$B,2,FALSE)</f>
        <v/>
      </c>
    </row>
    <row r="4672" spans="1:5">
      <c r="A4672">
        <f>YEAR(B4672)</f>
        <v/>
      </c>
      <c r="B4672">
        <f>'Input EIA Imports Petroleum'!A4671</f>
        <v/>
      </c>
      <c r="C4672">
        <f>'Input EIA Imports Petroleum'!K4671</f>
        <v/>
      </c>
      <c r="D4672">
        <f>'Input EIA Imports Petroleum'!L4671</f>
        <v/>
      </c>
      <c r="E4672">
        <f>VLOOKUP('Input EIA Imports Petroleum'!$E4671,'EIA Petroleum Classification'!$A:$B,2,FALSE)</f>
        <v/>
      </c>
    </row>
    <row r="4673" spans="1:5">
      <c r="A4673">
        <f>YEAR(B4673)</f>
        <v/>
      </c>
      <c r="B4673">
        <f>'Input EIA Imports Petroleum'!A4672</f>
        <v/>
      </c>
      <c r="C4673">
        <f>'Input EIA Imports Petroleum'!K4672</f>
        <v/>
      </c>
      <c r="D4673">
        <f>'Input EIA Imports Petroleum'!L4672</f>
        <v/>
      </c>
      <c r="E4673">
        <f>VLOOKUP('Input EIA Imports Petroleum'!$E4672,'EIA Petroleum Classification'!$A:$B,2,FALSE)</f>
        <v/>
      </c>
    </row>
    <row r="4674" spans="1:5">
      <c r="A4674">
        <f>YEAR(B4674)</f>
        <v/>
      </c>
      <c r="B4674">
        <f>'Input EIA Imports Petroleum'!A4673</f>
        <v/>
      </c>
      <c r="C4674">
        <f>'Input EIA Imports Petroleum'!K4673</f>
        <v/>
      </c>
      <c r="D4674">
        <f>'Input EIA Imports Petroleum'!L4673</f>
        <v/>
      </c>
      <c r="E4674">
        <f>VLOOKUP('Input EIA Imports Petroleum'!$E4673,'EIA Petroleum Classification'!$A:$B,2,FALSE)</f>
        <v/>
      </c>
    </row>
    <row r="4675" spans="1:5">
      <c r="A4675">
        <f>YEAR(B4675)</f>
        <v/>
      </c>
      <c r="B4675">
        <f>'Input EIA Imports Petroleum'!A4674</f>
        <v/>
      </c>
      <c r="C4675">
        <f>'Input EIA Imports Petroleum'!K4674</f>
        <v/>
      </c>
      <c r="D4675">
        <f>'Input EIA Imports Petroleum'!L4674</f>
        <v/>
      </c>
      <c r="E4675">
        <f>VLOOKUP('Input EIA Imports Petroleum'!$E4674,'EIA Petroleum Classification'!$A:$B,2,FALSE)</f>
        <v/>
      </c>
    </row>
    <row r="4676" spans="1:5">
      <c r="A4676">
        <f>YEAR(B4676)</f>
        <v/>
      </c>
      <c r="B4676">
        <f>'Input EIA Imports Petroleum'!A4675</f>
        <v/>
      </c>
      <c r="C4676">
        <f>'Input EIA Imports Petroleum'!K4675</f>
        <v/>
      </c>
      <c r="D4676">
        <f>'Input EIA Imports Petroleum'!L4675</f>
        <v/>
      </c>
      <c r="E4676">
        <f>VLOOKUP('Input EIA Imports Petroleum'!$E4675,'EIA Petroleum Classification'!$A:$B,2,FALSE)</f>
        <v/>
      </c>
    </row>
    <row r="4677" spans="1:5">
      <c r="A4677">
        <f>YEAR(B4677)</f>
        <v/>
      </c>
      <c r="B4677">
        <f>'Input EIA Imports Petroleum'!A4676</f>
        <v/>
      </c>
      <c r="C4677">
        <f>'Input EIA Imports Petroleum'!K4676</f>
        <v/>
      </c>
      <c r="D4677">
        <f>'Input EIA Imports Petroleum'!L4676</f>
        <v/>
      </c>
      <c r="E4677">
        <f>VLOOKUP('Input EIA Imports Petroleum'!$E4676,'EIA Petroleum Classification'!$A:$B,2,FALSE)</f>
        <v/>
      </c>
    </row>
    <row r="4678" spans="1:5">
      <c r="A4678">
        <f>YEAR(B4678)</f>
        <v/>
      </c>
      <c r="B4678">
        <f>'Input EIA Imports Petroleum'!A4677</f>
        <v/>
      </c>
      <c r="C4678">
        <f>'Input EIA Imports Petroleum'!K4677</f>
        <v/>
      </c>
      <c r="D4678">
        <f>'Input EIA Imports Petroleum'!L4677</f>
        <v/>
      </c>
      <c r="E4678">
        <f>VLOOKUP('Input EIA Imports Petroleum'!$E4677,'EIA Petroleum Classification'!$A:$B,2,FALSE)</f>
        <v/>
      </c>
    </row>
    <row r="4679" spans="1:5">
      <c r="A4679">
        <f>YEAR(B4679)</f>
        <v/>
      </c>
      <c r="B4679">
        <f>'Input EIA Imports Petroleum'!A4678</f>
        <v/>
      </c>
      <c r="C4679">
        <f>'Input EIA Imports Petroleum'!K4678</f>
        <v/>
      </c>
      <c r="D4679">
        <f>'Input EIA Imports Petroleum'!L4678</f>
        <v/>
      </c>
      <c r="E4679">
        <f>VLOOKUP('Input EIA Imports Petroleum'!$E4678,'EIA Petroleum Classification'!$A:$B,2,FALSE)</f>
        <v/>
      </c>
    </row>
    <row r="4680" spans="1:5">
      <c r="A4680">
        <f>YEAR(B4680)</f>
        <v/>
      </c>
      <c r="B4680">
        <f>'Input EIA Imports Petroleum'!A4679</f>
        <v/>
      </c>
      <c r="C4680">
        <f>'Input EIA Imports Petroleum'!K4679</f>
        <v/>
      </c>
      <c r="D4680">
        <f>'Input EIA Imports Petroleum'!L4679</f>
        <v/>
      </c>
      <c r="E4680">
        <f>VLOOKUP('Input EIA Imports Petroleum'!$E4679,'EIA Petroleum Classification'!$A:$B,2,FALSE)</f>
        <v/>
      </c>
    </row>
    <row r="4681" spans="1:5">
      <c r="A4681">
        <f>YEAR(B4681)</f>
        <v/>
      </c>
      <c r="B4681">
        <f>'Input EIA Imports Petroleum'!A4680</f>
        <v/>
      </c>
      <c r="C4681">
        <f>'Input EIA Imports Petroleum'!K4680</f>
        <v/>
      </c>
      <c r="D4681">
        <f>'Input EIA Imports Petroleum'!L4680</f>
        <v/>
      </c>
      <c r="E4681">
        <f>VLOOKUP('Input EIA Imports Petroleum'!$E4680,'EIA Petroleum Classification'!$A:$B,2,FALSE)</f>
        <v/>
      </c>
    </row>
    <row r="4682" spans="1:5">
      <c r="A4682">
        <f>YEAR(B4682)</f>
        <v/>
      </c>
      <c r="B4682">
        <f>'Input EIA Imports Petroleum'!A4681</f>
        <v/>
      </c>
      <c r="C4682">
        <f>'Input EIA Imports Petroleum'!K4681</f>
        <v/>
      </c>
      <c r="D4682">
        <f>'Input EIA Imports Petroleum'!L4681</f>
        <v/>
      </c>
      <c r="E4682">
        <f>VLOOKUP('Input EIA Imports Petroleum'!$E4681,'EIA Petroleum Classification'!$A:$B,2,FALSE)</f>
        <v/>
      </c>
    </row>
    <row r="4683" spans="1:5">
      <c r="A4683">
        <f>YEAR(B4683)</f>
        <v/>
      </c>
      <c r="B4683">
        <f>'Input EIA Imports Petroleum'!A4682</f>
        <v/>
      </c>
      <c r="C4683">
        <f>'Input EIA Imports Petroleum'!K4682</f>
        <v/>
      </c>
      <c r="D4683">
        <f>'Input EIA Imports Petroleum'!L4682</f>
        <v/>
      </c>
      <c r="E4683">
        <f>VLOOKUP('Input EIA Imports Petroleum'!$E4682,'EIA Petroleum Classification'!$A:$B,2,FALSE)</f>
        <v/>
      </c>
    </row>
    <row r="4684" spans="1:5">
      <c r="A4684">
        <f>YEAR(B4684)</f>
        <v/>
      </c>
      <c r="B4684">
        <f>'Input EIA Imports Petroleum'!A4683</f>
        <v/>
      </c>
      <c r="C4684">
        <f>'Input EIA Imports Petroleum'!K4683</f>
        <v/>
      </c>
      <c r="D4684">
        <f>'Input EIA Imports Petroleum'!L4683</f>
        <v/>
      </c>
      <c r="E4684">
        <f>VLOOKUP('Input EIA Imports Petroleum'!$E4683,'EIA Petroleum Classification'!$A:$B,2,FALSE)</f>
        <v/>
      </c>
    </row>
    <row r="4685" spans="1:5">
      <c r="A4685">
        <f>YEAR(B4685)</f>
        <v/>
      </c>
      <c r="B4685">
        <f>'Input EIA Imports Petroleum'!A4684</f>
        <v/>
      </c>
      <c r="C4685">
        <f>'Input EIA Imports Petroleum'!K4684</f>
        <v/>
      </c>
      <c r="D4685">
        <f>'Input EIA Imports Petroleum'!L4684</f>
        <v/>
      </c>
      <c r="E4685">
        <f>VLOOKUP('Input EIA Imports Petroleum'!$E4684,'EIA Petroleum Classification'!$A:$B,2,FALSE)</f>
        <v/>
      </c>
    </row>
    <row r="4686" spans="1:5">
      <c r="A4686">
        <f>YEAR(B4686)</f>
        <v/>
      </c>
      <c r="B4686">
        <f>'Input EIA Imports Petroleum'!A4685</f>
        <v/>
      </c>
      <c r="C4686">
        <f>'Input EIA Imports Petroleum'!K4685</f>
        <v/>
      </c>
      <c r="D4686">
        <f>'Input EIA Imports Petroleum'!L4685</f>
        <v/>
      </c>
      <c r="E4686">
        <f>VLOOKUP('Input EIA Imports Petroleum'!$E4685,'EIA Petroleum Classification'!$A:$B,2,FALSE)</f>
        <v/>
      </c>
    </row>
    <row r="4687" spans="1:5">
      <c r="A4687">
        <f>YEAR(B4687)</f>
        <v/>
      </c>
      <c r="B4687">
        <f>'Input EIA Imports Petroleum'!A4686</f>
        <v/>
      </c>
      <c r="C4687">
        <f>'Input EIA Imports Petroleum'!K4686</f>
        <v/>
      </c>
      <c r="D4687">
        <f>'Input EIA Imports Petroleum'!L4686</f>
        <v/>
      </c>
      <c r="E4687">
        <f>VLOOKUP('Input EIA Imports Petroleum'!$E4686,'EIA Petroleum Classification'!$A:$B,2,FALSE)</f>
        <v/>
      </c>
    </row>
    <row r="4688" spans="1:5">
      <c r="A4688">
        <f>YEAR(B4688)</f>
        <v/>
      </c>
      <c r="B4688">
        <f>'Input EIA Imports Petroleum'!A4687</f>
        <v/>
      </c>
      <c r="C4688">
        <f>'Input EIA Imports Petroleum'!K4687</f>
        <v/>
      </c>
      <c r="D4688">
        <f>'Input EIA Imports Petroleum'!L4687</f>
        <v/>
      </c>
      <c r="E4688">
        <f>VLOOKUP('Input EIA Imports Petroleum'!$E4687,'EIA Petroleum Classification'!$A:$B,2,FALSE)</f>
        <v/>
      </c>
    </row>
    <row r="4689" spans="1:5">
      <c r="A4689">
        <f>YEAR(B4689)</f>
        <v/>
      </c>
      <c r="B4689">
        <f>'Input EIA Imports Petroleum'!A4688</f>
        <v/>
      </c>
      <c r="C4689">
        <f>'Input EIA Imports Petroleum'!K4688</f>
        <v/>
      </c>
      <c r="D4689">
        <f>'Input EIA Imports Petroleum'!L4688</f>
        <v/>
      </c>
      <c r="E4689">
        <f>VLOOKUP('Input EIA Imports Petroleum'!$E4688,'EIA Petroleum Classification'!$A:$B,2,FALSE)</f>
        <v/>
      </c>
    </row>
    <row r="4690" spans="1:5">
      <c r="A4690">
        <f>YEAR(B4690)</f>
        <v/>
      </c>
      <c r="B4690">
        <f>'Input EIA Imports Petroleum'!A4689</f>
        <v/>
      </c>
      <c r="C4690">
        <f>'Input EIA Imports Petroleum'!K4689</f>
        <v/>
      </c>
      <c r="D4690">
        <f>'Input EIA Imports Petroleum'!L4689</f>
        <v/>
      </c>
      <c r="E4690">
        <f>VLOOKUP('Input EIA Imports Petroleum'!$E4689,'EIA Petroleum Classification'!$A:$B,2,FALSE)</f>
        <v/>
      </c>
    </row>
    <row r="4691" spans="1:5">
      <c r="A4691">
        <f>YEAR(B4691)</f>
        <v/>
      </c>
      <c r="B4691">
        <f>'Input EIA Imports Petroleum'!A4690</f>
        <v/>
      </c>
      <c r="C4691">
        <f>'Input EIA Imports Petroleum'!K4690</f>
        <v/>
      </c>
      <c r="D4691">
        <f>'Input EIA Imports Petroleum'!L4690</f>
        <v/>
      </c>
      <c r="E4691">
        <f>VLOOKUP('Input EIA Imports Petroleum'!$E4690,'EIA Petroleum Classification'!$A:$B,2,FALSE)</f>
        <v/>
      </c>
    </row>
    <row r="4692" spans="1:5">
      <c r="A4692">
        <f>YEAR(B4692)</f>
        <v/>
      </c>
      <c r="B4692">
        <f>'Input EIA Imports Petroleum'!A4691</f>
        <v/>
      </c>
      <c r="C4692">
        <f>'Input EIA Imports Petroleum'!K4691</f>
        <v/>
      </c>
      <c r="D4692">
        <f>'Input EIA Imports Petroleum'!L4691</f>
        <v/>
      </c>
      <c r="E4692">
        <f>VLOOKUP('Input EIA Imports Petroleum'!$E4691,'EIA Petroleum Classification'!$A:$B,2,FALSE)</f>
        <v/>
      </c>
    </row>
    <row r="4693" spans="1:5">
      <c r="A4693">
        <f>YEAR(B4693)</f>
        <v/>
      </c>
      <c r="B4693">
        <f>'Input EIA Imports Petroleum'!A4692</f>
        <v/>
      </c>
      <c r="C4693">
        <f>'Input EIA Imports Petroleum'!K4692</f>
        <v/>
      </c>
      <c r="D4693">
        <f>'Input EIA Imports Petroleum'!L4692</f>
        <v/>
      </c>
      <c r="E4693">
        <f>VLOOKUP('Input EIA Imports Petroleum'!$E4692,'EIA Petroleum Classification'!$A:$B,2,FALSE)</f>
        <v/>
      </c>
    </row>
    <row r="4694" spans="1:5">
      <c r="A4694">
        <f>YEAR(B4694)</f>
        <v/>
      </c>
      <c r="B4694">
        <f>'Input EIA Imports Petroleum'!A4693</f>
        <v/>
      </c>
      <c r="C4694">
        <f>'Input EIA Imports Petroleum'!K4693</f>
        <v/>
      </c>
      <c r="D4694">
        <f>'Input EIA Imports Petroleum'!L4693</f>
        <v/>
      </c>
      <c r="E4694">
        <f>VLOOKUP('Input EIA Imports Petroleum'!$E4693,'EIA Petroleum Classification'!$A:$B,2,FALSE)</f>
        <v/>
      </c>
    </row>
    <row r="4695" spans="1:5">
      <c r="A4695">
        <f>YEAR(B4695)</f>
        <v/>
      </c>
      <c r="B4695">
        <f>'Input EIA Imports Petroleum'!A4694</f>
        <v/>
      </c>
      <c r="C4695">
        <f>'Input EIA Imports Petroleum'!K4694</f>
        <v/>
      </c>
      <c r="D4695">
        <f>'Input EIA Imports Petroleum'!L4694</f>
        <v/>
      </c>
      <c r="E4695">
        <f>VLOOKUP('Input EIA Imports Petroleum'!$E4694,'EIA Petroleum Classification'!$A:$B,2,FALSE)</f>
        <v/>
      </c>
    </row>
    <row r="4696" spans="1:5">
      <c r="A4696">
        <f>YEAR(B4696)</f>
        <v/>
      </c>
      <c r="B4696">
        <f>'Input EIA Imports Petroleum'!A4695</f>
        <v/>
      </c>
      <c r="C4696">
        <f>'Input EIA Imports Petroleum'!K4695</f>
        <v/>
      </c>
      <c r="D4696">
        <f>'Input EIA Imports Petroleum'!L4695</f>
        <v/>
      </c>
      <c r="E4696">
        <f>VLOOKUP('Input EIA Imports Petroleum'!$E4695,'EIA Petroleum Classification'!$A:$B,2,FALSE)</f>
        <v/>
      </c>
    </row>
    <row r="4697" spans="1:5">
      <c r="A4697">
        <f>YEAR(B4697)</f>
        <v/>
      </c>
      <c r="B4697">
        <f>'Input EIA Imports Petroleum'!A4696</f>
        <v/>
      </c>
      <c r="C4697">
        <f>'Input EIA Imports Petroleum'!K4696</f>
        <v/>
      </c>
      <c r="D4697">
        <f>'Input EIA Imports Petroleum'!L4696</f>
        <v/>
      </c>
      <c r="E4697">
        <f>VLOOKUP('Input EIA Imports Petroleum'!$E4696,'EIA Petroleum Classification'!$A:$B,2,FALSE)</f>
        <v/>
      </c>
    </row>
    <row r="4698" spans="1:5">
      <c r="A4698">
        <f>YEAR(B4698)</f>
        <v/>
      </c>
      <c r="B4698">
        <f>'Input EIA Imports Petroleum'!A4697</f>
        <v/>
      </c>
      <c r="C4698">
        <f>'Input EIA Imports Petroleum'!K4697</f>
        <v/>
      </c>
      <c r="D4698">
        <f>'Input EIA Imports Petroleum'!L4697</f>
        <v/>
      </c>
      <c r="E4698">
        <f>VLOOKUP('Input EIA Imports Petroleum'!$E4697,'EIA Petroleum Classification'!$A:$B,2,FALSE)</f>
        <v/>
      </c>
    </row>
    <row r="4699" spans="1:5">
      <c r="A4699">
        <f>YEAR(B4699)</f>
        <v/>
      </c>
      <c r="B4699">
        <f>'Input EIA Imports Petroleum'!A4698</f>
        <v/>
      </c>
      <c r="C4699">
        <f>'Input EIA Imports Petroleum'!K4698</f>
        <v/>
      </c>
      <c r="D4699">
        <f>'Input EIA Imports Petroleum'!L4698</f>
        <v/>
      </c>
      <c r="E4699">
        <f>VLOOKUP('Input EIA Imports Petroleum'!$E4698,'EIA Petroleum Classification'!$A:$B,2,FALSE)</f>
        <v/>
      </c>
    </row>
    <row r="4700" spans="1:5">
      <c r="A4700">
        <f>YEAR(B4700)</f>
        <v/>
      </c>
      <c r="B4700">
        <f>'Input EIA Imports Petroleum'!A4699</f>
        <v/>
      </c>
      <c r="C4700">
        <f>'Input EIA Imports Petroleum'!K4699</f>
        <v/>
      </c>
      <c r="D4700">
        <f>'Input EIA Imports Petroleum'!L4699</f>
        <v/>
      </c>
      <c r="E4700">
        <f>VLOOKUP('Input EIA Imports Petroleum'!$E4699,'EIA Petroleum Classification'!$A:$B,2,FALSE)</f>
        <v/>
      </c>
    </row>
    <row r="4701" spans="1:5">
      <c r="A4701">
        <f>YEAR(B4701)</f>
        <v/>
      </c>
      <c r="B4701">
        <f>'Input EIA Imports Petroleum'!A4700</f>
        <v/>
      </c>
      <c r="C4701">
        <f>'Input EIA Imports Petroleum'!K4700</f>
        <v/>
      </c>
      <c r="D4701">
        <f>'Input EIA Imports Petroleum'!L4700</f>
        <v/>
      </c>
      <c r="E4701">
        <f>VLOOKUP('Input EIA Imports Petroleum'!$E4700,'EIA Petroleum Classification'!$A:$B,2,FALSE)</f>
        <v/>
      </c>
    </row>
    <row r="4702" spans="1:5">
      <c r="A4702">
        <f>YEAR(B4702)</f>
        <v/>
      </c>
      <c r="B4702">
        <f>'Input EIA Imports Petroleum'!A4701</f>
        <v/>
      </c>
      <c r="C4702">
        <f>'Input EIA Imports Petroleum'!K4701</f>
        <v/>
      </c>
      <c r="D4702">
        <f>'Input EIA Imports Petroleum'!L4701</f>
        <v/>
      </c>
      <c r="E4702">
        <f>VLOOKUP('Input EIA Imports Petroleum'!$E4701,'EIA Petroleum Classification'!$A:$B,2,FALSE)</f>
        <v/>
      </c>
    </row>
    <row r="4703" spans="1:5">
      <c r="A4703">
        <f>YEAR(B4703)</f>
        <v/>
      </c>
      <c r="B4703">
        <f>'Input EIA Imports Petroleum'!A4702</f>
        <v/>
      </c>
      <c r="C4703">
        <f>'Input EIA Imports Petroleum'!K4702</f>
        <v/>
      </c>
      <c r="D4703">
        <f>'Input EIA Imports Petroleum'!L4702</f>
        <v/>
      </c>
      <c r="E4703">
        <f>VLOOKUP('Input EIA Imports Petroleum'!$E4702,'EIA Petroleum Classification'!$A:$B,2,FALSE)</f>
        <v/>
      </c>
    </row>
    <row r="4704" spans="1:5">
      <c r="A4704">
        <f>YEAR(B4704)</f>
        <v/>
      </c>
      <c r="B4704">
        <f>'Input EIA Imports Petroleum'!A4703</f>
        <v/>
      </c>
      <c r="C4704">
        <f>'Input EIA Imports Petroleum'!K4703</f>
        <v/>
      </c>
      <c r="D4704">
        <f>'Input EIA Imports Petroleum'!L4703</f>
        <v/>
      </c>
      <c r="E4704">
        <f>VLOOKUP('Input EIA Imports Petroleum'!$E4703,'EIA Petroleum Classification'!$A:$B,2,FALSE)</f>
        <v/>
      </c>
    </row>
    <row r="4705" spans="1:5">
      <c r="A4705">
        <f>YEAR(B4705)</f>
        <v/>
      </c>
      <c r="B4705">
        <f>'Input EIA Imports Petroleum'!A4704</f>
        <v/>
      </c>
      <c r="C4705">
        <f>'Input EIA Imports Petroleum'!K4704</f>
        <v/>
      </c>
      <c r="D4705">
        <f>'Input EIA Imports Petroleum'!L4704</f>
        <v/>
      </c>
      <c r="E4705">
        <f>VLOOKUP('Input EIA Imports Petroleum'!$E4704,'EIA Petroleum Classification'!$A:$B,2,FALSE)</f>
        <v/>
      </c>
    </row>
    <row r="4706" spans="1:5">
      <c r="A4706">
        <f>YEAR(B4706)</f>
        <v/>
      </c>
      <c r="B4706">
        <f>'Input EIA Imports Petroleum'!A4705</f>
        <v/>
      </c>
      <c r="C4706">
        <f>'Input EIA Imports Petroleum'!K4705</f>
        <v/>
      </c>
      <c r="D4706">
        <f>'Input EIA Imports Petroleum'!L4705</f>
        <v/>
      </c>
      <c r="E4706">
        <f>VLOOKUP('Input EIA Imports Petroleum'!$E4705,'EIA Petroleum Classification'!$A:$B,2,FALSE)</f>
        <v/>
      </c>
    </row>
    <row r="4707" spans="1:5">
      <c r="A4707">
        <f>YEAR(B4707)</f>
        <v/>
      </c>
      <c r="B4707">
        <f>'Input EIA Imports Petroleum'!A4706</f>
        <v/>
      </c>
      <c r="C4707">
        <f>'Input EIA Imports Petroleum'!K4706</f>
        <v/>
      </c>
      <c r="D4707">
        <f>'Input EIA Imports Petroleum'!L4706</f>
        <v/>
      </c>
      <c r="E4707">
        <f>VLOOKUP('Input EIA Imports Petroleum'!$E4706,'EIA Petroleum Classification'!$A:$B,2,FALSE)</f>
        <v/>
      </c>
    </row>
    <row r="4708" spans="1:5">
      <c r="A4708">
        <f>YEAR(B4708)</f>
        <v/>
      </c>
      <c r="B4708">
        <f>'Input EIA Imports Petroleum'!A4707</f>
        <v/>
      </c>
      <c r="C4708">
        <f>'Input EIA Imports Petroleum'!K4707</f>
        <v/>
      </c>
      <c r="D4708">
        <f>'Input EIA Imports Petroleum'!L4707</f>
        <v/>
      </c>
      <c r="E4708">
        <f>VLOOKUP('Input EIA Imports Petroleum'!$E4707,'EIA Petroleum Classification'!$A:$B,2,FALSE)</f>
        <v/>
      </c>
    </row>
    <row r="4709" spans="1:5">
      <c r="A4709">
        <f>YEAR(B4709)</f>
        <v/>
      </c>
      <c r="B4709">
        <f>'Input EIA Imports Petroleum'!A4708</f>
        <v/>
      </c>
      <c r="C4709">
        <f>'Input EIA Imports Petroleum'!K4708</f>
        <v/>
      </c>
      <c r="D4709">
        <f>'Input EIA Imports Petroleum'!L4708</f>
        <v/>
      </c>
      <c r="E4709">
        <f>VLOOKUP('Input EIA Imports Petroleum'!$E4708,'EIA Petroleum Classification'!$A:$B,2,FALSE)</f>
        <v/>
      </c>
    </row>
    <row r="4710" spans="1:5">
      <c r="A4710">
        <f>YEAR(B4710)</f>
        <v/>
      </c>
      <c r="B4710">
        <f>'Input EIA Imports Petroleum'!A4709</f>
        <v/>
      </c>
      <c r="C4710">
        <f>'Input EIA Imports Petroleum'!K4709</f>
        <v/>
      </c>
      <c r="D4710">
        <f>'Input EIA Imports Petroleum'!L4709</f>
        <v/>
      </c>
      <c r="E4710">
        <f>VLOOKUP('Input EIA Imports Petroleum'!$E4709,'EIA Petroleum Classification'!$A:$B,2,FALSE)</f>
        <v/>
      </c>
    </row>
    <row r="4711" spans="1:5">
      <c r="A4711">
        <f>YEAR(B4711)</f>
        <v/>
      </c>
      <c r="B4711">
        <f>'Input EIA Imports Petroleum'!A4710</f>
        <v/>
      </c>
      <c r="C4711">
        <f>'Input EIA Imports Petroleum'!K4710</f>
        <v/>
      </c>
      <c r="D4711">
        <f>'Input EIA Imports Petroleum'!L4710</f>
        <v/>
      </c>
      <c r="E4711">
        <f>VLOOKUP('Input EIA Imports Petroleum'!$E4710,'EIA Petroleum Classification'!$A:$B,2,FALSE)</f>
        <v/>
      </c>
    </row>
    <row r="4712" spans="1:5">
      <c r="A4712">
        <f>YEAR(B4712)</f>
        <v/>
      </c>
      <c r="B4712">
        <f>'Input EIA Imports Petroleum'!A4711</f>
        <v/>
      </c>
      <c r="C4712">
        <f>'Input EIA Imports Petroleum'!K4711</f>
        <v/>
      </c>
      <c r="D4712">
        <f>'Input EIA Imports Petroleum'!L4711</f>
        <v/>
      </c>
      <c r="E4712">
        <f>VLOOKUP('Input EIA Imports Petroleum'!$E4711,'EIA Petroleum Classification'!$A:$B,2,FALSE)</f>
        <v/>
      </c>
    </row>
    <row r="4713" spans="1:5">
      <c r="A4713">
        <f>YEAR(B4713)</f>
        <v/>
      </c>
      <c r="B4713">
        <f>'Input EIA Imports Petroleum'!A4712</f>
        <v/>
      </c>
      <c r="C4713">
        <f>'Input EIA Imports Petroleum'!K4712</f>
        <v/>
      </c>
      <c r="D4713">
        <f>'Input EIA Imports Petroleum'!L4712</f>
        <v/>
      </c>
      <c r="E4713">
        <f>VLOOKUP('Input EIA Imports Petroleum'!$E4712,'EIA Petroleum Classification'!$A:$B,2,FALSE)</f>
        <v/>
      </c>
    </row>
    <row r="4714" spans="1:5">
      <c r="A4714">
        <f>YEAR(B4714)</f>
        <v/>
      </c>
      <c r="B4714">
        <f>'Input EIA Imports Petroleum'!A4713</f>
        <v/>
      </c>
      <c r="C4714">
        <f>'Input EIA Imports Petroleum'!K4713</f>
        <v/>
      </c>
      <c r="D4714">
        <f>'Input EIA Imports Petroleum'!L4713</f>
        <v/>
      </c>
      <c r="E4714">
        <f>VLOOKUP('Input EIA Imports Petroleum'!$E4713,'EIA Petroleum Classification'!$A:$B,2,FALSE)</f>
        <v/>
      </c>
    </row>
    <row r="4715" spans="1:5">
      <c r="A4715">
        <f>YEAR(B4715)</f>
        <v/>
      </c>
      <c r="B4715">
        <f>'Input EIA Imports Petroleum'!A4714</f>
        <v/>
      </c>
      <c r="C4715">
        <f>'Input EIA Imports Petroleum'!K4714</f>
        <v/>
      </c>
      <c r="D4715">
        <f>'Input EIA Imports Petroleum'!L4714</f>
        <v/>
      </c>
      <c r="E4715">
        <f>VLOOKUP('Input EIA Imports Petroleum'!$E4714,'EIA Petroleum Classification'!$A:$B,2,FALSE)</f>
        <v/>
      </c>
    </row>
    <row r="4716" spans="1:5">
      <c r="A4716">
        <f>YEAR(B4716)</f>
        <v/>
      </c>
      <c r="B4716">
        <f>'Input EIA Imports Petroleum'!A4715</f>
        <v/>
      </c>
      <c r="C4716">
        <f>'Input EIA Imports Petroleum'!K4715</f>
        <v/>
      </c>
      <c r="D4716">
        <f>'Input EIA Imports Petroleum'!L4715</f>
        <v/>
      </c>
      <c r="E4716">
        <f>VLOOKUP('Input EIA Imports Petroleum'!$E4715,'EIA Petroleum Classification'!$A:$B,2,FALSE)</f>
        <v/>
      </c>
    </row>
    <row r="4717" spans="1:5">
      <c r="A4717">
        <f>YEAR(B4717)</f>
        <v/>
      </c>
      <c r="B4717">
        <f>'Input EIA Imports Petroleum'!A4716</f>
        <v/>
      </c>
      <c r="C4717">
        <f>'Input EIA Imports Petroleum'!K4716</f>
        <v/>
      </c>
      <c r="D4717">
        <f>'Input EIA Imports Petroleum'!L4716</f>
        <v/>
      </c>
      <c r="E4717">
        <f>VLOOKUP('Input EIA Imports Petroleum'!$E4716,'EIA Petroleum Classification'!$A:$B,2,FALSE)</f>
        <v/>
      </c>
    </row>
    <row r="4718" spans="1:5">
      <c r="A4718">
        <f>YEAR(B4718)</f>
        <v/>
      </c>
      <c r="B4718">
        <f>'Input EIA Imports Petroleum'!A4717</f>
        <v/>
      </c>
      <c r="C4718">
        <f>'Input EIA Imports Petroleum'!K4717</f>
        <v/>
      </c>
      <c r="D4718">
        <f>'Input EIA Imports Petroleum'!L4717</f>
        <v/>
      </c>
      <c r="E4718">
        <f>VLOOKUP('Input EIA Imports Petroleum'!$E4717,'EIA Petroleum Classification'!$A:$B,2,FALSE)</f>
        <v/>
      </c>
    </row>
    <row r="4719" spans="1:5">
      <c r="A4719">
        <f>YEAR(B4719)</f>
        <v/>
      </c>
      <c r="B4719">
        <f>'Input EIA Imports Petroleum'!A4718</f>
        <v/>
      </c>
      <c r="C4719">
        <f>'Input EIA Imports Petroleum'!K4718</f>
        <v/>
      </c>
      <c r="D4719">
        <f>'Input EIA Imports Petroleum'!L4718</f>
        <v/>
      </c>
      <c r="E4719">
        <f>VLOOKUP('Input EIA Imports Petroleum'!$E4718,'EIA Petroleum Classification'!$A:$B,2,FALSE)</f>
        <v/>
      </c>
    </row>
    <row r="4720" spans="1:5">
      <c r="A4720">
        <f>YEAR(B4720)</f>
        <v/>
      </c>
      <c r="B4720">
        <f>'Input EIA Imports Petroleum'!A4719</f>
        <v/>
      </c>
      <c r="C4720">
        <f>'Input EIA Imports Petroleum'!K4719</f>
        <v/>
      </c>
      <c r="D4720">
        <f>'Input EIA Imports Petroleum'!L4719</f>
        <v/>
      </c>
      <c r="E4720">
        <f>VLOOKUP('Input EIA Imports Petroleum'!$E4719,'EIA Petroleum Classification'!$A:$B,2,FALSE)</f>
        <v/>
      </c>
    </row>
    <row r="4721" spans="1:5">
      <c r="A4721">
        <f>YEAR(B4721)</f>
        <v/>
      </c>
      <c r="B4721">
        <f>'Input EIA Imports Petroleum'!A4720</f>
        <v/>
      </c>
      <c r="C4721">
        <f>'Input EIA Imports Petroleum'!K4720</f>
        <v/>
      </c>
      <c r="D4721">
        <f>'Input EIA Imports Petroleum'!L4720</f>
        <v/>
      </c>
      <c r="E4721">
        <f>VLOOKUP('Input EIA Imports Petroleum'!$E4720,'EIA Petroleum Classification'!$A:$B,2,FALSE)</f>
        <v/>
      </c>
    </row>
    <row r="4722" spans="1:5">
      <c r="A4722">
        <f>YEAR(B4722)</f>
        <v/>
      </c>
      <c r="B4722">
        <f>'Input EIA Imports Petroleum'!A4721</f>
        <v/>
      </c>
      <c r="C4722">
        <f>'Input EIA Imports Petroleum'!K4721</f>
        <v/>
      </c>
      <c r="D4722">
        <f>'Input EIA Imports Petroleum'!L4721</f>
        <v/>
      </c>
      <c r="E4722">
        <f>VLOOKUP('Input EIA Imports Petroleum'!$E4721,'EIA Petroleum Classification'!$A:$B,2,FALSE)</f>
        <v/>
      </c>
    </row>
    <row r="4723" spans="1:5">
      <c r="A4723">
        <f>YEAR(B4723)</f>
        <v/>
      </c>
      <c r="B4723">
        <f>'Input EIA Imports Petroleum'!A4722</f>
        <v/>
      </c>
      <c r="C4723">
        <f>'Input EIA Imports Petroleum'!K4722</f>
        <v/>
      </c>
      <c r="D4723">
        <f>'Input EIA Imports Petroleum'!L4722</f>
        <v/>
      </c>
      <c r="E4723">
        <f>VLOOKUP('Input EIA Imports Petroleum'!$E4722,'EIA Petroleum Classification'!$A:$B,2,FALSE)</f>
        <v/>
      </c>
    </row>
    <row r="4724" spans="1:5">
      <c r="A4724">
        <f>YEAR(B4724)</f>
        <v/>
      </c>
      <c r="B4724">
        <f>'Input EIA Imports Petroleum'!A4723</f>
        <v/>
      </c>
      <c r="C4724">
        <f>'Input EIA Imports Petroleum'!K4723</f>
        <v/>
      </c>
      <c r="D4724">
        <f>'Input EIA Imports Petroleum'!L4723</f>
        <v/>
      </c>
      <c r="E4724">
        <f>VLOOKUP('Input EIA Imports Petroleum'!$E4723,'EIA Petroleum Classification'!$A:$B,2,FALSE)</f>
        <v/>
      </c>
    </row>
    <row r="4725" spans="1:5">
      <c r="A4725">
        <f>YEAR(B4725)</f>
        <v/>
      </c>
      <c r="B4725">
        <f>'Input EIA Imports Petroleum'!A4724</f>
        <v/>
      </c>
      <c r="C4725">
        <f>'Input EIA Imports Petroleum'!K4724</f>
        <v/>
      </c>
      <c r="D4725">
        <f>'Input EIA Imports Petroleum'!L4724</f>
        <v/>
      </c>
      <c r="E4725">
        <f>VLOOKUP('Input EIA Imports Petroleum'!$E4724,'EIA Petroleum Classification'!$A:$B,2,FALSE)</f>
        <v/>
      </c>
    </row>
    <row r="4726" spans="1:5">
      <c r="A4726">
        <f>YEAR(B4726)</f>
        <v/>
      </c>
      <c r="B4726">
        <f>'Input EIA Imports Petroleum'!A4725</f>
        <v/>
      </c>
      <c r="C4726">
        <f>'Input EIA Imports Petroleum'!K4725</f>
        <v/>
      </c>
      <c r="D4726">
        <f>'Input EIA Imports Petroleum'!L4725</f>
        <v/>
      </c>
      <c r="E4726">
        <f>VLOOKUP('Input EIA Imports Petroleum'!$E4725,'EIA Petroleum Classification'!$A:$B,2,FALSE)</f>
        <v/>
      </c>
    </row>
    <row r="4727" spans="1:5">
      <c r="A4727">
        <f>YEAR(B4727)</f>
        <v/>
      </c>
      <c r="B4727">
        <f>'Input EIA Imports Petroleum'!A4726</f>
        <v/>
      </c>
      <c r="C4727">
        <f>'Input EIA Imports Petroleum'!K4726</f>
        <v/>
      </c>
      <c r="D4727">
        <f>'Input EIA Imports Petroleum'!L4726</f>
        <v/>
      </c>
      <c r="E4727">
        <f>VLOOKUP('Input EIA Imports Petroleum'!$E4726,'EIA Petroleum Classification'!$A:$B,2,FALSE)</f>
        <v/>
      </c>
    </row>
    <row r="4728" spans="1:5">
      <c r="A4728">
        <f>YEAR(B4728)</f>
        <v/>
      </c>
      <c r="B4728">
        <f>'Input EIA Imports Petroleum'!A4727</f>
        <v/>
      </c>
      <c r="C4728">
        <f>'Input EIA Imports Petroleum'!K4727</f>
        <v/>
      </c>
      <c r="D4728">
        <f>'Input EIA Imports Petroleum'!L4727</f>
        <v/>
      </c>
      <c r="E4728">
        <f>VLOOKUP('Input EIA Imports Petroleum'!$E4727,'EIA Petroleum Classification'!$A:$B,2,FALSE)</f>
        <v/>
      </c>
    </row>
    <row r="4729" spans="1:5">
      <c r="A4729">
        <f>YEAR(B4729)</f>
        <v/>
      </c>
      <c r="B4729">
        <f>'Input EIA Imports Petroleum'!A4728</f>
        <v/>
      </c>
      <c r="C4729">
        <f>'Input EIA Imports Petroleum'!K4728</f>
        <v/>
      </c>
      <c r="D4729">
        <f>'Input EIA Imports Petroleum'!L4728</f>
        <v/>
      </c>
      <c r="E4729">
        <f>VLOOKUP('Input EIA Imports Petroleum'!$E4728,'EIA Petroleum Classification'!$A:$B,2,FALSE)</f>
        <v/>
      </c>
    </row>
    <row r="4730" spans="1:5">
      <c r="A4730">
        <f>YEAR(B4730)</f>
        <v/>
      </c>
      <c r="B4730">
        <f>'Input EIA Imports Petroleum'!A4729</f>
        <v/>
      </c>
      <c r="C4730">
        <f>'Input EIA Imports Petroleum'!K4729</f>
        <v/>
      </c>
      <c r="D4730">
        <f>'Input EIA Imports Petroleum'!L4729</f>
        <v/>
      </c>
      <c r="E4730">
        <f>VLOOKUP('Input EIA Imports Petroleum'!$E4729,'EIA Petroleum Classification'!$A:$B,2,FALSE)</f>
        <v/>
      </c>
    </row>
    <row r="4731" spans="1:5">
      <c r="A4731">
        <f>YEAR(B4731)</f>
        <v/>
      </c>
      <c r="B4731">
        <f>'Input EIA Imports Petroleum'!A4730</f>
        <v/>
      </c>
      <c r="C4731">
        <f>'Input EIA Imports Petroleum'!K4730</f>
        <v/>
      </c>
      <c r="D4731">
        <f>'Input EIA Imports Petroleum'!L4730</f>
        <v/>
      </c>
      <c r="E4731">
        <f>VLOOKUP('Input EIA Imports Petroleum'!$E4730,'EIA Petroleum Classification'!$A:$B,2,FALSE)</f>
        <v/>
      </c>
    </row>
    <row r="4732" spans="1:5">
      <c r="A4732">
        <f>YEAR(B4732)</f>
        <v/>
      </c>
      <c r="B4732">
        <f>'Input EIA Imports Petroleum'!A4731</f>
        <v/>
      </c>
      <c r="C4732">
        <f>'Input EIA Imports Petroleum'!K4731</f>
        <v/>
      </c>
      <c r="D4732">
        <f>'Input EIA Imports Petroleum'!L4731</f>
        <v/>
      </c>
      <c r="E4732">
        <f>VLOOKUP('Input EIA Imports Petroleum'!$E4731,'EIA Petroleum Classification'!$A:$B,2,FALSE)</f>
        <v/>
      </c>
    </row>
    <row r="4733" spans="1:5">
      <c r="A4733">
        <f>YEAR(B4733)</f>
        <v/>
      </c>
      <c r="B4733">
        <f>'Input EIA Imports Petroleum'!A4732</f>
        <v/>
      </c>
      <c r="C4733">
        <f>'Input EIA Imports Petroleum'!K4732</f>
        <v/>
      </c>
      <c r="D4733">
        <f>'Input EIA Imports Petroleum'!L4732</f>
        <v/>
      </c>
      <c r="E4733">
        <f>VLOOKUP('Input EIA Imports Petroleum'!$E4732,'EIA Petroleum Classification'!$A:$B,2,FALSE)</f>
        <v/>
      </c>
    </row>
    <row r="4734" spans="1:5">
      <c r="A4734">
        <f>YEAR(B4734)</f>
        <v/>
      </c>
      <c r="B4734">
        <f>'Input EIA Imports Petroleum'!A4733</f>
        <v/>
      </c>
      <c r="C4734">
        <f>'Input EIA Imports Petroleum'!K4733</f>
        <v/>
      </c>
      <c r="D4734">
        <f>'Input EIA Imports Petroleum'!L4733</f>
        <v/>
      </c>
      <c r="E4734">
        <f>VLOOKUP('Input EIA Imports Petroleum'!$E4733,'EIA Petroleum Classification'!$A:$B,2,FALSE)</f>
        <v/>
      </c>
    </row>
    <row r="4735" spans="1:5">
      <c r="A4735">
        <f>YEAR(B4735)</f>
        <v/>
      </c>
      <c r="B4735">
        <f>'Input EIA Imports Petroleum'!A4734</f>
        <v/>
      </c>
      <c r="C4735">
        <f>'Input EIA Imports Petroleum'!K4734</f>
        <v/>
      </c>
      <c r="D4735">
        <f>'Input EIA Imports Petroleum'!L4734</f>
        <v/>
      </c>
      <c r="E4735">
        <f>VLOOKUP('Input EIA Imports Petroleum'!$E4734,'EIA Petroleum Classification'!$A:$B,2,FALSE)</f>
        <v/>
      </c>
    </row>
    <row r="4736" spans="1:5">
      <c r="A4736">
        <f>YEAR(B4736)</f>
        <v/>
      </c>
      <c r="B4736">
        <f>'Input EIA Imports Petroleum'!A4735</f>
        <v/>
      </c>
      <c r="C4736">
        <f>'Input EIA Imports Petroleum'!K4735</f>
        <v/>
      </c>
      <c r="D4736">
        <f>'Input EIA Imports Petroleum'!L4735</f>
        <v/>
      </c>
      <c r="E4736">
        <f>VLOOKUP('Input EIA Imports Petroleum'!$E4735,'EIA Petroleum Classification'!$A:$B,2,FALSE)</f>
        <v/>
      </c>
    </row>
    <row r="4737" spans="1:5">
      <c r="A4737">
        <f>YEAR(B4737)</f>
        <v/>
      </c>
      <c r="B4737">
        <f>'Input EIA Imports Petroleum'!A4736</f>
        <v/>
      </c>
      <c r="C4737">
        <f>'Input EIA Imports Petroleum'!K4736</f>
        <v/>
      </c>
      <c r="D4737">
        <f>'Input EIA Imports Petroleum'!L4736</f>
        <v/>
      </c>
      <c r="E4737">
        <f>VLOOKUP('Input EIA Imports Petroleum'!$E4736,'EIA Petroleum Classification'!$A:$B,2,FALSE)</f>
        <v/>
      </c>
    </row>
    <row r="4738" spans="1:5">
      <c r="A4738">
        <f>YEAR(B4738)</f>
        <v/>
      </c>
      <c r="B4738">
        <f>'Input EIA Imports Petroleum'!A4737</f>
        <v/>
      </c>
      <c r="C4738">
        <f>'Input EIA Imports Petroleum'!K4737</f>
        <v/>
      </c>
      <c r="D4738">
        <f>'Input EIA Imports Petroleum'!L4737</f>
        <v/>
      </c>
      <c r="E4738">
        <f>VLOOKUP('Input EIA Imports Petroleum'!$E4737,'EIA Petroleum Classification'!$A:$B,2,FALSE)</f>
        <v/>
      </c>
    </row>
    <row r="4739" spans="1:5">
      <c r="A4739">
        <f>YEAR(B4739)</f>
        <v/>
      </c>
      <c r="B4739">
        <f>'Input EIA Imports Petroleum'!A4738</f>
        <v/>
      </c>
      <c r="C4739">
        <f>'Input EIA Imports Petroleum'!K4738</f>
        <v/>
      </c>
      <c r="D4739">
        <f>'Input EIA Imports Petroleum'!L4738</f>
        <v/>
      </c>
      <c r="E4739">
        <f>VLOOKUP('Input EIA Imports Petroleum'!$E4738,'EIA Petroleum Classification'!$A:$B,2,FALSE)</f>
        <v/>
      </c>
    </row>
    <row r="4740" spans="1:5">
      <c r="A4740">
        <f>YEAR(B4740)</f>
        <v/>
      </c>
      <c r="B4740">
        <f>'Input EIA Imports Petroleum'!A4739</f>
        <v/>
      </c>
      <c r="C4740">
        <f>'Input EIA Imports Petroleum'!K4739</f>
        <v/>
      </c>
      <c r="D4740">
        <f>'Input EIA Imports Petroleum'!L4739</f>
        <v/>
      </c>
      <c r="E4740">
        <f>VLOOKUP('Input EIA Imports Petroleum'!$E4739,'EIA Petroleum Classification'!$A:$B,2,FALSE)</f>
        <v/>
      </c>
    </row>
    <row r="4741" spans="1:5">
      <c r="A4741">
        <f>YEAR(B4741)</f>
        <v/>
      </c>
      <c r="B4741">
        <f>'Input EIA Imports Petroleum'!A4740</f>
        <v/>
      </c>
      <c r="C4741">
        <f>'Input EIA Imports Petroleum'!K4740</f>
        <v/>
      </c>
      <c r="D4741">
        <f>'Input EIA Imports Petroleum'!L4740</f>
        <v/>
      </c>
      <c r="E4741">
        <f>VLOOKUP('Input EIA Imports Petroleum'!$E4740,'EIA Petroleum Classification'!$A:$B,2,FALSE)</f>
        <v/>
      </c>
    </row>
    <row r="4742" spans="1:5">
      <c r="A4742">
        <f>YEAR(B4742)</f>
        <v/>
      </c>
      <c r="B4742">
        <f>'Input EIA Imports Petroleum'!A4741</f>
        <v/>
      </c>
      <c r="C4742">
        <f>'Input EIA Imports Petroleum'!K4741</f>
        <v/>
      </c>
      <c r="D4742">
        <f>'Input EIA Imports Petroleum'!L4741</f>
        <v/>
      </c>
      <c r="E4742">
        <f>VLOOKUP('Input EIA Imports Petroleum'!$E4741,'EIA Petroleum Classification'!$A:$B,2,FALSE)</f>
        <v/>
      </c>
    </row>
    <row r="4743" spans="1:5">
      <c r="A4743">
        <f>YEAR(B4743)</f>
        <v/>
      </c>
      <c r="B4743">
        <f>'Input EIA Imports Petroleum'!A4742</f>
        <v/>
      </c>
      <c r="C4743">
        <f>'Input EIA Imports Petroleum'!K4742</f>
        <v/>
      </c>
      <c r="D4743">
        <f>'Input EIA Imports Petroleum'!L4742</f>
        <v/>
      </c>
      <c r="E4743">
        <f>VLOOKUP('Input EIA Imports Petroleum'!$E4742,'EIA Petroleum Classification'!$A:$B,2,FALSE)</f>
        <v/>
      </c>
    </row>
    <row r="4744" spans="1:5">
      <c r="A4744">
        <f>YEAR(B4744)</f>
        <v/>
      </c>
      <c r="B4744">
        <f>'Input EIA Imports Petroleum'!A4743</f>
        <v/>
      </c>
      <c r="C4744">
        <f>'Input EIA Imports Petroleum'!K4743</f>
        <v/>
      </c>
      <c r="D4744">
        <f>'Input EIA Imports Petroleum'!L4743</f>
        <v/>
      </c>
      <c r="E4744">
        <f>VLOOKUP('Input EIA Imports Petroleum'!$E4743,'EIA Petroleum Classification'!$A:$B,2,FALSE)</f>
        <v/>
      </c>
    </row>
    <row r="4745" spans="1:5">
      <c r="A4745">
        <f>YEAR(B4745)</f>
        <v/>
      </c>
      <c r="B4745">
        <f>'Input EIA Imports Petroleum'!A4744</f>
        <v/>
      </c>
      <c r="C4745">
        <f>'Input EIA Imports Petroleum'!K4744</f>
        <v/>
      </c>
      <c r="D4745">
        <f>'Input EIA Imports Petroleum'!L4744</f>
        <v/>
      </c>
      <c r="E4745">
        <f>VLOOKUP('Input EIA Imports Petroleum'!$E4744,'EIA Petroleum Classification'!$A:$B,2,FALSE)</f>
        <v/>
      </c>
    </row>
    <row r="4746" spans="1:5">
      <c r="A4746">
        <f>YEAR(B4746)</f>
        <v/>
      </c>
      <c r="B4746">
        <f>'Input EIA Imports Petroleum'!A4745</f>
        <v/>
      </c>
      <c r="C4746">
        <f>'Input EIA Imports Petroleum'!K4745</f>
        <v/>
      </c>
      <c r="D4746">
        <f>'Input EIA Imports Petroleum'!L4745</f>
        <v/>
      </c>
      <c r="E4746">
        <f>VLOOKUP('Input EIA Imports Petroleum'!$E4745,'EIA Petroleum Classification'!$A:$B,2,FALSE)</f>
        <v/>
      </c>
    </row>
    <row r="4747" spans="1:5">
      <c r="A4747">
        <f>YEAR(B4747)</f>
        <v/>
      </c>
      <c r="B4747">
        <f>'Input EIA Imports Petroleum'!A4746</f>
        <v/>
      </c>
      <c r="C4747">
        <f>'Input EIA Imports Petroleum'!K4746</f>
        <v/>
      </c>
      <c r="D4747">
        <f>'Input EIA Imports Petroleum'!L4746</f>
        <v/>
      </c>
      <c r="E4747">
        <f>VLOOKUP('Input EIA Imports Petroleum'!$E4746,'EIA Petroleum Classification'!$A:$B,2,FALSE)</f>
        <v/>
      </c>
    </row>
    <row r="4748" spans="1:5">
      <c r="A4748">
        <f>YEAR(B4748)</f>
        <v/>
      </c>
      <c r="B4748">
        <f>'Input EIA Imports Petroleum'!A4747</f>
        <v/>
      </c>
      <c r="C4748">
        <f>'Input EIA Imports Petroleum'!K4747</f>
        <v/>
      </c>
      <c r="D4748">
        <f>'Input EIA Imports Petroleum'!L4747</f>
        <v/>
      </c>
      <c r="E4748">
        <f>VLOOKUP('Input EIA Imports Petroleum'!$E4747,'EIA Petroleum Classification'!$A:$B,2,FALSE)</f>
        <v/>
      </c>
    </row>
    <row r="4749" spans="1:5">
      <c r="A4749">
        <f>YEAR(B4749)</f>
        <v/>
      </c>
      <c r="B4749">
        <f>'Input EIA Imports Petroleum'!A4748</f>
        <v/>
      </c>
      <c r="C4749">
        <f>'Input EIA Imports Petroleum'!K4748</f>
        <v/>
      </c>
      <c r="D4749">
        <f>'Input EIA Imports Petroleum'!L4748</f>
        <v/>
      </c>
      <c r="E4749">
        <f>VLOOKUP('Input EIA Imports Petroleum'!$E4748,'EIA Petroleum Classification'!$A:$B,2,FALSE)</f>
        <v/>
      </c>
    </row>
    <row r="4750" spans="1:5">
      <c r="A4750">
        <f>YEAR(B4750)</f>
        <v/>
      </c>
      <c r="B4750">
        <f>'Input EIA Imports Petroleum'!A4749</f>
        <v/>
      </c>
      <c r="C4750">
        <f>'Input EIA Imports Petroleum'!K4749</f>
        <v/>
      </c>
      <c r="D4750">
        <f>'Input EIA Imports Petroleum'!L4749</f>
        <v/>
      </c>
      <c r="E4750">
        <f>VLOOKUP('Input EIA Imports Petroleum'!$E4749,'EIA Petroleum Classification'!$A:$B,2,FALSE)</f>
        <v/>
      </c>
    </row>
    <row r="4751" spans="1:5">
      <c r="A4751">
        <f>YEAR(B4751)</f>
        <v/>
      </c>
      <c r="B4751">
        <f>'Input EIA Imports Petroleum'!A4750</f>
        <v/>
      </c>
      <c r="C4751">
        <f>'Input EIA Imports Petroleum'!K4750</f>
        <v/>
      </c>
      <c r="D4751">
        <f>'Input EIA Imports Petroleum'!L4750</f>
        <v/>
      </c>
      <c r="E4751">
        <f>VLOOKUP('Input EIA Imports Petroleum'!$E4750,'EIA Petroleum Classification'!$A:$B,2,FALSE)</f>
        <v/>
      </c>
    </row>
    <row r="4752" spans="1:5">
      <c r="A4752">
        <f>YEAR(B4752)</f>
        <v/>
      </c>
      <c r="B4752">
        <f>'Input EIA Imports Petroleum'!A4751</f>
        <v/>
      </c>
      <c r="C4752">
        <f>'Input EIA Imports Petroleum'!K4751</f>
        <v/>
      </c>
      <c r="D4752">
        <f>'Input EIA Imports Petroleum'!L4751</f>
        <v/>
      </c>
      <c r="E4752">
        <f>VLOOKUP('Input EIA Imports Petroleum'!$E4751,'EIA Petroleum Classification'!$A:$B,2,FALSE)</f>
        <v/>
      </c>
    </row>
    <row r="4753" spans="1:5">
      <c r="A4753">
        <f>YEAR(B4753)</f>
        <v/>
      </c>
      <c r="B4753">
        <f>'Input EIA Imports Petroleum'!A4752</f>
        <v/>
      </c>
      <c r="C4753">
        <f>'Input EIA Imports Petroleum'!K4752</f>
        <v/>
      </c>
      <c r="D4753">
        <f>'Input EIA Imports Petroleum'!L4752</f>
        <v/>
      </c>
      <c r="E4753">
        <f>VLOOKUP('Input EIA Imports Petroleum'!$E4752,'EIA Petroleum Classification'!$A:$B,2,FALSE)</f>
        <v/>
      </c>
    </row>
    <row r="4754" spans="1:5">
      <c r="A4754">
        <f>YEAR(B4754)</f>
        <v/>
      </c>
      <c r="B4754">
        <f>'Input EIA Imports Petroleum'!A4753</f>
        <v/>
      </c>
      <c r="C4754">
        <f>'Input EIA Imports Petroleum'!K4753</f>
        <v/>
      </c>
      <c r="D4754">
        <f>'Input EIA Imports Petroleum'!L4753</f>
        <v/>
      </c>
      <c r="E4754">
        <f>VLOOKUP('Input EIA Imports Petroleum'!$E4753,'EIA Petroleum Classification'!$A:$B,2,FALSE)</f>
        <v/>
      </c>
    </row>
    <row r="4755" spans="1:5">
      <c r="A4755">
        <f>YEAR(B4755)</f>
        <v/>
      </c>
      <c r="B4755">
        <f>'Input EIA Imports Petroleum'!A4754</f>
        <v/>
      </c>
      <c r="C4755">
        <f>'Input EIA Imports Petroleum'!K4754</f>
        <v/>
      </c>
      <c r="D4755">
        <f>'Input EIA Imports Petroleum'!L4754</f>
        <v/>
      </c>
      <c r="E4755">
        <f>VLOOKUP('Input EIA Imports Petroleum'!$E4754,'EIA Petroleum Classification'!$A:$B,2,FALSE)</f>
        <v/>
      </c>
    </row>
    <row r="4756" spans="1:5">
      <c r="A4756">
        <f>YEAR(B4756)</f>
        <v/>
      </c>
      <c r="B4756">
        <f>'Input EIA Imports Petroleum'!A4755</f>
        <v/>
      </c>
      <c r="C4756">
        <f>'Input EIA Imports Petroleum'!K4755</f>
        <v/>
      </c>
      <c r="D4756">
        <f>'Input EIA Imports Petroleum'!L4755</f>
        <v/>
      </c>
      <c r="E4756">
        <f>VLOOKUP('Input EIA Imports Petroleum'!$E4755,'EIA Petroleum Classification'!$A:$B,2,FALSE)</f>
        <v/>
      </c>
    </row>
    <row r="4757" spans="1:5">
      <c r="A4757">
        <f>YEAR(B4757)</f>
        <v/>
      </c>
      <c r="B4757">
        <f>'Input EIA Imports Petroleum'!A4756</f>
        <v/>
      </c>
      <c r="C4757">
        <f>'Input EIA Imports Petroleum'!K4756</f>
        <v/>
      </c>
      <c r="D4757">
        <f>'Input EIA Imports Petroleum'!L4756</f>
        <v/>
      </c>
      <c r="E4757">
        <f>VLOOKUP('Input EIA Imports Petroleum'!$E4756,'EIA Petroleum Classification'!$A:$B,2,FALSE)</f>
        <v/>
      </c>
    </row>
    <row r="4758" spans="1:5">
      <c r="A4758">
        <f>YEAR(B4758)</f>
        <v/>
      </c>
      <c r="B4758">
        <f>'Input EIA Imports Petroleum'!A4757</f>
        <v/>
      </c>
      <c r="C4758">
        <f>'Input EIA Imports Petroleum'!K4757</f>
        <v/>
      </c>
      <c r="D4758">
        <f>'Input EIA Imports Petroleum'!L4757</f>
        <v/>
      </c>
      <c r="E4758">
        <f>VLOOKUP('Input EIA Imports Petroleum'!$E4757,'EIA Petroleum Classification'!$A:$B,2,FALSE)</f>
        <v/>
      </c>
    </row>
    <row r="4759" spans="1:5">
      <c r="A4759">
        <f>YEAR(B4759)</f>
        <v/>
      </c>
      <c r="B4759">
        <f>'Input EIA Imports Petroleum'!A4758</f>
        <v/>
      </c>
      <c r="C4759">
        <f>'Input EIA Imports Petroleum'!K4758</f>
        <v/>
      </c>
      <c r="D4759">
        <f>'Input EIA Imports Petroleum'!L4758</f>
        <v/>
      </c>
      <c r="E4759">
        <f>VLOOKUP('Input EIA Imports Petroleum'!$E4758,'EIA Petroleum Classification'!$A:$B,2,FALSE)</f>
        <v/>
      </c>
    </row>
    <row r="4760" spans="1:5">
      <c r="A4760">
        <f>YEAR(B4760)</f>
        <v/>
      </c>
      <c r="B4760">
        <f>'Input EIA Imports Petroleum'!A4759</f>
        <v/>
      </c>
      <c r="C4760">
        <f>'Input EIA Imports Petroleum'!K4759</f>
        <v/>
      </c>
      <c r="D4760">
        <f>'Input EIA Imports Petroleum'!L4759</f>
        <v/>
      </c>
      <c r="E4760">
        <f>VLOOKUP('Input EIA Imports Petroleum'!$E4759,'EIA Petroleum Classification'!$A:$B,2,FALSE)</f>
        <v/>
      </c>
    </row>
    <row r="4761" spans="1:5">
      <c r="A4761">
        <f>YEAR(B4761)</f>
        <v/>
      </c>
      <c r="B4761">
        <f>'Input EIA Imports Petroleum'!A4760</f>
        <v/>
      </c>
      <c r="C4761">
        <f>'Input EIA Imports Petroleum'!K4760</f>
        <v/>
      </c>
      <c r="D4761">
        <f>'Input EIA Imports Petroleum'!L4760</f>
        <v/>
      </c>
      <c r="E4761">
        <f>VLOOKUP('Input EIA Imports Petroleum'!$E4760,'EIA Petroleum Classification'!$A:$B,2,FALSE)</f>
        <v/>
      </c>
    </row>
    <row r="4762" spans="1:5">
      <c r="A4762">
        <f>YEAR(B4762)</f>
        <v/>
      </c>
      <c r="B4762">
        <f>'Input EIA Imports Petroleum'!A4761</f>
        <v/>
      </c>
      <c r="C4762">
        <f>'Input EIA Imports Petroleum'!K4761</f>
        <v/>
      </c>
      <c r="D4762">
        <f>'Input EIA Imports Petroleum'!L4761</f>
        <v/>
      </c>
      <c r="E4762">
        <f>VLOOKUP('Input EIA Imports Petroleum'!$E4761,'EIA Petroleum Classification'!$A:$B,2,FALSE)</f>
        <v/>
      </c>
    </row>
    <row r="4763" spans="1:5">
      <c r="A4763">
        <f>YEAR(B4763)</f>
        <v/>
      </c>
      <c r="B4763">
        <f>'Input EIA Imports Petroleum'!A4762</f>
        <v/>
      </c>
      <c r="C4763">
        <f>'Input EIA Imports Petroleum'!K4762</f>
        <v/>
      </c>
      <c r="D4763">
        <f>'Input EIA Imports Petroleum'!L4762</f>
        <v/>
      </c>
      <c r="E4763">
        <f>VLOOKUP('Input EIA Imports Petroleum'!$E4762,'EIA Petroleum Classification'!$A:$B,2,FALSE)</f>
        <v/>
      </c>
    </row>
    <row r="4764" spans="1:5">
      <c r="A4764">
        <f>YEAR(B4764)</f>
        <v/>
      </c>
      <c r="B4764">
        <f>'Input EIA Imports Petroleum'!A4763</f>
        <v/>
      </c>
      <c r="C4764">
        <f>'Input EIA Imports Petroleum'!K4763</f>
        <v/>
      </c>
      <c r="D4764">
        <f>'Input EIA Imports Petroleum'!L4763</f>
        <v/>
      </c>
      <c r="E4764">
        <f>VLOOKUP('Input EIA Imports Petroleum'!$E4763,'EIA Petroleum Classification'!$A:$B,2,FALSE)</f>
        <v/>
      </c>
    </row>
    <row r="4765" spans="1:5">
      <c r="A4765">
        <f>YEAR(B4765)</f>
        <v/>
      </c>
      <c r="B4765">
        <f>'Input EIA Imports Petroleum'!A4764</f>
        <v/>
      </c>
      <c r="C4765">
        <f>'Input EIA Imports Petroleum'!K4764</f>
        <v/>
      </c>
      <c r="D4765">
        <f>'Input EIA Imports Petroleum'!L4764</f>
        <v/>
      </c>
      <c r="E4765">
        <f>VLOOKUP('Input EIA Imports Petroleum'!$E4764,'EIA Petroleum Classification'!$A:$B,2,FALSE)</f>
        <v/>
      </c>
    </row>
    <row r="4766" spans="1:5">
      <c r="A4766">
        <f>YEAR(B4766)</f>
        <v/>
      </c>
      <c r="B4766">
        <f>'Input EIA Imports Petroleum'!A4765</f>
        <v/>
      </c>
      <c r="C4766">
        <f>'Input EIA Imports Petroleum'!K4765</f>
        <v/>
      </c>
      <c r="D4766">
        <f>'Input EIA Imports Petroleum'!L4765</f>
        <v/>
      </c>
      <c r="E4766">
        <f>VLOOKUP('Input EIA Imports Petroleum'!$E4765,'EIA Petroleum Classification'!$A:$B,2,FALSE)</f>
        <v/>
      </c>
    </row>
    <row r="4767" spans="1:5">
      <c r="A4767">
        <f>YEAR(B4767)</f>
        <v/>
      </c>
      <c r="B4767">
        <f>'Input EIA Imports Petroleum'!A4766</f>
        <v/>
      </c>
      <c r="C4767">
        <f>'Input EIA Imports Petroleum'!K4766</f>
        <v/>
      </c>
      <c r="D4767">
        <f>'Input EIA Imports Petroleum'!L4766</f>
        <v/>
      </c>
      <c r="E4767">
        <f>VLOOKUP('Input EIA Imports Petroleum'!$E4766,'EIA Petroleum Classification'!$A:$B,2,FALSE)</f>
        <v/>
      </c>
    </row>
    <row r="4768" spans="1:5">
      <c r="A4768">
        <f>YEAR(B4768)</f>
        <v/>
      </c>
      <c r="B4768">
        <f>'Input EIA Imports Petroleum'!A4767</f>
        <v/>
      </c>
      <c r="C4768">
        <f>'Input EIA Imports Petroleum'!K4767</f>
        <v/>
      </c>
      <c r="D4768">
        <f>'Input EIA Imports Petroleum'!L4767</f>
        <v/>
      </c>
      <c r="E4768">
        <f>VLOOKUP('Input EIA Imports Petroleum'!$E4767,'EIA Petroleum Classification'!$A:$B,2,FALSE)</f>
        <v/>
      </c>
    </row>
    <row r="4769" spans="1:5">
      <c r="A4769">
        <f>YEAR(B4769)</f>
        <v/>
      </c>
      <c r="B4769">
        <f>'Input EIA Imports Petroleum'!A4768</f>
        <v/>
      </c>
      <c r="C4769">
        <f>'Input EIA Imports Petroleum'!K4768</f>
        <v/>
      </c>
      <c r="D4769">
        <f>'Input EIA Imports Petroleum'!L4768</f>
        <v/>
      </c>
      <c r="E4769">
        <f>VLOOKUP('Input EIA Imports Petroleum'!$E4768,'EIA Petroleum Classification'!$A:$B,2,FALSE)</f>
        <v/>
      </c>
    </row>
    <row r="4770" spans="1:5">
      <c r="A4770">
        <f>YEAR(B4770)</f>
        <v/>
      </c>
      <c r="B4770">
        <f>'Input EIA Imports Petroleum'!A4769</f>
        <v/>
      </c>
      <c r="C4770">
        <f>'Input EIA Imports Petroleum'!K4769</f>
        <v/>
      </c>
      <c r="D4770">
        <f>'Input EIA Imports Petroleum'!L4769</f>
        <v/>
      </c>
      <c r="E4770">
        <f>VLOOKUP('Input EIA Imports Petroleum'!$E4769,'EIA Petroleum Classification'!$A:$B,2,FALSE)</f>
        <v/>
      </c>
    </row>
    <row r="4771" spans="1:5">
      <c r="A4771">
        <f>YEAR(B4771)</f>
        <v/>
      </c>
      <c r="B4771">
        <f>'Input EIA Imports Petroleum'!A4770</f>
        <v/>
      </c>
      <c r="C4771">
        <f>'Input EIA Imports Petroleum'!K4770</f>
        <v/>
      </c>
      <c r="D4771">
        <f>'Input EIA Imports Petroleum'!L4770</f>
        <v/>
      </c>
      <c r="E4771">
        <f>VLOOKUP('Input EIA Imports Petroleum'!$E4770,'EIA Petroleum Classification'!$A:$B,2,FALSE)</f>
        <v/>
      </c>
    </row>
    <row r="4772" spans="1:5">
      <c r="A4772">
        <f>YEAR(B4772)</f>
        <v/>
      </c>
      <c r="B4772">
        <f>'Input EIA Imports Petroleum'!A4771</f>
        <v/>
      </c>
      <c r="C4772">
        <f>'Input EIA Imports Petroleum'!K4771</f>
        <v/>
      </c>
      <c r="D4772">
        <f>'Input EIA Imports Petroleum'!L4771</f>
        <v/>
      </c>
      <c r="E4772">
        <f>VLOOKUP('Input EIA Imports Petroleum'!$E4771,'EIA Petroleum Classification'!$A:$B,2,FALSE)</f>
        <v/>
      </c>
    </row>
    <row r="4773" spans="1:5">
      <c r="A4773">
        <f>YEAR(B4773)</f>
        <v/>
      </c>
      <c r="B4773">
        <f>'Input EIA Imports Petroleum'!A4772</f>
        <v/>
      </c>
      <c r="C4773">
        <f>'Input EIA Imports Petroleum'!K4772</f>
        <v/>
      </c>
      <c r="D4773">
        <f>'Input EIA Imports Petroleum'!L4772</f>
        <v/>
      </c>
      <c r="E4773">
        <f>VLOOKUP('Input EIA Imports Petroleum'!$E4772,'EIA Petroleum Classification'!$A:$B,2,FALSE)</f>
        <v/>
      </c>
    </row>
    <row r="4774" spans="1:5">
      <c r="A4774">
        <f>YEAR(B4774)</f>
        <v/>
      </c>
      <c r="B4774">
        <f>'Input EIA Imports Petroleum'!A4773</f>
        <v/>
      </c>
      <c r="C4774">
        <f>'Input EIA Imports Petroleum'!K4773</f>
        <v/>
      </c>
      <c r="D4774">
        <f>'Input EIA Imports Petroleum'!L4773</f>
        <v/>
      </c>
      <c r="E4774">
        <f>VLOOKUP('Input EIA Imports Petroleum'!$E4773,'EIA Petroleum Classification'!$A:$B,2,FALSE)</f>
        <v/>
      </c>
    </row>
    <row r="4775" spans="1:5">
      <c r="A4775">
        <f>YEAR(B4775)</f>
        <v/>
      </c>
      <c r="B4775">
        <f>'Input EIA Imports Petroleum'!A4774</f>
        <v/>
      </c>
      <c r="C4775">
        <f>'Input EIA Imports Petroleum'!K4774</f>
        <v/>
      </c>
      <c r="D4775">
        <f>'Input EIA Imports Petroleum'!L4774</f>
        <v/>
      </c>
      <c r="E4775">
        <f>VLOOKUP('Input EIA Imports Petroleum'!$E4774,'EIA Petroleum Classification'!$A:$B,2,FALSE)</f>
        <v/>
      </c>
    </row>
    <row r="4776" spans="1:5">
      <c r="A4776">
        <f>YEAR(B4776)</f>
        <v/>
      </c>
      <c r="B4776">
        <f>'Input EIA Imports Petroleum'!A4775</f>
        <v/>
      </c>
      <c r="C4776">
        <f>'Input EIA Imports Petroleum'!K4775</f>
        <v/>
      </c>
      <c r="D4776">
        <f>'Input EIA Imports Petroleum'!L4775</f>
        <v/>
      </c>
      <c r="E4776">
        <f>VLOOKUP('Input EIA Imports Petroleum'!$E4775,'EIA Petroleum Classification'!$A:$B,2,FALSE)</f>
        <v/>
      </c>
    </row>
    <row r="4777" spans="1:5">
      <c r="A4777">
        <f>YEAR(B4777)</f>
        <v/>
      </c>
      <c r="B4777">
        <f>'Input EIA Imports Petroleum'!A4776</f>
        <v/>
      </c>
      <c r="C4777">
        <f>'Input EIA Imports Petroleum'!K4776</f>
        <v/>
      </c>
      <c r="D4777">
        <f>'Input EIA Imports Petroleum'!L4776</f>
        <v/>
      </c>
      <c r="E4777">
        <f>VLOOKUP('Input EIA Imports Petroleum'!$E4776,'EIA Petroleum Classification'!$A:$B,2,FALSE)</f>
        <v/>
      </c>
    </row>
    <row r="4778" spans="1:5">
      <c r="A4778">
        <f>YEAR(B4778)</f>
        <v/>
      </c>
      <c r="B4778">
        <f>'Input EIA Imports Petroleum'!A4777</f>
        <v/>
      </c>
      <c r="C4778">
        <f>'Input EIA Imports Petroleum'!K4777</f>
        <v/>
      </c>
      <c r="D4778">
        <f>'Input EIA Imports Petroleum'!L4777</f>
        <v/>
      </c>
      <c r="E4778">
        <f>VLOOKUP('Input EIA Imports Petroleum'!$E4777,'EIA Petroleum Classification'!$A:$B,2,FALSE)</f>
        <v/>
      </c>
    </row>
    <row r="4779" spans="1:5">
      <c r="A4779">
        <f>YEAR(B4779)</f>
        <v/>
      </c>
      <c r="B4779">
        <f>'Input EIA Imports Petroleum'!A4778</f>
        <v/>
      </c>
      <c r="C4779">
        <f>'Input EIA Imports Petroleum'!K4778</f>
        <v/>
      </c>
      <c r="D4779">
        <f>'Input EIA Imports Petroleum'!L4778</f>
        <v/>
      </c>
      <c r="E4779">
        <f>VLOOKUP('Input EIA Imports Petroleum'!$E4778,'EIA Petroleum Classification'!$A:$B,2,FALSE)</f>
        <v/>
      </c>
    </row>
    <row r="4780" spans="1:5">
      <c r="A4780">
        <f>YEAR(B4780)</f>
        <v/>
      </c>
      <c r="B4780">
        <f>'Input EIA Imports Petroleum'!A4779</f>
        <v/>
      </c>
      <c r="C4780">
        <f>'Input EIA Imports Petroleum'!K4779</f>
        <v/>
      </c>
      <c r="D4780">
        <f>'Input EIA Imports Petroleum'!L4779</f>
        <v/>
      </c>
      <c r="E4780">
        <f>VLOOKUP('Input EIA Imports Petroleum'!$E4779,'EIA Petroleum Classification'!$A:$B,2,FALSE)</f>
        <v/>
      </c>
    </row>
    <row r="4781" spans="1:5">
      <c r="A4781">
        <f>YEAR(B4781)</f>
        <v/>
      </c>
      <c r="B4781">
        <f>'Input EIA Imports Petroleum'!A4780</f>
        <v/>
      </c>
      <c r="C4781">
        <f>'Input EIA Imports Petroleum'!K4780</f>
        <v/>
      </c>
      <c r="D4781">
        <f>'Input EIA Imports Petroleum'!L4780</f>
        <v/>
      </c>
      <c r="E4781">
        <f>VLOOKUP('Input EIA Imports Petroleum'!$E4780,'EIA Petroleum Classification'!$A:$B,2,FALSE)</f>
        <v/>
      </c>
    </row>
    <row r="4782" spans="1:5">
      <c r="A4782">
        <f>YEAR(B4782)</f>
        <v/>
      </c>
      <c r="B4782">
        <f>'Input EIA Imports Petroleum'!A4781</f>
        <v/>
      </c>
      <c r="C4782">
        <f>'Input EIA Imports Petroleum'!K4781</f>
        <v/>
      </c>
      <c r="D4782">
        <f>'Input EIA Imports Petroleum'!L4781</f>
        <v/>
      </c>
      <c r="E4782">
        <f>VLOOKUP('Input EIA Imports Petroleum'!$E4781,'EIA Petroleum Classification'!$A:$B,2,FALSE)</f>
        <v/>
      </c>
    </row>
    <row r="4783" spans="1:5">
      <c r="A4783">
        <f>YEAR(B4783)</f>
        <v/>
      </c>
      <c r="B4783">
        <f>'Input EIA Imports Petroleum'!A4782</f>
        <v/>
      </c>
      <c r="C4783">
        <f>'Input EIA Imports Petroleum'!K4782</f>
        <v/>
      </c>
      <c r="D4783">
        <f>'Input EIA Imports Petroleum'!L4782</f>
        <v/>
      </c>
      <c r="E4783">
        <f>VLOOKUP('Input EIA Imports Petroleum'!$E4782,'EIA Petroleum Classification'!$A:$B,2,FALSE)</f>
        <v/>
      </c>
    </row>
    <row r="4784" spans="1:5">
      <c r="A4784">
        <f>YEAR(B4784)</f>
        <v/>
      </c>
      <c r="B4784">
        <f>'Input EIA Imports Petroleum'!A4783</f>
        <v/>
      </c>
      <c r="C4784">
        <f>'Input EIA Imports Petroleum'!K4783</f>
        <v/>
      </c>
      <c r="D4784">
        <f>'Input EIA Imports Petroleum'!L4783</f>
        <v/>
      </c>
      <c r="E4784">
        <f>VLOOKUP('Input EIA Imports Petroleum'!$E4783,'EIA Petroleum Classification'!$A:$B,2,FALSE)</f>
        <v/>
      </c>
    </row>
    <row r="4785" spans="1:5">
      <c r="A4785">
        <f>YEAR(B4785)</f>
        <v/>
      </c>
      <c r="B4785">
        <f>'Input EIA Imports Petroleum'!A4784</f>
        <v/>
      </c>
      <c r="C4785">
        <f>'Input EIA Imports Petroleum'!K4784</f>
        <v/>
      </c>
      <c r="D4785">
        <f>'Input EIA Imports Petroleum'!L4784</f>
        <v/>
      </c>
      <c r="E4785">
        <f>VLOOKUP('Input EIA Imports Petroleum'!$E4784,'EIA Petroleum Classification'!$A:$B,2,FALSE)</f>
        <v/>
      </c>
    </row>
    <row r="4786" spans="1:5">
      <c r="A4786">
        <f>YEAR(B4786)</f>
        <v/>
      </c>
      <c r="B4786">
        <f>'Input EIA Imports Petroleum'!A4785</f>
        <v/>
      </c>
      <c r="C4786">
        <f>'Input EIA Imports Petroleum'!K4785</f>
        <v/>
      </c>
      <c r="D4786">
        <f>'Input EIA Imports Petroleum'!L4785</f>
        <v/>
      </c>
      <c r="E4786">
        <f>VLOOKUP('Input EIA Imports Petroleum'!$E4785,'EIA Petroleum Classification'!$A:$B,2,FALSE)</f>
        <v/>
      </c>
    </row>
    <row r="4787" spans="1:5">
      <c r="A4787">
        <f>YEAR(B4787)</f>
        <v/>
      </c>
      <c r="B4787">
        <f>'Input EIA Imports Petroleum'!A4786</f>
        <v/>
      </c>
      <c r="C4787">
        <f>'Input EIA Imports Petroleum'!K4786</f>
        <v/>
      </c>
      <c r="D4787">
        <f>'Input EIA Imports Petroleum'!L4786</f>
        <v/>
      </c>
      <c r="E4787">
        <f>VLOOKUP('Input EIA Imports Petroleum'!$E4786,'EIA Petroleum Classification'!$A:$B,2,FALSE)</f>
        <v/>
      </c>
    </row>
    <row r="4788" spans="1:5">
      <c r="A4788">
        <f>YEAR(B4788)</f>
        <v/>
      </c>
      <c r="B4788">
        <f>'Input EIA Imports Petroleum'!A4787</f>
        <v/>
      </c>
      <c r="C4788">
        <f>'Input EIA Imports Petroleum'!K4787</f>
        <v/>
      </c>
      <c r="D4788">
        <f>'Input EIA Imports Petroleum'!L4787</f>
        <v/>
      </c>
      <c r="E4788">
        <f>VLOOKUP('Input EIA Imports Petroleum'!$E4787,'EIA Petroleum Classification'!$A:$B,2,FALSE)</f>
        <v/>
      </c>
    </row>
    <row r="4789" spans="1:5">
      <c r="A4789">
        <f>YEAR(B4789)</f>
        <v/>
      </c>
      <c r="B4789">
        <f>'Input EIA Imports Petroleum'!A4788</f>
        <v/>
      </c>
      <c r="C4789">
        <f>'Input EIA Imports Petroleum'!K4788</f>
        <v/>
      </c>
      <c r="D4789">
        <f>'Input EIA Imports Petroleum'!L4788</f>
        <v/>
      </c>
      <c r="E4789">
        <f>VLOOKUP('Input EIA Imports Petroleum'!$E4788,'EIA Petroleum Classification'!$A:$B,2,FALSE)</f>
        <v/>
      </c>
    </row>
    <row r="4790" spans="1:5">
      <c r="A4790">
        <f>YEAR(B4790)</f>
        <v/>
      </c>
      <c r="B4790">
        <f>'Input EIA Imports Petroleum'!A4789</f>
        <v/>
      </c>
      <c r="C4790">
        <f>'Input EIA Imports Petroleum'!K4789</f>
        <v/>
      </c>
      <c r="D4790">
        <f>'Input EIA Imports Petroleum'!L4789</f>
        <v/>
      </c>
      <c r="E4790">
        <f>VLOOKUP('Input EIA Imports Petroleum'!$E4789,'EIA Petroleum Classification'!$A:$B,2,FALSE)</f>
        <v/>
      </c>
    </row>
    <row r="4791" spans="1:5">
      <c r="A4791">
        <f>YEAR(B4791)</f>
        <v/>
      </c>
      <c r="B4791">
        <f>'Input EIA Imports Petroleum'!A4790</f>
        <v/>
      </c>
      <c r="C4791">
        <f>'Input EIA Imports Petroleum'!K4790</f>
        <v/>
      </c>
      <c r="D4791">
        <f>'Input EIA Imports Petroleum'!L4790</f>
        <v/>
      </c>
      <c r="E4791">
        <f>VLOOKUP('Input EIA Imports Petroleum'!$E4790,'EIA Petroleum Classification'!$A:$B,2,FALSE)</f>
        <v/>
      </c>
    </row>
    <row r="4792" spans="1:5">
      <c r="A4792">
        <f>YEAR(B4792)</f>
        <v/>
      </c>
      <c r="B4792">
        <f>'Input EIA Imports Petroleum'!A4791</f>
        <v/>
      </c>
      <c r="C4792">
        <f>'Input EIA Imports Petroleum'!K4791</f>
        <v/>
      </c>
      <c r="D4792">
        <f>'Input EIA Imports Petroleum'!L4791</f>
        <v/>
      </c>
      <c r="E4792">
        <f>VLOOKUP('Input EIA Imports Petroleum'!$E4791,'EIA Petroleum Classification'!$A:$B,2,FALSE)</f>
        <v/>
      </c>
    </row>
    <row r="4793" spans="1:5">
      <c r="A4793">
        <f>YEAR(B4793)</f>
        <v/>
      </c>
      <c r="B4793">
        <f>'Input EIA Imports Petroleum'!A4792</f>
        <v/>
      </c>
      <c r="C4793">
        <f>'Input EIA Imports Petroleum'!K4792</f>
        <v/>
      </c>
      <c r="D4793">
        <f>'Input EIA Imports Petroleum'!L4792</f>
        <v/>
      </c>
      <c r="E4793">
        <f>VLOOKUP('Input EIA Imports Petroleum'!$E4792,'EIA Petroleum Classification'!$A:$B,2,FALSE)</f>
        <v/>
      </c>
    </row>
    <row r="4794" spans="1:5">
      <c r="A4794">
        <f>YEAR(B4794)</f>
        <v/>
      </c>
      <c r="B4794">
        <f>'Input EIA Imports Petroleum'!A4793</f>
        <v/>
      </c>
      <c r="C4794">
        <f>'Input EIA Imports Petroleum'!K4793</f>
        <v/>
      </c>
      <c r="D4794">
        <f>'Input EIA Imports Petroleum'!L4793</f>
        <v/>
      </c>
      <c r="E4794">
        <f>VLOOKUP('Input EIA Imports Petroleum'!$E4793,'EIA Petroleum Classification'!$A:$B,2,FALSE)</f>
        <v/>
      </c>
    </row>
    <row r="4795" spans="1:5">
      <c r="A4795">
        <f>YEAR(B4795)</f>
        <v/>
      </c>
      <c r="B4795">
        <f>'Input EIA Imports Petroleum'!A4794</f>
        <v/>
      </c>
      <c r="C4795">
        <f>'Input EIA Imports Petroleum'!K4794</f>
        <v/>
      </c>
      <c r="D4795">
        <f>'Input EIA Imports Petroleum'!L4794</f>
        <v/>
      </c>
      <c r="E4795">
        <f>VLOOKUP('Input EIA Imports Petroleum'!$E4794,'EIA Petroleum Classification'!$A:$B,2,FALSE)</f>
        <v/>
      </c>
    </row>
    <row r="4796" spans="1:5">
      <c r="A4796">
        <f>YEAR(B4796)</f>
        <v/>
      </c>
      <c r="B4796">
        <f>'Input EIA Imports Petroleum'!A4795</f>
        <v/>
      </c>
      <c r="C4796">
        <f>'Input EIA Imports Petroleum'!K4795</f>
        <v/>
      </c>
      <c r="D4796">
        <f>'Input EIA Imports Petroleum'!L4795</f>
        <v/>
      </c>
      <c r="E4796">
        <f>VLOOKUP('Input EIA Imports Petroleum'!$E4795,'EIA Petroleum Classification'!$A:$B,2,FALSE)</f>
        <v/>
      </c>
    </row>
    <row r="4797" spans="1:5">
      <c r="A4797">
        <f>YEAR(B4797)</f>
        <v/>
      </c>
      <c r="B4797">
        <f>'Input EIA Imports Petroleum'!A4796</f>
        <v/>
      </c>
      <c r="C4797">
        <f>'Input EIA Imports Petroleum'!K4796</f>
        <v/>
      </c>
      <c r="D4797">
        <f>'Input EIA Imports Petroleum'!L4796</f>
        <v/>
      </c>
      <c r="E4797">
        <f>VLOOKUP('Input EIA Imports Petroleum'!$E4796,'EIA Petroleum Classification'!$A:$B,2,FALSE)</f>
        <v/>
      </c>
    </row>
    <row r="4798" spans="1:5">
      <c r="A4798">
        <f>YEAR(B4798)</f>
        <v/>
      </c>
      <c r="B4798">
        <f>'Input EIA Imports Petroleum'!A4797</f>
        <v/>
      </c>
      <c r="C4798">
        <f>'Input EIA Imports Petroleum'!K4797</f>
        <v/>
      </c>
      <c r="D4798">
        <f>'Input EIA Imports Petroleum'!L4797</f>
        <v/>
      </c>
      <c r="E4798">
        <f>VLOOKUP('Input EIA Imports Petroleum'!$E4797,'EIA Petroleum Classification'!$A:$B,2,FALSE)</f>
        <v/>
      </c>
    </row>
    <row r="4799" spans="1:5">
      <c r="A4799">
        <f>YEAR(B4799)</f>
        <v/>
      </c>
      <c r="B4799">
        <f>'Input EIA Imports Petroleum'!A4798</f>
        <v/>
      </c>
      <c r="C4799">
        <f>'Input EIA Imports Petroleum'!K4798</f>
        <v/>
      </c>
      <c r="D4799">
        <f>'Input EIA Imports Petroleum'!L4798</f>
        <v/>
      </c>
      <c r="E4799">
        <f>VLOOKUP('Input EIA Imports Petroleum'!$E4798,'EIA Petroleum Classification'!$A:$B,2,FALSE)</f>
        <v/>
      </c>
    </row>
    <row r="4800" spans="1:5">
      <c r="A4800">
        <f>YEAR(B4800)</f>
        <v/>
      </c>
      <c r="B4800">
        <f>'Input EIA Imports Petroleum'!A4799</f>
        <v/>
      </c>
      <c r="C4800">
        <f>'Input EIA Imports Petroleum'!K4799</f>
        <v/>
      </c>
      <c r="D4800">
        <f>'Input EIA Imports Petroleum'!L4799</f>
        <v/>
      </c>
      <c r="E4800">
        <f>VLOOKUP('Input EIA Imports Petroleum'!$E4799,'EIA Petroleum Classification'!$A:$B,2,FALSE)</f>
        <v/>
      </c>
    </row>
    <row r="4801" spans="1:5">
      <c r="A4801">
        <f>YEAR(B4801)</f>
        <v/>
      </c>
      <c r="B4801">
        <f>'Input EIA Imports Petroleum'!A4800</f>
        <v/>
      </c>
      <c r="C4801">
        <f>'Input EIA Imports Petroleum'!K4800</f>
        <v/>
      </c>
      <c r="D4801">
        <f>'Input EIA Imports Petroleum'!L4800</f>
        <v/>
      </c>
      <c r="E4801">
        <f>VLOOKUP('Input EIA Imports Petroleum'!$E4800,'EIA Petroleum Classification'!$A:$B,2,FALSE)</f>
        <v/>
      </c>
    </row>
    <row r="4802" spans="1:5">
      <c r="A4802">
        <f>YEAR(B4802)</f>
        <v/>
      </c>
      <c r="B4802">
        <f>'Input EIA Imports Petroleum'!A4801</f>
        <v/>
      </c>
      <c r="C4802">
        <f>'Input EIA Imports Petroleum'!K4801</f>
        <v/>
      </c>
      <c r="D4802">
        <f>'Input EIA Imports Petroleum'!L4801</f>
        <v/>
      </c>
      <c r="E4802">
        <f>VLOOKUP('Input EIA Imports Petroleum'!$E4801,'EIA Petroleum Classification'!$A:$B,2,FALSE)</f>
        <v/>
      </c>
    </row>
    <row r="4803" spans="1:5">
      <c r="A4803">
        <f>YEAR(B4803)</f>
        <v/>
      </c>
      <c r="B4803">
        <f>'Input EIA Imports Petroleum'!A4802</f>
        <v/>
      </c>
      <c r="C4803">
        <f>'Input EIA Imports Petroleum'!K4802</f>
        <v/>
      </c>
      <c r="D4803">
        <f>'Input EIA Imports Petroleum'!L4802</f>
        <v/>
      </c>
      <c r="E4803">
        <f>VLOOKUP('Input EIA Imports Petroleum'!$E4802,'EIA Petroleum Classification'!$A:$B,2,FALSE)</f>
        <v/>
      </c>
    </row>
    <row r="4804" spans="1:5">
      <c r="A4804">
        <f>YEAR(B4804)</f>
        <v/>
      </c>
      <c r="B4804">
        <f>'Input EIA Imports Petroleum'!A4803</f>
        <v/>
      </c>
      <c r="C4804">
        <f>'Input EIA Imports Petroleum'!K4803</f>
        <v/>
      </c>
      <c r="D4804">
        <f>'Input EIA Imports Petroleum'!L4803</f>
        <v/>
      </c>
      <c r="E4804">
        <f>VLOOKUP('Input EIA Imports Petroleum'!$E4803,'EIA Petroleum Classification'!$A:$B,2,FALSE)</f>
        <v/>
      </c>
    </row>
    <row r="4805" spans="1:5">
      <c r="A4805">
        <f>YEAR(B4805)</f>
        <v/>
      </c>
      <c r="B4805">
        <f>'Input EIA Imports Petroleum'!A4804</f>
        <v/>
      </c>
      <c r="C4805">
        <f>'Input EIA Imports Petroleum'!K4804</f>
        <v/>
      </c>
      <c r="D4805">
        <f>'Input EIA Imports Petroleum'!L4804</f>
        <v/>
      </c>
      <c r="E4805">
        <f>VLOOKUP('Input EIA Imports Petroleum'!$E4804,'EIA Petroleum Classification'!$A:$B,2,FALSE)</f>
        <v/>
      </c>
    </row>
    <row r="4806" spans="1:5">
      <c r="A4806">
        <f>YEAR(B4806)</f>
        <v/>
      </c>
      <c r="B4806">
        <f>'Input EIA Imports Petroleum'!A4805</f>
        <v/>
      </c>
      <c r="C4806">
        <f>'Input EIA Imports Petroleum'!K4805</f>
        <v/>
      </c>
      <c r="D4806">
        <f>'Input EIA Imports Petroleum'!L4805</f>
        <v/>
      </c>
      <c r="E4806">
        <f>VLOOKUP('Input EIA Imports Petroleum'!$E4805,'EIA Petroleum Classification'!$A:$B,2,FALSE)</f>
        <v/>
      </c>
    </row>
    <row r="4807" spans="1:5">
      <c r="A4807">
        <f>YEAR(B4807)</f>
        <v/>
      </c>
      <c r="B4807">
        <f>'Input EIA Imports Petroleum'!A4806</f>
        <v/>
      </c>
      <c r="C4807">
        <f>'Input EIA Imports Petroleum'!K4806</f>
        <v/>
      </c>
      <c r="D4807">
        <f>'Input EIA Imports Petroleum'!L4806</f>
        <v/>
      </c>
      <c r="E4807">
        <f>VLOOKUP('Input EIA Imports Petroleum'!$E4806,'EIA Petroleum Classification'!$A:$B,2,FALSE)</f>
        <v/>
      </c>
    </row>
    <row r="4808" spans="1:5">
      <c r="A4808">
        <f>YEAR(B4808)</f>
        <v/>
      </c>
      <c r="B4808">
        <f>'Input EIA Imports Petroleum'!A4807</f>
        <v/>
      </c>
      <c r="C4808">
        <f>'Input EIA Imports Petroleum'!K4807</f>
        <v/>
      </c>
      <c r="D4808">
        <f>'Input EIA Imports Petroleum'!L4807</f>
        <v/>
      </c>
      <c r="E4808">
        <f>VLOOKUP('Input EIA Imports Petroleum'!$E4807,'EIA Petroleum Classification'!$A:$B,2,FALSE)</f>
        <v/>
      </c>
    </row>
    <row r="4809" spans="1:5">
      <c r="A4809">
        <f>YEAR(B4809)</f>
        <v/>
      </c>
      <c r="B4809">
        <f>'Input EIA Imports Petroleum'!A4808</f>
        <v/>
      </c>
      <c r="C4809">
        <f>'Input EIA Imports Petroleum'!K4808</f>
        <v/>
      </c>
      <c r="D4809">
        <f>'Input EIA Imports Petroleum'!L4808</f>
        <v/>
      </c>
      <c r="E4809">
        <f>VLOOKUP('Input EIA Imports Petroleum'!$E4808,'EIA Petroleum Classification'!$A:$B,2,FALSE)</f>
        <v/>
      </c>
    </row>
    <row r="4810" spans="1:5">
      <c r="A4810">
        <f>YEAR(B4810)</f>
        <v/>
      </c>
      <c r="B4810">
        <f>'Input EIA Imports Petroleum'!A4809</f>
        <v/>
      </c>
      <c r="C4810">
        <f>'Input EIA Imports Petroleum'!K4809</f>
        <v/>
      </c>
      <c r="D4810">
        <f>'Input EIA Imports Petroleum'!L4809</f>
        <v/>
      </c>
      <c r="E4810">
        <f>VLOOKUP('Input EIA Imports Petroleum'!$E4809,'EIA Petroleum Classification'!$A:$B,2,FALSE)</f>
        <v/>
      </c>
    </row>
    <row r="4811" spans="1:5">
      <c r="A4811">
        <f>YEAR(B4811)</f>
        <v/>
      </c>
      <c r="B4811">
        <f>'Input EIA Imports Petroleum'!A4810</f>
        <v/>
      </c>
      <c r="C4811">
        <f>'Input EIA Imports Petroleum'!K4810</f>
        <v/>
      </c>
      <c r="D4811">
        <f>'Input EIA Imports Petroleum'!L4810</f>
        <v/>
      </c>
      <c r="E4811">
        <f>VLOOKUP('Input EIA Imports Petroleum'!$E4810,'EIA Petroleum Classification'!$A:$B,2,FALSE)</f>
        <v/>
      </c>
    </row>
    <row r="4812" spans="1:5">
      <c r="A4812">
        <f>YEAR(B4812)</f>
        <v/>
      </c>
      <c r="B4812">
        <f>'Input EIA Imports Petroleum'!A4811</f>
        <v/>
      </c>
      <c r="C4812">
        <f>'Input EIA Imports Petroleum'!K4811</f>
        <v/>
      </c>
      <c r="D4812">
        <f>'Input EIA Imports Petroleum'!L4811</f>
        <v/>
      </c>
      <c r="E4812">
        <f>VLOOKUP('Input EIA Imports Petroleum'!$E4811,'EIA Petroleum Classification'!$A:$B,2,FALSE)</f>
        <v/>
      </c>
    </row>
    <row r="4813" spans="1:5">
      <c r="A4813">
        <f>YEAR(B4813)</f>
        <v/>
      </c>
      <c r="B4813">
        <f>'Input EIA Imports Petroleum'!A4812</f>
        <v/>
      </c>
      <c r="C4813">
        <f>'Input EIA Imports Petroleum'!K4812</f>
        <v/>
      </c>
      <c r="D4813">
        <f>'Input EIA Imports Petroleum'!L4812</f>
        <v/>
      </c>
      <c r="E4813">
        <f>VLOOKUP('Input EIA Imports Petroleum'!$E4812,'EIA Petroleum Classification'!$A:$B,2,FALSE)</f>
        <v/>
      </c>
    </row>
    <row r="4814" spans="1:5">
      <c r="A4814">
        <f>YEAR(B4814)</f>
        <v/>
      </c>
      <c r="B4814">
        <f>'Input EIA Imports Petroleum'!A4813</f>
        <v/>
      </c>
      <c r="C4814">
        <f>'Input EIA Imports Petroleum'!K4813</f>
        <v/>
      </c>
      <c r="D4814">
        <f>'Input EIA Imports Petroleum'!L4813</f>
        <v/>
      </c>
      <c r="E4814">
        <f>VLOOKUP('Input EIA Imports Petroleum'!$E4813,'EIA Petroleum Classification'!$A:$B,2,FALSE)</f>
        <v/>
      </c>
    </row>
    <row r="4815" spans="1:5">
      <c r="A4815">
        <f>YEAR(B4815)</f>
        <v/>
      </c>
      <c r="B4815">
        <f>'Input EIA Imports Petroleum'!A4814</f>
        <v/>
      </c>
      <c r="C4815">
        <f>'Input EIA Imports Petroleum'!K4814</f>
        <v/>
      </c>
      <c r="D4815">
        <f>'Input EIA Imports Petroleum'!L4814</f>
        <v/>
      </c>
      <c r="E4815">
        <f>VLOOKUP('Input EIA Imports Petroleum'!$E4814,'EIA Petroleum Classification'!$A:$B,2,FALSE)</f>
        <v/>
      </c>
    </row>
    <row r="4816" spans="1:5">
      <c r="A4816">
        <f>YEAR(B4816)</f>
        <v/>
      </c>
      <c r="B4816">
        <f>'Input EIA Imports Petroleum'!A4815</f>
        <v/>
      </c>
      <c r="C4816">
        <f>'Input EIA Imports Petroleum'!K4815</f>
        <v/>
      </c>
      <c r="D4816">
        <f>'Input EIA Imports Petroleum'!L4815</f>
        <v/>
      </c>
      <c r="E4816">
        <f>VLOOKUP('Input EIA Imports Petroleum'!$E4815,'EIA Petroleum Classification'!$A:$B,2,FALSE)</f>
        <v/>
      </c>
    </row>
    <row r="4817" spans="1:5">
      <c r="A4817">
        <f>YEAR(B4817)</f>
        <v/>
      </c>
      <c r="B4817">
        <f>'Input EIA Imports Petroleum'!A4816</f>
        <v/>
      </c>
      <c r="C4817">
        <f>'Input EIA Imports Petroleum'!K4816</f>
        <v/>
      </c>
      <c r="D4817">
        <f>'Input EIA Imports Petroleum'!L4816</f>
        <v/>
      </c>
      <c r="E4817">
        <f>VLOOKUP('Input EIA Imports Petroleum'!$E4816,'EIA Petroleum Classification'!$A:$B,2,FALSE)</f>
        <v/>
      </c>
    </row>
    <row r="4818" spans="1:5">
      <c r="A4818">
        <f>YEAR(B4818)</f>
        <v/>
      </c>
      <c r="B4818">
        <f>'Input EIA Imports Petroleum'!A4817</f>
        <v/>
      </c>
      <c r="C4818">
        <f>'Input EIA Imports Petroleum'!K4817</f>
        <v/>
      </c>
      <c r="D4818">
        <f>'Input EIA Imports Petroleum'!L4817</f>
        <v/>
      </c>
      <c r="E4818">
        <f>VLOOKUP('Input EIA Imports Petroleum'!$E4817,'EIA Petroleum Classification'!$A:$B,2,FALSE)</f>
        <v/>
      </c>
    </row>
    <row r="4819" spans="1:5">
      <c r="A4819">
        <f>YEAR(B4819)</f>
        <v/>
      </c>
      <c r="B4819">
        <f>'Input EIA Imports Petroleum'!A4818</f>
        <v/>
      </c>
      <c r="C4819">
        <f>'Input EIA Imports Petroleum'!K4818</f>
        <v/>
      </c>
      <c r="D4819">
        <f>'Input EIA Imports Petroleum'!L4818</f>
        <v/>
      </c>
      <c r="E4819">
        <f>VLOOKUP('Input EIA Imports Petroleum'!$E4818,'EIA Petroleum Classification'!$A:$B,2,FALSE)</f>
        <v/>
      </c>
    </row>
    <row r="4820" spans="1:5">
      <c r="A4820">
        <f>YEAR(B4820)</f>
        <v/>
      </c>
      <c r="B4820">
        <f>'Input EIA Imports Petroleum'!A4819</f>
        <v/>
      </c>
      <c r="C4820">
        <f>'Input EIA Imports Petroleum'!K4819</f>
        <v/>
      </c>
      <c r="D4820">
        <f>'Input EIA Imports Petroleum'!L4819</f>
        <v/>
      </c>
      <c r="E4820">
        <f>VLOOKUP('Input EIA Imports Petroleum'!$E4819,'EIA Petroleum Classification'!$A:$B,2,FALSE)</f>
        <v/>
      </c>
    </row>
    <row r="4821" spans="1:5">
      <c r="A4821">
        <f>YEAR(B4821)</f>
        <v/>
      </c>
      <c r="B4821">
        <f>'Input EIA Imports Petroleum'!A4820</f>
        <v/>
      </c>
      <c r="C4821">
        <f>'Input EIA Imports Petroleum'!K4820</f>
        <v/>
      </c>
      <c r="D4821">
        <f>'Input EIA Imports Petroleum'!L4820</f>
        <v/>
      </c>
      <c r="E4821">
        <f>VLOOKUP('Input EIA Imports Petroleum'!$E4820,'EIA Petroleum Classification'!$A:$B,2,FALSE)</f>
        <v/>
      </c>
    </row>
    <row r="4822" spans="1:5">
      <c r="A4822">
        <f>YEAR(B4822)</f>
        <v/>
      </c>
      <c r="B4822">
        <f>'Input EIA Imports Petroleum'!A4821</f>
        <v/>
      </c>
      <c r="C4822">
        <f>'Input EIA Imports Petroleum'!K4821</f>
        <v/>
      </c>
      <c r="D4822">
        <f>'Input EIA Imports Petroleum'!L4821</f>
        <v/>
      </c>
      <c r="E4822">
        <f>VLOOKUP('Input EIA Imports Petroleum'!$E4821,'EIA Petroleum Classification'!$A:$B,2,FALSE)</f>
        <v/>
      </c>
    </row>
    <row r="4823" spans="1:5">
      <c r="A4823">
        <f>YEAR(B4823)</f>
        <v/>
      </c>
      <c r="B4823">
        <f>'Input EIA Imports Petroleum'!A4822</f>
        <v/>
      </c>
      <c r="C4823">
        <f>'Input EIA Imports Petroleum'!K4822</f>
        <v/>
      </c>
      <c r="D4823">
        <f>'Input EIA Imports Petroleum'!L4822</f>
        <v/>
      </c>
      <c r="E4823">
        <f>VLOOKUP('Input EIA Imports Petroleum'!$E4822,'EIA Petroleum Classification'!$A:$B,2,FALSE)</f>
        <v/>
      </c>
    </row>
    <row r="4824" spans="1:5">
      <c r="A4824">
        <f>YEAR(B4824)</f>
        <v/>
      </c>
      <c r="B4824">
        <f>'Input EIA Imports Petroleum'!A4823</f>
        <v/>
      </c>
      <c r="C4824">
        <f>'Input EIA Imports Petroleum'!K4823</f>
        <v/>
      </c>
      <c r="D4824">
        <f>'Input EIA Imports Petroleum'!L4823</f>
        <v/>
      </c>
      <c r="E4824">
        <f>VLOOKUP('Input EIA Imports Petroleum'!$E4823,'EIA Petroleum Classification'!$A:$B,2,FALSE)</f>
        <v/>
      </c>
    </row>
    <row r="4825" spans="1:5">
      <c r="A4825">
        <f>YEAR(B4825)</f>
        <v/>
      </c>
      <c r="B4825">
        <f>'Input EIA Imports Petroleum'!A4824</f>
        <v/>
      </c>
      <c r="C4825">
        <f>'Input EIA Imports Petroleum'!K4824</f>
        <v/>
      </c>
      <c r="D4825">
        <f>'Input EIA Imports Petroleum'!L4824</f>
        <v/>
      </c>
      <c r="E4825">
        <f>VLOOKUP('Input EIA Imports Petroleum'!$E4824,'EIA Petroleum Classification'!$A:$B,2,FALSE)</f>
        <v/>
      </c>
    </row>
    <row r="4826" spans="1:5">
      <c r="A4826">
        <f>YEAR(B4826)</f>
        <v/>
      </c>
      <c r="B4826">
        <f>'Input EIA Imports Petroleum'!A4825</f>
        <v/>
      </c>
      <c r="C4826">
        <f>'Input EIA Imports Petroleum'!K4825</f>
        <v/>
      </c>
      <c r="D4826">
        <f>'Input EIA Imports Petroleum'!L4825</f>
        <v/>
      </c>
      <c r="E4826">
        <f>VLOOKUP('Input EIA Imports Petroleum'!$E4825,'EIA Petroleum Classification'!$A:$B,2,FALSE)</f>
        <v/>
      </c>
    </row>
    <row r="4827" spans="1:5">
      <c r="A4827">
        <f>YEAR(B4827)</f>
        <v/>
      </c>
      <c r="B4827">
        <f>'Input EIA Imports Petroleum'!A4826</f>
        <v/>
      </c>
      <c r="C4827">
        <f>'Input EIA Imports Petroleum'!K4826</f>
        <v/>
      </c>
      <c r="D4827">
        <f>'Input EIA Imports Petroleum'!L4826</f>
        <v/>
      </c>
      <c r="E4827">
        <f>VLOOKUP('Input EIA Imports Petroleum'!$E4826,'EIA Petroleum Classification'!$A:$B,2,FALSE)</f>
        <v/>
      </c>
    </row>
    <row r="4828" spans="1:5">
      <c r="A4828">
        <f>YEAR(B4828)</f>
        <v/>
      </c>
      <c r="B4828">
        <f>'Input EIA Imports Petroleum'!A4827</f>
        <v/>
      </c>
      <c r="C4828">
        <f>'Input EIA Imports Petroleum'!K4827</f>
        <v/>
      </c>
      <c r="D4828">
        <f>'Input EIA Imports Petroleum'!L4827</f>
        <v/>
      </c>
      <c r="E4828">
        <f>VLOOKUP('Input EIA Imports Petroleum'!$E4827,'EIA Petroleum Classification'!$A:$B,2,FALSE)</f>
        <v/>
      </c>
    </row>
    <row r="4829" spans="1:5">
      <c r="A4829">
        <f>YEAR(B4829)</f>
        <v/>
      </c>
      <c r="B4829">
        <f>'Input EIA Imports Petroleum'!A4828</f>
        <v/>
      </c>
      <c r="C4829">
        <f>'Input EIA Imports Petroleum'!K4828</f>
        <v/>
      </c>
      <c r="D4829">
        <f>'Input EIA Imports Petroleum'!L4828</f>
        <v/>
      </c>
      <c r="E4829">
        <f>VLOOKUP('Input EIA Imports Petroleum'!$E4828,'EIA Petroleum Classification'!$A:$B,2,FALSE)</f>
        <v/>
      </c>
    </row>
    <row r="4830" spans="1:5">
      <c r="A4830">
        <f>YEAR(B4830)</f>
        <v/>
      </c>
      <c r="B4830">
        <f>'Input EIA Imports Petroleum'!A4829</f>
        <v/>
      </c>
      <c r="C4830">
        <f>'Input EIA Imports Petroleum'!K4829</f>
        <v/>
      </c>
      <c r="D4830">
        <f>'Input EIA Imports Petroleum'!L4829</f>
        <v/>
      </c>
      <c r="E4830">
        <f>VLOOKUP('Input EIA Imports Petroleum'!$E4829,'EIA Petroleum Classification'!$A:$B,2,FALSE)</f>
        <v/>
      </c>
    </row>
    <row r="4831" spans="1:5">
      <c r="A4831">
        <f>YEAR(B4831)</f>
        <v/>
      </c>
      <c r="B4831">
        <f>'Input EIA Imports Petroleum'!A4830</f>
        <v/>
      </c>
      <c r="C4831">
        <f>'Input EIA Imports Petroleum'!K4830</f>
        <v/>
      </c>
      <c r="D4831">
        <f>'Input EIA Imports Petroleum'!L4830</f>
        <v/>
      </c>
      <c r="E4831">
        <f>VLOOKUP('Input EIA Imports Petroleum'!$E4830,'EIA Petroleum Classification'!$A:$B,2,FALSE)</f>
        <v/>
      </c>
    </row>
    <row r="4832" spans="1:5">
      <c r="A4832">
        <f>YEAR(B4832)</f>
        <v/>
      </c>
      <c r="B4832">
        <f>'Input EIA Imports Petroleum'!A4831</f>
        <v/>
      </c>
      <c r="C4832">
        <f>'Input EIA Imports Petroleum'!K4831</f>
        <v/>
      </c>
      <c r="D4832">
        <f>'Input EIA Imports Petroleum'!L4831</f>
        <v/>
      </c>
      <c r="E4832">
        <f>VLOOKUP('Input EIA Imports Petroleum'!$E4831,'EIA Petroleum Classification'!$A:$B,2,FALSE)</f>
        <v/>
      </c>
    </row>
    <row r="4833" spans="1:5">
      <c r="A4833">
        <f>YEAR(B4833)</f>
        <v/>
      </c>
      <c r="B4833">
        <f>'Input EIA Imports Petroleum'!A4832</f>
        <v/>
      </c>
      <c r="C4833">
        <f>'Input EIA Imports Petroleum'!K4832</f>
        <v/>
      </c>
      <c r="D4833">
        <f>'Input EIA Imports Petroleum'!L4832</f>
        <v/>
      </c>
      <c r="E4833">
        <f>VLOOKUP('Input EIA Imports Petroleum'!$E4832,'EIA Petroleum Classification'!$A:$B,2,FALSE)</f>
        <v/>
      </c>
    </row>
    <row r="4834" spans="1:5">
      <c r="A4834">
        <f>YEAR(B4834)</f>
        <v/>
      </c>
      <c r="B4834">
        <f>'Input EIA Imports Petroleum'!A4833</f>
        <v/>
      </c>
      <c r="C4834">
        <f>'Input EIA Imports Petroleum'!K4833</f>
        <v/>
      </c>
      <c r="D4834">
        <f>'Input EIA Imports Petroleum'!L4833</f>
        <v/>
      </c>
      <c r="E4834">
        <f>VLOOKUP('Input EIA Imports Petroleum'!$E4833,'EIA Petroleum Classification'!$A:$B,2,FALSE)</f>
        <v/>
      </c>
    </row>
    <row r="4835" spans="1:5">
      <c r="A4835">
        <f>YEAR(B4835)</f>
        <v/>
      </c>
      <c r="B4835">
        <f>'Input EIA Imports Petroleum'!A4834</f>
        <v/>
      </c>
      <c r="C4835">
        <f>'Input EIA Imports Petroleum'!K4834</f>
        <v/>
      </c>
      <c r="D4835">
        <f>'Input EIA Imports Petroleum'!L4834</f>
        <v/>
      </c>
      <c r="E4835">
        <f>VLOOKUP('Input EIA Imports Petroleum'!$E4834,'EIA Petroleum Classification'!$A:$B,2,FALSE)</f>
        <v/>
      </c>
    </row>
    <row r="4836" spans="1:5">
      <c r="A4836">
        <f>YEAR(B4836)</f>
        <v/>
      </c>
      <c r="B4836">
        <f>'Input EIA Imports Petroleum'!A4835</f>
        <v/>
      </c>
      <c r="C4836">
        <f>'Input EIA Imports Petroleum'!K4835</f>
        <v/>
      </c>
      <c r="D4836">
        <f>'Input EIA Imports Petroleum'!L4835</f>
        <v/>
      </c>
      <c r="E4836">
        <f>VLOOKUP('Input EIA Imports Petroleum'!$E4835,'EIA Petroleum Classification'!$A:$B,2,FALSE)</f>
        <v/>
      </c>
    </row>
    <row r="4837" spans="1:5">
      <c r="A4837">
        <f>YEAR(B4837)</f>
        <v/>
      </c>
      <c r="B4837">
        <f>'Input EIA Imports Petroleum'!A4836</f>
        <v/>
      </c>
      <c r="C4837">
        <f>'Input EIA Imports Petroleum'!K4836</f>
        <v/>
      </c>
      <c r="D4837">
        <f>'Input EIA Imports Petroleum'!L4836</f>
        <v/>
      </c>
      <c r="E4837">
        <f>VLOOKUP('Input EIA Imports Petroleum'!$E4836,'EIA Petroleum Classification'!$A:$B,2,FALSE)</f>
        <v/>
      </c>
    </row>
    <row r="4838" spans="1:5">
      <c r="A4838">
        <f>YEAR(B4838)</f>
        <v/>
      </c>
      <c r="B4838">
        <f>'Input EIA Imports Petroleum'!A4837</f>
        <v/>
      </c>
      <c r="C4838">
        <f>'Input EIA Imports Petroleum'!K4837</f>
        <v/>
      </c>
      <c r="D4838">
        <f>'Input EIA Imports Petroleum'!L4837</f>
        <v/>
      </c>
      <c r="E4838">
        <f>VLOOKUP('Input EIA Imports Petroleum'!$E4837,'EIA Petroleum Classification'!$A:$B,2,FALSE)</f>
        <v/>
      </c>
    </row>
    <row r="4839" spans="1:5">
      <c r="A4839">
        <f>YEAR(B4839)</f>
        <v/>
      </c>
      <c r="B4839">
        <f>'Input EIA Imports Petroleum'!A4838</f>
        <v/>
      </c>
      <c r="C4839">
        <f>'Input EIA Imports Petroleum'!K4838</f>
        <v/>
      </c>
      <c r="D4839">
        <f>'Input EIA Imports Petroleum'!L4838</f>
        <v/>
      </c>
      <c r="E4839">
        <f>VLOOKUP('Input EIA Imports Petroleum'!$E4838,'EIA Petroleum Classification'!$A:$B,2,FALSE)</f>
        <v/>
      </c>
    </row>
    <row r="4840" spans="1:5">
      <c r="A4840">
        <f>YEAR(B4840)</f>
        <v/>
      </c>
      <c r="B4840">
        <f>'Input EIA Imports Petroleum'!A4839</f>
        <v/>
      </c>
      <c r="C4840">
        <f>'Input EIA Imports Petroleum'!K4839</f>
        <v/>
      </c>
      <c r="D4840">
        <f>'Input EIA Imports Petroleum'!L4839</f>
        <v/>
      </c>
      <c r="E4840">
        <f>VLOOKUP('Input EIA Imports Petroleum'!$E4839,'EIA Petroleum Classification'!$A:$B,2,FALSE)</f>
        <v/>
      </c>
    </row>
    <row r="4841" spans="1:5">
      <c r="A4841">
        <f>YEAR(B4841)</f>
        <v/>
      </c>
      <c r="B4841">
        <f>'Input EIA Imports Petroleum'!A4840</f>
        <v/>
      </c>
      <c r="C4841">
        <f>'Input EIA Imports Petroleum'!K4840</f>
        <v/>
      </c>
      <c r="D4841">
        <f>'Input EIA Imports Petroleum'!L4840</f>
        <v/>
      </c>
      <c r="E4841">
        <f>VLOOKUP('Input EIA Imports Petroleum'!$E4840,'EIA Petroleum Classification'!$A:$B,2,FALSE)</f>
        <v/>
      </c>
    </row>
    <row r="4842" spans="1:5">
      <c r="A4842">
        <f>YEAR(B4842)</f>
        <v/>
      </c>
      <c r="B4842">
        <f>'Input EIA Imports Petroleum'!A4841</f>
        <v/>
      </c>
      <c r="C4842">
        <f>'Input EIA Imports Petroleum'!K4841</f>
        <v/>
      </c>
      <c r="D4842">
        <f>'Input EIA Imports Petroleum'!L4841</f>
        <v/>
      </c>
      <c r="E4842">
        <f>VLOOKUP('Input EIA Imports Petroleum'!$E4841,'EIA Petroleum Classification'!$A:$B,2,FALSE)</f>
        <v/>
      </c>
    </row>
    <row r="4843" spans="1:5">
      <c r="A4843">
        <f>YEAR(B4843)</f>
        <v/>
      </c>
      <c r="B4843">
        <f>'Input EIA Imports Petroleum'!A4842</f>
        <v/>
      </c>
      <c r="C4843">
        <f>'Input EIA Imports Petroleum'!K4842</f>
        <v/>
      </c>
      <c r="D4843">
        <f>'Input EIA Imports Petroleum'!L4842</f>
        <v/>
      </c>
      <c r="E4843">
        <f>VLOOKUP('Input EIA Imports Petroleum'!$E4842,'EIA Petroleum Classification'!$A:$B,2,FALSE)</f>
        <v/>
      </c>
    </row>
    <row r="4844" spans="1:5">
      <c r="A4844">
        <f>YEAR(B4844)</f>
        <v/>
      </c>
      <c r="B4844">
        <f>'Input EIA Imports Petroleum'!A4843</f>
        <v/>
      </c>
      <c r="C4844">
        <f>'Input EIA Imports Petroleum'!K4843</f>
        <v/>
      </c>
      <c r="D4844">
        <f>'Input EIA Imports Petroleum'!L4843</f>
        <v/>
      </c>
      <c r="E4844">
        <f>VLOOKUP('Input EIA Imports Petroleum'!$E4843,'EIA Petroleum Classification'!$A:$B,2,FALSE)</f>
        <v/>
      </c>
    </row>
    <row r="4845" spans="1:5">
      <c r="A4845">
        <f>YEAR(B4845)</f>
        <v/>
      </c>
      <c r="B4845">
        <f>'Input EIA Imports Petroleum'!A4844</f>
        <v/>
      </c>
      <c r="C4845">
        <f>'Input EIA Imports Petroleum'!K4844</f>
        <v/>
      </c>
      <c r="D4845">
        <f>'Input EIA Imports Petroleum'!L4844</f>
        <v/>
      </c>
      <c r="E4845">
        <f>VLOOKUP('Input EIA Imports Petroleum'!$E4844,'EIA Petroleum Classification'!$A:$B,2,FALSE)</f>
        <v/>
      </c>
    </row>
    <row r="4846" spans="1:5">
      <c r="A4846">
        <f>YEAR(B4846)</f>
        <v/>
      </c>
      <c r="B4846">
        <f>'Input EIA Imports Petroleum'!A4845</f>
        <v/>
      </c>
      <c r="C4846">
        <f>'Input EIA Imports Petroleum'!K4845</f>
        <v/>
      </c>
      <c r="D4846">
        <f>'Input EIA Imports Petroleum'!L4845</f>
        <v/>
      </c>
      <c r="E4846">
        <f>VLOOKUP('Input EIA Imports Petroleum'!$E4845,'EIA Petroleum Classification'!$A:$B,2,FALSE)</f>
        <v/>
      </c>
    </row>
    <row r="4847" spans="1:5">
      <c r="A4847">
        <f>YEAR(B4847)</f>
        <v/>
      </c>
      <c r="B4847">
        <f>'Input EIA Imports Petroleum'!A4846</f>
        <v/>
      </c>
      <c r="C4847">
        <f>'Input EIA Imports Petroleum'!K4846</f>
        <v/>
      </c>
      <c r="D4847">
        <f>'Input EIA Imports Petroleum'!L4846</f>
        <v/>
      </c>
      <c r="E4847">
        <f>VLOOKUP('Input EIA Imports Petroleum'!$E4846,'EIA Petroleum Classification'!$A:$B,2,FALSE)</f>
        <v/>
      </c>
    </row>
    <row r="4848" spans="1:5">
      <c r="A4848">
        <f>YEAR(B4848)</f>
        <v/>
      </c>
      <c r="B4848">
        <f>'Input EIA Imports Petroleum'!A4847</f>
        <v/>
      </c>
      <c r="C4848">
        <f>'Input EIA Imports Petroleum'!K4847</f>
        <v/>
      </c>
      <c r="D4848">
        <f>'Input EIA Imports Petroleum'!L4847</f>
        <v/>
      </c>
      <c r="E4848">
        <f>VLOOKUP('Input EIA Imports Petroleum'!$E4847,'EIA Petroleum Classification'!$A:$B,2,FALSE)</f>
        <v/>
      </c>
    </row>
    <row r="4849" spans="1:5">
      <c r="A4849">
        <f>YEAR(B4849)</f>
        <v/>
      </c>
      <c r="B4849">
        <f>'Input EIA Imports Petroleum'!A4848</f>
        <v/>
      </c>
      <c r="C4849">
        <f>'Input EIA Imports Petroleum'!K4848</f>
        <v/>
      </c>
      <c r="D4849">
        <f>'Input EIA Imports Petroleum'!L4848</f>
        <v/>
      </c>
      <c r="E4849">
        <f>VLOOKUP('Input EIA Imports Petroleum'!$E4848,'EIA Petroleum Classification'!$A:$B,2,FALSE)</f>
        <v/>
      </c>
    </row>
    <row r="4850" spans="1:5">
      <c r="A4850">
        <f>YEAR(B4850)</f>
        <v/>
      </c>
      <c r="B4850">
        <f>'Input EIA Imports Petroleum'!A4849</f>
        <v/>
      </c>
      <c r="C4850">
        <f>'Input EIA Imports Petroleum'!K4849</f>
        <v/>
      </c>
      <c r="D4850">
        <f>'Input EIA Imports Petroleum'!L4849</f>
        <v/>
      </c>
      <c r="E4850">
        <f>VLOOKUP('Input EIA Imports Petroleum'!$E4849,'EIA Petroleum Classification'!$A:$B,2,FALSE)</f>
        <v/>
      </c>
    </row>
    <row r="4851" spans="1:5">
      <c r="A4851">
        <f>YEAR(B4851)</f>
        <v/>
      </c>
      <c r="B4851">
        <f>'Input EIA Imports Petroleum'!A4850</f>
        <v/>
      </c>
      <c r="C4851">
        <f>'Input EIA Imports Petroleum'!K4850</f>
        <v/>
      </c>
      <c r="D4851">
        <f>'Input EIA Imports Petroleum'!L4850</f>
        <v/>
      </c>
      <c r="E4851">
        <f>VLOOKUP('Input EIA Imports Petroleum'!$E4850,'EIA Petroleum Classification'!$A:$B,2,FALSE)</f>
        <v/>
      </c>
    </row>
    <row r="4852" spans="1:5">
      <c r="A4852">
        <f>YEAR(B4852)</f>
        <v/>
      </c>
      <c r="B4852">
        <f>'Input EIA Imports Petroleum'!A4851</f>
        <v/>
      </c>
      <c r="C4852">
        <f>'Input EIA Imports Petroleum'!K4851</f>
        <v/>
      </c>
      <c r="D4852">
        <f>'Input EIA Imports Petroleum'!L4851</f>
        <v/>
      </c>
      <c r="E4852">
        <f>VLOOKUP('Input EIA Imports Petroleum'!$E4851,'EIA Petroleum Classification'!$A:$B,2,FALSE)</f>
        <v/>
      </c>
    </row>
    <row r="4853" spans="1:5">
      <c r="A4853">
        <f>YEAR(B4853)</f>
        <v/>
      </c>
      <c r="B4853">
        <f>'Input EIA Imports Petroleum'!A4852</f>
        <v/>
      </c>
      <c r="C4853">
        <f>'Input EIA Imports Petroleum'!K4852</f>
        <v/>
      </c>
      <c r="D4853">
        <f>'Input EIA Imports Petroleum'!L4852</f>
        <v/>
      </c>
      <c r="E4853">
        <f>VLOOKUP('Input EIA Imports Petroleum'!$E4852,'EIA Petroleum Classification'!$A:$B,2,FALSE)</f>
        <v/>
      </c>
    </row>
    <row r="4854" spans="1:5">
      <c r="A4854">
        <f>YEAR(B4854)</f>
        <v/>
      </c>
      <c r="B4854">
        <f>'Input EIA Imports Petroleum'!A4853</f>
        <v/>
      </c>
      <c r="C4854">
        <f>'Input EIA Imports Petroleum'!K4853</f>
        <v/>
      </c>
      <c r="D4854">
        <f>'Input EIA Imports Petroleum'!L4853</f>
        <v/>
      </c>
      <c r="E4854">
        <f>VLOOKUP('Input EIA Imports Petroleum'!$E4853,'EIA Petroleum Classification'!$A:$B,2,FALSE)</f>
        <v/>
      </c>
    </row>
    <row r="4855" spans="1:5">
      <c r="A4855">
        <f>YEAR(B4855)</f>
        <v/>
      </c>
      <c r="B4855">
        <f>'Input EIA Imports Petroleum'!A4854</f>
        <v/>
      </c>
      <c r="C4855">
        <f>'Input EIA Imports Petroleum'!K4854</f>
        <v/>
      </c>
      <c r="D4855">
        <f>'Input EIA Imports Petroleum'!L4854</f>
        <v/>
      </c>
      <c r="E4855">
        <f>VLOOKUP('Input EIA Imports Petroleum'!$E4854,'EIA Petroleum Classification'!$A:$B,2,FALSE)</f>
        <v/>
      </c>
    </row>
    <row r="4856" spans="1:5">
      <c r="A4856">
        <f>YEAR(B4856)</f>
        <v/>
      </c>
      <c r="B4856">
        <f>'Input EIA Imports Petroleum'!A4855</f>
        <v/>
      </c>
      <c r="C4856">
        <f>'Input EIA Imports Petroleum'!K4855</f>
        <v/>
      </c>
      <c r="D4856">
        <f>'Input EIA Imports Petroleum'!L4855</f>
        <v/>
      </c>
      <c r="E4856">
        <f>VLOOKUP('Input EIA Imports Petroleum'!$E4855,'EIA Petroleum Classification'!$A:$B,2,FALSE)</f>
        <v/>
      </c>
    </row>
    <row r="4857" spans="1:5">
      <c r="A4857">
        <f>YEAR(B4857)</f>
        <v/>
      </c>
      <c r="B4857">
        <f>'Input EIA Imports Petroleum'!A4856</f>
        <v/>
      </c>
      <c r="C4857">
        <f>'Input EIA Imports Petroleum'!K4856</f>
        <v/>
      </c>
      <c r="D4857">
        <f>'Input EIA Imports Petroleum'!L4856</f>
        <v/>
      </c>
      <c r="E4857">
        <f>VLOOKUP('Input EIA Imports Petroleum'!$E4856,'EIA Petroleum Classification'!$A:$B,2,FALSE)</f>
        <v/>
      </c>
    </row>
    <row r="4858" spans="1:5">
      <c r="A4858">
        <f>YEAR(B4858)</f>
        <v/>
      </c>
      <c r="B4858">
        <f>'Input EIA Imports Petroleum'!A4857</f>
        <v/>
      </c>
      <c r="C4858">
        <f>'Input EIA Imports Petroleum'!K4857</f>
        <v/>
      </c>
      <c r="D4858">
        <f>'Input EIA Imports Petroleum'!L4857</f>
        <v/>
      </c>
      <c r="E4858">
        <f>VLOOKUP('Input EIA Imports Petroleum'!$E4857,'EIA Petroleum Classification'!$A:$B,2,FALSE)</f>
        <v/>
      </c>
    </row>
    <row r="4859" spans="1:5">
      <c r="A4859">
        <f>YEAR(B4859)</f>
        <v/>
      </c>
      <c r="B4859">
        <f>'Input EIA Imports Petroleum'!A4858</f>
        <v/>
      </c>
      <c r="C4859">
        <f>'Input EIA Imports Petroleum'!K4858</f>
        <v/>
      </c>
      <c r="D4859">
        <f>'Input EIA Imports Petroleum'!L4858</f>
        <v/>
      </c>
      <c r="E4859">
        <f>VLOOKUP('Input EIA Imports Petroleum'!$E4858,'EIA Petroleum Classification'!$A:$B,2,FALSE)</f>
        <v/>
      </c>
    </row>
    <row r="4860" spans="1:5">
      <c r="A4860">
        <f>YEAR(B4860)</f>
        <v/>
      </c>
      <c r="B4860">
        <f>'Input EIA Imports Petroleum'!A4859</f>
        <v/>
      </c>
      <c r="C4860">
        <f>'Input EIA Imports Petroleum'!K4859</f>
        <v/>
      </c>
      <c r="D4860">
        <f>'Input EIA Imports Petroleum'!L4859</f>
        <v/>
      </c>
      <c r="E4860">
        <f>VLOOKUP('Input EIA Imports Petroleum'!$E4859,'EIA Petroleum Classification'!$A:$B,2,FALSE)</f>
        <v/>
      </c>
    </row>
    <row r="4861" spans="1:5">
      <c r="A4861">
        <f>YEAR(B4861)</f>
        <v/>
      </c>
      <c r="B4861">
        <f>'Input EIA Imports Petroleum'!A4860</f>
        <v/>
      </c>
      <c r="C4861">
        <f>'Input EIA Imports Petroleum'!K4860</f>
        <v/>
      </c>
      <c r="D4861">
        <f>'Input EIA Imports Petroleum'!L4860</f>
        <v/>
      </c>
      <c r="E4861">
        <f>VLOOKUP('Input EIA Imports Petroleum'!$E4860,'EIA Petroleum Classification'!$A:$B,2,FALSE)</f>
        <v/>
      </c>
    </row>
    <row r="4862" spans="1:5">
      <c r="A4862">
        <f>YEAR(B4862)</f>
        <v/>
      </c>
      <c r="B4862">
        <f>'Input EIA Imports Petroleum'!A4861</f>
        <v/>
      </c>
      <c r="C4862">
        <f>'Input EIA Imports Petroleum'!K4861</f>
        <v/>
      </c>
      <c r="D4862">
        <f>'Input EIA Imports Petroleum'!L4861</f>
        <v/>
      </c>
      <c r="E4862">
        <f>VLOOKUP('Input EIA Imports Petroleum'!$E4861,'EIA Petroleum Classification'!$A:$B,2,FALSE)</f>
        <v/>
      </c>
    </row>
    <row r="4863" spans="1:5">
      <c r="A4863">
        <f>YEAR(B4863)</f>
        <v/>
      </c>
      <c r="B4863">
        <f>'Input EIA Imports Petroleum'!A4862</f>
        <v/>
      </c>
      <c r="C4863">
        <f>'Input EIA Imports Petroleum'!K4862</f>
        <v/>
      </c>
      <c r="D4863">
        <f>'Input EIA Imports Petroleum'!L4862</f>
        <v/>
      </c>
      <c r="E4863">
        <f>VLOOKUP('Input EIA Imports Petroleum'!$E4862,'EIA Petroleum Classification'!$A:$B,2,FALSE)</f>
        <v/>
      </c>
    </row>
    <row r="4864" spans="1:5">
      <c r="A4864">
        <f>YEAR(B4864)</f>
        <v/>
      </c>
      <c r="B4864">
        <f>'Input EIA Imports Petroleum'!A4863</f>
        <v/>
      </c>
      <c r="C4864">
        <f>'Input EIA Imports Petroleum'!K4863</f>
        <v/>
      </c>
      <c r="D4864">
        <f>'Input EIA Imports Petroleum'!L4863</f>
        <v/>
      </c>
      <c r="E4864">
        <f>VLOOKUP('Input EIA Imports Petroleum'!$E4863,'EIA Petroleum Classification'!$A:$B,2,FALSE)</f>
        <v/>
      </c>
    </row>
    <row r="4865" spans="1:5">
      <c r="A4865">
        <f>YEAR(B4865)</f>
        <v/>
      </c>
      <c r="B4865">
        <f>'Input EIA Imports Petroleum'!A4864</f>
        <v/>
      </c>
      <c r="C4865">
        <f>'Input EIA Imports Petroleum'!K4864</f>
        <v/>
      </c>
      <c r="D4865">
        <f>'Input EIA Imports Petroleum'!L4864</f>
        <v/>
      </c>
      <c r="E4865">
        <f>VLOOKUP('Input EIA Imports Petroleum'!$E4864,'EIA Petroleum Classification'!$A:$B,2,FALSE)</f>
        <v/>
      </c>
    </row>
    <row r="4866" spans="1:5">
      <c r="A4866">
        <f>YEAR(B4866)</f>
        <v/>
      </c>
      <c r="B4866">
        <f>'Input EIA Imports Petroleum'!A4865</f>
        <v/>
      </c>
      <c r="C4866">
        <f>'Input EIA Imports Petroleum'!K4865</f>
        <v/>
      </c>
      <c r="D4866">
        <f>'Input EIA Imports Petroleum'!L4865</f>
        <v/>
      </c>
      <c r="E4866">
        <f>VLOOKUP('Input EIA Imports Petroleum'!$E4865,'EIA Petroleum Classification'!$A:$B,2,FALSE)</f>
        <v/>
      </c>
    </row>
    <row r="4867" spans="1:5">
      <c r="A4867">
        <f>YEAR(B4867)</f>
        <v/>
      </c>
      <c r="B4867">
        <f>'Input EIA Imports Petroleum'!A4866</f>
        <v/>
      </c>
      <c r="C4867">
        <f>'Input EIA Imports Petroleum'!K4866</f>
        <v/>
      </c>
      <c r="D4867">
        <f>'Input EIA Imports Petroleum'!L4866</f>
        <v/>
      </c>
      <c r="E4867">
        <f>VLOOKUP('Input EIA Imports Petroleum'!$E4866,'EIA Petroleum Classification'!$A:$B,2,FALSE)</f>
        <v/>
      </c>
    </row>
    <row r="4868" spans="1:5">
      <c r="A4868">
        <f>YEAR(B4868)</f>
        <v/>
      </c>
      <c r="B4868">
        <f>'Input EIA Imports Petroleum'!A4867</f>
        <v/>
      </c>
      <c r="C4868">
        <f>'Input EIA Imports Petroleum'!K4867</f>
        <v/>
      </c>
      <c r="D4868">
        <f>'Input EIA Imports Petroleum'!L4867</f>
        <v/>
      </c>
      <c r="E4868">
        <f>VLOOKUP('Input EIA Imports Petroleum'!$E4867,'EIA Petroleum Classification'!$A:$B,2,FALSE)</f>
        <v/>
      </c>
    </row>
    <row r="4869" spans="1:5">
      <c r="A4869">
        <f>YEAR(B4869)</f>
        <v/>
      </c>
      <c r="B4869">
        <f>'Input EIA Imports Petroleum'!A4868</f>
        <v/>
      </c>
      <c r="C4869">
        <f>'Input EIA Imports Petroleum'!K4868</f>
        <v/>
      </c>
      <c r="D4869">
        <f>'Input EIA Imports Petroleum'!L4868</f>
        <v/>
      </c>
      <c r="E4869">
        <f>VLOOKUP('Input EIA Imports Petroleum'!$E4868,'EIA Petroleum Classification'!$A:$B,2,FALSE)</f>
        <v/>
      </c>
    </row>
    <row r="4870" spans="1:5">
      <c r="A4870">
        <f>YEAR(B4870)</f>
        <v/>
      </c>
      <c r="B4870">
        <f>'Input EIA Imports Petroleum'!A4869</f>
        <v/>
      </c>
      <c r="C4870">
        <f>'Input EIA Imports Petroleum'!K4869</f>
        <v/>
      </c>
      <c r="D4870">
        <f>'Input EIA Imports Petroleum'!L4869</f>
        <v/>
      </c>
      <c r="E4870">
        <f>VLOOKUP('Input EIA Imports Petroleum'!$E4869,'EIA Petroleum Classification'!$A:$B,2,FALSE)</f>
        <v/>
      </c>
    </row>
    <row r="4871" spans="1:5">
      <c r="A4871">
        <f>YEAR(B4871)</f>
        <v/>
      </c>
      <c r="B4871">
        <f>'Input EIA Imports Petroleum'!A4870</f>
        <v/>
      </c>
      <c r="C4871">
        <f>'Input EIA Imports Petroleum'!K4870</f>
        <v/>
      </c>
      <c r="D4871">
        <f>'Input EIA Imports Petroleum'!L4870</f>
        <v/>
      </c>
      <c r="E4871">
        <f>VLOOKUP('Input EIA Imports Petroleum'!$E4870,'EIA Petroleum Classification'!$A:$B,2,FALSE)</f>
        <v/>
      </c>
    </row>
    <row r="4872" spans="1:5">
      <c r="A4872">
        <f>YEAR(B4872)</f>
        <v/>
      </c>
      <c r="B4872">
        <f>'Input EIA Imports Petroleum'!A4871</f>
        <v/>
      </c>
      <c r="C4872">
        <f>'Input EIA Imports Petroleum'!K4871</f>
        <v/>
      </c>
      <c r="D4872">
        <f>'Input EIA Imports Petroleum'!L4871</f>
        <v/>
      </c>
      <c r="E4872">
        <f>VLOOKUP('Input EIA Imports Petroleum'!$E4871,'EIA Petroleum Classification'!$A:$B,2,FALSE)</f>
        <v/>
      </c>
    </row>
    <row r="4873" spans="1:5">
      <c r="A4873">
        <f>YEAR(B4873)</f>
        <v/>
      </c>
      <c r="B4873">
        <f>'Input EIA Imports Petroleum'!A4872</f>
        <v/>
      </c>
      <c r="C4873">
        <f>'Input EIA Imports Petroleum'!K4872</f>
        <v/>
      </c>
      <c r="D4873">
        <f>'Input EIA Imports Petroleum'!L4872</f>
        <v/>
      </c>
      <c r="E4873">
        <f>VLOOKUP('Input EIA Imports Petroleum'!$E4872,'EIA Petroleum Classification'!$A:$B,2,FALSE)</f>
        <v/>
      </c>
    </row>
    <row r="4874" spans="1:5">
      <c r="A4874">
        <f>YEAR(B4874)</f>
        <v/>
      </c>
      <c r="B4874">
        <f>'Input EIA Imports Petroleum'!A4873</f>
        <v/>
      </c>
      <c r="C4874">
        <f>'Input EIA Imports Petroleum'!K4873</f>
        <v/>
      </c>
      <c r="D4874">
        <f>'Input EIA Imports Petroleum'!L4873</f>
        <v/>
      </c>
      <c r="E4874">
        <f>VLOOKUP('Input EIA Imports Petroleum'!$E4873,'EIA Petroleum Classification'!$A:$B,2,FALSE)</f>
        <v/>
      </c>
    </row>
    <row r="4875" spans="1:5">
      <c r="A4875">
        <f>YEAR(B4875)</f>
        <v/>
      </c>
      <c r="B4875">
        <f>'Input EIA Imports Petroleum'!A4874</f>
        <v/>
      </c>
      <c r="C4875">
        <f>'Input EIA Imports Petroleum'!K4874</f>
        <v/>
      </c>
      <c r="D4875">
        <f>'Input EIA Imports Petroleum'!L4874</f>
        <v/>
      </c>
      <c r="E4875">
        <f>VLOOKUP('Input EIA Imports Petroleum'!$E4874,'EIA Petroleum Classification'!$A:$B,2,FALSE)</f>
        <v/>
      </c>
    </row>
    <row r="4876" spans="1:5">
      <c r="A4876">
        <f>YEAR(B4876)</f>
        <v/>
      </c>
      <c r="B4876">
        <f>'Input EIA Imports Petroleum'!A4875</f>
        <v/>
      </c>
      <c r="C4876">
        <f>'Input EIA Imports Petroleum'!K4875</f>
        <v/>
      </c>
      <c r="D4876">
        <f>'Input EIA Imports Petroleum'!L4875</f>
        <v/>
      </c>
      <c r="E4876">
        <f>VLOOKUP('Input EIA Imports Petroleum'!$E4875,'EIA Petroleum Classification'!$A:$B,2,FALSE)</f>
        <v/>
      </c>
    </row>
    <row r="4877" spans="1:5">
      <c r="A4877">
        <f>YEAR(B4877)</f>
        <v/>
      </c>
      <c r="B4877">
        <f>'Input EIA Imports Petroleum'!A4876</f>
        <v/>
      </c>
      <c r="C4877">
        <f>'Input EIA Imports Petroleum'!K4876</f>
        <v/>
      </c>
      <c r="D4877">
        <f>'Input EIA Imports Petroleum'!L4876</f>
        <v/>
      </c>
      <c r="E4877">
        <f>VLOOKUP('Input EIA Imports Petroleum'!$E4876,'EIA Petroleum Classification'!$A:$B,2,FALSE)</f>
        <v/>
      </c>
    </row>
    <row r="4878" spans="1:5">
      <c r="A4878">
        <f>YEAR(B4878)</f>
        <v/>
      </c>
      <c r="B4878">
        <f>'Input EIA Imports Petroleum'!A4877</f>
        <v/>
      </c>
      <c r="C4878">
        <f>'Input EIA Imports Petroleum'!K4877</f>
        <v/>
      </c>
      <c r="D4878">
        <f>'Input EIA Imports Petroleum'!L4877</f>
        <v/>
      </c>
      <c r="E4878">
        <f>VLOOKUP('Input EIA Imports Petroleum'!$E4877,'EIA Petroleum Classification'!$A:$B,2,FALSE)</f>
        <v/>
      </c>
    </row>
    <row r="4879" spans="1:5">
      <c r="A4879">
        <f>YEAR(B4879)</f>
        <v/>
      </c>
      <c r="B4879">
        <f>'Input EIA Imports Petroleum'!A4878</f>
        <v/>
      </c>
      <c r="C4879">
        <f>'Input EIA Imports Petroleum'!K4878</f>
        <v/>
      </c>
      <c r="D4879">
        <f>'Input EIA Imports Petroleum'!L4878</f>
        <v/>
      </c>
      <c r="E4879">
        <f>VLOOKUP('Input EIA Imports Petroleum'!$E4878,'EIA Petroleum Classification'!$A:$B,2,FALSE)</f>
        <v/>
      </c>
    </row>
    <row r="4880" spans="1:5">
      <c r="A4880">
        <f>YEAR(B4880)</f>
        <v/>
      </c>
      <c r="B4880">
        <f>'Input EIA Imports Petroleum'!A4879</f>
        <v/>
      </c>
      <c r="C4880">
        <f>'Input EIA Imports Petroleum'!K4879</f>
        <v/>
      </c>
      <c r="D4880">
        <f>'Input EIA Imports Petroleum'!L4879</f>
        <v/>
      </c>
      <c r="E4880">
        <f>VLOOKUP('Input EIA Imports Petroleum'!$E4879,'EIA Petroleum Classification'!$A:$B,2,FALSE)</f>
        <v/>
      </c>
    </row>
    <row r="4881" spans="1:5">
      <c r="A4881">
        <f>YEAR(B4881)</f>
        <v/>
      </c>
      <c r="B4881">
        <f>'Input EIA Imports Petroleum'!A4880</f>
        <v/>
      </c>
      <c r="C4881">
        <f>'Input EIA Imports Petroleum'!K4880</f>
        <v/>
      </c>
      <c r="D4881">
        <f>'Input EIA Imports Petroleum'!L4880</f>
        <v/>
      </c>
      <c r="E4881">
        <f>VLOOKUP('Input EIA Imports Petroleum'!$E4880,'EIA Petroleum Classification'!$A:$B,2,FALSE)</f>
        <v/>
      </c>
    </row>
    <row r="4882" spans="1:5">
      <c r="A4882">
        <f>YEAR(B4882)</f>
        <v/>
      </c>
      <c r="B4882">
        <f>'Input EIA Imports Petroleum'!A4881</f>
        <v/>
      </c>
      <c r="C4882">
        <f>'Input EIA Imports Petroleum'!K4881</f>
        <v/>
      </c>
      <c r="D4882">
        <f>'Input EIA Imports Petroleum'!L4881</f>
        <v/>
      </c>
      <c r="E4882">
        <f>VLOOKUP('Input EIA Imports Petroleum'!$E4881,'EIA Petroleum Classification'!$A:$B,2,FALSE)</f>
        <v/>
      </c>
    </row>
    <row r="4883" spans="1:5">
      <c r="A4883">
        <f>YEAR(B4883)</f>
        <v/>
      </c>
      <c r="B4883">
        <f>'Input EIA Imports Petroleum'!A4882</f>
        <v/>
      </c>
      <c r="C4883">
        <f>'Input EIA Imports Petroleum'!K4882</f>
        <v/>
      </c>
      <c r="D4883">
        <f>'Input EIA Imports Petroleum'!L4882</f>
        <v/>
      </c>
      <c r="E4883">
        <f>VLOOKUP('Input EIA Imports Petroleum'!$E4882,'EIA Petroleum Classification'!$A:$B,2,FALSE)</f>
        <v/>
      </c>
    </row>
    <row r="4884" spans="1:5">
      <c r="A4884">
        <f>YEAR(B4884)</f>
        <v/>
      </c>
      <c r="B4884">
        <f>'Input EIA Imports Petroleum'!A4883</f>
        <v/>
      </c>
      <c r="C4884">
        <f>'Input EIA Imports Petroleum'!K4883</f>
        <v/>
      </c>
      <c r="D4884">
        <f>'Input EIA Imports Petroleum'!L4883</f>
        <v/>
      </c>
      <c r="E4884">
        <f>VLOOKUP('Input EIA Imports Petroleum'!$E4883,'EIA Petroleum Classification'!$A:$B,2,FALSE)</f>
        <v/>
      </c>
    </row>
    <row r="4885" spans="1:5">
      <c r="A4885">
        <f>YEAR(B4885)</f>
        <v/>
      </c>
      <c r="B4885">
        <f>'Input EIA Imports Petroleum'!A4884</f>
        <v/>
      </c>
      <c r="C4885">
        <f>'Input EIA Imports Petroleum'!K4884</f>
        <v/>
      </c>
      <c r="D4885">
        <f>'Input EIA Imports Petroleum'!L4884</f>
        <v/>
      </c>
      <c r="E4885">
        <f>VLOOKUP('Input EIA Imports Petroleum'!$E4884,'EIA Petroleum Classification'!$A:$B,2,FALSE)</f>
        <v/>
      </c>
    </row>
    <row r="4886" spans="1:5">
      <c r="A4886">
        <f>YEAR(B4886)</f>
        <v/>
      </c>
      <c r="B4886">
        <f>'Input EIA Imports Petroleum'!A4885</f>
        <v/>
      </c>
      <c r="C4886">
        <f>'Input EIA Imports Petroleum'!K4885</f>
        <v/>
      </c>
      <c r="D4886">
        <f>'Input EIA Imports Petroleum'!L4885</f>
        <v/>
      </c>
      <c r="E4886">
        <f>VLOOKUP('Input EIA Imports Petroleum'!$E4885,'EIA Petroleum Classification'!$A:$B,2,FALSE)</f>
        <v/>
      </c>
    </row>
    <row r="4887" spans="1:5">
      <c r="A4887">
        <f>YEAR(B4887)</f>
        <v/>
      </c>
      <c r="B4887">
        <f>'Input EIA Imports Petroleum'!A4886</f>
        <v/>
      </c>
      <c r="C4887">
        <f>'Input EIA Imports Petroleum'!K4886</f>
        <v/>
      </c>
      <c r="D4887">
        <f>'Input EIA Imports Petroleum'!L4886</f>
        <v/>
      </c>
      <c r="E4887">
        <f>VLOOKUP('Input EIA Imports Petroleum'!$E4886,'EIA Petroleum Classification'!$A:$B,2,FALSE)</f>
        <v/>
      </c>
    </row>
    <row r="4888" spans="1:5">
      <c r="A4888">
        <f>YEAR(B4888)</f>
        <v/>
      </c>
      <c r="B4888">
        <f>'Input EIA Imports Petroleum'!A4887</f>
        <v/>
      </c>
      <c r="C4888">
        <f>'Input EIA Imports Petroleum'!K4887</f>
        <v/>
      </c>
      <c r="D4888">
        <f>'Input EIA Imports Petroleum'!L4887</f>
        <v/>
      </c>
      <c r="E4888">
        <f>VLOOKUP('Input EIA Imports Petroleum'!$E4887,'EIA Petroleum Classification'!$A:$B,2,FALSE)</f>
        <v/>
      </c>
    </row>
    <row r="4889" spans="1:5">
      <c r="A4889">
        <f>YEAR(B4889)</f>
        <v/>
      </c>
      <c r="B4889">
        <f>'Input EIA Imports Petroleum'!A4888</f>
        <v/>
      </c>
      <c r="C4889">
        <f>'Input EIA Imports Petroleum'!K4888</f>
        <v/>
      </c>
      <c r="D4889">
        <f>'Input EIA Imports Petroleum'!L4888</f>
        <v/>
      </c>
      <c r="E4889">
        <f>VLOOKUP('Input EIA Imports Petroleum'!$E4888,'EIA Petroleum Classification'!$A:$B,2,FALSE)</f>
        <v/>
      </c>
    </row>
    <row r="4890" spans="1:5">
      <c r="A4890">
        <f>YEAR(B4890)</f>
        <v/>
      </c>
      <c r="B4890">
        <f>'Input EIA Imports Petroleum'!A4889</f>
        <v/>
      </c>
      <c r="C4890">
        <f>'Input EIA Imports Petroleum'!K4889</f>
        <v/>
      </c>
      <c r="D4890">
        <f>'Input EIA Imports Petroleum'!L4889</f>
        <v/>
      </c>
      <c r="E4890">
        <f>VLOOKUP('Input EIA Imports Petroleum'!$E4889,'EIA Petroleum Classification'!$A:$B,2,FALSE)</f>
        <v/>
      </c>
    </row>
    <row r="4891" spans="1:5">
      <c r="A4891">
        <f>YEAR(B4891)</f>
        <v/>
      </c>
      <c r="B4891">
        <f>'Input EIA Imports Petroleum'!A4890</f>
        <v/>
      </c>
      <c r="C4891">
        <f>'Input EIA Imports Petroleum'!K4890</f>
        <v/>
      </c>
      <c r="D4891">
        <f>'Input EIA Imports Petroleum'!L4890</f>
        <v/>
      </c>
      <c r="E4891">
        <f>VLOOKUP('Input EIA Imports Petroleum'!$E4890,'EIA Petroleum Classification'!$A:$B,2,FALSE)</f>
        <v/>
      </c>
    </row>
    <row r="4892" spans="1:5">
      <c r="A4892">
        <f>YEAR(B4892)</f>
        <v/>
      </c>
      <c r="B4892">
        <f>'Input EIA Imports Petroleum'!A4891</f>
        <v/>
      </c>
      <c r="C4892">
        <f>'Input EIA Imports Petroleum'!K4891</f>
        <v/>
      </c>
      <c r="D4892">
        <f>'Input EIA Imports Petroleum'!L4891</f>
        <v/>
      </c>
      <c r="E4892">
        <f>VLOOKUP('Input EIA Imports Petroleum'!$E4891,'EIA Petroleum Classification'!$A:$B,2,FALSE)</f>
        <v/>
      </c>
    </row>
    <row r="4893" spans="1:5">
      <c r="A4893">
        <f>YEAR(B4893)</f>
        <v/>
      </c>
      <c r="B4893">
        <f>'Input EIA Imports Petroleum'!A4892</f>
        <v/>
      </c>
      <c r="C4893">
        <f>'Input EIA Imports Petroleum'!K4892</f>
        <v/>
      </c>
      <c r="D4893">
        <f>'Input EIA Imports Petroleum'!L4892</f>
        <v/>
      </c>
      <c r="E4893">
        <f>VLOOKUP('Input EIA Imports Petroleum'!$E4892,'EIA Petroleum Classification'!$A:$B,2,FALSE)</f>
        <v/>
      </c>
    </row>
    <row r="4894" spans="1:5">
      <c r="A4894">
        <f>YEAR(B4894)</f>
        <v/>
      </c>
      <c r="B4894">
        <f>'Input EIA Imports Petroleum'!A4893</f>
        <v/>
      </c>
      <c r="C4894">
        <f>'Input EIA Imports Petroleum'!K4893</f>
        <v/>
      </c>
      <c r="D4894">
        <f>'Input EIA Imports Petroleum'!L4893</f>
        <v/>
      </c>
      <c r="E4894">
        <f>VLOOKUP('Input EIA Imports Petroleum'!$E4893,'EIA Petroleum Classification'!$A:$B,2,FALSE)</f>
        <v/>
      </c>
    </row>
    <row r="4895" spans="1:5">
      <c r="A4895">
        <f>YEAR(B4895)</f>
        <v/>
      </c>
      <c r="B4895">
        <f>'Input EIA Imports Petroleum'!A4894</f>
        <v/>
      </c>
      <c r="C4895">
        <f>'Input EIA Imports Petroleum'!K4894</f>
        <v/>
      </c>
      <c r="D4895">
        <f>'Input EIA Imports Petroleum'!L4894</f>
        <v/>
      </c>
      <c r="E4895">
        <f>VLOOKUP('Input EIA Imports Petroleum'!$E4894,'EIA Petroleum Classification'!$A:$B,2,FALSE)</f>
        <v/>
      </c>
    </row>
    <row r="4896" spans="1:5">
      <c r="A4896">
        <f>YEAR(B4896)</f>
        <v/>
      </c>
      <c r="B4896">
        <f>'Input EIA Imports Petroleum'!A4895</f>
        <v/>
      </c>
      <c r="C4896">
        <f>'Input EIA Imports Petroleum'!K4895</f>
        <v/>
      </c>
      <c r="D4896">
        <f>'Input EIA Imports Petroleum'!L4895</f>
        <v/>
      </c>
      <c r="E4896">
        <f>VLOOKUP('Input EIA Imports Petroleum'!$E4895,'EIA Petroleum Classification'!$A:$B,2,FALSE)</f>
        <v/>
      </c>
    </row>
    <row r="4897" spans="1:5">
      <c r="A4897">
        <f>YEAR(B4897)</f>
        <v/>
      </c>
      <c r="B4897">
        <f>'Input EIA Imports Petroleum'!A4896</f>
        <v/>
      </c>
      <c r="C4897">
        <f>'Input EIA Imports Petroleum'!K4896</f>
        <v/>
      </c>
      <c r="D4897">
        <f>'Input EIA Imports Petroleum'!L4896</f>
        <v/>
      </c>
      <c r="E4897">
        <f>VLOOKUP('Input EIA Imports Petroleum'!$E4896,'EIA Petroleum Classification'!$A:$B,2,FALSE)</f>
        <v/>
      </c>
    </row>
    <row r="4898" spans="1:5">
      <c r="A4898">
        <f>YEAR(B4898)</f>
        <v/>
      </c>
      <c r="B4898">
        <f>'Input EIA Imports Petroleum'!A4897</f>
        <v/>
      </c>
      <c r="C4898">
        <f>'Input EIA Imports Petroleum'!K4897</f>
        <v/>
      </c>
      <c r="D4898">
        <f>'Input EIA Imports Petroleum'!L4897</f>
        <v/>
      </c>
      <c r="E4898">
        <f>VLOOKUP('Input EIA Imports Petroleum'!$E4897,'EIA Petroleum Classification'!$A:$B,2,FALSE)</f>
        <v/>
      </c>
    </row>
    <row r="4899" spans="1:5">
      <c r="A4899">
        <f>YEAR(B4899)</f>
        <v/>
      </c>
      <c r="B4899">
        <f>'Input EIA Imports Petroleum'!A4898</f>
        <v/>
      </c>
      <c r="C4899">
        <f>'Input EIA Imports Petroleum'!K4898</f>
        <v/>
      </c>
      <c r="D4899">
        <f>'Input EIA Imports Petroleum'!L4898</f>
        <v/>
      </c>
      <c r="E4899">
        <f>VLOOKUP('Input EIA Imports Petroleum'!$E4898,'EIA Petroleum Classification'!$A:$B,2,FALSE)</f>
        <v/>
      </c>
    </row>
    <row r="4900" spans="1:5">
      <c r="A4900">
        <f>YEAR(B4900)</f>
        <v/>
      </c>
      <c r="B4900">
        <f>'Input EIA Imports Petroleum'!A4899</f>
        <v/>
      </c>
      <c r="C4900">
        <f>'Input EIA Imports Petroleum'!K4899</f>
        <v/>
      </c>
      <c r="D4900">
        <f>'Input EIA Imports Petroleum'!L4899</f>
        <v/>
      </c>
      <c r="E4900">
        <f>VLOOKUP('Input EIA Imports Petroleum'!$E4899,'EIA Petroleum Classification'!$A:$B,2,FALSE)</f>
        <v/>
      </c>
    </row>
    <row r="4901" spans="1:5">
      <c r="A4901">
        <f>YEAR(B4901)</f>
        <v/>
      </c>
      <c r="B4901">
        <f>'Input EIA Imports Petroleum'!A4900</f>
        <v/>
      </c>
      <c r="C4901">
        <f>'Input EIA Imports Petroleum'!K4900</f>
        <v/>
      </c>
      <c r="D4901">
        <f>'Input EIA Imports Petroleum'!L4900</f>
        <v/>
      </c>
      <c r="E4901">
        <f>VLOOKUP('Input EIA Imports Petroleum'!$E4900,'EIA Petroleum Classification'!$A:$B,2,FALSE)</f>
        <v/>
      </c>
    </row>
    <row r="4902" spans="1:5">
      <c r="A4902">
        <f>YEAR(B4902)</f>
        <v/>
      </c>
      <c r="B4902">
        <f>'Input EIA Imports Petroleum'!A4901</f>
        <v/>
      </c>
      <c r="C4902">
        <f>'Input EIA Imports Petroleum'!K4901</f>
        <v/>
      </c>
      <c r="D4902">
        <f>'Input EIA Imports Petroleum'!L4901</f>
        <v/>
      </c>
      <c r="E4902">
        <f>VLOOKUP('Input EIA Imports Petroleum'!$E4901,'EIA Petroleum Classification'!$A:$B,2,FALSE)</f>
        <v/>
      </c>
    </row>
    <row r="4903" spans="1:5">
      <c r="A4903">
        <f>YEAR(B4903)</f>
        <v/>
      </c>
      <c r="B4903">
        <f>'Input EIA Imports Petroleum'!A4902</f>
        <v/>
      </c>
      <c r="C4903">
        <f>'Input EIA Imports Petroleum'!K4902</f>
        <v/>
      </c>
      <c r="D4903">
        <f>'Input EIA Imports Petroleum'!L4902</f>
        <v/>
      </c>
      <c r="E4903">
        <f>VLOOKUP('Input EIA Imports Petroleum'!$E4902,'EIA Petroleum Classification'!$A:$B,2,FALSE)</f>
        <v/>
      </c>
    </row>
    <row r="4904" spans="1:5">
      <c r="A4904">
        <f>YEAR(B4904)</f>
        <v/>
      </c>
      <c r="B4904">
        <f>'Input EIA Imports Petroleum'!A4903</f>
        <v/>
      </c>
      <c r="C4904">
        <f>'Input EIA Imports Petroleum'!K4903</f>
        <v/>
      </c>
      <c r="D4904">
        <f>'Input EIA Imports Petroleum'!L4903</f>
        <v/>
      </c>
      <c r="E4904">
        <f>VLOOKUP('Input EIA Imports Petroleum'!$E4903,'EIA Petroleum Classification'!$A:$B,2,FALSE)</f>
        <v/>
      </c>
    </row>
    <row r="4905" spans="1:5">
      <c r="A4905">
        <f>YEAR(B4905)</f>
        <v/>
      </c>
      <c r="B4905">
        <f>'Input EIA Imports Petroleum'!A4904</f>
        <v/>
      </c>
      <c r="C4905">
        <f>'Input EIA Imports Petroleum'!K4904</f>
        <v/>
      </c>
      <c r="D4905">
        <f>'Input EIA Imports Petroleum'!L4904</f>
        <v/>
      </c>
      <c r="E4905">
        <f>VLOOKUP('Input EIA Imports Petroleum'!$E4904,'EIA Petroleum Classification'!$A:$B,2,FALSE)</f>
        <v/>
      </c>
    </row>
    <row r="4906" spans="1:5">
      <c r="A4906">
        <f>YEAR(B4906)</f>
        <v/>
      </c>
      <c r="B4906">
        <f>'Input EIA Imports Petroleum'!A4905</f>
        <v/>
      </c>
      <c r="C4906">
        <f>'Input EIA Imports Petroleum'!K4905</f>
        <v/>
      </c>
      <c r="D4906">
        <f>'Input EIA Imports Petroleum'!L4905</f>
        <v/>
      </c>
      <c r="E4906">
        <f>VLOOKUP('Input EIA Imports Petroleum'!$E4905,'EIA Petroleum Classification'!$A:$B,2,FALSE)</f>
        <v/>
      </c>
    </row>
    <row r="4907" spans="1:5">
      <c r="A4907">
        <f>YEAR(B4907)</f>
        <v/>
      </c>
      <c r="B4907">
        <f>'Input EIA Imports Petroleum'!A4906</f>
        <v/>
      </c>
      <c r="C4907">
        <f>'Input EIA Imports Petroleum'!K4906</f>
        <v/>
      </c>
      <c r="D4907">
        <f>'Input EIA Imports Petroleum'!L4906</f>
        <v/>
      </c>
      <c r="E4907">
        <f>VLOOKUP('Input EIA Imports Petroleum'!$E4906,'EIA Petroleum Classification'!$A:$B,2,FALSE)</f>
        <v/>
      </c>
    </row>
    <row r="4908" spans="1:5">
      <c r="A4908">
        <f>YEAR(B4908)</f>
        <v/>
      </c>
      <c r="B4908">
        <f>'Input EIA Imports Petroleum'!A4907</f>
        <v/>
      </c>
      <c r="C4908">
        <f>'Input EIA Imports Petroleum'!K4907</f>
        <v/>
      </c>
      <c r="D4908">
        <f>'Input EIA Imports Petroleum'!L4907</f>
        <v/>
      </c>
      <c r="E4908">
        <f>VLOOKUP('Input EIA Imports Petroleum'!$E4907,'EIA Petroleum Classification'!$A:$B,2,FALSE)</f>
        <v/>
      </c>
    </row>
    <row r="4909" spans="1:5">
      <c r="A4909">
        <f>YEAR(B4909)</f>
        <v/>
      </c>
      <c r="B4909">
        <f>'Input EIA Imports Petroleum'!A4908</f>
        <v/>
      </c>
      <c r="C4909">
        <f>'Input EIA Imports Petroleum'!K4908</f>
        <v/>
      </c>
      <c r="D4909">
        <f>'Input EIA Imports Petroleum'!L4908</f>
        <v/>
      </c>
      <c r="E4909">
        <f>VLOOKUP('Input EIA Imports Petroleum'!$E4908,'EIA Petroleum Classification'!$A:$B,2,FALSE)</f>
        <v/>
      </c>
    </row>
    <row r="4910" spans="1:5">
      <c r="A4910">
        <f>YEAR(B4910)</f>
        <v/>
      </c>
      <c r="B4910">
        <f>'Input EIA Imports Petroleum'!A4909</f>
        <v/>
      </c>
      <c r="C4910">
        <f>'Input EIA Imports Petroleum'!K4909</f>
        <v/>
      </c>
      <c r="D4910">
        <f>'Input EIA Imports Petroleum'!L4909</f>
        <v/>
      </c>
      <c r="E4910">
        <f>VLOOKUP('Input EIA Imports Petroleum'!$E4909,'EIA Petroleum Classification'!$A:$B,2,FALSE)</f>
        <v/>
      </c>
    </row>
    <row r="4911" spans="1:5">
      <c r="A4911">
        <f>YEAR(B4911)</f>
        <v/>
      </c>
      <c r="B4911">
        <f>'Input EIA Imports Petroleum'!A4910</f>
        <v/>
      </c>
      <c r="C4911">
        <f>'Input EIA Imports Petroleum'!K4910</f>
        <v/>
      </c>
      <c r="D4911">
        <f>'Input EIA Imports Petroleum'!L4910</f>
        <v/>
      </c>
      <c r="E4911">
        <f>VLOOKUP('Input EIA Imports Petroleum'!$E4910,'EIA Petroleum Classification'!$A:$B,2,FALSE)</f>
        <v/>
      </c>
    </row>
    <row r="4912" spans="1:5">
      <c r="A4912">
        <f>YEAR(B4912)</f>
        <v/>
      </c>
      <c r="B4912">
        <f>'Input EIA Imports Petroleum'!A4911</f>
        <v/>
      </c>
      <c r="C4912">
        <f>'Input EIA Imports Petroleum'!K4911</f>
        <v/>
      </c>
      <c r="D4912">
        <f>'Input EIA Imports Petroleum'!L4911</f>
        <v/>
      </c>
      <c r="E4912">
        <f>VLOOKUP('Input EIA Imports Petroleum'!$E4911,'EIA Petroleum Classification'!$A:$B,2,FALSE)</f>
        <v/>
      </c>
    </row>
    <row r="4913" spans="1:5">
      <c r="A4913">
        <f>YEAR(B4913)</f>
        <v/>
      </c>
      <c r="B4913">
        <f>'Input EIA Imports Petroleum'!A4912</f>
        <v/>
      </c>
      <c r="C4913">
        <f>'Input EIA Imports Petroleum'!K4912</f>
        <v/>
      </c>
      <c r="D4913">
        <f>'Input EIA Imports Petroleum'!L4912</f>
        <v/>
      </c>
      <c r="E4913">
        <f>VLOOKUP('Input EIA Imports Petroleum'!$E4912,'EIA Petroleum Classification'!$A:$B,2,FALSE)</f>
        <v/>
      </c>
    </row>
    <row r="4914" spans="1:5">
      <c r="A4914">
        <f>YEAR(B4914)</f>
        <v/>
      </c>
      <c r="B4914">
        <f>'Input EIA Imports Petroleum'!A4913</f>
        <v/>
      </c>
      <c r="C4914">
        <f>'Input EIA Imports Petroleum'!K4913</f>
        <v/>
      </c>
      <c r="D4914">
        <f>'Input EIA Imports Petroleum'!L4913</f>
        <v/>
      </c>
      <c r="E4914">
        <f>VLOOKUP('Input EIA Imports Petroleum'!$E4913,'EIA Petroleum Classification'!$A:$B,2,FALSE)</f>
        <v/>
      </c>
    </row>
    <row r="4915" spans="1:5">
      <c r="A4915">
        <f>YEAR(B4915)</f>
        <v/>
      </c>
      <c r="B4915">
        <f>'Input EIA Imports Petroleum'!A4914</f>
        <v/>
      </c>
      <c r="C4915">
        <f>'Input EIA Imports Petroleum'!K4914</f>
        <v/>
      </c>
      <c r="D4915">
        <f>'Input EIA Imports Petroleum'!L4914</f>
        <v/>
      </c>
      <c r="E4915">
        <f>VLOOKUP('Input EIA Imports Petroleum'!$E4914,'EIA Petroleum Classification'!$A:$B,2,FALSE)</f>
        <v/>
      </c>
    </row>
    <row r="4916" spans="1:5">
      <c r="A4916">
        <f>YEAR(B4916)</f>
        <v/>
      </c>
      <c r="B4916">
        <f>'Input EIA Imports Petroleum'!A4915</f>
        <v/>
      </c>
      <c r="C4916">
        <f>'Input EIA Imports Petroleum'!K4915</f>
        <v/>
      </c>
      <c r="D4916">
        <f>'Input EIA Imports Petroleum'!L4915</f>
        <v/>
      </c>
      <c r="E4916">
        <f>VLOOKUP('Input EIA Imports Petroleum'!$E4915,'EIA Petroleum Classification'!$A:$B,2,FALSE)</f>
        <v/>
      </c>
    </row>
    <row r="4917" spans="1:5">
      <c r="A4917">
        <f>YEAR(B4917)</f>
        <v/>
      </c>
      <c r="B4917">
        <f>'Input EIA Imports Petroleum'!A4916</f>
        <v/>
      </c>
      <c r="C4917">
        <f>'Input EIA Imports Petroleum'!K4916</f>
        <v/>
      </c>
      <c r="D4917">
        <f>'Input EIA Imports Petroleum'!L4916</f>
        <v/>
      </c>
      <c r="E4917">
        <f>VLOOKUP('Input EIA Imports Petroleum'!$E4916,'EIA Petroleum Classification'!$A:$B,2,FALSE)</f>
        <v/>
      </c>
    </row>
    <row r="4918" spans="1:5">
      <c r="A4918">
        <f>YEAR(B4918)</f>
        <v/>
      </c>
      <c r="B4918">
        <f>'Input EIA Imports Petroleum'!A4917</f>
        <v/>
      </c>
      <c r="C4918">
        <f>'Input EIA Imports Petroleum'!K4917</f>
        <v/>
      </c>
      <c r="D4918">
        <f>'Input EIA Imports Petroleum'!L4917</f>
        <v/>
      </c>
      <c r="E4918">
        <f>VLOOKUP('Input EIA Imports Petroleum'!$E4917,'EIA Petroleum Classification'!$A:$B,2,FALSE)</f>
        <v/>
      </c>
    </row>
    <row r="4919" spans="1:5">
      <c r="A4919">
        <f>YEAR(B4919)</f>
        <v/>
      </c>
      <c r="B4919">
        <f>'Input EIA Imports Petroleum'!A4918</f>
        <v/>
      </c>
      <c r="C4919">
        <f>'Input EIA Imports Petroleum'!K4918</f>
        <v/>
      </c>
      <c r="D4919">
        <f>'Input EIA Imports Petroleum'!L4918</f>
        <v/>
      </c>
      <c r="E4919">
        <f>VLOOKUP('Input EIA Imports Petroleum'!$E4918,'EIA Petroleum Classification'!$A:$B,2,FALSE)</f>
        <v/>
      </c>
    </row>
    <row r="4920" spans="1:5">
      <c r="A4920">
        <f>YEAR(B4920)</f>
        <v/>
      </c>
      <c r="B4920">
        <f>'Input EIA Imports Petroleum'!A4919</f>
        <v/>
      </c>
      <c r="C4920">
        <f>'Input EIA Imports Petroleum'!K4919</f>
        <v/>
      </c>
      <c r="D4920">
        <f>'Input EIA Imports Petroleum'!L4919</f>
        <v/>
      </c>
      <c r="E4920">
        <f>VLOOKUP('Input EIA Imports Petroleum'!$E4919,'EIA Petroleum Classification'!$A:$B,2,FALSE)</f>
        <v/>
      </c>
    </row>
    <row r="4921" spans="1:5">
      <c r="A4921">
        <f>YEAR(B4921)</f>
        <v/>
      </c>
      <c r="B4921">
        <f>'Input EIA Imports Petroleum'!A4920</f>
        <v/>
      </c>
      <c r="C4921">
        <f>'Input EIA Imports Petroleum'!K4920</f>
        <v/>
      </c>
      <c r="D4921">
        <f>'Input EIA Imports Petroleum'!L4920</f>
        <v/>
      </c>
      <c r="E4921">
        <f>VLOOKUP('Input EIA Imports Petroleum'!$E4920,'EIA Petroleum Classification'!$A:$B,2,FALSE)</f>
        <v/>
      </c>
    </row>
    <row r="4922" spans="1:5">
      <c r="A4922">
        <f>YEAR(B4922)</f>
        <v/>
      </c>
      <c r="B4922">
        <f>'Input EIA Imports Petroleum'!A4921</f>
        <v/>
      </c>
      <c r="C4922">
        <f>'Input EIA Imports Petroleum'!K4921</f>
        <v/>
      </c>
      <c r="D4922">
        <f>'Input EIA Imports Petroleum'!L4921</f>
        <v/>
      </c>
      <c r="E4922">
        <f>VLOOKUP('Input EIA Imports Petroleum'!$E4921,'EIA Petroleum Classification'!$A:$B,2,FALSE)</f>
        <v/>
      </c>
    </row>
    <row r="4923" spans="1:5">
      <c r="A4923">
        <f>YEAR(B4923)</f>
        <v/>
      </c>
      <c r="B4923">
        <f>'Input EIA Imports Petroleum'!A4922</f>
        <v/>
      </c>
      <c r="C4923">
        <f>'Input EIA Imports Petroleum'!K4922</f>
        <v/>
      </c>
      <c r="D4923">
        <f>'Input EIA Imports Petroleum'!L4922</f>
        <v/>
      </c>
      <c r="E4923">
        <f>VLOOKUP('Input EIA Imports Petroleum'!$E4922,'EIA Petroleum Classification'!$A:$B,2,FALSE)</f>
        <v/>
      </c>
    </row>
    <row r="4924" spans="1:5">
      <c r="A4924">
        <f>YEAR(B4924)</f>
        <v/>
      </c>
      <c r="B4924">
        <f>'Input EIA Imports Petroleum'!A4923</f>
        <v/>
      </c>
      <c r="C4924">
        <f>'Input EIA Imports Petroleum'!K4923</f>
        <v/>
      </c>
      <c r="D4924">
        <f>'Input EIA Imports Petroleum'!L4923</f>
        <v/>
      </c>
      <c r="E4924">
        <f>VLOOKUP('Input EIA Imports Petroleum'!$E4923,'EIA Petroleum Classification'!$A:$B,2,FALSE)</f>
        <v/>
      </c>
    </row>
    <row r="4925" spans="1:5">
      <c r="A4925">
        <f>YEAR(B4925)</f>
        <v/>
      </c>
      <c r="B4925">
        <f>'Input EIA Imports Petroleum'!A4924</f>
        <v/>
      </c>
      <c r="C4925">
        <f>'Input EIA Imports Petroleum'!K4924</f>
        <v/>
      </c>
      <c r="D4925">
        <f>'Input EIA Imports Petroleum'!L4924</f>
        <v/>
      </c>
      <c r="E4925">
        <f>VLOOKUP('Input EIA Imports Petroleum'!$E4924,'EIA Petroleum Classification'!$A:$B,2,FALSE)</f>
        <v/>
      </c>
    </row>
    <row r="4926" spans="1:5">
      <c r="A4926">
        <f>YEAR(B4926)</f>
        <v/>
      </c>
      <c r="B4926">
        <f>'Input EIA Imports Petroleum'!A4925</f>
        <v/>
      </c>
      <c r="C4926">
        <f>'Input EIA Imports Petroleum'!K4925</f>
        <v/>
      </c>
      <c r="D4926">
        <f>'Input EIA Imports Petroleum'!L4925</f>
        <v/>
      </c>
      <c r="E4926">
        <f>VLOOKUP('Input EIA Imports Petroleum'!$E4925,'EIA Petroleum Classification'!$A:$B,2,FALSE)</f>
        <v/>
      </c>
    </row>
    <row r="4927" spans="1:5">
      <c r="A4927">
        <f>YEAR(B4927)</f>
        <v/>
      </c>
      <c r="B4927">
        <f>'Input EIA Imports Petroleum'!A4926</f>
        <v/>
      </c>
      <c r="C4927">
        <f>'Input EIA Imports Petroleum'!K4926</f>
        <v/>
      </c>
      <c r="D4927">
        <f>'Input EIA Imports Petroleum'!L4926</f>
        <v/>
      </c>
      <c r="E4927">
        <f>VLOOKUP('Input EIA Imports Petroleum'!$E4926,'EIA Petroleum Classification'!$A:$B,2,FALSE)</f>
        <v/>
      </c>
    </row>
    <row r="4928" spans="1:5">
      <c r="A4928">
        <f>YEAR(B4928)</f>
        <v/>
      </c>
      <c r="B4928">
        <f>'Input EIA Imports Petroleum'!A4927</f>
        <v/>
      </c>
      <c r="C4928">
        <f>'Input EIA Imports Petroleum'!K4927</f>
        <v/>
      </c>
      <c r="D4928">
        <f>'Input EIA Imports Petroleum'!L4927</f>
        <v/>
      </c>
      <c r="E4928">
        <f>VLOOKUP('Input EIA Imports Petroleum'!$E4927,'EIA Petroleum Classification'!$A:$B,2,FALSE)</f>
        <v/>
      </c>
    </row>
    <row r="4929" spans="1:5">
      <c r="A4929">
        <f>YEAR(B4929)</f>
        <v/>
      </c>
      <c r="B4929">
        <f>'Input EIA Imports Petroleum'!A4928</f>
        <v/>
      </c>
      <c r="C4929">
        <f>'Input EIA Imports Petroleum'!K4928</f>
        <v/>
      </c>
      <c r="D4929">
        <f>'Input EIA Imports Petroleum'!L4928</f>
        <v/>
      </c>
      <c r="E4929">
        <f>VLOOKUP('Input EIA Imports Petroleum'!$E4928,'EIA Petroleum Classification'!$A:$B,2,FALSE)</f>
        <v/>
      </c>
    </row>
    <row r="4930" spans="1:5">
      <c r="A4930">
        <f>YEAR(B4930)</f>
        <v/>
      </c>
      <c r="B4930">
        <f>'Input EIA Imports Petroleum'!A4929</f>
        <v/>
      </c>
      <c r="C4930">
        <f>'Input EIA Imports Petroleum'!K4929</f>
        <v/>
      </c>
      <c r="D4930">
        <f>'Input EIA Imports Petroleum'!L4929</f>
        <v/>
      </c>
      <c r="E4930">
        <f>VLOOKUP('Input EIA Imports Petroleum'!$E4929,'EIA Petroleum Classification'!$A:$B,2,FALSE)</f>
        <v/>
      </c>
    </row>
    <row r="4931" spans="1:5">
      <c r="A4931">
        <f>YEAR(B4931)</f>
        <v/>
      </c>
      <c r="B4931">
        <f>'Input EIA Imports Petroleum'!A4930</f>
        <v/>
      </c>
      <c r="C4931">
        <f>'Input EIA Imports Petroleum'!K4930</f>
        <v/>
      </c>
      <c r="D4931">
        <f>'Input EIA Imports Petroleum'!L4930</f>
        <v/>
      </c>
      <c r="E4931">
        <f>VLOOKUP('Input EIA Imports Petroleum'!$E4930,'EIA Petroleum Classification'!$A:$B,2,FALSE)</f>
        <v/>
      </c>
    </row>
    <row r="4932" spans="1:5">
      <c r="A4932">
        <f>YEAR(B4932)</f>
        <v/>
      </c>
      <c r="B4932">
        <f>'Input EIA Imports Petroleum'!A4931</f>
        <v/>
      </c>
      <c r="C4932">
        <f>'Input EIA Imports Petroleum'!K4931</f>
        <v/>
      </c>
      <c r="D4932">
        <f>'Input EIA Imports Petroleum'!L4931</f>
        <v/>
      </c>
      <c r="E4932">
        <f>VLOOKUP('Input EIA Imports Petroleum'!$E4931,'EIA Petroleum Classification'!$A:$B,2,FALSE)</f>
        <v/>
      </c>
    </row>
    <row r="4933" spans="1:5">
      <c r="A4933">
        <f>YEAR(B4933)</f>
        <v/>
      </c>
      <c r="B4933">
        <f>'Input EIA Imports Petroleum'!A4932</f>
        <v/>
      </c>
      <c r="C4933">
        <f>'Input EIA Imports Petroleum'!K4932</f>
        <v/>
      </c>
      <c r="D4933">
        <f>'Input EIA Imports Petroleum'!L4932</f>
        <v/>
      </c>
      <c r="E4933">
        <f>VLOOKUP('Input EIA Imports Petroleum'!$E4932,'EIA Petroleum Classification'!$A:$B,2,FALSE)</f>
        <v/>
      </c>
    </row>
    <row r="4934" spans="1:5">
      <c r="A4934">
        <f>YEAR(B4934)</f>
        <v/>
      </c>
      <c r="B4934">
        <f>'Input EIA Imports Petroleum'!A4933</f>
        <v/>
      </c>
      <c r="C4934">
        <f>'Input EIA Imports Petroleum'!K4933</f>
        <v/>
      </c>
      <c r="D4934">
        <f>'Input EIA Imports Petroleum'!L4933</f>
        <v/>
      </c>
      <c r="E4934">
        <f>VLOOKUP('Input EIA Imports Petroleum'!$E4933,'EIA Petroleum Classification'!$A:$B,2,FALSE)</f>
        <v/>
      </c>
    </row>
    <row r="4935" spans="1:5">
      <c r="A4935">
        <f>YEAR(B4935)</f>
        <v/>
      </c>
      <c r="B4935">
        <f>'Input EIA Imports Petroleum'!A4934</f>
        <v/>
      </c>
      <c r="C4935">
        <f>'Input EIA Imports Petroleum'!K4934</f>
        <v/>
      </c>
      <c r="D4935">
        <f>'Input EIA Imports Petroleum'!L4934</f>
        <v/>
      </c>
      <c r="E4935">
        <f>VLOOKUP('Input EIA Imports Petroleum'!$E4934,'EIA Petroleum Classification'!$A:$B,2,FALSE)</f>
        <v/>
      </c>
    </row>
    <row r="4936" spans="1:5">
      <c r="A4936">
        <f>YEAR(B4936)</f>
        <v/>
      </c>
      <c r="B4936">
        <f>'Input EIA Imports Petroleum'!A4935</f>
        <v/>
      </c>
      <c r="C4936">
        <f>'Input EIA Imports Petroleum'!K4935</f>
        <v/>
      </c>
      <c r="D4936">
        <f>'Input EIA Imports Petroleum'!L4935</f>
        <v/>
      </c>
      <c r="E4936">
        <f>VLOOKUP('Input EIA Imports Petroleum'!$E4935,'EIA Petroleum Classification'!$A:$B,2,FALSE)</f>
        <v/>
      </c>
    </row>
    <row r="4937" spans="1:5">
      <c r="A4937">
        <f>YEAR(B4937)</f>
        <v/>
      </c>
      <c r="B4937">
        <f>'Input EIA Imports Petroleum'!A4936</f>
        <v/>
      </c>
      <c r="C4937">
        <f>'Input EIA Imports Petroleum'!K4936</f>
        <v/>
      </c>
      <c r="D4937">
        <f>'Input EIA Imports Petroleum'!L4936</f>
        <v/>
      </c>
      <c r="E4937">
        <f>VLOOKUP('Input EIA Imports Petroleum'!$E4936,'EIA Petroleum Classification'!$A:$B,2,FALSE)</f>
        <v/>
      </c>
    </row>
    <row r="4938" spans="1:5">
      <c r="A4938">
        <f>YEAR(B4938)</f>
        <v/>
      </c>
      <c r="B4938">
        <f>'Input EIA Imports Petroleum'!A4937</f>
        <v/>
      </c>
      <c r="C4938">
        <f>'Input EIA Imports Petroleum'!K4937</f>
        <v/>
      </c>
      <c r="D4938">
        <f>'Input EIA Imports Petroleum'!L4937</f>
        <v/>
      </c>
      <c r="E4938">
        <f>VLOOKUP('Input EIA Imports Petroleum'!$E4937,'EIA Petroleum Classification'!$A:$B,2,FALSE)</f>
        <v/>
      </c>
    </row>
    <row r="4939" spans="1:5">
      <c r="A4939">
        <f>YEAR(B4939)</f>
        <v/>
      </c>
      <c r="B4939">
        <f>'Input EIA Imports Petroleum'!A4938</f>
        <v/>
      </c>
      <c r="C4939">
        <f>'Input EIA Imports Petroleum'!K4938</f>
        <v/>
      </c>
      <c r="D4939">
        <f>'Input EIA Imports Petroleum'!L4938</f>
        <v/>
      </c>
      <c r="E4939">
        <f>VLOOKUP('Input EIA Imports Petroleum'!$E4938,'EIA Petroleum Classification'!$A:$B,2,FALSE)</f>
        <v/>
      </c>
    </row>
    <row r="4940" spans="1:5">
      <c r="A4940">
        <f>YEAR(B4940)</f>
        <v/>
      </c>
      <c r="B4940">
        <f>'Input EIA Imports Petroleum'!A4939</f>
        <v/>
      </c>
      <c r="C4940">
        <f>'Input EIA Imports Petroleum'!K4939</f>
        <v/>
      </c>
      <c r="D4940">
        <f>'Input EIA Imports Petroleum'!L4939</f>
        <v/>
      </c>
      <c r="E4940">
        <f>VLOOKUP('Input EIA Imports Petroleum'!$E4939,'EIA Petroleum Classification'!$A:$B,2,FALSE)</f>
        <v/>
      </c>
    </row>
    <row r="4941" spans="1:5">
      <c r="A4941">
        <f>YEAR(B4941)</f>
        <v/>
      </c>
      <c r="B4941">
        <f>'Input EIA Imports Petroleum'!A4940</f>
        <v/>
      </c>
      <c r="C4941">
        <f>'Input EIA Imports Petroleum'!K4940</f>
        <v/>
      </c>
      <c r="D4941">
        <f>'Input EIA Imports Petroleum'!L4940</f>
        <v/>
      </c>
      <c r="E4941">
        <f>VLOOKUP('Input EIA Imports Petroleum'!$E4940,'EIA Petroleum Classification'!$A:$B,2,FALSE)</f>
        <v/>
      </c>
    </row>
    <row r="4942" spans="1:5">
      <c r="A4942">
        <f>YEAR(B4942)</f>
        <v/>
      </c>
      <c r="B4942">
        <f>'Input EIA Imports Petroleum'!A4941</f>
        <v/>
      </c>
      <c r="C4942">
        <f>'Input EIA Imports Petroleum'!K4941</f>
        <v/>
      </c>
      <c r="D4942">
        <f>'Input EIA Imports Petroleum'!L4941</f>
        <v/>
      </c>
      <c r="E4942">
        <f>VLOOKUP('Input EIA Imports Petroleum'!$E4941,'EIA Petroleum Classification'!$A:$B,2,FALSE)</f>
        <v/>
      </c>
    </row>
    <row r="4943" spans="1:5">
      <c r="A4943">
        <f>YEAR(B4943)</f>
        <v/>
      </c>
      <c r="B4943">
        <f>'Input EIA Imports Petroleum'!A4942</f>
        <v/>
      </c>
      <c r="C4943">
        <f>'Input EIA Imports Petroleum'!K4942</f>
        <v/>
      </c>
      <c r="D4943">
        <f>'Input EIA Imports Petroleum'!L4942</f>
        <v/>
      </c>
      <c r="E4943">
        <f>VLOOKUP('Input EIA Imports Petroleum'!$E4942,'EIA Petroleum Classification'!$A:$B,2,FALSE)</f>
        <v/>
      </c>
    </row>
    <row r="4944" spans="1:5">
      <c r="A4944">
        <f>YEAR(B4944)</f>
        <v/>
      </c>
      <c r="B4944">
        <f>'Input EIA Imports Petroleum'!A4943</f>
        <v/>
      </c>
      <c r="C4944">
        <f>'Input EIA Imports Petroleum'!K4943</f>
        <v/>
      </c>
      <c r="D4944">
        <f>'Input EIA Imports Petroleum'!L4943</f>
        <v/>
      </c>
      <c r="E4944">
        <f>VLOOKUP('Input EIA Imports Petroleum'!$E4943,'EIA Petroleum Classification'!$A:$B,2,FALSE)</f>
        <v/>
      </c>
    </row>
    <row r="4945" spans="1:5">
      <c r="A4945">
        <f>YEAR(B4945)</f>
        <v/>
      </c>
      <c r="B4945">
        <f>'Input EIA Imports Petroleum'!A4944</f>
        <v/>
      </c>
      <c r="C4945">
        <f>'Input EIA Imports Petroleum'!K4944</f>
        <v/>
      </c>
      <c r="D4945">
        <f>'Input EIA Imports Petroleum'!L4944</f>
        <v/>
      </c>
      <c r="E4945">
        <f>VLOOKUP('Input EIA Imports Petroleum'!$E4944,'EIA Petroleum Classification'!$A:$B,2,FALSE)</f>
        <v/>
      </c>
    </row>
    <row r="4946" spans="1:5">
      <c r="A4946">
        <f>YEAR(B4946)</f>
        <v/>
      </c>
      <c r="B4946">
        <f>'Input EIA Imports Petroleum'!A4945</f>
        <v/>
      </c>
      <c r="C4946">
        <f>'Input EIA Imports Petroleum'!K4945</f>
        <v/>
      </c>
      <c r="D4946">
        <f>'Input EIA Imports Petroleum'!L4945</f>
        <v/>
      </c>
      <c r="E4946">
        <f>VLOOKUP('Input EIA Imports Petroleum'!$E4945,'EIA Petroleum Classification'!$A:$B,2,FALSE)</f>
        <v/>
      </c>
    </row>
    <row r="4947" spans="1:5">
      <c r="A4947">
        <f>YEAR(B4947)</f>
        <v/>
      </c>
      <c r="B4947">
        <f>'Input EIA Imports Petroleum'!A4946</f>
        <v/>
      </c>
      <c r="C4947">
        <f>'Input EIA Imports Petroleum'!K4946</f>
        <v/>
      </c>
      <c r="D4947">
        <f>'Input EIA Imports Petroleum'!L4946</f>
        <v/>
      </c>
      <c r="E4947">
        <f>VLOOKUP('Input EIA Imports Petroleum'!$E4946,'EIA Petroleum Classification'!$A:$B,2,FALSE)</f>
        <v/>
      </c>
    </row>
    <row r="4948" spans="1:5">
      <c r="A4948">
        <f>YEAR(B4948)</f>
        <v/>
      </c>
      <c r="B4948">
        <f>'Input EIA Imports Petroleum'!A4947</f>
        <v/>
      </c>
      <c r="C4948">
        <f>'Input EIA Imports Petroleum'!K4947</f>
        <v/>
      </c>
      <c r="D4948">
        <f>'Input EIA Imports Petroleum'!L4947</f>
        <v/>
      </c>
      <c r="E4948">
        <f>VLOOKUP('Input EIA Imports Petroleum'!$E4947,'EIA Petroleum Classification'!$A:$B,2,FALSE)</f>
        <v/>
      </c>
    </row>
    <row r="4949" spans="1:5">
      <c r="A4949">
        <f>YEAR(B4949)</f>
        <v/>
      </c>
      <c r="B4949">
        <f>'Input EIA Imports Petroleum'!A4948</f>
        <v/>
      </c>
      <c r="C4949">
        <f>'Input EIA Imports Petroleum'!K4948</f>
        <v/>
      </c>
      <c r="D4949">
        <f>'Input EIA Imports Petroleum'!L4948</f>
        <v/>
      </c>
      <c r="E4949">
        <f>VLOOKUP('Input EIA Imports Petroleum'!$E4948,'EIA Petroleum Classification'!$A:$B,2,FALSE)</f>
        <v/>
      </c>
    </row>
    <row r="4950" spans="1:5">
      <c r="A4950">
        <f>YEAR(B4950)</f>
        <v/>
      </c>
      <c r="B4950">
        <f>'Input EIA Imports Petroleum'!A4949</f>
        <v/>
      </c>
      <c r="C4950">
        <f>'Input EIA Imports Petroleum'!K4949</f>
        <v/>
      </c>
      <c r="D4950">
        <f>'Input EIA Imports Petroleum'!L4949</f>
        <v/>
      </c>
      <c r="E4950">
        <f>VLOOKUP('Input EIA Imports Petroleum'!$E4949,'EIA Petroleum Classification'!$A:$B,2,FALSE)</f>
        <v/>
      </c>
    </row>
    <row r="4951" spans="1:5">
      <c r="A4951">
        <f>YEAR(B4951)</f>
        <v/>
      </c>
      <c r="B4951">
        <f>'Input EIA Imports Petroleum'!A4950</f>
        <v/>
      </c>
      <c r="C4951">
        <f>'Input EIA Imports Petroleum'!K4950</f>
        <v/>
      </c>
      <c r="D4951">
        <f>'Input EIA Imports Petroleum'!L4950</f>
        <v/>
      </c>
      <c r="E4951">
        <f>VLOOKUP('Input EIA Imports Petroleum'!$E4950,'EIA Petroleum Classification'!$A:$B,2,FALSE)</f>
        <v/>
      </c>
    </row>
    <row r="4952" spans="1:5">
      <c r="A4952">
        <f>YEAR(B4952)</f>
        <v/>
      </c>
      <c r="B4952">
        <f>'Input EIA Imports Petroleum'!A4951</f>
        <v/>
      </c>
      <c r="C4952">
        <f>'Input EIA Imports Petroleum'!K4951</f>
        <v/>
      </c>
      <c r="D4952">
        <f>'Input EIA Imports Petroleum'!L4951</f>
        <v/>
      </c>
      <c r="E4952">
        <f>VLOOKUP('Input EIA Imports Petroleum'!$E4951,'EIA Petroleum Classification'!$A:$B,2,FALSE)</f>
        <v/>
      </c>
    </row>
    <row r="4953" spans="1:5">
      <c r="A4953">
        <f>YEAR(B4953)</f>
        <v/>
      </c>
      <c r="B4953">
        <f>'Input EIA Imports Petroleum'!A4952</f>
        <v/>
      </c>
      <c r="C4953">
        <f>'Input EIA Imports Petroleum'!K4952</f>
        <v/>
      </c>
      <c r="D4953">
        <f>'Input EIA Imports Petroleum'!L4952</f>
        <v/>
      </c>
      <c r="E4953">
        <f>VLOOKUP('Input EIA Imports Petroleum'!$E4952,'EIA Petroleum Classification'!$A:$B,2,FALSE)</f>
        <v/>
      </c>
    </row>
    <row r="4954" spans="1:5">
      <c r="A4954">
        <f>YEAR(B4954)</f>
        <v/>
      </c>
      <c r="B4954">
        <f>'Input EIA Imports Petroleum'!A4953</f>
        <v/>
      </c>
      <c r="C4954">
        <f>'Input EIA Imports Petroleum'!K4953</f>
        <v/>
      </c>
      <c r="D4954">
        <f>'Input EIA Imports Petroleum'!L4953</f>
        <v/>
      </c>
      <c r="E4954">
        <f>VLOOKUP('Input EIA Imports Petroleum'!$E4953,'EIA Petroleum Classification'!$A:$B,2,FALSE)</f>
        <v/>
      </c>
    </row>
    <row r="4955" spans="1:5">
      <c r="A4955">
        <f>YEAR(B4955)</f>
        <v/>
      </c>
      <c r="B4955">
        <f>'Input EIA Imports Petroleum'!A4954</f>
        <v/>
      </c>
      <c r="C4955">
        <f>'Input EIA Imports Petroleum'!K4954</f>
        <v/>
      </c>
      <c r="D4955">
        <f>'Input EIA Imports Petroleum'!L4954</f>
        <v/>
      </c>
      <c r="E4955">
        <f>VLOOKUP('Input EIA Imports Petroleum'!$E4954,'EIA Petroleum Classification'!$A:$B,2,FALSE)</f>
        <v/>
      </c>
    </row>
    <row r="4956" spans="1:5">
      <c r="A4956">
        <f>YEAR(B4956)</f>
        <v/>
      </c>
      <c r="B4956">
        <f>'Input EIA Imports Petroleum'!A4955</f>
        <v/>
      </c>
      <c r="C4956">
        <f>'Input EIA Imports Petroleum'!K4955</f>
        <v/>
      </c>
      <c r="D4956">
        <f>'Input EIA Imports Petroleum'!L4955</f>
        <v/>
      </c>
      <c r="E4956">
        <f>VLOOKUP('Input EIA Imports Petroleum'!$E4955,'EIA Petroleum Classification'!$A:$B,2,FALSE)</f>
        <v/>
      </c>
    </row>
    <row r="4957" spans="1:5">
      <c r="A4957">
        <f>YEAR(B4957)</f>
        <v/>
      </c>
      <c r="B4957">
        <f>'Input EIA Imports Petroleum'!A4956</f>
        <v/>
      </c>
      <c r="C4957">
        <f>'Input EIA Imports Petroleum'!K4956</f>
        <v/>
      </c>
      <c r="D4957">
        <f>'Input EIA Imports Petroleum'!L4956</f>
        <v/>
      </c>
      <c r="E4957">
        <f>VLOOKUP('Input EIA Imports Petroleum'!$E4956,'EIA Petroleum Classification'!$A:$B,2,FALSE)</f>
        <v/>
      </c>
    </row>
    <row r="4958" spans="1:5">
      <c r="A4958">
        <f>YEAR(B4958)</f>
        <v/>
      </c>
      <c r="B4958">
        <f>'Input EIA Imports Petroleum'!A4957</f>
        <v/>
      </c>
      <c r="C4958">
        <f>'Input EIA Imports Petroleum'!K4957</f>
        <v/>
      </c>
      <c r="D4958">
        <f>'Input EIA Imports Petroleum'!L4957</f>
        <v/>
      </c>
      <c r="E4958">
        <f>VLOOKUP('Input EIA Imports Petroleum'!$E4957,'EIA Petroleum Classification'!$A:$B,2,FALSE)</f>
        <v/>
      </c>
    </row>
    <row r="4959" spans="1:5">
      <c r="A4959">
        <f>YEAR(B4959)</f>
        <v/>
      </c>
      <c r="B4959">
        <f>'Input EIA Imports Petroleum'!A4958</f>
        <v/>
      </c>
      <c r="C4959">
        <f>'Input EIA Imports Petroleum'!K4958</f>
        <v/>
      </c>
      <c r="D4959">
        <f>'Input EIA Imports Petroleum'!L4958</f>
        <v/>
      </c>
      <c r="E4959">
        <f>VLOOKUP('Input EIA Imports Petroleum'!$E4958,'EIA Petroleum Classification'!$A:$B,2,FALSE)</f>
        <v/>
      </c>
    </row>
    <row r="4960" spans="1:5">
      <c r="A4960">
        <f>YEAR(B4960)</f>
        <v/>
      </c>
      <c r="B4960">
        <f>'Input EIA Imports Petroleum'!A4959</f>
        <v/>
      </c>
      <c r="C4960">
        <f>'Input EIA Imports Petroleum'!K4959</f>
        <v/>
      </c>
      <c r="D4960">
        <f>'Input EIA Imports Petroleum'!L4959</f>
        <v/>
      </c>
      <c r="E4960">
        <f>VLOOKUP('Input EIA Imports Petroleum'!$E4959,'EIA Petroleum Classification'!$A:$B,2,FALSE)</f>
        <v/>
      </c>
    </row>
    <row r="4961" spans="1:5">
      <c r="A4961">
        <f>YEAR(B4961)</f>
        <v/>
      </c>
      <c r="B4961">
        <f>'Input EIA Imports Petroleum'!A4960</f>
        <v/>
      </c>
      <c r="C4961">
        <f>'Input EIA Imports Petroleum'!K4960</f>
        <v/>
      </c>
      <c r="D4961">
        <f>'Input EIA Imports Petroleum'!L4960</f>
        <v/>
      </c>
      <c r="E4961">
        <f>VLOOKUP('Input EIA Imports Petroleum'!$E4960,'EIA Petroleum Classification'!$A:$B,2,FALSE)</f>
        <v/>
      </c>
    </row>
    <row r="4962" spans="1:5">
      <c r="A4962">
        <f>YEAR(B4962)</f>
        <v/>
      </c>
      <c r="B4962">
        <f>'Input EIA Imports Petroleum'!A4961</f>
        <v/>
      </c>
      <c r="C4962">
        <f>'Input EIA Imports Petroleum'!K4961</f>
        <v/>
      </c>
      <c r="D4962">
        <f>'Input EIA Imports Petroleum'!L4961</f>
        <v/>
      </c>
      <c r="E4962">
        <f>VLOOKUP('Input EIA Imports Petroleum'!$E4961,'EIA Petroleum Classification'!$A:$B,2,FALSE)</f>
        <v/>
      </c>
    </row>
    <row r="4963" spans="1:5">
      <c r="A4963">
        <f>YEAR(B4963)</f>
        <v/>
      </c>
      <c r="B4963">
        <f>'Input EIA Imports Petroleum'!A4962</f>
        <v/>
      </c>
      <c r="C4963">
        <f>'Input EIA Imports Petroleum'!K4962</f>
        <v/>
      </c>
      <c r="D4963">
        <f>'Input EIA Imports Petroleum'!L4962</f>
        <v/>
      </c>
      <c r="E4963">
        <f>VLOOKUP('Input EIA Imports Petroleum'!$E4962,'EIA Petroleum Classification'!$A:$B,2,FALSE)</f>
        <v/>
      </c>
    </row>
    <row r="4964" spans="1:5">
      <c r="A4964">
        <f>YEAR(B4964)</f>
        <v/>
      </c>
      <c r="B4964">
        <f>'Input EIA Imports Petroleum'!A4963</f>
        <v/>
      </c>
      <c r="C4964">
        <f>'Input EIA Imports Petroleum'!K4963</f>
        <v/>
      </c>
      <c r="D4964">
        <f>'Input EIA Imports Petroleum'!L4963</f>
        <v/>
      </c>
      <c r="E4964">
        <f>VLOOKUP('Input EIA Imports Petroleum'!$E4963,'EIA Petroleum Classification'!$A:$B,2,FALSE)</f>
        <v/>
      </c>
    </row>
    <row r="4965" spans="1:5">
      <c r="A4965">
        <f>YEAR(B4965)</f>
        <v/>
      </c>
      <c r="B4965">
        <f>'Input EIA Imports Petroleum'!A4964</f>
        <v/>
      </c>
      <c r="C4965">
        <f>'Input EIA Imports Petroleum'!K4964</f>
        <v/>
      </c>
      <c r="D4965">
        <f>'Input EIA Imports Petroleum'!L4964</f>
        <v/>
      </c>
      <c r="E4965">
        <f>VLOOKUP('Input EIA Imports Petroleum'!$E4964,'EIA Petroleum Classification'!$A:$B,2,FALSE)</f>
        <v/>
      </c>
    </row>
    <row r="4966" spans="1:5">
      <c r="A4966">
        <f>YEAR(B4966)</f>
        <v/>
      </c>
      <c r="B4966">
        <f>'Input EIA Imports Petroleum'!A4965</f>
        <v/>
      </c>
      <c r="C4966">
        <f>'Input EIA Imports Petroleum'!K4965</f>
        <v/>
      </c>
      <c r="D4966">
        <f>'Input EIA Imports Petroleum'!L4965</f>
        <v/>
      </c>
      <c r="E4966">
        <f>VLOOKUP('Input EIA Imports Petroleum'!$E4965,'EIA Petroleum Classification'!$A:$B,2,FALSE)</f>
        <v/>
      </c>
    </row>
    <row r="4967" spans="1:5">
      <c r="A4967">
        <f>YEAR(B4967)</f>
        <v/>
      </c>
      <c r="B4967">
        <f>'Input EIA Imports Petroleum'!A4966</f>
        <v/>
      </c>
      <c r="C4967">
        <f>'Input EIA Imports Petroleum'!K4966</f>
        <v/>
      </c>
      <c r="D4967">
        <f>'Input EIA Imports Petroleum'!L4966</f>
        <v/>
      </c>
      <c r="E4967">
        <f>VLOOKUP('Input EIA Imports Petroleum'!$E4966,'EIA Petroleum Classification'!$A:$B,2,FALSE)</f>
        <v/>
      </c>
    </row>
    <row r="4968" spans="1:5">
      <c r="A4968">
        <f>YEAR(B4968)</f>
        <v/>
      </c>
      <c r="B4968">
        <f>'Input EIA Imports Petroleum'!A4967</f>
        <v/>
      </c>
      <c r="C4968">
        <f>'Input EIA Imports Petroleum'!K4967</f>
        <v/>
      </c>
      <c r="D4968">
        <f>'Input EIA Imports Petroleum'!L4967</f>
        <v/>
      </c>
      <c r="E4968">
        <f>VLOOKUP('Input EIA Imports Petroleum'!$E4967,'EIA Petroleum Classification'!$A:$B,2,FALSE)</f>
        <v/>
      </c>
    </row>
    <row r="4969" spans="1:5">
      <c r="A4969">
        <f>YEAR(B4969)</f>
        <v/>
      </c>
      <c r="B4969">
        <f>'Input EIA Imports Petroleum'!A4968</f>
        <v/>
      </c>
      <c r="C4969">
        <f>'Input EIA Imports Petroleum'!K4968</f>
        <v/>
      </c>
      <c r="D4969">
        <f>'Input EIA Imports Petroleum'!L4968</f>
        <v/>
      </c>
      <c r="E4969">
        <f>VLOOKUP('Input EIA Imports Petroleum'!$E4968,'EIA Petroleum Classification'!$A:$B,2,FALSE)</f>
        <v/>
      </c>
    </row>
    <row r="4970" spans="1:5">
      <c r="A4970">
        <f>YEAR(B4970)</f>
        <v/>
      </c>
      <c r="B4970">
        <f>'Input EIA Imports Petroleum'!A4969</f>
        <v/>
      </c>
      <c r="C4970">
        <f>'Input EIA Imports Petroleum'!K4969</f>
        <v/>
      </c>
      <c r="D4970">
        <f>'Input EIA Imports Petroleum'!L4969</f>
        <v/>
      </c>
      <c r="E4970">
        <f>VLOOKUP('Input EIA Imports Petroleum'!$E4969,'EIA Petroleum Classification'!$A:$B,2,FALSE)</f>
        <v/>
      </c>
    </row>
    <row r="4971" spans="1:5">
      <c r="A4971">
        <f>YEAR(B4971)</f>
        <v/>
      </c>
      <c r="B4971">
        <f>'Input EIA Imports Petroleum'!A4970</f>
        <v/>
      </c>
      <c r="C4971">
        <f>'Input EIA Imports Petroleum'!K4970</f>
        <v/>
      </c>
      <c r="D4971">
        <f>'Input EIA Imports Petroleum'!L4970</f>
        <v/>
      </c>
      <c r="E4971">
        <f>VLOOKUP('Input EIA Imports Petroleum'!$E4970,'EIA Petroleum Classification'!$A:$B,2,FALSE)</f>
        <v/>
      </c>
    </row>
    <row r="4972" spans="1:5">
      <c r="A4972">
        <f>YEAR(B4972)</f>
        <v/>
      </c>
      <c r="B4972">
        <f>'Input EIA Imports Petroleum'!A4971</f>
        <v/>
      </c>
      <c r="C4972">
        <f>'Input EIA Imports Petroleum'!K4971</f>
        <v/>
      </c>
      <c r="D4972">
        <f>'Input EIA Imports Petroleum'!L4971</f>
        <v/>
      </c>
      <c r="E4972">
        <f>VLOOKUP('Input EIA Imports Petroleum'!$E4971,'EIA Petroleum Classification'!$A:$B,2,FALSE)</f>
        <v/>
      </c>
    </row>
    <row r="4973" spans="1:5">
      <c r="A4973">
        <f>YEAR(B4973)</f>
        <v/>
      </c>
      <c r="B4973">
        <f>'Input EIA Imports Petroleum'!A4972</f>
        <v/>
      </c>
      <c r="C4973">
        <f>'Input EIA Imports Petroleum'!K4972</f>
        <v/>
      </c>
      <c r="D4973">
        <f>'Input EIA Imports Petroleum'!L4972</f>
        <v/>
      </c>
      <c r="E4973">
        <f>VLOOKUP('Input EIA Imports Petroleum'!$E4972,'EIA Petroleum Classification'!$A:$B,2,FALSE)</f>
        <v/>
      </c>
    </row>
    <row r="4974" spans="1:5">
      <c r="A4974">
        <f>YEAR(B4974)</f>
        <v/>
      </c>
      <c r="B4974">
        <f>'Input EIA Imports Petroleum'!A4973</f>
        <v/>
      </c>
      <c r="C4974">
        <f>'Input EIA Imports Petroleum'!K4973</f>
        <v/>
      </c>
      <c r="D4974">
        <f>'Input EIA Imports Petroleum'!L4973</f>
        <v/>
      </c>
      <c r="E4974">
        <f>VLOOKUP('Input EIA Imports Petroleum'!$E4973,'EIA Petroleum Classification'!$A:$B,2,FALSE)</f>
        <v/>
      </c>
    </row>
    <row r="4975" spans="1:5">
      <c r="A4975">
        <f>YEAR(B4975)</f>
        <v/>
      </c>
      <c r="B4975">
        <f>'Input EIA Imports Petroleum'!A4974</f>
        <v/>
      </c>
      <c r="C4975">
        <f>'Input EIA Imports Petroleum'!K4974</f>
        <v/>
      </c>
      <c r="D4975">
        <f>'Input EIA Imports Petroleum'!L4974</f>
        <v/>
      </c>
      <c r="E4975">
        <f>VLOOKUP('Input EIA Imports Petroleum'!$E4974,'EIA Petroleum Classification'!$A:$B,2,FALSE)</f>
        <v/>
      </c>
    </row>
    <row r="4976" spans="1:5">
      <c r="A4976">
        <f>YEAR(B4976)</f>
        <v/>
      </c>
      <c r="B4976">
        <f>'Input EIA Imports Petroleum'!A4975</f>
        <v/>
      </c>
      <c r="C4976">
        <f>'Input EIA Imports Petroleum'!K4975</f>
        <v/>
      </c>
      <c r="D4976">
        <f>'Input EIA Imports Petroleum'!L4975</f>
        <v/>
      </c>
      <c r="E4976">
        <f>VLOOKUP('Input EIA Imports Petroleum'!$E4975,'EIA Petroleum Classification'!$A:$B,2,FALSE)</f>
        <v/>
      </c>
    </row>
    <row r="4977" spans="1:5">
      <c r="A4977">
        <f>YEAR(B4977)</f>
        <v/>
      </c>
      <c r="B4977">
        <f>'Input EIA Imports Petroleum'!A4976</f>
        <v/>
      </c>
      <c r="C4977">
        <f>'Input EIA Imports Petroleum'!K4976</f>
        <v/>
      </c>
      <c r="D4977">
        <f>'Input EIA Imports Petroleum'!L4976</f>
        <v/>
      </c>
      <c r="E4977">
        <f>VLOOKUP('Input EIA Imports Petroleum'!$E4976,'EIA Petroleum Classification'!$A:$B,2,FALSE)</f>
        <v/>
      </c>
    </row>
    <row r="4978" spans="1:5">
      <c r="A4978">
        <f>YEAR(B4978)</f>
        <v/>
      </c>
      <c r="B4978">
        <f>'Input EIA Imports Petroleum'!A4977</f>
        <v/>
      </c>
      <c r="C4978">
        <f>'Input EIA Imports Petroleum'!K4977</f>
        <v/>
      </c>
      <c r="D4978">
        <f>'Input EIA Imports Petroleum'!L4977</f>
        <v/>
      </c>
      <c r="E4978">
        <f>VLOOKUP('Input EIA Imports Petroleum'!$E4977,'EIA Petroleum Classification'!$A:$B,2,FALSE)</f>
        <v/>
      </c>
    </row>
    <row r="4979" spans="1:5">
      <c r="A4979">
        <f>YEAR(B4979)</f>
        <v/>
      </c>
      <c r="B4979">
        <f>'Input EIA Imports Petroleum'!A4978</f>
        <v/>
      </c>
      <c r="C4979">
        <f>'Input EIA Imports Petroleum'!K4978</f>
        <v/>
      </c>
      <c r="D4979">
        <f>'Input EIA Imports Petroleum'!L4978</f>
        <v/>
      </c>
      <c r="E4979">
        <f>VLOOKUP('Input EIA Imports Petroleum'!$E4978,'EIA Petroleum Classification'!$A:$B,2,FALSE)</f>
        <v/>
      </c>
    </row>
    <row r="4980" spans="1:5">
      <c r="A4980">
        <f>YEAR(B4980)</f>
        <v/>
      </c>
      <c r="B4980">
        <f>'Input EIA Imports Petroleum'!A4979</f>
        <v/>
      </c>
      <c r="C4980">
        <f>'Input EIA Imports Petroleum'!K4979</f>
        <v/>
      </c>
      <c r="D4980">
        <f>'Input EIA Imports Petroleum'!L4979</f>
        <v/>
      </c>
      <c r="E4980">
        <f>VLOOKUP('Input EIA Imports Petroleum'!$E4979,'EIA Petroleum Classification'!$A:$B,2,FALSE)</f>
        <v/>
      </c>
    </row>
    <row r="4981" spans="1:5">
      <c r="A4981">
        <f>YEAR(B4981)</f>
        <v/>
      </c>
      <c r="B4981">
        <f>'Input EIA Imports Petroleum'!A4980</f>
        <v/>
      </c>
      <c r="C4981">
        <f>'Input EIA Imports Petroleum'!K4980</f>
        <v/>
      </c>
      <c r="D4981">
        <f>'Input EIA Imports Petroleum'!L4980</f>
        <v/>
      </c>
      <c r="E4981">
        <f>VLOOKUP('Input EIA Imports Petroleum'!$E4980,'EIA Petroleum Classification'!$A:$B,2,FALSE)</f>
        <v/>
      </c>
    </row>
    <row r="4982" spans="1:5">
      <c r="A4982">
        <f>YEAR(B4982)</f>
        <v/>
      </c>
      <c r="B4982">
        <f>'Input EIA Imports Petroleum'!A4981</f>
        <v/>
      </c>
      <c r="C4982">
        <f>'Input EIA Imports Petroleum'!K4981</f>
        <v/>
      </c>
      <c r="D4982">
        <f>'Input EIA Imports Petroleum'!L4981</f>
        <v/>
      </c>
      <c r="E4982">
        <f>VLOOKUP('Input EIA Imports Petroleum'!$E4981,'EIA Petroleum Classification'!$A:$B,2,FALSE)</f>
        <v/>
      </c>
    </row>
    <row r="4983" spans="1:5">
      <c r="A4983">
        <f>YEAR(B4983)</f>
        <v/>
      </c>
      <c r="B4983">
        <f>'Input EIA Imports Petroleum'!A4982</f>
        <v/>
      </c>
      <c r="C4983">
        <f>'Input EIA Imports Petroleum'!K4982</f>
        <v/>
      </c>
      <c r="D4983">
        <f>'Input EIA Imports Petroleum'!L4982</f>
        <v/>
      </c>
      <c r="E4983">
        <f>VLOOKUP('Input EIA Imports Petroleum'!$E4982,'EIA Petroleum Classification'!$A:$B,2,FALSE)</f>
        <v/>
      </c>
    </row>
    <row r="4984" spans="1:5">
      <c r="A4984">
        <f>YEAR(B4984)</f>
        <v/>
      </c>
      <c r="B4984">
        <f>'Input EIA Imports Petroleum'!A4983</f>
        <v/>
      </c>
      <c r="C4984">
        <f>'Input EIA Imports Petroleum'!K4983</f>
        <v/>
      </c>
      <c r="D4984">
        <f>'Input EIA Imports Petroleum'!L4983</f>
        <v/>
      </c>
      <c r="E4984">
        <f>VLOOKUP('Input EIA Imports Petroleum'!$E4983,'EIA Petroleum Classification'!$A:$B,2,FALSE)</f>
        <v/>
      </c>
    </row>
    <row r="4985" spans="1:5">
      <c r="A4985">
        <f>YEAR(B4985)</f>
        <v/>
      </c>
      <c r="B4985">
        <f>'Input EIA Imports Petroleum'!A4984</f>
        <v/>
      </c>
      <c r="C4985">
        <f>'Input EIA Imports Petroleum'!K4984</f>
        <v/>
      </c>
      <c r="D4985">
        <f>'Input EIA Imports Petroleum'!L4984</f>
        <v/>
      </c>
      <c r="E4985">
        <f>VLOOKUP('Input EIA Imports Petroleum'!$E4984,'EIA Petroleum Classification'!$A:$B,2,FALSE)</f>
        <v/>
      </c>
    </row>
    <row r="4986" spans="1:5">
      <c r="A4986">
        <f>YEAR(B4986)</f>
        <v/>
      </c>
      <c r="B4986">
        <f>'Input EIA Imports Petroleum'!A4985</f>
        <v/>
      </c>
      <c r="C4986">
        <f>'Input EIA Imports Petroleum'!K4985</f>
        <v/>
      </c>
      <c r="D4986">
        <f>'Input EIA Imports Petroleum'!L4985</f>
        <v/>
      </c>
      <c r="E4986">
        <f>VLOOKUP('Input EIA Imports Petroleum'!$E4985,'EIA Petroleum Classification'!$A:$B,2,FALSE)</f>
        <v/>
      </c>
    </row>
    <row r="4987" spans="1:5">
      <c r="A4987">
        <f>YEAR(B4987)</f>
        <v/>
      </c>
      <c r="B4987">
        <f>'Input EIA Imports Petroleum'!A4986</f>
        <v/>
      </c>
      <c r="C4987">
        <f>'Input EIA Imports Petroleum'!K4986</f>
        <v/>
      </c>
      <c r="D4987">
        <f>'Input EIA Imports Petroleum'!L4986</f>
        <v/>
      </c>
      <c r="E4987">
        <f>VLOOKUP('Input EIA Imports Petroleum'!$E4986,'EIA Petroleum Classification'!$A:$B,2,FALSE)</f>
        <v/>
      </c>
    </row>
    <row r="4988" spans="1:5">
      <c r="A4988">
        <f>YEAR(B4988)</f>
        <v/>
      </c>
      <c r="B4988">
        <f>'Input EIA Imports Petroleum'!A4987</f>
        <v/>
      </c>
      <c r="C4988">
        <f>'Input EIA Imports Petroleum'!K4987</f>
        <v/>
      </c>
      <c r="D4988">
        <f>'Input EIA Imports Petroleum'!L4987</f>
        <v/>
      </c>
      <c r="E4988">
        <f>VLOOKUP('Input EIA Imports Petroleum'!$E4987,'EIA Petroleum Classification'!$A:$B,2,FALSE)</f>
        <v/>
      </c>
    </row>
    <row r="4989" spans="1:5">
      <c r="A4989">
        <f>YEAR(B4989)</f>
        <v/>
      </c>
      <c r="B4989">
        <f>'Input EIA Imports Petroleum'!A4988</f>
        <v/>
      </c>
      <c r="C4989">
        <f>'Input EIA Imports Petroleum'!K4988</f>
        <v/>
      </c>
      <c r="D4989">
        <f>'Input EIA Imports Petroleum'!L4988</f>
        <v/>
      </c>
      <c r="E4989">
        <f>VLOOKUP('Input EIA Imports Petroleum'!$E4988,'EIA Petroleum Classification'!$A:$B,2,FALSE)</f>
        <v/>
      </c>
    </row>
    <row r="4990" spans="1:5">
      <c r="A4990">
        <f>YEAR(B4990)</f>
        <v/>
      </c>
      <c r="B4990">
        <f>'Input EIA Imports Petroleum'!A4989</f>
        <v/>
      </c>
      <c r="C4990">
        <f>'Input EIA Imports Petroleum'!K4989</f>
        <v/>
      </c>
      <c r="D4990">
        <f>'Input EIA Imports Petroleum'!L4989</f>
        <v/>
      </c>
      <c r="E4990">
        <f>VLOOKUP('Input EIA Imports Petroleum'!$E4989,'EIA Petroleum Classification'!$A:$B,2,FALSE)</f>
        <v/>
      </c>
    </row>
    <row r="4991" spans="1:5">
      <c r="A4991">
        <f>YEAR(B4991)</f>
        <v/>
      </c>
      <c r="B4991">
        <f>'Input EIA Imports Petroleum'!A4990</f>
        <v/>
      </c>
      <c r="C4991">
        <f>'Input EIA Imports Petroleum'!K4990</f>
        <v/>
      </c>
      <c r="D4991">
        <f>'Input EIA Imports Petroleum'!L4990</f>
        <v/>
      </c>
      <c r="E4991">
        <f>VLOOKUP('Input EIA Imports Petroleum'!$E4990,'EIA Petroleum Classification'!$A:$B,2,FALSE)</f>
        <v/>
      </c>
    </row>
    <row r="4992" spans="1:5">
      <c r="A4992">
        <f>YEAR(B4992)</f>
        <v/>
      </c>
      <c r="B4992">
        <f>'Input EIA Imports Petroleum'!A4991</f>
        <v/>
      </c>
      <c r="C4992">
        <f>'Input EIA Imports Petroleum'!K4991</f>
        <v/>
      </c>
      <c r="D4992">
        <f>'Input EIA Imports Petroleum'!L4991</f>
        <v/>
      </c>
      <c r="E4992">
        <f>VLOOKUP('Input EIA Imports Petroleum'!$E4991,'EIA Petroleum Classification'!$A:$B,2,FALSE)</f>
        <v/>
      </c>
    </row>
    <row r="4993" spans="1:5">
      <c r="A4993">
        <f>YEAR(B4993)</f>
        <v/>
      </c>
      <c r="B4993">
        <f>'Input EIA Imports Petroleum'!A4992</f>
        <v/>
      </c>
      <c r="C4993">
        <f>'Input EIA Imports Petroleum'!K4992</f>
        <v/>
      </c>
      <c r="D4993">
        <f>'Input EIA Imports Petroleum'!L4992</f>
        <v/>
      </c>
      <c r="E4993">
        <f>VLOOKUP('Input EIA Imports Petroleum'!$E4992,'EIA Petroleum Classification'!$A:$B,2,FALSE)</f>
        <v/>
      </c>
    </row>
    <row r="4994" spans="1:5">
      <c r="A4994">
        <f>YEAR(B4994)</f>
        <v/>
      </c>
      <c r="B4994">
        <f>'Input EIA Imports Petroleum'!A4993</f>
        <v/>
      </c>
      <c r="C4994">
        <f>'Input EIA Imports Petroleum'!K4993</f>
        <v/>
      </c>
      <c r="D4994">
        <f>'Input EIA Imports Petroleum'!L4993</f>
        <v/>
      </c>
      <c r="E4994">
        <f>VLOOKUP('Input EIA Imports Petroleum'!$E4993,'EIA Petroleum Classification'!$A:$B,2,FALSE)</f>
        <v/>
      </c>
    </row>
    <row r="4995" spans="1:5">
      <c r="A4995">
        <f>YEAR(B4995)</f>
        <v/>
      </c>
      <c r="B4995">
        <f>'Input EIA Imports Petroleum'!A4994</f>
        <v/>
      </c>
      <c r="C4995">
        <f>'Input EIA Imports Petroleum'!K4994</f>
        <v/>
      </c>
      <c r="D4995">
        <f>'Input EIA Imports Petroleum'!L4994</f>
        <v/>
      </c>
      <c r="E4995">
        <f>VLOOKUP('Input EIA Imports Petroleum'!$E4994,'EIA Petroleum Classification'!$A:$B,2,FALSE)</f>
        <v/>
      </c>
    </row>
    <row r="4996" spans="1:5">
      <c r="A4996">
        <f>YEAR(B4996)</f>
        <v/>
      </c>
      <c r="B4996">
        <f>'Input EIA Imports Petroleum'!A4995</f>
        <v/>
      </c>
      <c r="C4996">
        <f>'Input EIA Imports Petroleum'!K4995</f>
        <v/>
      </c>
      <c r="D4996">
        <f>'Input EIA Imports Petroleum'!L4995</f>
        <v/>
      </c>
      <c r="E4996">
        <f>VLOOKUP('Input EIA Imports Petroleum'!$E4995,'EIA Petroleum Classification'!$A:$B,2,FALSE)</f>
        <v/>
      </c>
    </row>
    <row r="4997" spans="1:5">
      <c r="A4997">
        <f>YEAR(B4997)</f>
        <v/>
      </c>
      <c r="B4997">
        <f>'Input EIA Imports Petroleum'!A4996</f>
        <v/>
      </c>
      <c r="C4997">
        <f>'Input EIA Imports Petroleum'!K4996</f>
        <v/>
      </c>
      <c r="D4997">
        <f>'Input EIA Imports Petroleum'!L4996</f>
        <v/>
      </c>
      <c r="E4997">
        <f>VLOOKUP('Input EIA Imports Petroleum'!$E4996,'EIA Petroleum Classification'!$A:$B,2,FALSE)</f>
        <v/>
      </c>
    </row>
    <row r="4998" spans="1:5">
      <c r="A4998">
        <f>YEAR(B4998)</f>
        <v/>
      </c>
      <c r="B4998">
        <f>'Input EIA Imports Petroleum'!A4997</f>
        <v/>
      </c>
      <c r="C4998">
        <f>'Input EIA Imports Petroleum'!K4997</f>
        <v/>
      </c>
      <c r="D4998">
        <f>'Input EIA Imports Petroleum'!L4997</f>
        <v/>
      </c>
      <c r="E4998">
        <f>VLOOKUP('Input EIA Imports Petroleum'!$E4997,'EIA Petroleum Classification'!$A:$B,2,FALSE)</f>
        <v/>
      </c>
    </row>
    <row r="4999" spans="1:5">
      <c r="A4999">
        <f>YEAR(B4999)</f>
        <v/>
      </c>
      <c r="B4999">
        <f>'Input EIA Imports Petroleum'!A4998</f>
        <v/>
      </c>
      <c r="C4999">
        <f>'Input EIA Imports Petroleum'!K4998</f>
        <v/>
      </c>
      <c r="D4999">
        <f>'Input EIA Imports Petroleum'!L4998</f>
        <v/>
      </c>
      <c r="E4999">
        <f>VLOOKUP('Input EIA Imports Petroleum'!$E4998,'EIA Petroleum Classification'!$A:$B,2,FALSE)</f>
        <v/>
      </c>
    </row>
    <row r="5000" spans="1:5">
      <c r="A5000">
        <f>YEAR(B5000)</f>
        <v/>
      </c>
      <c r="B5000">
        <f>'Input EIA Imports Petroleum'!A4999</f>
        <v/>
      </c>
      <c r="C5000">
        <f>'Input EIA Imports Petroleum'!K4999</f>
        <v/>
      </c>
      <c r="D5000">
        <f>'Input EIA Imports Petroleum'!L4999</f>
        <v/>
      </c>
      <c r="E5000">
        <f>VLOOKUP('Input EIA Imports Petroleum'!$E4999,'EIA Petroleum Classification'!$A:$B,2,FALSE)</f>
        <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1814</v>
      </c>
    </row>
    <row r="2" spans="1:4">
      <c r="A2" t="s">
        <v>15</v>
      </c>
      <c r="B2" t="s">
        <v>1811</v>
      </c>
      <c r="C2" t="s">
        <v>1741</v>
      </c>
      <c r="D2" t="s">
        <v>1812</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373</v>
      </c>
    </row>
    <row r="2" spans="1:4">
      <c r="A2" t="s">
        <v>15</v>
      </c>
      <c r="B2" t="s">
        <v>1811</v>
      </c>
      <c r="C2" t="s">
        <v>1741</v>
      </c>
      <c r="D2" t="s">
        <v>1812</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D3465"/>
  <sheetViews>
    <sheetView workbookViewId="0">
      <selection activeCell="A1" sqref="A1"/>
    </sheetView>
  </sheetViews>
  <sheetFormatPr baseColWidth="10" defaultRowHeight="15"/>
  <sheetData>
    <row r="1" spans="1:4">
      <c r="A1" t="s">
        <v>152</v>
      </c>
    </row>
    <row r="2" spans="1:4">
      <c r="A2" t="s">
        <v>15</v>
      </c>
      <c r="B2" t="s">
        <v>1811</v>
      </c>
      <c r="C2" t="s">
        <v>1741</v>
      </c>
      <c r="D2" t="s">
        <v>1812</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C24">
        <f>IF('EIA Imports'!$E24=$A$1,'EIA Imports'!C24,"")</f>
        <v/>
      </c>
      <c r="D24">
        <f>IF('EIA Imports'!$E24=$A$1,'EIA Imports'!D24,"")</f>
        <v/>
      </c>
    </row>
    <row r="25" spans="1:4">
      <c r="A25">
        <f>IF('EIA Imports'!$E25=$A$1,'EIA Imports'!A25,"")</f>
        <v/>
      </c>
      <c r="C25">
        <f>IF('EIA Imports'!$E25=$A$1,'EIA Imports'!C25,"")</f>
        <v/>
      </c>
      <c r="D25">
        <f>IF('EIA Imports'!$E25=$A$1,'EIA Imports'!D25,"")</f>
        <v/>
      </c>
    </row>
    <row r="26" spans="1:4">
      <c r="A26">
        <f>IF('EIA Imports'!$E26=$A$1,'EIA Imports'!A26,"")</f>
        <v/>
      </c>
      <c r="C26">
        <f>IF('EIA Imports'!$E26=$A$1,'EIA Imports'!C26,"")</f>
        <v/>
      </c>
      <c r="D26">
        <f>IF('EIA Imports'!$E26=$A$1,'EIA Imports'!D26,"")</f>
        <v/>
      </c>
    </row>
    <row r="27" spans="1:4">
      <c r="A27">
        <f>IF('EIA Imports'!$E27=$A$1,'EIA Imports'!A27,"")</f>
        <v/>
      </c>
      <c r="C27">
        <f>IF('EIA Imports'!$E27=$A$1,'EIA Imports'!C27,"")</f>
        <v/>
      </c>
      <c r="D27">
        <f>IF('EIA Imports'!$E27=$A$1,'EIA Imports'!D27,"")</f>
        <v/>
      </c>
    </row>
    <row r="28" spans="1:4">
      <c r="A28">
        <f>IF('EIA Imports'!$E28=$A$1,'EIA Imports'!A28,"")</f>
        <v/>
      </c>
      <c r="C28">
        <f>IF('EIA Imports'!$E28=$A$1,'EIA Imports'!C28,"")</f>
        <v/>
      </c>
      <c r="D28">
        <f>IF('EIA Imports'!$E28=$A$1,'EIA Imports'!D28,"")</f>
        <v/>
      </c>
    </row>
    <row r="29" spans="1:4">
      <c r="A29">
        <f>IF('EIA Imports'!$E29=$A$1,'EIA Imports'!A29,"")</f>
        <v/>
      </c>
      <c r="C29">
        <f>IF('EIA Imports'!$E29=$A$1,'EIA Imports'!C29,"")</f>
        <v/>
      </c>
      <c r="D29">
        <f>IF('EIA Imports'!$E29=$A$1,'EIA Imports'!D29,"")</f>
        <v/>
      </c>
    </row>
    <row r="30" spans="1:4">
      <c r="A30">
        <f>IF('EIA Imports'!$E30=$A$1,'EIA Imports'!A30,"")</f>
        <v/>
      </c>
      <c r="C30">
        <f>IF('EIA Imports'!$E30=$A$1,'EIA Imports'!C30,"")</f>
        <v/>
      </c>
      <c r="D30">
        <f>IF('EIA Imports'!$E30=$A$1,'EIA Imports'!D30,"")</f>
        <v/>
      </c>
    </row>
    <row r="31" spans="1:4">
      <c r="A31">
        <f>IF('EIA Imports'!$E31=$A$1,'EIA Imports'!A31,"")</f>
        <v/>
      </c>
      <c r="C31">
        <f>IF('EIA Imports'!$E31=$A$1,'EIA Imports'!C31,"")</f>
        <v/>
      </c>
      <c r="D31">
        <f>IF('EIA Imports'!$E31=$A$1,'EIA Imports'!D31,"")</f>
        <v/>
      </c>
    </row>
    <row r="32" spans="1:4">
      <c r="A32">
        <f>IF('EIA Imports'!$E32=$A$1,'EIA Imports'!A32,"")</f>
        <v/>
      </c>
      <c r="C32">
        <f>IF('EIA Imports'!$E32=$A$1,'EIA Imports'!C32,"")</f>
        <v/>
      </c>
      <c r="D32">
        <f>IF('EIA Imports'!$E32=$A$1,'EIA Imports'!D32,"")</f>
        <v/>
      </c>
    </row>
    <row r="33" spans="1:4">
      <c r="A33">
        <f>IF('EIA Imports'!$E33=$A$1,'EIA Imports'!A33,"")</f>
        <v/>
      </c>
      <c r="C33">
        <f>IF('EIA Imports'!$E33=$A$1,'EIA Imports'!C33,"")</f>
        <v/>
      </c>
      <c r="D33">
        <f>IF('EIA Imports'!$E33=$A$1,'EIA Imports'!D33,"")</f>
        <v/>
      </c>
    </row>
    <row r="34" spans="1:4">
      <c r="A34">
        <f>IF('EIA Imports'!$E34=$A$1,'EIA Imports'!A34,"")</f>
        <v/>
      </c>
      <c r="C34">
        <f>IF('EIA Imports'!$E34=$A$1,'EIA Imports'!C34,"")</f>
        <v/>
      </c>
      <c r="D34">
        <f>IF('EIA Imports'!$E34=$A$1,'EIA Imports'!D34,"")</f>
        <v/>
      </c>
    </row>
    <row r="35" spans="1:4">
      <c r="A35">
        <f>IF('EIA Imports'!$E35=$A$1,'EIA Imports'!A35,"")</f>
        <v/>
      </c>
      <c r="C35">
        <f>IF('EIA Imports'!$E35=$A$1,'EIA Imports'!C35,"")</f>
        <v/>
      </c>
      <c r="D35">
        <f>IF('EIA Imports'!$E35=$A$1,'EIA Imports'!D35,"")</f>
        <v/>
      </c>
    </row>
    <row r="36" spans="1:4">
      <c r="A36">
        <f>IF('EIA Imports'!$E36=$A$1,'EIA Imports'!A36,"")</f>
        <v/>
      </c>
      <c r="C36">
        <f>IF('EIA Imports'!$E36=$A$1,'EIA Imports'!C36,"")</f>
        <v/>
      </c>
      <c r="D36">
        <f>IF('EIA Imports'!$E36=$A$1,'EIA Imports'!D36,"")</f>
        <v/>
      </c>
    </row>
    <row r="37" spans="1:4">
      <c r="A37">
        <f>IF('EIA Imports'!$E37=$A$1,'EIA Imports'!A37,"")</f>
        <v/>
      </c>
      <c r="C37">
        <f>IF('EIA Imports'!$E37=$A$1,'EIA Imports'!C37,"")</f>
        <v/>
      </c>
      <c r="D37">
        <f>IF('EIA Imports'!$E37=$A$1,'EIA Imports'!D37,"")</f>
        <v/>
      </c>
    </row>
    <row r="38" spans="1:4">
      <c r="A38">
        <f>IF('EIA Imports'!$E38=$A$1,'EIA Imports'!A38,"")</f>
        <v/>
      </c>
      <c r="C38">
        <f>IF('EIA Imports'!$E38=$A$1,'EIA Imports'!C38,"")</f>
        <v/>
      </c>
      <c r="D38">
        <f>IF('EIA Imports'!$E38=$A$1,'EIA Imports'!D38,"")</f>
        <v/>
      </c>
    </row>
    <row r="39" spans="1:4">
      <c r="A39">
        <f>IF('EIA Imports'!$E39=$A$1,'EIA Imports'!A39,"")</f>
        <v/>
      </c>
      <c r="C39">
        <f>IF('EIA Imports'!$E39=$A$1,'EIA Imports'!C39,"")</f>
        <v/>
      </c>
      <c r="D39">
        <f>IF('EIA Imports'!$E39=$A$1,'EIA Imports'!D39,"")</f>
        <v/>
      </c>
    </row>
    <row r="40" spans="1:4">
      <c r="A40">
        <f>IF('EIA Imports'!$E40=$A$1,'EIA Imports'!A40,"")</f>
        <v/>
      </c>
      <c r="C40">
        <f>IF('EIA Imports'!$E40=$A$1,'EIA Imports'!C40,"")</f>
        <v/>
      </c>
      <c r="D40">
        <f>IF('EIA Imports'!$E40=$A$1,'EIA Imports'!D40,"")</f>
        <v/>
      </c>
    </row>
    <row r="41" spans="1:4">
      <c r="A41">
        <f>IF('EIA Imports'!$E41=$A$1,'EIA Imports'!A41,"")</f>
        <v/>
      </c>
      <c r="C41">
        <f>IF('EIA Imports'!$E41=$A$1,'EIA Imports'!C41,"")</f>
        <v/>
      </c>
      <c r="D41">
        <f>IF('EIA Imports'!$E41=$A$1,'EIA Imports'!D41,"")</f>
        <v/>
      </c>
    </row>
    <row r="42" spans="1:4">
      <c r="A42">
        <f>IF('EIA Imports'!$E42=$A$1,'EIA Imports'!A42,"")</f>
        <v/>
      </c>
      <c r="C42">
        <f>IF('EIA Imports'!$E42=$A$1,'EIA Imports'!C42,"")</f>
        <v/>
      </c>
      <c r="D42">
        <f>IF('EIA Imports'!$E42=$A$1,'EIA Imports'!D42,"")</f>
        <v/>
      </c>
    </row>
    <row r="43" spans="1:4">
      <c r="A43">
        <f>IF('EIA Imports'!$E43=$A$1,'EIA Imports'!A43,"")</f>
        <v/>
      </c>
      <c r="C43">
        <f>IF('EIA Imports'!$E43=$A$1,'EIA Imports'!C43,"")</f>
        <v/>
      </c>
      <c r="D43">
        <f>IF('EIA Imports'!$E43=$A$1,'EIA Imports'!D43,"")</f>
        <v/>
      </c>
    </row>
    <row r="44" spans="1:4">
      <c r="A44">
        <f>IF('EIA Imports'!$E44=$A$1,'EIA Imports'!A44,"")</f>
        <v/>
      </c>
      <c r="C44">
        <f>IF('EIA Imports'!$E44=$A$1,'EIA Imports'!C44,"")</f>
        <v/>
      </c>
      <c r="D44">
        <f>IF('EIA Imports'!$E44=$A$1,'EIA Imports'!D44,"")</f>
        <v/>
      </c>
    </row>
    <row r="45" spans="1:4">
      <c r="A45">
        <f>IF('EIA Imports'!$E45=$A$1,'EIA Imports'!A45,"")</f>
        <v/>
      </c>
      <c r="C45">
        <f>IF('EIA Imports'!$E45=$A$1,'EIA Imports'!C45,"")</f>
        <v/>
      </c>
      <c r="D45">
        <f>IF('EIA Imports'!$E45=$A$1,'EIA Imports'!D45,"")</f>
        <v/>
      </c>
    </row>
    <row r="46" spans="1:4">
      <c r="A46">
        <f>IF('EIA Imports'!$E46=$A$1,'EIA Imports'!A46,"")</f>
        <v/>
      </c>
      <c r="C46">
        <f>IF('EIA Imports'!$E46=$A$1,'EIA Imports'!C46,"")</f>
        <v/>
      </c>
      <c r="D46">
        <f>IF('EIA Imports'!$E46=$A$1,'EIA Imports'!D46,"")</f>
        <v/>
      </c>
    </row>
    <row r="47" spans="1:4">
      <c r="A47">
        <f>IF('EIA Imports'!$E47=$A$1,'EIA Imports'!A47,"")</f>
        <v/>
      </c>
      <c r="C47">
        <f>IF('EIA Imports'!$E47=$A$1,'EIA Imports'!C47,"")</f>
        <v/>
      </c>
      <c r="D47">
        <f>IF('EIA Imports'!$E47=$A$1,'EIA Imports'!D47,"")</f>
        <v/>
      </c>
    </row>
    <row r="48" spans="1:4">
      <c r="A48">
        <f>IF('EIA Imports'!$E48=$A$1,'EIA Imports'!A48,"")</f>
        <v/>
      </c>
      <c r="C48">
        <f>IF('EIA Imports'!$E48=$A$1,'EIA Imports'!C48,"")</f>
        <v/>
      </c>
      <c r="D48">
        <f>IF('EIA Imports'!$E48=$A$1,'EIA Imports'!D48,"")</f>
        <v/>
      </c>
    </row>
    <row r="49" spans="1:4">
      <c r="A49">
        <f>IF('EIA Imports'!$E49=$A$1,'EIA Imports'!A49,"")</f>
        <v/>
      </c>
      <c r="C49">
        <f>IF('EIA Imports'!$E49=$A$1,'EIA Imports'!C49,"")</f>
        <v/>
      </c>
      <c r="D49">
        <f>IF('EIA Imports'!$E49=$A$1,'EIA Imports'!D49,"")</f>
        <v/>
      </c>
    </row>
    <row r="50" spans="1:4">
      <c r="A50">
        <f>IF('EIA Imports'!$E50=$A$1,'EIA Imports'!A50,"")</f>
        <v/>
      </c>
      <c r="C50">
        <f>IF('EIA Imports'!$E50=$A$1,'EIA Imports'!C50,"")</f>
        <v/>
      </c>
      <c r="D50">
        <f>IF('EIA Imports'!$E50=$A$1,'EIA Imports'!D50,"")</f>
        <v/>
      </c>
    </row>
    <row r="51" spans="1:4">
      <c r="A51">
        <f>IF('EIA Imports'!$E51=$A$1,'EIA Imports'!A51,"")</f>
        <v/>
      </c>
      <c r="C51">
        <f>IF('EIA Imports'!$E51=$A$1,'EIA Imports'!C51,"")</f>
        <v/>
      </c>
      <c r="D51">
        <f>IF('EIA Imports'!$E51=$A$1,'EIA Imports'!D51,"")</f>
        <v/>
      </c>
    </row>
    <row r="52" spans="1:4">
      <c r="A52">
        <f>IF('EIA Imports'!$E52=$A$1,'EIA Imports'!A52,"")</f>
        <v/>
      </c>
      <c r="C52">
        <f>IF('EIA Imports'!$E52=$A$1,'EIA Imports'!C52,"")</f>
        <v/>
      </c>
      <c r="D52">
        <f>IF('EIA Imports'!$E52=$A$1,'EIA Imports'!D52,"")</f>
        <v/>
      </c>
    </row>
    <row r="53" spans="1:4">
      <c r="A53">
        <f>IF('EIA Imports'!$E53=$A$1,'EIA Imports'!A53,"")</f>
        <v/>
      </c>
      <c r="C53">
        <f>IF('EIA Imports'!$E53=$A$1,'EIA Imports'!C53,"")</f>
        <v/>
      </c>
      <c r="D53">
        <f>IF('EIA Imports'!$E53=$A$1,'EIA Imports'!D53,"")</f>
        <v/>
      </c>
    </row>
    <row r="54" spans="1:4">
      <c r="A54">
        <f>IF('EIA Imports'!$E54=$A$1,'EIA Imports'!A54,"")</f>
        <v/>
      </c>
      <c r="C54">
        <f>IF('EIA Imports'!$E54=$A$1,'EIA Imports'!C54,"")</f>
        <v/>
      </c>
      <c r="D54">
        <f>IF('EIA Imports'!$E54=$A$1,'EIA Imports'!D54,"")</f>
        <v/>
      </c>
    </row>
    <row r="55" spans="1:4">
      <c r="A55">
        <f>IF('EIA Imports'!$E55=$A$1,'EIA Imports'!A55,"")</f>
        <v/>
      </c>
      <c r="C55">
        <f>IF('EIA Imports'!$E55=$A$1,'EIA Imports'!C55,"")</f>
        <v/>
      </c>
      <c r="D55">
        <f>IF('EIA Imports'!$E55=$A$1,'EIA Imports'!D55,"")</f>
        <v/>
      </c>
    </row>
    <row r="56" spans="1:4">
      <c r="A56">
        <f>IF('EIA Imports'!$E56=$A$1,'EIA Imports'!A56,"")</f>
        <v/>
      </c>
      <c r="C56">
        <f>IF('EIA Imports'!$E56=$A$1,'EIA Imports'!C56,"")</f>
        <v/>
      </c>
      <c r="D56">
        <f>IF('EIA Imports'!$E56=$A$1,'EIA Imports'!D56,"")</f>
        <v/>
      </c>
    </row>
    <row r="57" spans="1:4">
      <c r="A57">
        <f>IF('EIA Imports'!$E57=$A$1,'EIA Imports'!A57,"")</f>
        <v/>
      </c>
      <c r="C57">
        <f>IF('EIA Imports'!$E57=$A$1,'EIA Imports'!C57,"")</f>
        <v/>
      </c>
      <c r="D57">
        <f>IF('EIA Imports'!$E57=$A$1,'EIA Imports'!D57,"")</f>
        <v/>
      </c>
    </row>
    <row r="58" spans="1:4">
      <c r="A58">
        <f>IF('EIA Imports'!$E58=$A$1,'EIA Imports'!A58,"")</f>
        <v/>
      </c>
      <c r="C58">
        <f>IF('EIA Imports'!$E58=$A$1,'EIA Imports'!C58,"")</f>
        <v/>
      </c>
      <c r="D58">
        <f>IF('EIA Imports'!$E58=$A$1,'EIA Imports'!D58,"")</f>
        <v/>
      </c>
    </row>
    <row r="59" spans="1:4">
      <c r="A59">
        <f>IF('EIA Imports'!$E59=$A$1,'EIA Imports'!A59,"")</f>
        <v/>
      </c>
      <c r="C59">
        <f>IF('EIA Imports'!$E59=$A$1,'EIA Imports'!C59,"")</f>
        <v/>
      </c>
      <c r="D59">
        <f>IF('EIA Imports'!$E59=$A$1,'EIA Imports'!D59,"")</f>
        <v/>
      </c>
    </row>
    <row r="60" spans="1:4">
      <c r="A60">
        <f>IF('EIA Imports'!$E60=$A$1,'EIA Imports'!A60,"")</f>
        <v/>
      </c>
      <c r="C60">
        <f>IF('EIA Imports'!$E60=$A$1,'EIA Imports'!C60,"")</f>
        <v/>
      </c>
      <c r="D60">
        <f>IF('EIA Imports'!$E60=$A$1,'EIA Imports'!D60,"")</f>
        <v/>
      </c>
    </row>
    <row r="61" spans="1:4">
      <c r="A61">
        <f>IF('EIA Imports'!$E61=$A$1,'EIA Imports'!A61,"")</f>
        <v/>
      </c>
      <c r="C61">
        <f>IF('EIA Imports'!$E61=$A$1,'EIA Imports'!C61,"")</f>
        <v/>
      </c>
      <c r="D61">
        <f>IF('EIA Imports'!$E61=$A$1,'EIA Imports'!D61,"")</f>
        <v/>
      </c>
    </row>
    <row r="62" spans="1:4">
      <c r="A62">
        <f>IF('EIA Imports'!$E62=$A$1,'EIA Imports'!A62,"")</f>
        <v/>
      </c>
      <c r="C62">
        <f>IF('EIA Imports'!$E62=$A$1,'EIA Imports'!C62,"")</f>
        <v/>
      </c>
      <c r="D62">
        <f>IF('EIA Imports'!$E62=$A$1,'EIA Imports'!D62,"")</f>
        <v/>
      </c>
    </row>
    <row r="63" spans="1:4">
      <c r="A63">
        <f>IF('EIA Imports'!$E63=$A$1,'EIA Imports'!A63,"")</f>
        <v/>
      </c>
      <c r="C63">
        <f>IF('EIA Imports'!$E63=$A$1,'EIA Imports'!C63,"")</f>
        <v/>
      </c>
      <c r="D63">
        <f>IF('EIA Imports'!$E63=$A$1,'EIA Imports'!D63,"")</f>
        <v/>
      </c>
    </row>
    <row r="64" spans="1:4">
      <c r="A64">
        <f>IF('EIA Imports'!$E64=$A$1,'EIA Imports'!A64,"")</f>
        <v/>
      </c>
      <c r="C64">
        <f>IF('EIA Imports'!$E64=$A$1,'EIA Imports'!C64,"")</f>
        <v/>
      </c>
      <c r="D64">
        <f>IF('EIA Imports'!$E64=$A$1,'EIA Imports'!D64,"")</f>
        <v/>
      </c>
    </row>
    <row r="65" spans="1:4">
      <c r="A65">
        <f>IF('EIA Imports'!$E65=$A$1,'EIA Imports'!A65,"")</f>
        <v/>
      </c>
      <c r="C65">
        <f>IF('EIA Imports'!$E65=$A$1,'EIA Imports'!C65,"")</f>
        <v/>
      </c>
      <c r="D65">
        <f>IF('EIA Imports'!$E65=$A$1,'EIA Imports'!D65,"")</f>
        <v/>
      </c>
    </row>
    <row r="66" spans="1:4">
      <c r="A66">
        <f>IF('EIA Imports'!$E66=$A$1,'EIA Imports'!A66,"")</f>
        <v/>
      </c>
      <c r="C66">
        <f>IF('EIA Imports'!$E66=$A$1,'EIA Imports'!C66,"")</f>
        <v/>
      </c>
      <c r="D66">
        <f>IF('EIA Imports'!$E66=$A$1,'EIA Imports'!D66,"")</f>
        <v/>
      </c>
    </row>
    <row r="67" spans="1:4">
      <c r="A67">
        <f>IF('EIA Imports'!$E67=$A$1,'EIA Imports'!A67,"")</f>
        <v/>
      </c>
      <c r="C67">
        <f>IF('EIA Imports'!$E67=$A$1,'EIA Imports'!C67,"")</f>
        <v/>
      </c>
      <c r="D67">
        <f>IF('EIA Imports'!$E67=$A$1,'EIA Imports'!D67,"")</f>
        <v/>
      </c>
    </row>
    <row r="68" spans="1:4">
      <c r="A68">
        <f>IF('EIA Imports'!$E68=$A$1,'EIA Imports'!A68,"")</f>
        <v/>
      </c>
      <c r="C68">
        <f>IF('EIA Imports'!$E68=$A$1,'EIA Imports'!C68,"")</f>
        <v/>
      </c>
      <c r="D68">
        <f>IF('EIA Imports'!$E68=$A$1,'EIA Imports'!D68,"")</f>
        <v/>
      </c>
    </row>
    <row r="69" spans="1:4">
      <c r="A69">
        <f>IF('EIA Imports'!$E69=$A$1,'EIA Imports'!A69,"")</f>
        <v/>
      </c>
      <c r="C69">
        <f>IF('EIA Imports'!$E69=$A$1,'EIA Imports'!C69,"")</f>
        <v/>
      </c>
      <c r="D69">
        <f>IF('EIA Imports'!$E69=$A$1,'EIA Imports'!D69,"")</f>
        <v/>
      </c>
    </row>
    <row r="70" spans="1:4">
      <c r="A70">
        <f>IF('EIA Imports'!$E70=$A$1,'EIA Imports'!A70,"")</f>
        <v/>
      </c>
      <c r="C70">
        <f>IF('EIA Imports'!$E70=$A$1,'EIA Imports'!C70,"")</f>
        <v/>
      </c>
      <c r="D70">
        <f>IF('EIA Imports'!$E70=$A$1,'EIA Imports'!D70,"")</f>
        <v/>
      </c>
    </row>
    <row r="71" spans="1:4">
      <c r="A71">
        <f>IF('EIA Imports'!$E71=$A$1,'EIA Imports'!A71,"")</f>
        <v/>
      </c>
      <c r="C71">
        <f>IF('EIA Imports'!$E71=$A$1,'EIA Imports'!C71,"")</f>
        <v/>
      </c>
      <c r="D71">
        <f>IF('EIA Imports'!$E71=$A$1,'EIA Imports'!D71,"")</f>
        <v/>
      </c>
    </row>
    <row r="72" spans="1:4">
      <c r="A72">
        <f>IF('EIA Imports'!$E72=$A$1,'EIA Imports'!A72,"")</f>
        <v/>
      </c>
      <c r="C72">
        <f>IF('EIA Imports'!$E72=$A$1,'EIA Imports'!C72,"")</f>
        <v/>
      </c>
      <c r="D72">
        <f>IF('EIA Imports'!$E72=$A$1,'EIA Imports'!D72,"")</f>
        <v/>
      </c>
    </row>
    <row r="73" spans="1:4">
      <c r="A73">
        <f>IF('EIA Imports'!$E73=$A$1,'EIA Imports'!A73,"")</f>
        <v/>
      </c>
      <c r="C73">
        <f>IF('EIA Imports'!$E73=$A$1,'EIA Imports'!C73,"")</f>
        <v/>
      </c>
      <c r="D73">
        <f>IF('EIA Imports'!$E73=$A$1,'EIA Imports'!D73,"")</f>
        <v/>
      </c>
    </row>
    <row r="74" spans="1:4">
      <c r="A74">
        <f>IF('EIA Imports'!$E74=$A$1,'EIA Imports'!A74,"")</f>
        <v/>
      </c>
      <c r="C74">
        <f>IF('EIA Imports'!$E74=$A$1,'EIA Imports'!C74,"")</f>
        <v/>
      </c>
      <c r="D74">
        <f>IF('EIA Imports'!$E74=$A$1,'EIA Imports'!D74,"")</f>
        <v/>
      </c>
    </row>
    <row r="75" spans="1:4">
      <c r="A75">
        <f>IF('EIA Imports'!$E75=$A$1,'EIA Imports'!A75,"")</f>
        <v/>
      </c>
      <c r="C75">
        <f>IF('EIA Imports'!$E75=$A$1,'EIA Imports'!C75,"")</f>
        <v/>
      </c>
      <c r="D75">
        <f>IF('EIA Imports'!$E75=$A$1,'EIA Imports'!D75,"")</f>
        <v/>
      </c>
    </row>
    <row r="76" spans="1:4">
      <c r="A76">
        <f>IF('EIA Imports'!$E76=$A$1,'EIA Imports'!A76,"")</f>
        <v/>
      </c>
      <c r="C76">
        <f>IF('EIA Imports'!$E76=$A$1,'EIA Imports'!C76,"")</f>
        <v/>
      </c>
      <c r="D76">
        <f>IF('EIA Imports'!$E76=$A$1,'EIA Imports'!D76,"")</f>
        <v/>
      </c>
    </row>
    <row r="77" spans="1:4">
      <c r="A77">
        <f>IF('EIA Imports'!$E77=$A$1,'EIA Imports'!A77,"")</f>
        <v/>
      </c>
      <c r="C77">
        <f>IF('EIA Imports'!$E77=$A$1,'EIA Imports'!C77,"")</f>
        <v/>
      </c>
      <c r="D77">
        <f>IF('EIA Imports'!$E77=$A$1,'EIA Imports'!D77,"")</f>
        <v/>
      </c>
    </row>
    <row r="78" spans="1:4">
      <c r="A78">
        <f>IF('EIA Imports'!$E78=$A$1,'EIA Imports'!A78,"")</f>
        <v/>
      </c>
      <c r="C78">
        <f>IF('EIA Imports'!$E78=$A$1,'EIA Imports'!C78,"")</f>
        <v/>
      </c>
      <c r="D78">
        <f>IF('EIA Imports'!$E78=$A$1,'EIA Imports'!D78,"")</f>
        <v/>
      </c>
    </row>
    <row r="79" spans="1:4">
      <c r="A79">
        <f>IF('EIA Imports'!$E79=$A$1,'EIA Imports'!A79,"")</f>
        <v/>
      </c>
      <c r="C79">
        <f>IF('EIA Imports'!$E79=$A$1,'EIA Imports'!C79,"")</f>
        <v/>
      </c>
      <c r="D79">
        <f>IF('EIA Imports'!$E79=$A$1,'EIA Imports'!D79,"")</f>
        <v/>
      </c>
    </row>
    <row r="80" spans="1:4">
      <c r="A80">
        <f>IF('EIA Imports'!$E80=$A$1,'EIA Imports'!A80,"")</f>
        <v/>
      </c>
      <c r="C80">
        <f>IF('EIA Imports'!$E80=$A$1,'EIA Imports'!C80,"")</f>
        <v/>
      </c>
      <c r="D80">
        <f>IF('EIA Imports'!$E80=$A$1,'EIA Imports'!D80,"")</f>
        <v/>
      </c>
    </row>
    <row r="81" spans="1:4">
      <c r="A81">
        <f>IF('EIA Imports'!$E81=$A$1,'EIA Imports'!A81,"")</f>
        <v/>
      </c>
      <c r="C81">
        <f>IF('EIA Imports'!$E81=$A$1,'EIA Imports'!C81,"")</f>
        <v/>
      </c>
      <c r="D81">
        <f>IF('EIA Imports'!$E81=$A$1,'EIA Imports'!D81,"")</f>
        <v/>
      </c>
    </row>
    <row r="82" spans="1:4">
      <c r="A82">
        <f>IF('EIA Imports'!$E82=$A$1,'EIA Imports'!A82,"")</f>
        <v/>
      </c>
      <c r="C82">
        <f>IF('EIA Imports'!$E82=$A$1,'EIA Imports'!C82,"")</f>
        <v/>
      </c>
      <c r="D82">
        <f>IF('EIA Imports'!$E82=$A$1,'EIA Imports'!D82,"")</f>
        <v/>
      </c>
    </row>
    <row r="83" spans="1:4">
      <c r="A83">
        <f>IF('EIA Imports'!$E83=$A$1,'EIA Imports'!A83,"")</f>
        <v/>
      </c>
      <c r="C83">
        <f>IF('EIA Imports'!$E83=$A$1,'EIA Imports'!C83,"")</f>
        <v/>
      </c>
      <c r="D83">
        <f>IF('EIA Imports'!$E83=$A$1,'EIA Imports'!D83,"")</f>
        <v/>
      </c>
    </row>
    <row r="84" spans="1:4">
      <c r="A84">
        <f>IF('EIA Imports'!$E84=$A$1,'EIA Imports'!A84,"")</f>
        <v/>
      </c>
      <c r="C84">
        <f>IF('EIA Imports'!$E84=$A$1,'EIA Imports'!C84,"")</f>
        <v/>
      </c>
      <c r="D84">
        <f>IF('EIA Imports'!$E84=$A$1,'EIA Imports'!D84,"")</f>
        <v/>
      </c>
    </row>
    <row r="85" spans="1:4">
      <c r="A85">
        <f>IF('EIA Imports'!$E85=$A$1,'EIA Imports'!A85,"")</f>
        <v/>
      </c>
      <c r="C85">
        <f>IF('EIA Imports'!$E85=$A$1,'EIA Imports'!C85,"")</f>
        <v/>
      </c>
      <c r="D85">
        <f>IF('EIA Imports'!$E85=$A$1,'EIA Imports'!D85,"")</f>
        <v/>
      </c>
    </row>
    <row r="86" spans="1:4">
      <c r="A86">
        <f>IF('EIA Imports'!$E86=$A$1,'EIA Imports'!A86,"")</f>
        <v/>
      </c>
      <c r="C86">
        <f>IF('EIA Imports'!$E86=$A$1,'EIA Imports'!C86,"")</f>
        <v/>
      </c>
      <c r="D86">
        <f>IF('EIA Imports'!$E86=$A$1,'EIA Imports'!D86,"")</f>
        <v/>
      </c>
    </row>
    <row r="87" spans="1:4">
      <c r="A87">
        <f>IF('EIA Imports'!$E87=$A$1,'EIA Imports'!A87,"")</f>
        <v/>
      </c>
      <c r="C87">
        <f>IF('EIA Imports'!$E87=$A$1,'EIA Imports'!C87,"")</f>
        <v/>
      </c>
      <c r="D87">
        <f>IF('EIA Imports'!$E87=$A$1,'EIA Imports'!D87,"")</f>
        <v/>
      </c>
    </row>
    <row r="88" spans="1:4">
      <c r="A88">
        <f>IF('EIA Imports'!$E88=$A$1,'EIA Imports'!A88,"")</f>
        <v/>
      </c>
      <c r="C88">
        <f>IF('EIA Imports'!$E88=$A$1,'EIA Imports'!C88,"")</f>
        <v/>
      </c>
      <c r="D88">
        <f>IF('EIA Imports'!$E88=$A$1,'EIA Imports'!D88,"")</f>
        <v/>
      </c>
    </row>
    <row r="89" spans="1:4">
      <c r="A89">
        <f>IF('EIA Imports'!$E89=$A$1,'EIA Imports'!A89,"")</f>
        <v/>
      </c>
      <c r="C89">
        <f>IF('EIA Imports'!$E89=$A$1,'EIA Imports'!C89,"")</f>
        <v/>
      </c>
      <c r="D89">
        <f>IF('EIA Imports'!$E89=$A$1,'EIA Imports'!D89,"")</f>
        <v/>
      </c>
    </row>
    <row r="90" spans="1:4">
      <c r="A90">
        <f>IF('EIA Imports'!$E90=$A$1,'EIA Imports'!A90,"")</f>
        <v/>
      </c>
      <c r="C90">
        <f>IF('EIA Imports'!$E90=$A$1,'EIA Imports'!C90,"")</f>
        <v/>
      </c>
      <c r="D90">
        <f>IF('EIA Imports'!$E90=$A$1,'EIA Imports'!D90,"")</f>
        <v/>
      </c>
    </row>
    <row r="91" spans="1:4">
      <c r="A91">
        <f>IF('EIA Imports'!$E91=$A$1,'EIA Imports'!A91,"")</f>
        <v/>
      </c>
      <c r="C91">
        <f>IF('EIA Imports'!$E91=$A$1,'EIA Imports'!C91,"")</f>
        <v/>
      </c>
      <c r="D91">
        <f>IF('EIA Imports'!$E91=$A$1,'EIA Imports'!D91,"")</f>
        <v/>
      </c>
    </row>
    <row r="92" spans="1:4">
      <c r="A92">
        <f>IF('EIA Imports'!$E92=$A$1,'EIA Imports'!A92,"")</f>
        <v/>
      </c>
      <c r="C92">
        <f>IF('EIA Imports'!$E92=$A$1,'EIA Imports'!C92,"")</f>
        <v/>
      </c>
      <c r="D92">
        <f>IF('EIA Imports'!$E92=$A$1,'EIA Imports'!D92,"")</f>
        <v/>
      </c>
    </row>
    <row r="93" spans="1:4">
      <c r="A93">
        <f>IF('EIA Imports'!$E93=$A$1,'EIA Imports'!A93,"")</f>
        <v/>
      </c>
      <c r="C93">
        <f>IF('EIA Imports'!$E93=$A$1,'EIA Imports'!C93,"")</f>
        <v/>
      </c>
      <c r="D93">
        <f>IF('EIA Imports'!$E93=$A$1,'EIA Imports'!D93,"")</f>
        <v/>
      </c>
    </row>
    <row r="94" spans="1:4">
      <c r="A94">
        <f>IF('EIA Imports'!$E94=$A$1,'EIA Imports'!A94,"")</f>
        <v/>
      </c>
      <c r="C94">
        <f>IF('EIA Imports'!$E94=$A$1,'EIA Imports'!C94,"")</f>
        <v/>
      </c>
      <c r="D94">
        <f>IF('EIA Imports'!$E94=$A$1,'EIA Imports'!D94,"")</f>
        <v/>
      </c>
    </row>
    <row r="95" spans="1:4">
      <c r="A95">
        <f>IF('EIA Imports'!$E95=$A$1,'EIA Imports'!A95,"")</f>
        <v/>
      </c>
      <c r="C95">
        <f>IF('EIA Imports'!$E95=$A$1,'EIA Imports'!C95,"")</f>
        <v/>
      </c>
      <c r="D95">
        <f>IF('EIA Imports'!$E95=$A$1,'EIA Imports'!D95,"")</f>
        <v/>
      </c>
    </row>
    <row r="96" spans="1:4">
      <c r="A96">
        <f>IF('EIA Imports'!$E96=$A$1,'EIA Imports'!A96,"")</f>
        <v/>
      </c>
      <c r="C96">
        <f>IF('EIA Imports'!$E96=$A$1,'EIA Imports'!C96,"")</f>
        <v/>
      </c>
      <c r="D96">
        <f>IF('EIA Imports'!$E96=$A$1,'EIA Imports'!D96,"")</f>
        <v/>
      </c>
    </row>
    <row r="97" spans="1:4">
      <c r="A97">
        <f>IF('EIA Imports'!$E97=$A$1,'EIA Imports'!A97,"")</f>
        <v/>
      </c>
      <c r="C97">
        <f>IF('EIA Imports'!$E97=$A$1,'EIA Imports'!C97,"")</f>
        <v/>
      </c>
      <c r="D97">
        <f>IF('EIA Imports'!$E97=$A$1,'EIA Imports'!D97,"")</f>
        <v/>
      </c>
    </row>
    <row r="98" spans="1:4">
      <c r="A98">
        <f>IF('EIA Imports'!$E98=$A$1,'EIA Imports'!A98,"")</f>
        <v/>
      </c>
      <c r="C98">
        <f>IF('EIA Imports'!$E98=$A$1,'EIA Imports'!C98,"")</f>
        <v/>
      </c>
      <c r="D98">
        <f>IF('EIA Imports'!$E98=$A$1,'EIA Imports'!D98,"")</f>
        <v/>
      </c>
    </row>
    <row r="99" spans="1:4">
      <c r="A99">
        <f>IF('EIA Imports'!$E99=$A$1,'EIA Imports'!A99,"")</f>
        <v/>
      </c>
      <c r="C99">
        <f>IF('EIA Imports'!$E99=$A$1,'EIA Imports'!C99,"")</f>
        <v/>
      </c>
      <c r="D99">
        <f>IF('EIA Imports'!$E99=$A$1,'EIA Imports'!D99,"")</f>
        <v/>
      </c>
    </row>
    <row r="100" spans="1:4">
      <c r="A100">
        <f>IF('EIA Imports'!$E100=$A$1,'EIA Imports'!A100,"")</f>
        <v/>
      </c>
      <c r="C100">
        <f>IF('EIA Imports'!$E100=$A$1,'EIA Imports'!C100,"")</f>
        <v/>
      </c>
      <c r="D100">
        <f>IF('EIA Imports'!$E100=$A$1,'EIA Imports'!D100,"")</f>
        <v/>
      </c>
    </row>
    <row r="101" spans="1:4">
      <c r="A101">
        <f>IF('EIA Imports'!$E101=$A$1,'EIA Imports'!A101,"")</f>
        <v/>
      </c>
      <c r="C101">
        <f>IF('EIA Imports'!$E101=$A$1,'EIA Imports'!C101,"")</f>
        <v/>
      </c>
      <c r="D101">
        <f>IF('EIA Imports'!$E101=$A$1,'EIA Imports'!D101,"")</f>
        <v/>
      </c>
    </row>
    <row r="102" spans="1:4">
      <c r="A102">
        <f>IF('EIA Imports'!$E102=$A$1,'EIA Imports'!A102,"")</f>
        <v/>
      </c>
      <c r="C102">
        <f>IF('EIA Imports'!$E102=$A$1,'EIA Imports'!C102,"")</f>
        <v/>
      </c>
      <c r="D102">
        <f>IF('EIA Imports'!$E102=$A$1,'EIA Imports'!D102,"")</f>
        <v/>
      </c>
    </row>
    <row r="103" spans="1:4">
      <c r="A103">
        <f>IF('EIA Imports'!$E103=$A$1,'EIA Imports'!A103,"")</f>
        <v/>
      </c>
      <c r="C103">
        <f>IF('EIA Imports'!$E103=$A$1,'EIA Imports'!C103,"")</f>
        <v/>
      </c>
      <c r="D103">
        <f>IF('EIA Imports'!$E103=$A$1,'EIA Imports'!D103,"")</f>
        <v/>
      </c>
    </row>
    <row r="104" spans="1:4">
      <c r="A104">
        <f>IF('EIA Imports'!$E104=$A$1,'EIA Imports'!A104,"")</f>
        <v/>
      </c>
      <c r="C104">
        <f>IF('EIA Imports'!$E104=$A$1,'EIA Imports'!C104,"")</f>
        <v/>
      </c>
      <c r="D104">
        <f>IF('EIA Imports'!$E104=$A$1,'EIA Imports'!D104,"")</f>
        <v/>
      </c>
    </row>
    <row r="105" spans="1:4">
      <c r="A105">
        <f>IF('EIA Imports'!$E105=$A$1,'EIA Imports'!A105,"")</f>
        <v/>
      </c>
      <c r="C105">
        <f>IF('EIA Imports'!$E105=$A$1,'EIA Imports'!C105,"")</f>
        <v/>
      </c>
      <c r="D105">
        <f>IF('EIA Imports'!$E105=$A$1,'EIA Imports'!D105,"")</f>
        <v/>
      </c>
    </row>
    <row r="106" spans="1:4">
      <c r="A106">
        <f>IF('EIA Imports'!$E106=$A$1,'EIA Imports'!A106,"")</f>
        <v/>
      </c>
      <c r="C106">
        <f>IF('EIA Imports'!$E106=$A$1,'EIA Imports'!C106,"")</f>
        <v/>
      </c>
      <c r="D106">
        <f>IF('EIA Imports'!$E106=$A$1,'EIA Imports'!D106,"")</f>
        <v/>
      </c>
    </row>
    <row r="107" spans="1:4">
      <c r="A107">
        <f>IF('EIA Imports'!$E107=$A$1,'EIA Imports'!A107,"")</f>
        <v/>
      </c>
      <c r="C107">
        <f>IF('EIA Imports'!$E107=$A$1,'EIA Imports'!C107,"")</f>
        <v/>
      </c>
      <c r="D107">
        <f>IF('EIA Imports'!$E107=$A$1,'EIA Imports'!D107,"")</f>
        <v/>
      </c>
    </row>
    <row r="108" spans="1:4">
      <c r="A108">
        <f>IF('EIA Imports'!$E108=$A$1,'EIA Imports'!A108,"")</f>
        <v/>
      </c>
      <c r="C108">
        <f>IF('EIA Imports'!$E108=$A$1,'EIA Imports'!C108,"")</f>
        <v/>
      </c>
      <c r="D108">
        <f>IF('EIA Imports'!$E108=$A$1,'EIA Imports'!D108,"")</f>
        <v/>
      </c>
    </row>
    <row r="109" spans="1:4">
      <c r="A109">
        <f>IF('EIA Imports'!$E109=$A$1,'EIA Imports'!A109,"")</f>
        <v/>
      </c>
      <c r="C109">
        <f>IF('EIA Imports'!$E109=$A$1,'EIA Imports'!C109,"")</f>
        <v/>
      </c>
      <c r="D109">
        <f>IF('EIA Imports'!$E109=$A$1,'EIA Imports'!D109,"")</f>
        <v/>
      </c>
    </row>
    <row r="110" spans="1:4">
      <c r="A110">
        <f>IF('EIA Imports'!$E110=$A$1,'EIA Imports'!A110,"")</f>
        <v/>
      </c>
      <c r="C110">
        <f>IF('EIA Imports'!$E110=$A$1,'EIA Imports'!C110,"")</f>
        <v/>
      </c>
      <c r="D110">
        <f>IF('EIA Imports'!$E110=$A$1,'EIA Imports'!D110,"")</f>
        <v/>
      </c>
    </row>
    <row r="111" spans="1:4">
      <c r="A111">
        <f>IF('EIA Imports'!$E111=$A$1,'EIA Imports'!A111,"")</f>
        <v/>
      </c>
      <c r="C111">
        <f>IF('EIA Imports'!$E111=$A$1,'EIA Imports'!C111,"")</f>
        <v/>
      </c>
      <c r="D111">
        <f>IF('EIA Imports'!$E111=$A$1,'EIA Imports'!D111,"")</f>
        <v/>
      </c>
    </row>
    <row r="112" spans="1:4">
      <c r="A112">
        <f>IF('EIA Imports'!$E112=$A$1,'EIA Imports'!A112,"")</f>
        <v/>
      </c>
      <c r="C112">
        <f>IF('EIA Imports'!$E112=$A$1,'EIA Imports'!C112,"")</f>
        <v/>
      </c>
      <c r="D112">
        <f>IF('EIA Imports'!$E112=$A$1,'EIA Imports'!D112,"")</f>
        <v/>
      </c>
    </row>
    <row r="113" spans="1:4">
      <c r="A113">
        <f>IF('EIA Imports'!$E113=$A$1,'EIA Imports'!A113,"")</f>
        <v/>
      </c>
      <c r="C113">
        <f>IF('EIA Imports'!$E113=$A$1,'EIA Imports'!C113,"")</f>
        <v/>
      </c>
      <c r="D113">
        <f>IF('EIA Imports'!$E113=$A$1,'EIA Imports'!D113,"")</f>
        <v/>
      </c>
    </row>
    <row r="114" spans="1:4">
      <c r="A114">
        <f>IF('EIA Imports'!$E114=$A$1,'EIA Imports'!A114,"")</f>
        <v/>
      </c>
      <c r="C114">
        <f>IF('EIA Imports'!$E114=$A$1,'EIA Imports'!C114,"")</f>
        <v/>
      </c>
      <c r="D114">
        <f>IF('EIA Imports'!$E114=$A$1,'EIA Imports'!D114,"")</f>
        <v/>
      </c>
    </row>
    <row r="115" spans="1:4">
      <c r="A115">
        <f>IF('EIA Imports'!$E115=$A$1,'EIA Imports'!A115,"")</f>
        <v/>
      </c>
      <c r="C115">
        <f>IF('EIA Imports'!$E115=$A$1,'EIA Imports'!C115,"")</f>
        <v/>
      </c>
      <c r="D115">
        <f>IF('EIA Imports'!$E115=$A$1,'EIA Imports'!D115,"")</f>
        <v/>
      </c>
    </row>
    <row r="116" spans="1:4">
      <c r="A116">
        <f>IF('EIA Imports'!$E116=$A$1,'EIA Imports'!A116,"")</f>
        <v/>
      </c>
      <c r="C116">
        <f>IF('EIA Imports'!$E116=$A$1,'EIA Imports'!C116,"")</f>
        <v/>
      </c>
      <c r="D116">
        <f>IF('EIA Imports'!$E116=$A$1,'EIA Imports'!D116,"")</f>
        <v/>
      </c>
    </row>
    <row r="117" spans="1:4">
      <c r="A117">
        <f>IF('EIA Imports'!$E117=$A$1,'EIA Imports'!A117,"")</f>
        <v/>
      </c>
      <c r="C117">
        <f>IF('EIA Imports'!$E117=$A$1,'EIA Imports'!C117,"")</f>
        <v/>
      </c>
      <c r="D117">
        <f>IF('EIA Imports'!$E117=$A$1,'EIA Imports'!D117,"")</f>
        <v/>
      </c>
    </row>
    <row r="118" spans="1:4">
      <c r="A118">
        <f>IF('EIA Imports'!$E118=$A$1,'EIA Imports'!A118,"")</f>
        <v/>
      </c>
      <c r="C118">
        <f>IF('EIA Imports'!$E118=$A$1,'EIA Imports'!C118,"")</f>
        <v/>
      </c>
      <c r="D118">
        <f>IF('EIA Imports'!$E118=$A$1,'EIA Imports'!D118,"")</f>
        <v/>
      </c>
    </row>
    <row r="119" spans="1:4">
      <c r="A119">
        <f>IF('EIA Imports'!$E119=$A$1,'EIA Imports'!A119,"")</f>
        <v/>
      </c>
      <c r="C119">
        <f>IF('EIA Imports'!$E119=$A$1,'EIA Imports'!C119,"")</f>
        <v/>
      </c>
      <c r="D119">
        <f>IF('EIA Imports'!$E119=$A$1,'EIA Imports'!D119,"")</f>
        <v/>
      </c>
    </row>
    <row r="120" spans="1:4">
      <c r="A120">
        <f>IF('EIA Imports'!$E120=$A$1,'EIA Imports'!A120,"")</f>
        <v/>
      </c>
      <c r="C120">
        <f>IF('EIA Imports'!$E120=$A$1,'EIA Imports'!C120,"")</f>
        <v/>
      </c>
      <c r="D120">
        <f>IF('EIA Imports'!$E120=$A$1,'EIA Imports'!D120,"")</f>
        <v/>
      </c>
    </row>
    <row r="121" spans="1:4">
      <c r="A121">
        <f>IF('EIA Imports'!$E121=$A$1,'EIA Imports'!A121,"")</f>
        <v/>
      </c>
      <c r="C121">
        <f>IF('EIA Imports'!$E121=$A$1,'EIA Imports'!C121,"")</f>
        <v/>
      </c>
      <c r="D121">
        <f>IF('EIA Imports'!$E121=$A$1,'EIA Imports'!D121,"")</f>
        <v/>
      </c>
    </row>
    <row r="122" spans="1:4">
      <c r="A122">
        <f>IF('EIA Imports'!$E122=$A$1,'EIA Imports'!A122,"")</f>
        <v/>
      </c>
      <c r="C122">
        <f>IF('EIA Imports'!$E122=$A$1,'EIA Imports'!C122,"")</f>
        <v/>
      </c>
      <c r="D122">
        <f>IF('EIA Imports'!$E122=$A$1,'EIA Imports'!D122,"")</f>
        <v/>
      </c>
    </row>
    <row r="123" spans="1:4">
      <c r="A123">
        <f>IF('EIA Imports'!$E123=$A$1,'EIA Imports'!A123,"")</f>
        <v/>
      </c>
      <c r="C123">
        <f>IF('EIA Imports'!$E123=$A$1,'EIA Imports'!C123,"")</f>
        <v/>
      </c>
      <c r="D123">
        <f>IF('EIA Imports'!$E123=$A$1,'EIA Imports'!D123,"")</f>
        <v/>
      </c>
    </row>
    <row r="124" spans="1:4">
      <c r="A124">
        <f>IF('EIA Imports'!$E124=$A$1,'EIA Imports'!A124,"")</f>
        <v/>
      </c>
      <c r="C124">
        <f>IF('EIA Imports'!$E124=$A$1,'EIA Imports'!C124,"")</f>
        <v/>
      </c>
      <c r="D124">
        <f>IF('EIA Imports'!$E124=$A$1,'EIA Imports'!D124,"")</f>
        <v/>
      </c>
    </row>
    <row r="125" spans="1:4">
      <c r="A125">
        <f>IF('EIA Imports'!$E125=$A$1,'EIA Imports'!A125,"")</f>
        <v/>
      </c>
      <c r="C125">
        <f>IF('EIA Imports'!$E125=$A$1,'EIA Imports'!C125,"")</f>
        <v/>
      </c>
      <c r="D125">
        <f>IF('EIA Imports'!$E125=$A$1,'EIA Imports'!D125,"")</f>
        <v/>
      </c>
    </row>
    <row r="126" spans="1:4">
      <c r="A126">
        <f>IF('EIA Imports'!$E126=$A$1,'EIA Imports'!A126,"")</f>
        <v/>
      </c>
      <c r="C126">
        <f>IF('EIA Imports'!$E126=$A$1,'EIA Imports'!C126,"")</f>
        <v/>
      </c>
      <c r="D126">
        <f>IF('EIA Imports'!$E126=$A$1,'EIA Imports'!D126,"")</f>
        <v/>
      </c>
    </row>
    <row r="127" spans="1:4">
      <c r="A127">
        <f>IF('EIA Imports'!$E127=$A$1,'EIA Imports'!A127,"")</f>
        <v/>
      </c>
      <c r="C127">
        <f>IF('EIA Imports'!$E127=$A$1,'EIA Imports'!C127,"")</f>
        <v/>
      </c>
      <c r="D127">
        <f>IF('EIA Imports'!$E127=$A$1,'EIA Imports'!D127,"")</f>
        <v/>
      </c>
    </row>
    <row r="128" spans="1:4">
      <c r="A128">
        <f>IF('EIA Imports'!$E128=$A$1,'EIA Imports'!A128,"")</f>
        <v/>
      </c>
      <c r="C128">
        <f>IF('EIA Imports'!$E128=$A$1,'EIA Imports'!C128,"")</f>
        <v/>
      </c>
      <c r="D128">
        <f>IF('EIA Imports'!$E128=$A$1,'EIA Imports'!D128,"")</f>
        <v/>
      </c>
    </row>
    <row r="129" spans="1:4">
      <c r="A129">
        <f>IF('EIA Imports'!$E129=$A$1,'EIA Imports'!A129,"")</f>
        <v/>
      </c>
      <c r="C129">
        <f>IF('EIA Imports'!$E129=$A$1,'EIA Imports'!C129,"")</f>
        <v/>
      </c>
      <c r="D129">
        <f>IF('EIA Imports'!$E129=$A$1,'EIA Imports'!D129,"")</f>
        <v/>
      </c>
    </row>
    <row r="130" spans="1:4">
      <c r="A130">
        <f>IF('EIA Imports'!$E130=$A$1,'EIA Imports'!A130,"")</f>
        <v/>
      </c>
      <c r="C130">
        <f>IF('EIA Imports'!$E130=$A$1,'EIA Imports'!C130,"")</f>
        <v/>
      </c>
      <c r="D130">
        <f>IF('EIA Imports'!$E130=$A$1,'EIA Imports'!D130,"")</f>
        <v/>
      </c>
    </row>
    <row r="131" spans="1:4">
      <c r="A131">
        <f>IF('EIA Imports'!$E131=$A$1,'EIA Imports'!A131,"")</f>
        <v/>
      </c>
      <c r="C131">
        <f>IF('EIA Imports'!$E131=$A$1,'EIA Imports'!C131,"")</f>
        <v/>
      </c>
      <c r="D131">
        <f>IF('EIA Imports'!$E131=$A$1,'EIA Imports'!D131,"")</f>
        <v/>
      </c>
    </row>
    <row r="132" spans="1:4">
      <c r="A132">
        <f>IF('EIA Imports'!$E132=$A$1,'EIA Imports'!A132,"")</f>
        <v/>
      </c>
      <c r="C132">
        <f>IF('EIA Imports'!$E132=$A$1,'EIA Imports'!C132,"")</f>
        <v/>
      </c>
      <c r="D132">
        <f>IF('EIA Imports'!$E132=$A$1,'EIA Imports'!D132,"")</f>
        <v/>
      </c>
    </row>
    <row r="133" spans="1:4">
      <c r="A133">
        <f>IF('EIA Imports'!$E133=$A$1,'EIA Imports'!A133,"")</f>
        <v/>
      </c>
      <c r="C133">
        <f>IF('EIA Imports'!$E133=$A$1,'EIA Imports'!C133,"")</f>
        <v/>
      </c>
      <c r="D133">
        <f>IF('EIA Imports'!$E133=$A$1,'EIA Imports'!D133,"")</f>
        <v/>
      </c>
    </row>
    <row r="134" spans="1:4">
      <c r="A134">
        <f>IF('EIA Imports'!$E134=$A$1,'EIA Imports'!A134,"")</f>
        <v/>
      </c>
      <c r="C134">
        <f>IF('EIA Imports'!$E134=$A$1,'EIA Imports'!C134,"")</f>
        <v/>
      </c>
      <c r="D134">
        <f>IF('EIA Imports'!$E134=$A$1,'EIA Imports'!D134,"")</f>
        <v/>
      </c>
    </row>
    <row r="135" spans="1:4">
      <c r="A135">
        <f>IF('EIA Imports'!$E135=$A$1,'EIA Imports'!A135,"")</f>
        <v/>
      </c>
      <c r="C135">
        <f>IF('EIA Imports'!$E135=$A$1,'EIA Imports'!C135,"")</f>
        <v/>
      </c>
      <c r="D135">
        <f>IF('EIA Imports'!$E135=$A$1,'EIA Imports'!D135,"")</f>
        <v/>
      </c>
    </row>
    <row r="136" spans="1:4">
      <c r="A136">
        <f>IF('EIA Imports'!$E136=$A$1,'EIA Imports'!A136,"")</f>
        <v/>
      </c>
      <c r="C136">
        <f>IF('EIA Imports'!$E136=$A$1,'EIA Imports'!C136,"")</f>
        <v/>
      </c>
      <c r="D136">
        <f>IF('EIA Imports'!$E136=$A$1,'EIA Imports'!D136,"")</f>
        <v/>
      </c>
    </row>
    <row r="137" spans="1:4">
      <c r="A137">
        <f>IF('EIA Imports'!$E137=$A$1,'EIA Imports'!A137,"")</f>
        <v/>
      </c>
      <c r="C137">
        <f>IF('EIA Imports'!$E137=$A$1,'EIA Imports'!C137,"")</f>
        <v/>
      </c>
      <c r="D137">
        <f>IF('EIA Imports'!$E137=$A$1,'EIA Imports'!D137,"")</f>
        <v/>
      </c>
    </row>
    <row r="138" spans="1:4">
      <c r="A138">
        <f>IF('EIA Imports'!$E138=$A$1,'EIA Imports'!A138,"")</f>
        <v/>
      </c>
      <c r="C138">
        <f>IF('EIA Imports'!$E138=$A$1,'EIA Imports'!C138,"")</f>
        <v/>
      </c>
      <c r="D138">
        <f>IF('EIA Imports'!$E138=$A$1,'EIA Imports'!D138,"")</f>
        <v/>
      </c>
    </row>
    <row r="139" spans="1:4">
      <c r="A139">
        <f>IF('EIA Imports'!$E139=$A$1,'EIA Imports'!A139,"")</f>
        <v/>
      </c>
      <c r="C139">
        <f>IF('EIA Imports'!$E139=$A$1,'EIA Imports'!C139,"")</f>
        <v/>
      </c>
      <c r="D139">
        <f>IF('EIA Imports'!$E139=$A$1,'EIA Imports'!D139,"")</f>
        <v/>
      </c>
    </row>
    <row r="140" spans="1:4">
      <c r="A140">
        <f>IF('EIA Imports'!$E140=$A$1,'EIA Imports'!A140,"")</f>
        <v/>
      </c>
      <c r="C140">
        <f>IF('EIA Imports'!$E140=$A$1,'EIA Imports'!C140,"")</f>
        <v/>
      </c>
      <c r="D140">
        <f>IF('EIA Imports'!$E140=$A$1,'EIA Imports'!D140,"")</f>
        <v/>
      </c>
    </row>
    <row r="141" spans="1:4">
      <c r="A141">
        <f>IF('EIA Imports'!$E141=$A$1,'EIA Imports'!A141,"")</f>
        <v/>
      </c>
      <c r="C141">
        <f>IF('EIA Imports'!$E141=$A$1,'EIA Imports'!C141,"")</f>
        <v/>
      </c>
      <c r="D141">
        <f>IF('EIA Imports'!$E141=$A$1,'EIA Imports'!D141,"")</f>
        <v/>
      </c>
    </row>
    <row r="142" spans="1:4">
      <c r="A142">
        <f>IF('EIA Imports'!$E142=$A$1,'EIA Imports'!A142,"")</f>
        <v/>
      </c>
      <c r="C142">
        <f>IF('EIA Imports'!$E142=$A$1,'EIA Imports'!C142,"")</f>
        <v/>
      </c>
      <c r="D142">
        <f>IF('EIA Imports'!$E142=$A$1,'EIA Imports'!D142,"")</f>
        <v/>
      </c>
    </row>
    <row r="143" spans="1:4">
      <c r="A143">
        <f>IF('EIA Imports'!$E143=$A$1,'EIA Imports'!A143,"")</f>
        <v/>
      </c>
      <c r="C143">
        <f>IF('EIA Imports'!$E143=$A$1,'EIA Imports'!C143,"")</f>
        <v/>
      </c>
      <c r="D143">
        <f>IF('EIA Imports'!$E143=$A$1,'EIA Imports'!D143,"")</f>
        <v/>
      </c>
    </row>
    <row r="144" spans="1:4">
      <c r="A144">
        <f>IF('EIA Imports'!$E144=$A$1,'EIA Imports'!A144,"")</f>
        <v/>
      </c>
      <c r="C144">
        <f>IF('EIA Imports'!$E144=$A$1,'EIA Imports'!C144,"")</f>
        <v/>
      </c>
      <c r="D144">
        <f>IF('EIA Imports'!$E144=$A$1,'EIA Imports'!D144,"")</f>
        <v/>
      </c>
    </row>
    <row r="145" spans="1:4">
      <c r="A145">
        <f>IF('EIA Imports'!$E145=$A$1,'EIA Imports'!A145,"")</f>
        <v/>
      </c>
      <c r="C145">
        <f>IF('EIA Imports'!$E145=$A$1,'EIA Imports'!C145,"")</f>
        <v/>
      </c>
      <c r="D145">
        <f>IF('EIA Imports'!$E145=$A$1,'EIA Imports'!D145,"")</f>
        <v/>
      </c>
    </row>
    <row r="146" spans="1:4">
      <c r="A146">
        <f>IF('EIA Imports'!$E146=$A$1,'EIA Imports'!A146,"")</f>
        <v/>
      </c>
      <c r="C146">
        <f>IF('EIA Imports'!$E146=$A$1,'EIA Imports'!C146,"")</f>
        <v/>
      </c>
      <c r="D146">
        <f>IF('EIA Imports'!$E146=$A$1,'EIA Imports'!D146,"")</f>
        <v/>
      </c>
    </row>
    <row r="147" spans="1:4">
      <c r="A147">
        <f>IF('EIA Imports'!$E147=$A$1,'EIA Imports'!A147,"")</f>
        <v/>
      </c>
      <c r="C147">
        <f>IF('EIA Imports'!$E147=$A$1,'EIA Imports'!C147,"")</f>
        <v/>
      </c>
      <c r="D147">
        <f>IF('EIA Imports'!$E147=$A$1,'EIA Imports'!D147,"")</f>
        <v/>
      </c>
    </row>
    <row r="148" spans="1:4">
      <c r="A148">
        <f>IF('EIA Imports'!$E148=$A$1,'EIA Imports'!A148,"")</f>
        <v/>
      </c>
      <c r="C148">
        <f>IF('EIA Imports'!$E148=$A$1,'EIA Imports'!C148,"")</f>
        <v/>
      </c>
      <c r="D148">
        <f>IF('EIA Imports'!$E148=$A$1,'EIA Imports'!D148,"")</f>
        <v/>
      </c>
    </row>
    <row r="149" spans="1:4">
      <c r="A149">
        <f>IF('EIA Imports'!$E149=$A$1,'EIA Imports'!A149,"")</f>
        <v/>
      </c>
      <c r="C149">
        <f>IF('EIA Imports'!$E149=$A$1,'EIA Imports'!C149,"")</f>
        <v/>
      </c>
      <c r="D149">
        <f>IF('EIA Imports'!$E149=$A$1,'EIA Imports'!D149,"")</f>
        <v/>
      </c>
    </row>
    <row r="150" spans="1:4">
      <c r="A150">
        <f>IF('EIA Imports'!$E150=$A$1,'EIA Imports'!A150,"")</f>
        <v/>
      </c>
      <c r="C150">
        <f>IF('EIA Imports'!$E150=$A$1,'EIA Imports'!C150,"")</f>
        <v/>
      </c>
      <c r="D150">
        <f>IF('EIA Imports'!$E150=$A$1,'EIA Imports'!D150,"")</f>
        <v/>
      </c>
    </row>
    <row r="151" spans="1:4">
      <c r="A151">
        <f>IF('EIA Imports'!$E151=$A$1,'EIA Imports'!A151,"")</f>
        <v/>
      </c>
      <c r="C151">
        <f>IF('EIA Imports'!$E151=$A$1,'EIA Imports'!C151,"")</f>
        <v/>
      </c>
      <c r="D151">
        <f>IF('EIA Imports'!$E151=$A$1,'EIA Imports'!D151,"")</f>
        <v/>
      </c>
    </row>
    <row r="152" spans="1:4">
      <c r="A152">
        <f>IF('EIA Imports'!$E152=$A$1,'EIA Imports'!A152,"")</f>
        <v/>
      </c>
      <c r="C152">
        <f>IF('EIA Imports'!$E152=$A$1,'EIA Imports'!C152,"")</f>
        <v/>
      </c>
      <c r="D152">
        <f>IF('EIA Imports'!$E152=$A$1,'EIA Imports'!D152,"")</f>
        <v/>
      </c>
    </row>
    <row r="153" spans="1:4">
      <c r="A153">
        <f>IF('EIA Imports'!$E153=$A$1,'EIA Imports'!A153,"")</f>
        <v/>
      </c>
      <c r="C153">
        <f>IF('EIA Imports'!$E153=$A$1,'EIA Imports'!C153,"")</f>
        <v/>
      </c>
      <c r="D153">
        <f>IF('EIA Imports'!$E153=$A$1,'EIA Imports'!D153,"")</f>
        <v/>
      </c>
    </row>
    <row r="154" spans="1:4">
      <c r="A154">
        <f>IF('EIA Imports'!$E154=$A$1,'EIA Imports'!A154,"")</f>
        <v/>
      </c>
      <c r="C154">
        <f>IF('EIA Imports'!$E154=$A$1,'EIA Imports'!C154,"")</f>
        <v/>
      </c>
      <c r="D154">
        <f>IF('EIA Imports'!$E154=$A$1,'EIA Imports'!D154,"")</f>
        <v/>
      </c>
    </row>
    <row r="155" spans="1:4">
      <c r="A155">
        <f>IF('EIA Imports'!$E155=$A$1,'EIA Imports'!A155,"")</f>
        <v/>
      </c>
      <c r="C155">
        <f>IF('EIA Imports'!$E155=$A$1,'EIA Imports'!C155,"")</f>
        <v/>
      </c>
      <c r="D155">
        <f>IF('EIA Imports'!$E155=$A$1,'EIA Imports'!D155,"")</f>
        <v/>
      </c>
    </row>
    <row r="156" spans="1:4">
      <c r="A156">
        <f>IF('EIA Imports'!$E156=$A$1,'EIA Imports'!A156,"")</f>
        <v/>
      </c>
      <c r="C156">
        <f>IF('EIA Imports'!$E156=$A$1,'EIA Imports'!C156,"")</f>
        <v/>
      </c>
      <c r="D156">
        <f>IF('EIA Imports'!$E156=$A$1,'EIA Imports'!D156,"")</f>
        <v/>
      </c>
    </row>
    <row r="157" spans="1:4">
      <c r="A157">
        <f>IF('EIA Imports'!$E157=$A$1,'EIA Imports'!A157,"")</f>
        <v/>
      </c>
      <c r="C157">
        <f>IF('EIA Imports'!$E157=$A$1,'EIA Imports'!C157,"")</f>
        <v/>
      </c>
      <c r="D157">
        <f>IF('EIA Imports'!$E157=$A$1,'EIA Imports'!D157,"")</f>
        <v/>
      </c>
    </row>
    <row r="158" spans="1:4">
      <c r="A158">
        <f>IF('EIA Imports'!$E158=$A$1,'EIA Imports'!A158,"")</f>
        <v/>
      </c>
      <c r="C158">
        <f>IF('EIA Imports'!$E158=$A$1,'EIA Imports'!C158,"")</f>
        <v/>
      </c>
      <c r="D158">
        <f>IF('EIA Imports'!$E158=$A$1,'EIA Imports'!D158,"")</f>
        <v/>
      </c>
    </row>
    <row r="159" spans="1:4">
      <c r="A159">
        <f>IF('EIA Imports'!$E159=$A$1,'EIA Imports'!A159,"")</f>
        <v/>
      </c>
      <c r="C159">
        <f>IF('EIA Imports'!$E159=$A$1,'EIA Imports'!C159,"")</f>
        <v/>
      </c>
      <c r="D159">
        <f>IF('EIA Imports'!$E159=$A$1,'EIA Imports'!D159,"")</f>
        <v/>
      </c>
    </row>
    <row r="160" spans="1:4">
      <c r="A160">
        <f>IF('EIA Imports'!$E160=$A$1,'EIA Imports'!A160,"")</f>
        <v/>
      </c>
      <c r="C160">
        <f>IF('EIA Imports'!$E160=$A$1,'EIA Imports'!C160,"")</f>
        <v/>
      </c>
      <c r="D160">
        <f>IF('EIA Imports'!$E160=$A$1,'EIA Imports'!D160,"")</f>
        <v/>
      </c>
    </row>
    <row r="161" spans="1:4">
      <c r="A161">
        <f>IF('EIA Imports'!$E161=$A$1,'EIA Imports'!A161,"")</f>
        <v/>
      </c>
      <c r="C161">
        <f>IF('EIA Imports'!$E161=$A$1,'EIA Imports'!C161,"")</f>
        <v/>
      </c>
      <c r="D161">
        <f>IF('EIA Imports'!$E161=$A$1,'EIA Imports'!D161,"")</f>
        <v/>
      </c>
    </row>
    <row r="162" spans="1:4">
      <c r="A162">
        <f>IF('EIA Imports'!$E162=$A$1,'EIA Imports'!A162,"")</f>
        <v/>
      </c>
      <c r="C162">
        <f>IF('EIA Imports'!$E162=$A$1,'EIA Imports'!C162,"")</f>
        <v/>
      </c>
      <c r="D162">
        <f>IF('EIA Imports'!$E162=$A$1,'EIA Imports'!D162,"")</f>
        <v/>
      </c>
    </row>
    <row r="163" spans="1:4">
      <c r="A163">
        <f>IF('EIA Imports'!$E163=$A$1,'EIA Imports'!A163,"")</f>
        <v/>
      </c>
      <c r="C163">
        <f>IF('EIA Imports'!$E163=$A$1,'EIA Imports'!C163,"")</f>
        <v/>
      </c>
      <c r="D163">
        <f>IF('EIA Imports'!$E163=$A$1,'EIA Imports'!D163,"")</f>
        <v/>
      </c>
    </row>
    <row r="164" spans="1:4">
      <c r="A164">
        <f>IF('EIA Imports'!$E164=$A$1,'EIA Imports'!A164,"")</f>
        <v/>
      </c>
      <c r="C164">
        <f>IF('EIA Imports'!$E164=$A$1,'EIA Imports'!C164,"")</f>
        <v/>
      </c>
      <c r="D164">
        <f>IF('EIA Imports'!$E164=$A$1,'EIA Imports'!D164,"")</f>
        <v/>
      </c>
    </row>
    <row r="165" spans="1:4">
      <c r="A165">
        <f>IF('EIA Imports'!$E165=$A$1,'EIA Imports'!A165,"")</f>
        <v/>
      </c>
      <c r="C165">
        <f>IF('EIA Imports'!$E165=$A$1,'EIA Imports'!C165,"")</f>
        <v/>
      </c>
      <c r="D165">
        <f>IF('EIA Imports'!$E165=$A$1,'EIA Imports'!D165,"")</f>
        <v/>
      </c>
    </row>
    <row r="166" spans="1:4">
      <c r="A166">
        <f>IF('EIA Imports'!$E166=$A$1,'EIA Imports'!A166,"")</f>
        <v/>
      </c>
      <c r="C166">
        <f>IF('EIA Imports'!$E166=$A$1,'EIA Imports'!C166,"")</f>
        <v/>
      </c>
      <c r="D166">
        <f>IF('EIA Imports'!$E166=$A$1,'EIA Imports'!D166,"")</f>
        <v/>
      </c>
    </row>
    <row r="167" spans="1:4">
      <c r="A167">
        <f>IF('EIA Imports'!$E167=$A$1,'EIA Imports'!A167,"")</f>
        <v/>
      </c>
      <c r="C167">
        <f>IF('EIA Imports'!$E167=$A$1,'EIA Imports'!C167,"")</f>
        <v/>
      </c>
      <c r="D167">
        <f>IF('EIA Imports'!$E167=$A$1,'EIA Imports'!D167,"")</f>
        <v/>
      </c>
    </row>
    <row r="168" spans="1:4">
      <c r="A168">
        <f>IF('EIA Imports'!$E168=$A$1,'EIA Imports'!A168,"")</f>
        <v/>
      </c>
      <c r="C168">
        <f>IF('EIA Imports'!$E168=$A$1,'EIA Imports'!C168,"")</f>
        <v/>
      </c>
      <c r="D168">
        <f>IF('EIA Imports'!$E168=$A$1,'EIA Imports'!D168,"")</f>
        <v/>
      </c>
    </row>
    <row r="169" spans="1:4">
      <c r="A169">
        <f>IF('EIA Imports'!$E169=$A$1,'EIA Imports'!A169,"")</f>
        <v/>
      </c>
      <c r="C169">
        <f>IF('EIA Imports'!$E169=$A$1,'EIA Imports'!C169,"")</f>
        <v/>
      </c>
      <c r="D169">
        <f>IF('EIA Imports'!$E169=$A$1,'EIA Imports'!D169,"")</f>
        <v/>
      </c>
    </row>
    <row r="170" spans="1:4">
      <c r="A170">
        <f>IF('EIA Imports'!$E170=$A$1,'EIA Imports'!A170,"")</f>
        <v/>
      </c>
      <c r="C170">
        <f>IF('EIA Imports'!$E170=$A$1,'EIA Imports'!C170,"")</f>
        <v/>
      </c>
      <c r="D170">
        <f>IF('EIA Imports'!$E170=$A$1,'EIA Imports'!D170,"")</f>
        <v/>
      </c>
    </row>
    <row r="171" spans="1:4">
      <c r="A171">
        <f>IF('EIA Imports'!$E171=$A$1,'EIA Imports'!A171,"")</f>
        <v/>
      </c>
      <c r="C171">
        <f>IF('EIA Imports'!$E171=$A$1,'EIA Imports'!C171,"")</f>
        <v/>
      </c>
      <c r="D171">
        <f>IF('EIA Imports'!$E171=$A$1,'EIA Imports'!D171,"")</f>
        <v/>
      </c>
    </row>
    <row r="172" spans="1:4">
      <c r="A172">
        <f>IF('EIA Imports'!$E172=$A$1,'EIA Imports'!A172,"")</f>
        <v/>
      </c>
      <c r="C172">
        <f>IF('EIA Imports'!$E172=$A$1,'EIA Imports'!C172,"")</f>
        <v/>
      </c>
      <c r="D172">
        <f>IF('EIA Imports'!$E172=$A$1,'EIA Imports'!D172,"")</f>
        <v/>
      </c>
    </row>
    <row r="173" spans="1:4">
      <c r="A173">
        <f>IF('EIA Imports'!$E173=$A$1,'EIA Imports'!A173,"")</f>
        <v/>
      </c>
      <c r="C173">
        <f>IF('EIA Imports'!$E173=$A$1,'EIA Imports'!C173,"")</f>
        <v/>
      </c>
      <c r="D173">
        <f>IF('EIA Imports'!$E173=$A$1,'EIA Imports'!D173,"")</f>
        <v/>
      </c>
    </row>
    <row r="174" spans="1:4">
      <c r="A174">
        <f>IF('EIA Imports'!$E174=$A$1,'EIA Imports'!A174,"")</f>
        <v/>
      </c>
      <c r="C174">
        <f>IF('EIA Imports'!$E174=$A$1,'EIA Imports'!C174,"")</f>
        <v/>
      </c>
      <c r="D174">
        <f>IF('EIA Imports'!$E174=$A$1,'EIA Imports'!D174,"")</f>
        <v/>
      </c>
    </row>
    <row r="175" spans="1:4">
      <c r="A175">
        <f>IF('EIA Imports'!$E175=$A$1,'EIA Imports'!A175,"")</f>
        <v/>
      </c>
      <c r="C175">
        <f>IF('EIA Imports'!$E175=$A$1,'EIA Imports'!C175,"")</f>
        <v/>
      </c>
      <c r="D175">
        <f>IF('EIA Imports'!$E175=$A$1,'EIA Imports'!D175,"")</f>
        <v/>
      </c>
    </row>
    <row r="176" spans="1:4">
      <c r="A176">
        <f>IF('EIA Imports'!$E176=$A$1,'EIA Imports'!A176,"")</f>
        <v/>
      </c>
      <c r="C176">
        <f>IF('EIA Imports'!$E176=$A$1,'EIA Imports'!C176,"")</f>
        <v/>
      </c>
      <c r="D176">
        <f>IF('EIA Imports'!$E176=$A$1,'EIA Imports'!D176,"")</f>
        <v/>
      </c>
    </row>
    <row r="177" spans="1:4">
      <c r="A177">
        <f>IF('EIA Imports'!$E177=$A$1,'EIA Imports'!A177,"")</f>
        <v/>
      </c>
      <c r="C177">
        <f>IF('EIA Imports'!$E177=$A$1,'EIA Imports'!C177,"")</f>
        <v/>
      </c>
      <c r="D177">
        <f>IF('EIA Imports'!$E177=$A$1,'EIA Imports'!D177,"")</f>
        <v/>
      </c>
    </row>
    <row r="178" spans="1:4">
      <c r="A178">
        <f>IF('EIA Imports'!$E178=$A$1,'EIA Imports'!A178,"")</f>
        <v/>
      </c>
      <c r="C178">
        <f>IF('EIA Imports'!$E178=$A$1,'EIA Imports'!C178,"")</f>
        <v/>
      </c>
      <c r="D178">
        <f>IF('EIA Imports'!$E178=$A$1,'EIA Imports'!D178,"")</f>
        <v/>
      </c>
    </row>
    <row r="179" spans="1:4">
      <c r="A179">
        <f>IF('EIA Imports'!$E179=$A$1,'EIA Imports'!A179,"")</f>
        <v/>
      </c>
      <c r="C179">
        <f>IF('EIA Imports'!$E179=$A$1,'EIA Imports'!C179,"")</f>
        <v/>
      </c>
      <c r="D179">
        <f>IF('EIA Imports'!$E179=$A$1,'EIA Imports'!D179,"")</f>
        <v/>
      </c>
    </row>
    <row r="180" spans="1:4">
      <c r="A180">
        <f>IF('EIA Imports'!$E180=$A$1,'EIA Imports'!A180,"")</f>
        <v/>
      </c>
      <c r="C180">
        <f>IF('EIA Imports'!$E180=$A$1,'EIA Imports'!C180,"")</f>
        <v/>
      </c>
      <c r="D180">
        <f>IF('EIA Imports'!$E180=$A$1,'EIA Imports'!D180,"")</f>
        <v/>
      </c>
    </row>
    <row r="181" spans="1:4">
      <c r="A181">
        <f>IF('EIA Imports'!$E181=$A$1,'EIA Imports'!A181,"")</f>
        <v/>
      </c>
      <c r="C181">
        <f>IF('EIA Imports'!$E181=$A$1,'EIA Imports'!C181,"")</f>
        <v/>
      </c>
      <c r="D181">
        <f>IF('EIA Imports'!$E181=$A$1,'EIA Imports'!D181,"")</f>
        <v/>
      </c>
    </row>
    <row r="182" spans="1:4">
      <c r="A182">
        <f>IF('EIA Imports'!$E182=$A$1,'EIA Imports'!A182,"")</f>
        <v/>
      </c>
      <c r="C182">
        <f>IF('EIA Imports'!$E182=$A$1,'EIA Imports'!C182,"")</f>
        <v/>
      </c>
      <c r="D182">
        <f>IF('EIA Imports'!$E182=$A$1,'EIA Imports'!D182,"")</f>
        <v/>
      </c>
    </row>
    <row r="183" spans="1:4">
      <c r="A183">
        <f>IF('EIA Imports'!$E183=$A$1,'EIA Imports'!A183,"")</f>
        <v/>
      </c>
      <c r="C183">
        <f>IF('EIA Imports'!$E183=$A$1,'EIA Imports'!C183,"")</f>
        <v/>
      </c>
      <c r="D183">
        <f>IF('EIA Imports'!$E183=$A$1,'EIA Imports'!D183,"")</f>
        <v/>
      </c>
    </row>
    <row r="184" spans="1:4">
      <c r="A184">
        <f>IF('EIA Imports'!$E184=$A$1,'EIA Imports'!A184,"")</f>
        <v/>
      </c>
      <c r="C184">
        <f>IF('EIA Imports'!$E184=$A$1,'EIA Imports'!C184,"")</f>
        <v/>
      </c>
      <c r="D184">
        <f>IF('EIA Imports'!$E184=$A$1,'EIA Imports'!D184,"")</f>
        <v/>
      </c>
    </row>
    <row r="185" spans="1:4">
      <c r="A185">
        <f>IF('EIA Imports'!$E185=$A$1,'EIA Imports'!A185,"")</f>
        <v/>
      </c>
      <c r="C185">
        <f>IF('EIA Imports'!$E185=$A$1,'EIA Imports'!C185,"")</f>
        <v/>
      </c>
      <c r="D185">
        <f>IF('EIA Imports'!$E185=$A$1,'EIA Imports'!D185,"")</f>
        <v/>
      </c>
    </row>
    <row r="186" spans="1:4">
      <c r="A186">
        <f>IF('EIA Imports'!$E186=$A$1,'EIA Imports'!A186,"")</f>
        <v/>
      </c>
      <c r="C186">
        <f>IF('EIA Imports'!$E186=$A$1,'EIA Imports'!C186,"")</f>
        <v/>
      </c>
      <c r="D186">
        <f>IF('EIA Imports'!$E186=$A$1,'EIA Imports'!D186,"")</f>
        <v/>
      </c>
    </row>
    <row r="187" spans="1:4">
      <c r="A187">
        <f>IF('EIA Imports'!$E187=$A$1,'EIA Imports'!A187,"")</f>
        <v/>
      </c>
      <c r="C187">
        <f>IF('EIA Imports'!$E187=$A$1,'EIA Imports'!C187,"")</f>
        <v/>
      </c>
      <c r="D187">
        <f>IF('EIA Imports'!$E187=$A$1,'EIA Imports'!D187,"")</f>
        <v/>
      </c>
    </row>
    <row r="188" spans="1:4">
      <c r="A188">
        <f>IF('EIA Imports'!$E188=$A$1,'EIA Imports'!A188,"")</f>
        <v/>
      </c>
      <c r="C188">
        <f>IF('EIA Imports'!$E188=$A$1,'EIA Imports'!C188,"")</f>
        <v/>
      </c>
      <c r="D188">
        <f>IF('EIA Imports'!$E188=$A$1,'EIA Imports'!D188,"")</f>
        <v/>
      </c>
    </row>
    <row r="189" spans="1:4">
      <c r="A189">
        <f>IF('EIA Imports'!$E189=$A$1,'EIA Imports'!A189,"")</f>
        <v/>
      </c>
      <c r="C189">
        <f>IF('EIA Imports'!$E189=$A$1,'EIA Imports'!C189,"")</f>
        <v/>
      </c>
      <c r="D189">
        <f>IF('EIA Imports'!$E189=$A$1,'EIA Imports'!D189,"")</f>
        <v/>
      </c>
    </row>
    <row r="190" spans="1:4">
      <c r="A190">
        <f>IF('EIA Imports'!$E190=$A$1,'EIA Imports'!A190,"")</f>
        <v/>
      </c>
      <c r="C190">
        <f>IF('EIA Imports'!$E190=$A$1,'EIA Imports'!C190,"")</f>
        <v/>
      </c>
      <c r="D190">
        <f>IF('EIA Imports'!$E190=$A$1,'EIA Imports'!D190,"")</f>
        <v/>
      </c>
    </row>
    <row r="191" spans="1:4">
      <c r="A191">
        <f>IF('EIA Imports'!$E191=$A$1,'EIA Imports'!A191,"")</f>
        <v/>
      </c>
      <c r="C191">
        <f>IF('EIA Imports'!$E191=$A$1,'EIA Imports'!C191,"")</f>
        <v/>
      </c>
      <c r="D191">
        <f>IF('EIA Imports'!$E191=$A$1,'EIA Imports'!D191,"")</f>
        <v/>
      </c>
    </row>
    <row r="192" spans="1:4">
      <c r="A192">
        <f>IF('EIA Imports'!$E192=$A$1,'EIA Imports'!A192,"")</f>
        <v/>
      </c>
      <c r="C192">
        <f>IF('EIA Imports'!$E192=$A$1,'EIA Imports'!C192,"")</f>
        <v/>
      </c>
      <c r="D192">
        <f>IF('EIA Imports'!$E192=$A$1,'EIA Imports'!D192,"")</f>
        <v/>
      </c>
    </row>
    <row r="193" spans="1:4">
      <c r="A193">
        <f>IF('EIA Imports'!$E193=$A$1,'EIA Imports'!A193,"")</f>
        <v/>
      </c>
      <c r="C193">
        <f>IF('EIA Imports'!$E193=$A$1,'EIA Imports'!C193,"")</f>
        <v/>
      </c>
      <c r="D193">
        <f>IF('EIA Imports'!$E193=$A$1,'EIA Imports'!D193,"")</f>
        <v/>
      </c>
    </row>
    <row r="194" spans="1:4">
      <c r="A194">
        <f>IF('EIA Imports'!$E194=$A$1,'EIA Imports'!A194,"")</f>
        <v/>
      </c>
      <c r="C194">
        <f>IF('EIA Imports'!$E194=$A$1,'EIA Imports'!C194,"")</f>
        <v/>
      </c>
      <c r="D194">
        <f>IF('EIA Imports'!$E194=$A$1,'EIA Imports'!D194,"")</f>
        <v/>
      </c>
    </row>
    <row r="195" spans="1:4">
      <c r="A195">
        <f>IF('EIA Imports'!$E195=$A$1,'EIA Imports'!A195,"")</f>
        <v/>
      </c>
      <c r="C195">
        <f>IF('EIA Imports'!$E195=$A$1,'EIA Imports'!C195,"")</f>
        <v/>
      </c>
      <c r="D195">
        <f>IF('EIA Imports'!$E195=$A$1,'EIA Imports'!D195,"")</f>
        <v/>
      </c>
    </row>
    <row r="196" spans="1:4">
      <c r="A196">
        <f>IF('EIA Imports'!$E196=$A$1,'EIA Imports'!A196,"")</f>
        <v/>
      </c>
      <c r="C196">
        <f>IF('EIA Imports'!$E196=$A$1,'EIA Imports'!C196,"")</f>
        <v/>
      </c>
      <c r="D196">
        <f>IF('EIA Imports'!$E196=$A$1,'EIA Imports'!D196,"")</f>
        <v/>
      </c>
    </row>
    <row r="197" spans="1:4">
      <c r="A197">
        <f>IF('EIA Imports'!$E197=$A$1,'EIA Imports'!A197,"")</f>
        <v/>
      </c>
      <c r="C197">
        <f>IF('EIA Imports'!$E197=$A$1,'EIA Imports'!C197,"")</f>
        <v/>
      </c>
      <c r="D197">
        <f>IF('EIA Imports'!$E197=$A$1,'EIA Imports'!D197,"")</f>
        <v/>
      </c>
    </row>
    <row r="198" spans="1:4">
      <c r="A198">
        <f>IF('EIA Imports'!$E198=$A$1,'EIA Imports'!A198,"")</f>
        <v/>
      </c>
      <c r="C198">
        <f>IF('EIA Imports'!$E198=$A$1,'EIA Imports'!C198,"")</f>
        <v/>
      </c>
      <c r="D198">
        <f>IF('EIA Imports'!$E198=$A$1,'EIA Imports'!D198,"")</f>
        <v/>
      </c>
    </row>
    <row r="199" spans="1:4">
      <c r="A199">
        <f>IF('EIA Imports'!$E199=$A$1,'EIA Imports'!A199,"")</f>
        <v/>
      </c>
      <c r="C199">
        <f>IF('EIA Imports'!$E199=$A$1,'EIA Imports'!C199,"")</f>
        <v/>
      </c>
      <c r="D199">
        <f>IF('EIA Imports'!$E199=$A$1,'EIA Imports'!D199,"")</f>
        <v/>
      </c>
    </row>
    <row r="200" spans="1:4">
      <c r="A200">
        <f>IF('EIA Imports'!$E200=$A$1,'EIA Imports'!A200,"")</f>
        <v/>
      </c>
      <c r="C200">
        <f>IF('EIA Imports'!$E200=$A$1,'EIA Imports'!C200,"")</f>
        <v/>
      </c>
      <c r="D200">
        <f>IF('EIA Imports'!$E200=$A$1,'EIA Imports'!D200,"")</f>
        <v/>
      </c>
    </row>
    <row r="201" spans="1:4">
      <c r="A201">
        <f>IF('EIA Imports'!$E201=$A$1,'EIA Imports'!A201,"")</f>
        <v/>
      </c>
      <c r="C201">
        <f>IF('EIA Imports'!$E201=$A$1,'EIA Imports'!C201,"")</f>
        <v/>
      </c>
      <c r="D201">
        <f>IF('EIA Imports'!$E201=$A$1,'EIA Imports'!D201,"")</f>
        <v/>
      </c>
    </row>
    <row r="202" spans="1:4">
      <c r="A202">
        <f>IF('EIA Imports'!$E202=$A$1,'EIA Imports'!A202,"")</f>
        <v/>
      </c>
      <c r="C202">
        <f>IF('EIA Imports'!$E202=$A$1,'EIA Imports'!C202,"")</f>
        <v/>
      </c>
      <c r="D202">
        <f>IF('EIA Imports'!$E202=$A$1,'EIA Imports'!D202,"")</f>
        <v/>
      </c>
    </row>
    <row r="203" spans="1:4">
      <c r="A203">
        <f>IF('EIA Imports'!$E203=$A$1,'EIA Imports'!A203,"")</f>
        <v/>
      </c>
      <c r="C203">
        <f>IF('EIA Imports'!$E203=$A$1,'EIA Imports'!C203,"")</f>
        <v/>
      </c>
      <c r="D203">
        <f>IF('EIA Imports'!$E203=$A$1,'EIA Imports'!D203,"")</f>
        <v/>
      </c>
    </row>
    <row r="204" spans="1:4">
      <c r="A204">
        <f>IF('EIA Imports'!$E204=$A$1,'EIA Imports'!A204,"")</f>
        <v/>
      </c>
      <c r="C204">
        <f>IF('EIA Imports'!$E204=$A$1,'EIA Imports'!C204,"")</f>
        <v/>
      </c>
      <c r="D204">
        <f>IF('EIA Imports'!$E204=$A$1,'EIA Imports'!D204,"")</f>
        <v/>
      </c>
    </row>
    <row r="205" spans="1:4">
      <c r="A205">
        <f>IF('EIA Imports'!$E205=$A$1,'EIA Imports'!A205,"")</f>
        <v/>
      </c>
      <c r="C205">
        <f>IF('EIA Imports'!$E205=$A$1,'EIA Imports'!C205,"")</f>
        <v/>
      </c>
      <c r="D205">
        <f>IF('EIA Imports'!$E205=$A$1,'EIA Imports'!D205,"")</f>
        <v/>
      </c>
    </row>
    <row r="206" spans="1:4">
      <c r="A206">
        <f>IF('EIA Imports'!$E206=$A$1,'EIA Imports'!A206,"")</f>
        <v/>
      </c>
      <c r="C206">
        <f>IF('EIA Imports'!$E206=$A$1,'EIA Imports'!C206,"")</f>
        <v/>
      </c>
      <c r="D206">
        <f>IF('EIA Imports'!$E206=$A$1,'EIA Imports'!D206,"")</f>
        <v/>
      </c>
    </row>
    <row r="207" spans="1:4">
      <c r="A207">
        <f>IF('EIA Imports'!$E207=$A$1,'EIA Imports'!A207,"")</f>
        <v/>
      </c>
      <c r="C207">
        <f>IF('EIA Imports'!$E207=$A$1,'EIA Imports'!C207,"")</f>
        <v/>
      </c>
      <c r="D207">
        <f>IF('EIA Imports'!$E207=$A$1,'EIA Imports'!D207,"")</f>
        <v/>
      </c>
    </row>
    <row r="208" spans="1:4">
      <c r="A208">
        <f>IF('EIA Imports'!$E208=$A$1,'EIA Imports'!A208,"")</f>
        <v/>
      </c>
      <c r="C208">
        <f>IF('EIA Imports'!$E208=$A$1,'EIA Imports'!C208,"")</f>
        <v/>
      </c>
      <c r="D208">
        <f>IF('EIA Imports'!$E208=$A$1,'EIA Imports'!D208,"")</f>
        <v/>
      </c>
    </row>
    <row r="209" spans="1:4">
      <c r="A209">
        <f>IF('EIA Imports'!$E209=$A$1,'EIA Imports'!A209,"")</f>
        <v/>
      </c>
      <c r="C209">
        <f>IF('EIA Imports'!$E209=$A$1,'EIA Imports'!C209,"")</f>
        <v/>
      </c>
      <c r="D209">
        <f>IF('EIA Imports'!$E209=$A$1,'EIA Imports'!D209,"")</f>
        <v/>
      </c>
    </row>
    <row r="210" spans="1:4">
      <c r="A210">
        <f>IF('EIA Imports'!$E210=$A$1,'EIA Imports'!A210,"")</f>
        <v/>
      </c>
      <c r="C210">
        <f>IF('EIA Imports'!$E210=$A$1,'EIA Imports'!C210,"")</f>
        <v/>
      </c>
      <c r="D210">
        <f>IF('EIA Imports'!$E210=$A$1,'EIA Imports'!D210,"")</f>
        <v/>
      </c>
    </row>
    <row r="211" spans="1:4">
      <c r="A211">
        <f>IF('EIA Imports'!$E211=$A$1,'EIA Imports'!A211,"")</f>
        <v/>
      </c>
      <c r="C211">
        <f>IF('EIA Imports'!$E211=$A$1,'EIA Imports'!C211,"")</f>
        <v/>
      </c>
      <c r="D211">
        <f>IF('EIA Imports'!$E211=$A$1,'EIA Imports'!D211,"")</f>
        <v/>
      </c>
    </row>
    <row r="212" spans="1:4">
      <c r="A212">
        <f>IF('EIA Imports'!$E212=$A$1,'EIA Imports'!A212,"")</f>
        <v/>
      </c>
      <c r="C212">
        <f>IF('EIA Imports'!$E212=$A$1,'EIA Imports'!C212,"")</f>
        <v/>
      </c>
      <c r="D212">
        <f>IF('EIA Imports'!$E212=$A$1,'EIA Imports'!D212,"")</f>
        <v/>
      </c>
    </row>
    <row r="213" spans="1:4">
      <c r="A213">
        <f>IF('EIA Imports'!$E213=$A$1,'EIA Imports'!A213,"")</f>
        <v/>
      </c>
      <c r="C213">
        <f>IF('EIA Imports'!$E213=$A$1,'EIA Imports'!C213,"")</f>
        <v/>
      </c>
      <c r="D213">
        <f>IF('EIA Imports'!$E213=$A$1,'EIA Imports'!D213,"")</f>
        <v/>
      </c>
    </row>
    <row r="214" spans="1:4">
      <c r="A214">
        <f>IF('EIA Imports'!$E214=$A$1,'EIA Imports'!A214,"")</f>
        <v/>
      </c>
      <c r="C214">
        <f>IF('EIA Imports'!$E214=$A$1,'EIA Imports'!C214,"")</f>
        <v/>
      </c>
      <c r="D214">
        <f>IF('EIA Imports'!$E214=$A$1,'EIA Imports'!D214,"")</f>
        <v/>
      </c>
    </row>
    <row r="215" spans="1:4">
      <c r="A215">
        <f>IF('EIA Imports'!$E215=$A$1,'EIA Imports'!A215,"")</f>
        <v/>
      </c>
      <c r="C215">
        <f>IF('EIA Imports'!$E215=$A$1,'EIA Imports'!C215,"")</f>
        <v/>
      </c>
      <c r="D215">
        <f>IF('EIA Imports'!$E215=$A$1,'EIA Imports'!D215,"")</f>
        <v/>
      </c>
    </row>
    <row r="216" spans="1:4">
      <c r="A216">
        <f>IF('EIA Imports'!$E216=$A$1,'EIA Imports'!A216,"")</f>
        <v/>
      </c>
      <c r="C216">
        <f>IF('EIA Imports'!$E216=$A$1,'EIA Imports'!C216,"")</f>
        <v/>
      </c>
      <c r="D216">
        <f>IF('EIA Imports'!$E216=$A$1,'EIA Imports'!D216,"")</f>
        <v/>
      </c>
    </row>
    <row r="217" spans="1:4">
      <c r="A217">
        <f>IF('EIA Imports'!$E217=$A$1,'EIA Imports'!A217,"")</f>
        <v/>
      </c>
      <c r="C217">
        <f>IF('EIA Imports'!$E217=$A$1,'EIA Imports'!C217,"")</f>
        <v/>
      </c>
      <c r="D217">
        <f>IF('EIA Imports'!$E217=$A$1,'EIA Imports'!D217,"")</f>
        <v/>
      </c>
    </row>
    <row r="218" spans="1:4">
      <c r="A218">
        <f>IF('EIA Imports'!$E218=$A$1,'EIA Imports'!A218,"")</f>
        <v/>
      </c>
      <c r="C218">
        <f>IF('EIA Imports'!$E218=$A$1,'EIA Imports'!C218,"")</f>
        <v/>
      </c>
      <c r="D218">
        <f>IF('EIA Imports'!$E218=$A$1,'EIA Imports'!D218,"")</f>
        <v/>
      </c>
    </row>
    <row r="219" spans="1:4">
      <c r="A219">
        <f>IF('EIA Imports'!$E219=$A$1,'EIA Imports'!A219,"")</f>
        <v/>
      </c>
      <c r="C219">
        <f>IF('EIA Imports'!$E219=$A$1,'EIA Imports'!C219,"")</f>
        <v/>
      </c>
      <c r="D219">
        <f>IF('EIA Imports'!$E219=$A$1,'EIA Imports'!D219,"")</f>
        <v/>
      </c>
    </row>
    <row r="220" spans="1:4">
      <c r="A220">
        <f>IF('EIA Imports'!$E220=$A$1,'EIA Imports'!A220,"")</f>
        <v/>
      </c>
      <c r="C220">
        <f>IF('EIA Imports'!$E220=$A$1,'EIA Imports'!C220,"")</f>
        <v/>
      </c>
      <c r="D220">
        <f>IF('EIA Imports'!$E220=$A$1,'EIA Imports'!D220,"")</f>
        <v/>
      </c>
    </row>
    <row r="221" spans="1:4">
      <c r="A221">
        <f>IF('EIA Imports'!$E221=$A$1,'EIA Imports'!A221,"")</f>
        <v/>
      </c>
      <c r="C221">
        <f>IF('EIA Imports'!$E221=$A$1,'EIA Imports'!C221,"")</f>
        <v/>
      </c>
      <c r="D221">
        <f>IF('EIA Imports'!$E221=$A$1,'EIA Imports'!D221,"")</f>
        <v/>
      </c>
    </row>
    <row r="222" spans="1:4">
      <c r="A222">
        <f>IF('EIA Imports'!$E222=$A$1,'EIA Imports'!A222,"")</f>
        <v/>
      </c>
      <c r="C222">
        <f>IF('EIA Imports'!$E222=$A$1,'EIA Imports'!C222,"")</f>
        <v/>
      </c>
      <c r="D222">
        <f>IF('EIA Imports'!$E222=$A$1,'EIA Imports'!D222,"")</f>
        <v/>
      </c>
    </row>
    <row r="223" spans="1:4">
      <c r="A223">
        <f>IF('EIA Imports'!$E223=$A$1,'EIA Imports'!A223,"")</f>
        <v/>
      </c>
      <c r="C223">
        <f>IF('EIA Imports'!$E223=$A$1,'EIA Imports'!C223,"")</f>
        <v/>
      </c>
      <c r="D223">
        <f>IF('EIA Imports'!$E223=$A$1,'EIA Imports'!D223,"")</f>
        <v/>
      </c>
    </row>
    <row r="224" spans="1:4">
      <c r="A224">
        <f>IF('EIA Imports'!$E224=$A$1,'EIA Imports'!A224,"")</f>
        <v/>
      </c>
      <c r="C224">
        <f>IF('EIA Imports'!$E224=$A$1,'EIA Imports'!C224,"")</f>
        <v/>
      </c>
      <c r="D224">
        <f>IF('EIA Imports'!$E224=$A$1,'EIA Imports'!D224,"")</f>
        <v/>
      </c>
    </row>
    <row r="225" spans="1:4">
      <c r="A225">
        <f>IF('EIA Imports'!$E225=$A$1,'EIA Imports'!A225,"")</f>
        <v/>
      </c>
      <c r="C225">
        <f>IF('EIA Imports'!$E225=$A$1,'EIA Imports'!C225,"")</f>
        <v/>
      </c>
      <c r="D225">
        <f>IF('EIA Imports'!$E225=$A$1,'EIA Imports'!D225,"")</f>
        <v/>
      </c>
    </row>
    <row r="226" spans="1:4">
      <c r="A226">
        <f>IF('EIA Imports'!$E226=$A$1,'EIA Imports'!A226,"")</f>
        <v/>
      </c>
      <c r="C226">
        <f>IF('EIA Imports'!$E226=$A$1,'EIA Imports'!C226,"")</f>
        <v/>
      </c>
      <c r="D226">
        <f>IF('EIA Imports'!$E226=$A$1,'EIA Imports'!D226,"")</f>
        <v/>
      </c>
    </row>
    <row r="227" spans="1:4">
      <c r="A227">
        <f>IF('EIA Imports'!$E227=$A$1,'EIA Imports'!A227,"")</f>
        <v/>
      </c>
      <c r="C227">
        <f>IF('EIA Imports'!$E227=$A$1,'EIA Imports'!C227,"")</f>
        <v/>
      </c>
      <c r="D227">
        <f>IF('EIA Imports'!$E227=$A$1,'EIA Imports'!D227,"")</f>
        <v/>
      </c>
    </row>
    <row r="228" spans="1:4">
      <c r="A228">
        <f>IF('EIA Imports'!$E228=$A$1,'EIA Imports'!A228,"")</f>
        <v/>
      </c>
      <c r="C228">
        <f>IF('EIA Imports'!$E228=$A$1,'EIA Imports'!C228,"")</f>
        <v/>
      </c>
      <c r="D228">
        <f>IF('EIA Imports'!$E228=$A$1,'EIA Imports'!D228,"")</f>
        <v/>
      </c>
    </row>
    <row r="229" spans="1:4">
      <c r="A229">
        <f>IF('EIA Imports'!$E229=$A$1,'EIA Imports'!A229,"")</f>
        <v/>
      </c>
      <c r="C229">
        <f>IF('EIA Imports'!$E229=$A$1,'EIA Imports'!C229,"")</f>
        <v/>
      </c>
      <c r="D229">
        <f>IF('EIA Imports'!$E229=$A$1,'EIA Imports'!D229,"")</f>
        <v/>
      </c>
    </row>
    <row r="230" spans="1:4">
      <c r="A230">
        <f>IF('EIA Imports'!$E230=$A$1,'EIA Imports'!A230,"")</f>
        <v/>
      </c>
      <c r="C230">
        <f>IF('EIA Imports'!$E230=$A$1,'EIA Imports'!C230,"")</f>
        <v/>
      </c>
      <c r="D230">
        <f>IF('EIA Imports'!$E230=$A$1,'EIA Imports'!D230,"")</f>
        <v/>
      </c>
    </row>
    <row r="231" spans="1:4">
      <c r="A231">
        <f>IF('EIA Imports'!$E231=$A$1,'EIA Imports'!A231,"")</f>
        <v/>
      </c>
      <c r="C231">
        <f>IF('EIA Imports'!$E231=$A$1,'EIA Imports'!C231,"")</f>
        <v/>
      </c>
      <c r="D231">
        <f>IF('EIA Imports'!$E231=$A$1,'EIA Imports'!D231,"")</f>
        <v/>
      </c>
    </row>
    <row r="232" spans="1:4">
      <c r="A232">
        <f>IF('EIA Imports'!$E232=$A$1,'EIA Imports'!A232,"")</f>
        <v/>
      </c>
      <c r="C232">
        <f>IF('EIA Imports'!$E232=$A$1,'EIA Imports'!C232,"")</f>
        <v/>
      </c>
      <c r="D232">
        <f>IF('EIA Imports'!$E232=$A$1,'EIA Imports'!D232,"")</f>
        <v/>
      </c>
    </row>
    <row r="233" spans="1:4">
      <c r="A233">
        <f>IF('EIA Imports'!$E233=$A$1,'EIA Imports'!A233,"")</f>
        <v/>
      </c>
      <c r="C233">
        <f>IF('EIA Imports'!$E233=$A$1,'EIA Imports'!C233,"")</f>
        <v/>
      </c>
      <c r="D233">
        <f>IF('EIA Imports'!$E233=$A$1,'EIA Imports'!D233,"")</f>
        <v/>
      </c>
    </row>
    <row r="234" spans="1:4">
      <c r="A234">
        <f>IF('EIA Imports'!$E234=$A$1,'EIA Imports'!A234,"")</f>
        <v/>
      </c>
      <c r="C234">
        <f>IF('EIA Imports'!$E234=$A$1,'EIA Imports'!C234,"")</f>
        <v/>
      </c>
      <c r="D234">
        <f>IF('EIA Imports'!$E234=$A$1,'EIA Imports'!D234,"")</f>
        <v/>
      </c>
    </row>
    <row r="235" spans="1:4">
      <c r="A235">
        <f>IF('EIA Imports'!$E235=$A$1,'EIA Imports'!A235,"")</f>
        <v/>
      </c>
      <c r="C235">
        <f>IF('EIA Imports'!$E235=$A$1,'EIA Imports'!C235,"")</f>
        <v/>
      </c>
      <c r="D235">
        <f>IF('EIA Imports'!$E235=$A$1,'EIA Imports'!D235,"")</f>
        <v/>
      </c>
    </row>
    <row r="236" spans="1:4">
      <c r="A236">
        <f>IF('EIA Imports'!$E236=$A$1,'EIA Imports'!A236,"")</f>
        <v/>
      </c>
      <c r="C236">
        <f>IF('EIA Imports'!$E236=$A$1,'EIA Imports'!C236,"")</f>
        <v/>
      </c>
      <c r="D236">
        <f>IF('EIA Imports'!$E236=$A$1,'EIA Imports'!D236,"")</f>
        <v/>
      </c>
    </row>
    <row r="237" spans="1:4">
      <c r="A237">
        <f>IF('EIA Imports'!$E237=$A$1,'EIA Imports'!A237,"")</f>
        <v/>
      </c>
      <c r="C237">
        <f>IF('EIA Imports'!$E237=$A$1,'EIA Imports'!C237,"")</f>
        <v/>
      </c>
      <c r="D237">
        <f>IF('EIA Imports'!$E237=$A$1,'EIA Imports'!D237,"")</f>
        <v/>
      </c>
    </row>
    <row r="238" spans="1:4">
      <c r="A238">
        <f>IF('EIA Imports'!$E238=$A$1,'EIA Imports'!A238,"")</f>
        <v/>
      </c>
      <c r="C238">
        <f>IF('EIA Imports'!$E238=$A$1,'EIA Imports'!C238,"")</f>
        <v/>
      </c>
      <c r="D238">
        <f>IF('EIA Imports'!$E238=$A$1,'EIA Imports'!D238,"")</f>
        <v/>
      </c>
    </row>
    <row r="239" spans="1:4">
      <c r="A239">
        <f>IF('EIA Imports'!$E239=$A$1,'EIA Imports'!A239,"")</f>
        <v/>
      </c>
      <c r="C239">
        <f>IF('EIA Imports'!$E239=$A$1,'EIA Imports'!C239,"")</f>
        <v/>
      </c>
      <c r="D239">
        <f>IF('EIA Imports'!$E239=$A$1,'EIA Imports'!D239,"")</f>
        <v/>
      </c>
    </row>
    <row r="240" spans="1:4">
      <c r="A240">
        <f>IF('EIA Imports'!$E240=$A$1,'EIA Imports'!A240,"")</f>
        <v/>
      </c>
      <c r="C240">
        <f>IF('EIA Imports'!$E240=$A$1,'EIA Imports'!C240,"")</f>
        <v/>
      </c>
      <c r="D240">
        <f>IF('EIA Imports'!$E240=$A$1,'EIA Imports'!D240,"")</f>
        <v/>
      </c>
    </row>
    <row r="241" spans="1:4">
      <c r="A241">
        <f>IF('EIA Imports'!$E241=$A$1,'EIA Imports'!A241,"")</f>
        <v/>
      </c>
      <c r="C241">
        <f>IF('EIA Imports'!$E241=$A$1,'EIA Imports'!C241,"")</f>
        <v/>
      </c>
      <c r="D241">
        <f>IF('EIA Imports'!$E241=$A$1,'EIA Imports'!D241,"")</f>
        <v/>
      </c>
    </row>
    <row r="242" spans="1:4">
      <c r="A242">
        <f>IF('EIA Imports'!$E242=$A$1,'EIA Imports'!A242,"")</f>
        <v/>
      </c>
      <c r="C242">
        <f>IF('EIA Imports'!$E242=$A$1,'EIA Imports'!C242,"")</f>
        <v/>
      </c>
      <c r="D242">
        <f>IF('EIA Imports'!$E242=$A$1,'EIA Imports'!D242,"")</f>
        <v/>
      </c>
    </row>
    <row r="243" spans="1:4">
      <c r="A243">
        <f>IF('EIA Imports'!$E243=$A$1,'EIA Imports'!A243,"")</f>
        <v/>
      </c>
      <c r="C243">
        <f>IF('EIA Imports'!$E243=$A$1,'EIA Imports'!C243,"")</f>
        <v/>
      </c>
      <c r="D243">
        <f>IF('EIA Imports'!$E243=$A$1,'EIA Imports'!D243,"")</f>
        <v/>
      </c>
    </row>
    <row r="244" spans="1:4">
      <c r="A244">
        <f>IF('EIA Imports'!$E244=$A$1,'EIA Imports'!A244,"")</f>
        <v/>
      </c>
      <c r="C244">
        <f>IF('EIA Imports'!$E244=$A$1,'EIA Imports'!C244,"")</f>
        <v/>
      </c>
      <c r="D244">
        <f>IF('EIA Imports'!$E244=$A$1,'EIA Imports'!D244,"")</f>
        <v/>
      </c>
    </row>
    <row r="245" spans="1:4">
      <c r="A245">
        <f>IF('EIA Imports'!$E245=$A$1,'EIA Imports'!A245,"")</f>
        <v/>
      </c>
      <c r="C245">
        <f>IF('EIA Imports'!$E245=$A$1,'EIA Imports'!C245,"")</f>
        <v/>
      </c>
      <c r="D245">
        <f>IF('EIA Imports'!$E245=$A$1,'EIA Imports'!D245,"")</f>
        <v/>
      </c>
    </row>
    <row r="246" spans="1:4">
      <c r="A246">
        <f>IF('EIA Imports'!$E246=$A$1,'EIA Imports'!A246,"")</f>
        <v/>
      </c>
      <c r="C246">
        <f>IF('EIA Imports'!$E246=$A$1,'EIA Imports'!C246,"")</f>
        <v/>
      </c>
      <c r="D246">
        <f>IF('EIA Imports'!$E246=$A$1,'EIA Imports'!D246,"")</f>
        <v/>
      </c>
    </row>
    <row r="247" spans="1:4">
      <c r="A247">
        <f>IF('EIA Imports'!$E247=$A$1,'EIA Imports'!A247,"")</f>
        <v/>
      </c>
      <c r="C247">
        <f>IF('EIA Imports'!$E247=$A$1,'EIA Imports'!C247,"")</f>
        <v/>
      </c>
      <c r="D247">
        <f>IF('EIA Imports'!$E247=$A$1,'EIA Imports'!D247,"")</f>
        <v/>
      </c>
    </row>
    <row r="248" spans="1:4">
      <c r="A248">
        <f>IF('EIA Imports'!$E248=$A$1,'EIA Imports'!A248,"")</f>
        <v/>
      </c>
      <c r="C248">
        <f>IF('EIA Imports'!$E248=$A$1,'EIA Imports'!C248,"")</f>
        <v/>
      </c>
      <c r="D248">
        <f>IF('EIA Imports'!$E248=$A$1,'EIA Imports'!D248,"")</f>
        <v/>
      </c>
    </row>
    <row r="249" spans="1:4">
      <c r="A249">
        <f>IF('EIA Imports'!$E249=$A$1,'EIA Imports'!A249,"")</f>
        <v/>
      </c>
      <c r="C249">
        <f>IF('EIA Imports'!$E249=$A$1,'EIA Imports'!C249,"")</f>
        <v/>
      </c>
      <c r="D249">
        <f>IF('EIA Imports'!$E249=$A$1,'EIA Imports'!D249,"")</f>
        <v/>
      </c>
    </row>
    <row r="250" spans="1:4">
      <c r="A250">
        <f>IF('EIA Imports'!$E250=$A$1,'EIA Imports'!A250,"")</f>
        <v/>
      </c>
      <c r="C250">
        <f>IF('EIA Imports'!$E250=$A$1,'EIA Imports'!C250,"")</f>
        <v/>
      </c>
      <c r="D250">
        <f>IF('EIA Imports'!$E250=$A$1,'EIA Imports'!D250,"")</f>
        <v/>
      </c>
    </row>
    <row r="251" spans="1:4">
      <c r="A251">
        <f>IF('EIA Imports'!$E251=$A$1,'EIA Imports'!A251,"")</f>
        <v/>
      </c>
      <c r="C251">
        <f>IF('EIA Imports'!$E251=$A$1,'EIA Imports'!C251,"")</f>
        <v/>
      </c>
      <c r="D251">
        <f>IF('EIA Imports'!$E251=$A$1,'EIA Imports'!D251,"")</f>
        <v/>
      </c>
    </row>
    <row r="252" spans="1:4">
      <c r="A252">
        <f>IF('EIA Imports'!$E252=$A$1,'EIA Imports'!A252,"")</f>
        <v/>
      </c>
      <c r="C252">
        <f>IF('EIA Imports'!$E252=$A$1,'EIA Imports'!C252,"")</f>
        <v/>
      </c>
      <c r="D252">
        <f>IF('EIA Imports'!$E252=$A$1,'EIA Imports'!D252,"")</f>
        <v/>
      </c>
    </row>
    <row r="253" spans="1:4">
      <c r="A253">
        <f>IF('EIA Imports'!$E253=$A$1,'EIA Imports'!A253,"")</f>
        <v/>
      </c>
      <c r="C253">
        <f>IF('EIA Imports'!$E253=$A$1,'EIA Imports'!C253,"")</f>
        <v/>
      </c>
      <c r="D253">
        <f>IF('EIA Imports'!$E253=$A$1,'EIA Imports'!D253,"")</f>
        <v/>
      </c>
    </row>
    <row r="254" spans="1:4">
      <c r="A254">
        <f>IF('EIA Imports'!$E254=$A$1,'EIA Imports'!A254,"")</f>
        <v/>
      </c>
      <c r="C254">
        <f>IF('EIA Imports'!$E254=$A$1,'EIA Imports'!C254,"")</f>
        <v/>
      </c>
      <c r="D254">
        <f>IF('EIA Imports'!$E254=$A$1,'EIA Imports'!D254,"")</f>
        <v/>
      </c>
    </row>
    <row r="255" spans="1:4">
      <c r="A255">
        <f>IF('EIA Imports'!$E255=$A$1,'EIA Imports'!A255,"")</f>
        <v/>
      </c>
      <c r="C255">
        <f>IF('EIA Imports'!$E255=$A$1,'EIA Imports'!C255,"")</f>
        <v/>
      </c>
      <c r="D255">
        <f>IF('EIA Imports'!$E255=$A$1,'EIA Imports'!D255,"")</f>
        <v/>
      </c>
    </row>
    <row r="256" spans="1:4">
      <c r="A256">
        <f>IF('EIA Imports'!$E256=$A$1,'EIA Imports'!A256,"")</f>
        <v/>
      </c>
      <c r="C256">
        <f>IF('EIA Imports'!$E256=$A$1,'EIA Imports'!C256,"")</f>
        <v/>
      </c>
      <c r="D256">
        <f>IF('EIA Imports'!$E256=$A$1,'EIA Imports'!D256,"")</f>
        <v/>
      </c>
    </row>
    <row r="257" spans="1:4">
      <c r="A257">
        <f>IF('EIA Imports'!$E257=$A$1,'EIA Imports'!A257,"")</f>
        <v/>
      </c>
      <c r="C257">
        <f>IF('EIA Imports'!$E257=$A$1,'EIA Imports'!C257,"")</f>
        <v/>
      </c>
      <c r="D257">
        <f>IF('EIA Imports'!$E257=$A$1,'EIA Imports'!D257,"")</f>
        <v/>
      </c>
    </row>
    <row r="258" spans="1:4">
      <c r="A258">
        <f>IF('EIA Imports'!$E258=$A$1,'EIA Imports'!A258,"")</f>
        <v/>
      </c>
      <c r="C258">
        <f>IF('EIA Imports'!$E258=$A$1,'EIA Imports'!C258,"")</f>
        <v/>
      </c>
      <c r="D258">
        <f>IF('EIA Imports'!$E258=$A$1,'EIA Imports'!D258,"")</f>
        <v/>
      </c>
    </row>
    <row r="259" spans="1:4">
      <c r="A259">
        <f>IF('EIA Imports'!$E259=$A$1,'EIA Imports'!A259,"")</f>
        <v/>
      </c>
      <c r="C259">
        <f>IF('EIA Imports'!$E259=$A$1,'EIA Imports'!C259,"")</f>
        <v/>
      </c>
      <c r="D259">
        <f>IF('EIA Imports'!$E259=$A$1,'EIA Imports'!D259,"")</f>
        <v/>
      </c>
    </row>
    <row r="260" spans="1:4">
      <c r="A260">
        <f>IF('EIA Imports'!$E260=$A$1,'EIA Imports'!A260,"")</f>
        <v/>
      </c>
      <c r="C260">
        <f>IF('EIA Imports'!$E260=$A$1,'EIA Imports'!C260,"")</f>
        <v/>
      </c>
      <c r="D260">
        <f>IF('EIA Imports'!$E260=$A$1,'EIA Imports'!D260,"")</f>
        <v/>
      </c>
    </row>
    <row r="261" spans="1:4">
      <c r="A261">
        <f>IF('EIA Imports'!$E261=$A$1,'EIA Imports'!A261,"")</f>
        <v/>
      </c>
      <c r="C261">
        <f>IF('EIA Imports'!$E261=$A$1,'EIA Imports'!C261,"")</f>
        <v/>
      </c>
      <c r="D261">
        <f>IF('EIA Imports'!$E261=$A$1,'EIA Imports'!D261,"")</f>
        <v/>
      </c>
    </row>
    <row r="262" spans="1:4">
      <c r="A262">
        <f>IF('EIA Imports'!$E262=$A$1,'EIA Imports'!A262,"")</f>
        <v/>
      </c>
      <c r="C262">
        <f>IF('EIA Imports'!$E262=$A$1,'EIA Imports'!C262,"")</f>
        <v/>
      </c>
      <c r="D262">
        <f>IF('EIA Imports'!$E262=$A$1,'EIA Imports'!D262,"")</f>
        <v/>
      </c>
    </row>
    <row r="263" spans="1:4">
      <c r="A263">
        <f>IF('EIA Imports'!$E263=$A$1,'EIA Imports'!A263,"")</f>
        <v/>
      </c>
      <c r="C263">
        <f>IF('EIA Imports'!$E263=$A$1,'EIA Imports'!C263,"")</f>
        <v/>
      </c>
      <c r="D263">
        <f>IF('EIA Imports'!$E263=$A$1,'EIA Imports'!D263,"")</f>
        <v/>
      </c>
    </row>
    <row r="264" spans="1:4">
      <c r="A264">
        <f>IF('EIA Imports'!$E264=$A$1,'EIA Imports'!A264,"")</f>
        <v/>
      </c>
      <c r="C264">
        <f>IF('EIA Imports'!$E264=$A$1,'EIA Imports'!C264,"")</f>
        <v/>
      </c>
      <c r="D264">
        <f>IF('EIA Imports'!$E264=$A$1,'EIA Imports'!D264,"")</f>
        <v/>
      </c>
    </row>
    <row r="265" spans="1:4">
      <c r="A265">
        <f>IF('EIA Imports'!$E265=$A$1,'EIA Imports'!A265,"")</f>
        <v/>
      </c>
      <c r="C265">
        <f>IF('EIA Imports'!$E265=$A$1,'EIA Imports'!C265,"")</f>
        <v/>
      </c>
      <c r="D265">
        <f>IF('EIA Imports'!$E265=$A$1,'EIA Imports'!D265,"")</f>
        <v/>
      </c>
    </row>
    <row r="266" spans="1:4">
      <c r="A266">
        <f>IF('EIA Imports'!$E266=$A$1,'EIA Imports'!A266,"")</f>
        <v/>
      </c>
      <c r="C266">
        <f>IF('EIA Imports'!$E266=$A$1,'EIA Imports'!C266,"")</f>
        <v/>
      </c>
      <c r="D266">
        <f>IF('EIA Imports'!$E266=$A$1,'EIA Imports'!D266,"")</f>
        <v/>
      </c>
    </row>
    <row r="267" spans="1:4">
      <c r="A267">
        <f>IF('EIA Imports'!$E267=$A$1,'EIA Imports'!A267,"")</f>
        <v/>
      </c>
      <c r="C267">
        <f>IF('EIA Imports'!$E267=$A$1,'EIA Imports'!C267,"")</f>
        <v/>
      </c>
      <c r="D267">
        <f>IF('EIA Imports'!$E267=$A$1,'EIA Imports'!D267,"")</f>
        <v/>
      </c>
    </row>
    <row r="268" spans="1:4">
      <c r="A268">
        <f>IF('EIA Imports'!$E268=$A$1,'EIA Imports'!A268,"")</f>
        <v/>
      </c>
      <c r="C268">
        <f>IF('EIA Imports'!$E268=$A$1,'EIA Imports'!C268,"")</f>
        <v/>
      </c>
      <c r="D268">
        <f>IF('EIA Imports'!$E268=$A$1,'EIA Imports'!D268,"")</f>
        <v/>
      </c>
    </row>
    <row r="269" spans="1:4">
      <c r="A269">
        <f>IF('EIA Imports'!$E269=$A$1,'EIA Imports'!A269,"")</f>
        <v/>
      </c>
      <c r="C269">
        <f>IF('EIA Imports'!$E269=$A$1,'EIA Imports'!C269,"")</f>
        <v/>
      </c>
      <c r="D269">
        <f>IF('EIA Imports'!$E269=$A$1,'EIA Imports'!D269,"")</f>
        <v/>
      </c>
    </row>
    <row r="270" spans="1:4">
      <c r="A270">
        <f>IF('EIA Imports'!$E270=$A$1,'EIA Imports'!A270,"")</f>
        <v/>
      </c>
      <c r="C270">
        <f>IF('EIA Imports'!$E270=$A$1,'EIA Imports'!C270,"")</f>
        <v/>
      </c>
      <c r="D270">
        <f>IF('EIA Imports'!$E270=$A$1,'EIA Imports'!D270,"")</f>
        <v/>
      </c>
    </row>
    <row r="271" spans="1:4">
      <c r="A271">
        <f>IF('EIA Imports'!$E271=$A$1,'EIA Imports'!A271,"")</f>
        <v/>
      </c>
      <c r="C271">
        <f>IF('EIA Imports'!$E271=$A$1,'EIA Imports'!C271,"")</f>
        <v/>
      </c>
      <c r="D271">
        <f>IF('EIA Imports'!$E271=$A$1,'EIA Imports'!D271,"")</f>
        <v/>
      </c>
    </row>
    <row r="272" spans="1:4">
      <c r="A272">
        <f>IF('EIA Imports'!$E272=$A$1,'EIA Imports'!A272,"")</f>
        <v/>
      </c>
      <c r="C272">
        <f>IF('EIA Imports'!$E272=$A$1,'EIA Imports'!C272,"")</f>
        <v/>
      </c>
      <c r="D272">
        <f>IF('EIA Imports'!$E272=$A$1,'EIA Imports'!D272,"")</f>
        <v/>
      </c>
    </row>
    <row r="273" spans="1:4">
      <c r="A273">
        <f>IF('EIA Imports'!$E273=$A$1,'EIA Imports'!A273,"")</f>
        <v/>
      </c>
      <c r="C273">
        <f>IF('EIA Imports'!$E273=$A$1,'EIA Imports'!C273,"")</f>
        <v/>
      </c>
      <c r="D273">
        <f>IF('EIA Imports'!$E273=$A$1,'EIA Imports'!D273,"")</f>
        <v/>
      </c>
    </row>
    <row r="274" spans="1:4">
      <c r="A274">
        <f>IF('EIA Imports'!$E274=$A$1,'EIA Imports'!A274,"")</f>
        <v/>
      </c>
      <c r="C274">
        <f>IF('EIA Imports'!$E274=$A$1,'EIA Imports'!C274,"")</f>
        <v/>
      </c>
      <c r="D274">
        <f>IF('EIA Imports'!$E274=$A$1,'EIA Imports'!D274,"")</f>
        <v/>
      </c>
    </row>
    <row r="275" spans="1:4">
      <c r="A275">
        <f>IF('EIA Imports'!$E275=$A$1,'EIA Imports'!A275,"")</f>
        <v/>
      </c>
      <c r="C275">
        <f>IF('EIA Imports'!$E275=$A$1,'EIA Imports'!C275,"")</f>
        <v/>
      </c>
      <c r="D275">
        <f>IF('EIA Imports'!$E275=$A$1,'EIA Imports'!D275,"")</f>
        <v/>
      </c>
    </row>
    <row r="276" spans="1:4">
      <c r="A276">
        <f>IF('EIA Imports'!$E276=$A$1,'EIA Imports'!A276,"")</f>
        <v/>
      </c>
      <c r="C276">
        <f>IF('EIA Imports'!$E276=$A$1,'EIA Imports'!C276,"")</f>
        <v/>
      </c>
      <c r="D276">
        <f>IF('EIA Imports'!$E276=$A$1,'EIA Imports'!D276,"")</f>
        <v/>
      </c>
    </row>
    <row r="277" spans="1:4">
      <c r="A277">
        <f>IF('EIA Imports'!$E277=$A$1,'EIA Imports'!A277,"")</f>
        <v/>
      </c>
      <c r="C277">
        <f>IF('EIA Imports'!$E277=$A$1,'EIA Imports'!C277,"")</f>
        <v/>
      </c>
      <c r="D277">
        <f>IF('EIA Imports'!$E277=$A$1,'EIA Imports'!D277,"")</f>
        <v/>
      </c>
    </row>
    <row r="278" spans="1:4">
      <c r="A278">
        <f>IF('EIA Imports'!$E278=$A$1,'EIA Imports'!A278,"")</f>
        <v/>
      </c>
      <c r="C278">
        <f>IF('EIA Imports'!$E278=$A$1,'EIA Imports'!C278,"")</f>
        <v/>
      </c>
      <c r="D278">
        <f>IF('EIA Imports'!$E278=$A$1,'EIA Imports'!D278,"")</f>
        <v/>
      </c>
    </row>
    <row r="279" spans="1:4">
      <c r="A279">
        <f>IF('EIA Imports'!$E279=$A$1,'EIA Imports'!A279,"")</f>
        <v/>
      </c>
      <c r="C279">
        <f>IF('EIA Imports'!$E279=$A$1,'EIA Imports'!C279,"")</f>
        <v/>
      </c>
      <c r="D279">
        <f>IF('EIA Imports'!$E279=$A$1,'EIA Imports'!D279,"")</f>
        <v/>
      </c>
    </row>
    <row r="280" spans="1:4">
      <c r="A280">
        <f>IF('EIA Imports'!$E280=$A$1,'EIA Imports'!A280,"")</f>
        <v/>
      </c>
      <c r="C280">
        <f>IF('EIA Imports'!$E280=$A$1,'EIA Imports'!C280,"")</f>
        <v/>
      </c>
      <c r="D280">
        <f>IF('EIA Imports'!$E280=$A$1,'EIA Imports'!D280,"")</f>
        <v/>
      </c>
    </row>
    <row r="281" spans="1:4">
      <c r="A281">
        <f>IF('EIA Imports'!$E281=$A$1,'EIA Imports'!A281,"")</f>
        <v/>
      </c>
      <c r="C281">
        <f>IF('EIA Imports'!$E281=$A$1,'EIA Imports'!C281,"")</f>
        <v/>
      </c>
      <c r="D281">
        <f>IF('EIA Imports'!$E281=$A$1,'EIA Imports'!D281,"")</f>
        <v/>
      </c>
    </row>
    <row r="282" spans="1:4">
      <c r="A282">
        <f>IF('EIA Imports'!$E282=$A$1,'EIA Imports'!A282,"")</f>
        <v/>
      </c>
      <c r="C282">
        <f>IF('EIA Imports'!$E282=$A$1,'EIA Imports'!C282,"")</f>
        <v/>
      </c>
      <c r="D282">
        <f>IF('EIA Imports'!$E282=$A$1,'EIA Imports'!D282,"")</f>
        <v/>
      </c>
    </row>
    <row r="283" spans="1:4">
      <c r="A283">
        <f>IF('EIA Imports'!$E283=$A$1,'EIA Imports'!A283,"")</f>
        <v/>
      </c>
      <c r="C283">
        <f>IF('EIA Imports'!$E283=$A$1,'EIA Imports'!C283,"")</f>
        <v/>
      </c>
      <c r="D283">
        <f>IF('EIA Imports'!$E283=$A$1,'EIA Imports'!D283,"")</f>
        <v/>
      </c>
    </row>
    <row r="284" spans="1:4">
      <c r="A284">
        <f>IF('EIA Imports'!$E284=$A$1,'EIA Imports'!A284,"")</f>
        <v/>
      </c>
      <c r="C284">
        <f>IF('EIA Imports'!$E284=$A$1,'EIA Imports'!C284,"")</f>
        <v/>
      </c>
      <c r="D284">
        <f>IF('EIA Imports'!$E284=$A$1,'EIA Imports'!D284,"")</f>
        <v/>
      </c>
    </row>
    <row r="285" spans="1:4">
      <c r="A285">
        <f>IF('EIA Imports'!$E285=$A$1,'EIA Imports'!A285,"")</f>
        <v/>
      </c>
      <c r="C285">
        <f>IF('EIA Imports'!$E285=$A$1,'EIA Imports'!C285,"")</f>
        <v/>
      </c>
      <c r="D285">
        <f>IF('EIA Imports'!$E285=$A$1,'EIA Imports'!D285,"")</f>
        <v/>
      </c>
    </row>
    <row r="286" spans="1:4">
      <c r="A286">
        <f>IF('EIA Imports'!$E286=$A$1,'EIA Imports'!A286,"")</f>
        <v/>
      </c>
      <c r="C286">
        <f>IF('EIA Imports'!$E286=$A$1,'EIA Imports'!C286,"")</f>
        <v/>
      </c>
      <c r="D286">
        <f>IF('EIA Imports'!$E286=$A$1,'EIA Imports'!D286,"")</f>
        <v/>
      </c>
    </row>
    <row r="287" spans="1:4">
      <c r="A287">
        <f>IF('EIA Imports'!$E287=$A$1,'EIA Imports'!A287,"")</f>
        <v/>
      </c>
      <c r="C287">
        <f>IF('EIA Imports'!$E287=$A$1,'EIA Imports'!C287,"")</f>
        <v/>
      </c>
      <c r="D287">
        <f>IF('EIA Imports'!$E287=$A$1,'EIA Imports'!D287,"")</f>
        <v/>
      </c>
    </row>
    <row r="288" spans="1:4">
      <c r="A288">
        <f>IF('EIA Imports'!$E288=$A$1,'EIA Imports'!A288,"")</f>
        <v/>
      </c>
      <c r="C288">
        <f>IF('EIA Imports'!$E288=$A$1,'EIA Imports'!C288,"")</f>
        <v/>
      </c>
      <c r="D288">
        <f>IF('EIA Imports'!$E288=$A$1,'EIA Imports'!D288,"")</f>
        <v/>
      </c>
    </row>
    <row r="289" spans="1:4">
      <c r="A289">
        <f>IF('EIA Imports'!$E289=$A$1,'EIA Imports'!A289,"")</f>
        <v/>
      </c>
      <c r="C289">
        <f>IF('EIA Imports'!$E289=$A$1,'EIA Imports'!C289,"")</f>
        <v/>
      </c>
      <c r="D289">
        <f>IF('EIA Imports'!$E289=$A$1,'EIA Imports'!D289,"")</f>
        <v/>
      </c>
    </row>
    <row r="290" spans="1:4">
      <c r="A290">
        <f>IF('EIA Imports'!$E290=$A$1,'EIA Imports'!A290,"")</f>
        <v/>
      </c>
      <c r="C290">
        <f>IF('EIA Imports'!$E290=$A$1,'EIA Imports'!C290,"")</f>
        <v/>
      </c>
      <c r="D290">
        <f>IF('EIA Imports'!$E290=$A$1,'EIA Imports'!D290,"")</f>
        <v/>
      </c>
    </row>
    <row r="291" spans="1:4">
      <c r="A291">
        <f>IF('EIA Imports'!$E291=$A$1,'EIA Imports'!A291,"")</f>
        <v/>
      </c>
      <c r="C291">
        <f>IF('EIA Imports'!$E291=$A$1,'EIA Imports'!C291,"")</f>
        <v/>
      </c>
      <c r="D291">
        <f>IF('EIA Imports'!$E291=$A$1,'EIA Imports'!D291,"")</f>
        <v/>
      </c>
    </row>
    <row r="292" spans="1:4">
      <c r="A292">
        <f>IF('EIA Imports'!$E292=$A$1,'EIA Imports'!A292,"")</f>
        <v/>
      </c>
      <c r="C292">
        <f>IF('EIA Imports'!$E292=$A$1,'EIA Imports'!C292,"")</f>
        <v/>
      </c>
      <c r="D292">
        <f>IF('EIA Imports'!$E292=$A$1,'EIA Imports'!D292,"")</f>
        <v/>
      </c>
    </row>
    <row r="293" spans="1:4">
      <c r="A293">
        <f>IF('EIA Imports'!$E293=$A$1,'EIA Imports'!A293,"")</f>
        <v/>
      </c>
      <c r="C293">
        <f>IF('EIA Imports'!$E293=$A$1,'EIA Imports'!C293,"")</f>
        <v/>
      </c>
      <c r="D293">
        <f>IF('EIA Imports'!$E293=$A$1,'EIA Imports'!D293,"")</f>
        <v/>
      </c>
    </row>
    <row r="294" spans="1:4">
      <c r="A294">
        <f>IF('EIA Imports'!$E294=$A$1,'EIA Imports'!A294,"")</f>
        <v/>
      </c>
      <c r="C294">
        <f>IF('EIA Imports'!$E294=$A$1,'EIA Imports'!C294,"")</f>
        <v/>
      </c>
      <c r="D294">
        <f>IF('EIA Imports'!$E294=$A$1,'EIA Imports'!D294,"")</f>
        <v/>
      </c>
    </row>
    <row r="295" spans="1:4">
      <c r="A295">
        <f>IF('EIA Imports'!$E295=$A$1,'EIA Imports'!A295,"")</f>
        <v/>
      </c>
      <c r="C295">
        <f>IF('EIA Imports'!$E295=$A$1,'EIA Imports'!C295,"")</f>
        <v/>
      </c>
      <c r="D295">
        <f>IF('EIA Imports'!$E295=$A$1,'EIA Imports'!D295,"")</f>
        <v/>
      </c>
    </row>
    <row r="296" spans="1:4">
      <c r="A296">
        <f>IF('EIA Imports'!$E296=$A$1,'EIA Imports'!A296,"")</f>
        <v/>
      </c>
      <c r="C296">
        <f>IF('EIA Imports'!$E296=$A$1,'EIA Imports'!C296,"")</f>
        <v/>
      </c>
      <c r="D296">
        <f>IF('EIA Imports'!$E296=$A$1,'EIA Imports'!D296,"")</f>
        <v/>
      </c>
    </row>
    <row r="297" spans="1:4">
      <c r="A297">
        <f>IF('EIA Imports'!$E297=$A$1,'EIA Imports'!A297,"")</f>
        <v/>
      </c>
      <c r="C297">
        <f>IF('EIA Imports'!$E297=$A$1,'EIA Imports'!C297,"")</f>
        <v/>
      </c>
      <c r="D297">
        <f>IF('EIA Imports'!$E297=$A$1,'EIA Imports'!D297,"")</f>
        <v/>
      </c>
    </row>
    <row r="298" spans="1:4">
      <c r="A298">
        <f>IF('EIA Imports'!$E298=$A$1,'EIA Imports'!A298,"")</f>
        <v/>
      </c>
      <c r="C298">
        <f>IF('EIA Imports'!$E298=$A$1,'EIA Imports'!C298,"")</f>
        <v/>
      </c>
      <c r="D298">
        <f>IF('EIA Imports'!$E298=$A$1,'EIA Imports'!D298,"")</f>
        <v/>
      </c>
    </row>
    <row r="299" spans="1:4">
      <c r="A299">
        <f>IF('EIA Imports'!$E299=$A$1,'EIA Imports'!A299,"")</f>
        <v/>
      </c>
      <c r="C299">
        <f>IF('EIA Imports'!$E299=$A$1,'EIA Imports'!C299,"")</f>
        <v/>
      </c>
      <c r="D299">
        <f>IF('EIA Imports'!$E299=$A$1,'EIA Imports'!D299,"")</f>
        <v/>
      </c>
    </row>
    <row r="300" spans="1:4">
      <c r="A300">
        <f>IF('EIA Imports'!$E300=$A$1,'EIA Imports'!A300,"")</f>
        <v/>
      </c>
      <c r="C300">
        <f>IF('EIA Imports'!$E300=$A$1,'EIA Imports'!C300,"")</f>
        <v/>
      </c>
      <c r="D300">
        <f>IF('EIA Imports'!$E300=$A$1,'EIA Imports'!D300,"")</f>
        <v/>
      </c>
    </row>
    <row r="301" spans="1:4">
      <c r="A301">
        <f>IF('EIA Imports'!$E301=$A$1,'EIA Imports'!A301,"")</f>
        <v/>
      </c>
      <c r="C301">
        <f>IF('EIA Imports'!$E301=$A$1,'EIA Imports'!C301,"")</f>
        <v/>
      </c>
      <c r="D301">
        <f>IF('EIA Imports'!$E301=$A$1,'EIA Imports'!D301,"")</f>
        <v/>
      </c>
    </row>
    <row r="302" spans="1:4">
      <c r="A302">
        <f>IF('EIA Imports'!$E302=$A$1,'EIA Imports'!A302,"")</f>
        <v/>
      </c>
      <c r="C302">
        <f>IF('EIA Imports'!$E302=$A$1,'EIA Imports'!C302,"")</f>
        <v/>
      </c>
      <c r="D302">
        <f>IF('EIA Imports'!$E302=$A$1,'EIA Imports'!D302,"")</f>
        <v/>
      </c>
    </row>
    <row r="303" spans="1:4">
      <c r="A303">
        <f>IF('EIA Imports'!$E303=$A$1,'EIA Imports'!A303,"")</f>
        <v/>
      </c>
      <c r="C303">
        <f>IF('EIA Imports'!$E303=$A$1,'EIA Imports'!C303,"")</f>
        <v/>
      </c>
      <c r="D303">
        <f>IF('EIA Imports'!$E303=$A$1,'EIA Imports'!D303,"")</f>
        <v/>
      </c>
    </row>
    <row r="304" spans="1:4">
      <c r="A304">
        <f>IF('EIA Imports'!$E304=$A$1,'EIA Imports'!A304,"")</f>
        <v/>
      </c>
      <c r="C304">
        <f>IF('EIA Imports'!$E304=$A$1,'EIA Imports'!C304,"")</f>
        <v/>
      </c>
      <c r="D304">
        <f>IF('EIA Imports'!$E304=$A$1,'EIA Imports'!D304,"")</f>
        <v/>
      </c>
    </row>
    <row r="305" spans="1:4">
      <c r="A305">
        <f>IF('EIA Imports'!$E305=$A$1,'EIA Imports'!A305,"")</f>
        <v/>
      </c>
      <c r="C305">
        <f>IF('EIA Imports'!$E305=$A$1,'EIA Imports'!C305,"")</f>
        <v/>
      </c>
      <c r="D305">
        <f>IF('EIA Imports'!$E305=$A$1,'EIA Imports'!D305,"")</f>
        <v/>
      </c>
    </row>
    <row r="306" spans="1:4">
      <c r="A306">
        <f>IF('EIA Imports'!$E306=$A$1,'EIA Imports'!A306,"")</f>
        <v/>
      </c>
      <c r="C306">
        <f>IF('EIA Imports'!$E306=$A$1,'EIA Imports'!C306,"")</f>
        <v/>
      </c>
      <c r="D306">
        <f>IF('EIA Imports'!$E306=$A$1,'EIA Imports'!D306,"")</f>
        <v/>
      </c>
    </row>
    <row r="307" spans="1:4">
      <c r="A307">
        <f>IF('EIA Imports'!$E307=$A$1,'EIA Imports'!A307,"")</f>
        <v/>
      </c>
      <c r="C307">
        <f>IF('EIA Imports'!$E307=$A$1,'EIA Imports'!C307,"")</f>
        <v/>
      </c>
      <c r="D307">
        <f>IF('EIA Imports'!$E307=$A$1,'EIA Imports'!D307,"")</f>
        <v/>
      </c>
    </row>
    <row r="308" spans="1:4">
      <c r="A308">
        <f>IF('EIA Imports'!$E308=$A$1,'EIA Imports'!A308,"")</f>
        <v/>
      </c>
      <c r="C308">
        <f>IF('EIA Imports'!$E308=$A$1,'EIA Imports'!C308,"")</f>
        <v/>
      </c>
      <c r="D308">
        <f>IF('EIA Imports'!$E308=$A$1,'EIA Imports'!D308,"")</f>
        <v/>
      </c>
    </row>
    <row r="309" spans="1:4">
      <c r="A309">
        <f>IF('EIA Imports'!$E309=$A$1,'EIA Imports'!A309,"")</f>
        <v/>
      </c>
      <c r="C309">
        <f>IF('EIA Imports'!$E309=$A$1,'EIA Imports'!C309,"")</f>
        <v/>
      </c>
      <c r="D309">
        <f>IF('EIA Imports'!$E309=$A$1,'EIA Imports'!D309,"")</f>
        <v/>
      </c>
    </row>
    <row r="310" spans="1:4">
      <c r="A310">
        <f>IF('EIA Imports'!$E310=$A$1,'EIA Imports'!A310,"")</f>
        <v/>
      </c>
      <c r="C310">
        <f>IF('EIA Imports'!$E310=$A$1,'EIA Imports'!C310,"")</f>
        <v/>
      </c>
      <c r="D310">
        <f>IF('EIA Imports'!$E310=$A$1,'EIA Imports'!D310,"")</f>
        <v/>
      </c>
    </row>
    <row r="311" spans="1:4">
      <c r="A311">
        <f>IF('EIA Imports'!$E311=$A$1,'EIA Imports'!A311,"")</f>
        <v/>
      </c>
      <c r="C311">
        <f>IF('EIA Imports'!$E311=$A$1,'EIA Imports'!C311,"")</f>
        <v/>
      </c>
      <c r="D311">
        <f>IF('EIA Imports'!$E311=$A$1,'EIA Imports'!D311,"")</f>
        <v/>
      </c>
    </row>
    <row r="312" spans="1:4">
      <c r="A312">
        <f>IF('EIA Imports'!$E312=$A$1,'EIA Imports'!A312,"")</f>
        <v/>
      </c>
      <c r="C312">
        <f>IF('EIA Imports'!$E312=$A$1,'EIA Imports'!C312,"")</f>
        <v/>
      </c>
      <c r="D312">
        <f>IF('EIA Imports'!$E312=$A$1,'EIA Imports'!D312,"")</f>
        <v/>
      </c>
    </row>
    <row r="313" spans="1:4">
      <c r="A313">
        <f>IF('EIA Imports'!$E313=$A$1,'EIA Imports'!A313,"")</f>
        <v/>
      </c>
      <c r="C313">
        <f>IF('EIA Imports'!$E313=$A$1,'EIA Imports'!C313,"")</f>
        <v/>
      </c>
      <c r="D313">
        <f>IF('EIA Imports'!$E313=$A$1,'EIA Imports'!D313,"")</f>
        <v/>
      </c>
    </row>
    <row r="314" spans="1:4">
      <c r="A314">
        <f>IF('EIA Imports'!$E314=$A$1,'EIA Imports'!A314,"")</f>
        <v/>
      </c>
      <c r="C314">
        <f>IF('EIA Imports'!$E314=$A$1,'EIA Imports'!C314,"")</f>
        <v/>
      </c>
      <c r="D314">
        <f>IF('EIA Imports'!$E314=$A$1,'EIA Imports'!D314,"")</f>
        <v/>
      </c>
    </row>
    <row r="315" spans="1:4">
      <c r="A315">
        <f>IF('EIA Imports'!$E315=$A$1,'EIA Imports'!A315,"")</f>
        <v/>
      </c>
      <c r="C315">
        <f>IF('EIA Imports'!$E315=$A$1,'EIA Imports'!C315,"")</f>
        <v/>
      </c>
      <c r="D315">
        <f>IF('EIA Imports'!$E315=$A$1,'EIA Imports'!D315,"")</f>
        <v/>
      </c>
    </row>
    <row r="316" spans="1:4">
      <c r="A316">
        <f>IF('EIA Imports'!$E316=$A$1,'EIA Imports'!A316,"")</f>
        <v/>
      </c>
      <c r="C316">
        <f>IF('EIA Imports'!$E316=$A$1,'EIA Imports'!C316,"")</f>
        <v/>
      </c>
      <c r="D316">
        <f>IF('EIA Imports'!$E316=$A$1,'EIA Imports'!D316,"")</f>
        <v/>
      </c>
    </row>
    <row r="317" spans="1:4">
      <c r="A317">
        <f>IF('EIA Imports'!$E317=$A$1,'EIA Imports'!A317,"")</f>
        <v/>
      </c>
      <c r="C317">
        <f>IF('EIA Imports'!$E317=$A$1,'EIA Imports'!C317,"")</f>
        <v/>
      </c>
      <c r="D317">
        <f>IF('EIA Imports'!$E317=$A$1,'EIA Imports'!D317,"")</f>
        <v/>
      </c>
    </row>
    <row r="318" spans="1:4">
      <c r="A318">
        <f>IF('EIA Imports'!$E318=$A$1,'EIA Imports'!A318,"")</f>
        <v/>
      </c>
      <c r="C318">
        <f>IF('EIA Imports'!$E318=$A$1,'EIA Imports'!C318,"")</f>
        <v/>
      </c>
      <c r="D318">
        <f>IF('EIA Imports'!$E318=$A$1,'EIA Imports'!D318,"")</f>
        <v/>
      </c>
    </row>
    <row r="319" spans="1:4">
      <c r="A319">
        <f>IF('EIA Imports'!$E319=$A$1,'EIA Imports'!A319,"")</f>
        <v/>
      </c>
      <c r="C319">
        <f>IF('EIA Imports'!$E319=$A$1,'EIA Imports'!C319,"")</f>
        <v/>
      </c>
      <c r="D319">
        <f>IF('EIA Imports'!$E319=$A$1,'EIA Imports'!D319,"")</f>
        <v/>
      </c>
    </row>
    <row r="320" spans="1:4">
      <c r="A320">
        <f>IF('EIA Imports'!$E320=$A$1,'EIA Imports'!A320,"")</f>
        <v/>
      </c>
      <c r="C320">
        <f>IF('EIA Imports'!$E320=$A$1,'EIA Imports'!C320,"")</f>
        <v/>
      </c>
      <c r="D320">
        <f>IF('EIA Imports'!$E320=$A$1,'EIA Imports'!D320,"")</f>
        <v/>
      </c>
    </row>
    <row r="321" spans="1:4">
      <c r="A321">
        <f>IF('EIA Imports'!$E321=$A$1,'EIA Imports'!A321,"")</f>
        <v/>
      </c>
      <c r="C321">
        <f>IF('EIA Imports'!$E321=$A$1,'EIA Imports'!C321,"")</f>
        <v/>
      </c>
      <c r="D321">
        <f>IF('EIA Imports'!$E321=$A$1,'EIA Imports'!D321,"")</f>
        <v/>
      </c>
    </row>
    <row r="322" spans="1:4">
      <c r="A322">
        <f>IF('EIA Imports'!$E322=$A$1,'EIA Imports'!A322,"")</f>
        <v/>
      </c>
      <c r="C322">
        <f>IF('EIA Imports'!$E322=$A$1,'EIA Imports'!C322,"")</f>
        <v/>
      </c>
      <c r="D322">
        <f>IF('EIA Imports'!$E322=$A$1,'EIA Imports'!D322,"")</f>
        <v/>
      </c>
    </row>
    <row r="323" spans="1:4">
      <c r="A323">
        <f>IF('EIA Imports'!$E323=$A$1,'EIA Imports'!A323,"")</f>
        <v/>
      </c>
      <c r="C323">
        <f>IF('EIA Imports'!$E323=$A$1,'EIA Imports'!C323,"")</f>
        <v/>
      </c>
      <c r="D323">
        <f>IF('EIA Imports'!$E323=$A$1,'EIA Imports'!D323,"")</f>
        <v/>
      </c>
    </row>
    <row r="324" spans="1:4">
      <c r="A324">
        <f>IF('EIA Imports'!$E324=$A$1,'EIA Imports'!A324,"")</f>
        <v/>
      </c>
      <c r="C324">
        <f>IF('EIA Imports'!$E324=$A$1,'EIA Imports'!C324,"")</f>
        <v/>
      </c>
      <c r="D324">
        <f>IF('EIA Imports'!$E324=$A$1,'EIA Imports'!D324,"")</f>
        <v/>
      </c>
    </row>
    <row r="325" spans="1:4">
      <c r="A325">
        <f>IF('EIA Imports'!$E325=$A$1,'EIA Imports'!A325,"")</f>
        <v/>
      </c>
      <c r="C325">
        <f>IF('EIA Imports'!$E325=$A$1,'EIA Imports'!C325,"")</f>
        <v/>
      </c>
      <c r="D325">
        <f>IF('EIA Imports'!$E325=$A$1,'EIA Imports'!D325,"")</f>
        <v/>
      </c>
    </row>
    <row r="326" spans="1:4">
      <c r="A326">
        <f>IF('EIA Imports'!$E326=$A$1,'EIA Imports'!A326,"")</f>
        <v/>
      </c>
      <c r="C326">
        <f>IF('EIA Imports'!$E326=$A$1,'EIA Imports'!C326,"")</f>
        <v/>
      </c>
      <c r="D326">
        <f>IF('EIA Imports'!$E326=$A$1,'EIA Imports'!D326,"")</f>
        <v/>
      </c>
    </row>
    <row r="327" spans="1:4">
      <c r="A327">
        <f>IF('EIA Imports'!$E327=$A$1,'EIA Imports'!A327,"")</f>
        <v/>
      </c>
      <c r="C327">
        <f>IF('EIA Imports'!$E327=$A$1,'EIA Imports'!C327,"")</f>
        <v/>
      </c>
      <c r="D327">
        <f>IF('EIA Imports'!$E327=$A$1,'EIA Imports'!D327,"")</f>
        <v/>
      </c>
    </row>
    <row r="328" spans="1:4">
      <c r="A328">
        <f>IF('EIA Imports'!$E328=$A$1,'EIA Imports'!A328,"")</f>
        <v/>
      </c>
      <c r="C328">
        <f>IF('EIA Imports'!$E328=$A$1,'EIA Imports'!C328,"")</f>
        <v/>
      </c>
      <c r="D328">
        <f>IF('EIA Imports'!$E328=$A$1,'EIA Imports'!D328,"")</f>
        <v/>
      </c>
    </row>
    <row r="329" spans="1:4">
      <c r="A329">
        <f>IF('EIA Imports'!$E329=$A$1,'EIA Imports'!A329,"")</f>
        <v/>
      </c>
      <c r="C329">
        <f>IF('EIA Imports'!$E329=$A$1,'EIA Imports'!C329,"")</f>
        <v/>
      </c>
      <c r="D329">
        <f>IF('EIA Imports'!$E329=$A$1,'EIA Imports'!D329,"")</f>
        <v/>
      </c>
    </row>
    <row r="330" spans="1:4">
      <c r="A330">
        <f>IF('EIA Imports'!$E330=$A$1,'EIA Imports'!A330,"")</f>
        <v/>
      </c>
      <c r="C330">
        <f>IF('EIA Imports'!$E330=$A$1,'EIA Imports'!C330,"")</f>
        <v/>
      </c>
      <c r="D330">
        <f>IF('EIA Imports'!$E330=$A$1,'EIA Imports'!D330,"")</f>
        <v/>
      </c>
    </row>
    <row r="331" spans="1:4">
      <c r="A331">
        <f>IF('EIA Imports'!$E331=$A$1,'EIA Imports'!A331,"")</f>
        <v/>
      </c>
      <c r="C331">
        <f>IF('EIA Imports'!$E331=$A$1,'EIA Imports'!C331,"")</f>
        <v/>
      </c>
      <c r="D331">
        <f>IF('EIA Imports'!$E331=$A$1,'EIA Imports'!D331,"")</f>
        <v/>
      </c>
    </row>
    <row r="332" spans="1:4">
      <c r="A332">
        <f>IF('EIA Imports'!$E332=$A$1,'EIA Imports'!A332,"")</f>
        <v/>
      </c>
      <c r="C332">
        <f>IF('EIA Imports'!$E332=$A$1,'EIA Imports'!C332,"")</f>
        <v/>
      </c>
      <c r="D332">
        <f>IF('EIA Imports'!$E332=$A$1,'EIA Imports'!D332,"")</f>
        <v/>
      </c>
    </row>
    <row r="333" spans="1:4">
      <c r="A333">
        <f>IF('EIA Imports'!$E333=$A$1,'EIA Imports'!A333,"")</f>
        <v/>
      </c>
      <c r="C333">
        <f>IF('EIA Imports'!$E333=$A$1,'EIA Imports'!C333,"")</f>
        <v/>
      </c>
      <c r="D333">
        <f>IF('EIA Imports'!$E333=$A$1,'EIA Imports'!D333,"")</f>
        <v/>
      </c>
    </row>
    <row r="334" spans="1:4">
      <c r="A334">
        <f>IF('EIA Imports'!$E334=$A$1,'EIA Imports'!A334,"")</f>
        <v/>
      </c>
      <c r="C334">
        <f>IF('EIA Imports'!$E334=$A$1,'EIA Imports'!C334,"")</f>
        <v/>
      </c>
      <c r="D334">
        <f>IF('EIA Imports'!$E334=$A$1,'EIA Imports'!D334,"")</f>
        <v/>
      </c>
    </row>
    <row r="335" spans="1:4">
      <c r="A335">
        <f>IF('EIA Imports'!$E335=$A$1,'EIA Imports'!A335,"")</f>
        <v/>
      </c>
      <c r="C335">
        <f>IF('EIA Imports'!$E335=$A$1,'EIA Imports'!C335,"")</f>
        <v/>
      </c>
      <c r="D335">
        <f>IF('EIA Imports'!$E335=$A$1,'EIA Imports'!D335,"")</f>
        <v/>
      </c>
    </row>
    <row r="336" spans="1:4">
      <c r="A336">
        <f>IF('EIA Imports'!$E336=$A$1,'EIA Imports'!A336,"")</f>
        <v/>
      </c>
      <c r="C336">
        <f>IF('EIA Imports'!$E336=$A$1,'EIA Imports'!C336,"")</f>
        <v/>
      </c>
      <c r="D336">
        <f>IF('EIA Imports'!$E336=$A$1,'EIA Imports'!D336,"")</f>
        <v/>
      </c>
    </row>
    <row r="337" spans="1:4">
      <c r="A337">
        <f>IF('EIA Imports'!$E337=$A$1,'EIA Imports'!A337,"")</f>
        <v/>
      </c>
      <c r="C337">
        <f>IF('EIA Imports'!$E337=$A$1,'EIA Imports'!C337,"")</f>
        <v/>
      </c>
      <c r="D337">
        <f>IF('EIA Imports'!$E337=$A$1,'EIA Imports'!D337,"")</f>
        <v/>
      </c>
    </row>
    <row r="338" spans="1:4">
      <c r="A338">
        <f>IF('EIA Imports'!$E338=$A$1,'EIA Imports'!A338,"")</f>
        <v/>
      </c>
      <c r="C338">
        <f>IF('EIA Imports'!$E338=$A$1,'EIA Imports'!C338,"")</f>
        <v/>
      </c>
      <c r="D338">
        <f>IF('EIA Imports'!$E338=$A$1,'EIA Imports'!D338,"")</f>
        <v/>
      </c>
    </row>
    <row r="339" spans="1:4">
      <c r="A339">
        <f>IF('EIA Imports'!$E339=$A$1,'EIA Imports'!A339,"")</f>
        <v/>
      </c>
      <c r="C339">
        <f>IF('EIA Imports'!$E339=$A$1,'EIA Imports'!C339,"")</f>
        <v/>
      </c>
      <c r="D339">
        <f>IF('EIA Imports'!$E339=$A$1,'EIA Imports'!D339,"")</f>
        <v/>
      </c>
    </row>
    <row r="340" spans="1:4">
      <c r="A340">
        <f>IF('EIA Imports'!$E340=$A$1,'EIA Imports'!A340,"")</f>
        <v/>
      </c>
      <c r="C340">
        <f>IF('EIA Imports'!$E340=$A$1,'EIA Imports'!C340,"")</f>
        <v/>
      </c>
      <c r="D340">
        <f>IF('EIA Imports'!$E340=$A$1,'EIA Imports'!D340,"")</f>
        <v/>
      </c>
    </row>
    <row r="341" spans="1:4">
      <c r="A341">
        <f>IF('EIA Imports'!$E341=$A$1,'EIA Imports'!A341,"")</f>
        <v/>
      </c>
      <c r="C341">
        <f>IF('EIA Imports'!$E341=$A$1,'EIA Imports'!C341,"")</f>
        <v/>
      </c>
      <c r="D341">
        <f>IF('EIA Imports'!$E341=$A$1,'EIA Imports'!D341,"")</f>
        <v/>
      </c>
    </row>
    <row r="342" spans="1:4">
      <c r="A342">
        <f>IF('EIA Imports'!$E342=$A$1,'EIA Imports'!A342,"")</f>
        <v/>
      </c>
      <c r="C342">
        <f>IF('EIA Imports'!$E342=$A$1,'EIA Imports'!C342,"")</f>
        <v/>
      </c>
      <c r="D342">
        <f>IF('EIA Imports'!$E342=$A$1,'EIA Imports'!D342,"")</f>
        <v/>
      </c>
    </row>
    <row r="343" spans="1:4">
      <c r="A343">
        <f>IF('EIA Imports'!$E343=$A$1,'EIA Imports'!A343,"")</f>
        <v/>
      </c>
      <c r="C343">
        <f>IF('EIA Imports'!$E343=$A$1,'EIA Imports'!C343,"")</f>
        <v/>
      </c>
      <c r="D343">
        <f>IF('EIA Imports'!$E343=$A$1,'EIA Imports'!D343,"")</f>
        <v/>
      </c>
    </row>
    <row r="344" spans="1:4">
      <c r="A344">
        <f>IF('EIA Imports'!$E344=$A$1,'EIA Imports'!A344,"")</f>
        <v/>
      </c>
      <c r="C344">
        <f>IF('EIA Imports'!$E344=$A$1,'EIA Imports'!C344,"")</f>
        <v/>
      </c>
      <c r="D344">
        <f>IF('EIA Imports'!$E344=$A$1,'EIA Imports'!D344,"")</f>
        <v/>
      </c>
    </row>
    <row r="345" spans="1:4">
      <c r="A345">
        <f>IF('EIA Imports'!$E345=$A$1,'EIA Imports'!A345,"")</f>
        <v/>
      </c>
      <c r="C345">
        <f>IF('EIA Imports'!$E345=$A$1,'EIA Imports'!C345,"")</f>
        <v/>
      </c>
      <c r="D345">
        <f>IF('EIA Imports'!$E345=$A$1,'EIA Imports'!D345,"")</f>
        <v/>
      </c>
    </row>
    <row r="346" spans="1:4">
      <c r="A346">
        <f>IF('EIA Imports'!$E346=$A$1,'EIA Imports'!A346,"")</f>
        <v/>
      </c>
      <c r="C346">
        <f>IF('EIA Imports'!$E346=$A$1,'EIA Imports'!C346,"")</f>
        <v/>
      </c>
      <c r="D346">
        <f>IF('EIA Imports'!$E346=$A$1,'EIA Imports'!D346,"")</f>
        <v/>
      </c>
    </row>
    <row r="347" spans="1:4">
      <c r="A347">
        <f>IF('EIA Imports'!$E347=$A$1,'EIA Imports'!A347,"")</f>
        <v/>
      </c>
      <c r="C347">
        <f>IF('EIA Imports'!$E347=$A$1,'EIA Imports'!C347,"")</f>
        <v/>
      </c>
      <c r="D347">
        <f>IF('EIA Imports'!$E347=$A$1,'EIA Imports'!D347,"")</f>
        <v/>
      </c>
    </row>
    <row r="348" spans="1:4">
      <c r="A348">
        <f>IF('EIA Imports'!$E348=$A$1,'EIA Imports'!A348,"")</f>
        <v/>
      </c>
      <c r="C348">
        <f>IF('EIA Imports'!$E348=$A$1,'EIA Imports'!C348,"")</f>
        <v/>
      </c>
      <c r="D348">
        <f>IF('EIA Imports'!$E348=$A$1,'EIA Imports'!D348,"")</f>
        <v/>
      </c>
    </row>
    <row r="349" spans="1:4">
      <c r="A349">
        <f>IF('EIA Imports'!$E349=$A$1,'EIA Imports'!A349,"")</f>
        <v/>
      </c>
      <c r="C349">
        <f>IF('EIA Imports'!$E349=$A$1,'EIA Imports'!C349,"")</f>
        <v/>
      </c>
      <c r="D349">
        <f>IF('EIA Imports'!$E349=$A$1,'EIA Imports'!D349,"")</f>
        <v/>
      </c>
    </row>
    <row r="350" spans="1:4">
      <c r="A350">
        <f>IF('EIA Imports'!$E350=$A$1,'EIA Imports'!A350,"")</f>
        <v/>
      </c>
      <c r="C350">
        <f>IF('EIA Imports'!$E350=$A$1,'EIA Imports'!C350,"")</f>
        <v/>
      </c>
      <c r="D350">
        <f>IF('EIA Imports'!$E350=$A$1,'EIA Imports'!D350,"")</f>
        <v/>
      </c>
    </row>
    <row r="351" spans="1:4">
      <c r="A351">
        <f>IF('EIA Imports'!$E351=$A$1,'EIA Imports'!A351,"")</f>
        <v/>
      </c>
      <c r="C351">
        <f>IF('EIA Imports'!$E351=$A$1,'EIA Imports'!C351,"")</f>
        <v/>
      </c>
      <c r="D351">
        <f>IF('EIA Imports'!$E351=$A$1,'EIA Imports'!D351,"")</f>
        <v/>
      </c>
    </row>
    <row r="352" spans="1:4">
      <c r="A352">
        <f>IF('EIA Imports'!$E352=$A$1,'EIA Imports'!A352,"")</f>
        <v/>
      </c>
      <c r="C352">
        <f>IF('EIA Imports'!$E352=$A$1,'EIA Imports'!C352,"")</f>
        <v/>
      </c>
      <c r="D352">
        <f>IF('EIA Imports'!$E352=$A$1,'EIA Imports'!D352,"")</f>
        <v/>
      </c>
    </row>
    <row r="353" spans="1:4">
      <c r="A353">
        <f>IF('EIA Imports'!$E353=$A$1,'EIA Imports'!A353,"")</f>
        <v/>
      </c>
      <c r="C353">
        <f>IF('EIA Imports'!$E353=$A$1,'EIA Imports'!C353,"")</f>
        <v/>
      </c>
      <c r="D353">
        <f>IF('EIA Imports'!$E353=$A$1,'EIA Imports'!D353,"")</f>
        <v/>
      </c>
    </row>
    <row r="354" spans="1:4">
      <c r="A354">
        <f>IF('EIA Imports'!$E354=$A$1,'EIA Imports'!A354,"")</f>
        <v/>
      </c>
      <c r="C354">
        <f>IF('EIA Imports'!$E354=$A$1,'EIA Imports'!C354,"")</f>
        <v/>
      </c>
      <c r="D354">
        <f>IF('EIA Imports'!$E354=$A$1,'EIA Imports'!D354,"")</f>
        <v/>
      </c>
    </row>
    <row r="355" spans="1:4">
      <c r="A355">
        <f>IF('EIA Imports'!$E355=$A$1,'EIA Imports'!A355,"")</f>
        <v/>
      </c>
      <c r="C355">
        <f>IF('EIA Imports'!$E355=$A$1,'EIA Imports'!C355,"")</f>
        <v/>
      </c>
      <c r="D355">
        <f>IF('EIA Imports'!$E355=$A$1,'EIA Imports'!D355,"")</f>
        <v/>
      </c>
    </row>
    <row r="356" spans="1:4">
      <c r="A356">
        <f>IF('EIA Imports'!$E356=$A$1,'EIA Imports'!A356,"")</f>
        <v/>
      </c>
      <c r="C356">
        <f>IF('EIA Imports'!$E356=$A$1,'EIA Imports'!C356,"")</f>
        <v/>
      </c>
      <c r="D356">
        <f>IF('EIA Imports'!$E356=$A$1,'EIA Imports'!D356,"")</f>
        <v/>
      </c>
    </row>
    <row r="357" spans="1:4">
      <c r="A357">
        <f>IF('EIA Imports'!$E357=$A$1,'EIA Imports'!A357,"")</f>
        <v/>
      </c>
      <c r="C357">
        <f>IF('EIA Imports'!$E357=$A$1,'EIA Imports'!C357,"")</f>
        <v/>
      </c>
      <c r="D357">
        <f>IF('EIA Imports'!$E357=$A$1,'EIA Imports'!D357,"")</f>
        <v/>
      </c>
    </row>
    <row r="358" spans="1:4">
      <c r="A358">
        <f>IF('EIA Imports'!$E358=$A$1,'EIA Imports'!A358,"")</f>
        <v/>
      </c>
      <c r="C358">
        <f>IF('EIA Imports'!$E358=$A$1,'EIA Imports'!C358,"")</f>
        <v/>
      </c>
      <c r="D358">
        <f>IF('EIA Imports'!$E358=$A$1,'EIA Imports'!D358,"")</f>
        <v/>
      </c>
    </row>
    <row r="359" spans="1:4">
      <c r="A359">
        <f>IF('EIA Imports'!$E359=$A$1,'EIA Imports'!A359,"")</f>
        <v/>
      </c>
      <c r="C359">
        <f>IF('EIA Imports'!$E359=$A$1,'EIA Imports'!C359,"")</f>
        <v/>
      </c>
      <c r="D359">
        <f>IF('EIA Imports'!$E359=$A$1,'EIA Imports'!D359,"")</f>
        <v/>
      </c>
    </row>
    <row r="360" spans="1:4">
      <c r="A360">
        <f>IF('EIA Imports'!$E360=$A$1,'EIA Imports'!A360,"")</f>
        <v/>
      </c>
      <c r="C360">
        <f>IF('EIA Imports'!$E360=$A$1,'EIA Imports'!C360,"")</f>
        <v/>
      </c>
      <c r="D360">
        <f>IF('EIA Imports'!$E360=$A$1,'EIA Imports'!D360,"")</f>
        <v/>
      </c>
    </row>
    <row r="361" spans="1:4">
      <c r="A361">
        <f>IF('EIA Imports'!$E361=$A$1,'EIA Imports'!A361,"")</f>
        <v/>
      </c>
      <c r="C361">
        <f>IF('EIA Imports'!$E361=$A$1,'EIA Imports'!C361,"")</f>
        <v/>
      </c>
      <c r="D361">
        <f>IF('EIA Imports'!$E361=$A$1,'EIA Imports'!D361,"")</f>
        <v/>
      </c>
    </row>
    <row r="362" spans="1:4">
      <c r="A362">
        <f>IF('EIA Imports'!$E362=$A$1,'EIA Imports'!A362,"")</f>
        <v/>
      </c>
      <c r="C362">
        <f>IF('EIA Imports'!$E362=$A$1,'EIA Imports'!C362,"")</f>
        <v/>
      </c>
      <c r="D362">
        <f>IF('EIA Imports'!$E362=$A$1,'EIA Imports'!D362,"")</f>
        <v/>
      </c>
    </row>
    <row r="363" spans="1:4">
      <c r="A363">
        <f>IF('EIA Imports'!$E363=$A$1,'EIA Imports'!A363,"")</f>
        <v/>
      </c>
      <c r="C363">
        <f>IF('EIA Imports'!$E363=$A$1,'EIA Imports'!C363,"")</f>
        <v/>
      </c>
      <c r="D363">
        <f>IF('EIA Imports'!$E363=$A$1,'EIA Imports'!D363,"")</f>
        <v/>
      </c>
    </row>
    <row r="364" spans="1:4">
      <c r="A364">
        <f>IF('EIA Imports'!$E364=$A$1,'EIA Imports'!A364,"")</f>
        <v/>
      </c>
      <c r="C364">
        <f>IF('EIA Imports'!$E364=$A$1,'EIA Imports'!C364,"")</f>
        <v/>
      </c>
      <c r="D364">
        <f>IF('EIA Imports'!$E364=$A$1,'EIA Imports'!D364,"")</f>
        <v/>
      </c>
    </row>
    <row r="365" spans="1:4">
      <c r="A365">
        <f>IF('EIA Imports'!$E365=$A$1,'EIA Imports'!A365,"")</f>
        <v/>
      </c>
      <c r="C365">
        <f>IF('EIA Imports'!$E365=$A$1,'EIA Imports'!C365,"")</f>
        <v/>
      </c>
      <c r="D365">
        <f>IF('EIA Imports'!$E365=$A$1,'EIA Imports'!D365,"")</f>
        <v/>
      </c>
    </row>
    <row r="366" spans="1:4">
      <c r="A366">
        <f>IF('EIA Imports'!$E366=$A$1,'EIA Imports'!A366,"")</f>
        <v/>
      </c>
      <c r="C366">
        <f>IF('EIA Imports'!$E366=$A$1,'EIA Imports'!C366,"")</f>
        <v/>
      </c>
      <c r="D366">
        <f>IF('EIA Imports'!$E366=$A$1,'EIA Imports'!D366,"")</f>
        <v/>
      </c>
    </row>
    <row r="367" spans="1:4">
      <c r="A367">
        <f>IF('EIA Imports'!$E367=$A$1,'EIA Imports'!A367,"")</f>
        <v/>
      </c>
      <c r="C367">
        <f>IF('EIA Imports'!$E367=$A$1,'EIA Imports'!C367,"")</f>
        <v/>
      </c>
      <c r="D367">
        <f>IF('EIA Imports'!$E367=$A$1,'EIA Imports'!D367,"")</f>
        <v/>
      </c>
    </row>
    <row r="368" spans="1:4">
      <c r="A368">
        <f>IF('EIA Imports'!$E368=$A$1,'EIA Imports'!A368,"")</f>
        <v/>
      </c>
      <c r="C368">
        <f>IF('EIA Imports'!$E368=$A$1,'EIA Imports'!C368,"")</f>
        <v/>
      </c>
      <c r="D368">
        <f>IF('EIA Imports'!$E368=$A$1,'EIA Imports'!D368,"")</f>
        <v/>
      </c>
    </row>
    <row r="369" spans="1:4">
      <c r="A369">
        <f>IF('EIA Imports'!$E369=$A$1,'EIA Imports'!A369,"")</f>
        <v/>
      </c>
      <c r="C369">
        <f>IF('EIA Imports'!$E369=$A$1,'EIA Imports'!C369,"")</f>
        <v/>
      </c>
      <c r="D369">
        <f>IF('EIA Imports'!$E369=$A$1,'EIA Imports'!D369,"")</f>
        <v/>
      </c>
    </row>
    <row r="370" spans="1:4">
      <c r="A370">
        <f>IF('EIA Imports'!$E370=$A$1,'EIA Imports'!A370,"")</f>
        <v/>
      </c>
      <c r="C370">
        <f>IF('EIA Imports'!$E370=$A$1,'EIA Imports'!C370,"")</f>
        <v/>
      </c>
      <c r="D370">
        <f>IF('EIA Imports'!$E370=$A$1,'EIA Imports'!D370,"")</f>
        <v/>
      </c>
    </row>
    <row r="371" spans="1:4">
      <c r="A371">
        <f>IF('EIA Imports'!$E371=$A$1,'EIA Imports'!A371,"")</f>
        <v/>
      </c>
      <c r="C371">
        <f>IF('EIA Imports'!$E371=$A$1,'EIA Imports'!C371,"")</f>
        <v/>
      </c>
      <c r="D371">
        <f>IF('EIA Imports'!$E371=$A$1,'EIA Imports'!D371,"")</f>
        <v/>
      </c>
    </row>
    <row r="372" spans="1:4">
      <c r="A372">
        <f>IF('EIA Imports'!$E372=$A$1,'EIA Imports'!A372,"")</f>
        <v/>
      </c>
      <c r="C372">
        <f>IF('EIA Imports'!$E372=$A$1,'EIA Imports'!C372,"")</f>
        <v/>
      </c>
      <c r="D372">
        <f>IF('EIA Imports'!$E372=$A$1,'EIA Imports'!D372,"")</f>
        <v/>
      </c>
    </row>
    <row r="373" spans="1:4">
      <c r="A373">
        <f>IF('EIA Imports'!$E373=$A$1,'EIA Imports'!A373,"")</f>
        <v/>
      </c>
      <c r="C373">
        <f>IF('EIA Imports'!$E373=$A$1,'EIA Imports'!C373,"")</f>
        <v/>
      </c>
      <c r="D373">
        <f>IF('EIA Imports'!$E373=$A$1,'EIA Imports'!D373,"")</f>
        <v/>
      </c>
    </row>
    <row r="374" spans="1:4">
      <c r="A374">
        <f>IF('EIA Imports'!$E374=$A$1,'EIA Imports'!A374,"")</f>
        <v/>
      </c>
      <c r="C374">
        <f>IF('EIA Imports'!$E374=$A$1,'EIA Imports'!C374,"")</f>
        <v/>
      </c>
      <c r="D374">
        <f>IF('EIA Imports'!$E374=$A$1,'EIA Imports'!D374,"")</f>
        <v/>
      </c>
    </row>
    <row r="375" spans="1:4">
      <c r="A375">
        <f>IF('EIA Imports'!$E375=$A$1,'EIA Imports'!A375,"")</f>
        <v/>
      </c>
      <c r="C375">
        <f>IF('EIA Imports'!$E375=$A$1,'EIA Imports'!C375,"")</f>
        <v/>
      </c>
      <c r="D375">
        <f>IF('EIA Imports'!$E375=$A$1,'EIA Imports'!D375,"")</f>
        <v/>
      </c>
    </row>
    <row r="376" spans="1:4">
      <c r="A376">
        <f>IF('EIA Imports'!$E376=$A$1,'EIA Imports'!A376,"")</f>
        <v/>
      </c>
      <c r="C376">
        <f>IF('EIA Imports'!$E376=$A$1,'EIA Imports'!C376,"")</f>
        <v/>
      </c>
      <c r="D376">
        <f>IF('EIA Imports'!$E376=$A$1,'EIA Imports'!D376,"")</f>
        <v/>
      </c>
    </row>
    <row r="377" spans="1:4">
      <c r="A377">
        <f>IF('EIA Imports'!$E377=$A$1,'EIA Imports'!A377,"")</f>
        <v/>
      </c>
      <c r="C377">
        <f>IF('EIA Imports'!$E377=$A$1,'EIA Imports'!C377,"")</f>
        <v/>
      </c>
      <c r="D377">
        <f>IF('EIA Imports'!$E377=$A$1,'EIA Imports'!D377,"")</f>
        <v/>
      </c>
    </row>
    <row r="378" spans="1:4">
      <c r="A378">
        <f>IF('EIA Imports'!$E378=$A$1,'EIA Imports'!A378,"")</f>
        <v/>
      </c>
      <c r="C378">
        <f>IF('EIA Imports'!$E378=$A$1,'EIA Imports'!C378,"")</f>
        <v/>
      </c>
      <c r="D378">
        <f>IF('EIA Imports'!$E378=$A$1,'EIA Imports'!D378,"")</f>
        <v/>
      </c>
    </row>
    <row r="379" spans="1:4">
      <c r="A379">
        <f>IF('EIA Imports'!$E379=$A$1,'EIA Imports'!A379,"")</f>
        <v/>
      </c>
      <c r="C379">
        <f>IF('EIA Imports'!$E379=$A$1,'EIA Imports'!C379,"")</f>
        <v/>
      </c>
      <c r="D379">
        <f>IF('EIA Imports'!$E379=$A$1,'EIA Imports'!D379,"")</f>
        <v/>
      </c>
    </row>
    <row r="380" spans="1:4">
      <c r="A380">
        <f>IF('EIA Imports'!$E380=$A$1,'EIA Imports'!A380,"")</f>
        <v/>
      </c>
      <c r="C380">
        <f>IF('EIA Imports'!$E380=$A$1,'EIA Imports'!C380,"")</f>
        <v/>
      </c>
      <c r="D380">
        <f>IF('EIA Imports'!$E380=$A$1,'EIA Imports'!D380,"")</f>
        <v/>
      </c>
    </row>
    <row r="381" spans="1:4">
      <c r="A381">
        <f>IF('EIA Imports'!$E381=$A$1,'EIA Imports'!A381,"")</f>
        <v/>
      </c>
      <c r="C381">
        <f>IF('EIA Imports'!$E381=$A$1,'EIA Imports'!C381,"")</f>
        <v/>
      </c>
      <c r="D381">
        <f>IF('EIA Imports'!$E381=$A$1,'EIA Imports'!D381,"")</f>
        <v/>
      </c>
    </row>
    <row r="382" spans="1:4">
      <c r="A382">
        <f>IF('EIA Imports'!$E382=$A$1,'EIA Imports'!A382,"")</f>
        <v/>
      </c>
      <c r="C382">
        <f>IF('EIA Imports'!$E382=$A$1,'EIA Imports'!C382,"")</f>
        <v/>
      </c>
      <c r="D382">
        <f>IF('EIA Imports'!$E382=$A$1,'EIA Imports'!D382,"")</f>
        <v/>
      </c>
    </row>
    <row r="383" spans="1:4">
      <c r="A383">
        <f>IF('EIA Imports'!$E383=$A$1,'EIA Imports'!A383,"")</f>
        <v/>
      </c>
      <c r="C383">
        <f>IF('EIA Imports'!$E383=$A$1,'EIA Imports'!C383,"")</f>
        <v/>
      </c>
      <c r="D383">
        <f>IF('EIA Imports'!$E383=$A$1,'EIA Imports'!D383,"")</f>
        <v/>
      </c>
    </row>
    <row r="384" spans="1:4">
      <c r="A384">
        <f>IF('EIA Imports'!$E384=$A$1,'EIA Imports'!A384,"")</f>
        <v/>
      </c>
      <c r="C384">
        <f>IF('EIA Imports'!$E384=$A$1,'EIA Imports'!C384,"")</f>
        <v/>
      </c>
      <c r="D384">
        <f>IF('EIA Imports'!$E384=$A$1,'EIA Imports'!D384,"")</f>
        <v/>
      </c>
    </row>
    <row r="385" spans="1:4">
      <c r="A385">
        <f>IF('EIA Imports'!$E385=$A$1,'EIA Imports'!A385,"")</f>
        <v/>
      </c>
      <c r="C385">
        <f>IF('EIA Imports'!$E385=$A$1,'EIA Imports'!C385,"")</f>
        <v/>
      </c>
      <c r="D385">
        <f>IF('EIA Imports'!$E385=$A$1,'EIA Imports'!D385,"")</f>
        <v/>
      </c>
    </row>
    <row r="386" spans="1:4">
      <c r="A386">
        <f>IF('EIA Imports'!$E386=$A$1,'EIA Imports'!A386,"")</f>
        <v/>
      </c>
      <c r="C386">
        <f>IF('EIA Imports'!$E386=$A$1,'EIA Imports'!C386,"")</f>
        <v/>
      </c>
      <c r="D386">
        <f>IF('EIA Imports'!$E386=$A$1,'EIA Imports'!D386,"")</f>
        <v/>
      </c>
    </row>
    <row r="387" spans="1:4">
      <c r="A387">
        <f>IF('EIA Imports'!$E387=$A$1,'EIA Imports'!A387,"")</f>
        <v/>
      </c>
      <c r="C387">
        <f>IF('EIA Imports'!$E387=$A$1,'EIA Imports'!C387,"")</f>
        <v/>
      </c>
      <c r="D387">
        <f>IF('EIA Imports'!$E387=$A$1,'EIA Imports'!D387,"")</f>
        <v/>
      </c>
    </row>
    <row r="388" spans="1:4">
      <c r="A388">
        <f>IF('EIA Imports'!$E388=$A$1,'EIA Imports'!A388,"")</f>
        <v/>
      </c>
      <c r="C388">
        <f>IF('EIA Imports'!$E388=$A$1,'EIA Imports'!C388,"")</f>
        <v/>
      </c>
      <c r="D388">
        <f>IF('EIA Imports'!$E388=$A$1,'EIA Imports'!D388,"")</f>
        <v/>
      </c>
    </row>
    <row r="389" spans="1:4">
      <c r="A389">
        <f>IF('EIA Imports'!$E389=$A$1,'EIA Imports'!A389,"")</f>
        <v/>
      </c>
      <c r="C389">
        <f>IF('EIA Imports'!$E389=$A$1,'EIA Imports'!C389,"")</f>
        <v/>
      </c>
      <c r="D389">
        <f>IF('EIA Imports'!$E389=$A$1,'EIA Imports'!D389,"")</f>
        <v/>
      </c>
    </row>
    <row r="390" spans="1:4">
      <c r="A390">
        <f>IF('EIA Imports'!$E390=$A$1,'EIA Imports'!A390,"")</f>
        <v/>
      </c>
      <c r="C390">
        <f>IF('EIA Imports'!$E390=$A$1,'EIA Imports'!C390,"")</f>
        <v/>
      </c>
      <c r="D390">
        <f>IF('EIA Imports'!$E390=$A$1,'EIA Imports'!D390,"")</f>
        <v/>
      </c>
    </row>
    <row r="391" spans="1:4">
      <c r="A391">
        <f>IF('EIA Imports'!$E391=$A$1,'EIA Imports'!A391,"")</f>
        <v/>
      </c>
      <c r="C391">
        <f>IF('EIA Imports'!$E391=$A$1,'EIA Imports'!C391,"")</f>
        <v/>
      </c>
      <c r="D391">
        <f>IF('EIA Imports'!$E391=$A$1,'EIA Imports'!D391,"")</f>
        <v/>
      </c>
    </row>
    <row r="392" spans="1:4">
      <c r="A392">
        <f>IF('EIA Imports'!$E392=$A$1,'EIA Imports'!A392,"")</f>
        <v/>
      </c>
      <c r="C392">
        <f>IF('EIA Imports'!$E392=$A$1,'EIA Imports'!C392,"")</f>
        <v/>
      </c>
      <c r="D392">
        <f>IF('EIA Imports'!$E392=$A$1,'EIA Imports'!D392,"")</f>
        <v/>
      </c>
    </row>
    <row r="393" spans="1:4">
      <c r="A393">
        <f>IF('EIA Imports'!$E393=$A$1,'EIA Imports'!A393,"")</f>
        <v/>
      </c>
      <c r="C393">
        <f>IF('EIA Imports'!$E393=$A$1,'EIA Imports'!C393,"")</f>
        <v/>
      </c>
      <c r="D393">
        <f>IF('EIA Imports'!$E393=$A$1,'EIA Imports'!D393,"")</f>
        <v/>
      </c>
    </row>
    <row r="394" spans="1:4">
      <c r="A394">
        <f>IF('EIA Imports'!$E394=$A$1,'EIA Imports'!A394,"")</f>
        <v/>
      </c>
      <c r="C394">
        <f>IF('EIA Imports'!$E394=$A$1,'EIA Imports'!C394,"")</f>
        <v/>
      </c>
      <c r="D394">
        <f>IF('EIA Imports'!$E394=$A$1,'EIA Imports'!D394,"")</f>
        <v/>
      </c>
    </row>
    <row r="395" spans="1:4">
      <c r="A395">
        <f>IF('EIA Imports'!$E395=$A$1,'EIA Imports'!A395,"")</f>
        <v/>
      </c>
      <c r="C395">
        <f>IF('EIA Imports'!$E395=$A$1,'EIA Imports'!C395,"")</f>
        <v/>
      </c>
      <c r="D395">
        <f>IF('EIA Imports'!$E395=$A$1,'EIA Imports'!D395,"")</f>
        <v/>
      </c>
    </row>
    <row r="396" spans="1:4">
      <c r="A396">
        <f>IF('EIA Imports'!$E396=$A$1,'EIA Imports'!A396,"")</f>
        <v/>
      </c>
      <c r="C396">
        <f>IF('EIA Imports'!$E396=$A$1,'EIA Imports'!C396,"")</f>
        <v/>
      </c>
      <c r="D396">
        <f>IF('EIA Imports'!$E396=$A$1,'EIA Imports'!D396,"")</f>
        <v/>
      </c>
    </row>
    <row r="397" spans="1:4">
      <c r="A397">
        <f>IF('EIA Imports'!$E397=$A$1,'EIA Imports'!A397,"")</f>
        <v/>
      </c>
      <c r="C397">
        <f>IF('EIA Imports'!$E397=$A$1,'EIA Imports'!C397,"")</f>
        <v/>
      </c>
      <c r="D397">
        <f>IF('EIA Imports'!$E397=$A$1,'EIA Imports'!D397,"")</f>
        <v/>
      </c>
    </row>
    <row r="398" spans="1:4">
      <c r="A398">
        <f>IF('EIA Imports'!$E398=$A$1,'EIA Imports'!A398,"")</f>
        <v/>
      </c>
      <c r="C398">
        <f>IF('EIA Imports'!$E398=$A$1,'EIA Imports'!C398,"")</f>
        <v/>
      </c>
      <c r="D398">
        <f>IF('EIA Imports'!$E398=$A$1,'EIA Imports'!D398,"")</f>
        <v/>
      </c>
    </row>
    <row r="399" spans="1:4">
      <c r="A399">
        <f>IF('EIA Imports'!$E399=$A$1,'EIA Imports'!A399,"")</f>
        <v/>
      </c>
      <c r="C399">
        <f>IF('EIA Imports'!$E399=$A$1,'EIA Imports'!C399,"")</f>
        <v/>
      </c>
      <c r="D399">
        <f>IF('EIA Imports'!$E399=$A$1,'EIA Imports'!D399,"")</f>
        <v/>
      </c>
    </row>
    <row r="400" spans="1:4">
      <c r="A400">
        <f>IF('EIA Imports'!$E400=$A$1,'EIA Imports'!A400,"")</f>
        <v/>
      </c>
      <c r="C400">
        <f>IF('EIA Imports'!$E400=$A$1,'EIA Imports'!C400,"")</f>
        <v/>
      </c>
      <c r="D400">
        <f>IF('EIA Imports'!$E400=$A$1,'EIA Imports'!D400,"")</f>
        <v/>
      </c>
    </row>
    <row r="401" spans="1:4">
      <c r="A401">
        <f>IF('EIA Imports'!$E401=$A$1,'EIA Imports'!A401,"")</f>
        <v/>
      </c>
      <c r="C401">
        <f>IF('EIA Imports'!$E401=$A$1,'EIA Imports'!C401,"")</f>
        <v/>
      </c>
      <c r="D401">
        <f>IF('EIA Imports'!$E401=$A$1,'EIA Imports'!D401,"")</f>
        <v/>
      </c>
    </row>
    <row r="402" spans="1:4">
      <c r="A402">
        <f>IF('EIA Imports'!$E402=$A$1,'EIA Imports'!A402,"")</f>
        <v/>
      </c>
      <c r="C402">
        <f>IF('EIA Imports'!$E402=$A$1,'EIA Imports'!C402,"")</f>
        <v/>
      </c>
      <c r="D402">
        <f>IF('EIA Imports'!$E402=$A$1,'EIA Imports'!D402,"")</f>
        <v/>
      </c>
    </row>
    <row r="403" spans="1:4">
      <c r="A403">
        <f>IF('EIA Imports'!$E403=$A$1,'EIA Imports'!A403,"")</f>
        <v/>
      </c>
      <c r="C403">
        <f>IF('EIA Imports'!$E403=$A$1,'EIA Imports'!C403,"")</f>
        <v/>
      </c>
      <c r="D403">
        <f>IF('EIA Imports'!$E403=$A$1,'EIA Imports'!D403,"")</f>
        <v/>
      </c>
    </row>
    <row r="404" spans="1:4">
      <c r="A404">
        <f>IF('EIA Imports'!$E404=$A$1,'EIA Imports'!A404,"")</f>
        <v/>
      </c>
      <c r="C404">
        <f>IF('EIA Imports'!$E404=$A$1,'EIA Imports'!C404,"")</f>
        <v/>
      </c>
      <c r="D404">
        <f>IF('EIA Imports'!$E404=$A$1,'EIA Imports'!D404,"")</f>
        <v/>
      </c>
    </row>
    <row r="405" spans="1:4">
      <c r="A405">
        <f>IF('EIA Imports'!$E405=$A$1,'EIA Imports'!A405,"")</f>
        <v/>
      </c>
      <c r="C405">
        <f>IF('EIA Imports'!$E405=$A$1,'EIA Imports'!C405,"")</f>
        <v/>
      </c>
      <c r="D405">
        <f>IF('EIA Imports'!$E405=$A$1,'EIA Imports'!D405,"")</f>
        <v/>
      </c>
    </row>
    <row r="406" spans="1:4">
      <c r="A406">
        <f>IF('EIA Imports'!$E406=$A$1,'EIA Imports'!A406,"")</f>
        <v/>
      </c>
      <c r="C406">
        <f>IF('EIA Imports'!$E406=$A$1,'EIA Imports'!C406,"")</f>
        <v/>
      </c>
      <c r="D406">
        <f>IF('EIA Imports'!$E406=$A$1,'EIA Imports'!D406,"")</f>
        <v/>
      </c>
    </row>
    <row r="407" spans="1:4">
      <c r="A407">
        <f>IF('EIA Imports'!$E407=$A$1,'EIA Imports'!A407,"")</f>
        <v/>
      </c>
      <c r="C407">
        <f>IF('EIA Imports'!$E407=$A$1,'EIA Imports'!C407,"")</f>
        <v/>
      </c>
      <c r="D407">
        <f>IF('EIA Imports'!$E407=$A$1,'EIA Imports'!D407,"")</f>
        <v/>
      </c>
    </row>
    <row r="408" spans="1:4">
      <c r="A408">
        <f>IF('EIA Imports'!$E408=$A$1,'EIA Imports'!A408,"")</f>
        <v/>
      </c>
      <c r="C408">
        <f>IF('EIA Imports'!$E408=$A$1,'EIA Imports'!C408,"")</f>
        <v/>
      </c>
      <c r="D408">
        <f>IF('EIA Imports'!$E408=$A$1,'EIA Imports'!D408,"")</f>
        <v/>
      </c>
    </row>
    <row r="409" spans="1:4">
      <c r="A409">
        <f>IF('EIA Imports'!$E409=$A$1,'EIA Imports'!A409,"")</f>
        <v/>
      </c>
      <c r="C409">
        <f>IF('EIA Imports'!$E409=$A$1,'EIA Imports'!C409,"")</f>
        <v/>
      </c>
      <c r="D409">
        <f>IF('EIA Imports'!$E409=$A$1,'EIA Imports'!D409,"")</f>
        <v/>
      </c>
    </row>
    <row r="410" spans="1:4">
      <c r="A410">
        <f>IF('EIA Imports'!$E410=$A$1,'EIA Imports'!A410,"")</f>
        <v/>
      </c>
      <c r="C410">
        <f>IF('EIA Imports'!$E410=$A$1,'EIA Imports'!C410,"")</f>
        <v/>
      </c>
      <c r="D410">
        <f>IF('EIA Imports'!$E410=$A$1,'EIA Imports'!D410,"")</f>
        <v/>
      </c>
    </row>
    <row r="411" spans="1:4">
      <c r="A411">
        <f>IF('EIA Imports'!$E411=$A$1,'EIA Imports'!A411,"")</f>
        <v/>
      </c>
      <c r="C411">
        <f>IF('EIA Imports'!$E411=$A$1,'EIA Imports'!C411,"")</f>
        <v/>
      </c>
      <c r="D411">
        <f>IF('EIA Imports'!$E411=$A$1,'EIA Imports'!D411,"")</f>
        <v/>
      </c>
    </row>
    <row r="412" spans="1:4">
      <c r="A412">
        <f>IF('EIA Imports'!$E412=$A$1,'EIA Imports'!A412,"")</f>
        <v/>
      </c>
      <c r="C412">
        <f>IF('EIA Imports'!$E412=$A$1,'EIA Imports'!C412,"")</f>
        <v/>
      </c>
      <c r="D412">
        <f>IF('EIA Imports'!$E412=$A$1,'EIA Imports'!D412,"")</f>
        <v/>
      </c>
    </row>
    <row r="413" spans="1:4">
      <c r="A413">
        <f>IF('EIA Imports'!$E413=$A$1,'EIA Imports'!A413,"")</f>
        <v/>
      </c>
      <c r="C413">
        <f>IF('EIA Imports'!$E413=$A$1,'EIA Imports'!C413,"")</f>
        <v/>
      </c>
      <c r="D413">
        <f>IF('EIA Imports'!$E413=$A$1,'EIA Imports'!D413,"")</f>
        <v/>
      </c>
    </row>
    <row r="414" spans="1:4">
      <c r="A414">
        <f>IF('EIA Imports'!$E414=$A$1,'EIA Imports'!A414,"")</f>
        <v/>
      </c>
      <c r="C414">
        <f>IF('EIA Imports'!$E414=$A$1,'EIA Imports'!C414,"")</f>
        <v/>
      </c>
      <c r="D414">
        <f>IF('EIA Imports'!$E414=$A$1,'EIA Imports'!D414,"")</f>
        <v/>
      </c>
    </row>
    <row r="415" spans="1:4">
      <c r="A415">
        <f>IF('EIA Imports'!$E415=$A$1,'EIA Imports'!A415,"")</f>
        <v/>
      </c>
      <c r="C415">
        <f>IF('EIA Imports'!$E415=$A$1,'EIA Imports'!C415,"")</f>
        <v/>
      </c>
      <c r="D415">
        <f>IF('EIA Imports'!$E415=$A$1,'EIA Imports'!D415,"")</f>
        <v/>
      </c>
    </row>
    <row r="416" spans="1:4">
      <c r="A416">
        <f>IF('EIA Imports'!$E416=$A$1,'EIA Imports'!A416,"")</f>
        <v/>
      </c>
      <c r="C416">
        <f>IF('EIA Imports'!$E416=$A$1,'EIA Imports'!C416,"")</f>
        <v/>
      </c>
      <c r="D416">
        <f>IF('EIA Imports'!$E416=$A$1,'EIA Imports'!D416,"")</f>
        <v/>
      </c>
    </row>
    <row r="417" spans="1:4">
      <c r="A417">
        <f>IF('EIA Imports'!$E417=$A$1,'EIA Imports'!A417,"")</f>
        <v/>
      </c>
      <c r="C417">
        <f>IF('EIA Imports'!$E417=$A$1,'EIA Imports'!C417,"")</f>
        <v/>
      </c>
      <c r="D417">
        <f>IF('EIA Imports'!$E417=$A$1,'EIA Imports'!D417,"")</f>
        <v/>
      </c>
    </row>
    <row r="418" spans="1:4">
      <c r="A418">
        <f>IF('EIA Imports'!$E418=$A$1,'EIA Imports'!A418,"")</f>
        <v/>
      </c>
      <c r="C418">
        <f>IF('EIA Imports'!$E418=$A$1,'EIA Imports'!C418,"")</f>
        <v/>
      </c>
      <c r="D418">
        <f>IF('EIA Imports'!$E418=$A$1,'EIA Imports'!D418,"")</f>
        <v/>
      </c>
    </row>
    <row r="419" spans="1:4">
      <c r="A419">
        <f>IF('EIA Imports'!$E419=$A$1,'EIA Imports'!A419,"")</f>
        <v/>
      </c>
      <c r="C419">
        <f>IF('EIA Imports'!$E419=$A$1,'EIA Imports'!C419,"")</f>
        <v/>
      </c>
      <c r="D419">
        <f>IF('EIA Imports'!$E419=$A$1,'EIA Imports'!D419,"")</f>
        <v/>
      </c>
    </row>
    <row r="420" spans="1:4">
      <c r="A420">
        <f>IF('EIA Imports'!$E420=$A$1,'EIA Imports'!A420,"")</f>
        <v/>
      </c>
      <c r="C420">
        <f>IF('EIA Imports'!$E420=$A$1,'EIA Imports'!C420,"")</f>
        <v/>
      </c>
      <c r="D420">
        <f>IF('EIA Imports'!$E420=$A$1,'EIA Imports'!D420,"")</f>
        <v/>
      </c>
    </row>
    <row r="421" spans="1:4">
      <c r="A421">
        <f>IF('EIA Imports'!$E421=$A$1,'EIA Imports'!A421,"")</f>
        <v/>
      </c>
      <c r="C421">
        <f>IF('EIA Imports'!$E421=$A$1,'EIA Imports'!C421,"")</f>
        <v/>
      </c>
      <c r="D421">
        <f>IF('EIA Imports'!$E421=$A$1,'EIA Imports'!D421,"")</f>
        <v/>
      </c>
    </row>
    <row r="422" spans="1:4">
      <c r="A422">
        <f>IF('EIA Imports'!$E422=$A$1,'EIA Imports'!A422,"")</f>
        <v/>
      </c>
      <c r="C422">
        <f>IF('EIA Imports'!$E422=$A$1,'EIA Imports'!C422,"")</f>
        <v/>
      </c>
      <c r="D422">
        <f>IF('EIA Imports'!$E422=$A$1,'EIA Imports'!D422,"")</f>
        <v/>
      </c>
    </row>
    <row r="423" spans="1:4">
      <c r="A423">
        <f>IF('EIA Imports'!$E423=$A$1,'EIA Imports'!A423,"")</f>
        <v/>
      </c>
      <c r="C423">
        <f>IF('EIA Imports'!$E423=$A$1,'EIA Imports'!C423,"")</f>
        <v/>
      </c>
      <c r="D423">
        <f>IF('EIA Imports'!$E423=$A$1,'EIA Imports'!D423,"")</f>
        <v/>
      </c>
    </row>
    <row r="424" spans="1:4">
      <c r="A424">
        <f>IF('EIA Imports'!$E424=$A$1,'EIA Imports'!A424,"")</f>
        <v/>
      </c>
      <c r="C424">
        <f>IF('EIA Imports'!$E424=$A$1,'EIA Imports'!C424,"")</f>
        <v/>
      </c>
      <c r="D424">
        <f>IF('EIA Imports'!$E424=$A$1,'EIA Imports'!D424,"")</f>
        <v/>
      </c>
    </row>
    <row r="425" spans="1:4">
      <c r="A425">
        <f>IF('EIA Imports'!$E425=$A$1,'EIA Imports'!A425,"")</f>
        <v/>
      </c>
      <c r="C425">
        <f>IF('EIA Imports'!$E425=$A$1,'EIA Imports'!C425,"")</f>
        <v/>
      </c>
      <c r="D425">
        <f>IF('EIA Imports'!$E425=$A$1,'EIA Imports'!D425,"")</f>
        <v/>
      </c>
    </row>
    <row r="426" spans="1:4">
      <c r="A426">
        <f>IF('EIA Imports'!$E426=$A$1,'EIA Imports'!A426,"")</f>
        <v/>
      </c>
      <c r="C426">
        <f>IF('EIA Imports'!$E426=$A$1,'EIA Imports'!C426,"")</f>
        <v/>
      </c>
      <c r="D426">
        <f>IF('EIA Imports'!$E426=$A$1,'EIA Imports'!D426,"")</f>
        <v/>
      </c>
    </row>
    <row r="427" spans="1:4">
      <c r="A427">
        <f>IF('EIA Imports'!$E427=$A$1,'EIA Imports'!A427,"")</f>
        <v/>
      </c>
      <c r="C427">
        <f>IF('EIA Imports'!$E427=$A$1,'EIA Imports'!C427,"")</f>
        <v/>
      </c>
      <c r="D427">
        <f>IF('EIA Imports'!$E427=$A$1,'EIA Imports'!D427,"")</f>
        <v/>
      </c>
    </row>
    <row r="428" spans="1:4">
      <c r="A428">
        <f>IF('EIA Imports'!$E428=$A$1,'EIA Imports'!A428,"")</f>
        <v/>
      </c>
      <c r="C428">
        <f>IF('EIA Imports'!$E428=$A$1,'EIA Imports'!C428,"")</f>
        <v/>
      </c>
      <c r="D428">
        <f>IF('EIA Imports'!$E428=$A$1,'EIA Imports'!D428,"")</f>
        <v/>
      </c>
    </row>
    <row r="429" spans="1:4">
      <c r="A429">
        <f>IF('EIA Imports'!$E429=$A$1,'EIA Imports'!A429,"")</f>
        <v/>
      </c>
      <c r="C429">
        <f>IF('EIA Imports'!$E429=$A$1,'EIA Imports'!C429,"")</f>
        <v/>
      </c>
      <c r="D429">
        <f>IF('EIA Imports'!$E429=$A$1,'EIA Imports'!D429,"")</f>
        <v/>
      </c>
    </row>
    <row r="430" spans="1:4">
      <c r="A430">
        <f>IF('EIA Imports'!$E430=$A$1,'EIA Imports'!A430,"")</f>
        <v/>
      </c>
      <c r="C430">
        <f>IF('EIA Imports'!$E430=$A$1,'EIA Imports'!C430,"")</f>
        <v/>
      </c>
      <c r="D430">
        <f>IF('EIA Imports'!$E430=$A$1,'EIA Imports'!D430,"")</f>
        <v/>
      </c>
    </row>
    <row r="431" spans="1:4">
      <c r="A431">
        <f>IF('EIA Imports'!$E431=$A$1,'EIA Imports'!A431,"")</f>
        <v/>
      </c>
      <c r="C431">
        <f>IF('EIA Imports'!$E431=$A$1,'EIA Imports'!C431,"")</f>
        <v/>
      </c>
      <c r="D431">
        <f>IF('EIA Imports'!$E431=$A$1,'EIA Imports'!D431,"")</f>
        <v/>
      </c>
    </row>
    <row r="432" spans="1:4">
      <c r="A432">
        <f>IF('EIA Imports'!$E432=$A$1,'EIA Imports'!A432,"")</f>
        <v/>
      </c>
      <c r="C432">
        <f>IF('EIA Imports'!$E432=$A$1,'EIA Imports'!C432,"")</f>
        <v/>
      </c>
      <c r="D432">
        <f>IF('EIA Imports'!$E432=$A$1,'EIA Imports'!D432,"")</f>
        <v/>
      </c>
    </row>
    <row r="433" spans="1:4">
      <c r="A433">
        <f>IF('EIA Imports'!$E433=$A$1,'EIA Imports'!A433,"")</f>
        <v/>
      </c>
      <c r="C433">
        <f>IF('EIA Imports'!$E433=$A$1,'EIA Imports'!C433,"")</f>
        <v/>
      </c>
      <c r="D433">
        <f>IF('EIA Imports'!$E433=$A$1,'EIA Imports'!D433,"")</f>
        <v/>
      </c>
    </row>
    <row r="434" spans="1:4">
      <c r="A434">
        <f>IF('EIA Imports'!$E434=$A$1,'EIA Imports'!A434,"")</f>
        <v/>
      </c>
      <c r="C434">
        <f>IF('EIA Imports'!$E434=$A$1,'EIA Imports'!C434,"")</f>
        <v/>
      </c>
      <c r="D434">
        <f>IF('EIA Imports'!$E434=$A$1,'EIA Imports'!D434,"")</f>
        <v/>
      </c>
    </row>
    <row r="435" spans="1:4">
      <c r="A435">
        <f>IF('EIA Imports'!$E435=$A$1,'EIA Imports'!A435,"")</f>
        <v/>
      </c>
      <c r="C435">
        <f>IF('EIA Imports'!$E435=$A$1,'EIA Imports'!C435,"")</f>
        <v/>
      </c>
      <c r="D435">
        <f>IF('EIA Imports'!$E435=$A$1,'EIA Imports'!D435,"")</f>
        <v/>
      </c>
    </row>
    <row r="436" spans="1:4">
      <c r="A436">
        <f>IF('EIA Imports'!$E436=$A$1,'EIA Imports'!A436,"")</f>
        <v/>
      </c>
      <c r="C436">
        <f>IF('EIA Imports'!$E436=$A$1,'EIA Imports'!C436,"")</f>
        <v/>
      </c>
      <c r="D436">
        <f>IF('EIA Imports'!$E436=$A$1,'EIA Imports'!D436,"")</f>
        <v/>
      </c>
    </row>
    <row r="437" spans="1:4">
      <c r="A437">
        <f>IF('EIA Imports'!$E437=$A$1,'EIA Imports'!A437,"")</f>
        <v/>
      </c>
      <c r="C437">
        <f>IF('EIA Imports'!$E437=$A$1,'EIA Imports'!C437,"")</f>
        <v/>
      </c>
      <c r="D437">
        <f>IF('EIA Imports'!$E437=$A$1,'EIA Imports'!D437,"")</f>
        <v/>
      </c>
    </row>
    <row r="438" spans="1:4">
      <c r="A438">
        <f>IF('EIA Imports'!$E438=$A$1,'EIA Imports'!A438,"")</f>
        <v/>
      </c>
      <c r="C438">
        <f>IF('EIA Imports'!$E438=$A$1,'EIA Imports'!C438,"")</f>
        <v/>
      </c>
      <c r="D438">
        <f>IF('EIA Imports'!$E438=$A$1,'EIA Imports'!D438,"")</f>
        <v/>
      </c>
    </row>
    <row r="439" spans="1:4">
      <c r="A439">
        <f>IF('EIA Imports'!$E439=$A$1,'EIA Imports'!A439,"")</f>
        <v/>
      </c>
      <c r="C439">
        <f>IF('EIA Imports'!$E439=$A$1,'EIA Imports'!C439,"")</f>
        <v/>
      </c>
      <c r="D439">
        <f>IF('EIA Imports'!$E439=$A$1,'EIA Imports'!D439,"")</f>
        <v/>
      </c>
    </row>
    <row r="440" spans="1:4">
      <c r="A440">
        <f>IF('EIA Imports'!$E440=$A$1,'EIA Imports'!A440,"")</f>
        <v/>
      </c>
      <c r="C440">
        <f>IF('EIA Imports'!$E440=$A$1,'EIA Imports'!C440,"")</f>
        <v/>
      </c>
      <c r="D440">
        <f>IF('EIA Imports'!$E440=$A$1,'EIA Imports'!D440,"")</f>
        <v/>
      </c>
    </row>
    <row r="441" spans="1:4">
      <c r="A441">
        <f>IF('EIA Imports'!$E441=$A$1,'EIA Imports'!A441,"")</f>
        <v/>
      </c>
      <c r="C441">
        <f>IF('EIA Imports'!$E441=$A$1,'EIA Imports'!C441,"")</f>
        <v/>
      </c>
      <c r="D441">
        <f>IF('EIA Imports'!$E441=$A$1,'EIA Imports'!D441,"")</f>
        <v/>
      </c>
    </row>
    <row r="442" spans="1:4">
      <c r="A442">
        <f>IF('EIA Imports'!$E442=$A$1,'EIA Imports'!A442,"")</f>
        <v/>
      </c>
      <c r="C442">
        <f>IF('EIA Imports'!$E442=$A$1,'EIA Imports'!C442,"")</f>
        <v/>
      </c>
      <c r="D442">
        <f>IF('EIA Imports'!$E442=$A$1,'EIA Imports'!D442,"")</f>
        <v/>
      </c>
    </row>
    <row r="443" spans="1:4">
      <c r="A443">
        <f>IF('EIA Imports'!$E443=$A$1,'EIA Imports'!A443,"")</f>
        <v/>
      </c>
      <c r="C443">
        <f>IF('EIA Imports'!$E443=$A$1,'EIA Imports'!C443,"")</f>
        <v/>
      </c>
      <c r="D443">
        <f>IF('EIA Imports'!$E443=$A$1,'EIA Imports'!D443,"")</f>
        <v/>
      </c>
    </row>
    <row r="444" spans="1:4">
      <c r="A444">
        <f>IF('EIA Imports'!$E444=$A$1,'EIA Imports'!A444,"")</f>
        <v/>
      </c>
      <c r="C444">
        <f>IF('EIA Imports'!$E444=$A$1,'EIA Imports'!C444,"")</f>
        <v/>
      </c>
      <c r="D444">
        <f>IF('EIA Imports'!$E444=$A$1,'EIA Imports'!D444,"")</f>
        <v/>
      </c>
    </row>
    <row r="445" spans="1:4">
      <c r="A445">
        <f>IF('EIA Imports'!$E445=$A$1,'EIA Imports'!A445,"")</f>
        <v/>
      </c>
      <c r="C445">
        <f>IF('EIA Imports'!$E445=$A$1,'EIA Imports'!C445,"")</f>
        <v/>
      </c>
      <c r="D445">
        <f>IF('EIA Imports'!$E445=$A$1,'EIA Imports'!D445,"")</f>
        <v/>
      </c>
    </row>
    <row r="446" spans="1:4">
      <c r="A446">
        <f>IF('EIA Imports'!$E446=$A$1,'EIA Imports'!A446,"")</f>
        <v/>
      </c>
      <c r="C446">
        <f>IF('EIA Imports'!$E446=$A$1,'EIA Imports'!C446,"")</f>
        <v/>
      </c>
      <c r="D446">
        <f>IF('EIA Imports'!$E446=$A$1,'EIA Imports'!D446,"")</f>
        <v/>
      </c>
    </row>
    <row r="447" spans="1:4">
      <c r="A447">
        <f>IF('EIA Imports'!$E447=$A$1,'EIA Imports'!A447,"")</f>
        <v/>
      </c>
      <c r="C447">
        <f>IF('EIA Imports'!$E447=$A$1,'EIA Imports'!C447,"")</f>
        <v/>
      </c>
      <c r="D447">
        <f>IF('EIA Imports'!$E447=$A$1,'EIA Imports'!D447,"")</f>
        <v/>
      </c>
    </row>
    <row r="448" spans="1:4">
      <c r="A448">
        <f>IF('EIA Imports'!$E448=$A$1,'EIA Imports'!A448,"")</f>
        <v/>
      </c>
      <c r="C448">
        <f>IF('EIA Imports'!$E448=$A$1,'EIA Imports'!C448,"")</f>
        <v/>
      </c>
      <c r="D448">
        <f>IF('EIA Imports'!$E448=$A$1,'EIA Imports'!D448,"")</f>
        <v/>
      </c>
    </row>
    <row r="449" spans="1:4">
      <c r="A449">
        <f>IF('EIA Imports'!$E449=$A$1,'EIA Imports'!A449,"")</f>
        <v/>
      </c>
      <c r="C449">
        <f>IF('EIA Imports'!$E449=$A$1,'EIA Imports'!C449,"")</f>
        <v/>
      </c>
      <c r="D449">
        <f>IF('EIA Imports'!$E449=$A$1,'EIA Imports'!D449,"")</f>
        <v/>
      </c>
    </row>
    <row r="450" spans="1:4">
      <c r="A450">
        <f>IF('EIA Imports'!$E450=$A$1,'EIA Imports'!A450,"")</f>
        <v/>
      </c>
      <c r="C450">
        <f>IF('EIA Imports'!$E450=$A$1,'EIA Imports'!C450,"")</f>
        <v/>
      </c>
      <c r="D450">
        <f>IF('EIA Imports'!$E450=$A$1,'EIA Imports'!D450,"")</f>
        <v/>
      </c>
    </row>
    <row r="451" spans="1:4">
      <c r="A451">
        <f>IF('EIA Imports'!$E451=$A$1,'EIA Imports'!A451,"")</f>
        <v/>
      </c>
      <c r="C451">
        <f>IF('EIA Imports'!$E451=$A$1,'EIA Imports'!C451,"")</f>
        <v/>
      </c>
      <c r="D451">
        <f>IF('EIA Imports'!$E451=$A$1,'EIA Imports'!D451,"")</f>
        <v/>
      </c>
    </row>
    <row r="452" spans="1:4">
      <c r="A452">
        <f>IF('EIA Imports'!$E452=$A$1,'EIA Imports'!A452,"")</f>
        <v/>
      </c>
      <c r="C452">
        <f>IF('EIA Imports'!$E452=$A$1,'EIA Imports'!C452,"")</f>
        <v/>
      </c>
      <c r="D452">
        <f>IF('EIA Imports'!$E452=$A$1,'EIA Imports'!D452,"")</f>
        <v/>
      </c>
    </row>
    <row r="453" spans="1:4">
      <c r="A453">
        <f>IF('EIA Imports'!$E453=$A$1,'EIA Imports'!A453,"")</f>
        <v/>
      </c>
      <c r="C453">
        <f>IF('EIA Imports'!$E453=$A$1,'EIA Imports'!C453,"")</f>
        <v/>
      </c>
      <c r="D453">
        <f>IF('EIA Imports'!$E453=$A$1,'EIA Imports'!D453,"")</f>
        <v/>
      </c>
    </row>
    <row r="454" spans="1:4">
      <c r="A454">
        <f>IF('EIA Imports'!$E454=$A$1,'EIA Imports'!A454,"")</f>
        <v/>
      </c>
      <c r="C454">
        <f>IF('EIA Imports'!$E454=$A$1,'EIA Imports'!C454,"")</f>
        <v/>
      </c>
      <c r="D454">
        <f>IF('EIA Imports'!$E454=$A$1,'EIA Imports'!D454,"")</f>
        <v/>
      </c>
    </row>
    <row r="455" spans="1:4">
      <c r="A455">
        <f>IF('EIA Imports'!$E455=$A$1,'EIA Imports'!A455,"")</f>
        <v/>
      </c>
      <c r="C455">
        <f>IF('EIA Imports'!$E455=$A$1,'EIA Imports'!C455,"")</f>
        <v/>
      </c>
      <c r="D455">
        <f>IF('EIA Imports'!$E455=$A$1,'EIA Imports'!D455,"")</f>
        <v/>
      </c>
    </row>
    <row r="456" spans="1:4">
      <c r="A456">
        <f>IF('EIA Imports'!$E456=$A$1,'EIA Imports'!A456,"")</f>
        <v/>
      </c>
      <c r="C456">
        <f>IF('EIA Imports'!$E456=$A$1,'EIA Imports'!C456,"")</f>
        <v/>
      </c>
      <c r="D456">
        <f>IF('EIA Imports'!$E456=$A$1,'EIA Imports'!D456,"")</f>
        <v/>
      </c>
    </row>
    <row r="457" spans="1:4">
      <c r="A457">
        <f>IF('EIA Imports'!$E457=$A$1,'EIA Imports'!A457,"")</f>
        <v/>
      </c>
      <c r="C457">
        <f>IF('EIA Imports'!$E457=$A$1,'EIA Imports'!C457,"")</f>
        <v/>
      </c>
      <c r="D457">
        <f>IF('EIA Imports'!$E457=$A$1,'EIA Imports'!D457,"")</f>
        <v/>
      </c>
    </row>
    <row r="458" spans="1:4">
      <c r="A458">
        <f>IF('EIA Imports'!$E458=$A$1,'EIA Imports'!A458,"")</f>
        <v/>
      </c>
      <c r="C458">
        <f>IF('EIA Imports'!$E458=$A$1,'EIA Imports'!C458,"")</f>
        <v/>
      </c>
      <c r="D458">
        <f>IF('EIA Imports'!$E458=$A$1,'EIA Imports'!D458,"")</f>
        <v/>
      </c>
    </row>
    <row r="459" spans="1:4">
      <c r="A459">
        <f>IF('EIA Imports'!$E459=$A$1,'EIA Imports'!A459,"")</f>
        <v/>
      </c>
      <c r="C459">
        <f>IF('EIA Imports'!$E459=$A$1,'EIA Imports'!C459,"")</f>
        <v/>
      </c>
      <c r="D459">
        <f>IF('EIA Imports'!$E459=$A$1,'EIA Imports'!D459,"")</f>
        <v/>
      </c>
    </row>
    <row r="460" spans="1:4">
      <c r="A460">
        <f>IF('EIA Imports'!$E460=$A$1,'EIA Imports'!A460,"")</f>
        <v/>
      </c>
      <c r="C460">
        <f>IF('EIA Imports'!$E460=$A$1,'EIA Imports'!C460,"")</f>
        <v/>
      </c>
      <c r="D460">
        <f>IF('EIA Imports'!$E460=$A$1,'EIA Imports'!D460,"")</f>
        <v/>
      </c>
    </row>
    <row r="461" spans="1:4">
      <c r="A461">
        <f>IF('EIA Imports'!$E461=$A$1,'EIA Imports'!A461,"")</f>
        <v/>
      </c>
      <c r="C461">
        <f>IF('EIA Imports'!$E461=$A$1,'EIA Imports'!C461,"")</f>
        <v/>
      </c>
      <c r="D461">
        <f>IF('EIA Imports'!$E461=$A$1,'EIA Imports'!D461,"")</f>
        <v/>
      </c>
    </row>
    <row r="462" spans="1:4">
      <c r="A462">
        <f>IF('EIA Imports'!$E462=$A$1,'EIA Imports'!A462,"")</f>
        <v/>
      </c>
      <c r="C462">
        <f>IF('EIA Imports'!$E462=$A$1,'EIA Imports'!C462,"")</f>
        <v/>
      </c>
      <c r="D462">
        <f>IF('EIA Imports'!$E462=$A$1,'EIA Imports'!D462,"")</f>
        <v/>
      </c>
    </row>
    <row r="463" spans="1:4">
      <c r="A463">
        <f>IF('EIA Imports'!$E463=$A$1,'EIA Imports'!A463,"")</f>
        <v/>
      </c>
      <c r="C463">
        <f>IF('EIA Imports'!$E463=$A$1,'EIA Imports'!C463,"")</f>
        <v/>
      </c>
      <c r="D463">
        <f>IF('EIA Imports'!$E463=$A$1,'EIA Imports'!D463,"")</f>
        <v/>
      </c>
    </row>
    <row r="464" spans="1:4">
      <c r="A464">
        <f>IF('EIA Imports'!$E464=$A$1,'EIA Imports'!A464,"")</f>
        <v/>
      </c>
      <c r="C464">
        <f>IF('EIA Imports'!$E464=$A$1,'EIA Imports'!C464,"")</f>
        <v/>
      </c>
      <c r="D464">
        <f>IF('EIA Imports'!$E464=$A$1,'EIA Imports'!D464,"")</f>
        <v/>
      </c>
    </row>
    <row r="465" spans="1:4">
      <c r="A465">
        <f>IF('EIA Imports'!$E465=$A$1,'EIA Imports'!A465,"")</f>
        <v/>
      </c>
      <c r="C465">
        <f>IF('EIA Imports'!$E465=$A$1,'EIA Imports'!C465,"")</f>
        <v/>
      </c>
      <c r="D465">
        <f>IF('EIA Imports'!$E465=$A$1,'EIA Imports'!D465,"")</f>
        <v/>
      </c>
    </row>
    <row r="466" spans="1:4">
      <c r="A466">
        <f>IF('EIA Imports'!$E466=$A$1,'EIA Imports'!A466,"")</f>
        <v/>
      </c>
      <c r="C466">
        <f>IF('EIA Imports'!$E466=$A$1,'EIA Imports'!C466,"")</f>
        <v/>
      </c>
      <c r="D466">
        <f>IF('EIA Imports'!$E466=$A$1,'EIA Imports'!D466,"")</f>
        <v/>
      </c>
    </row>
    <row r="467" spans="1:4">
      <c r="A467">
        <f>IF('EIA Imports'!$E467=$A$1,'EIA Imports'!A467,"")</f>
        <v/>
      </c>
      <c r="C467">
        <f>IF('EIA Imports'!$E467=$A$1,'EIA Imports'!C467,"")</f>
        <v/>
      </c>
      <c r="D467">
        <f>IF('EIA Imports'!$E467=$A$1,'EIA Imports'!D467,"")</f>
        <v/>
      </c>
    </row>
    <row r="468" spans="1:4">
      <c r="A468">
        <f>IF('EIA Imports'!$E468=$A$1,'EIA Imports'!A468,"")</f>
        <v/>
      </c>
      <c r="C468">
        <f>IF('EIA Imports'!$E468=$A$1,'EIA Imports'!C468,"")</f>
        <v/>
      </c>
      <c r="D468">
        <f>IF('EIA Imports'!$E468=$A$1,'EIA Imports'!D468,"")</f>
        <v/>
      </c>
    </row>
    <row r="469" spans="1:4">
      <c r="A469">
        <f>IF('EIA Imports'!$E469=$A$1,'EIA Imports'!A469,"")</f>
        <v/>
      </c>
      <c r="C469">
        <f>IF('EIA Imports'!$E469=$A$1,'EIA Imports'!C469,"")</f>
        <v/>
      </c>
      <c r="D469">
        <f>IF('EIA Imports'!$E469=$A$1,'EIA Imports'!D469,"")</f>
        <v/>
      </c>
    </row>
    <row r="470" spans="1:4">
      <c r="A470">
        <f>IF('EIA Imports'!$E470=$A$1,'EIA Imports'!A470,"")</f>
        <v/>
      </c>
      <c r="C470">
        <f>IF('EIA Imports'!$E470=$A$1,'EIA Imports'!C470,"")</f>
        <v/>
      </c>
      <c r="D470">
        <f>IF('EIA Imports'!$E470=$A$1,'EIA Imports'!D470,"")</f>
        <v/>
      </c>
    </row>
    <row r="471" spans="1:4">
      <c r="A471">
        <f>IF('EIA Imports'!$E471=$A$1,'EIA Imports'!A471,"")</f>
        <v/>
      </c>
      <c r="C471">
        <f>IF('EIA Imports'!$E471=$A$1,'EIA Imports'!C471,"")</f>
        <v/>
      </c>
      <c r="D471">
        <f>IF('EIA Imports'!$E471=$A$1,'EIA Imports'!D471,"")</f>
        <v/>
      </c>
    </row>
    <row r="472" spans="1:4">
      <c r="A472">
        <f>IF('EIA Imports'!$E472=$A$1,'EIA Imports'!A472,"")</f>
        <v/>
      </c>
      <c r="C472">
        <f>IF('EIA Imports'!$E472=$A$1,'EIA Imports'!C472,"")</f>
        <v/>
      </c>
      <c r="D472">
        <f>IF('EIA Imports'!$E472=$A$1,'EIA Imports'!D472,"")</f>
        <v/>
      </c>
    </row>
    <row r="473" spans="1:4">
      <c r="A473">
        <f>IF('EIA Imports'!$E473=$A$1,'EIA Imports'!A473,"")</f>
        <v/>
      </c>
      <c r="C473">
        <f>IF('EIA Imports'!$E473=$A$1,'EIA Imports'!C473,"")</f>
        <v/>
      </c>
      <c r="D473">
        <f>IF('EIA Imports'!$E473=$A$1,'EIA Imports'!D473,"")</f>
        <v/>
      </c>
    </row>
    <row r="474" spans="1:4">
      <c r="A474">
        <f>IF('EIA Imports'!$E474=$A$1,'EIA Imports'!A474,"")</f>
        <v/>
      </c>
      <c r="C474">
        <f>IF('EIA Imports'!$E474=$A$1,'EIA Imports'!C474,"")</f>
        <v/>
      </c>
      <c r="D474">
        <f>IF('EIA Imports'!$E474=$A$1,'EIA Imports'!D474,"")</f>
        <v/>
      </c>
    </row>
    <row r="475" spans="1:4">
      <c r="A475">
        <f>IF('EIA Imports'!$E475=$A$1,'EIA Imports'!A475,"")</f>
        <v/>
      </c>
      <c r="C475">
        <f>IF('EIA Imports'!$E475=$A$1,'EIA Imports'!C475,"")</f>
        <v/>
      </c>
      <c r="D475">
        <f>IF('EIA Imports'!$E475=$A$1,'EIA Imports'!D475,"")</f>
        <v/>
      </c>
    </row>
    <row r="476" spans="1:4">
      <c r="A476">
        <f>IF('EIA Imports'!$E476=$A$1,'EIA Imports'!A476,"")</f>
        <v/>
      </c>
      <c r="C476">
        <f>IF('EIA Imports'!$E476=$A$1,'EIA Imports'!C476,"")</f>
        <v/>
      </c>
      <c r="D476">
        <f>IF('EIA Imports'!$E476=$A$1,'EIA Imports'!D476,"")</f>
        <v/>
      </c>
    </row>
    <row r="477" spans="1:4">
      <c r="A477">
        <f>IF('EIA Imports'!$E477=$A$1,'EIA Imports'!A477,"")</f>
        <v/>
      </c>
      <c r="C477">
        <f>IF('EIA Imports'!$E477=$A$1,'EIA Imports'!C477,"")</f>
        <v/>
      </c>
      <c r="D477">
        <f>IF('EIA Imports'!$E477=$A$1,'EIA Imports'!D477,"")</f>
        <v/>
      </c>
    </row>
    <row r="478" spans="1:4">
      <c r="A478">
        <f>IF('EIA Imports'!$E478=$A$1,'EIA Imports'!A478,"")</f>
        <v/>
      </c>
      <c r="C478">
        <f>IF('EIA Imports'!$E478=$A$1,'EIA Imports'!C478,"")</f>
        <v/>
      </c>
      <c r="D478">
        <f>IF('EIA Imports'!$E478=$A$1,'EIA Imports'!D478,"")</f>
        <v/>
      </c>
    </row>
    <row r="479" spans="1:4">
      <c r="A479">
        <f>IF('EIA Imports'!$E479=$A$1,'EIA Imports'!A479,"")</f>
        <v/>
      </c>
      <c r="C479">
        <f>IF('EIA Imports'!$E479=$A$1,'EIA Imports'!C479,"")</f>
        <v/>
      </c>
      <c r="D479">
        <f>IF('EIA Imports'!$E479=$A$1,'EIA Imports'!D479,"")</f>
        <v/>
      </c>
    </row>
    <row r="480" spans="1:4">
      <c r="A480">
        <f>IF('EIA Imports'!$E480=$A$1,'EIA Imports'!A480,"")</f>
        <v/>
      </c>
      <c r="C480">
        <f>IF('EIA Imports'!$E480=$A$1,'EIA Imports'!C480,"")</f>
        <v/>
      </c>
      <c r="D480">
        <f>IF('EIA Imports'!$E480=$A$1,'EIA Imports'!D480,"")</f>
        <v/>
      </c>
    </row>
    <row r="481" spans="1:4">
      <c r="A481">
        <f>IF('EIA Imports'!$E481=$A$1,'EIA Imports'!A481,"")</f>
        <v/>
      </c>
      <c r="C481">
        <f>IF('EIA Imports'!$E481=$A$1,'EIA Imports'!C481,"")</f>
        <v/>
      </c>
      <c r="D481">
        <f>IF('EIA Imports'!$E481=$A$1,'EIA Imports'!D481,"")</f>
        <v/>
      </c>
    </row>
    <row r="482" spans="1:4">
      <c r="A482">
        <f>IF('EIA Imports'!$E482=$A$1,'EIA Imports'!A482,"")</f>
        <v/>
      </c>
      <c r="C482">
        <f>IF('EIA Imports'!$E482=$A$1,'EIA Imports'!C482,"")</f>
        <v/>
      </c>
      <c r="D482">
        <f>IF('EIA Imports'!$E482=$A$1,'EIA Imports'!D482,"")</f>
        <v/>
      </c>
    </row>
    <row r="483" spans="1:4">
      <c r="A483">
        <f>IF('EIA Imports'!$E483=$A$1,'EIA Imports'!A483,"")</f>
        <v/>
      </c>
      <c r="C483">
        <f>IF('EIA Imports'!$E483=$A$1,'EIA Imports'!C483,"")</f>
        <v/>
      </c>
      <c r="D483">
        <f>IF('EIA Imports'!$E483=$A$1,'EIA Imports'!D483,"")</f>
        <v/>
      </c>
    </row>
    <row r="484" spans="1:4">
      <c r="A484">
        <f>IF('EIA Imports'!$E484=$A$1,'EIA Imports'!A484,"")</f>
        <v/>
      </c>
      <c r="C484">
        <f>IF('EIA Imports'!$E484=$A$1,'EIA Imports'!C484,"")</f>
        <v/>
      </c>
      <c r="D484">
        <f>IF('EIA Imports'!$E484=$A$1,'EIA Imports'!D484,"")</f>
        <v/>
      </c>
    </row>
    <row r="485" spans="1:4">
      <c r="A485">
        <f>IF('EIA Imports'!$E485=$A$1,'EIA Imports'!A485,"")</f>
        <v/>
      </c>
      <c r="C485">
        <f>IF('EIA Imports'!$E485=$A$1,'EIA Imports'!C485,"")</f>
        <v/>
      </c>
      <c r="D485">
        <f>IF('EIA Imports'!$E485=$A$1,'EIA Imports'!D485,"")</f>
        <v/>
      </c>
    </row>
    <row r="486" spans="1:4">
      <c r="A486">
        <f>IF('EIA Imports'!$E486=$A$1,'EIA Imports'!A486,"")</f>
        <v/>
      </c>
      <c r="C486">
        <f>IF('EIA Imports'!$E486=$A$1,'EIA Imports'!C486,"")</f>
        <v/>
      </c>
      <c r="D486">
        <f>IF('EIA Imports'!$E486=$A$1,'EIA Imports'!D486,"")</f>
        <v/>
      </c>
    </row>
    <row r="487" spans="1:4">
      <c r="A487">
        <f>IF('EIA Imports'!$E487=$A$1,'EIA Imports'!A487,"")</f>
        <v/>
      </c>
      <c r="C487">
        <f>IF('EIA Imports'!$E487=$A$1,'EIA Imports'!C487,"")</f>
        <v/>
      </c>
      <c r="D487">
        <f>IF('EIA Imports'!$E487=$A$1,'EIA Imports'!D487,"")</f>
        <v/>
      </c>
    </row>
    <row r="488" spans="1:4">
      <c r="A488">
        <f>IF('EIA Imports'!$E488=$A$1,'EIA Imports'!A488,"")</f>
        <v/>
      </c>
      <c r="C488">
        <f>IF('EIA Imports'!$E488=$A$1,'EIA Imports'!C488,"")</f>
        <v/>
      </c>
      <c r="D488">
        <f>IF('EIA Imports'!$E488=$A$1,'EIA Imports'!D488,"")</f>
        <v/>
      </c>
    </row>
    <row r="489" spans="1:4">
      <c r="A489">
        <f>IF('EIA Imports'!$E489=$A$1,'EIA Imports'!A489,"")</f>
        <v/>
      </c>
      <c r="C489">
        <f>IF('EIA Imports'!$E489=$A$1,'EIA Imports'!C489,"")</f>
        <v/>
      </c>
      <c r="D489">
        <f>IF('EIA Imports'!$E489=$A$1,'EIA Imports'!D489,"")</f>
        <v/>
      </c>
    </row>
    <row r="490" spans="1:4">
      <c r="A490">
        <f>IF('EIA Imports'!$E490=$A$1,'EIA Imports'!A490,"")</f>
        <v/>
      </c>
      <c r="C490">
        <f>IF('EIA Imports'!$E490=$A$1,'EIA Imports'!C490,"")</f>
        <v/>
      </c>
      <c r="D490">
        <f>IF('EIA Imports'!$E490=$A$1,'EIA Imports'!D490,"")</f>
        <v/>
      </c>
    </row>
    <row r="491" spans="1:4">
      <c r="A491">
        <f>IF('EIA Imports'!$E491=$A$1,'EIA Imports'!A491,"")</f>
        <v/>
      </c>
      <c r="C491">
        <f>IF('EIA Imports'!$E491=$A$1,'EIA Imports'!C491,"")</f>
        <v/>
      </c>
      <c r="D491">
        <f>IF('EIA Imports'!$E491=$A$1,'EIA Imports'!D491,"")</f>
        <v/>
      </c>
    </row>
    <row r="492" spans="1:4">
      <c r="A492">
        <f>IF('EIA Imports'!$E492=$A$1,'EIA Imports'!A492,"")</f>
        <v/>
      </c>
      <c r="C492">
        <f>IF('EIA Imports'!$E492=$A$1,'EIA Imports'!C492,"")</f>
        <v/>
      </c>
      <c r="D492">
        <f>IF('EIA Imports'!$E492=$A$1,'EIA Imports'!D492,"")</f>
        <v/>
      </c>
    </row>
    <row r="493" spans="1:4">
      <c r="A493">
        <f>IF('EIA Imports'!$E493=$A$1,'EIA Imports'!A493,"")</f>
        <v/>
      </c>
      <c r="C493">
        <f>IF('EIA Imports'!$E493=$A$1,'EIA Imports'!C493,"")</f>
        <v/>
      </c>
      <c r="D493">
        <f>IF('EIA Imports'!$E493=$A$1,'EIA Imports'!D493,"")</f>
        <v/>
      </c>
    </row>
    <row r="494" spans="1:4">
      <c r="A494">
        <f>IF('EIA Imports'!$E494=$A$1,'EIA Imports'!A494,"")</f>
        <v/>
      </c>
      <c r="C494">
        <f>IF('EIA Imports'!$E494=$A$1,'EIA Imports'!C494,"")</f>
        <v/>
      </c>
      <c r="D494">
        <f>IF('EIA Imports'!$E494=$A$1,'EIA Imports'!D494,"")</f>
        <v/>
      </c>
    </row>
    <row r="495" spans="1:4">
      <c r="A495">
        <f>IF('EIA Imports'!$E495=$A$1,'EIA Imports'!A495,"")</f>
        <v/>
      </c>
      <c r="C495">
        <f>IF('EIA Imports'!$E495=$A$1,'EIA Imports'!C495,"")</f>
        <v/>
      </c>
      <c r="D495">
        <f>IF('EIA Imports'!$E495=$A$1,'EIA Imports'!D495,"")</f>
        <v/>
      </c>
    </row>
    <row r="496" spans="1:4">
      <c r="A496">
        <f>IF('EIA Imports'!$E496=$A$1,'EIA Imports'!A496,"")</f>
        <v/>
      </c>
      <c r="C496">
        <f>IF('EIA Imports'!$E496=$A$1,'EIA Imports'!C496,"")</f>
        <v/>
      </c>
      <c r="D496">
        <f>IF('EIA Imports'!$E496=$A$1,'EIA Imports'!D496,"")</f>
        <v/>
      </c>
    </row>
    <row r="497" spans="1:4">
      <c r="A497">
        <f>IF('EIA Imports'!$E497=$A$1,'EIA Imports'!A497,"")</f>
        <v/>
      </c>
      <c r="C497">
        <f>IF('EIA Imports'!$E497=$A$1,'EIA Imports'!C497,"")</f>
        <v/>
      </c>
      <c r="D497">
        <f>IF('EIA Imports'!$E497=$A$1,'EIA Imports'!D497,"")</f>
        <v/>
      </c>
    </row>
    <row r="498" spans="1:4">
      <c r="A498">
        <f>IF('EIA Imports'!$E498=$A$1,'EIA Imports'!A498,"")</f>
        <v/>
      </c>
      <c r="C498">
        <f>IF('EIA Imports'!$E498=$A$1,'EIA Imports'!C498,"")</f>
        <v/>
      </c>
      <c r="D498">
        <f>IF('EIA Imports'!$E498=$A$1,'EIA Imports'!D498,"")</f>
        <v/>
      </c>
    </row>
    <row r="499" spans="1:4">
      <c r="A499">
        <f>IF('EIA Imports'!$E499=$A$1,'EIA Imports'!A499,"")</f>
        <v/>
      </c>
      <c r="C499">
        <f>IF('EIA Imports'!$E499=$A$1,'EIA Imports'!C499,"")</f>
        <v/>
      </c>
      <c r="D499">
        <f>IF('EIA Imports'!$E499=$A$1,'EIA Imports'!D499,"")</f>
        <v/>
      </c>
    </row>
    <row r="500" spans="1:4">
      <c r="A500">
        <f>IF('EIA Imports'!$E500=$A$1,'EIA Imports'!A500,"")</f>
        <v/>
      </c>
      <c r="C500">
        <f>IF('EIA Imports'!$E500=$A$1,'EIA Imports'!C500,"")</f>
        <v/>
      </c>
      <c r="D500">
        <f>IF('EIA Imports'!$E500=$A$1,'EIA Imports'!D500,"")</f>
        <v/>
      </c>
    </row>
    <row r="501" spans="1:4">
      <c r="A501">
        <f>IF('EIA Imports'!$E501=$A$1,'EIA Imports'!A501,"")</f>
        <v/>
      </c>
      <c r="C501">
        <f>IF('EIA Imports'!$E501=$A$1,'EIA Imports'!C501,"")</f>
        <v/>
      </c>
      <c r="D501">
        <f>IF('EIA Imports'!$E501=$A$1,'EIA Imports'!D501,"")</f>
        <v/>
      </c>
    </row>
    <row r="502" spans="1:4">
      <c r="A502">
        <f>IF('EIA Imports'!$E502=$A$1,'EIA Imports'!A502,"")</f>
        <v/>
      </c>
      <c r="C502">
        <f>IF('EIA Imports'!$E502=$A$1,'EIA Imports'!C502,"")</f>
        <v/>
      </c>
      <c r="D502">
        <f>IF('EIA Imports'!$E502=$A$1,'EIA Imports'!D502,"")</f>
        <v/>
      </c>
    </row>
    <row r="503" spans="1:4">
      <c r="A503">
        <f>IF('EIA Imports'!$E503=$A$1,'EIA Imports'!A503,"")</f>
        <v/>
      </c>
      <c r="C503">
        <f>IF('EIA Imports'!$E503=$A$1,'EIA Imports'!C503,"")</f>
        <v/>
      </c>
      <c r="D503">
        <f>IF('EIA Imports'!$E503=$A$1,'EIA Imports'!D503,"")</f>
        <v/>
      </c>
    </row>
    <row r="504" spans="1:4">
      <c r="A504">
        <f>IF('EIA Imports'!$E504=$A$1,'EIA Imports'!A504,"")</f>
        <v/>
      </c>
      <c r="C504">
        <f>IF('EIA Imports'!$E504=$A$1,'EIA Imports'!C504,"")</f>
        <v/>
      </c>
      <c r="D504">
        <f>IF('EIA Imports'!$E504=$A$1,'EIA Imports'!D504,"")</f>
        <v/>
      </c>
    </row>
    <row r="505" spans="1:4">
      <c r="A505">
        <f>IF('EIA Imports'!$E505=$A$1,'EIA Imports'!A505,"")</f>
        <v/>
      </c>
      <c r="C505">
        <f>IF('EIA Imports'!$E505=$A$1,'EIA Imports'!C505,"")</f>
        <v/>
      </c>
      <c r="D505">
        <f>IF('EIA Imports'!$E505=$A$1,'EIA Imports'!D505,"")</f>
        <v/>
      </c>
    </row>
    <row r="506" spans="1:4">
      <c r="A506">
        <f>IF('EIA Imports'!$E506=$A$1,'EIA Imports'!A506,"")</f>
        <v/>
      </c>
      <c r="C506">
        <f>IF('EIA Imports'!$E506=$A$1,'EIA Imports'!C506,"")</f>
        <v/>
      </c>
      <c r="D506">
        <f>IF('EIA Imports'!$E506=$A$1,'EIA Imports'!D506,"")</f>
        <v/>
      </c>
    </row>
    <row r="507" spans="1:4">
      <c r="A507">
        <f>IF('EIA Imports'!$E507=$A$1,'EIA Imports'!A507,"")</f>
        <v/>
      </c>
      <c r="C507">
        <f>IF('EIA Imports'!$E507=$A$1,'EIA Imports'!C507,"")</f>
        <v/>
      </c>
      <c r="D507">
        <f>IF('EIA Imports'!$E507=$A$1,'EIA Imports'!D507,"")</f>
        <v/>
      </c>
    </row>
    <row r="508" spans="1:4">
      <c r="A508">
        <f>IF('EIA Imports'!$E508=$A$1,'EIA Imports'!A508,"")</f>
        <v/>
      </c>
      <c r="C508">
        <f>IF('EIA Imports'!$E508=$A$1,'EIA Imports'!C508,"")</f>
        <v/>
      </c>
      <c r="D508">
        <f>IF('EIA Imports'!$E508=$A$1,'EIA Imports'!D508,"")</f>
        <v/>
      </c>
    </row>
    <row r="509" spans="1:4">
      <c r="A509">
        <f>IF('EIA Imports'!$E509=$A$1,'EIA Imports'!A509,"")</f>
        <v/>
      </c>
      <c r="C509">
        <f>IF('EIA Imports'!$E509=$A$1,'EIA Imports'!C509,"")</f>
        <v/>
      </c>
      <c r="D509">
        <f>IF('EIA Imports'!$E509=$A$1,'EIA Imports'!D509,"")</f>
        <v/>
      </c>
    </row>
    <row r="510" spans="1:4">
      <c r="A510">
        <f>IF('EIA Imports'!$E510=$A$1,'EIA Imports'!A510,"")</f>
        <v/>
      </c>
      <c r="C510">
        <f>IF('EIA Imports'!$E510=$A$1,'EIA Imports'!C510,"")</f>
        <v/>
      </c>
      <c r="D510">
        <f>IF('EIA Imports'!$E510=$A$1,'EIA Imports'!D510,"")</f>
        <v/>
      </c>
    </row>
    <row r="511" spans="1:4">
      <c r="A511">
        <f>IF('EIA Imports'!$E511=$A$1,'EIA Imports'!A511,"")</f>
        <v/>
      </c>
      <c r="C511">
        <f>IF('EIA Imports'!$E511=$A$1,'EIA Imports'!C511,"")</f>
        <v/>
      </c>
      <c r="D511">
        <f>IF('EIA Imports'!$E511=$A$1,'EIA Imports'!D511,"")</f>
        <v/>
      </c>
    </row>
    <row r="512" spans="1:4">
      <c r="A512">
        <f>IF('EIA Imports'!$E512=$A$1,'EIA Imports'!A512,"")</f>
        <v/>
      </c>
      <c r="C512">
        <f>IF('EIA Imports'!$E512=$A$1,'EIA Imports'!C512,"")</f>
        <v/>
      </c>
      <c r="D512">
        <f>IF('EIA Imports'!$E512=$A$1,'EIA Imports'!D512,"")</f>
        <v/>
      </c>
    </row>
    <row r="513" spans="1:4">
      <c r="A513">
        <f>IF('EIA Imports'!$E513=$A$1,'EIA Imports'!A513,"")</f>
        <v/>
      </c>
      <c r="C513">
        <f>IF('EIA Imports'!$E513=$A$1,'EIA Imports'!C513,"")</f>
        <v/>
      </c>
      <c r="D513">
        <f>IF('EIA Imports'!$E513=$A$1,'EIA Imports'!D513,"")</f>
        <v/>
      </c>
    </row>
    <row r="514" spans="1:4">
      <c r="A514">
        <f>IF('EIA Imports'!$E514=$A$1,'EIA Imports'!A514,"")</f>
        <v/>
      </c>
      <c r="C514">
        <f>IF('EIA Imports'!$E514=$A$1,'EIA Imports'!C514,"")</f>
        <v/>
      </c>
      <c r="D514">
        <f>IF('EIA Imports'!$E514=$A$1,'EIA Imports'!D514,"")</f>
        <v/>
      </c>
    </row>
    <row r="515" spans="1:4">
      <c r="A515">
        <f>IF('EIA Imports'!$E515=$A$1,'EIA Imports'!A515,"")</f>
        <v/>
      </c>
      <c r="C515">
        <f>IF('EIA Imports'!$E515=$A$1,'EIA Imports'!C515,"")</f>
        <v/>
      </c>
      <c r="D515">
        <f>IF('EIA Imports'!$E515=$A$1,'EIA Imports'!D515,"")</f>
        <v/>
      </c>
    </row>
    <row r="516" spans="1:4">
      <c r="A516">
        <f>IF('EIA Imports'!$E516=$A$1,'EIA Imports'!A516,"")</f>
        <v/>
      </c>
      <c r="C516">
        <f>IF('EIA Imports'!$E516=$A$1,'EIA Imports'!C516,"")</f>
        <v/>
      </c>
      <c r="D516">
        <f>IF('EIA Imports'!$E516=$A$1,'EIA Imports'!D516,"")</f>
        <v/>
      </c>
    </row>
    <row r="517" spans="1:4">
      <c r="A517">
        <f>IF('EIA Imports'!$E517=$A$1,'EIA Imports'!A517,"")</f>
        <v/>
      </c>
      <c r="C517">
        <f>IF('EIA Imports'!$E517=$A$1,'EIA Imports'!C517,"")</f>
        <v/>
      </c>
      <c r="D517">
        <f>IF('EIA Imports'!$E517=$A$1,'EIA Imports'!D517,"")</f>
        <v/>
      </c>
    </row>
    <row r="518" spans="1:4">
      <c r="A518">
        <f>IF('EIA Imports'!$E518=$A$1,'EIA Imports'!A518,"")</f>
        <v/>
      </c>
      <c r="C518">
        <f>IF('EIA Imports'!$E518=$A$1,'EIA Imports'!C518,"")</f>
        <v/>
      </c>
      <c r="D518">
        <f>IF('EIA Imports'!$E518=$A$1,'EIA Imports'!D518,"")</f>
        <v/>
      </c>
    </row>
    <row r="519" spans="1:4">
      <c r="A519">
        <f>IF('EIA Imports'!$E519=$A$1,'EIA Imports'!A519,"")</f>
        <v/>
      </c>
      <c r="C519">
        <f>IF('EIA Imports'!$E519=$A$1,'EIA Imports'!C519,"")</f>
        <v/>
      </c>
      <c r="D519">
        <f>IF('EIA Imports'!$E519=$A$1,'EIA Imports'!D519,"")</f>
        <v/>
      </c>
    </row>
    <row r="520" spans="1:4">
      <c r="A520">
        <f>IF('EIA Imports'!$E520=$A$1,'EIA Imports'!A520,"")</f>
        <v/>
      </c>
      <c r="C520">
        <f>IF('EIA Imports'!$E520=$A$1,'EIA Imports'!C520,"")</f>
        <v/>
      </c>
      <c r="D520">
        <f>IF('EIA Imports'!$E520=$A$1,'EIA Imports'!D520,"")</f>
        <v/>
      </c>
    </row>
    <row r="521" spans="1:4">
      <c r="A521">
        <f>IF('EIA Imports'!$E521=$A$1,'EIA Imports'!A521,"")</f>
        <v/>
      </c>
      <c r="C521">
        <f>IF('EIA Imports'!$E521=$A$1,'EIA Imports'!C521,"")</f>
        <v/>
      </c>
      <c r="D521">
        <f>IF('EIA Imports'!$E521=$A$1,'EIA Imports'!D521,"")</f>
        <v/>
      </c>
    </row>
    <row r="522" spans="1:4">
      <c r="A522">
        <f>IF('EIA Imports'!$E522=$A$1,'EIA Imports'!A522,"")</f>
        <v/>
      </c>
      <c r="C522">
        <f>IF('EIA Imports'!$E522=$A$1,'EIA Imports'!C522,"")</f>
        <v/>
      </c>
      <c r="D522">
        <f>IF('EIA Imports'!$E522=$A$1,'EIA Imports'!D522,"")</f>
        <v/>
      </c>
    </row>
    <row r="523" spans="1:4">
      <c r="A523">
        <f>IF('EIA Imports'!$E523=$A$1,'EIA Imports'!A523,"")</f>
        <v/>
      </c>
      <c r="C523">
        <f>IF('EIA Imports'!$E523=$A$1,'EIA Imports'!C523,"")</f>
        <v/>
      </c>
      <c r="D523">
        <f>IF('EIA Imports'!$E523=$A$1,'EIA Imports'!D523,"")</f>
        <v/>
      </c>
    </row>
    <row r="524" spans="1:4">
      <c r="A524">
        <f>IF('EIA Imports'!$E524=$A$1,'EIA Imports'!A524,"")</f>
        <v/>
      </c>
      <c r="C524">
        <f>IF('EIA Imports'!$E524=$A$1,'EIA Imports'!C524,"")</f>
        <v/>
      </c>
      <c r="D524">
        <f>IF('EIA Imports'!$E524=$A$1,'EIA Imports'!D524,"")</f>
        <v/>
      </c>
    </row>
    <row r="525" spans="1:4">
      <c r="A525">
        <f>IF('EIA Imports'!$E525=$A$1,'EIA Imports'!A525,"")</f>
        <v/>
      </c>
      <c r="C525">
        <f>IF('EIA Imports'!$E525=$A$1,'EIA Imports'!C525,"")</f>
        <v/>
      </c>
      <c r="D525">
        <f>IF('EIA Imports'!$E525=$A$1,'EIA Imports'!D525,"")</f>
        <v/>
      </c>
    </row>
    <row r="526" spans="1:4">
      <c r="A526">
        <f>IF('EIA Imports'!$E526=$A$1,'EIA Imports'!A526,"")</f>
        <v/>
      </c>
      <c r="C526">
        <f>IF('EIA Imports'!$E526=$A$1,'EIA Imports'!C526,"")</f>
        <v/>
      </c>
      <c r="D526">
        <f>IF('EIA Imports'!$E526=$A$1,'EIA Imports'!D526,"")</f>
        <v/>
      </c>
    </row>
    <row r="527" spans="1:4">
      <c r="A527">
        <f>IF('EIA Imports'!$E527=$A$1,'EIA Imports'!A527,"")</f>
        <v/>
      </c>
      <c r="C527">
        <f>IF('EIA Imports'!$E527=$A$1,'EIA Imports'!C527,"")</f>
        <v/>
      </c>
      <c r="D527">
        <f>IF('EIA Imports'!$E527=$A$1,'EIA Imports'!D527,"")</f>
        <v/>
      </c>
    </row>
    <row r="528" spans="1:4">
      <c r="A528">
        <f>IF('EIA Imports'!$E528=$A$1,'EIA Imports'!A528,"")</f>
        <v/>
      </c>
      <c r="C528">
        <f>IF('EIA Imports'!$E528=$A$1,'EIA Imports'!C528,"")</f>
        <v/>
      </c>
      <c r="D528">
        <f>IF('EIA Imports'!$E528=$A$1,'EIA Imports'!D528,"")</f>
        <v/>
      </c>
    </row>
    <row r="529" spans="1:4">
      <c r="A529">
        <f>IF('EIA Imports'!$E529=$A$1,'EIA Imports'!A529,"")</f>
        <v/>
      </c>
      <c r="C529">
        <f>IF('EIA Imports'!$E529=$A$1,'EIA Imports'!C529,"")</f>
        <v/>
      </c>
      <c r="D529">
        <f>IF('EIA Imports'!$E529=$A$1,'EIA Imports'!D529,"")</f>
        <v/>
      </c>
    </row>
    <row r="530" spans="1:4">
      <c r="A530">
        <f>IF('EIA Imports'!$E530=$A$1,'EIA Imports'!A530,"")</f>
        <v/>
      </c>
      <c r="C530">
        <f>IF('EIA Imports'!$E530=$A$1,'EIA Imports'!C530,"")</f>
        <v/>
      </c>
      <c r="D530">
        <f>IF('EIA Imports'!$E530=$A$1,'EIA Imports'!D530,"")</f>
        <v/>
      </c>
    </row>
    <row r="531" spans="1:4">
      <c r="A531">
        <f>IF('EIA Imports'!$E531=$A$1,'EIA Imports'!A531,"")</f>
        <v/>
      </c>
      <c r="C531">
        <f>IF('EIA Imports'!$E531=$A$1,'EIA Imports'!C531,"")</f>
        <v/>
      </c>
      <c r="D531">
        <f>IF('EIA Imports'!$E531=$A$1,'EIA Imports'!D531,"")</f>
        <v/>
      </c>
    </row>
    <row r="532" spans="1:4">
      <c r="A532">
        <f>IF('EIA Imports'!$E532=$A$1,'EIA Imports'!A532,"")</f>
        <v/>
      </c>
      <c r="C532">
        <f>IF('EIA Imports'!$E532=$A$1,'EIA Imports'!C532,"")</f>
        <v/>
      </c>
      <c r="D532">
        <f>IF('EIA Imports'!$E532=$A$1,'EIA Imports'!D532,"")</f>
        <v/>
      </c>
    </row>
    <row r="533" spans="1:4">
      <c r="A533">
        <f>IF('EIA Imports'!$E533=$A$1,'EIA Imports'!A533,"")</f>
        <v/>
      </c>
      <c r="C533">
        <f>IF('EIA Imports'!$E533=$A$1,'EIA Imports'!C533,"")</f>
        <v/>
      </c>
      <c r="D533">
        <f>IF('EIA Imports'!$E533=$A$1,'EIA Imports'!D533,"")</f>
        <v/>
      </c>
    </row>
    <row r="534" spans="1:4">
      <c r="A534">
        <f>IF('EIA Imports'!$E534=$A$1,'EIA Imports'!A534,"")</f>
        <v/>
      </c>
      <c r="C534">
        <f>IF('EIA Imports'!$E534=$A$1,'EIA Imports'!C534,"")</f>
        <v/>
      </c>
      <c r="D534">
        <f>IF('EIA Imports'!$E534=$A$1,'EIA Imports'!D534,"")</f>
        <v/>
      </c>
    </row>
    <row r="535" spans="1:4">
      <c r="A535">
        <f>IF('EIA Imports'!$E535=$A$1,'EIA Imports'!A535,"")</f>
        <v/>
      </c>
      <c r="C535">
        <f>IF('EIA Imports'!$E535=$A$1,'EIA Imports'!C535,"")</f>
        <v/>
      </c>
      <c r="D535">
        <f>IF('EIA Imports'!$E535=$A$1,'EIA Imports'!D535,"")</f>
        <v/>
      </c>
    </row>
    <row r="536" spans="1:4">
      <c r="A536">
        <f>IF('EIA Imports'!$E536=$A$1,'EIA Imports'!A536,"")</f>
        <v/>
      </c>
      <c r="C536">
        <f>IF('EIA Imports'!$E536=$A$1,'EIA Imports'!C536,"")</f>
        <v/>
      </c>
      <c r="D536">
        <f>IF('EIA Imports'!$E536=$A$1,'EIA Imports'!D536,"")</f>
        <v/>
      </c>
    </row>
    <row r="537" spans="1:4">
      <c r="A537">
        <f>IF('EIA Imports'!$E537=$A$1,'EIA Imports'!A537,"")</f>
        <v/>
      </c>
      <c r="C537">
        <f>IF('EIA Imports'!$E537=$A$1,'EIA Imports'!C537,"")</f>
        <v/>
      </c>
      <c r="D537">
        <f>IF('EIA Imports'!$E537=$A$1,'EIA Imports'!D537,"")</f>
        <v/>
      </c>
    </row>
    <row r="538" spans="1:4">
      <c r="A538">
        <f>IF('EIA Imports'!$E538=$A$1,'EIA Imports'!A538,"")</f>
        <v/>
      </c>
      <c r="C538">
        <f>IF('EIA Imports'!$E538=$A$1,'EIA Imports'!C538,"")</f>
        <v/>
      </c>
      <c r="D538">
        <f>IF('EIA Imports'!$E538=$A$1,'EIA Imports'!D538,"")</f>
        <v/>
      </c>
    </row>
    <row r="539" spans="1:4">
      <c r="A539">
        <f>IF('EIA Imports'!$E539=$A$1,'EIA Imports'!A539,"")</f>
        <v/>
      </c>
      <c r="C539">
        <f>IF('EIA Imports'!$E539=$A$1,'EIA Imports'!C539,"")</f>
        <v/>
      </c>
      <c r="D539">
        <f>IF('EIA Imports'!$E539=$A$1,'EIA Imports'!D539,"")</f>
        <v/>
      </c>
    </row>
    <row r="540" spans="1:4">
      <c r="A540">
        <f>IF('EIA Imports'!$E540=$A$1,'EIA Imports'!A540,"")</f>
        <v/>
      </c>
      <c r="C540">
        <f>IF('EIA Imports'!$E540=$A$1,'EIA Imports'!C540,"")</f>
        <v/>
      </c>
      <c r="D540">
        <f>IF('EIA Imports'!$E540=$A$1,'EIA Imports'!D540,"")</f>
        <v/>
      </c>
    </row>
    <row r="541" spans="1:4">
      <c r="A541">
        <f>IF('EIA Imports'!$E541=$A$1,'EIA Imports'!A541,"")</f>
        <v/>
      </c>
      <c r="C541">
        <f>IF('EIA Imports'!$E541=$A$1,'EIA Imports'!C541,"")</f>
        <v/>
      </c>
      <c r="D541">
        <f>IF('EIA Imports'!$E541=$A$1,'EIA Imports'!D541,"")</f>
        <v/>
      </c>
    </row>
    <row r="542" spans="1:4">
      <c r="A542">
        <f>IF('EIA Imports'!$E542=$A$1,'EIA Imports'!A542,"")</f>
        <v/>
      </c>
      <c r="C542">
        <f>IF('EIA Imports'!$E542=$A$1,'EIA Imports'!C542,"")</f>
        <v/>
      </c>
      <c r="D542">
        <f>IF('EIA Imports'!$E542=$A$1,'EIA Imports'!D542,"")</f>
        <v/>
      </c>
    </row>
    <row r="543" spans="1:4">
      <c r="A543">
        <f>IF('EIA Imports'!$E543=$A$1,'EIA Imports'!A543,"")</f>
        <v/>
      </c>
      <c r="C543">
        <f>IF('EIA Imports'!$E543=$A$1,'EIA Imports'!C543,"")</f>
        <v/>
      </c>
      <c r="D543">
        <f>IF('EIA Imports'!$E543=$A$1,'EIA Imports'!D543,"")</f>
        <v/>
      </c>
    </row>
    <row r="544" spans="1:4">
      <c r="A544">
        <f>IF('EIA Imports'!$E544=$A$1,'EIA Imports'!A544,"")</f>
        <v/>
      </c>
      <c r="C544">
        <f>IF('EIA Imports'!$E544=$A$1,'EIA Imports'!C544,"")</f>
        <v/>
      </c>
      <c r="D544">
        <f>IF('EIA Imports'!$E544=$A$1,'EIA Imports'!D544,"")</f>
        <v/>
      </c>
    </row>
    <row r="545" spans="1:4">
      <c r="A545">
        <f>IF('EIA Imports'!$E545=$A$1,'EIA Imports'!A545,"")</f>
        <v/>
      </c>
      <c r="C545">
        <f>IF('EIA Imports'!$E545=$A$1,'EIA Imports'!C545,"")</f>
        <v/>
      </c>
      <c r="D545">
        <f>IF('EIA Imports'!$E545=$A$1,'EIA Imports'!D545,"")</f>
        <v/>
      </c>
    </row>
    <row r="546" spans="1:4">
      <c r="A546">
        <f>IF('EIA Imports'!$E546=$A$1,'EIA Imports'!A546,"")</f>
        <v/>
      </c>
      <c r="C546">
        <f>IF('EIA Imports'!$E546=$A$1,'EIA Imports'!C546,"")</f>
        <v/>
      </c>
      <c r="D546">
        <f>IF('EIA Imports'!$E546=$A$1,'EIA Imports'!D546,"")</f>
        <v/>
      </c>
    </row>
    <row r="547" spans="1:4">
      <c r="A547">
        <f>IF('EIA Imports'!$E547=$A$1,'EIA Imports'!A547,"")</f>
        <v/>
      </c>
      <c r="C547">
        <f>IF('EIA Imports'!$E547=$A$1,'EIA Imports'!C547,"")</f>
        <v/>
      </c>
      <c r="D547">
        <f>IF('EIA Imports'!$E547=$A$1,'EIA Imports'!D547,"")</f>
        <v/>
      </c>
    </row>
    <row r="548" spans="1:4">
      <c r="A548">
        <f>IF('EIA Imports'!$E548=$A$1,'EIA Imports'!A548,"")</f>
        <v/>
      </c>
      <c r="C548">
        <f>IF('EIA Imports'!$E548=$A$1,'EIA Imports'!C548,"")</f>
        <v/>
      </c>
      <c r="D548">
        <f>IF('EIA Imports'!$E548=$A$1,'EIA Imports'!D548,"")</f>
        <v/>
      </c>
    </row>
    <row r="549" spans="1:4">
      <c r="A549">
        <f>IF('EIA Imports'!$E549=$A$1,'EIA Imports'!A549,"")</f>
        <v/>
      </c>
      <c r="C549">
        <f>IF('EIA Imports'!$E549=$A$1,'EIA Imports'!C549,"")</f>
        <v/>
      </c>
      <c r="D549">
        <f>IF('EIA Imports'!$E549=$A$1,'EIA Imports'!D549,"")</f>
        <v/>
      </c>
    </row>
    <row r="550" spans="1:4">
      <c r="A550">
        <f>IF('EIA Imports'!$E550=$A$1,'EIA Imports'!A550,"")</f>
        <v/>
      </c>
      <c r="C550">
        <f>IF('EIA Imports'!$E550=$A$1,'EIA Imports'!C550,"")</f>
        <v/>
      </c>
      <c r="D550">
        <f>IF('EIA Imports'!$E550=$A$1,'EIA Imports'!D550,"")</f>
        <v/>
      </c>
    </row>
    <row r="551" spans="1:4">
      <c r="A551">
        <f>IF('EIA Imports'!$E551=$A$1,'EIA Imports'!A551,"")</f>
        <v/>
      </c>
      <c r="C551">
        <f>IF('EIA Imports'!$E551=$A$1,'EIA Imports'!C551,"")</f>
        <v/>
      </c>
      <c r="D551">
        <f>IF('EIA Imports'!$E551=$A$1,'EIA Imports'!D551,"")</f>
        <v/>
      </c>
    </row>
    <row r="552" spans="1:4">
      <c r="A552">
        <f>IF('EIA Imports'!$E552=$A$1,'EIA Imports'!A552,"")</f>
        <v/>
      </c>
      <c r="C552">
        <f>IF('EIA Imports'!$E552=$A$1,'EIA Imports'!C552,"")</f>
        <v/>
      </c>
      <c r="D552">
        <f>IF('EIA Imports'!$E552=$A$1,'EIA Imports'!D552,"")</f>
        <v/>
      </c>
    </row>
    <row r="553" spans="1:4">
      <c r="A553">
        <f>IF('EIA Imports'!$E553=$A$1,'EIA Imports'!A553,"")</f>
        <v/>
      </c>
      <c r="C553">
        <f>IF('EIA Imports'!$E553=$A$1,'EIA Imports'!C553,"")</f>
        <v/>
      </c>
      <c r="D553">
        <f>IF('EIA Imports'!$E553=$A$1,'EIA Imports'!D553,"")</f>
        <v/>
      </c>
    </row>
    <row r="554" spans="1:4">
      <c r="A554">
        <f>IF('EIA Imports'!$E554=$A$1,'EIA Imports'!A554,"")</f>
        <v/>
      </c>
      <c r="C554">
        <f>IF('EIA Imports'!$E554=$A$1,'EIA Imports'!C554,"")</f>
        <v/>
      </c>
      <c r="D554">
        <f>IF('EIA Imports'!$E554=$A$1,'EIA Imports'!D554,"")</f>
        <v/>
      </c>
    </row>
    <row r="555" spans="1:4">
      <c r="A555">
        <f>IF('EIA Imports'!$E555=$A$1,'EIA Imports'!A555,"")</f>
        <v/>
      </c>
      <c r="C555">
        <f>IF('EIA Imports'!$E555=$A$1,'EIA Imports'!C555,"")</f>
        <v/>
      </c>
      <c r="D555">
        <f>IF('EIA Imports'!$E555=$A$1,'EIA Imports'!D555,"")</f>
        <v/>
      </c>
    </row>
    <row r="556" spans="1:4">
      <c r="A556">
        <f>IF('EIA Imports'!$E556=$A$1,'EIA Imports'!A556,"")</f>
        <v/>
      </c>
      <c r="C556">
        <f>IF('EIA Imports'!$E556=$A$1,'EIA Imports'!C556,"")</f>
        <v/>
      </c>
      <c r="D556">
        <f>IF('EIA Imports'!$E556=$A$1,'EIA Imports'!D556,"")</f>
        <v/>
      </c>
    </row>
    <row r="557" spans="1:4">
      <c r="A557">
        <f>IF('EIA Imports'!$E557=$A$1,'EIA Imports'!A557,"")</f>
        <v/>
      </c>
      <c r="C557">
        <f>IF('EIA Imports'!$E557=$A$1,'EIA Imports'!C557,"")</f>
        <v/>
      </c>
      <c r="D557">
        <f>IF('EIA Imports'!$E557=$A$1,'EIA Imports'!D557,"")</f>
        <v/>
      </c>
    </row>
    <row r="558" spans="1:4">
      <c r="A558">
        <f>IF('EIA Imports'!$E558=$A$1,'EIA Imports'!A558,"")</f>
        <v/>
      </c>
      <c r="C558">
        <f>IF('EIA Imports'!$E558=$A$1,'EIA Imports'!C558,"")</f>
        <v/>
      </c>
      <c r="D558">
        <f>IF('EIA Imports'!$E558=$A$1,'EIA Imports'!D558,"")</f>
        <v/>
      </c>
    </row>
    <row r="559" spans="1:4">
      <c r="A559">
        <f>IF('EIA Imports'!$E559=$A$1,'EIA Imports'!A559,"")</f>
        <v/>
      </c>
      <c r="C559">
        <f>IF('EIA Imports'!$E559=$A$1,'EIA Imports'!C559,"")</f>
        <v/>
      </c>
      <c r="D559">
        <f>IF('EIA Imports'!$E559=$A$1,'EIA Imports'!D559,"")</f>
        <v/>
      </c>
    </row>
    <row r="560" spans="1:4">
      <c r="A560">
        <f>IF('EIA Imports'!$E560=$A$1,'EIA Imports'!A560,"")</f>
        <v/>
      </c>
      <c r="C560">
        <f>IF('EIA Imports'!$E560=$A$1,'EIA Imports'!C560,"")</f>
        <v/>
      </c>
      <c r="D560">
        <f>IF('EIA Imports'!$E560=$A$1,'EIA Imports'!D560,"")</f>
        <v/>
      </c>
    </row>
    <row r="561" spans="1:4">
      <c r="A561">
        <f>IF('EIA Imports'!$E561=$A$1,'EIA Imports'!A561,"")</f>
        <v/>
      </c>
      <c r="C561">
        <f>IF('EIA Imports'!$E561=$A$1,'EIA Imports'!C561,"")</f>
        <v/>
      </c>
      <c r="D561">
        <f>IF('EIA Imports'!$E561=$A$1,'EIA Imports'!D561,"")</f>
        <v/>
      </c>
    </row>
    <row r="562" spans="1:4">
      <c r="A562">
        <f>IF('EIA Imports'!$E562=$A$1,'EIA Imports'!A562,"")</f>
        <v/>
      </c>
      <c r="C562">
        <f>IF('EIA Imports'!$E562=$A$1,'EIA Imports'!C562,"")</f>
        <v/>
      </c>
      <c r="D562">
        <f>IF('EIA Imports'!$E562=$A$1,'EIA Imports'!D562,"")</f>
        <v/>
      </c>
    </row>
    <row r="563" spans="1:4">
      <c r="A563">
        <f>IF('EIA Imports'!$E563=$A$1,'EIA Imports'!A563,"")</f>
        <v/>
      </c>
      <c r="C563">
        <f>IF('EIA Imports'!$E563=$A$1,'EIA Imports'!C563,"")</f>
        <v/>
      </c>
      <c r="D563">
        <f>IF('EIA Imports'!$E563=$A$1,'EIA Imports'!D563,"")</f>
        <v/>
      </c>
    </row>
    <row r="564" spans="1:4">
      <c r="A564">
        <f>IF('EIA Imports'!$E564=$A$1,'EIA Imports'!A564,"")</f>
        <v/>
      </c>
      <c r="C564">
        <f>IF('EIA Imports'!$E564=$A$1,'EIA Imports'!C564,"")</f>
        <v/>
      </c>
      <c r="D564">
        <f>IF('EIA Imports'!$E564=$A$1,'EIA Imports'!D564,"")</f>
        <v/>
      </c>
    </row>
    <row r="565" spans="1:4">
      <c r="A565">
        <f>IF('EIA Imports'!$E565=$A$1,'EIA Imports'!A565,"")</f>
        <v/>
      </c>
      <c r="C565">
        <f>IF('EIA Imports'!$E565=$A$1,'EIA Imports'!C565,"")</f>
        <v/>
      </c>
      <c r="D565">
        <f>IF('EIA Imports'!$E565=$A$1,'EIA Imports'!D565,"")</f>
        <v/>
      </c>
    </row>
    <row r="566" spans="1:4">
      <c r="A566">
        <f>IF('EIA Imports'!$E566=$A$1,'EIA Imports'!A566,"")</f>
        <v/>
      </c>
      <c r="C566">
        <f>IF('EIA Imports'!$E566=$A$1,'EIA Imports'!C566,"")</f>
        <v/>
      </c>
      <c r="D566">
        <f>IF('EIA Imports'!$E566=$A$1,'EIA Imports'!D566,"")</f>
        <v/>
      </c>
    </row>
    <row r="567" spans="1:4">
      <c r="A567">
        <f>IF('EIA Imports'!$E567=$A$1,'EIA Imports'!A567,"")</f>
        <v/>
      </c>
      <c r="C567">
        <f>IF('EIA Imports'!$E567=$A$1,'EIA Imports'!C567,"")</f>
        <v/>
      </c>
      <c r="D567">
        <f>IF('EIA Imports'!$E567=$A$1,'EIA Imports'!D567,"")</f>
        <v/>
      </c>
    </row>
    <row r="568" spans="1:4">
      <c r="A568">
        <f>IF('EIA Imports'!$E568=$A$1,'EIA Imports'!A568,"")</f>
        <v/>
      </c>
      <c r="C568">
        <f>IF('EIA Imports'!$E568=$A$1,'EIA Imports'!C568,"")</f>
        <v/>
      </c>
      <c r="D568">
        <f>IF('EIA Imports'!$E568=$A$1,'EIA Imports'!D568,"")</f>
        <v/>
      </c>
    </row>
    <row r="569" spans="1:4">
      <c r="A569">
        <f>IF('EIA Imports'!$E569=$A$1,'EIA Imports'!A569,"")</f>
        <v/>
      </c>
      <c r="C569">
        <f>IF('EIA Imports'!$E569=$A$1,'EIA Imports'!C569,"")</f>
        <v/>
      </c>
      <c r="D569">
        <f>IF('EIA Imports'!$E569=$A$1,'EIA Imports'!D569,"")</f>
        <v/>
      </c>
    </row>
    <row r="570" spans="1:4">
      <c r="A570">
        <f>IF('EIA Imports'!$E570=$A$1,'EIA Imports'!A570,"")</f>
        <v/>
      </c>
      <c r="C570">
        <f>IF('EIA Imports'!$E570=$A$1,'EIA Imports'!C570,"")</f>
        <v/>
      </c>
      <c r="D570">
        <f>IF('EIA Imports'!$E570=$A$1,'EIA Imports'!D570,"")</f>
        <v/>
      </c>
    </row>
    <row r="571" spans="1:4">
      <c r="A571">
        <f>IF('EIA Imports'!$E571=$A$1,'EIA Imports'!A571,"")</f>
        <v/>
      </c>
      <c r="C571">
        <f>IF('EIA Imports'!$E571=$A$1,'EIA Imports'!C571,"")</f>
        <v/>
      </c>
      <c r="D571">
        <f>IF('EIA Imports'!$E571=$A$1,'EIA Imports'!D571,"")</f>
        <v/>
      </c>
    </row>
    <row r="572" spans="1:4">
      <c r="A572">
        <f>IF('EIA Imports'!$E572=$A$1,'EIA Imports'!A572,"")</f>
        <v/>
      </c>
      <c r="C572">
        <f>IF('EIA Imports'!$E572=$A$1,'EIA Imports'!C572,"")</f>
        <v/>
      </c>
      <c r="D572">
        <f>IF('EIA Imports'!$E572=$A$1,'EIA Imports'!D572,"")</f>
        <v/>
      </c>
    </row>
    <row r="573" spans="1:4">
      <c r="A573">
        <f>IF('EIA Imports'!$E573=$A$1,'EIA Imports'!A573,"")</f>
        <v/>
      </c>
      <c r="C573">
        <f>IF('EIA Imports'!$E573=$A$1,'EIA Imports'!C573,"")</f>
        <v/>
      </c>
      <c r="D573">
        <f>IF('EIA Imports'!$E573=$A$1,'EIA Imports'!D573,"")</f>
        <v/>
      </c>
    </row>
    <row r="574" spans="1:4">
      <c r="A574">
        <f>IF('EIA Imports'!$E574=$A$1,'EIA Imports'!A574,"")</f>
        <v/>
      </c>
      <c r="C574">
        <f>IF('EIA Imports'!$E574=$A$1,'EIA Imports'!C574,"")</f>
        <v/>
      </c>
      <c r="D574">
        <f>IF('EIA Imports'!$E574=$A$1,'EIA Imports'!D574,"")</f>
        <v/>
      </c>
    </row>
    <row r="575" spans="1:4">
      <c r="A575">
        <f>IF('EIA Imports'!$E575=$A$1,'EIA Imports'!A575,"")</f>
        <v/>
      </c>
      <c r="C575">
        <f>IF('EIA Imports'!$E575=$A$1,'EIA Imports'!C575,"")</f>
        <v/>
      </c>
      <c r="D575">
        <f>IF('EIA Imports'!$E575=$A$1,'EIA Imports'!D575,"")</f>
        <v/>
      </c>
    </row>
    <row r="576" spans="1:4">
      <c r="A576">
        <f>IF('EIA Imports'!$E576=$A$1,'EIA Imports'!A576,"")</f>
        <v/>
      </c>
      <c r="C576">
        <f>IF('EIA Imports'!$E576=$A$1,'EIA Imports'!C576,"")</f>
        <v/>
      </c>
      <c r="D576">
        <f>IF('EIA Imports'!$E576=$A$1,'EIA Imports'!D576,"")</f>
        <v/>
      </c>
    </row>
    <row r="577" spans="1:4">
      <c r="A577">
        <f>IF('EIA Imports'!$E577=$A$1,'EIA Imports'!A577,"")</f>
        <v/>
      </c>
      <c r="C577">
        <f>IF('EIA Imports'!$E577=$A$1,'EIA Imports'!C577,"")</f>
        <v/>
      </c>
      <c r="D577">
        <f>IF('EIA Imports'!$E577=$A$1,'EIA Imports'!D577,"")</f>
        <v/>
      </c>
    </row>
    <row r="578" spans="1:4">
      <c r="A578">
        <f>IF('EIA Imports'!$E578=$A$1,'EIA Imports'!A578,"")</f>
        <v/>
      </c>
      <c r="C578">
        <f>IF('EIA Imports'!$E578=$A$1,'EIA Imports'!C578,"")</f>
        <v/>
      </c>
      <c r="D578">
        <f>IF('EIA Imports'!$E578=$A$1,'EIA Imports'!D578,"")</f>
        <v/>
      </c>
    </row>
    <row r="579" spans="1:4">
      <c r="A579">
        <f>IF('EIA Imports'!$E579=$A$1,'EIA Imports'!A579,"")</f>
        <v/>
      </c>
      <c r="C579">
        <f>IF('EIA Imports'!$E579=$A$1,'EIA Imports'!C579,"")</f>
        <v/>
      </c>
      <c r="D579">
        <f>IF('EIA Imports'!$E579=$A$1,'EIA Imports'!D579,"")</f>
        <v/>
      </c>
    </row>
    <row r="580" spans="1:4">
      <c r="A580">
        <f>IF('EIA Imports'!$E580=$A$1,'EIA Imports'!A580,"")</f>
        <v/>
      </c>
      <c r="C580">
        <f>IF('EIA Imports'!$E580=$A$1,'EIA Imports'!C580,"")</f>
        <v/>
      </c>
      <c r="D580">
        <f>IF('EIA Imports'!$E580=$A$1,'EIA Imports'!D580,"")</f>
        <v/>
      </c>
    </row>
    <row r="581" spans="1:4">
      <c r="A581">
        <f>IF('EIA Imports'!$E581=$A$1,'EIA Imports'!A581,"")</f>
        <v/>
      </c>
      <c r="C581">
        <f>IF('EIA Imports'!$E581=$A$1,'EIA Imports'!C581,"")</f>
        <v/>
      </c>
      <c r="D581">
        <f>IF('EIA Imports'!$E581=$A$1,'EIA Imports'!D581,"")</f>
        <v/>
      </c>
    </row>
    <row r="582" spans="1:4">
      <c r="A582">
        <f>IF('EIA Imports'!$E582=$A$1,'EIA Imports'!A582,"")</f>
        <v/>
      </c>
      <c r="C582">
        <f>IF('EIA Imports'!$E582=$A$1,'EIA Imports'!C582,"")</f>
        <v/>
      </c>
      <c r="D582">
        <f>IF('EIA Imports'!$E582=$A$1,'EIA Imports'!D582,"")</f>
        <v/>
      </c>
    </row>
    <row r="583" spans="1:4">
      <c r="A583">
        <f>IF('EIA Imports'!$E583=$A$1,'EIA Imports'!A583,"")</f>
        <v/>
      </c>
      <c r="C583">
        <f>IF('EIA Imports'!$E583=$A$1,'EIA Imports'!C583,"")</f>
        <v/>
      </c>
      <c r="D583">
        <f>IF('EIA Imports'!$E583=$A$1,'EIA Imports'!D583,"")</f>
        <v/>
      </c>
    </row>
    <row r="584" spans="1:4">
      <c r="A584">
        <f>IF('EIA Imports'!$E584=$A$1,'EIA Imports'!A584,"")</f>
        <v/>
      </c>
      <c r="C584">
        <f>IF('EIA Imports'!$E584=$A$1,'EIA Imports'!C584,"")</f>
        <v/>
      </c>
      <c r="D584">
        <f>IF('EIA Imports'!$E584=$A$1,'EIA Imports'!D584,"")</f>
        <v/>
      </c>
    </row>
    <row r="585" spans="1:4">
      <c r="A585">
        <f>IF('EIA Imports'!$E585=$A$1,'EIA Imports'!A585,"")</f>
        <v/>
      </c>
      <c r="C585">
        <f>IF('EIA Imports'!$E585=$A$1,'EIA Imports'!C585,"")</f>
        <v/>
      </c>
      <c r="D585">
        <f>IF('EIA Imports'!$E585=$A$1,'EIA Imports'!D585,"")</f>
        <v/>
      </c>
    </row>
    <row r="586" spans="1:4">
      <c r="A586">
        <f>IF('EIA Imports'!$E586=$A$1,'EIA Imports'!A586,"")</f>
        <v/>
      </c>
      <c r="C586">
        <f>IF('EIA Imports'!$E586=$A$1,'EIA Imports'!C586,"")</f>
        <v/>
      </c>
      <c r="D586">
        <f>IF('EIA Imports'!$E586=$A$1,'EIA Imports'!D586,"")</f>
        <v/>
      </c>
    </row>
    <row r="587" spans="1:4">
      <c r="A587">
        <f>IF('EIA Imports'!$E587=$A$1,'EIA Imports'!A587,"")</f>
        <v/>
      </c>
      <c r="C587">
        <f>IF('EIA Imports'!$E587=$A$1,'EIA Imports'!C587,"")</f>
        <v/>
      </c>
      <c r="D587">
        <f>IF('EIA Imports'!$E587=$A$1,'EIA Imports'!D587,"")</f>
        <v/>
      </c>
    </row>
    <row r="588" spans="1:4">
      <c r="A588">
        <f>IF('EIA Imports'!$E588=$A$1,'EIA Imports'!A588,"")</f>
        <v/>
      </c>
      <c r="C588">
        <f>IF('EIA Imports'!$E588=$A$1,'EIA Imports'!C588,"")</f>
        <v/>
      </c>
      <c r="D588">
        <f>IF('EIA Imports'!$E588=$A$1,'EIA Imports'!D588,"")</f>
        <v/>
      </c>
    </row>
    <row r="589" spans="1:4">
      <c r="A589">
        <f>IF('EIA Imports'!$E589=$A$1,'EIA Imports'!A589,"")</f>
        <v/>
      </c>
      <c r="C589">
        <f>IF('EIA Imports'!$E589=$A$1,'EIA Imports'!C589,"")</f>
        <v/>
      </c>
      <c r="D589">
        <f>IF('EIA Imports'!$E589=$A$1,'EIA Imports'!D589,"")</f>
        <v/>
      </c>
    </row>
    <row r="590" spans="1:4">
      <c r="A590">
        <f>IF('EIA Imports'!$E590=$A$1,'EIA Imports'!A590,"")</f>
        <v/>
      </c>
      <c r="C590">
        <f>IF('EIA Imports'!$E590=$A$1,'EIA Imports'!C590,"")</f>
        <v/>
      </c>
      <c r="D590">
        <f>IF('EIA Imports'!$E590=$A$1,'EIA Imports'!D590,"")</f>
        <v/>
      </c>
    </row>
    <row r="591" spans="1:4">
      <c r="A591">
        <f>IF('EIA Imports'!$E591=$A$1,'EIA Imports'!A591,"")</f>
        <v/>
      </c>
      <c r="C591">
        <f>IF('EIA Imports'!$E591=$A$1,'EIA Imports'!C591,"")</f>
        <v/>
      </c>
      <c r="D591">
        <f>IF('EIA Imports'!$E591=$A$1,'EIA Imports'!D591,"")</f>
        <v/>
      </c>
    </row>
    <row r="592" spans="1:4">
      <c r="A592">
        <f>IF('EIA Imports'!$E592=$A$1,'EIA Imports'!A592,"")</f>
        <v/>
      </c>
      <c r="C592">
        <f>IF('EIA Imports'!$E592=$A$1,'EIA Imports'!C592,"")</f>
        <v/>
      </c>
      <c r="D592">
        <f>IF('EIA Imports'!$E592=$A$1,'EIA Imports'!D592,"")</f>
        <v/>
      </c>
    </row>
    <row r="593" spans="1:4">
      <c r="A593">
        <f>IF('EIA Imports'!$E593=$A$1,'EIA Imports'!A593,"")</f>
        <v/>
      </c>
      <c r="C593">
        <f>IF('EIA Imports'!$E593=$A$1,'EIA Imports'!C593,"")</f>
        <v/>
      </c>
      <c r="D593">
        <f>IF('EIA Imports'!$E593=$A$1,'EIA Imports'!D593,"")</f>
        <v/>
      </c>
    </row>
    <row r="594" spans="1:4">
      <c r="A594">
        <f>IF('EIA Imports'!$E594=$A$1,'EIA Imports'!A594,"")</f>
        <v/>
      </c>
      <c r="C594">
        <f>IF('EIA Imports'!$E594=$A$1,'EIA Imports'!C594,"")</f>
        <v/>
      </c>
      <c r="D594">
        <f>IF('EIA Imports'!$E594=$A$1,'EIA Imports'!D594,"")</f>
        <v/>
      </c>
    </row>
    <row r="595" spans="1:4">
      <c r="A595">
        <f>IF('EIA Imports'!$E595=$A$1,'EIA Imports'!A595,"")</f>
        <v/>
      </c>
      <c r="C595">
        <f>IF('EIA Imports'!$E595=$A$1,'EIA Imports'!C595,"")</f>
        <v/>
      </c>
      <c r="D595">
        <f>IF('EIA Imports'!$E595=$A$1,'EIA Imports'!D595,"")</f>
        <v/>
      </c>
    </row>
    <row r="596" spans="1:4">
      <c r="A596">
        <f>IF('EIA Imports'!$E596=$A$1,'EIA Imports'!A596,"")</f>
        <v/>
      </c>
      <c r="C596">
        <f>IF('EIA Imports'!$E596=$A$1,'EIA Imports'!C596,"")</f>
        <v/>
      </c>
      <c r="D596">
        <f>IF('EIA Imports'!$E596=$A$1,'EIA Imports'!D596,"")</f>
        <v/>
      </c>
    </row>
    <row r="597" spans="1:4">
      <c r="A597">
        <f>IF('EIA Imports'!$E597=$A$1,'EIA Imports'!A597,"")</f>
        <v/>
      </c>
      <c r="C597">
        <f>IF('EIA Imports'!$E597=$A$1,'EIA Imports'!C597,"")</f>
        <v/>
      </c>
      <c r="D597">
        <f>IF('EIA Imports'!$E597=$A$1,'EIA Imports'!D597,"")</f>
        <v/>
      </c>
    </row>
    <row r="598" spans="1:4">
      <c r="A598">
        <f>IF('EIA Imports'!$E598=$A$1,'EIA Imports'!A598,"")</f>
        <v/>
      </c>
      <c r="C598">
        <f>IF('EIA Imports'!$E598=$A$1,'EIA Imports'!C598,"")</f>
        <v/>
      </c>
      <c r="D598">
        <f>IF('EIA Imports'!$E598=$A$1,'EIA Imports'!D598,"")</f>
        <v/>
      </c>
    </row>
    <row r="599" spans="1:4">
      <c r="A599">
        <f>IF('EIA Imports'!$E599=$A$1,'EIA Imports'!A599,"")</f>
        <v/>
      </c>
      <c r="C599">
        <f>IF('EIA Imports'!$E599=$A$1,'EIA Imports'!C599,"")</f>
        <v/>
      </c>
      <c r="D599">
        <f>IF('EIA Imports'!$E599=$A$1,'EIA Imports'!D599,"")</f>
        <v/>
      </c>
    </row>
    <row r="600" spans="1:4">
      <c r="A600">
        <f>IF('EIA Imports'!$E600=$A$1,'EIA Imports'!A600,"")</f>
        <v/>
      </c>
      <c r="C600">
        <f>IF('EIA Imports'!$E600=$A$1,'EIA Imports'!C600,"")</f>
        <v/>
      </c>
      <c r="D600">
        <f>IF('EIA Imports'!$E600=$A$1,'EIA Imports'!D600,"")</f>
        <v/>
      </c>
    </row>
    <row r="601" spans="1:4">
      <c r="A601">
        <f>IF('EIA Imports'!$E601=$A$1,'EIA Imports'!A601,"")</f>
        <v/>
      </c>
      <c r="C601">
        <f>IF('EIA Imports'!$E601=$A$1,'EIA Imports'!C601,"")</f>
        <v/>
      </c>
      <c r="D601">
        <f>IF('EIA Imports'!$E601=$A$1,'EIA Imports'!D601,"")</f>
        <v/>
      </c>
    </row>
    <row r="602" spans="1:4">
      <c r="A602">
        <f>IF('EIA Imports'!$E602=$A$1,'EIA Imports'!A602,"")</f>
        <v/>
      </c>
      <c r="C602">
        <f>IF('EIA Imports'!$E602=$A$1,'EIA Imports'!C602,"")</f>
        <v/>
      </c>
      <c r="D602">
        <f>IF('EIA Imports'!$E602=$A$1,'EIA Imports'!D602,"")</f>
        <v/>
      </c>
    </row>
    <row r="603" spans="1:4">
      <c r="A603">
        <f>IF('EIA Imports'!$E603=$A$1,'EIA Imports'!A603,"")</f>
        <v/>
      </c>
      <c r="C603">
        <f>IF('EIA Imports'!$E603=$A$1,'EIA Imports'!C603,"")</f>
        <v/>
      </c>
      <c r="D603">
        <f>IF('EIA Imports'!$E603=$A$1,'EIA Imports'!D603,"")</f>
        <v/>
      </c>
    </row>
    <row r="604" spans="1:4">
      <c r="A604">
        <f>IF('EIA Imports'!$E604=$A$1,'EIA Imports'!A604,"")</f>
        <v/>
      </c>
      <c r="C604">
        <f>IF('EIA Imports'!$E604=$A$1,'EIA Imports'!C604,"")</f>
        <v/>
      </c>
      <c r="D604">
        <f>IF('EIA Imports'!$E604=$A$1,'EIA Imports'!D604,"")</f>
        <v/>
      </c>
    </row>
    <row r="605" spans="1:4">
      <c r="A605">
        <f>IF('EIA Imports'!$E605=$A$1,'EIA Imports'!A605,"")</f>
        <v/>
      </c>
      <c r="C605">
        <f>IF('EIA Imports'!$E605=$A$1,'EIA Imports'!C605,"")</f>
        <v/>
      </c>
      <c r="D605">
        <f>IF('EIA Imports'!$E605=$A$1,'EIA Imports'!D605,"")</f>
        <v/>
      </c>
    </row>
    <row r="606" spans="1:4">
      <c r="A606">
        <f>IF('EIA Imports'!$E606=$A$1,'EIA Imports'!A606,"")</f>
        <v/>
      </c>
      <c r="C606">
        <f>IF('EIA Imports'!$E606=$A$1,'EIA Imports'!C606,"")</f>
        <v/>
      </c>
      <c r="D606">
        <f>IF('EIA Imports'!$E606=$A$1,'EIA Imports'!D606,"")</f>
        <v/>
      </c>
    </row>
    <row r="607" spans="1:4">
      <c r="A607">
        <f>IF('EIA Imports'!$E607=$A$1,'EIA Imports'!A607,"")</f>
        <v/>
      </c>
      <c r="C607">
        <f>IF('EIA Imports'!$E607=$A$1,'EIA Imports'!C607,"")</f>
        <v/>
      </c>
      <c r="D607">
        <f>IF('EIA Imports'!$E607=$A$1,'EIA Imports'!D607,"")</f>
        <v/>
      </c>
    </row>
    <row r="608" spans="1:4">
      <c r="A608">
        <f>IF('EIA Imports'!$E608=$A$1,'EIA Imports'!A608,"")</f>
        <v/>
      </c>
      <c r="C608">
        <f>IF('EIA Imports'!$E608=$A$1,'EIA Imports'!C608,"")</f>
        <v/>
      </c>
      <c r="D608">
        <f>IF('EIA Imports'!$E608=$A$1,'EIA Imports'!D608,"")</f>
        <v/>
      </c>
    </row>
    <row r="609" spans="1:4">
      <c r="A609">
        <f>IF('EIA Imports'!$E609=$A$1,'EIA Imports'!A609,"")</f>
        <v/>
      </c>
      <c r="C609">
        <f>IF('EIA Imports'!$E609=$A$1,'EIA Imports'!C609,"")</f>
        <v/>
      </c>
      <c r="D609">
        <f>IF('EIA Imports'!$E609=$A$1,'EIA Imports'!D609,"")</f>
        <v/>
      </c>
    </row>
    <row r="610" spans="1:4">
      <c r="A610">
        <f>IF('EIA Imports'!$E610=$A$1,'EIA Imports'!A610,"")</f>
        <v/>
      </c>
      <c r="C610">
        <f>IF('EIA Imports'!$E610=$A$1,'EIA Imports'!C610,"")</f>
        <v/>
      </c>
      <c r="D610">
        <f>IF('EIA Imports'!$E610=$A$1,'EIA Imports'!D610,"")</f>
        <v/>
      </c>
    </row>
    <row r="611" spans="1:4">
      <c r="A611">
        <f>IF('EIA Imports'!$E611=$A$1,'EIA Imports'!A611,"")</f>
        <v/>
      </c>
      <c r="C611">
        <f>IF('EIA Imports'!$E611=$A$1,'EIA Imports'!C611,"")</f>
        <v/>
      </c>
      <c r="D611">
        <f>IF('EIA Imports'!$E611=$A$1,'EIA Imports'!D611,"")</f>
        <v/>
      </c>
    </row>
    <row r="612" spans="1:4">
      <c r="A612">
        <f>IF('EIA Imports'!$E612=$A$1,'EIA Imports'!A612,"")</f>
        <v/>
      </c>
      <c r="C612">
        <f>IF('EIA Imports'!$E612=$A$1,'EIA Imports'!C612,"")</f>
        <v/>
      </c>
      <c r="D612">
        <f>IF('EIA Imports'!$E612=$A$1,'EIA Imports'!D612,"")</f>
        <v/>
      </c>
    </row>
    <row r="613" spans="1:4">
      <c r="A613">
        <f>IF('EIA Imports'!$E613=$A$1,'EIA Imports'!A613,"")</f>
        <v/>
      </c>
      <c r="C613">
        <f>IF('EIA Imports'!$E613=$A$1,'EIA Imports'!C613,"")</f>
        <v/>
      </c>
      <c r="D613">
        <f>IF('EIA Imports'!$E613=$A$1,'EIA Imports'!D613,"")</f>
        <v/>
      </c>
    </row>
    <row r="614" spans="1:4">
      <c r="A614">
        <f>IF('EIA Imports'!$E614=$A$1,'EIA Imports'!A614,"")</f>
        <v/>
      </c>
      <c r="C614">
        <f>IF('EIA Imports'!$E614=$A$1,'EIA Imports'!C614,"")</f>
        <v/>
      </c>
      <c r="D614">
        <f>IF('EIA Imports'!$E614=$A$1,'EIA Imports'!D614,"")</f>
        <v/>
      </c>
    </row>
    <row r="615" spans="1:4">
      <c r="A615">
        <f>IF('EIA Imports'!$E615=$A$1,'EIA Imports'!A615,"")</f>
        <v/>
      </c>
      <c r="C615">
        <f>IF('EIA Imports'!$E615=$A$1,'EIA Imports'!C615,"")</f>
        <v/>
      </c>
      <c r="D615">
        <f>IF('EIA Imports'!$E615=$A$1,'EIA Imports'!D615,"")</f>
        <v/>
      </c>
    </row>
    <row r="616" spans="1:4">
      <c r="A616">
        <f>IF('EIA Imports'!$E616=$A$1,'EIA Imports'!A616,"")</f>
        <v/>
      </c>
      <c r="C616">
        <f>IF('EIA Imports'!$E616=$A$1,'EIA Imports'!C616,"")</f>
        <v/>
      </c>
      <c r="D616">
        <f>IF('EIA Imports'!$E616=$A$1,'EIA Imports'!D616,"")</f>
        <v/>
      </c>
    </row>
    <row r="617" spans="1:4">
      <c r="A617">
        <f>IF('EIA Imports'!$E617=$A$1,'EIA Imports'!A617,"")</f>
        <v/>
      </c>
      <c r="C617">
        <f>IF('EIA Imports'!$E617=$A$1,'EIA Imports'!C617,"")</f>
        <v/>
      </c>
      <c r="D617">
        <f>IF('EIA Imports'!$E617=$A$1,'EIA Imports'!D617,"")</f>
        <v/>
      </c>
    </row>
    <row r="618" spans="1:4">
      <c r="A618">
        <f>IF('EIA Imports'!$E618=$A$1,'EIA Imports'!A618,"")</f>
        <v/>
      </c>
      <c r="C618">
        <f>IF('EIA Imports'!$E618=$A$1,'EIA Imports'!C618,"")</f>
        <v/>
      </c>
      <c r="D618">
        <f>IF('EIA Imports'!$E618=$A$1,'EIA Imports'!D618,"")</f>
        <v/>
      </c>
    </row>
    <row r="619" spans="1:4">
      <c r="A619">
        <f>IF('EIA Imports'!$E619=$A$1,'EIA Imports'!A619,"")</f>
        <v/>
      </c>
      <c r="C619">
        <f>IF('EIA Imports'!$E619=$A$1,'EIA Imports'!C619,"")</f>
        <v/>
      </c>
      <c r="D619">
        <f>IF('EIA Imports'!$E619=$A$1,'EIA Imports'!D619,"")</f>
        <v/>
      </c>
    </row>
    <row r="620" spans="1:4">
      <c r="A620">
        <f>IF('EIA Imports'!$E620=$A$1,'EIA Imports'!A620,"")</f>
        <v/>
      </c>
      <c r="C620">
        <f>IF('EIA Imports'!$E620=$A$1,'EIA Imports'!C620,"")</f>
        <v/>
      </c>
      <c r="D620">
        <f>IF('EIA Imports'!$E620=$A$1,'EIA Imports'!D620,"")</f>
        <v/>
      </c>
    </row>
    <row r="621" spans="1:4">
      <c r="A621">
        <f>IF('EIA Imports'!$E621=$A$1,'EIA Imports'!A621,"")</f>
        <v/>
      </c>
      <c r="C621">
        <f>IF('EIA Imports'!$E621=$A$1,'EIA Imports'!C621,"")</f>
        <v/>
      </c>
      <c r="D621">
        <f>IF('EIA Imports'!$E621=$A$1,'EIA Imports'!D621,"")</f>
        <v/>
      </c>
    </row>
    <row r="622" spans="1:4">
      <c r="A622">
        <f>IF('EIA Imports'!$E622=$A$1,'EIA Imports'!A622,"")</f>
        <v/>
      </c>
      <c r="C622">
        <f>IF('EIA Imports'!$E622=$A$1,'EIA Imports'!C622,"")</f>
        <v/>
      </c>
      <c r="D622">
        <f>IF('EIA Imports'!$E622=$A$1,'EIA Imports'!D622,"")</f>
        <v/>
      </c>
    </row>
    <row r="623" spans="1:4">
      <c r="A623">
        <f>IF('EIA Imports'!$E623=$A$1,'EIA Imports'!A623,"")</f>
        <v/>
      </c>
      <c r="C623">
        <f>IF('EIA Imports'!$E623=$A$1,'EIA Imports'!C623,"")</f>
        <v/>
      </c>
      <c r="D623">
        <f>IF('EIA Imports'!$E623=$A$1,'EIA Imports'!D623,"")</f>
        <v/>
      </c>
    </row>
    <row r="624" spans="1:4">
      <c r="A624">
        <f>IF('EIA Imports'!$E624=$A$1,'EIA Imports'!A624,"")</f>
        <v/>
      </c>
      <c r="C624">
        <f>IF('EIA Imports'!$E624=$A$1,'EIA Imports'!C624,"")</f>
        <v/>
      </c>
      <c r="D624">
        <f>IF('EIA Imports'!$E624=$A$1,'EIA Imports'!D624,"")</f>
        <v/>
      </c>
    </row>
    <row r="625" spans="1:4">
      <c r="A625">
        <f>IF('EIA Imports'!$E625=$A$1,'EIA Imports'!A625,"")</f>
        <v/>
      </c>
      <c r="C625">
        <f>IF('EIA Imports'!$E625=$A$1,'EIA Imports'!C625,"")</f>
        <v/>
      </c>
      <c r="D625">
        <f>IF('EIA Imports'!$E625=$A$1,'EIA Imports'!D625,"")</f>
        <v/>
      </c>
    </row>
    <row r="626" spans="1:4">
      <c r="A626">
        <f>IF('EIA Imports'!$E626=$A$1,'EIA Imports'!A626,"")</f>
        <v/>
      </c>
      <c r="C626">
        <f>IF('EIA Imports'!$E626=$A$1,'EIA Imports'!C626,"")</f>
        <v/>
      </c>
      <c r="D626">
        <f>IF('EIA Imports'!$E626=$A$1,'EIA Imports'!D626,"")</f>
        <v/>
      </c>
    </row>
    <row r="627" spans="1:4">
      <c r="A627">
        <f>IF('EIA Imports'!$E627=$A$1,'EIA Imports'!A627,"")</f>
        <v/>
      </c>
      <c r="C627">
        <f>IF('EIA Imports'!$E627=$A$1,'EIA Imports'!C627,"")</f>
        <v/>
      </c>
      <c r="D627">
        <f>IF('EIA Imports'!$E627=$A$1,'EIA Imports'!D627,"")</f>
        <v/>
      </c>
    </row>
    <row r="628" spans="1:4">
      <c r="A628">
        <f>IF('EIA Imports'!$E628=$A$1,'EIA Imports'!A628,"")</f>
        <v/>
      </c>
      <c r="C628">
        <f>IF('EIA Imports'!$E628=$A$1,'EIA Imports'!C628,"")</f>
        <v/>
      </c>
      <c r="D628">
        <f>IF('EIA Imports'!$E628=$A$1,'EIA Imports'!D628,"")</f>
        <v/>
      </c>
    </row>
    <row r="629" spans="1:4">
      <c r="A629">
        <f>IF('EIA Imports'!$E629=$A$1,'EIA Imports'!A629,"")</f>
        <v/>
      </c>
      <c r="C629">
        <f>IF('EIA Imports'!$E629=$A$1,'EIA Imports'!C629,"")</f>
        <v/>
      </c>
      <c r="D629">
        <f>IF('EIA Imports'!$E629=$A$1,'EIA Imports'!D629,"")</f>
        <v/>
      </c>
    </row>
    <row r="630" spans="1:4">
      <c r="A630">
        <f>IF('EIA Imports'!$E630=$A$1,'EIA Imports'!A630,"")</f>
        <v/>
      </c>
      <c r="C630">
        <f>IF('EIA Imports'!$E630=$A$1,'EIA Imports'!C630,"")</f>
        <v/>
      </c>
      <c r="D630">
        <f>IF('EIA Imports'!$E630=$A$1,'EIA Imports'!D630,"")</f>
        <v/>
      </c>
    </row>
    <row r="631" spans="1:4">
      <c r="A631">
        <f>IF('EIA Imports'!$E631=$A$1,'EIA Imports'!A631,"")</f>
        <v/>
      </c>
      <c r="C631">
        <f>IF('EIA Imports'!$E631=$A$1,'EIA Imports'!C631,"")</f>
        <v/>
      </c>
      <c r="D631">
        <f>IF('EIA Imports'!$E631=$A$1,'EIA Imports'!D631,"")</f>
        <v/>
      </c>
    </row>
    <row r="632" spans="1:4">
      <c r="A632">
        <f>IF('EIA Imports'!$E632=$A$1,'EIA Imports'!A632,"")</f>
        <v/>
      </c>
      <c r="C632">
        <f>IF('EIA Imports'!$E632=$A$1,'EIA Imports'!C632,"")</f>
        <v/>
      </c>
      <c r="D632">
        <f>IF('EIA Imports'!$E632=$A$1,'EIA Imports'!D632,"")</f>
        <v/>
      </c>
    </row>
    <row r="633" spans="1:4">
      <c r="A633">
        <f>IF('EIA Imports'!$E633=$A$1,'EIA Imports'!A633,"")</f>
        <v/>
      </c>
      <c r="C633">
        <f>IF('EIA Imports'!$E633=$A$1,'EIA Imports'!C633,"")</f>
        <v/>
      </c>
      <c r="D633">
        <f>IF('EIA Imports'!$E633=$A$1,'EIA Imports'!D633,"")</f>
        <v/>
      </c>
    </row>
    <row r="634" spans="1:4">
      <c r="A634">
        <f>IF('EIA Imports'!$E634=$A$1,'EIA Imports'!A634,"")</f>
        <v/>
      </c>
      <c r="C634">
        <f>IF('EIA Imports'!$E634=$A$1,'EIA Imports'!C634,"")</f>
        <v/>
      </c>
      <c r="D634">
        <f>IF('EIA Imports'!$E634=$A$1,'EIA Imports'!D634,"")</f>
        <v/>
      </c>
    </row>
    <row r="635" spans="1:4">
      <c r="A635">
        <f>IF('EIA Imports'!$E635=$A$1,'EIA Imports'!A635,"")</f>
        <v/>
      </c>
      <c r="C635">
        <f>IF('EIA Imports'!$E635=$A$1,'EIA Imports'!C635,"")</f>
        <v/>
      </c>
      <c r="D635">
        <f>IF('EIA Imports'!$E635=$A$1,'EIA Imports'!D635,"")</f>
        <v/>
      </c>
    </row>
    <row r="636" spans="1:4">
      <c r="A636">
        <f>IF('EIA Imports'!$E636=$A$1,'EIA Imports'!A636,"")</f>
        <v/>
      </c>
      <c r="C636">
        <f>IF('EIA Imports'!$E636=$A$1,'EIA Imports'!C636,"")</f>
        <v/>
      </c>
      <c r="D636">
        <f>IF('EIA Imports'!$E636=$A$1,'EIA Imports'!D636,"")</f>
        <v/>
      </c>
    </row>
    <row r="637" spans="1:4">
      <c r="A637">
        <f>IF('EIA Imports'!$E637=$A$1,'EIA Imports'!A637,"")</f>
        <v/>
      </c>
      <c r="C637">
        <f>IF('EIA Imports'!$E637=$A$1,'EIA Imports'!C637,"")</f>
        <v/>
      </c>
      <c r="D637">
        <f>IF('EIA Imports'!$E637=$A$1,'EIA Imports'!D637,"")</f>
        <v/>
      </c>
    </row>
    <row r="638" spans="1:4">
      <c r="A638">
        <f>IF('EIA Imports'!$E638=$A$1,'EIA Imports'!A638,"")</f>
        <v/>
      </c>
      <c r="C638">
        <f>IF('EIA Imports'!$E638=$A$1,'EIA Imports'!C638,"")</f>
        <v/>
      </c>
      <c r="D638">
        <f>IF('EIA Imports'!$E638=$A$1,'EIA Imports'!D638,"")</f>
        <v/>
      </c>
    </row>
    <row r="639" spans="1:4">
      <c r="A639">
        <f>IF('EIA Imports'!$E639=$A$1,'EIA Imports'!A639,"")</f>
        <v/>
      </c>
      <c r="C639">
        <f>IF('EIA Imports'!$E639=$A$1,'EIA Imports'!C639,"")</f>
        <v/>
      </c>
      <c r="D639">
        <f>IF('EIA Imports'!$E639=$A$1,'EIA Imports'!D639,"")</f>
        <v/>
      </c>
    </row>
    <row r="640" spans="1:4">
      <c r="A640">
        <f>IF('EIA Imports'!$E640=$A$1,'EIA Imports'!A640,"")</f>
        <v/>
      </c>
      <c r="C640">
        <f>IF('EIA Imports'!$E640=$A$1,'EIA Imports'!C640,"")</f>
        <v/>
      </c>
      <c r="D640">
        <f>IF('EIA Imports'!$E640=$A$1,'EIA Imports'!D640,"")</f>
        <v/>
      </c>
    </row>
    <row r="641" spans="1:4">
      <c r="A641">
        <f>IF('EIA Imports'!$E641=$A$1,'EIA Imports'!A641,"")</f>
        <v/>
      </c>
      <c r="C641">
        <f>IF('EIA Imports'!$E641=$A$1,'EIA Imports'!C641,"")</f>
        <v/>
      </c>
      <c r="D641">
        <f>IF('EIA Imports'!$E641=$A$1,'EIA Imports'!D641,"")</f>
        <v/>
      </c>
    </row>
    <row r="642" spans="1:4">
      <c r="A642">
        <f>IF('EIA Imports'!$E642=$A$1,'EIA Imports'!A642,"")</f>
        <v/>
      </c>
      <c r="C642">
        <f>IF('EIA Imports'!$E642=$A$1,'EIA Imports'!C642,"")</f>
        <v/>
      </c>
      <c r="D642">
        <f>IF('EIA Imports'!$E642=$A$1,'EIA Imports'!D642,"")</f>
        <v/>
      </c>
    </row>
    <row r="643" spans="1:4">
      <c r="A643">
        <f>IF('EIA Imports'!$E643=$A$1,'EIA Imports'!A643,"")</f>
        <v/>
      </c>
      <c r="C643">
        <f>IF('EIA Imports'!$E643=$A$1,'EIA Imports'!C643,"")</f>
        <v/>
      </c>
      <c r="D643">
        <f>IF('EIA Imports'!$E643=$A$1,'EIA Imports'!D643,"")</f>
        <v/>
      </c>
    </row>
    <row r="644" spans="1:4">
      <c r="A644">
        <f>IF('EIA Imports'!$E644=$A$1,'EIA Imports'!A644,"")</f>
        <v/>
      </c>
      <c r="C644">
        <f>IF('EIA Imports'!$E644=$A$1,'EIA Imports'!C644,"")</f>
        <v/>
      </c>
      <c r="D644">
        <f>IF('EIA Imports'!$E644=$A$1,'EIA Imports'!D644,"")</f>
        <v/>
      </c>
    </row>
    <row r="645" spans="1:4">
      <c r="A645">
        <f>IF('EIA Imports'!$E645=$A$1,'EIA Imports'!A645,"")</f>
        <v/>
      </c>
      <c r="C645">
        <f>IF('EIA Imports'!$E645=$A$1,'EIA Imports'!C645,"")</f>
        <v/>
      </c>
      <c r="D645">
        <f>IF('EIA Imports'!$E645=$A$1,'EIA Imports'!D645,"")</f>
        <v/>
      </c>
    </row>
    <row r="646" spans="1:4">
      <c r="A646">
        <f>IF('EIA Imports'!$E646=$A$1,'EIA Imports'!A646,"")</f>
        <v/>
      </c>
      <c r="C646">
        <f>IF('EIA Imports'!$E646=$A$1,'EIA Imports'!C646,"")</f>
        <v/>
      </c>
      <c r="D646">
        <f>IF('EIA Imports'!$E646=$A$1,'EIA Imports'!D646,"")</f>
        <v/>
      </c>
    </row>
    <row r="647" spans="1:4">
      <c r="A647">
        <f>IF('EIA Imports'!$E647=$A$1,'EIA Imports'!A647,"")</f>
        <v/>
      </c>
      <c r="C647">
        <f>IF('EIA Imports'!$E647=$A$1,'EIA Imports'!C647,"")</f>
        <v/>
      </c>
      <c r="D647">
        <f>IF('EIA Imports'!$E647=$A$1,'EIA Imports'!D647,"")</f>
        <v/>
      </c>
    </row>
    <row r="648" spans="1:4">
      <c r="A648">
        <f>IF('EIA Imports'!$E648=$A$1,'EIA Imports'!A648,"")</f>
        <v/>
      </c>
      <c r="C648">
        <f>IF('EIA Imports'!$E648=$A$1,'EIA Imports'!C648,"")</f>
        <v/>
      </c>
      <c r="D648">
        <f>IF('EIA Imports'!$E648=$A$1,'EIA Imports'!D648,"")</f>
        <v/>
      </c>
    </row>
    <row r="649" spans="1:4">
      <c r="A649">
        <f>IF('EIA Imports'!$E649=$A$1,'EIA Imports'!A649,"")</f>
        <v/>
      </c>
      <c r="C649">
        <f>IF('EIA Imports'!$E649=$A$1,'EIA Imports'!C649,"")</f>
        <v/>
      </c>
      <c r="D649">
        <f>IF('EIA Imports'!$E649=$A$1,'EIA Imports'!D649,"")</f>
        <v/>
      </c>
    </row>
    <row r="650" spans="1:4">
      <c r="A650">
        <f>IF('EIA Imports'!$E650=$A$1,'EIA Imports'!A650,"")</f>
        <v/>
      </c>
      <c r="C650">
        <f>IF('EIA Imports'!$E650=$A$1,'EIA Imports'!C650,"")</f>
        <v/>
      </c>
      <c r="D650">
        <f>IF('EIA Imports'!$E650=$A$1,'EIA Imports'!D650,"")</f>
        <v/>
      </c>
    </row>
    <row r="651" spans="1:4">
      <c r="A651">
        <f>IF('EIA Imports'!$E651=$A$1,'EIA Imports'!A651,"")</f>
        <v/>
      </c>
      <c r="C651">
        <f>IF('EIA Imports'!$E651=$A$1,'EIA Imports'!C651,"")</f>
        <v/>
      </c>
      <c r="D651">
        <f>IF('EIA Imports'!$E651=$A$1,'EIA Imports'!D651,"")</f>
        <v/>
      </c>
    </row>
    <row r="652" spans="1:4">
      <c r="A652">
        <f>IF('EIA Imports'!$E652=$A$1,'EIA Imports'!A652,"")</f>
        <v/>
      </c>
      <c r="C652">
        <f>IF('EIA Imports'!$E652=$A$1,'EIA Imports'!C652,"")</f>
        <v/>
      </c>
      <c r="D652">
        <f>IF('EIA Imports'!$E652=$A$1,'EIA Imports'!D652,"")</f>
        <v/>
      </c>
    </row>
    <row r="653" spans="1:4">
      <c r="A653">
        <f>IF('EIA Imports'!$E653=$A$1,'EIA Imports'!A653,"")</f>
        <v/>
      </c>
      <c r="C653">
        <f>IF('EIA Imports'!$E653=$A$1,'EIA Imports'!C653,"")</f>
        <v/>
      </c>
      <c r="D653">
        <f>IF('EIA Imports'!$E653=$A$1,'EIA Imports'!D653,"")</f>
        <v/>
      </c>
    </row>
    <row r="654" spans="1:4">
      <c r="A654">
        <f>IF('EIA Imports'!$E654=$A$1,'EIA Imports'!A654,"")</f>
        <v/>
      </c>
      <c r="C654">
        <f>IF('EIA Imports'!$E654=$A$1,'EIA Imports'!C654,"")</f>
        <v/>
      </c>
      <c r="D654">
        <f>IF('EIA Imports'!$E654=$A$1,'EIA Imports'!D654,"")</f>
        <v/>
      </c>
    </row>
    <row r="655" spans="1:4">
      <c r="A655">
        <f>IF('EIA Imports'!$E655=$A$1,'EIA Imports'!A655,"")</f>
        <v/>
      </c>
      <c r="C655">
        <f>IF('EIA Imports'!$E655=$A$1,'EIA Imports'!C655,"")</f>
        <v/>
      </c>
      <c r="D655">
        <f>IF('EIA Imports'!$E655=$A$1,'EIA Imports'!D655,"")</f>
        <v/>
      </c>
    </row>
    <row r="656" spans="1:4">
      <c r="A656">
        <f>IF('EIA Imports'!$E656=$A$1,'EIA Imports'!A656,"")</f>
        <v/>
      </c>
      <c r="C656">
        <f>IF('EIA Imports'!$E656=$A$1,'EIA Imports'!C656,"")</f>
        <v/>
      </c>
      <c r="D656">
        <f>IF('EIA Imports'!$E656=$A$1,'EIA Imports'!D656,"")</f>
        <v/>
      </c>
    </row>
    <row r="657" spans="1:4">
      <c r="A657">
        <f>IF('EIA Imports'!$E657=$A$1,'EIA Imports'!A657,"")</f>
        <v/>
      </c>
      <c r="C657">
        <f>IF('EIA Imports'!$E657=$A$1,'EIA Imports'!C657,"")</f>
        <v/>
      </c>
      <c r="D657">
        <f>IF('EIA Imports'!$E657=$A$1,'EIA Imports'!D657,"")</f>
        <v/>
      </c>
    </row>
    <row r="658" spans="1:4">
      <c r="A658">
        <f>IF('EIA Imports'!$E658=$A$1,'EIA Imports'!A658,"")</f>
        <v/>
      </c>
      <c r="C658">
        <f>IF('EIA Imports'!$E658=$A$1,'EIA Imports'!C658,"")</f>
        <v/>
      </c>
      <c r="D658">
        <f>IF('EIA Imports'!$E658=$A$1,'EIA Imports'!D658,"")</f>
        <v/>
      </c>
    </row>
    <row r="659" spans="1:4">
      <c r="A659">
        <f>IF('EIA Imports'!$E659=$A$1,'EIA Imports'!A659,"")</f>
        <v/>
      </c>
      <c r="C659">
        <f>IF('EIA Imports'!$E659=$A$1,'EIA Imports'!C659,"")</f>
        <v/>
      </c>
      <c r="D659">
        <f>IF('EIA Imports'!$E659=$A$1,'EIA Imports'!D659,"")</f>
        <v/>
      </c>
    </row>
    <row r="660" spans="1:4">
      <c r="A660">
        <f>IF('EIA Imports'!$E660=$A$1,'EIA Imports'!A660,"")</f>
        <v/>
      </c>
      <c r="C660">
        <f>IF('EIA Imports'!$E660=$A$1,'EIA Imports'!C660,"")</f>
        <v/>
      </c>
      <c r="D660">
        <f>IF('EIA Imports'!$E660=$A$1,'EIA Imports'!D660,"")</f>
        <v/>
      </c>
    </row>
    <row r="661" spans="1:4">
      <c r="A661">
        <f>IF('EIA Imports'!$E661=$A$1,'EIA Imports'!A661,"")</f>
        <v/>
      </c>
      <c r="C661">
        <f>IF('EIA Imports'!$E661=$A$1,'EIA Imports'!C661,"")</f>
        <v/>
      </c>
      <c r="D661">
        <f>IF('EIA Imports'!$E661=$A$1,'EIA Imports'!D661,"")</f>
        <v/>
      </c>
    </row>
    <row r="662" spans="1:4">
      <c r="A662">
        <f>IF('EIA Imports'!$E662=$A$1,'EIA Imports'!A662,"")</f>
        <v/>
      </c>
      <c r="C662">
        <f>IF('EIA Imports'!$E662=$A$1,'EIA Imports'!C662,"")</f>
        <v/>
      </c>
      <c r="D662">
        <f>IF('EIA Imports'!$E662=$A$1,'EIA Imports'!D662,"")</f>
        <v/>
      </c>
    </row>
    <row r="663" spans="1:4">
      <c r="A663">
        <f>IF('EIA Imports'!$E663=$A$1,'EIA Imports'!A663,"")</f>
        <v/>
      </c>
      <c r="C663">
        <f>IF('EIA Imports'!$E663=$A$1,'EIA Imports'!C663,"")</f>
        <v/>
      </c>
      <c r="D663">
        <f>IF('EIA Imports'!$E663=$A$1,'EIA Imports'!D663,"")</f>
        <v/>
      </c>
    </row>
    <row r="664" spans="1:4">
      <c r="A664">
        <f>IF('EIA Imports'!$E664=$A$1,'EIA Imports'!A664,"")</f>
        <v/>
      </c>
      <c r="C664">
        <f>IF('EIA Imports'!$E664=$A$1,'EIA Imports'!C664,"")</f>
        <v/>
      </c>
      <c r="D664">
        <f>IF('EIA Imports'!$E664=$A$1,'EIA Imports'!D664,"")</f>
        <v/>
      </c>
    </row>
    <row r="665" spans="1:4">
      <c r="A665">
        <f>IF('EIA Imports'!$E665=$A$1,'EIA Imports'!A665,"")</f>
        <v/>
      </c>
      <c r="C665">
        <f>IF('EIA Imports'!$E665=$A$1,'EIA Imports'!C665,"")</f>
        <v/>
      </c>
      <c r="D665">
        <f>IF('EIA Imports'!$E665=$A$1,'EIA Imports'!D665,"")</f>
        <v/>
      </c>
    </row>
    <row r="666" spans="1:4">
      <c r="A666">
        <f>IF('EIA Imports'!$E666=$A$1,'EIA Imports'!A666,"")</f>
        <v/>
      </c>
      <c r="C666">
        <f>IF('EIA Imports'!$E666=$A$1,'EIA Imports'!C666,"")</f>
        <v/>
      </c>
      <c r="D666">
        <f>IF('EIA Imports'!$E666=$A$1,'EIA Imports'!D666,"")</f>
        <v/>
      </c>
    </row>
    <row r="667" spans="1:4">
      <c r="A667">
        <f>IF('EIA Imports'!$E667=$A$1,'EIA Imports'!A667,"")</f>
        <v/>
      </c>
      <c r="C667">
        <f>IF('EIA Imports'!$E667=$A$1,'EIA Imports'!C667,"")</f>
        <v/>
      </c>
      <c r="D667">
        <f>IF('EIA Imports'!$E667=$A$1,'EIA Imports'!D667,"")</f>
        <v/>
      </c>
    </row>
    <row r="668" spans="1:4">
      <c r="A668">
        <f>IF('EIA Imports'!$E668=$A$1,'EIA Imports'!A668,"")</f>
        <v/>
      </c>
      <c r="C668">
        <f>IF('EIA Imports'!$E668=$A$1,'EIA Imports'!C668,"")</f>
        <v/>
      </c>
      <c r="D668">
        <f>IF('EIA Imports'!$E668=$A$1,'EIA Imports'!D668,"")</f>
        <v/>
      </c>
    </row>
    <row r="669" spans="1:4">
      <c r="A669">
        <f>IF('EIA Imports'!$E669=$A$1,'EIA Imports'!A669,"")</f>
        <v/>
      </c>
      <c r="C669">
        <f>IF('EIA Imports'!$E669=$A$1,'EIA Imports'!C669,"")</f>
        <v/>
      </c>
      <c r="D669">
        <f>IF('EIA Imports'!$E669=$A$1,'EIA Imports'!D669,"")</f>
        <v/>
      </c>
    </row>
    <row r="670" spans="1:4">
      <c r="A670">
        <f>IF('EIA Imports'!$E670=$A$1,'EIA Imports'!A670,"")</f>
        <v/>
      </c>
      <c r="C670">
        <f>IF('EIA Imports'!$E670=$A$1,'EIA Imports'!C670,"")</f>
        <v/>
      </c>
      <c r="D670">
        <f>IF('EIA Imports'!$E670=$A$1,'EIA Imports'!D670,"")</f>
        <v/>
      </c>
    </row>
    <row r="671" spans="1:4">
      <c r="A671">
        <f>IF('EIA Imports'!$E671=$A$1,'EIA Imports'!A671,"")</f>
        <v/>
      </c>
      <c r="C671">
        <f>IF('EIA Imports'!$E671=$A$1,'EIA Imports'!C671,"")</f>
        <v/>
      </c>
      <c r="D671">
        <f>IF('EIA Imports'!$E671=$A$1,'EIA Imports'!D671,"")</f>
        <v/>
      </c>
    </row>
    <row r="672" spans="1:4">
      <c r="A672">
        <f>IF('EIA Imports'!$E672=$A$1,'EIA Imports'!A672,"")</f>
        <v/>
      </c>
      <c r="C672">
        <f>IF('EIA Imports'!$E672=$A$1,'EIA Imports'!C672,"")</f>
        <v/>
      </c>
      <c r="D672">
        <f>IF('EIA Imports'!$E672=$A$1,'EIA Imports'!D672,"")</f>
        <v/>
      </c>
    </row>
    <row r="673" spans="1:4">
      <c r="A673">
        <f>IF('EIA Imports'!$E673=$A$1,'EIA Imports'!A673,"")</f>
        <v/>
      </c>
      <c r="C673">
        <f>IF('EIA Imports'!$E673=$A$1,'EIA Imports'!C673,"")</f>
        <v/>
      </c>
      <c r="D673">
        <f>IF('EIA Imports'!$E673=$A$1,'EIA Imports'!D673,"")</f>
        <v/>
      </c>
    </row>
    <row r="674" spans="1:4">
      <c r="A674">
        <f>IF('EIA Imports'!$E674=$A$1,'EIA Imports'!A674,"")</f>
        <v/>
      </c>
      <c r="C674">
        <f>IF('EIA Imports'!$E674=$A$1,'EIA Imports'!C674,"")</f>
        <v/>
      </c>
      <c r="D674">
        <f>IF('EIA Imports'!$E674=$A$1,'EIA Imports'!D674,"")</f>
        <v/>
      </c>
    </row>
    <row r="675" spans="1:4">
      <c r="A675">
        <f>IF('EIA Imports'!$E675=$A$1,'EIA Imports'!A675,"")</f>
        <v/>
      </c>
      <c r="C675">
        <f>IF('EIA Imports'!$E675=$A$1,'EIA Imports'!C675,"")</f>
        <v/>
      </c>
      <c r="D675">
        <f>IF('EIA Imports'!$E675=$A$1,'EIA Imports'!D675,"")</f>
        <v/>
      </c>
    </row>
    <row r="676" spans="1:4">
      <c r="A676">
        <f>IF('EIA Imports'!$E676=$A$1,'EIA Imports'!A676,"")</f>
        <v/>
      </c>
      <c r="C676">
        <f>IF('EIA Imports'!$E676=$A$1,'EIA Imports'!C676,"")</f>
        <v/>
      </c>
      <c r="D676">
        <f>IF('EIA Imports'!$E676=$A$1,'EIA Imports'!D676,"")</f>
        <v/>
      </c>
    </row>
    <row r="677" spans="1:4">
      <c r="A677">
        <f>IF('EIA Imports'!$E677=$A$1,'EIA Imports'!A677,"")</f>
        <v/>
      </c>
      <c r="C677">
        <f>IF('EIA Imports'!$E677=$A$1,'EIA Imports'!C677,"")</f>
        <v/>
      </c>
      <c r="D677">
        <f>IF('EIA Imports'!$E677=$A$1,'EIA Imports'!D677,"")</f>
        <v/>
      </c>
    </row>
    <row r="678" spans="1:4">
      <c r="A678">
        <f>IF('EIA Imports'!$E678=$A$1,'EIA Imports'!A678,"")</f>
        <v/>
      </c>
      <c r="C678">
        <f>IF('EIA Imports'!$E678=$A$1,'EIA Imports'!C678,"")</f>
        <v/>
      </c>
      <c r="D678">
        <f>IF('EIA Imports'!$E678=$A$1,'EIA Imports'!D678,"")</f>
        <v/>
      </c>
    </row>
    <row r="679" spans="1:4">
      <c r="A679">
        <f>IF('EIA Imports'!$E679=$A$1,'EIA Imports'!A679,"")</f>
        <v/>
      </c>
      <c r="C679">
        <f>IF('EIA Imports'!$E679=$A$1,'EIA Imports'!C679,"")</f>
        <v/>
      </c>
      <c r="D679">
        <f>IF('EIA Imports'!$E679=$A$1,'EIA Imports'!D679,"")</f>
        <v/>
      </c>
    </row>
    <row r="680" spans="1:4">
      <c r="A680">
        <f>IF('EIA Imports'!$E680=$A$1,'EIA Imports'!A680,"")</f>
        <v/>
      </c>
      <c r="C680">
        <f>IF('EIA Imports'!$E680=$A$1,'EIA Imports'!C680,"")</f>
        <v/>
      </c>
      <c r="D680">
        <f>IF('EIA Imports'!$E680=$A$1,'EIA Imports'!D680,"")</f>
        <v/>
      </c>
    </row>
    <row r="681" spans="1:4">
      <c r="A681">
        <f>IF('EIA Imports'!$E681=$A$1,'EIA Imports'!A681,"")</f>
        <v/>
      </c>
      <c r="C681">
        <f>IF('EIA Imports'!$E681=$A$1,'EIA Imports'!C681,"")</f>
        <v/>
      </c>
      <c r="D681">
        <f>IF('EIA Imports'!$E681=$A$1,'EIA Imports'!D681,"")</f>
        <v/>
      </c>
    </row>
    <row r="682" spans="1:4">
      <c r="A682">
        <f>IF('EIA Imports'!$E682=$A$1,'EIA Imports'!A682,"")</f>
        <v/>
      </c>
      <c r="C682">
        <f>IF('EIA Imports'!$E682=$A$1,'EIA Imports'!C682,"")</f>
        <v/>
      </c>
      <c r="D682">
        <f>IF('EIA Imports'!$E682=$A$1,'EIA Imports'!D682,"")</f>
        <v/>
      </c>
    </row>
    <row r="683" spans="1:4">
      <c r="A683">
        <f>IF('EIA Imports'!$E683=$A$1,'EIA Imports'!A683,"")</f>
        <v/>
      </c>
      <c r="C683">
        <f>IF('EIA Imports'!$E683=$A$1,'EIA Imports'!C683,"")</f>
        <v/>
      </c>
      <c r="D683">
        <f>IF('EIA Imports'!$E683=$A$1,'EIA Imports'!D683,"")</f>
        <v/>
      </c>
    </row>
    <row r="684" spans="1:4">
      <c r="A684">
        <f>IF('EIA Imports'!$E684=$A$1,'EIA Imports'!A684,"")</f>
        <v/>
      </c>
      <c r="C684">
        <f>IF('EIA Imports'!$E684=$A$1,'EIA Imports'!C684,"")</f>
        <v/>
      </c>
      <c r="D684">
        <f>IF('EIA Imports'!$E684=$A$1,'EIA Imports'!D684,"")</f>
        <v/>
      </c>
    </row>
    <row r="685" spans="1:4">
      <c r="A685">
        <f>IF('EIA Imports'!$E685=$A$1,'EIA Imports'!A685,"")</f>
        <v/>
      </c>
      <c r="C685">
        <f>IF('EIA Imports'!$E685=$A$1,'EIA Imports'!C685,"")</f>
        <v/>
      </c>
      <c r="D685">
        <f>IF('EIA Imports'!$E685=$A$1,'EIA Imports'!D685,"")</f>
        <v/>
      </c>
    </row>
    <row r="686" spans="1:4">
      <c r="A686">
        <f>IF('EIA Imports'!$E686=$A$1,'EIA Imports'!A686,"")</f>
        <v/>
      </c>
      <c r="C686">
        <f>IF('EIA Imports'!$E686=$A$1,'EIA Imports'!C686,"")</f>
        <v/>
      </c>
      <c r="D686">
        <f>IF('EIA Imports'!$E686=$A$1,'EIA Imports'!D686,"")</f>
        <v/>
      </c>
    </row>
    <row r="687" spans="1:4">
      <c r="A687">
        <f>IF('EIA Imports'!$E687=$A$1,'EIA Imports'!A687,"")</f>
        <v/>
      </c>
      <c r="C687">
        <f>IF('EIA Imports'!$E687=$A$1,'EIA Imports'!C687,"")</f>
        <v/>
      </c>
      <c r="D687">
        <f>IF('EIA Imports'!$E687=$A$1,'EIA Imports'!D687,"")</f>
        <v/>
      </c>
    </row>
    <row r="688" spans="1:4">
      <c r="A688">
        <f>IF('EIA Imports'!$E688=$A$1,'EIA Imports'!A688,"")</f>
        <v/>
      </c>
      <c r="C688">
        <f>IF('EIA Imports'!$E688=$A$1,'EIA Imports'!C688,"")</f>
        <v/>
      </c>
      <c r="D688">
        <f>IF('EIA Imports'!$E688=$A$1,'EIA Imports'!D688,"")</f>
        <v/>
      </c>
    </row>
    <row r="689" spans="1:4">
      <c r="A689">
        <f>IF('EIA Imports'!$E689=$A$1,'EIA Imports'!A689,"")</f>
        <v/>
      </c>
      <c r="C689">
        <f>IF('EIA Imports'!$E689=$A$1,'EIA Imports'!C689,"")</f>
        <v/>
      </c>
      <c r="D689">
        <f>IF('EIA Imports'!$E689=$A$1,'EIA Imports'!D689,"")</f>
        <v/>
      </c>
    </row>
    <row r="690" spans="1:4">
      <c r="A690">
        <f>IF('EIA Imports'!$E690=$A$1,'EIA Imports'!A690,"")</f>
        <v/>
      </c>
      <c r="C690">
        <f>IF('EIA Imports'!$E690=$A$1,'EIA Imports'!C690,"")</f>
        <v/>
      </c>
      <c r="D690">
        <f>IF('EIA Imports'!$E690=$A$1,'EIA Imports'!D690,"")</f>
        <v/>
      </c>
    </row>
    <row r="691" spans="1:4">
      <c r="A691">
        <f>IF('EIA Imports'!$E691=$A$1,'EIA Imports'!A691,"")</f>
        <v/>
      </c>
      <c r="C691">
        <f>IF('EIA Imports'!$E691=$A$1,'EIA Imports'!C691,"")</f>
        <v/>
      </c>
      <c r="D691">
        <f>IF('EIA Imports'!$E691=$A$1,'EIA Imports'!D691,"")</f>
        <v/>
      </c>
    </row>
    <row r="692" spans="1:4">
      <c r="A692">
        <f>IF('EIA Imports'!$E692=$A$1,'EIA Imports'!A692,"")</f>
        <v/>
      </c>
      <c r="C692">
        <f>IF('EIA Imports'!$E692=$A$1,'EIA Imports'!C692,"")</f>
        <v/>
      </c>
      <c r="D692">
        <f>IF('EIA Imports'!$E692=$A$1,'EIA Imports'!D692,"")</f>
        <v/>
      </c>
    </row>
    <row r="693" spans="1:4">
      <c r="A693">
        <f>IF('EIA Imports'!$E693=$A$1,'EIA Imports'!A693,"")</f>
        <v/>
      </c>
      <c r="C693">
        <f>IF('EIA Imports'!$E693=$A$1,'EIA Imports'!C693,"")</f>
        <v/>
      </c>
      <c r="D693">
        <f>IF('EIA Imports'!$E693=$A$1,'EIA Imports'!D693,"")</f>
        <v/>
      </c>
    </row>
    <row r="694" spans="1:4">
      <c r="A694">
        <f>IF('EIA Imports'!$E694=$A$1,'EIA Imports'!A694,"")</f>
        <v/>
      </c>
      <c r="C694">
        <f>IF('EIA Imports'!$E694=$A$1,'EIA Imports'!C694,"")</f>
        <v/>
      </c>
      <c r="D694">
        <f>IF('EIA Imports'!$E694=$A$1,'EIA Imports'!D694,"")</f>
        <v/>
      </c>
    </row>
    <row r="695" spans="1:4">
      <c r="A695">
        <f>IF('EIA Imports'!$E695=$A$1,'EIA Imports'!A695,"")</f>
        <v/>
      </c>
      <c r="C695">
        <f>IF('EIA Imports'!$E695=$A$1,'EIA Imports'!C695,"")</f>
        <v/>
      </c>
      <c r="D695">
        <f>IF('EIA Imports'!$E695=$A$1,'EIA Imports'!D695,"")</f>
        <v/>
      </c>
    </row>
    <row r="696" spans="1:4">
      <c r="A696">
        <f>IF('EIA Imports'!$E696=$A$1,'EIA Imports'!A696,"")</f>
        <v/>
      </c>
      <c r="C696">
        <f>IF('EIA Imports'!$E696=$A$1,'EIA Imports'!C696,"")</f>
        <v/>
      </c>
      <c r="D696">
        <f>IF('EIA Imports'!$E696=$A$1,'EIA Imports'!D696,"")</f>
        <v/>
      </c>
    </row>
    <row r="697" spans="1:4">
      <c r="A697">
        <f>IF('EIA Imports'!$E697=$A$1,'EIA Imports'!A697,"")</f>
        <v/>
      </c>
      <c r="C697">
        <f>IF('EIA Imports'!$E697=$A$1,'EIA Imports'!C697,"")</f>
        <v/>
      </c>
      <c r="D697">
        <f>IF('EIA Imports'!$E697=$A$1,'EIA Imports'!D697,"")</f>
        <v/>
      </c>
    </row>
    <row r="698" spans="1:4">
      <c r="A698">
        <f>IF('EIA Imports'!$E698=$A$1,'EIA Imports'!A698,"")</f>
        <v/>
      </c>
      <c r="C698">
        <f>IF('EIA Imports'!$E698=$A$1,'EIA Imports'!C698,"")</f>
        <v/>
      </c>
      <c r="D698">
        <f>IF('EIA Imports'!$E698=$A$1,'EIA Imports'!D698,"")</f>
        <v/>
      </c>
    </row>
    <row r="699" spans="1:4">
      <c r="A699">
        <f>IF('EIA Imports'!$E699=$A$1,'EIA Imports'!A699,"")</f>
        <v/>
      </c>
      <c r="C699">
        <f>IF('EIA Imports'!$E699=$A$1,'EIA Imports'!C699,"")</f>
        <v/>
      </c>
      <c r="D699">
        <f>IF('EIA Imports'!$E699=$A$1,'EIA Imports'!D699,"")</f>
        <v/>
      </c>
    </row>
    <row r="700" spans="1:4">
      <c r="A700">
        <f>IF('EIA Imports'!$E700=$A$1,'EIA Imports'!A700,"")</f>
        <v/>
      </c>
      <c r="C700">
        <f>IF('EIA Imports'!$E700=$A$1,'EIA Imports'!C700,"")</f>
        <v/>
      </c>
      <c r="D700">
        <f>IF('EIA Imports'!$E700=$A$1,'EIA Imports'!D700,"")</f>
        <v/>
      </c>
    </row>
    <row r="701" spans="1:4">
      <c r="A701">
        <f>IF('EIA Imports'!$E701=$A$1,'EIA Imports'!A701,"")</f>
        <v/>
      </c>
      <c r="C701">
        <f>IF('EIA Imports'!$E701=$A$1,'EIA Imports'!C701,"")</f>
        <v/>
      </c>
      <c r="D701">
        <f>IF('EIA Imports'!$E701=$A$1,'EIA Imports'!D701,"")</f>
        <v/>
      </c>
    </row>
    <row r="702" spans="1:4">
      <c r="A702">
        <f>IF('EIA Imports'!$E702=$A$1,'EIA Imports'!A702,"")</f>
        <v/>
      </c>
      <c r="C702">
        <f>IF('EIA Imports'!$E702=$A$1,'EIA Imports'!C702,"")</f>
        <v/>
      </c>
      <c r="D702">
        <f>IF('EIA Imports'!$E702=$A$1,'EIA Imports'!D702,"")</f>
        <v/>
      </c>
    </row>
    <row r="703" spans="1:4">
      <c r="A703">
        <f>IF('EIA Imports'!$E703=$A$1,'EIA Imports'!A703,"")</f>
        <v/>
      </c>
      <c r="C703">
        <f>IF('EIA Imports'!$E703=$A$1,'EIA Imports'!C703,"")</f>
        <v/>
      </c>
      <c r="D703">
        <f>IF('EIA Imports'!$E703=$A$1,'EIA Imports'!D703,"")</f>
        <v/>
      </c>
    </row>
    <row r="704" spans="1:4">
      <c r="A704">
        <f>IF('EIA Imports'!$E704=$A$1,'EIA Imports'!A704,"")</f>
        <v/>
      </c>
      <c r="C704">
        <f>IF('EIA Imports'!$E704=$A$1,'EIA Imports'!C704,"")</f>
        <v/>
      </c>
      <c r="D704">
        <f>IF('EIA Imports'!$E704=$A$1,'EIA Imports'!D704,"")</f>
        <v/>
      </c>
    </row>
    <row r="705" spans="1:4">
      <c r="A705">
        <f>IF('EIA Imports'!$E705=$A$1,'EIA Imports'!A705,"")</f>
        <v/>
      </c>
      <c r="C705">
        <f>IF('EIA Imports'!$E705=$A$1,'EIA Imports'!C705,"")</f>
        <v/>
      </c>
      <c r="D705">
        <f>IF('EIA Imports'!$E705=$A$1,'EIA Imports'!D705,"")</f>
        <v/>
      </c>
    </row>
    <row r="706" spans="1:4">
      <c r="A706">
        <f>IF('EIA Imports'!$E706=$A$1,'EIA Imports'!A706,"")</f>
        <v/>
      </c>
      <c r="C706">
        <f>IF('EIA Imports'!$E706=$A$1,'EIA Imports'!C706,"")</f>
        <v/>
      </c>
      <c r="D706">
        <f>IF('EIA Imports'!$E706=$A$1,'EIA Imports'!D706,"")</f>
        <v/>
      </c>
    </row>
    <row r="707" spans="1:4">
      <c r="A707">
        <f>IF('EIA Imports'!$E707=$A$1,'EIA Imports'!A707,"")</f>
        <v/>
      </c>
      <c r="C707">
        <f>IF('EIA Imports'!$E707=$A$1,'EIA Imports'!C707,"")</f>
        <v/>
      </c>
      <c r="D707">
        <f>IF('EIA Imports'!$E707=$A$1,'EIA Imports'!D707,"")</f>
        <v/>
      </c>
    </row>
    <row r="708" spans="1:4">
      <c r="A708">
        <f>IF('EIA Imports'!$E708=$A$1,'EIA Imports'!A708,"")</f>
        <v/>
      </c>
      <c r="C708">
        <f>IF('EIA Imports'!$E708=$A$1,'EIA Imports'!C708,"")</f>
        <v/>
      </c>
      <c r="D708">
        <f>IF('EIA Imports'!$E708=$A$1,'EIA Imports'!D708,"")</f>
        <v/>
      </c>
    </row>
    <row r="709" spans="1:4">
      <c r="A709">
        <f>IF('EIA Imports'!$E709=$A$1,'EIA Imports'!A709,"")</f>
        <v/>
      </c>
      <c r="C709">
        <f>IF('EIA Imports'!$E709=$A$1,'EIA Imports'!C709,"")</f>
        <v/>
      </c>
      <c r="D709">
        <f>IF('EIA Imports'!$E709=$A$1,'EIA Imports'!D709,"")</f>
        <v/>
      </c>
    </row>
    <row r="710" spans="1:4">
      <c r="A710">
        <f>IF('EIA Imports'!$E710=$A$1,'EIA Imports'!A710,"")</f>
        <v/>
      </c>
      <c r="C710">
        <f>IF('EIA Imports'!$E710=$A$1,'EIA Imports'!C710,"")</f>
        <v/>
      </c>
      <c r="D710">
        <f>IF('EIA Imports'!$E710=$A$1,'EIA Imports'!D710,"")</f>
        <v/>
      </c>
    </row>
    <row r="711" spans="1:4">
      <c r="A711">
        <f>IF('EIA Imports'!$E711=$A$1,'EIA Imports'!A711,"")</f>
        <v/>
      </c>
      <c r="C711">
        <f>IF('EIA Imports'!$E711=$A$1,'EIA Imports'!C711,"")</f>
        <v/>
      </c>
      <c r="D711">
        <f>IF('EIA Imports'!$E711=$A$1,'EIA Imports'!D711,"")</f>
        <v/>
      </c>
    </row>
    <row r="712" spans="1:4">
      <c r="A712">
        <f>IF('EIA Imports'!$E712=$A$1,'EIA Imports'!A712,"")</f>
        <v/>
      </c>
      <c r="C712">
        <f>IF('EIA Imports'!$E712=$A$1,'EIA Imports'!C712,"")</f>
        <v/>
      </c>
      <c r="D712">
        <f>IF('EIA Imports'!$E712=$A$1,'EIA Imports'!D712,"")</f>
        <v/>
      </c>
    </row>
    <row r="713" spans="1:4">
      <c r="A713">
        <f>IF('EIA Imports'!$E713=$A$1,'EIA Imports'!A713,"")</f>
        <v/>
      </c>
      <c r="C713">
        <f>IF('EIA Imports'!$E713=$A$1,'EIA Imports'!C713,"")</f>
        <v/>
      </c>
      <c r="D713">
        <f>IF('EIA Imports'!$E713=$A$1,'EIA Imports'!D713,"")</f>
        <v/>
      </c>
    </row>
    <row r="714" spans="1:4">
      <c r="A714">
        <f>IF('EIA Imports'!$E714=$A$1,'EIA Imports'!A714,"")</f>
        <v/>
      </c>
      <c r="C714">
        <f>IF('EIA Imports'!$E714=$A$1,'EIA Imports'!C714,"")</f>
        <v/>
      </c>
      <c r="D714">
        <f>IF('EIA Imports'!$E714=$A$1,'EIA Imports'!D714,"")</f>
        <v/>
      </c>
    </row>
    <row r="715" spans="1:4">
      <c r="A715">
        <f>IF('EIA Imports'!$E715=$A$1,'EIA Imports'!A715,"")</f>
        <v/>
      </c>
      <c r="C715">
        <f>IF('EIA Imports'!$E715=$A$1,'EIA Imports'!C715,"")</f>
        <v/>
      </c>
      <c r="D715">
        <f>IF('EIA Imports'!$E715=$A$1,'EIA Imports'!D715,"")</f>
        <v/>
      </c>
    </row>
    <row r="716" spans="1:4">
      <c r="A716">
        <f>IF('EIA Imports'!$E716=$A$1,'EIA Imports'!A716,"")</f>
        <v/>
      </c>
      <c r="C716">
        <f>IF('EIA Imports'!$E716=$A$1,'EIA Imports'!C716,"")</f>
        <v/>
      </c>
      <c r="D716">
        <f>IF('EIA Imports'!$E716=$A$1,'EIA Imports'!D716,"")</f>
        <v/>
      </c>
    </row>
    <row r="717" spans="1:4">
      <c r="A717">
        <f>IF('EIA Imports'!$E717=$A$1,'EIA Imports'!A717,"")</f>
        <v/>
      </c>
      <c r="C717">
        <f>IF('EIA Imports'!$E717=$A$1,'EIA Imports'!C717,"")</f>
        <v/>
      </c>
      <c r="D717">
        <f>IF('EIA Imports'!$E717=$A$1,'EIA Imports'!D717,"")</f>
        <v/>
      </c>
    </row>
    <row r="718" spans="1:4">
      <c r="A718">
        <f>IF('EIA Imports'!$E718=$A$1,'EIA Imports'!A718,"")</f>
        <v/>
      </c>
      <c r="C718">
        <f>IF('EIA Imports'!$E718=$A$1,'EIA Imports'!C718,"")</f>
        <v/>
      </c>
      <c r="D718">
        <f>IF('EIA Imports'!$E718=$A$1,'EIA Imports'!D718,"")</f>
        <v/>
      </c>
    </row>
    <row r="719" spans="1:4">
      <c r="A719">
        <f>IF('EIA Imports'!$E719=$A$1,'EIA Imports'!A719,"")</f>
        <v/>
      </c>
      <c r="C719">
        <f>IF('EIA Imports'!$E719=$A$1,'EIA Imports'!C719,"")</f>
        <v/>
      </c>
      <c r="D719">
        <f>IF('EIA Imports'!$E719=$A$1,'EIA Imports'!D719,"")</f>
        <v/>
      </c>
    </row>
    <row r="720" spans="1:4">
      <c r="A720">
        <f>IF('EIA Imports'!$E720=$A$1,'EIA Imports'!A720,"")</f>
        <v/>
      </c>
      <c r="C720">
        <f>IF('EIA Imports'!$E720=$A$1,'EIA Imports'!C720,"")</f>
        <v/>
      </c>
      <c r="D720">
        <f>IF('EIA Imports'!$E720=$A$1,'EIA Imports'!D720,"")</f>
        <v/>
      </c>
    </row>
    <row r="721" spans="1:4">
      <c r="A721">
        <f>IF('EIA Imports'!$E721=$A$1,'EIA Imports'!A721,"")</f>
        <v/>
      </c>
      <c r="C721">
        <f>IF('EIA Imports'!$E721=$A$1,'EIA Imports'!C721,"")</f>
        <v/>
      </c>
      <c r="D721">
        <f>IF('EIA Imports'!$E721=$A$1,'EIA Imports'!D721,"")</f>
        <v/>
      </c>
    </row>
    <row r="722" spans="1:4">
      <c r="A722">
        <f>IF('EIA Imports'!$E722=$A$1,'EIA Imports'!A722,"")</f>
        <v/>
      </c>
      <c r="C722">
        <f>IF('EIA Imports'!$E722=$A$1,'EIA Imports'!C722,"")</f>
        <v/>
      </c>
      <c r="D722">
        <f>IF('EIA Imports'!$E722=$A$1,'EIA Imports'!D722,"")</f>
        <v/>
      </c>
    </row>
    <row r="723" spans="1:4">
      <c r="A723">
        <f>IF('EIA Imports'!$E723=$A$1,'EIA Imports'!A723,"")</f>
        <v/>
      </c>
      <c r="C723">
        <f>IF('EIA Imports'!$E723=$A$1,'EIA Imports'!C723,"")</f>
        <v/>
      </c>
      <c r="D723">
        <f>IF('EIA Imports'!$E723=$A$1,'EIA Imports'!D723,"")</f>
        <v/>
      </c>
    </row>
    <row r="724" spans="1:4">
      <c r="A724">
        <f>IF('EIA Imports'!$E724=$A$1,'EIA Imports'!A724,"")</f>
        <v/>
      </c>
      <c r="C724">
        <f>IF('EIA Imports'!$E724=$A$1,'EIA Imports'!C724,"")</f>
        <v/>
      </c>
      <c r="D724">
        <f>IF('EIA Imports'!$E724=$A$1,'EIA Imports'!D724,"")</f>
        <v/>
      </c>
    </row>
    <row r="725" spans="1:4">
      <c r="A725">
        <f>IF('EIA Imports'!$E725=$A$1,'EIA Imports'!A725,"")</f>
        <v/>
      </c>
      <c r="C725">
        <f>IF('EIA Imports'!$E725=$A$1,'EIA Imports'!C725,"")</f>
        <v/>
      </c>
      <c r="D725">
        <f>IF('EIA Imports'!$E725=$A$1,'EIA Imports'!D725,"")</f>
        <v/>
      </c>
    </row>
    <row r="726" spans="1:4">
      <c r="A726">
        <f>IF('EIA Imports'!$E726=$A$1,'EIA Imports'!A726,"")</f>
        <v/>
      </c>
      <c r="C726">
        <f>IF('EIA Imports'!$E726=$A$1,'EIA Imports'!C726,"")</f>
        <v/>
      </c>
      <c r="D726">
        <f>IF('EIA Imports'!$E726=$A$1,'EIA Imports'!D726,"")</f>
        <v/>
      </c>
    </row>
    <row r="727" spans="1:4">
      <c r="A727">
        <f>IF('EIA Imports'!$E727=$A$1,'EIA Imports'!A727,"")</f>
        <v/>
      </c>
      <c r="C727">
        <f>IF('EIA Imports'!$E727=$A$1,'EIA Imports'!C727,"")</f>
        <v/>
      </c>
      <c r="D727">
        <f>IF('EIA Imports'!$E727=$A$1,'EIA Imports'!D727,"")</f>
        <v/>
      </c>
    </row>
    <row r="728" spans="1:4">
      <c r="A728">
        <f>IF('EIA Imports'!$E728=$A$1,'EIA Imports'!A728,"")</f>
        <v/>
      </c>
      <c r="C728">
        <f>IF('EIA Imports'!$E728=$A$1,'EIA Imports'!C728,"")</f>
        <v/>
      </c>
      <c r="D728">
        <f>IF('EIA Imports'!$E728=$A$1,'EIA Imports'!D728,"")</f>
        <v/>
      </c>
    </row>
    <row r="729" spans="1:4">
      <c r="A729">
        <f>IF('EIA Imports'!$E729=$A$1,'EIA Imports'!A729,"")</f>
        <v/>
      </c>
      <c r="C729">
        <f>IF('EIA Imports'!$E729=$A$1,'EIA Imports'!C729,"")</f>
        <v/>
      </c>
      <c r="D729">
        <f>IF('EIA Imports'!$E729=$A$1,'EIA Imports'!D729,"")</f>
        <v/>
      </c>
    </row>
    <row r="730" spans="1:4">
      <c r="A730">
        <f>IF('EIA Imports'!$E730=$A$1,'EIA Imports'!A730,"")</f>
        <v/>
      </c>
      <c r="C730">
        <f>IF('EIA Imports'!$E730=$A$1,'EIA Imports'!C730,"")</f>
        <v/>
      </c>
      <c r="D730">
        <f>IF('EIA Imports'!$E730=$A$1,'EIA Imports'!D730,"")</f>
        <v/>
      </c>
    </row>
    <row r="731" spans="1:4">
      <c r="A731">
        <f>IF('EIA Imports'!$E731=$A$1,'EIA Imports'!A731,"")</f>
        <v/>
      </c>
      <c r="C731">
        <f>IF('EIA Imports'!$E731=$A$1,'EIA Imports'!C731,"")</f>
        <v/>
      </c>
      <c r="D731">
        <f>IF('EIA Imports'!$E731=$A$1,'EIA Imports'!D731,"")</f>
        <v/>
      </c>
    </row>
    <row r="732" spans="1:4">
      <c r="A732">
        <f>IF('EIA Imports'!$E732=$A$1,'EIA Imports'!A732,"")</f>
        <v/>
      </c>
      <c r="C732">
        <f>IF('EIA Imports'!$E732=$A$1,'EIA Imports'!C732,"")</f>
        <v/>
      </c>
      <c r="D732">
        <f>IF('EIA Imports'!$E732=$A$1,'EIA Imports'!D732,"")</f>
        <v/>
      </c>
    </row>
    <row r="733" spans="1:4">
      <c r="A733">
        <f>IF('EIA Imports'!$E733=$A$1,'EIA Imports'!A733,"")</f>
        <v/>
      </c>
      <c r="C733">
        <f>IF('EIA Imports'!$E733=$A$1,'EIA Imports'!C733,"")</f>
        <v/>
      </c>
      <c r="D733">
        <f>IF('EIA Imports'!$E733=$A$1,'EIA Imports'!D733,"")</f>
        <v/>
      </c>
    </row>
    <row r="734" spans="1:4">
      <c r="A734">
        <f>IF('EIA Imports'!$E734=$A$1,'EIA Imports'!A734,"")</f>
        <v/>
      </c>
      <c r="C734">
        <f>IF('EIA Imports'!$E734=$A$1,'EIA Imports'!C734,"")</f>
        <v/>
      </c>
      <c r="D734">
        <f>IF('EIA Imports'!$E734=$A$1,'EIA Imports'!D734,"")</f>
        <v/>
      </c>
    </row>
    <row r="735" spans="1:4">
      <c r="A735">
        <f>IF('EIA Imports'!$E735=$A$1,'EIA Imports'!A735,"")</f>
        <v/>
      </c>
      <c r="C735">
        <f>IF('EIA Imports'!$E735=$A$1,'EIA Imports'!C735,"")</f>
        <v/>
      </c>
      <c r="D735">
        <f>IF('EIA Imports'!$E735=$A$1,'EIA Imports'!D735,"")</f>
        <v/>
      </c>
    </row>
    <row r="736" spans="1:4">
      <c r="A736">
        <f>IF('EIA Imports'!$E736=$A$1,'EIA Imports'!A736,"")</f>
        <v/>
      </c>
      <c r="C736">
        <f>IF('EIA Imports'!$E736=$A$1,'EIA Imports'!C736,"")</f>
        <v/>
      </c>
      <c r="D736">
        <f>IF('EIA Imports'!$E736=$A$1,'EIA Imports'!D736,"")</f>
        <v/>
      </c>
    </row>
    <row r="737" spans="1:4">
      <c r="A737">
        <f>IF('EIA Imports'!$E737=$A$1,'EIA Imports'!A737,"")</f>
        <v/>
      </c>
      <c r="C737">
        <f>IF('EIA Imports'!$E737=$A$1,'EIA Imports'!C737,"")</f>
        <v/>
      </c>
      <c r="D737">
        <f>IF('EIA Imports'!$E737=$A$1,'EIA Imports'!D737,"")</f>
        <v/>
      </c>
    </row>
    <row r="738" spans="1:4">
      <c r="A738">
        <f>IF('EIA Imports'!$E738=$A$1,'EIA Imports'!A738,"")</f>
        <v/>
      </c>
      <c r="C738">
        <f>IF('EIA Imports'!$E738=$A$1,'EIA Imports'!C738,"")</f>
        <v/>
      </c>
      <c r="D738">
        <f>IF('EIA Imports'!$E738=$A$1,'EIA Imports'!D738,"")</f>
        <v/>
      </c>
    </row>
    <row r="739" spans="1:4">
      <c r="A739">
        <f>IF('EIA Imports'!$E739=$A$1,'EIA Imports'!A739,"")</f>
        <v/>
      </c>
      <c r="C739">
        <f>IF('EIA Imports'!$E739=$A$1,'EIA Imports'!C739,"")</f>
        <v/>
      </c>
      <c r="D739">
        <f>IF('EIA Imports'!$E739=$A$1,'EIA Imports'!D739,"")</f>
        <v/>
      </c>
    </row>
    <row r="740" spans="1:4">
      <c r="A740">
        <f>IF('EIA Imports'!$E740=$A$1,'EIA Imports'!A740,"")</f>
        <v/>
      </c>
      <c r="C740">
        <f>IF('EIA Imports'!$E740=$A$1,'EIA Imports'!C740,"")</f>
        <v/>
      </c>
      <c r="D740">
        <f>IF('EIA Imports'!$E740=$A$1,'EIA Imports'!D740,"")</f>
        <v/>
      </c>
    </row>
    <row r="741" spans="1:4">
      <c r="A741">
        <f>IF('EIA Imports'!$E741=$A$1,'EIA Imports'!A741,"")</f>
        <v/>
      </c>
      <c r="C741">
        <f>IF('EIA Imports'!$E741=$A$1,'EIA Imports'!C741,"")</f>
        <v/>
      </c>
      <c r="D741">
        <f>IF('EIA Imports'!$E741=$A$1,'EIA Imports'!D741,"")</f>
        <v/>
      </c>
    </row>
    <row r="742" spans="1:4">
      <c r="A742">
        <f>IF('EIA Imports'!$E742=$A$1,'EIA Imports'!A742,"")</f>
        <v/>
      </c>
      <c r="C742">
        <f>IF('EIA Imports'!$E742=$A$1,'EIA Imports'!C742,"")</f>
        <v/>
      </c>
      <c r="D742">
        <f>IF('EIA Imports'!$E742=$A$1,'EIA Imports'!D742,"")</f>
        <v/>
      </c>
    </row>
    <row r="743" spans="1:4">
      <c r="A743">
        <f>IF('EIA Imports'!$E743=$A$1,'EIA Imports'!A743,"")</f>
        <v/>
      </c>
      <c r="C743">
        <f>IF('EIA Imports'!$E743=$A$1,'EIA Imports'!C743,"")</f>
        <v/>
      </c>
      <c r="D743">
        <f>IF('EIA Imports'!$E743=$A$1,'EIA Imports'!D743,"")</f>
        <v/>
      </c>
    </row>
    <row r="744" spans="1:4">
      <c r="A744">
        <f>IF('EIA Imports'!$E744=$A$1,'EIA Imports'!A744,"")</f>
        <v/>
      </c>
      <c r="C744">
        <f>IF('EIA Imports'!$E744=$A$1,'EIA Imports'!C744,"")</f>
        <v/>
      </c>
      <c r="D744">
        <f>IF('EIA Imports'!$E744=$A$1,'EIA Imports'!D744,"")</f>
        <v/>
      </c>
    </row>
    <row r="745" spans="1:4">
      <c r="A745">
        <f>IF('EIA Imports'!$E745=$A$1,'EIA Imports'!A745,"")</f>
        <v/>
      </c>
      <c r="C745">
        <f>IF('EIA Imports'!$E745=$A$1,'EIA Imports'!C745,"")</f>
        <v/>
      </c>
      <c r="D745">
        <f>IF('EIA Imports'!$E745=$A$1,'EIA Imports'!D745,"")</f>
        <v/>
      </c>
    </row>
    <row r="746" spans="1:4">
      <c r="A746">
        <f>IF('EIA Imports'!$E746=$A$1,'EIA Imports'!A746,"")</f>
        <v/>
      </c>
      <c r="C746">
        <f>IF('EIA Imports'!$E746=$A$1,'EIA Imports'!C746,"")</f>
        <v/>
      </c>
      <c r="D746">
        <f>IF('EIA Imports'!$E746=$A$1,'EIA Imports'!D746,"")</f>
        <v/>
      </c>
    </row>
    <row r="747" spans="1:4">
      <c r="A747">
        <f>IF('EIA Imports'!$E747=$A$1,'EIA Imports'!A747,"")</f>
        <v/>
      </c>
      <c r="C747">
        <f>IF('EIA Imports'!$E747=$A$1,'EIA Imports'!C747,"")</f>
        <v/>
      </c>
      <c r="D747">
        <f>IF('EIA Imports'!$E747=$A$1,'EIA Imports'!D747,"")</f>
        <v/>
      </c>
    </row>
    <row r="748" spans="1:4">
      <c r="A748">
        <f>IF('EIA Imports'!$E748=$A$1,'EIA Imports'!A748,"")</f>
        <v/>
      </c>
      <c r="C748">
        <f>IF('EIA Imports'!$E748=$A$1,'EIA Imports'!C748,"")</f>
        <v/>
      </c>
      <c r="D748">
        <f>IF('EIA Imports'!$E748=$A$1,'EIA Imports'!D748,"")</f>
        <v/>
      </c>
    </row>
    <row r="749" spans="1:4">
      <c r="A749">
        <f>IF('EIA Imports'!$E749=$A$1,'EIA Imports'!A749,"")</f>
        <v/>
      </c>
      <c r="C749">
        <f>IF('EIA Imports'!$E749=$A$1,'EIA Imports'!C749,"")</f>
        <v/>
      </c>
      <c r="D749">
        <f>IF('EIA Imports'!$E749=$A$1,'EIA Imports'!D749,"")</f>
        <v/>
      </c>
    </row>
    <row r="750" spans="1:4">
      <c r="A750">
        <f>IF('EIA Imports'!$E750=$A$1,'EIA Imports'!A750,"")</f>
        <v/>
      </c>
      <c r="C750">
        <f>IF('EIA Imports'!$E750=$A$1,'EIA Imports'!C750,"")</f>
        <v/>
      </c>
      <c r="D750">
        <f>IF('EIA Imports'!$E750=$A$1,'EIA Imports'!D750,"")</f>
        <v/>
      </c>
    </row>
    <row r="751" spans="1:4">
      <c r="A751">
        <f>IF('EIA Imports'!$E751=$A$1,'EIA Imports'!A751,"")</f>
        <v/>
      </c>
      <c r="C751">
        <f>IF('EIA Imports'!$E751=$A$1,'EIA Imports'!C751,"")</f>
        <v/>
      </c>
      <c r="D751">
        <f>IF('EIA Imports'!$E751=$A$1,'EIA Imports'!D751,"")</f>
        <v/>
      </c>
    </row>
    <row r="752" spans="1:4">
      <c r="A752">
        <f>IF('EIA Imports'!$E752=$A$1,'EIA Imports'!A752,"")</f>
        <v/>
      </c>
      <c r="C752">
        <f>IF('EIA Imports'!$E752=$A$1,'EIA Imports'!C752,"")</f>
        <v/>
      </c>
      <c r="D752">
        <f>IF('EIA Imports'!$E752=$A$1,'EIA Imports'!D752,"")</f>
        <v/>
      </c>
    </row>
    <row r="753" spans="1:4">
      <c r="A753">
        <f>IF('EIA Imports'!$E753=$A$1,'EIA Imports'!A753,"")</f>
        <v/>
      </c>
      <c r="C753">
        <f>IF('EIA Imports'!$E753=$A$1,'EIA Imports'!C753,"")</f>
        <v/>
      </c>
      <c r="D753">
        <f>IF('EIA Imports'!$E753=$A$1,'EIA Imports'!D753,"")</f>
        <v/>
      </c>
    </row>
    <row r="754" spans="1:4">
      <c r="A754">
        <f>IF('EIA Imports'!$E754=$A$1,'EIA Imports'!A754,"")</f>
        <v/>
      </c>
      <c r="C754">
        <f>IF('EIA Imports'!$E754=$A$1,'EIA Imports'!C754,"")</f>
        <v/>
      </c>
      <c r="D754">
        <f>IF('EIA Imports'!$E754=$A$1,'EIA Imports'!D754,"")</f>
        <v/>
      </c>
    </row>
    <row r="755" spans="1:4">
      <c r="A755">
        <f>IF('EIA Imports'!$E755=$A$1,'EIA Imports'!A755,"")</f>
        <v/>
      </c>
      <c r="C755">
        <f>IF('EIA Imports'!$E755=$A$1,'EIA Imports'!C755,"")</f>
        <v/>
      </c>
      <c r="D755">
        <f>IF('EIA Imports'!$E755=$A$1,'EIA Imports'!D755,"")</f>
        <v/>
      </c>
    </row>
    <row r="756" spans="1:4">
      <c r="A756">
        <f>IF('EIA Imports'!$E756=$A$1,'EIA Imports'!A756,"")</f>
        <v/>
      </c>
      <c r="C756">
        <f>IF('EIA Imports'!$E756=$A$1,'EIA Imports'!C756,"")</f>
        <v/>
      </c>
      <c r="D756">
        <f>IF('EIA Imports'!$E756=$A$1,'EIA Imports'!D756,"")</f>
        <v/>
      </c>
    </row>
    <row r="757" spans="1:4">
      <c r="A757">
        <f>IF('EIA Imports'!$E757=$A$1,'EIA Imports'!A757,"")</f>
        <v/>
      </c>
      <c r="C757">
        <f>IF('EIA Imports'!$E757=$A$1,'EIA Imports'!C757,"")</f>
        <v/>
      </c>
      <c r="D757">
        <f>IF('EIA Imports'!$E757=$A$1,'EIA Imports'!D757,"")</f>
        <v/>
      </c>
    </row>
    <row r="758" spans="1:4">
      <c r="A758">
        <f>IF('EIA Imports'!$E758=$A$1,'EIA Imports'!A758,"")</f>
        <v/>
      </c>
      <c r="C758">
        <f>IF('EIA Imports'!$E758=$A$1,'EIA Imports'!C758,"")</f>
        <v/>
      </c>
      <c r="D758">
        <f>IF('EIA Imports'!$E758=$A$1,'EIA Imports'!D758,"")</f>
        <v/>
      </c>
    </row>
    <row r="759" spans="1:4">
      <c r="A759">
        <f>IF('EIA Imports'!$E759=$A$1,'EIA Imports'!A759,"")</f>
        <v/>
      </c>
      <c r="C759">
        <f>IF('EIA Imports'!$E759=$A$1,'EIA Imports'!C759,"")</f>
        <v/>
      </c>
      <c r="D759">
        <f>IF('EIA Imports'!$E759=$A$1,'EIA Imports'!D759,"")</f>
        <v/>
      </c>
    </row>
    <row r="760" spans="1:4">
      <c r="A760">
        <f>IF('EIA Imports'!$E760=$A$1,'EIA Imports'!A760,"")</f>
        <v/>
      </c>
      <c r="C760">
        <f>IF('EIA Imports'!$E760=$A$1,'EIA Imports'!C760,"")</f>
        <v/>
      </c>
      <c r="D760">
        <f>IF('EIA Imports'!$E760=$A$1,'EIA Imports'!D760,"")</f>
        <v/>
      </c>
    </row>
    <row r="761" spans="1:4">
      <c r="A761">
        <f>IF('EIA Imports'!$E761=$A$1,'EIA Imports'!A761,"")</f>
        <v/>
      </c>
      <c r="C761">
        <f>IF('EIA Imports'!$E761=$A$1,'EIA Imports'!C761,"")</f>
        <v/>
      </c>
      <c r="D761">
        <f>IF('EIA Imports'!$E761=$A$1,'EIA Imports'!D761,"")</f>
        <v/>
      </c>
    </row>
    <row r="762" spans="1:4">
      <c r="A762">
        <f>IF('EIA Imports'!$E762=$A$1,'EIA Imports'!A762,"")</f>
        <v/>
      </c>
      <c r="C762">
        <f>IF('EIA Imports'!$E762=$A$1,'EIA Imports'!C762,"")</f>
        <v/>
      </c>
      <c r="D762">
        <f>IF('EIA Imports'!$E762=$A$1,'EIA Imports'!D762,"")</f>
        <v/>
      </c>
    </row>
    <row r="763" spans="1:4">
      <c r="A763">
        <f>IF('EIA Imports'!$E763=$A$1,'EIA Imports'!A763,"")</f>
        <v/>
      </c>
      <c r="C763">
        <f>IF('EIA Imports'!$E763=$A$1,'EIA Imports'!C763,"")</f>
        <v/>
      </c>
      <c r="D763">
        <f>IF('EIA Imports'!$E763=$A$1,'EIA Imports'!D763,"")</f>
        <v/>
      </c>
    </row>
    <row r="764" spans="1:4">
      <c r="A764">
        <f>IF('EIA Imports'!$E764=$A$1,'EIA Imports'!A764,"")</f>
        <v/>
      </c>
      <c r="C764">
        <f>IF('EIA Imports'!$E764=$A$1,'EIA Imports'!C764,"")</f>
        <v/>
      </c>
      <c r="D764">
        <f>IF('EIA Imports'!$E764=$A$1,'EIA Imports'!D764,"")</f>
        <v/>
      </c>
    </row>
    <row r="765" spans="1:4">
      <c r="A765">
        <f>IF('EIA Imports'!$E765=$A$1,'EIA Imports'!A765,"")</f>
        <v/>
      </c>
      <c r="C765">
        <f>IF('EIA Imports'!$E765=$A$1,'EIA Imports'!C765,"")</f>
        <v/>
      </c>
      <c r="D765">
        <f>IF('EIA Imports'!$E765=$A$1,'EIA Imports'!D765,"")</f>
        <v/>
      </c>
    </row>
    <row r="766" spans="1:4">
      <c r="A766">
        <f>IF('EIA Imports'!$E766=$A$1,'EIA Imports'!A766,"")</f>
        <v/>
      </c>
      <c r="C766">
        <f>IF('EIA Imports'!$E766=$A$1,'EIA Imports'!C766,"")</f>
        <v/>
      </c>
      <c r="D766">
        <f>IF('EIA Imports'!$E766=$A$1,'EIA Imports'!D766,"")</f>
        <v/>
      </c>
    </row>
    <row r="767" spans="1:4">
      <c r="A767">
        <f>IF('EIA Imports'!$E767=$A$1,'EIA Imports'!A767,"")</f>
        <v/>
      </c>
      <c r="C767">
        <f>IF('EIA Imports'!$E767=$A$1,'EIA Imports'!C767,"")</f>
        <v/>
      </c>
      <c r="D767">
        <f>IF('EIA Imports'!$E767=$A$1,'EIA Imports'!D767,"")</f>
        <v/>
      </c>
    </row>
    <row r="768" spans="1:4">
      <c r="A768">
        <f>IF('EIA Imports'!$E768=$A$1,'EIA Imports'!A768,"")</f>
        <v/>
      </c>
      <c r="C768">
        <f>IF('EIA Imports'!$E768=$A$1,'EIA Imports'!C768,"")</f>
        <v/>
      </c>
      <c r="D768">
        <f>IF('EIA Imports'!$E768=$A$1,'EIA Imports'!D768,"")</f>
        <v/>
      </c>
    </row>
    <row r="769" spans="1:4">
      <c r="A769">
        <f>IF('EIA Imports'!$E769=$A$1,'EIA Imports'!A769,"")</f>
        <v/>
      </c>
      <c r="C769">
        <f>IF('EIA Imports'!$E769=$A$1,'EIA Imports'!C769,"")</f>
        <v/>
      </c>
      <c r="D769">
        <f>IF('EIA Imports'!$E769=$A$1,'EIA Imports'!D769,"")</f>
        <v/>
      </c>
    </row>
    <row r="770" spans="1:4">
      <c r="A770">
        <f>IF('EIA Imports'!$E770=$A$1,'EIA Imports'!A770,"")</f>
        <v/>
      </c>
      <c r="C770">
        <f>IF('EIA Imports'!$E770=$A$1,'EIA Imports'!C770,"")</f>
        <v/>
      </c>
      <c r="D770">
        <f>IF('EIA Imports'!$E770=$A$1,'EIA Imports'!D770,"")</f>
        <v/>
      </c>
    </row>
    <row r="771" spans="1:4">
      <c r="A771">
        <f>IF('EIA Imports'!$E771=$A$1,'EIA Imports'!A771,"")</f>
        <v/>
      </c>
      <c r="C771">
        <f>IF('EIA Imports'!$E771=$A$1,'EIA Imports'!C771,"")</f>
        <v/>
      </c>
      <c r="D771">
        <f>IF('EIA Imports'!$E771=$A$1,'EIA Imports'!D771,"")</f>
        <v/>
      </c>
    </row>
    <row r="772" spans="1:4">
      <c r="A772">
        <f>IF('EIA Imports'!$E772=$A$1,'EIA Imports'!A772,"")</f>
        <v/>
      </c>
      <c r="C772">
        <f>IF('EIA Imports'!$E772=$A$1,'EIA Imports'!C772,"")</f>
        <v/>
      </c>
      <c r="D772">
        <f>IF('EIA Imports'!$E772=$A$1,'EIA Imports'!D772,"")</f>
        <v/>
      </c>
    </row>
    <row r="773" spans="1:4">
      <c r="A773">
        <f>IF('EIA Imports'!$E773=$A$1,'EIA Imports'!A773,"")</f>
        <v/>
      </c>
      <c r="C773">
        <f>IF('EIA Imports'!$E773=$A$1,'EIA Imports'!C773,"")</f>
        <v/>
      </c>
      <c r="D773">
        <f>IF('EIA Imports'!$E773=$A$1,'EIA Imports'!D773,"")</f>
        <v/>
      </c>
    </row>
    <row r="774" spans="1:4">
      <c r="A774">
        <f>IF('EIA Imports'!$E774=$A$1,'EIA Imports'!A774,"")</f>
        <v/>
      </c>
      <c r="C774">
        <f>IF('EIA Imports'!$E774=$A$1,'EIA Imports'!C774,"")</f>
        <v/>
      </c>
      <c r="D774">
        <f>IF('EIA Imports'!$E774=$A$1,'EIA Imports'!D774,"")</f>
        <v/>
      </c>
    </row>
    <row r="775" spans="1:4">
      <c r="A775">
        <f>IF('EIA Imports'!$E775=$A$1,'EIA Imports'!A775,"")</f>
        <v/>
      </c>
      <c r="C775">
        <f>IF('EIA Imports'!$E775=$A$1,'EIA Imports'!C775,"")</f>
        <v/>
      </c>
      <c r="D775">
        <f>IF('EIA Imports'!$E775=$A$1,'EIA Imports'!D775,"")</f>
        <v/>
      </c>
    </row>
    <row r="776" spans="1:4">
      <c r="A776">
        <f>IF('EIA Imports'!$E776=$A$1,'EIA Imports'!A776,"")</f>
        <v/>
      </c>
      <c r="C776">
        <f>IF('EIA Imports'!$E776=$A$1,'EIA Imports'!C776,"")</f>
        <v/>
      </c>
      <c r="D776">
        <f>IF('EIA Imports'!$E776=$A$1,'EIA Imports'!D776,"")</f>
        <v/>
      </c>
    </row>
    <row r="777" spans="1:4">
      <c r="A777">
        <f>IF('EIA Imports'!$E777=$A$1,'EIA Imports'!A777,"")</f>
        <v/>
      </c>
      <c r="C777">
        <f>IF('EIA Imports'!$E777=$A$1,'EIA Imports'!C777,"")</f>
        <v/>
      </c>
      <c r="D777">
        <f>IF('EIA Imports'!$E777=$A$1,'EIA Imports'!D777,"")</f>
        <v/>
      </c>
    </row>
    <row r="778" spans="1:4">
      <c r="A778">
        <f>IF('EIA Imports'!$E778=$A$1,'EIA Imports'!A778,"")</f>
        <v/>
      </c>
      <c r="C778">
        <f>IF('EIA Imports'!$E778=$A$1,'EIA Imports'!C778,"")</f>
        <v/>
      </c>
      <c r="D778">
        <f>IF('EIA Imports'!$E778=$A$1,'EIA Imports'!D778,"")</f>
        <v/>
      </c>
    </row>
    <row r="779" spans="1:4">
      <c r="A779">
        <f>IF('EIA Imports'!$E779=$A$1,'EIA Imports'!A779,"")</f>
        <v/>
      </c>
      <c r="C779">
        <f>IF('EIA Imports'!$E779=$A$1,'EIA Imports'!C779,"")</f>
        <v/>
      </c>
      <c r="D779">
        <f>IF('EIA Imports'!$E779=$A$1,'EIA Imports'!D779,"")</f>
        <v/>
      </c>
    </row>
    <row r="780" spans="1:4">
      <c r="A780">
        <f>IF('EIA Imports'!$E780=$A$1,'EIA Imports'!A780,"")</f>
        <v/>
      </c>
      <c r="C780">
        <f>IF('EIA Imports'!$E780=$A$1,'EIA Imports'!C780,"")</f>
        <v/>
      </c>
      <c r="D780">
        <f>IF('EIA Imports'!$E780=$A$1,'EIA Imports'!D780,"")</f>
        <v/>
      </c>
    </row>
    <row r="781" spans="1:4">
      <c r="A781">
        <f>IF('EIA Imports'!$E781=$A$1,'EIA Imports'!A781,"")</f>
        <v/>
      </c>
      <c r="C781">
        <f>IF('EIA Imports'!$E781=$A$1,'EIA Imports'!C781,"")</f>
        <v/>
      </c>
      <c r="D781">
        <f>IF('EIA Imports'!$E781=$A$1,'EIA Imports'!D781,"")</f>
        <v/>
      </c>
    </row>
    <row r="782" spans="1:4">
      <c r="A782">
        <f>IF('EIA Imports'!$E782=$A$1,'EIA Imports'!A782,"")</f>
        <v/>
      </c>
      <c r="C782">
        <f>IF('EIA Imports'!$E782=$A$1,'EIA Imports'!C782,"")</f>
        <v/>
      </c>
      <c r="D782">
        <f>IF('EIA Imports'!$E782=$A$1,'EIA Imports'!D782,"")</f>
        <v/>
      </c>
    </row>
    <row r="783" spans="1:4">
      <c r="A783">
        <f>IF('EIA Imports'!$E783=$A$1,'EIA Imports'!A783,"")</f>
        <v/>
      </c>
      <c r="C783">
        <f>IF('EIA Imports'!$E783=$A$1,'EIA Imports'!C783,"")</f>
        <v/>
      </c>
      <c r="D783">
        <f>IF('EIA Imports'!$E783=$A$1,'EIA Imports'!D783,"")</f>
        <v/>
      </c>
    </row>
    <row r="784" spans="1:4">
      <c r="A784">
        <f>IF('EIA Imports'!$E784=$A$1,'EIA Imports'!A784,"")</f>
        <v/>
      </c>
      <c r="C784">
        <f>IF('EIA Imports'!$E784=$A$1,'EIA Imports'!C784,"")</f>
        <v/>
      </c>
      <c r="D784">
        <f>IF('EIA Imports'!$E784=$A$1,'EIA Imports'!D784,"")</f>
        <v/>
      </c>
    </row>
    <row r="785" spans="1:4">
      <c r="A785">
        <f>IF('EIA Imports'!$E785=$A$1,'EIA Imports'!A785,"")</f>
        <v/>
      </c>
      <c r="C785">
        <f>IF('EIA Imports'!$E785=$A$1,'EIA Imports'!C785,"")</f>
        <v/>
      </c>
      <c r="D785">
        <f>IF('EIA Imports'!$E785=$A$1,'EIA Imports'!D785,"")</f>
        <v/>
      </c>
    </row>
    <row r="786" spans="1:4">
      <c r="A786">
        <f>IF('EIA Imports'!$E786=$A$1,'EIA Imports'!A786,"")</f>
        <v/>
      </c>
      <c r="C786">
        <f>IF('EIA Imports'!$E786=$A$1,'EIA Imports'!C786,"")</f>
        <v/>
      </c>
      <c r="D786">
        <f>IF('EIA Imports'!$E786=$A$1,'EIA Imports'!D786,"")</f>
        <v/>
      </c>
    </row>
    <row r="787" spans="1:4">
      <c r="A787">
        <f>IF('EIA Imports'!$E787=$A$1,'EIA Imports'!A787,"")</f>
        <v/>
      </c>
      <c r="C787">
        <f>IF('EIA Imports'!$E787=$A$1,'EIA Imports'!C787,"")</f>
        <v/>
      </c>
      <c r="D787">
        <f>IF('EIA Imports'!$E787=$A$1,'EIA Imports'!D787,"")</f>
        <v/>
      </c>
    </row>
    <row r="788" spans="1:4">
      <c r="A788">
        <f>IF('EIA Imports'!$E788=$A$1,'EIA Imports'!A788,"")</f>
        <v/>
      </c>
      <c r="C788">
        <f>IF('EIA Imports'!$E788=$A$1,'EIA Imports'!C788,"")</f>
        <v/>
      </c>
      <c r="D788">
        <f>IF('EIA Imports'!$E788=$A$1,'EIA Imports'!D788,"")</f>
        <v/>
      </c>
    </row>
    <row r="789" spans="1:4">
      <c r="A789">
        <f>IF('EIA Imports'!$E789=$A$1,'EIA Imports'!A789,"")</f>
        <v/>
      </c>
      <c r="C789">
        <f>IF('EIA Imports'!$E789=$A$1,'EIA Imports'!C789,"")</f>
        <v/>
      </c>
      <c r="D789">
        <f>IF('EIA Imports'!$E789=$A$1,'EIA Imports'!D789,"")</f>
        <v/>
      </c>
    </row>
    <row r="790" spans="1:4">
      <c r="A790">
        <f>IF('EIA Imports'!$E790=$A$1,'EIA Imports'!A790,"")</f>
        <v/>
      </c>
      <c r="C790">
        <f>IF('EIA Imports'!$E790=$A$1,'EIA Imports'!C790,"")</f>
        <v/>
      </c>
      <c r="D790">
        <f>IF('EIA Imports'!$E790=$A$1,'EIA Imports'!D790,"")</f>
        <v/>
      </c>
    </row>
    <row r="791" spans="1:4">
      <c r="A791">
        <f>IF('EIA Imports'!$E791=$A$1,'EIA Imports'!A791,"")</f>
        <v/>
      </c>
      <c r="C791">
        <f>IF('EIA Imports'!$E791=$A$1,'EIA Imports'!C791,"")</f>
        <v/>
      </c>
      <c r="D791">
        <f>IF('EIA Imports'!$E791=$A$1,'EIA Imports'!D791,"")</f>
        <v/>
      </c>
    </row>
    <row r="792" spans="1:4">
      <c r="A792">
        <f>IF('EIA Imports'!$E792=$A$1,'EIA Imports'!A792,"")</f>
        <v/>
      </c>
      <c r="C792">
        <f>IF('EIA Imports'!$E792=$A$1,'EIA Imports'!C792,"")</f>
        <v/>
      </c>
      <c r="D792">
        <f>IF('EIA Imports'!$E792=$A$1,'EIA Imports'!D792,"")</f>
        <v/>
      </c>
    </row>
    <row r="793" spans="1:4">
      <c r="A793">
        <f>IF('EIA Imports'!$E793=$A$1,'EIA Imports'!A793,"")</f>
        <v/>
      </c>
      <c r="C793">
        <f>IF('EIA Imports'!$E793=$A$1,'EIA Imports'!C793,"")</f>
        <v/>
      </c>
      <c r="D793">
        <f>IF('EIA Imports'!$E793=$A$1,'EIA Imports'!D793,"")</f>
        <v/>
      </c>
    </row>
    <row r="794" spans="1:4">
      <c r="A794">
        <f>IF('EIA Imports'!$E794=$A$1,'EIA Imports'!A794,"")</f>
        <v/>
      </c>
      <c r="C794">
        <f>IF('EIA Imports'!$E794=$A$1,'EIA Imports'!C794,"")</f>
        <v/>
      </c>
      <c r="D794">
        <f>IF('EIA Imports'!$E794=$A$1,'EIA Imports'!D794,"")</f>
        <v/>
      </c>
    </row>
    <row r="795" spans="1:4">
      <c r="A795">
        <f>IF('EIA Imports'!$E795=$A$1,'EIA Imports'!A795,"")</f>
        <v/>
      </c>
      <c r="C795">
        <f>IF('EIA Imports'!$E795=$A$1,'EIA Imports'!C795,"")</f>
        <v/>
      </c>
      <c r="D795">
        <f>IF('EIA Imports'!$E795=$A$1,'EIA Imports'!D795,"")</f>
        <v/>
      </c>
    </row>
    <row r="796" spans="1:4">
      <c r="A796">
        <f>IF('EIA Imports'!$E796=$A$1,'EIA Imports'!A796,"")</f>
        <v/>
      </c>
      <c r="C796">
        <f>IF('EIA Imports'!$E796=$A$1,'EIA Imports'!C796,"")</f>
        <v/>
      </c>
      <c r="D796">
        <f>IF('EIA Imports'!$E796=$A$1,'EIA Imports'!D796,"")</f>
        <v/>
      </c>
    </row>
    <row r="797" spans="1:4">
      <c r="A797">
        <f>IF('EIA Imports'!$E797=$A$1,'EIA Imports'!A797,"")</f>
        <v/>
      </c>
      <c r="C797">
        <f>IF('EIA Imports'!$E797=$A$1,'EIA Imports'!C797,"")</f>
        <v/>
      </c>
      <c r="D797">
        <f>IF('EIA Imports'!$E797=$A$1,'EIA Imports'!D797,"")</f>
        <v/>
      </c>
    </row>
    <row r="798" spans="1:4">
      <c r="A798">
        <f>IF('EIA Imports'!$E798=$A$1,'EIA Imports'!A798,"")</f>
        <v/>
      </c>
      <c r="C798">
        <f>IF('EIA Imports'!$E798=$A$1,'EIA Imports'!C798,"")</f>
        <v/>
      </c>
      <c r="D798">
        <f>IF('EIA Imports'!$E798=$A$1,'EIA Imports'!D798,"")</f>
        <v/>
      </c>
    </row>
    <row r="799" spans="1:4">
      <c r="A799">
        <f>IF('EIA Imports'!$E799=$A$1,'EIA Imports'!A799,"")</f>
        <v/>
      </c>
      <c r="C799">
        <f>IF('EIA Imports'!$E799=$A$1,'EIA Imports'!C799,"")</f>
        <v/>
      </c>
      <c r="D799">
        <f>IF('EIA Imports'!$E799=$A$1,'EIA Imports'!D799,"")</f>
        <v/>
      </c>
    </row>
    <row r="800" spans="1:4">
      <c r="A800">
        <f>IF('EIA Imports'!$E800=$A$1,'EIA Imports'!A800,"")</f>
        <v/>
      </c>
      <c r="C800">
        <f>IF('EIA Imports'!$E800=$A$1,'EIA Imports'!C800,"")</f>
        <v/>
      </c>
      <c r="D800">
        <f>IF('EIA Imports'!$E800=$A$1,'EIA Imports'!D800,"")</f>
        <v/>
      </c>
    </row>
    <row r="801" spans="1:4">
      <c r="A801">
        <f>IF('EIA Imports'!$E801=$A$1,'EIA Imports'!A801,"")</f>
        <v/>
      </c>
      <c r="C801">
        <f>IF('EIA Imports'!$E801=$A$1,'EIA Imports'!C801,"")</f>
        <v/>
      </c>
      <c r="D801">
        <f>IF('EIA Imports'!$E801=$A$1,'EIA Imports'!D801,"")</f>
        <v/>
      </c>
    </row>
    <row r="802" spans="1:4">
      <c r="A802">
        <f>IF('EIA Imports'!$E802=$A$1,'EIA Imports'!A802,"")</f>
        <v/>
      </c>
      <c r="C802">
        <f>IF('EIA Imports'!$E802=$A$1,'EIA Imports'!C802,"")</f>
        <v/>
      </c>
      <c r="D802">
        <f>IF('EIA Imports'!$E802=$A$1,'EIA Imports'!D802,"")</f>
        <v/>
      </c>
    </row>
    <row r="803" spans="1:4">
      <c r="A803">
        <f>IF('EIA Imports'!$E803=$A$1,'EIA Imports'!A803,"")</f>
        <v/>
      </c>
      <c r="C803">
        <f>IF('EIA Imports'!$E803=$A$1,'EIA Imports'!C803,"")</f>
        <v/>
      </c>
      <c r="D803">
        <f>IF('EIA Imports'!$E803=$A$1,'EIA Imports'!D803,"")</f>
        <v/>
      </c>
    </row>
    <row r="804" spans="1:4">
      <c r="A804">
        <f>IF('EIA Imports'!$E804=$A$1,'EIA Imports'!A804,"")</f>
        <v/>
      </c>
      <c r="C804">
        <f>IF('EIA Imports'!$E804=$A$1,'EIA Imports'!C804,"")</f>
        <v/>
      </c>
      <c r="D804">
        <f>IF('EIA Imports'!$E804=$A$1,'EIA Imports'!D804,"")</f>
        <v/>
      </c>
    </row>
    <row r="805" spans="1:4">
      <c r="A805">
        <f>IF('EIA Imports'!$E805=$A$1,'EIA Imports'!A805,"")</f>
        <v/>
      </c>
      <c r="C805">
        <f>IF('EIA Imports'!$E805=$A$1,'EIA Imports'!C805,"")</f>
        <v/>
      </c>
      <c r="D805">
        <f>IF('EIA Imports'!$E805=$A$1,'EIA Imports'!D805,"")</f>
        <v/>
      </c>
    </row>
    <row r="806" spans="1:4">
      <c r="A806">
        <f>IF('EIA Imports'!$E806=$A$1,'EIA Imports'!A806,"")</f>
        <v/>
      </c>
      <c r="C806">
        <f>IF('EIA Imports'!$E806=$A$1,'EIA Imports'!C806,"")</f>
        <v/>
      </c>
      <c r="D806">
        <f>IF('EIA Imports'!$E806=$A$1,'EIA Imports'!D806,"")</f>
        <v/>
      </c>
    </row>
    <row r="807" spans="1:4">
      <c r="A807">
        <f>IF('EIA Imports'!$E807=$A$1,'EIA Imports'!A807,"")</f>
        <v/>
      </c>
      <c r="C807">
        <f>IF('EIA Imports'!$E807=$A$1,'EIA Imports'!C807,"")</f>
        <v/>
      </c>
      <c r="D807">
        <f>IF('EIA Imports'!$E807=$A$1,'EIA Imports'!D807,"")</f>
        <v/>
      </c>
    </row>
    <row r="808" spans="1:4">
      <c r="A808">
        <f>IF('EIA Imports'!$E808=$A$1,'EIA Imports'!A808,"")</f>
        <v/>
      </c>
      <c r="C808">
        <f>IF('EIA Imports'!$E808=$A$1,'EIA Imports'!C808,"")</f>
        <v/>
      </c>
      <c r="D808">
        <f>IF('EIA Imports'!$E808=$A$1,'EIA Imports'!D808,"")</f>
        <v/>
      </c>
    </row>
    <row r="809" spans="1:4">
      <c r="A809">
        <f>IF('EIA Imports'!$E809=$A$1,'EIA Imports'!A809,"")</f>
        <v/>
      </c>
      <c r="C809">
        <f>IF('EIA Imports'!$E809=$A$1,'EIA Imports'!C809,"")</f>
        <v/>
      </c>
      <c r="D809">
        <f>IF('EIA Imports'!$E809=$A$1,'EIA Imports'!D809,"")</f>
        <v/>
      </c>
    </row>
    <row r="810" spans="1:4">
      <c r="A810">
        <f>IF('EIA Imports'!$E810=$A$1,'EIA Imports'!A810,"")</f>
        <v/>
      </c>
      <c r="C810">
        <f>IF('EIA Imports'!$E810=$A$1,'EIA Imports'!C810,"")</f>
        <v/>
      </c>
      <c r="D810">
        <f>IF('EIA Imports'!$E810=$A$1,'EIA Imports'!D810,"")</f>
        <v/>
      </c>
    </row>
    <row r="811" spans="1:4">
      <c r="A811">
        <f>IF('EIA Imports'!$E811=$A$1,'EIA Imports'!A811,"")</f>
        <v/>
      </c>
      <c r="C811">
        <f>IF('EIA Imports'!$E811=$A$1,'EIA Imports'!C811,"")</f>
        <v/>
      </c>
      <c r="D811">
        <f>IF('EIA Imports'!$E811=$A$1,'EIA Imports'!D811,"")</f>
        <v/>
      </c>
    </row>
    <row r="812" spans="1:4">
      <c r="A812">
        <f>IF('EIA Imports'!$E812=$A$1,'EIA Imports'!A812,"")</f>
        <v/>
      </c>
      <c r="C812">
        <f>IF('EIA Imports'!$E812=$A$1,'EIA Imports'!C812,"")</f>
        <v/>
      </c>
      <c r="D812">
        <f>IF('EIA Imports'!$E812=$A$1,'EIA Imports'!D812,"")</f>
        <v/>
      </c>
    </row>
    <row r="813" spans="1:4">
      <c r="A813">
        <f>IF('EIA Imports'!$E813=$A$1,'EIA Imports'!A813,"")</f>
        <v/>
      </c>
      <c r="C813">
        <f>IF('EIA Imports'!$E813=$A$1,'EIA Imports'!C813,"")</f>
        <v/>
      </c>
      <c r="D813">
        <f>IF('EIA Imports'!$E813=$A$1,'EIA Imports'!D813,"")</f>
        <v/>
      </c>
    </row>
    <row r="814" spans="1:4">
      <c r="A814">
        <f>IF('EIA Imports'!$E814=$A$1,'EIA Imports'!A814,"")</f>
        <v/>
      </c>
      <c r="C814">
        <f>IF('EIA Imports'!$E814=$A$1,'EIA Imports'!C814,"")</f>
        <v/>
      </c>
      <c r="D814">
        <f>IF('EIA Imports'!$E814=$A$1,'EIA Imports'!D814,"")</f>
        <v/>
      </c>
    </row>
    <row r="815" spans="1:4">
      <c r="A815">
        <f>IF('EIA Imports'!$E815=$A$1,'EIA Imports'!A815,"")</f>
        <v/>
      </c>
      <c r="C815">
        <f>IF('EIA Imports'!$E815=$A$1,'EIA Imports'!C815,"")</f>
        <v/>
      </c>
      <c r="D815">
        <f>IF('EIA Imports'!$E815=$A$1,'EIA Imports'!D815,"")</f>
        <v/>
      </c>
    </row>
    <row r="816" spans="1:4">
      <c r="A816">
        <f>IF('EIA Imports'!$E816=$A$1,'EIA Imports'!A816,"")</f>
        <v/>
      </c>
      <c r="C816">
        <f>IF('EIA Imports'!$E816=$A$1,'EIA Imports'!C816,"")</f>
        <v/>
      </c>
      <c r="D816">
        <f>IF('EIA Imports'!$E816=$A$1,'EIA Imports'!D816,"")</f>
        <v/>
      </c>
    </row>
    <row r="817" spans="1:4">
      <c r="A817">
        <f>IF('EIA Imports'!$E817=$A$1,'EIA Imports'!A817,"")</f>
        <v/>
      </c>
      <c r="C817">
        <f>IF('EIA Imports'!$E817=$A$1,'EIA Imports'!C817,"")</f>
        <v/>
      </c>
      <c r="D817">
        <f>IF('EIA Imports'!$E817=$A$1,'EIA Imports'!D817,"")</f>
        <v/>
      </c>
    </row>
    <row r="818" spans="1:4">
      <c r="A818">
        <f>IF('EIA Imports'!$E818=$A$1,'EIA Imports'!A818,"")</f>
        <v/>
      </c>
      <c r="C818">
        <f>IF('EIA Imports'!$E818=$A$1,'EIA Imports'!C818,"")</f>
        <v/>
      </c>
      <c r="D818">
        <f>IF('EIA Imports'!$E818=$A$1,'EIA Imports'!D818,"")</f>
        <v/>
      </c>
    </row>
    <row r="819" spans="1:4">
      <c r="A819">
        <f>IF('EIA Imports'!$E819=$A$1,'EIA Imports'!A819,"")</f>
        <v/>
      </c>
      <c r="C819">
        <f>IF('EIA Imports'!$E819=$A$1,'EIA Imports'!C819,"")</f>
        <v/>
      </c>
      <c r="D819">
        <f>IF('EIA Imports'!$E819=$A$1,'EIA Imports'!D819,"")</f>
        <v/>
      </c>
    </row>
    <row r="820" spans="1:4">
      <c r="A820">
        <f>IF('EIA Imports'!$E820=$A$1,'EIA Imports'!A820,"")</f>
        <v/>
      </c>
      <c r="C820">
        <f>IF('EIA Imports'!$E820=$A$1,'EIA Imports'!C820,"")</f>
        <v/>
      </c>
      <c r="D820">
        <f>IF('EIA Imports'!$E820=$A$1,'EIA Imports'!D820,"")</f>
        <v/>
      </c>
    </row>
    <row r="821" spans="1:4">
      <c r="A821">
        <f>IF('EIA Imports'!$E821=$A$1,'EIA Imports'!A821,"")</f>
        <v/>
      </c>
      <c r="C821">
        <f>IF('EIA Imports'!$E821=$A$1,'EIA Imports'!C821,"")</f>
        <v/>
      </c>
      <c r="D821">
        <f>IF('EIA Imports'!$E821=$A$1,'EIA Imports'!D821,"")</f>
        <v/>
      </c>
    </row>
    <row r="822" spans="1:4">
      <c r="A822">
        <f>IF('EIA Imports'!$E822=$A$1,'EIA Imports'!A822,"")</f>
        <v/>
      </c>
      <c r="C822">
        <f>IF('EIA Imports'!$E822=$A$1,'EIA Imports'!C822,"")</f>
        <v/>
      </c>
      <c r="D822">
        <f>IF('EIA Imports'!$E822=$A$1,'EIA Imports'!D822,"")</f>
        <v/>
      </c>
    </row>
    <row r="823" spans="1:4">
      <c r="A823">
        <f>IF('EIA Imports'!$E823=$A$1,'EIA Imports'!A823,"")</f>
        <v/>
      </c>
      <c r="C823">
        <f>IF('EIA Imports'!$E823=$A$1,'EIA Imports'!C823,"")</f>
        <v/>
      </c>
      <c r="D823">
        <f>IF('EIA Imports'!$E823=$A$1,'EIA Imports'!D823,"")</f>
        <v/>
      </c>
    </row>
    <row r="824" spans="1:4">
      <c r="A824">
        <f>IF('EIA Imports'!$E824=$A$1,'EIA Imports'!A824,"")</f>
        <v/>
      </c>
      <c r="C824">
        <f>IF('EIA Imports'!$E824=$A$1,'EIA Imports'!C824,"")</f>
        <v/>
      </c>
      <c r="D824">
        <f>IF('EIA Imports'!$E824=$A$1,'EIA Imports'!D824,"")</f>
        <v/>
      </c>
    </row>
    <row r="825" spans="1:4">
      <c r="A825">
        <f>IF('EIA Imports'!$E825=$A$1,'EIA Imports'!A825,"")</f>
        <v/>
      </c>
      <c r="C825">
        <f>IF('EIA Imports'!$E825=$A$1,'EIA Imports'!C825,"")</f>
        <v/>
      </c>
      <c r="D825">
        <f>IF('EIA Imports'!$E825=$A$1,'EIA Imports'!D825,"")</f>
        <v/>
      </c>
    </row>
    <row r="826" spans="1:4">
      <c r="A826">
        <f>IF('EIA Imports'!$E826=$A$1,'EIA Imports'!A826,"")</f>
        <v/>
      </c>
      <c r="C826">
        <f>IF('EIA Imports'!$E826=$A$1,'EIA Imports'!C826,"")</f>
        <v/>
      </c>
      <c r="D826">
        <f>IF('EIA Imports'!$E826=$A$1,'EIA Imports'!D826,"")</f>
        <v/>
      </c>
    </row>
    <row r="827" spans="1:4">
      <c r="A827">
        <f>IF('EIA Imports'!$E827=$A$1,'EIA Imports'!A827,"")</f>
        <v/>
      </c>
      <c r="C827">
        <f>IF('EIA Imports'!$E827=$A$1,'EIA Imports'!C827,"")</f>
        <v/>
      </c>
      <c r="D827">
        <f>IF('EIA Imports'!$E827=$A$1,'EIA Imports'!D827,"")</f>
        <v/>
      </c>
    </row>
    <row r="828" spans="1:4">
      <c r="A828">
        <f>IF('EIA Imports'!$E828=$A$1,'EIA Imports'!A828,"")</f>
        <v/>
      </c>
      <c r="C828">
        <f>IF('EIA Imports'!$E828=$A$1,'EIA Imports'!C828,"")</f>
        <v/>
      </c>
      <c r="D828">
        <f>IF('EIA Imports'!$E828=$A$1,'EIA Imports'!D828,"")</f>
        <v/>
      </c>
    </row>
    <row r="829" spans="1:4">
      <c r="A829">
        <f>IF('EIA Imports'!$E829=$A$1,'EIA Imports'!A829,"")</f>
        <v/>
      </c>
      <c r="C829">
        <f>IF('EIA Imports'!$E829=$A$1,'EIA Imports'!C829,"")</f>
        <v/>
      </c>
      <c r="D829">
        <f>IF('EIA Imports'!$E829=$A$1,'EIA Imports'!D829,"")</f>
        <v/>
      </c>
    </row>
    <row r="830" spans="1:4">
      <c r="A830">
        <f>IF('EIA Imports'!$E830=$A$1,'EIA Imports'!A830,"")</f>
        <v/>
      </c>
      <c r="C830">
        <f>IF('EIA Imports'!$E830=$A$1,'EIA Imports'!C830,"")</f>
        <v/>
      </c>
      <c r="D830">
        <f>IF('EIA Imports'!$E830=$A$1,'EIA Imports'!D830,"")</f>
        <v/>
      </c>
    </row>
    <row r="831" spans="1:4">
      <c r="A831">
        <f>IF('EIA Imports'!$E831=$A$1,'EIA Imports'!A831,"")</f>
        <v/>
      </c>
      <c r="C831">
        <f>IF('EIA Imports'!$E831=$A$1,'EIA Imports'!C831,"")</f>
        <v/>
      </c>
      <c r="D831">
        <f>IF('EIA Imports'!$E831=$A$1,'EIA Imports'!D831,"")</f>
        <v/>
      </c>
    </row>
    <row r="832" spans="1:4">
      <c r="A832">
        <f>IF('EIA Imports'!$E832=$A$1,'EIA Imports'!A832,"")</f>
        <v/>
      </c>
      <c r="C832">
        <f>IF('EIA Imports'!$E832=$A$1,'EIA Imports'!C832,"")</f>
        <v/>
      </c>
      <c r="D832">
        <f>IF('EIA Imports'!$E832=$A$1,'EIA Imports'!D832,"")</f>
        <v/>
      </c>
    </row>
    <row r="833" spans="1:4">
      <c r="A833">
        <f>IF('EIA Imports'!$E833=$A$1,'EIA Imports'!A833,"")</f>
        <v/>
      </c>
      <c r="C833">
        <f>IF('EIA Imports'!$E833=$A$1,'EIA Imports'!C833,"")</f>
        <v/>
      </c>
      <c r="D833">
        <f>IF('EIA Imports'!$E833=$A$1,'EIA Imports'!D833,"")</f>
        <v/>
      </c>
    </row>
    <row r="834" spans="1:4">
      <c r="A834">
        <f>IF('EIA Imports'!$E834=$A$1,'EIA Imports'!A834,"")</f>
        <v/>
      </c>
      <c r="C834">
        <f>IF('EIA Imports'!$E834=$A$1,'EIA Imports'!C834,"")</f>
        <v/>
      </c>
      <c r="D834">
        <f>IF('EIA Imports'!$E834=$A$1,'EIA Imports'!D834,"")</f>
        <v/>
      </c>
    </row>
    <row r="835" spans="1:4">
      <c r="A835">
        <f>IF('EIA Imports'!$E835=$A$1,'EIA Imports'!A835,"")</f>
        <v/>
      </c>
      <c r="C835">
        <f>IF('EIA Imports'!$E835=$A$1,'EIA Imports'!C835,"")</f>
        <v/>
      </c>
      <c r="D835">
        <f>IF('EIA Imports'!$E835=$A$1,'EIA Imports'!D835,"")</f>
        <v/>
      </c>
    </row>
    <row r="836" spans="1:4">
      <c r="A836">
        <f>IF('EIA Imports'!$E836=$A$1,'EIA Imports'!A836,"")</f>
        <v/>
      </c>
      <c r="C836">
        <f>IF('EIA Imports'!$E836=$A$1,'EIA Imports'!C836,"")</f>
        <v/>
      </c>
      <c r="D836">
        <f>IF('EIA Imports'!$E836=$A$1,'EIA Imports'!D836,"")</f>
        <v/>
      </c>
    </row>
    <row r="837" spans="1:4">
      <c r="A837">
        <f>IF('EIA Imports'!$E837=$A$1,'EIA Imports'!A837,"")</f>
        <v/>
      </c>
      <c r="C837">
        <f>IF('EIA Imports'!$E837=$A$1,'EIA Imports'!C837,"")</f>
        <v/>
      </c>
      <c r="D837">
        <f>IF('EIA Imports'!$E837=$A$1,'EIA Imports'!D837,"")</f>
        <v/>
      </c>
    </row>
    <row r="838" spans="1:4">
      <c r="A838">
        <f>IF('EIA Imports'!$E838=$A$1,'EIA Imports'!A838,"")</f>
        <v/>
      </c>
      <c r="C838">
        <f>IF('EIA Imports'!$E838=$A$1,'EIA Imports'!C838,"")</f>
        <v/>
      </c>
      <c r="D838">
        <f>IF('EIA Imports'!$E838=$A$1,'EIA Imports'!D838,"")</f>
        <v/>
      </c>
    </row>
    <row r="839" spans="1:4">
      <c r="A839">
        <f>IF('EIA Imports'!$E839=$A$1,'EIA Imports'!A839,"")</f>
        <v/>
      </c>
      <c r="C839">
        <f>IF('EIA Imports'!$E839=$A$1,'EIA Imports'!C839,"")</f>
        <v/>
      </c>
      <c r="D839">
        <f>IF('EIA Imports'!$E839=$A$1,'EIA Imports'!D839,"")</f>
        <v/>
      </c>
    </row>
    <row r="840" spans="1:4">
      <c r="A840">
        <f>IF('EIA Imports'!$E840=$A$1,'EIA Imports'!A840,"")</f>
        <v/>
      </c>
      <c r="C840">
        <f>IF('EIA Imports'!$E840=$A$1,'EIA Imports'!C840,"")</f>
        <v/>
      </c>
      <c r="D840">
        <f>IF('EIA Imports'!$E840=$A$1,'EIA Imports'!D840,"")</f>
        <v/>
      </c>
    </row>
    <row r="841" spans="1:4">
      <c r="A841">
        <f>IF('EIA Imports'!$E841=$A$1,'EIA Imports'!A841,"")</f>
        <v/>
      </c>
      <c r="C841">
        <f>IF('EIA Imports'!$E841=$A$1,'EIA Imports'!C841,"")</f>
        <v/>
      </c>
      <c r="D841">
        <f>IF('EIA Imports'!$E841=$A$1,'EIA Imports'!D841,"")</f>
        <v/>
      </c>
    </row>
    <row r="842" spans="1:4">
      <c r="A842">
        <f>IF('EIA Imports'!$E842=$A$1,'EIA Imports'!A842,"")</f>
        <v/>
      </c>
      <c r="C842">
        <f>IF('EIA Imports'!$E842=$A$1,'EIA Imports'!C842,"")</f>
        <v/>
      </c>
      <c r="D842">
        <f>IF('EIA Imports'!$E842=$A$1,'EIA Imports'!D842,"")</f>
        <v/>
      </c>
    </row>
    <row r="843" spans="1:4">
      <c r="A843">
        <f>IF('EIA Imports'!$E843=$A$1,'EIA Imports'!A843,"")</f>
        <v/>
      </c>
      <c r="C843">
        <f>IF('EIA Imports'!$E843=$A$1,'EIA Imports'!C843,"")</f>
        <v/>
      </c>
      <c r="D843">
        <f>IF('EIA Imports'!$E843=$A$1,'EIA Imports'!D843,"")</f>
        <v/>
      </c>
    </row>
    <row r="844" spans="1:4">
      <c r="A844">
        <f>IF('EIA Imports'!$E844=$A$1,'EIA Imports'!A844,"")</f>
        <v/>
      </c>
      <c r="C844">
        <f>IF('EIA Imports'!$E844=$A$1,'EIA Imports'!C844,"")</f>
        <v/>
      </c>
      <c r="D844">
        <f>IF('EIA Imports'!$E844=$A$1,'EIA Imports'!D844,"")</f>
        <v/>
      </c>
    </row>
    <row r="845" spans="1:4">
      <c r="A845">
        <f>IF('EIA Imports'!$E845=$A$1,'EIA Imports'!A845,"")</f>
        <v/>
      </c>
      <c r="C845">
        <f>IF('EIA Imports'!$E845=$A$1,'EIA Imports'!C845,"")</f>
        <v/>
      </c>
      <c r="D845">
        <f>IF('EIA Imports'!$E845=$A$1,'EIA Imports'!D845,"")</f>
        <v/>
      </c>
    </row>
    <row r="846" spans="1:4">
      <c r="A846">
        <f>IF('EIA Imports'!$E846=$A$1,'EIA Imports'!A846,"")</f>
        <v/>
      </c>
      <c r="C846">
        <f>IF('EIA Imports'!$E846=$A$1,'EIA Imports'!C846,"")</f>
        <v/>
      </c>
      <c r="D846">
        <f>IF('EIA Imports'!$E846=$A$1,'EIA Imports'!D846,"")</f>
        <v/>
      </c>
    </row>
    <row r="847" spans="1:4">
      <c r="A847">
        <f>IF('EIA Imports'!$E847=$A$1,'EIA Imports'!A847,"")</f>
        <v/>
      </c>
      <c r="C847">
        <f>IF('EIA Imports'!$E847=$A$1,'EIA Imports'!C847,"")</f>
        <v/>
      </c>
      <c r="D847">
        <f>IF('EIA Imports'!$E847=$A$1,'EIA Imports'!D847,"")</f>
        <v/>
      </c>
    </row>
    <row r="848" spans="1:4">
      <c r="A848">
        <f>IF('EIA Imports'!$E848=$A$1,'EIA Imports'!A848,"")</f>
        <v/>
      </c>
      <c r="C848">
        <f>IF('EIA Imports'!$E848=$A$1,'EIA Imports'!C848,"")</f>
        <v/>
      </c>
      <c r="D848">
        <f>IF('EIA Imports'!$E848=$A$1,'EIA Imports'!D848,"")</f>
        <v/>
      </c>
    </row>
    <row r="849" spans="1:4">
      <c r="A849">
        <f>IF('EIA Imports'!$E849=$A$1,'EIA Imports'!A849,"")</f>
        <v/>
      </c>
      <c r="C849">
        <f>IF('EIA Imports'!$E849=$A$1,'EIA Imports'!C849,"")</f>
        <v/>
      </c>
      <c r="D849">
        <f>IF('EIA Imports'!$E849=$A$1,'EIA Imports'!D849,"")</f>
        <v/>
      </c>
    </row>
    <row r="850" spans="1:4">
      <c r="A850">
        <f>IF('EIA Imports'!$E850=$A$1,'EIA Imports'!A850,"")</f>
        <v/>
      </c>
      <c r="C850">
        <f>IF('EIA Imports'!$E850=$A$1,'EIA Imports'!C850,"")</f>
        <v/>
      </c>
      <c r="D850">
        <f>IF('EIA Imports'!$E850=$A$1,'EIA Imports'!D850,"")</f>
        <v/>
      </c>
    </row>
    <row r="851" spans="1:4">
      <c r="A851">
        <f>IF('EIA Imports'!$E851=$A$1,'EIA Imports'!A851,"")</f>
        <v/>
      </c>
      <c r="C851">
        <f>IF('EIA Imports'!$E851=$A$1,'EIA Imports'!C851,"")</f>
        <v/>
      </c>
      <c r="D851">
        <f>IF('EIA Imports'!$E851=$A$1,'EIA Imports'!D851,"")</f>
        <v/>
      </c>
    </row>
    <row r="852" spans="1:4">
      <c r="A852">
        <f>IF('EIA Imports'!$E852=$A$1,'EIA Imports'!A852,"")</f>
        <v/>
      </c>
      <c r="C852">
        <f>IF('EIA Imports'!$E852=$A$1,'EIA Imports'!C852,"")</f>
        <v/>
      </c>
      <c r="D852">
        <f>IF('EIA Imports'!$E852=$A$1,'EIA Imports'!D852,"")</f>
        <v/>
      </c>
    </row>
    <row r="853" spans="1:4">
      <c r="A853">
        <f>IF('EIA Imports'!$E853=$A$1,'EIA Imports'!A853,"")</f>
        <v/>
      </c>
      <c r="C853">
        <f>IF('EIA Imports'!$E853=$A$1,'EIA Imports'!C853,"")</f>
        <v/>
      </c>
      <c r="D853">
        <f>IF('EIA Imports'!$E853=$A$1,'EIA Imports'!D853,"")</f>
        <v/>
      </c>
    </row>
    <row r="854" spans="1:4">
      <c r="A854">
        <f>IF('EIA Imports'!$E854=$A$1,'EIA Imports'!A854,"")</f>
        <v/>
      </c>
      <c r="C854">
        <f>IF('EIA Imports'!$E854=$A$1,'EIA Imports'!C854,"")</f>
        <v/>
      </c>
      <c r="D854">
        <f>IF('EIA Imports'!$E854=$A$1,'EIA Imports'!D854,"")</f>
        <v/>
      </c>
    </row>
    <row r="855" spans="1:4">
      <c r="A855">
        <f>IF('EIA Imports'!$E855=$A$1,'EIA Imports'!A855,"")</f>
        <v/>
      </c>
      <c r="C855">
        <f>IF('EIA Imports'!$E855=$A$1,'EIA Imports'!C855,"")</f>
        <v/>
      </c>
      <c r="D855">
        <f>IF('EIA Imports'!$E855=$A$1,'EIA Imports'!D855,"")</f>
        <v/>
      </c>
    </row>
    <row r="856" spans="1:4">
      <c r="A856">
        <f>IF('EIA Imports'!$E856=$A$1,'EIA Imports'!A856,"")</f>
        <v/>
      </c>
      <c r="C856">
        <f>IF('EIA Imports'!$E856=$A$1,'EIA Imports'!C856,"")</f>
        <v/>
      </c>
      <c r="D856">
        <f>IF('EIA Imports'!$E856=$A$1,'EIA Imports'!D856,"")</f>
        <v/>
      </c>
    </row>
    <row r="857" spans="1:4">
      <c r="A857">
        <f>IF('EIA Imports'!$E857=$A$1,'EIA Imports'!A857,"")</f>
        <v/>
      </c>
      <c r="C857">
        <f>IF('EIA Imports'!$E857=$A$1,'EIA Imports'!C857,"")</f>
        <v/>
      </c>
      <c r="D857">
        <f>IF('EIA Imports'!$E857=$A$1,'EIA Imports'!D857,"")</f>
        <v/>
      </c>
    </row>
    <row r="858" spans="1:4">
      <c r="A858">
        <f>IF('EIA Imports'!$E858=$A$1,'EIA Imports'!A858,"")</f>
        <v/>
      </c>
      <c r="C858">
        <f>IF('EIA Imports'!$E858=$A$1,'EIA Imports'!C858,"")</f>
        <v/>
      </c>
      <c r="D858">
        <f>IF('EIA Imports'!$E858=$A$1,'EIA Imports'!D858,"")</f>
        <v/>
      </c>
    </row>
    <row r="859" spans="1:4">
      <c r="A859">
        <f>IF('EIA Imports'!$E859=$A$1,'EIA Imports'!A859,"")</f>
        <v/>
      </c>
      <c r="C859">
        <f>IF('EIA Imports'!$E859=$A$1,'EIA Imports'!C859,"")</f>
        <v/>
      </c>
      <c r="D859">
        <f>IF('EIA Imports'!$E859=$A$1,'EIA Imports'!D859,"")</f>
        <v/>
      </c>
    </row>
    <row r="860" spans="1:4">
      <c r="A860">
        <f>IF('EIA Imports'!$E860=$A$1,'EIA Imports'!A860,"")</f>
        <v/>
      </c>
      <c r="C860">
        <f>IF('EIA Imports'!$E860=$A$1,'EIA Imports'!C860,"")</f>
        <v/>
      </c>
      <c r="D860">
        <f>IF('EIA Imports'!$E860=$A$1,'EIA Imports'!D860,"")</f>
        <v/>
      </c>
    </row>
    <row r="861" spans="1:4">
      <c r="A861">
        <f>IF('EIA Imports'!$E861=$A$1,'EIA Imports'!A861,"")</f>
        <v/>
      </c>
      <c r="C861">
        <f>IF('EIA Imports'!$E861=$A$1,'EIA Imports'!C861,"")</f>
        <v/>
      </c>
      <c r="D861">
        <f>IF('EIA Imports'!$E861=$A$1,'EIA Imports'!D861,"")</f>
        <v/>
      </c>
    </row>
    <row r="862" spans="1:4">
      <c r="A862">
        <f>IF('EIA Imports'!$E862=$A$1,'EIA Imports'!A862,"")</f>
        <v/>
      </c>
      <c r="C862">
        <f>IF('EIA Imports'!$E862=$A$1,'EIA Imports'!C862,"")</f>
        <v/>
      </c>
      <c r="D862">
        <f>IF('EIA Imports'!$E862=$A$1,'EIA Imports'!D862,"")</f>
        <v/>
      </c>
    </row>
    <row r="863" spans="1:4">
      <c r="A863">
        <f>IF('EIA Imports'!$E863=$A$1,'EIA Imports'!A863,"")</f>
        <v/>
      </c>
      <c r="C863">
        <f>IF('EIA Imports'!$E863=$A$1,'EIA Imports'!C863,"")</f>
        <v/>
      </c>
      <c r="D863">
        <f>IF('EIA Imports'!$E863=$A$1,'EIA Imports'!D863,"")</f>
        <v/>
      </c>
    </row>
    <row r="864" spans="1:4">
      <c r="A864">
        <f>IF('EIA Imports'!$E864=$A$1,'EIA Imports'!A864,"")</f>
        <v/>
      </c>
      <c r="C864">
        <f>IF('EIA Imports'!$E864=$A$1,'EIA Imports'!C864,"")</f>
        <v/>
      </c>
      <c r="D864">
        <f>IF('EIA Imports'!$E864=$A$1,'EIA Imports'!D864,"")</f>
        <v/>
      </c>
    </row>
    <row r="865" spans="1:4">
      <c r="A865">
        <f>IF('EIA Imports'!$E865=$A$1,'EIA Imports'!A865,"")</f>
        <v/>
      </c>
      <c r="C865">
        <f>IF('EIA Imports'!$E865=$A$1,'EIA Imports'!C865,"")</f>
        <v/>
      </c>
      <c r="D865">
        <f>IF('EIA Imports'!$E865=$A$1,'EIA Imports'!D865,"")</f>
        <v/>
      </c>
    </row>
    <row r="866" spans="1:4">
      <c r="A866">
        <f>IF('EIA Imports'!$E866=$A$1,'EIA Imports'!A866,"")</f>
        <v/>
      </c>
      <c r="C866">
        <f>IF('EIA Imports'!$E866=$A$1,'EIA Imports'!C866,"")</f>
        <v/>
      </c>
      <c r="D866">
        <f>IF('EIA Imports'!$E866=$A$1,'EIA Imports'!D866,"")</f>
        <v/>
      </c>
    </row>
    <row r="867" spans="1:4">
      <c r="A867">
        <f>IF('EIA Imports'!$E867=$A$1,'EIA Imports'!A867,"")</f>
        <v/>
      </c>
      <c r="C867">
        <f>IF('EIA Imports'!$E867=$A$1,'EIA Imports'!C867,"")</f>
        <v/>
      </c>
      <c r="D867">
        <f>IF('EIA Imports'!$E867=$A$1,'EIA Imports'!D867,"")</f>
        <v/>
      </c>
    </row>
    <row r="868" spans="1:4">
      <c r="A868">
        <f>IF('EIA Imports'!$E868=$A$1,'EIA Imports'!A868,"")</f>
        <v/>
      </c>
      <c r="C868">
        <f>IF('EIA Imports'!$E868=$A$1,'EIA Imports'!C868,"")</f>
        <v/>
      </c>
      <c r="D868">
        <f>IF('EIA Imports'!$E868=$A$1,'EIA Imports'!D868,"")</f>
        <v/>
      </c>
    </row>
    <row r="869" spans="1:4">
      <c r="A869">
        <f>IF('EIA Imports'!$E869=$A$1,'EIA Imports'!A869,"")</f>
        <v/>
      </c>
      <c r="C869">
        <f>IF('EIA Imports'!$E869=$A$1,'EIA Imports'!C869,"")</f>
        <v/>
      </c>
      <c r="D869">
        <f>IF('EIA Imports'!$E869=$A$1,'EIA Imports'!D869,"")</f>
        <v/>
      </c>
    </row>
    <row r="870" spans="1:4">
      <c r="A870">
        <f>IF('EIA Imports'!$E870=$A$1,'EIA Imports'!A870,"")</f>
        <v/>
      </c>
      <c r="C870">
        <f>IF('EIA Imports'!$E870=$A$1,'EIA Imports'!C870,"")</f>
        <v/>
      </c>
      <c r="D870">
        <f>IF('EIA Imports'!$E870=$A$1,'EIA Imports'!D870,"")</f>
        <v/>
      </c>
    </row>
    <row r="871" spans="1:4">
      <c r="A871">
        <f>IF('EIA Imports'!$E871=$A$1,'EIA Imports'!A871,"")</f>
        <v/>
      </c>
      <c r="C871">
        <f>IF('EIA Imports'!$E871=$A$1,'EIA Imports'!C871,"")</f>
        <v/>
      </c>
      <c r="D871">
        <f>IF('EIA Imports'!$E871=$A$1,'EIA Imports'!D871,"")</f>
        <v/>
      </c>
    </row>
    <row r="872" spans="1:4">
      <c r="A872">
        <f>IF('EIA Imports'!$E872=$A$1,'EIA Imports'!A872,"")</f>
        <v/>
      </c>
      <c r="C872">
        <f>IF('EIA Imports'!$E872=$A$1,'EIA Imports'!C872,"")</f>
        <v/>
      </c>
      <c r="D872">
        <f>IF('EIA Imports'!$E872=$A$1,'EIA Imports'!D872,"")</f>
        <v/>
      </c>
    </row>
    <row r="873" spans="1:4">
      <c r="A873">
        <f>IF('EIA Imports'!$E873=$A$1,'EIA Imports'!A873,"")</f>
        <v/>
      </c>
      <c r="C873">
        <f>IF('EIA Imports'!$E873=$A$1,'EIA Imports'!C873,"")</f>
        <v/>
      </c>
      <c r="D873">
        <f>IF('EIA Imports'!$E873=$A$1,'EIA Imports'!D873,"")</f>
        <v/>
      </c>
    </row>
    <row r="874" spans="1:4">
      <c r="A874">
        <f>IF('EIA Imports'!$E874=$A$1,'EIA Imports'!A874,"")</f>
        <v/>
      </c>
      <c r="C874">
        <f>IF('EIA Imports'!$E874=$A$1,'EIA Imports'!C874,"")</f>
        <v/>
      </c>
      <c r="D874">
        <f>IF('EIA Imports'!$E874=$A$1,'EIA Imports'!D874,"")</f>
        <v/>
      </c>
    </row>
    <row r="875" spans="1:4">
      <c r="A875">
        <f>IF('EIA Imports'!$E875=$A$1,'EIA Imports'!A875,"")</f>
        <v/>
      </c>
      <c r="C875">
        <f>IF('EIA Imports'!$E875=$A$1,'EIA Imports'!C875,"")</f>
        <v/>
      </c>
      <c r="D875">
        <f>IF('EIA Imports'!$E875=$A$1,'EIA Imports'!D875,"")</f>
        <v/>
      </c>
    </row>
    <row r="876" spans="1:4">
      <c r="A876">
        <f>IF('EIA Imports'!$E876=$A$1,'EIA Imports'!A876,"")</f>
        <v/>
      </c>
      <c r="C876">
        <f>IF('EIA Imports'!$E876=$A$1,'EIA Imports'!C876,"")</f>
        <v/>
      </c>
      <c r="D876">
        <f>IF('EIA Imports'!$E876=$A$1,'EIA Imports'!D876,"")</f>
        <v/>
      </c>
    </row>
    <row r="877" spans="1:4">
      <c r="A877">
        <f>IF('EIA Imports'!$E877=$A$1,'EIA Imports'!A877,"")</f>
        <v/>
      </c>
      <c r="C877">
        <f>IF('EIA Imports'!$E877=$A$1,'EIA Imports'!C877,"")</f>
        <v/>
      </c>
      <c r="D877">
        <f>IF('EIA Imports'!$E877=$A$1,'EIA Imports'!D877,"")</f>
        <v/>
      </c>
    </row>
    <row r="878" spans="1:4">
      <c r="A878">
        <f>IF('EIA Imports'!$E878=$A$1,'EIA Imports'!A878,"")</f>
        <v/>
      </c>
      <c r="C878">
        <f>IF('EIA Imports'!$E878=$A$1,'EIA Imports'!C878,"")</f>
        <v/>
      </c>
      <c r="D878">
        <f>IF('EIA Imports'!$E878=$A$1,'EIA Imports'!D878,"")</f>
        <v/>
      </c>
    </row>
    <row r="879" spans="1:4">
      <c r="A879">
        <f>IF('EIA Imports'!$E879=$A$1,'EIA Imports'!A879,"")</f>
        <v/>
      </c>
      <c r="C879">
        <f>IF('EIA Imports'!$E879=$A$1,'EIA Imports'!C879,"")</f>
        <v/>
      </c>
      <c r="D879">
        <f>IF('EIA Imports'!$E879=$A$1,'EIA Imports'!D879,"")</f>
        <v/>
      </c>
    </row>
    <row r="880" spans="1:4">
      <c r="A880">
        <f>IF('EIA Imports'!$E880=$A$1,'EIA Imports'!A880,"")</f>
        <v/>
      </c>
      <c r="C880">
        <f>IF('EIA Imports'!$E880=$A$1,'EIA Imports'!C880,"")</f>
        <v/>
      </c>
      <c r="D880">
        <f>IF('EIA Imports'!$E880=$A$1,'EIA Imports'!D880,"")</f>
        <v/>
      </c>
    </row>
    <row r="881" spans="1:4">
      <c r="A881">
        <f>IF('EIA Imports'!$E881=$A$1,'EIA Imports'!A881,"")</f>
        <v/>
      </c>
      <c r="C881">
        <f>IF('EIA Imports'!$E881=$A$1,'EIA Imports'!C881,"")</f>
        <v/>
      </c>
      <c r="D881">
        <f>IF('EIA Imports'!$E881=$A$1,'EIA Imports'!D881,"")</f>
        <v/>
      </c>
    </row>
    <row r="882" spans="1:4">
      <c r="A882">
        <f>IF('EIA Imports'!$E882=$A$1,'EIA Imports'!A882,"")</f>
        <v/>
      </c>
      <c r="C882">
        <f>IF('EIA Imports'!$E882=$A$1,'EIA Imports'!C882,"")</f>
        <v/>
      </c>
      <c r="D882">
        <f>IF('EIA Imports'!$E882=$A$1,'EIA Imports'!D882,"")</f>
        <v/>
      </c>
    </row>
    <row r="883" spans="1:4">
      <c r="A883">
        <f>IF('EIA Imports'!$E883=$A$1,'EIA Imports'!A883,"")</f>
        <v/>
      </c>
      <c r="C883">
        <f>IF('EIA Imports'!$E883=$A$1,'EIA Imports'!C883,"")</f>
        <v/>
      </c>
      <c r="D883">
        <f>IF('EIA Imports'!$E883=$A$1,'EIA Imports'!D883,"")</f>
        <v/>
      </c>
    </row>
    <row r="884" spans="1:4">
      <c r="A884">
        <f>IF('EIA Imports'!$E884=$A$1,'EIA Imports'!A884,"")</f>
        <v/>
      </c>
      <c r="C884">
        <f>IF('EIA Imports'!$E884=$A$1,'EIA Imports'!C884,"")</f>
        <v/>
      </c>
      <c r="D884">
        <f>IF('EIA Imports'!$E884=$A$1,'EIA Imports'!D884,"")</f>
        <v/>
      </c>
    </row>
    <row r="885" spans="1:4">
      <c r="A885">
        <f>IF('EIA Imports'!$E885=$A$1,'EIA Imports'!A885,"")</f>
        <v/>
      </c>
      <c r="C885">
        <f>IF('EIA Imports'!$E885=$A$1,'EIA Imports'!C885,"")</f>
        <v/>
      </c>
      <c r="D885">
        <f>IF('EIA Imports'!$E885=$A$1,'EIA Imports'!D885,"")</f>
        <v/>
      </c>
    </row>
    <row r="886" spans="1:4">
      <c r="A886">
        <f>IF('EIA Imports'!$E886=$A$1,'EIA Imports'!A886,"")</f>
        <v/>
      </c>
      <c r="C886">
        <f>IF('EIA Imports'!$E886=$A$1,'EIA Imports'!C886,"")</f>
        <v/>
      </c>
      <c r="D886">
        <f>IF('EIA Imports'!$E886=$A$1,'EIA Imports'!D886,"")</f>
        <v/>
      </c>
    </row>
    <row r="887" spans="1:4">
      <c r="A887">
        <f>IF('EIA Imports'!$E887=$A$1,'EIA Imports'!A887,"")</f>
        <v/>
      </c>
      <c r="C887">
        <f>IF('EIA Imports'!$E887=$A$1,'EIA Imports'!C887,"")</f>
        <v/>
      </c>
      <c r="D887">
        <f>IF('EIA Imports'!$E887=$A$1,'EIA Imports'!D887,"")</f>
        <v/>
      </c>
    </row>
    <row r="888" spans="1:4">
      <c r="A888">
        <f>IF('EIA Imports'!$E888=$A$1,'EIA Imports'!A888,"")</f>
        <v/>
      </c>
      <c r="C888">
        <f>IF('EIA Imports'!$E888=$A$1,'EIA Imports'!C888,"")</f>
        <v/>
      </c>
      <c r="D888">
        <f>IF('EIA Imports'!$E888=$A$1,'EIA Imports'!D888,"")</f>
        <v/>
      </c>
    </row>
    <row r="889" spans="1:4">
      <c r="A889">
        <f>IF('EIA Imports'!$E889=$A$1,'EIA Imports'!A889,"")</f>
        <v/>
      </c>
      <c r="C889">
        <f>IF('EIA Imports'!$E889=$A$1,'EIA Imports'!C889,"")</f>
        <v/>
      </c>
      <c r="D889">
        <f>IF('EIA Imports'!$E889=$A$1,'EIA Imports'!D889,"")</f>
        <v/>
      </c>
    </row>
    <row r="890" spans="1:4">
      <c r="A890">
        <f>IF('EIA Imports'!$E890=$A$1,'EIA Imports'!A890,"")</f>
        <v/>
      </c>
      <c r="C890">
        <f>IF('EIA Imports'!$E890=$A$1,'EIA Imports'!C890,"")</f>
        <v/>
      </c>
      <c r="D890">
        <f>IF('EIA Imports'!$E890=$A$1,'EIA Imports'!D890,"")</f>
        <v/>
      </c>
    </row>
    <row r="891" spans="1:4">
      <c r="A891">
        <f>IF('EIA Imports'!$E891=$A$1,'EIA Imports'!A891,"")</f>
        <v/>
      </c>
      <c r="C891">
        <f>IF('EIA Imports'!$E891=$A$1,'EIA Imports'!C891,"")</f>
        <v/>
      </c>
      <c r="D891">
        <f>IF('EIA Imports'!$E891=$A$1,'EIA Imports'!D891,"")</f>
        <v/>
      </c>
    </row>
    <row r="892" spans="1:4">
      <c r="A892">
        <f>IF('EIA Imports'!$E892=$A$1,'EIA Imports'!A892,"")</f>
        <v/>
      </c>
      <c r="C892">
        <f>IF('EIA Imports'!$E892=$A$1,'EIA Imports'!C892,"")</f>
        <v/>
      </c>
      <c r="D892">
        <f>IF('EIA Imports'!$E892=$A$1,'EIA Imports'!D892,"")</f>
        <v/>
      </c>
    </row>
    <row r="893" spans="1:4">
      <c r="A893">
        <f>IF('EIA Imports'!$E893=$A$1,'EIA Imports'!A893,"")</f>
        <v/>
      </c>
      <c r="C893">
        <f>IF('EIA Imports'!$E893=$A$1,'EIA Imports'!C893,"")</f>
        <v/>
      </c>
      <c r="D893">
        <f>IF('EIA Imports'!$E893=$A$1,'EIA Imports'!D893,"")</f>
        <v/>
      </c>
    </row>
    <row r="894" spans="1:4">
      <c r="A894">
        <f>IF('EIA Imports'!$E894=$A$1,'EIA Imports'!A894,"")</f>
        <v/>
      </c>
      <c r="C894">
        <f>IF('EIA Imports'!$E894=$A$1,'EIA Imports'!C894,"")</f>
        <v/>
      </c>
      <c r="D894">
        <f>IF('EIA Imports'!$E894=$A$1,'EIA Imports'!D894,"")</f>
        <v/>
      </c>
    </row>
    <row r="895" spans="1:4">
      <c r="A895">
        <f>IF('EIA Imports'!$E895=$A$1,'EIA Imports'!A895,"")</f>
        <v/>
      </c>
      <c r="C895">
        <f>IF('EIA Imports'!$E895=$A$1,'EIA Imports'!C895,"")</f>
        <v/>
      </c>
      <c r="D895">
        <f>IF('EIA Imports'!$E895=$A$1,'EIA Imports'!D895,"")</f>
        <v/>
      </c>
    </row>
    <row r="896" spans="1:4">
      <c r="A896">
        <f>IF('EIA Imports'!$E896=$A$1,'EIA Imports'!A896,"")</f>
        <v/>
      </c>
      <c r="C896">
        <f>IF('EIA Imports'!$E896=$A$1,'EIA Imports'!C896,"")</f>
        <v/>
      </c>
      <c r="D896">
        <f>IF('EIA Imports'!$E896=$A$1,'EIA Imports'!D896,"")</f>
        <v/>
      </c>
    </row>
    <row r="897" spans="1:4">
      <c r="A897">
        <f>IF('EIA Imports'!$E897=$A$1,'EIA Imports'!A897,"")</f>
        <v/>
      </c>
      <c r="C897">
        <f>IF('EIA Imports'!$E897=$A$1,'EIA Imports'!C897,"")</f>
        <v/>
      </c>
      <c r="D897">
        <f>IF('EIA Imports'!$E897=$A$1,'EIA Imports'!D897,"")</f>
        <v/>
      </c>
    </row>
    <row r="898" spans="1:4">
      <c r="A898">
        <f>IF('EIA Imports'!$E898=$A$1,'EIA Imports'!A898,"")</f>
        <v/>
      </c>
      <c r="C898">
        <f>IF('EIA Imports'!$E898=$A$1,'EIA Imports'!C898,"")</f>
        <v/>
      </c>
      <c r="D898">
        <f>IF('EIA Imports'!$E898=$A$1,'EIA Imports'!D898,"")</f>
        <v/>
      </c>
    </row>
    <row r="899" spans="1:4">
      <c r="A899">
        <f>IF('EIA Imports'!$E899=$A$1,'EIA Imports'!A899,"")</f>
        <v/>
      </c>
      <c r="C899">
        <f>IF('EIA Imports'!$E899=$A$1,'EIA Imports'!C899,"")</f>
        <v/>
      </c>
      <c r="D899">
        <f>IF('EIA Imports'!$E899=$A$1,'EIA Imports'!D899,"")</f>
        <v/>
      </c>
    </row>
    <row r="900" spans="1:4">
      <c r="A900">
        <f>IF('EIA Imports'!$E900=$A$1,'EIA Imports'!A900,"")</f>
        <v/>
      </c>
      <c r="C900">
        <f>IF('EIA Imports'!$E900=$A$1,'EIA Imports'!C900,"")</f>
        <v/>
      </c>
      <c r="D900">
        <f>IF('EIA Imports'!$E900=$A$1,'EIA Imports'!D900,"")</f>
        <v/>
      </c>
    </row>
    <row r="901" spans="1:4">
      <c r="A901">
        <f>IF('EIA Imports'!$E901=$A$1,'EIA Imports'!A901,"")</f>
        <v/>
      </c>
      <c r="C901">
        <f>IF('EIA Imports'!$E901=$A$1,'EIA Imports'!C901,"")</f>
        <v/>
      </c>
      <c r="D901">
        <f>IF('EIA Imports'!$E901=$A$1,'EIA Imports'!D901,"")</f>
        <v/>
      </c>
    </row>
    <row r="902" spans="1:4">
      <c r="A902">
        <f>IF('EIA Imports'!$E902=$A$1,'EIA Imports'!A902,"")</f>
        <v/>
      </c>
      <c r="C902">
        <f>IF('EIA Imports'!$E902=$A$1,'EIA Imports'!C902,"")</f>
        <v/>
      </c>
      <c r="D902">
        <f>IF('EIA Imports'!$E902=$A$1,'EIA Imports'!D902,"")</f>
        <v/>
      </c>
    </row>
    <row r="903" spans="1:4">
      <c r="A903">
        <f>IF('EIA Imports'!$E903=$A$1,'EIA Imports'!A903,"")</f>
        <v/>
      </c>
      <c r="C903">
        <f>IF('EIA Imports'!$E903=$A$1,'EIA Imports'!C903,"")</f>
        <v/>
      </c>
      <c r="D903">
        <f>IF('EIA Imports'!$E903=$A$1,'EIA Imports'!D903,"")</f>
        <v/>
      </c>
    </row>
    <row r="904" spans="1:4">
      <c r="A904">
        <f>IF('EIA Imports'!$E904=$A$1,'EIA Imports'!A904,"")</f>
        <v/>
      </c>
      <c r="C904">
        <f>IF('EIA Imports'!$E904=$A$1,'EIA Imports'!C904,"")</f>
        <v/>
      </c>
      <c r="D904">
        <f>IF('EIA Imports'!$E904=$A$1,'EIA Imports'!D904,"")</f>
        <v/>
      </c>
    </row>
    <row r="905" spans="1:4">
      <c r="A905">
        <f>IF('EIA Imports'!$E905=$A$1,'EIA Imports'!A905,"")</f>
        <v/>
      </c>
      <c r="C905">
        <f>IF('EIA Imports'!$E905=$A$1,'EIA Imports'!C905,"")</f>
        <v/>
      </c>
      <c r="D905">
        <f>IF('EIA Imports'!$E905=$A$1,'EIA Imports'!D905,"")</f>
        <v/>
      </c>
    </row>
    <row r="906" spans="1:4">
      <c r="A906">
        <f>IF('EIA Imports'!$E906=$A$1,'EIA Imports'!A906,"")</f>
        <v/>
      </c>
      <c r="C906">
        <f>IF('EIA Imports'!$E906=$A$1,'EIA Imports'!C906,"")</f>
        <v/>
      </c>
      <c r="D906">
        <f>IF('EIA Imports'!$E906=$A$1,'EIA Imports'!D906,"")</f>
        <v/>
      </c>
    </row>
    <row r="907" spans="1:4">
      <c r="A907">
        <f>IF('EIA Imports'!$E907=$A$1,'EIA Imports'!A907,"")</f>
        <v/>
      </c>
      <c r="C907">
        <f>IF('EIA Imports'!$E907=$A$1,'EIA Imports'!C907,"")</f>
        <v/>
      </c>
      <c r="D907">
        <f>IF('EIA Imports'!$E907=$A$1,'EIA Imports'!D907,"")</f>
        <v/>
      </c>
    </row>
    <row r="908" spans="1:4">
      <c r="A908">
        <f>IF('EIA Imports'!$E908=$A$1,'EIA Imports'!A908,"")</f>
        <v/>
      </c>
      <c r="C908">
        <f>IF('EIA Imports'!$E908=$A$1,'EIA Imports'!C908,"")</f>
        <v/>
      </c>
      <c r="D908">
        <f>IF('EIA Imports'!$E908=$A$1,'EIA Imports'!D908,"")</f>
        <v/>
      </c>
    </row>
    <row r="909" spans="1:4">
      <c r="A909">
        <f>IF('EIA Imports'!$E909=$A$1,'EIA Imports'!A909,"")</f>
        <v/>
      </c>
      <c r="C909">
        <f>IF('EIA Imports'!$E909=$A$1,'EIA Imports'!C909,"")</f>
        <v/>
      </c>
      <c r="D909">
        <f>IF('EIA Imports'!$E909=$A$1,'EIA Imports'!D909,"")</f>
        <v/>
      </c>
    </row>
    <row r="910" spans="1:4">
      <c r="A910">
        <f>IF('EIA Imports'!$E910=$A$1,'EIA Imports'!A910,"")</f>
        <v/>
      </c>
      <c r="C910">
        <f>IF('EIA Imports'!$E910=$A$1,'EIA Imports'!C910,"")</f>
        <v/>
      </c>
      <c r="D910">
        <f>IF('EIA Imports'!$E910=$A$1,'EIA Imports'!D910,"")</f>
        <v/>
      </c>
    </row>
    <row r="911" spans="1:4">
      <c r="A911">
        <f>IF('EIA Imports'!$E911=$A$1,'EIA Imports'!A911,"")</f>
        <v/>
      </c>
      <c r="C911">
        <f>IF('EIA Imports'!$E911=$A$1,'EIA Imports'!C911,"")</f>
        <v/>
      </c>
      <c r="D911">
        <f>IF('EIA Imports'!$E911=$A$1,'EIA Imports'!D911,"")</f>
        <v/>
      </c>
    </row>
    <row r="912" spans="1:4">
      <c r="A912">
        <f>IF('EIA Imports'!$E912=$A$1,'EIA Imports'!A912,"")</f>
        <v/>
      </c>
      <c r="C912">
        <f>IF('EIA Imports'!$E912=$A$1,'EIA Imports'!C912,"")</f>
        <v/>
      </c>
      <c r="D912">
        <f>IF('EIA Imports'!$E912=$A$1,'EIA Imports'!D912,"")</f>
        <v/>
      </c>
    </row>
    <row r="913" spans="1:4">
      <c r="A913">
        <f>IF('EIA Imports'!$E913=$A$1,'EIA Imports'!A913,"")</f>
        <v/>
      </c>
      <c r="C913">
        <f>IF('EIA Imports'!$E913=$A$1,'EIA Imports'!C913,"")</f>
        <v/>
      </c>
      <c r="D913">
        <f>IF('EIA Imports'!$E913=$A$1,'EIA Imports'!D913,"")</f>
        <v/>
      </c>
    </row>
    <row r="914" spans="1:4">
      <c r="A914">
        <f>IF('EIA Imports'!$E914=$A$1,'EIA Imports'!A914,"")</f>
        <v/>
      </c>
      <c r="C914">
        <f>IF('EIA Imports'!$E914=$A$1,'EIA Imports'!C914,"")</f>
        <v/>
      </c>
      <c r="D914">
        <f>IF('EIA Imports'!$E914=$A$1,'EIA Imports'!D914,"")</f>
        <v/>
      </c>
    </row>
    <row r="915" spans="1:4">
      <c r="A915">
        <f>IF('EIA Imports'!$E915=$A$1,'EIA Imports'!A915,"")</f>
        <v/>
      </c>
      <c r="C915">
        <f>IF('EIA Imports'!$E915=$A$1,'EIA Imports'!C915,"")</f>
        <v/>
      </c>
      <c r="D915">
        <f>IF('EIA Imports'!$E915=$A$1,'EIA Imports'!D915,"")</f>
        <v/>
      </c>
    </row>
    <row r="916" spans="1:4">
      <c r="A916">
        <f>IF('EIA Imports'!$E916=$A$1,'EIA Imports'!A916,"")</f>
        <v/>
      </c>
      <c r="C916">
        <f>IF('EIA Imports'!$E916=$A$1,'EIA Imports'!C916,"")</f>
        <v/>
      </c>
      <c r="D916">
        <f>IF('EIA Imports'!$E916=$A$1,'EIA Imports'!D916,"")</f>
        <v/>
      </c>
    </row>
    <row r="917" spans="1:4">
      <c r="A917">
        <f>IF('EIA Imports'!$E917=$A$1,'EIA Imports'!A917,"")</f>
        <v/>
      </c>
      <c r="C917">
        <f>IF('EIA Imports'!$E917=$A$1,'EIA Imports'!C917,"")</f>
        <v/>
      </c>
      <c r="D917">
        <f>IF('EIA Imports'!$E917=$A$1,'EIA Imports'!D917,"")</f>
        <v/>
      </c>
    </row>
    <row r="918" spans="1:4">
      <c r="A918">
        <f>IF('EIA Imports'!$E918=$A$1,'EIA Imports'!A918,"")</f>
        <v/>
      </c>
      <c r="C918">
        <f>IF('EIA Imports'!$E918=$A$1,'EIA Imports'!C918,"")</f>
        <v/>
      </c>
      <c r="D918">
        <f>IF('EIA Imports'!$E918=$A$1,'EIA Imports'!D918,"")</f>
        <v/>
      </c>
    </row>
    <row r="919" spans="1:4">
      <c r="A919">
        <f>IF('EIA Imports'!$E919=$A$1,'EIA Imports'!A919,"")</f>
        <v/>
      </c>
      <c r="C919">
        <f>IF('EIA Imports'!$E919=$A$1,'EIA Imports'!C919,"")</f>
        <v/>
      </c>
      <c r="D919">
        <f>IF('EIA Imports'!$E919=$A$1,'EIA Imports'!D919,"")</f>
        <v/>
      </c>
    </row>
    <row r="920" spans="1:4">
      <c r="A920">
        <f>IF('EIA Imports'!$E920=$A$1,'EIA Imports'!A920,"")</f>
        <v/>
      </c>
      <c r="C920">
        <f>IF('EIA Imports'!$E920=$A$1,'EIA Imports'!C920,"")</f>
        <v/>
      </c>
      <c r="D920">
        <f>IF('EIA Imports'!$E920=$A$1,'EIA Imports'!D920,"")</f>
        <v/>
      </c>
    </row>
    <row r="921" spans="1:4">
      <c r="A921">
        <f>IF('EIA Imports'!$E921=$A$1,'EIA Imports'!A921,"")</f>
        <v/>
      </c>
      <c r="C921">
        <f>IF('EIA Imports'!$E921=$A$1,'EIA Imports'!C921,"")</f>
        <v/>
      </c>
      <c r="D921">
        <f>IF('EIA Imports'!$E921=$A$1,'EIA Imports'!D921,"")</f>
        <v/>
      </c>
    </row>
    <row r="922" spans="1:4">
      <c r="A922">
        <f>IF('EIA Imports'!$E922=$A$1,'EIA Imports'!A922,"")</f>
        <v/>
      </c>
      <c r="C922">
        <f>IF('EIA Imports'!$E922=$A$1,'EIA Imports'!C922,"")</f>
        <v/>
      </c>
      <c r="D922">
        <f>IF('EIA Imports'!$E922=$A$1,'EIA Imports'!D922,"")</f>
        <v/>
      </c>
    </row>
    <row r="923" spans="1:4">
      <c r="A923">
        <f>IF('EIA Imports'!$E923=$A$1,'EIA Imports'!A923,"")</f>
        <v/>
      </c>
      <c r="C923">
        <f>IF('EIA Imports'!$E923=$A$1,'EIA Imports'!C923,"")</f>
        <v/>
      </c>
      <c r="D923">
        <f>IF('EIA Imports'!$E923=$A$1,'EIA Imports'!D923,"")</f>
        <v/>
      </c>
    </row>
    <row r="924" spans="1:4">
      <c r="A924">
        <f>IF('EIA Imports'!$E924=$A$1,'EIA Imports'!A924,"")</f>
        <v/>
      </c>
      <c r="C924">
        <f>IF('EIA Imports'!$E924=$A$1,'EIA Imports'!C924,"")</f>
        <v/>
      </c>
      <c r="D924">
        <f>IF('EIA Imports'!$E924=$A$1,'EIA Imports'!D924,"")</f>
        <v/>
      </c>
    </row>
    <row r="925" spans="1:4">
      <c r="A925">
        <f>IF('EIA Imports'!$E925=$A$1,'EIA Imports'!A925,"")</f>
        <v/>
      </c>
      <c r="C925">
        <f>IF('EIA Imports'!$E925=$A$1,'EIA Imports'!C925,"")</f>
        <v/>
      </c>
      <c r="D925">
        <f>IF('EIA Imports'!$E925=$A$1,'EIA Imports'!D925,"")</f>
        <v/>
      </c>
    </row>
    <row r="926" spans="1:4">
      <c r="A926">
        <f>IF('EIA Imports'!$E926=$A$1,'EIA Imports'!A926,"")</f>
        <v/>
      </c>
      <c r="C926">
        <f>IF('EIA Imports'!$E926=$A$1,'EIA Imports'!C926,"")</f>
        <v/>
      </c>
      <c r="D926">
        <f>IF('EIA Imports'!$E926=$A$1,'EIA Imports'!D926,"")</f>
        <v/>
      </c>
    </row>
    <row r="927" spans="1:4">
      <c r="A927">
        <f>IF('EIA Imports'!$E927=$A$1,'EIA Imports'!A927,"")</f>
        <v/>
      </c>
      <c r="C927">
        <f>IF('EIA Imports'!$E927=$A$1,'EIA Imports'!C927,"")</f>
        <v/>
      </c>
      <c r="D927">
        <f>IF('EIA Imports'!$E927=$A$1,'EIA Imports'!D927,"")</f>
        <v/>
      </c>
    </row>
    <row r="928" spans="1:4">
      <c r="A928">
        <f>IF('EIA Imports'!$E928=$A$1,'EIA Imports'!A928,"")</f>
        <v/>
      </c>
      <c r="C928">
        <f>IF('EIA Imports'!$E928=$A$1,'EIA Imports'!C928,"")</f>
        <v/>
      </c>
      <c r="D928">
        <f>IF('EIA Imports'!$E928=$A$1,'EIA Imports'!D928,"")</f>
        <v/>
      </c>
    </row>
    <row r="929" spans="1:4">
      <c r="A929">
        <f>IF('EIA Imports'!$E929=$A$1,'EIA Imports'!A929,"")</f>
        <v/>
      </c>
      <c r="C929">
        <f>IF('EIA Imports'!$E929=$A$1,'EIA Imports'!C929,"")</f>
        <v/>
      </c>
      <c r="D929">
        <f>IF('EIA Imports'!$E929=$A$1,'EIA Imports'!D929,"")</f>
        <v/>
      </c>
    </row>
    <row r="930" spans="1:4">
      <c r="A930">
        <f>IF('EIA Imports'!$E930=$A$1,'EIA Imports'!A930,"")</f>
        <v/>
      </c>
      <c r="C930">
        <f>IF('EIA Imports'!$E930=$A$1,'EIA Imports'!C930,"")</f>
        <v/>
      </c>
      <c r="D930">
        <f>IF('EIA Imports'!$E930=$A$1,'EIA Imports'!D930,"")</f>
        <v/>
      </c>
    </row>
    <row r="931" spans="1:4">
      <c r="A931">
        <f>IF('EIA Imports'!$E931=$A$1,'EIA Imports'!A931,"")</f>
        <v/>
      </c>
      <c r="C931">
        <f>IF('EIA Imports'!$E931=$A$1,'EIA Imports'!C931,"")</f>
        <v/>
      </c>
      <c r="D931">
        <f>IF('EIA Imports'!$E931=$A$1,'EIA Imports'!D931,"")</f>
        <v/>
      </c>
    </row>
    <row r="932" spans="1:4">
      <c r="A932">
        <f>IF('EIA Imports'!$E932=$A$1,'EIA Imports'!A932,"")</f>
        <v/>
      </c>
      <c r="C932">
        <f>IF('EIA Imports'!$E932=$A$1,'EIA Imports'!C932,"")</f>
        <v/>
      </c>
      <c r="D932">
        <f>IF('EIA Imports'!$E932=$A$1,'EIA Imports'!D932,"")</f>
        <v/>
      </c>
    </row>
    <row r="933" spans="1:4">
      <c r="A933">
        <f>IF('EIA Imports'!$E933=$A$1,'EIA Imports'!A933,"")</f>
        <v/>
      </c>
      <c r="C933">
        <f>IF('EIA Imports'!$E933=$A$1,'EIA Imports'!C933,"")</f>
        <v/>
      </c>
      <c r="D933">
        <f>IF('EIA Imports'!$E933=$A$1,'EIA Imports'!D933,"")</f>
        <v/>
      </c>
    </row>
    <row r="934" spans="1:4">
      <c r="A934">
        <f>IF('EIA Imports'!$E934=$A$1,'EIA Imports'!A934,"")</f>
        <v/>
      </c>
      <c r="C934">
        <f>IF('EIA Imports'!$E934=$A$1,'EIA Imports'!C934,"")</f>
        <v/>
      </c>
      <c r="D934">
        <f>IF('EIA Imports'!$E934=$A$1,'EIA Imports'!D934,"")</f>
        <v/>
      </c>
    </row>
    <row r="935" spans="1:4">
      <c r="A935">
        <f>IF('EIA Imports'!$E935=$A$1,'EIA Imports'!A935,"")</f>
        <v/>
      </c>
      <c r="C935">
        <f>IF('EIA Imports'!$E935=$A$1,'EIA Imports'!C935,"")</f>
        <v/>
      </c>
      <c r="D935">
        <f>IF('EIA Imports'!$E935=$A$1,'EIA Imports'!D935,"")</f>
        <v/>
      </c>
    </row>
    <row r="936" spans="1:4">
      <c r="A936">
        <f>IF('EIA Imports'!$E936=$A$1,'EIA Imports'!A936,"")</f>
        <v/>
      </c>
      <c r="C936">
        <f>IF('EIA Imports'!$E936=$A$1,'EIA Imports'!C936,"")</f>
        <v/>
      </c>
      <c r="D936">
        <f>IF('EIA Imports'!$E936=$A$1,'EIA Imports'!D936,"")</f>
        <v/>
      </c>
    </row>
    <row r="937" spans="1:4">
      <c r="A937">
        <f>IF('EIA Imports'!$E937=$A$1,'EIA Imports'!A937,"")</f>
        <v/>
      </c>
      <c r="C937">
        <f>IF('EIA Imports'!$E937=$A$1,'EIA Imports'!C937,"")</f>
        <v/>
      </c>
      <c r="D937">
        <f>IF('EIA Imports'!$E937=$A$1,'EIA Imports'!D937,"")</f>
        <v/>
      </c>
    </row>
    <row r="938" spans="1:4">
      <c r="A938">
        <f>IF('EIA Imports'!$E938=$A$1,'EIA Imports'!A938,"")</f>
        <v/>
      </c>
      <c r="C938">
        <f>IF('EIA Imports'!$E938=$A$1,'EIA Imports'!C938,"")</f>
        <v/>
      </c>
      <c r="D938">
        <f>IF('EIA Imports'!$E938=$A$1,'EIA Imports'!D938,"")</f>
        <v/>
      </c>
    </row>
    <row r="939" spans="1:4">
      <c r="A939">
        <f>IF('EIA Imports'!$E939=$A$1,'EIA Imports'!A939,"")</f>
        <v/>
      </c>
      <c r="C939">
        <f>IF('EIA Imports'!$E939=$A$1,'EIA Imports'!C939,"")</f>
        <v/>
      </c>
      <c r="D939">
        <f>IF('EIA Imports'!$E939=$A$1,'EIA Imports'!D939,"")</f>
        <v/>
      </c>
    </row>
    <row r="940" spans="1:4">
      <c r="A940">
        <f>IF('EIA Imports'!$E940=$A$1,'EIA Imports'!A940,"")</f>
        <v/>
      </c>
      <c r="C940">
        <f>IF('EIA Imports'!$E940=$A$1,'EIA Imports'!C940,"")</f>
        <v/>
      </c>
      <c r="D940">
        <f>IF('EIA Imports'!$E940=$A$1,'EIA Imports'!D940,"")</f>
        <v/>
      </c>
    </row>
    <row r="941" spans="1:4">
      <c r="A941">
        <f>IF('EIA Imports'!$E941=$A$1,'EIA Imports'!A941,"")</f>
        <v/>
      </c>
      <c r="C941">
        <f>IF('EIA Imports'!$E941=$A$1,'EIA Imports'!C941,"")</f>
        <v/>
      </c>
      <c r="D941">
        <f>IF('EIA Imports'!$E941=$A$1,'EIA Imports'!D941,"")</f>
        <v/>
      </c>
    </row>
    <row r="942" spans="1:4">
      <c r="A942">
        <f>IF('EIA Imports'!$E942=$A$1,'EIA Imports'!A942,"")</f>
        <v/>
      </c>
      <c r="C942">
        <f>IF('EIA Imports'!$E942=$A$1,'EIA Imports'!C942,"")</f>
        <v/>
      </c>
      <c r="D942">
        <f>IF('EIA Imports'!$E942=$A$1,'EIA Imports'!D942,"")</f>
        <v/>
      </c>
    </row>
    <row r="943" spans="1:4">
      <c r="A943">
        <f>IF('EIA Imports'!$E943=$A$1,'EIA Imports'!A943,"")</f>
        <v/>
      </c>
      <c r="C943">
        <f>IF('EIA Imports'!$E943=$A$1,'EIA Imports'!C943,"")</f>
        <v/>
      </c>
      <c r="D943">
        <f>IF('EIA Imports'!$E943=$A$1,'EIA Imports'!D943,"")</f>
        <v/>
      </c>
    </row>
    <row r="944" spans="1:4">
      <c r="A944">
        <f>IF('EIA Imports'!$E944=$A$1,'EIA Imports'!A944,"")</f>
        <v/>
      </c>
      <c r="C944">
        <f>IF('EIA Imports'!$E944=$A$1,'EIA Imports'!C944,"")</f>
        <v/>
      </c>
      <c r="D944">
        <f>IF('EIA Imports'!$E944=$A$1,'EIA Imports'!D944,"")</f>
        <v/>
      </c>
    </row>
    <row r="945" spans="1:4">
      <c r="A945">
        <f>IF('EIA Imports'!$E945=$A$1,'EIA Imports'!A945,"")</f>
        <v/>
      </c>
      <c r="C945">
        <f>IF('EIA Imports'!$E945=$A$1,'EIA Imports'!C945,"")</f>
        <v/>
      </c>
      <c r="D945">
        <f>IF('EIA Imports'!$E945=$A$1,'EIA Imports'!D945,"")</f>
        <v/>
      </c>
    </row>
    <row r="946" spans="1:4">
      <c r="A946">
        <f>IF('EIA Imports'!$E946=$A$1,'EIA Imports'!A946,"")</f>
        <v/>
      </c>
      <c r="C946">
        <f>IF('EIA Imports'!$E946=$A$1,'EIA Imports'!C946,"")</f>
        <v/>
      </c>
      <c r="D946">
        <f>IF('EIA Imports'!$E946=$A$1,'EIA Imports'!D946,"")</f>
        <v/>
      </c>
    </row>
    <row r="947" spans="1:4">
      <c r="A947">
        <f>IF('EIA Imports'!$E947=$A$1,'EIA Imports'!A947,"")</f>
        <v/>
      </c>
      <c r="C947">
        <f>IF('EIA Imports'!$E947=$A$1,'EIA Imports'!C947,"")</f>
        <v/>
      </c>
      <c r="D947">
        <f>IF('EIA Imports'!$E947=$A$1,'EIA Imports'!D947,"")</f>
        <v/>
      </c>
    </row>
    <row r="948" spans="1:4">
      <c r="A948">
        <f>IF('EIA Imports'!$E948=$A$1,'EIA Imports'!A948,"")</f>
        <v/>
      </c>
      <c r="C948">
        <f>IF('EIA Imports'!$E948=$A$1,'EIA Imports'!C948,"")</f>
        <v/>
      </c>
      <c r="D948">
        <f>IF('EIA Imports'!$E948=$A$1,'EIA Imports'!D948,"")</f>
        <v/>
      </c>
    </row>
    <row r="949" spans="1:4">
      <c r="A949">
        <f>IF('EIA Imports'!$E949=$A$1,'EIA Imports'!A949,"")</f>
        <v/>
      </c>
      <c r="C949">
        <f>IF('EIA Imports'!$E949=$A$1,'EIA Imports'!C949,"")</f>
        <v/>
      </c>
      <c r="D949">
        <f>IF('EIA Imports'!$E949=$A$1,'EIA Imports'!D949,"")</f>
        <v/>
      </c>
    </row>
    <row r="950" spans="1:4">
      <c r="A950">
        <f>IF('EIA Imports'!$E950=$A$1,'EIA Imports'!A950,"")</f>
        <v/>
      </c>
      <c r="C950">
        <f>IF('EIA Imports'!$E950=$A$1,'EIA Imports'!C950,"")</f>
        <v/>
      </c>
      <c r="D950">
        <f>IF('EIA Imports'!$E950=$A$1,'EIA Imports'!D950,"")</f>
        <v/>
      </c>
    </row>
    <row r="951" spans="1:4">
      <c r="A951">
        <f>IF('EIA Imports'!$E951=$A$1,'EIA Imports'!A951,"")</f>
        <v/>
      </c>
      <c r="C951">
        <f>IF('EIA Imports'!$E951=$A$1,'EIA Imports'!C951,"")</f>
        <v/>
      </c>
      <c r="D951">
        <f>IF('EIA Imports'!$E951=$A$1,'EIA Imports'!D951,"")</f>
        <v/>
      </c>
    </row>
    <row r="952" spans="1:4">
      <c r="A952">
        <f>IF('EIA Imports'!$E952=$A$1,'EIA Imports'!A952,"")</f>
        <v/>
      </c>
      <c r="C952">
        <f>IF('EIA Imports'!$E952=$A$1,'EIA Imports'!C952,"")</f>
        <v/>
      </c>
      <c r="D952">
        <f>IF('EIA Imports'!$E952=$A$1,'EIA Imports'!D952,"")</f>
        <v/>
      </c>
    </row>
    <row r="953" spans="1:4">
      <c r="A953">
        <f>IF('EIA Imports'!$E953=$A$1,'EIA Imports'!A953,"")</f>
        <v/>
      </c>
      <c r="C953">
        <f>IF('EIA Imports'!$E953=$A$1,'EIA Imports'!C953,"")</f>
        <v/>
      </c>
      <c r="D953">
        <f>IF('EIA Imports'!$E953=$A$1,'EIA Imports'!D953,"")</f>
        <v/>
      </c>
    </row>
    <row r="954" spans="1:4">
      <c r="A954">
        <f>IF('EIA Imports'!$E954=$A$1,'EIA Imports'!A954,"")</f>
        <v/>
      </c>
      <c r="C954">
        <f>IF('EIA Imports'!$E954=$A$1,'EIA Imports'!C954,"")</f>
        <v/>
      </c>
      <c r="D954">
        <f>IF('EIA Imports'!$E954=$A$1,'EIA Imports'!D954,"")</f>
        <v/>
      </c>
    </row>
    <row r="955" spans="1:4">
      <c r="A955">
        <f>IF('EIA Imports'!$E955=$A$1,'EIA Imports'!A955,"")</f>
        <v/>
      </c>
      <c r="C955">
        <f>IF('EIA Imports'!$E955=$A$1,'EIA Imports'!C955,"")</f>
        <v/>
      </c>
      <c r="D955">
        <f>IF('EIA Imports'!$E955=$A$1,'EIA Imports'!D955,"")</f>
        <v/>
      </c>
    </row>
    <row r="956" spans="1:4">
      <c r="A956">
        <f>IF('EIA Imports'!$E956=$A$1,'EIA Imports'!A956,"")</f>
        <v/>
      </c>
      <c r="C956">
        <f>IF('EIA Imports'!$E956=$A$1,'EIA Imports'!C956,"")</f>
        <v/>
      </c>
      <c r="D956">
        <f>IF('EIA Imports'!$E956=$A$1,'EIA Imports'!D956,"")</f>
        <v/>
      </c>
    </row>
    <row r="957" spans="1:4">
      <c r="A957">
        <f>IF('EIA Imports'!$E957=$A$1,'EIA Imports'!A957,"")</f>
        <v/>
      </c>
      <c r="C957">
        <f>IF('EIA Imports'!$E957=$A$1,'EIA Imports'!C957,"")</f>
        <v/>
      </c>
      <c r="D957">
        <f>IF('EIA Imports'!$E957=$A$1,'EIA Imports'!D957,"")</f>
        <v/>
      </c>
    </row>
    <row r="958" spans="1:4">
      <c r="A958">
        <f>IF('EIA Imports'!$E958=$A$1,'EIA Imports'!A958,"")</f>
        <v/>
      </c>
      <c r="C958">
        <f>IF('EIA Imports'!$E958=$A$1,'EIA Imports'!C958,"")</f>
        <v/>
      </c>
      <c r="D958">
        <f>IF('EIA Imports'!$E958=$A$1,'EIA Imports'!D958,"")</f>
        <v/>
      </c>
    </row>
    <row r="959" spans="1:4">
      <c r="A959">
        <f>IF('EIA Imports'!$E959=$A$1,'EIA Imports'!A959,"")</f>
        <v/>
      </c>
      <c r="C959">
        <f>IF('EIA Imports'!$E959=$A$1,'EIA Imports'!C959,"")</f>
        <v/>
      </c>
      <c r="D959">
        <f>IF('EIA Imports'!$E959=$A$1,'EIA Imports'!D959,"")</f>
        <v/>
      </c>
    </row>
    <row r="960" spans="1:4">
      <c r="A960">
        <f>IF('EIA Imports'!$E960=$A$1,'EIA Imports'!A960,"")</f>
        <v/>
      </c>
      <c r="C960">
        <f>IF('EIA Imports'!$E960=$A$1,'EIA Imports'!C960,"")</f>
        <v/>
      </c>
      <c r="D960">
        <f>IF('EIA Imports'!$E960=$A$1,'EIA Imports'!D960,"")</f>
        <v/>
      </c>
    </row>
    <row r="961" spans="1:4">
      <c r="A961">
        <f>IF('EIA Imports'!$E961=$A$1,'EIA Imports'!A961,"")</f>
        <v/>
      </c>
      <c r="C961">
        <f>IF('EIA Imports'!$E961=$A$1,'EIA Imports'!C961,"")</f>
        <v/>
      </c>
      <c r="D961">
        <f>IF('EIA Imports'!$E961=$A$1,'EIA Imports'!D961,"")</f>
        <v/>
      </c>
    </row>
    <row r="962" spans="1:4">
      <c r="A962">
        <f>IF('EIA Imports'!$E962=$A$1,'EIA Imports'!A962,"")</f>
        <v/>
      </c>
      <c r="C962">
        <f>IF('EIA Imports'!$E962=$A$1,'EIA Imports'!C962,"")</f>
        <v/>
      </c>
      <c r="D962">
        <f>IF('EIA Imports'!$E962=$A$1,'EIA Imports'!D962,"")</f>
        <v/>
      </c>
    </row>
    <row r="963" spans="1:4">
      <c r="A963">
        <f>IF('EIA Imports'!$E963=$A$1,'EIA Imports'!A963,"")</f>
        <v/>
      </c>
      <c r="C963">
        <f>IF('EIA Imports'!$E963=$A$1,'EIA Imports'!C963,"")</f>
        <v/>
      </c>
      <c r="D963">
        <f>IF('EIA Imports'!$E963=$A$1,'EIA Imports'!D963,"")</f>
        <v/>
      </c>
    </row>
    <row r="964" spans="1:4">
      <c r="A964">
        <f>IF('EIA Imports'!$E964=$A$1,'EIA Imports'!A964,"")</f>
        <v/>
      </c>
      <c r="C964">
        <f>IF('EIA Imports'!$E964=$A$1,'EIA Imports'!C964,"")</f>
        <v/>
      </c>
      <c r="D964">
        <f>IF('EIA Imports'!$E964=$A$1,'EIA Imports'!D964,"")</f>
        <v/>
      </c>
    </row>
    <row r="965" spans="1:4">
      <c r="A965">
        <f>IF('EIA Imports'!$E965=$A$1,'EIA Imports'!A965,"")</f>
        <v/>
      </c>
      <c r="C965">
        <f>IF('EIA Imports'!$E965=$A$1,'EIA Imports'!C965,"")</f>
        <v/>
      </c>
      <c r="D965">
        <f>IF('EIA Imports'!$E965=$A$1,'EIA Imports'!D965,"")</f>
        <v/>
      </c>
    </row>
    <row r="966" spans="1:4">
      <c r="A966">
        <f>IF('EIA Imports'!$E966=$A$1,'EIA Imports'!A966,"")</f>
        <v/>
      </c>
      <c r="C966">
        <f>IF('EIA Imports'!$E966=$A$1,'EIA Imports'!C966,"")</f>
        <v/>
      </c>
      <c r="D966">
        <f>IF('EIA Imports'!$E966=$A$1,'EIA Imports'!D966,"")</f>
        <v/>
      </c>
    </row>
    <row r="967" spans="1:4">
      <c r="A967">
        <f>IF('EIA Imports'!$E967=$A$1,'EIA Imports'!A967,"")</f>
        <v/>
      </c>
      <c r="C967">
        <f>IF('EIA Imports'!$E967=$A$1,'EIA Imports'!C967,"")</f>
        <v/>
      </c>
      <c r="D967">
        <f>IF('EIA Imports'!$E967=$A$1,'EIA Imports'!D967,"")</f>
        <v/>
      </c>
    </row>
    <row r="968" spans="1:4">
      <c r="A968">
        <f>IF('EIA Imports'!$E968=$A$1,'EIA Imports'!A968,"")</f>
        <v/>
      </c>
      <c r="C968">
        <f>IF('EIA Imports'!$E968=$A$1,'EIA Imports'!C968,"")</f>
        <v/>
      </c>
      <c r="D968">
        <f>IF('EIA Imports'!$E968=$A$1,'EIA Imports'!D968,"")</f>
        <v/>
      </c>
    </row>
    <row r="969" spans="1:4">
      <c r="A969">
        <f>IF('EIA Imports'!$E969=$A$1,'EIA Imports'!A969,"")</f>
        <v/>
      </c>
      <c r="C969">
        <f>IF('EIA Imports'!$E969=$A$1,'EIA Imports'!C969,"")</f>
        <v/>
      </c>
      <c r="D969">
        <f>IF('EIA Imports'!$E969=$A$1,'EIA Imports'!D969,"")</f>
        <v/>
      </c>
    </row>
    <row r="970" spans="1:4">
      <c r="A970">
        <f>IF('EIA Imports'!$E970=$A$1,'EIA Imports'!A970,"")</f>
        <v/>
      </c>
      <c r="C970">
        <f>IF('EIA Imports'!$E970=$A$1,'EIA Imports'!C970,"")</f>
        <v/>
      </c>
      <c r="D970">
        <f>IF('EIA Imports'!$E970=$A$1,'EIA Imports'!D970,"")</f>
        <v/>
      </c>
    </row>
    <row r="971" spans="1:4">
      <c r="A971">
        <f>IF('EIA Imports'!$E971=$A$1,'EIA Imports'!A971,"")</f>
        <v/>
      </c>
      <c r="C971">
        <f>IF('EIA Imports'!$E971=$A$1,'EIA Imports'!C971,"")</f>
        <v/>
      </c>
      <c r="D971">
        <f>IF('EIA Imports'!$E971=$A$1,'EIA Imports'!D971,"")</f>
        <v/>
      </c>
    </row>
    <row r="972" spans="1:4">
      <c r="A972">
        <f>IF('EIA Imports'!$E972=$A$1,'EIA Imports'!A972,"")</f>
        <v/>
      </c>
      <c r="C972">
        <f>IF('EIA Imports'!$E972=$A$1,'EIA Imports'!C972,"")</f>
        <v/>
      </c>
      <c r="D972">
        <f>IF('EIA Imports'!$E972=$A$1,'EIA Imports'!D972,"")</f>
        <v/>
      </c>
    </row>
    <row r="973" spans="1:4">
      <c r="A973">
        <f>IF('EIA Imports'!$E973=$A$1,'EIA Imports'!A973,"")</f>
        <v/>
      </c>
      <c r="C973">
        <f>IF('EIA Imports'!$E973=$A$1,'EIA Imports'!C973,"")</f>
        <v/>
      </c>
      <c r="D973">
        <f>IF('EIA Imports'!$E973=$A$1,'EIA Imports'!D973,"")</f>
        <v/>
      </c>
    </row>
    <row r="974" spans="1:4">
      <c r="A974">
        <f>IF('EIA Imports'!$E974=$A$1,'EIA Imports'!A974,"")</f>
        <v/>
      </c>
      <c r="C974">
        <f>IF('EIA Imports'!$E974=$A$1,'EIA Imports'!C974,"")</f>
        <v/>
      </c>
      <c r="D974">
        <f>IF('EIA Imports'!$E974=$A$1,'EIA Imports'!D974,"")</f>
        <v/>
      </c>
    </row>
    <row r="975" spans="1:4">
      <c r="A975">
        <f>IF('EIA Imports'!$E975=$A$1,'EIA Imports'!A975,"")</f>
        <v/>
      </c>
      <c r="C975">
        <f>IF('EIA Imports'!$E975=$A$1,'EIA Imports'!C975,"")</f>
        <v/>
      </c>
      <c r="D975">
        <f>IF('EIA Imports'!$E975=$A$1,'EIA Imports'!D975,"")</f>
        <v/>
      </c>
    </row>
    <row r="976" spans="1:4">
      <c r="A976">
        <f>IF('EIA Imports'!$E976=$A$1,'EIA Imports'!A976,"")</f>
        <v/>
      </c>
      <c r="C976">
        <f>IF('EIA Imports'!$E976=$A$1,'EIA Imports'!C976,"")</f>
        <v/>
      </c>
      <c r="D976">
        <f>IF('EIA Imports'!$E976=$A$1,'EIA Imports'!D976,"")</f>
        <v/>
      </c>
    </row>
    <row r="977" spans="1:4">
      <c r="A977">
        <f>IF('EIA Imports'!$E977=$A$1,'EIA Imports'!A977,"")</f>
        <v/>
      </c>
      <c r="C977">
        <f>IF('EIA Imports'!$E977=$A$1,'EIA Imports'!C977,"")</f>
        <v/>
      </c>
      <c r="D977">
        <f>IF('EIA Imports'!$E977=$A$1,'EIA Imports'!D977,"")</f>
        <v/>
      </c>
    </row>
    <row r="978" spans="1:4">
      <c r="A978">
        <f>IF('EIA Imports'!$E978=$A$1,'EIA Imports'!A978,"")</f>
        <v/>
      </c>
      <c r="C978">
        <f>IF('EIA Imports'!$E978=$A$1,'EIA Imports'!C978,"")</f>
        <v/>
      </c>
      <c r="D978">
        <f>IF('EIA Imports'!$E978=$A$1,'EIA Imports'!D978,"")</f>
        <v/>
      </c>
    </row>
    <row r="979" spans="1:4">
      <c r="A979">
        <f>IF('EIA Imports'!$E979=$A$1,'EIA Imports'!A979,"")</f>
        <v/>
      </c>
      <c r="C979">
        <f>IF('EIA Imports'!$E979=$A$1,'EIA Imports'!C979,"")</f>
        <v/>
      </c>
      <c r="D979">
        <f>IF('EIA Imports'!$E979=$A$1,'EIA Imports'!D979,"")</f>
        <v/>
      </c>
    </row>
    <row r="980" spans="1:4">
      <c r="A980">
        <f>IF('EIA Imports'!$E980=$A$1,'EIA Imports'!A980,"")</f>
        <v/>
      </c>
      <c r="C980">
        <f>IF('EIA Imports'!$E980=$A$1,'EIA Imports'!C980,"")</f>
        <v/>
      </c>
      <c r="D980">
        <f>IF('EIA Imports'!$E980=$A$1,'EIA Imports'!D980,"")</f>
        <v/>
      </c>
    </row>
    <row r="981" spans="1:4">
      <c r="A981">
        <f>IF('EIA Imports'!$E981=$A$1,'EIA Imports'!A981,"")</f>
        <v/>
      </c>
      <c r="C981">
        <f>IF('EIA Imports'!$E981=$A$1,'EIA Imports'!C981,"")</f>
        <v/>
      </c>
      <c r="D981">
        <f>IF('EIA Imports'!$E981=$A$1,'EIA Imports'!D981,"")</f>
        <v/>
      </c>
    </row>
    <row r="982" spans="1:4">
      <c r="A982">
        <f>IF('EIA Imports'!$E982=$A$1,'EIA Imports'!A982,"")</f>
        <v/>
      </c>
      <c r="C982">
        <f>IF('EIA Imports'!$E982=$A$1,'EIA Imports'!C982,"")</f>
        <v/>
      </c>
      <c r="D982">
        <f>IF('EIA Imports'!$E982=$A$1,'EIA Imports'!D982,"")</f>
        <v/>
      </c>
    </row>
    <row r="983" spans="1:4">
      <c r="A983">
        <f>IF('EIA Imports'!$E983=$A$1,'EIA Imports'!A983,"")</f>
        <v/>
      </c>
      <c r="C983">
        <f>IF('EIA Imports'!$E983=$A$1,'EIA Imports'!C983,"")</f>
        <v/>
      </c>
      <c r="D983">
        <f>IF('EIA Imports'!$E983=$A$1,'EIA Imports'!D983,"")</f>
        <v/>
      </c>
    </row>
    <row r="984" spans="1:4">
      <c r="A984">
        <f>IF('EIA Imports'!$E984=$A$1,'EIA Imports'!A984,"")</f>
        <v/>
      </c>
      <c r="C984">
        <f>IF('EIA Imports'!$E984=$A$1,'EIA Imports'!C984,"")</f>
        <v/>
      </c>
      <c r="D984">
        <f>IF('EIA Imports'!$E984=$A$1,'EIA Imports'!D984,"")</f>
        <v/>
      </c>
    </row>
    <row r="985" spans="1:4">
      <c r="A985">
        <f>IF('EIA Imports'!$E985=$A$1,'EIA Imports'!A985,"")</f>
        <v/>
      </c>
      <c r="C985">
        <f>IF('EIA Imports'!$E985=$A$1,'EIA Imports'!C985,"")</f>
        <v/>
      </c>
      <c r="D985">
        <f>IF('EIA Imports'!$E985=$A$1,'EIA Imports'!D985,"")</f>
        <v/>
      </c>
    </row>
    <row r="986" spans="1:4">
      <c r="A986">
        <f>IF('EIA Imports'!$E986=$A$1,'EIA Imports'!A986,"")</f>
        <v/>
      </c>
      <c r="C986">
        <f>IF('EIA Imports'!$E986=$A$1,'EIA Imports'!C986,"")</f>
        <v/>
      </c>
      <c r="D986">
        <f>IF('EIA Imports'!$E986=$A$1,'EIA Imports'!D986,"")</f>
        <v/>
      </c>
    </row>
    <row r="987" spans="1:4">
      <c r="A987">
        <f>IF('EIA Imports'!$E987=$A$1,'EIA Imports'!A987,"")</f>
        <v/>
      </c>
      <c r="C987">
        <f>IF('EIA Imports'!$E987=$A$1,'EIA Imports'!C987,"")</f>
        <v/>
      </c>
      <c r="D987">
        <f>IF('EIA Imports'!$E987=$A$1,'EIA Imports'!D987,"")</f>
        <v/>
      </c>
    </row>
    <row r="988" spans="1:4">
      <c r="A988">
        <f>IF('EIA Imports'!$E988=$A$1,'EIA Imports'!A988,"")</f>
        <v/>
      </c>
      <c r="C988">
        <f>IF('EIA Imports'!$E988=$A$1,'EIA Imports'!C988,"")</f>
        <v/>
      </c>
      <c r="D988">
        <f>IF('EIA Imports'!$E988=$A$1,'EIA Imports'!D988,"")</f>
        <v/>
      </c>
    </row>
    <row r="989" spans="1:4">
      <c r="A989">
        <f>IF('EIA Imports'!$E989=$A$1,'EIA Imports'!A989,"")</f>
        <v/>
      </c>
      <c r="C989">
        <f>IF('EIA Imports'!$E989=$A$1,'EIA Imports'!C989,"")</f>
        <v/>
      </c>
      <c r="D989">
        <f>IF('EIA Imports'!$E989=$A$1,'EIA Imports'!D989,"")</f>
        <v/>
      </c>
    </row>
    <row r="990" spans="1:4">
      <c r="A990">
        <f>IF('EIA Imports'!$E990=$A$1,'EIA Imports'!A990,"")</f>
        <v/>
      </c>
      <c r="C990">
        <f>IF('EIA Imports'!$E990=$A$1,'EIA Imports'!C990,"")</f>
        <v/>
      </c>
      <c r="D990">
        <f>IF('EIA Imports'!$E990=$A$1,'EIA Imports'!D990,"")</f>
        <v/>
      </c>
    </row>
    <row r="991" spans="1:4">
      <c r="A991">
        <f>IF('EIA Imports'!$E991=$A$1,'EIA Imports'!A991,"")</f>
        <v/>
      </c>
      <c r="C991">
        <f>IF('EIA Imports'!$E991=$A$1,'EIA Imports'!C991,"")</f>
        <v/>
      </c>
      <c r="D991">
        <f>IF('EIA Imports'!$E991=$A$1,'EIA Imports'!D991,"")</f>
        <v/>
      </c>
    </row>
    <row r="992" spans="1:4">
      <c r="A992">
        <f>IF('EIA Imports'!$E992=$A$1,'EIA Imports'!A992,"")</f>
        <v/>
      </c>
      <c r="C992">
        <f>IF('EIA Imports'!$E992=$A$1,'EIA Imports'!C992,"")</f>
        <v/>
      </c>
      <c r="D992">
        <f>IF('EIA Imports'!$E992=$A$1,'EIA Imports'!D992,"")</f>
        <v/>
      </c>
    </row>
    <row r="993" spans="1:4">
      <c r="A993">
        <f>IF('EIA Imports'!$E993=$A$1,'EIA Imports'!A993,"")</f>
        <v/>
      </c>
      <c r="C993">
        <f>IF('EIA Imports'!$E993=$A$1,'EIA Imports'!C993,"")</f>
        <v/>
      </c>
      <c r="D993">
        <f>IF('EIA Imports'!$E993=$A$1,'EIA Imports'!D993,"")</f>
        <v/>
      </c>
    </row>
    <row r="994" spans="1:4">
      <c r="A994">
        <f>IF('EIA Imports'!$E994=$A$1,'EIA Imports'!A994,"")</f>
        <v/>
      </c>
      <c r="C994">
        <f>IF('EIA Imports'!$E994=$A$1,'EIA Imports'!C994,"")</f>
        <v/>
      </c>
      <c r="D994">
        <f>IF('EIA Imports'!$E994=$A$1,'EIA Imports'!D994,"")</f>
        <v/>
      </c>
    </row>
    <row r="995" spans="1:4">
      <c r="A995">
        <f>IF('EIA Imports'!$E995=$A$1,'EIA Imports'!A995,"")</f>
        <v/>
      </c>
      <c r="C995">
        <f>IF('EIA Imports'!$E995=$A$1,'EIA Imports'!C995,"")</f>
        <v/>
      </c>
      <c r="D995">
        <f>IF('EIA Imports'!$E995=$A$1,'EIA Imports'!D995,"")</f>
        <v/>
      </c>
    </row>
    <row r="996" spans="1:4">
      <c r="A996">
        <f>IF('EIA Imports'!$E996=$A$1,'EIA Imports'!A996,"")</f>
        <v/>
      </c>
      <c r="C996">
        <f>IF('EIA Imports'!$E996=$A$1,'EIA Imports'!C996,"")</f>
        <v/>
      </c>
      <c r="D996">
        <f>IF('EIA Imports'!$E996=$A$1,'EIA Imports'!D996,"")</f>
        <v/>
      </c>
    </row>
    <row r="997" spans="1:4">
      <c r="A997">
        <f>IF('EIA Imports'!$E997=$A$1,'EIA Imports'!A997,"")</f>
        <v/>
      </c>
      <c r="C997">
        <f>IF('EIA Imports'!$E997=$A$1,'EIA Imports'!C997,"")</f>
        <v/>
      </c>
      <c r="D997">
        <f>IF('EIA Imports'!$E997=$A$1,'EIA Imports'!D997,"")</f>
        <v/>
      </c>
    </row>
    <row r="998" spans="1:4">
      <c r="A998">
        <f>IF('EIA Imports'!$E998=$A$1,'EIA Imports'!A998,"")</f>
        <v/>
      </c>
      <c r="C998">
        <f>IF('EIA Imports'!$E998=$A$1,'EIA Imports'!C998,"")</f>
        <v/>
      </c>
      <c r="D998">
        <f>IF('EIA Imports'!$E998=$A$1,'EIA Imports'!D998,"")</f>
        <v/>
      </c>
    </row>
    <row r="999" spans="1:4">
      <c r="A999">
        <f>IF('EIA Imports'!$E999=$A$1,'EIA Imports'!A999,"")</f>
        <v/>
      </c>
      <c r="C999">
        <f>IF('EIA Imports'!$E999=$A$1,'EIA Imports'!C999,"")</f>
        <v/>
      </c>
      <c r="D999">
        <f>IF('EIA Imports'!$E999=$A$1,'EIA Imports'!D999,"")</f>
        <v/>
      </c>
    </row>
    <row r="1000" spans="1:4">
      <c r="A1000">
        <f>IF('EIA Imports'!$E1000=$A$1,'EIA Imports'!A1000,"")</f>
        <v/>
      </c>
      <c r="C1000">
        <f>IF('EIA Imports'!$E1000=$A$1,'EIA Imports'!C1000,"")</f>
        <v/>
      </c>
      <c r="D1000">
        <f>IF('EIA Imports'!$E1000=$A$1,'EIA Imports'!D1000,"")</f>
        <v/>
      </c>
    </row>
    <row r="1001" spans="1:4">
      <c r="A1001">
        <f>IF('EIA Imports'!$E1001=$A$1,'EIA Imports'!A1001,"")</f>
        <v/>
      </c>
      <c r="C1001">
        <f>IF('EIA Imports'!$E1001=$A$1,'EIA Imports'!C1001,"")</f>
        <v/>
      </c>
      <c r="D1001">
        <f>IF('EIA Imports'!$E1001=$A$1,'EIA Imports'!D1001,"")</f>
        <v/>
      </c>
    </row>
    <row r="1002" spans="1:4">
      <c r="A1002">
        <f>IF('EIA Imports'!$E1002=$A$1,'EIA Imports'!A1002,"")</f>
        <v/>
      </c>
      <c r="C1002">
        <f>IF('EIA Imports'!$E1002=$A$1,'EIA Imports'!C1002,"")</f>
        <v/>
      </c>
      <c r="D1002">
        <f>IF('EIA Imports'!$E1002=$A$1,'EIA Imports'!D1002,"")</f>
        <v/>
      </c>
    </row>
    <row r="1003" spans="1:4">
      <c r="A1003">
        <f>IF('EIA Imports'!$E1003=$A$1,'EIA Imports'!A1003,"")</f>
        <v/>
      </c>
      <c r="C1003">
        <f>IF('EIA Imports'!$E1003=$A$1,'EIA Imports'!C1003,"")</f>
        <v/>
      </c>
      <c r="D1003">
        <f>IF('EIA Imports'!$E1003=$A$1,'EIA Imports'!D1003,"")</f>
        <v/>
      </c>
    </row>
    <row r="1004" spans="1:4">
      <c r="A1004">
        <f>IF('EIA Imports'!$E1004=$A$1,'EIA Imports'!A1004,"")</f>
        <v/>
      </c>
      <c r="C1004">
        <f>IF('EIA Imports'!$E1004=$A$1,'EIA Imports'!C1004,"")</f>
        <v/>
      </c>
      <c r="D1004">
        <f>IF('EIA Imports'!$E1004=$A$1,'EIA Imports'!D1004,"")</f>
        <v/>
      </c>
    </row>
    <row r="1005" spans="1:4">
      <c r="A1005">
        <f>IF('EIA Imports'!$E1005=$A$1,'EIA Imports'!A1005,"")</f>
        <v/>
      </c>
      <c r="C1005">
        <f>IF('EIA Imports'!$E1005=$A$1,'EIA Imports'!C1005,"")</f>
        <v/>
      </c>
      <c r="D1005">
        <f>IF('EIA Imports'!$E1005=$A$1,'EIA Imports'!D1005,"")</f>
        <v/>
      </c>
    </row>
    <row r="1006" spans="1:4">
      <c r="A1006">
        <f>IF('EIA Imports'!$E1006=$A$1,'EIA Imports'!A1006,"")</f>
        <v/>
      </c>
      <c r="C1006">
        <f>IF('EIA Imports'!$E1006=$A$1,'EIA Imports'!C1006,"")</f>
        <v/>
      </c>
      <c r="D1006">
        <f>IF('EIA Imports'!$E1006=$A$1,'EIA Imports'!D1006,"")</f>
        <v/>
      </c>
    </row>
    <row r="1007" spans="1:4">
      <c r="A1007">
        <f>IF('EIA Imports'!$E1007=$A$1,'EIA Imports'!A1007,"")</f>
        <v/>
      </c>
      <c r="C1007">
        <f>IF('EIA Imports'!$E1007=$A$1,'EIA Imports'!C1007,"")</f>
        <v/>
      </c>
      <c r="D1007">
        <f>IF('EIA Imports'!$E1007=$A$1,'EIA Imports'!D1007,"")</f>
        <v/>
      </c>
    </row>
    <row r="1008" spans="1:4">
      <c r="A1008">
        <f>IF('EIA Imports'!$E1008=$A$1,'EIA Imports'!A1008,"")</f>
        <v/>
      </c>
      <c r="C1008">
        <f>IF('EIA Imports'!$E1008=$A$1,'EIA Imports'!C1008,"")</f>
        <v/>
      </c>
      <c r="D1008">
        <f>IF('EIA Imports'!$E1008=$A$1,'EIA Imports'!D1008,"")</f>
        <v/>
      </c>
    </row>
    <row r="1009" spans="1:4">
      <c r="A1009">
        <f>IF('EIA Imports'!$E1009=$A$1,'EIA Imports'!A1009,"")</f>
        <v/>
      </c>
      <c r="C1009">
        <f>IF('EIA Imports'!$E1009=$A$1,'EIA Imports'!C1009,"")</f>
        <v/>
      </c>
      <c r="D1009">
        <f>IF('EIA Imports'!$E1009=$A$1,'EIA Imports'!D1009,"")</f>
        <v/>
      </c>
    </row>
    <row r="1010" spans="1:4">
      <c r="A1010">
        <f>IF('EIA Imports'!$E1010=$A$1,'EIA Imports'!A1010,"")</f>
        <v/>
      </c>
      <c r="C1010">
        <f>IF('EIA Imports'!$E1010=$A$1,'EIA Imports'!C1010,"")</f>
        <v/>
      </c>
      <c r="D1010">
        <f>IF('EIA Imports'!$E1010=$A$1,'EIA Imports'!D1010,"")</f>
        <v/>
      </c>
    </row>
    <row r="1011" spans="1:4">
      <c r="A1011">
        <f>IF('EIA Imports'!$E1011=$A$1,'EIA Imports'!A1011,"")</f>
        <v/>
      </c>
      <c r="C1011">
        <f>IF('EIA Imports'!$E1011=$A$1,'EIA Imports'!C1011,"")</f>
        <v/>
      </c>
      <c r="D1011">
        <f>IF('EIA Imports'!$E1011=$A$1,'EIA Imports'!D1011,"")</f>
        <v/>
      </c>
    </row>
    <row r="1012" spans="1:4">
      <c r="A1012">
        <f>IF('EIA Imports'!$E1012=$A$1,'EIA Imports'!A1012,"")</f>
        <v/>
      </c>
      <c r="C1012">
        <f>IF('EIA Imports'!$E1012=$A$1,'EIA Imports'!C1012,"")</f>
        <v/>
      </c>
      <c r="D1012">
        <f>IF('EIA Imports'!$E1012=$A$1,'EIA Imports'!D1012,"")</f>
        <v/>
      </c>
    </row>
    <row r="1013" spans="1:4">
      <c r="A1013">
        <f>IF('EIA Imports'!$E1013=$A$1,'EIA Imports'!A1013,"")</f>
        <v/>
      </c>
      <c r="C1013">
        <f>IF('EIA Imports'!$E1013=$A$1,'EIA Imports'!C1013,"")</f>
        <v/>
      </c>
      <c r="D1013">
        <f>IF('EIA Imports'!$E1013=$A$1,'EIA Imports'!D1013,"")</f>
        <v/>
      </c>
    </row>
    <row r="1014" spans="1:4">
      <c r="A1014">
        <f>IF('EIA Imports'!$E1014=$A$1,'EIA Imports'!A1014,"")</f>
        <v/>
      </c>
      <c r="C1014">
        <f>IF('EIA Imports'!$E1014=$A$1,'EIA Imports'!C1014,"")</f>
        <v/>
      </c>
      <c r="D1014">
        <f>IF('EIA Imports'!$E1014=$A$1,'EIA Imports'!D1014,"")</f>
        <v/>
      </c>
    </row>
    <row r="1015" spans="1:4">
      <c r="A1015">
        <f>IF('EIA Imports'!$E1015=$A$1,'EIA Imports'!A1015,"")</f>
        <v/>
      </c>
      <c r="C1015">
        <f>IF('EIA Imports'!$E1015=$A$1,'EIA Imports'!C1015,"")</f>
        <v/>
      </c>
      <c r="D1015">
        <f>IF('EIA Imports'!$E1015=$A$1,'EIA Imports'!D1015,"")</f>
        <v/>
      </c>
    </row>
    <row r="1016" spans="1:4">
      <c r="A1016">
        <f>IF('EIA Imports'!$E1016=$A$1,'EIA Imports'!A1016,"")</f>
        <v/>
      </c>
      <c r="C1016">
        <f>IF('EIA Imports'!$E1016=$A$1,'EIA Imports'!C1016,"")</f>
        <v/>
      </c>
      <c r="D1016">
        <f>IF('EIA Imports'!$E1016=$A$1,'EIA Imports'!D1016,"")</f>
        <v/>
      </c>
    </row>
    <row r="1017" spans="1:4">
      <c r="A1017">
        <f>IF('EIA Imports'!$E1017=$A$1,'EIA Imports'!A1017,"")</f>
        <v/>
      </c>
      <c r="C1017">
        <f>IF('EIA Imports'!$E1017=$A$1,'EIA Imports'!C1017,"")</f>
        <v/>
      </c>
      <c r="D1017">
        <f>IF('EIA Imports'!$E1017=$A$1,'EIA Imports'!D1017,"")</f>
        <v/>
      </c>
    </row>
    <row r="1018" spans="1:4">
      <c r="A1018">
        <f>IF('EIA Imports'!$E1018=$A$1,'EIA Imports'!A1018,"")</f>
        <v/>
      </c>
      <c r="C1018">
        <f>IF('EIA Imports'!$E1018=$A$1,'EIA Imports'!C1018,"")</f>
        <v/>
      </c>
      <c r="D1018">
        <f>IF('EIA Imports'!$E1018=$A$1,'EIA Imports'!D1018,"")</f>
        <v/>
      </c>
    </row>
    <row r="1019" spans="1:4">
      <c r="A1019">
        <f>IF('EIA Imports'!$E1019=$A$1,'EIA Imports'!A1019,"")</f>
        <v/>
      </c>
      <c r="C1019">
        <f>IF('EIA Imports'!$E1019=$A$1,'EIA Imports'!C1019,"")</f>
        <v/>
      </c>
      <c r="D1019">
        <f>IF('EIA Imports'!$E1019=$A$1,'EIA Imports'!D1019,"")</f>
        <v/>
      </c>
    </row>
    <row r="1020" spans="1:4">
      <c r="A1020">
        <f>IF('EIA Imports'!$E1020=$A$1,'EIA Imports'!A1020,"")</f>
        <v/>
      </c>
      <c r="C1020">
        <f>IF('EIA Imports'!$E1020=$A$1,'EIA Imports'!C1020,"")</f>
        <v/>
      </c>
      <c r="D1020">
        <f>IF('EIA Imports'!$E1020=$A$1,'EIA Imports'!D1020,"")</f>
        <v/>
      </c>
    </row>
    <row r="1021" spans="1:4">
      <c r="A1021">
        <f>IF('EIA Imports'!$E1021=$A$1,'EIA Imports'!A1021,"")</f>
        <v/>
      </c>
      <c r="C1021">
        <f>IF('EIA Imports'!$E1021=$A$1,'EIA Imports'!C1021,"")</f>
        <v/>
      </c>
      <c r="D1021">
        <f>IF('EIA Imports'!$E1021=$A$1,'EIA Imports'!D1021,"")</f>
        <v/>
      </c>
    </row>
    <row r="1022" spans="1:4">
      <c r="A1022">
        <f>IF('EIA Imports'!$E1022=$A$1,'EIA Imports'!A1022,"")</f>
        <v/>
      </c>
      <c r="C1022">
        <f>IF('EIA Imports'!$E1022=$A$1,'EIA Imports'!C1022,"")</f>
        <v/>
      </c>
      <c r="D1022">
        <f>IF('EIA Imports'!$E1022=$A$1,'EIA Imports'!D1022,"")</f>
        <v/>
      </c>
    </row>
    <row r="1023" spans="1:4">
      <c r="A1023">
        <f>IF('EIA Imports'!$E1023=$A$1,'EIA Imports'!A1023,"")</f>
        <v/>
      </c>
      <c r="C1023">
        <f>IF('EIA Imports'!$E1023=$A$1,'EIA Imports'!C1023,"")</f>
        <v/>
      </c>
      <c r="D1023">
        <f>IF('EIA Imports'!$E1023=$A$1,'EIA Imports'!D1023,"")</f>
        <v/>
      </c>
    </row>
    <row r="1024" spans="1:4">
      <c r="A1024">
        <f>IF('EIA Imports'!$E1024=$A$1,'EIA Imports'!A1024,"")</f>
        <v/>
      </c>
      <c r="C1024">
        <f>IF('EIA Imports'!$E1024=$A$1,'EIA Imports'!C1024,"")</f>
        <v/>
      </c>
      <c r="D1024">
        <f>IF('EIA Imports'!$E1024=$A$1,'EIA Imports'!D1024,"")</f>
        <v/>
      </c>
    </row>
    <row r="1025" spans="1:4">
      <c r="A1025">
        <f>IF('EIA Imports'!$E1025=$A$1,'EIA Imports'!A1025,"")</f>
        <v/>
      </c>
      <c r="C1025">
        <f>IF('EIA Imports'!$E1025=$A$1,'EIA Imports'!C1025,"")</f>
        <v/>
      </c>
      <c r="D1025">
        <f>IF('EIA Imports'!$E1025=$A$1,'EIA Imports'!D1025,"")</f>
        <v/>
      </c>
    </row>
    <row r="1026" spans="1:4">
      <c r="A1026">
        <f>IF('EIA Imports'!$E1026=$A$1,'EIA Imports'!A1026,"")</f>
        <v/>
      </c>
      <c r="C1026">
        <f>IF('EIA Imports'!$E1026=$A$1,'EIA Imports'!C1026,"")</f>
        <v/>
      </c>
      <c r="D1026">
        <f>IF('EIA Imports'!$E1026=$A$1,'EIA Imports'!D1026,"")</f>
        <v/>
      </c>
    </row>
    <row r="1027" spans="1:4">
      <c r="A1027">
        <f>IF('EIA Imports'!$E1027=$A$1,'EIA Imports'!A1027,"")</f>
        <v/>
      </c>
      <c r="C1027">
        <f>IF('EIA Imports'!$E1027=$A$1,'EIA Imports'!C1027,"")</f>
        <v/>
      </c>
      <c r="D1027">
        <f>IF('EIA Imports'!$E1027=$A$1,'EIA Imports'!D1027,"")</f>
        <v/>
      </c>
    </row>
    <row r="1028" spans="1:4">
      <c r="A1028">
        <f>IF('EIA Imports'!$E1028=$A$1,'EIA Imports'!A1028,"")</f>
        <v/>
      </c>
      <c r="C1028">
        <f>IF('EIA Imports'!$E1028=$A$1,'EIA Imports'!C1028,"")</f>
        <v/>
      </c>
      <c r="D1028">
        <f>IF('EIA Imports'!$E1028=$A$1,'EIA Imports'!D1028,"")</f>
        <v/>
      </c>
    </row>
    <row r="1029" spans="1:4">
      <c r="A1029">
        <f>IF('EIA Imports'!$E1029=$A$1,'EIA Imports'!A1029,"")</f>
        <v/>
      </c>
      <c r="C1029">
        <f>IF('EIA Imports'!$E1029=$A$1,'EIA Imports'!C1029,"")</f>
        <v/>
      </c>
      <c r="D1029">
        <f>IF('EIA Imports'!$E1029=$A$1,'EIA Imports'!D1029,"")</f>
        <v/>
      </c>
    </row>
    <row r="1030" spans="1:4">
      <c r="A1030">
        <f>IF('EIA Imports'!$E1030=$A$1,'EIA Imports'!A1030,"")</f>
        <v/>
      </c>
      <c r="C1030">
        <f>IF('EIA Imports'!$E1030=$A$1,'EIA Imports'!C1030,"")</f>
        <v/>
      </c>
      <c r="D1030">
        <f>IF('EIA Imports'!$E1030=$A$1,'EIA Imports'!D1030,"")</f>
        <v/>
      </c>
    </row>
    <row r="1031" spans="1:4">
      <c r="A1031">
        <f>IF('EIA Imports'!$E1031=$A$1,'EIA Imports'!A1031,"")</f>
        <v/>
      </c>
      <c r="C1031">
        <f>IF('EIA Imports'!$E1031=$A$1,'EIA Imports'!C1031,"")</f>
        <v/>
      </c>
      <c r="D1031">
        <f>IF('EIA Imports'!$E1031=$A$1,'EIA Imports'!D1031,"")</f>
        <v/>
      </c>
    </row>
    <row r="1032" spans="1:4">
      <c r="A1032">
        <f>IF('EIA Imports'!$E1032=$A$1,'EIA Imports'!A1032,"")</f>
        <v/>
      </c>
      <c r="C1032">
        <f>IF('EIA Imports'!$E1032=$A$1,'EIA Imports'!C1032,"")</f>
        <v/>
      </c>
      <c r="D1032">
        <f>IF('EIA Imports'!$E1032=$A$1,'EIA Imports'!D1032,"")</f>
        <v/>
      </c>
    </row>
    <row r="1033" spans="1:4">
      <c r="A1033">
        <f>IF('EIA Imports'!$E1033=$A$1,'EIA Imports'!A1033,"")</f>
        <v/>
      </c>
      <c r="C1033">
        <f>IF('EIA Imports'!$E1033=$A$1,'EIA Imports'!C1033,"")</f>
        <v/>
      </c>
      <c r="D1033">
        <f>IF('EIA Imports'!$E1033=$A$1,'EIA Imports'!D1033,"")</f>
        <v/>
      </c>
    </row>
    <row r="1034" spans="1:4">
      <c r="A1034">
        <f>IF('EIA Imports'!$E1034=$A$1,'EIA Imports'!A1034,"")</f>
        <v/>
      </c>
      <c r="C1034">
        <f>IF('EIA Imports'!$E1034=$A$1,'EIA Imports'!C1034,"")</f>
        <v/>
      </c>
      <c r="D1034">
        <f>IF('EIA Imports'!$E1034=$A$1,'EIA Imports'!D1034,"")</f>
        <v/>
      </c>
    </row>
    <row r="1035" spans="1:4">
      <c r="A1035">
        <f>IF('EIA Imports'!$E1035=$A$1,'EIA Imports'!A1035,"")</f>
        <v/>
      </c>
      <c r="C1035">
        <f>IF('EIA Imports'!$E1035=$A$1,'EIA Imports'!C1035,"")</f>
        <v/>
      </c>
      <c r="D1035">
        <f>IF('EIA Imports'!$E1035=$A$1,'EIA Imports'!D1035,"")</f>
        <v/>
      </c>
    </row>
    <row r="1036" spans="1:4">
      <c r="A1036">
        <f>IF('EIA Imports'!$E1036=$A$1,'EIA Imports'!A1036,"")</f>
        <v/>
      </c>
      <c r="C1036">
        <f>IF('EIA Imports'!$E1036=$A$1,'EIA Imports'!C1036,"")</f>
        <v/>
      </c>
      <c r="D1036">
        <f>IF('EIA Imports'!$E1036=$A$1,'EIA Imports'!D1036,"")</f>
        <v/>
      </c>
    </row>
    <row r="1037" spans="1:4">
      <c r="A1037">
        <f>IF('EIA Imports'!$E1037=$A$1,'EIA Imports'!A1037,"")</f>
        <v/>
      </c>
      <c r="C1037">
        <f>IF('EIA Imports'!$E1037=$A$1,'EIA Imports'!C1037,"")</f>
        <v/>
      </c>
      <c r="D1037">
        <f>IF('EIA Imports'!$E1037=$A$1,'EIA Imports'!D1037,"")</f>
        <v/>
      </c>
    </row>
    <row r="1038" spans="1:4">
      <c r="A1038">
        <f>IF('EIA Imports'!$E1038=$A$1,'EIA Imports'!A1038,"")</f>
        <v/>
      </c>
      <c r="C1038">
        <f>IF('EIA Imports'!$E1038=$A$1,'EIA Imports'!C1038,"")</f>
        <v/>
      </c>
      <c r="D1038">
        <f>IF('EIA Imports'!$E1038=$A$1,'EIA Imports'!D1038,"")</f>
        <v/>
      </c>
    </row>
    <row r="1039" spans="1:4">
      <c r="A1039">
        <f>IF('EIA Imports'!$E1039=$A$1,'EIA Imports'!A1039,"")</f>
        <v/>
      </c>
      <c r="C1039">
        <f>IF('EIA Imports'!$E1039=$A$1,'EIA Imports'!C1039,"")</f>
        <v/>
      </c>
      <c r="D1039">
        <f>IF('EIA Imports'!$E1039=$A$1,'EIA Imports'!D1039,"")</f>
        <v/>
      </c>
    </row>
    <row r="1040" spans="1:4">
      <c r="A1040">
        <f>IF('EIA Imports'!$E1040=$A$1,'EIA Imports'!A1040,"")</f>
        <v/>
      </c>
      <c r="C1040">
        <f>IF('EIA Imports'!$E1040=$A$1,'EIA Imports'!C1040,"")</f>
        <v/>
      </c>
      <c r="D1040">
        <f>IF('EIA Imports'!$E1040=$A$1,'EIA Imports'!D1040,"")</f>
        <v/>
      </c>
    </row>
    <row r="1041" spans="1:4">
      <c r="A1041">
        <f>IF('EIA Imports'!$E1041=$A$1,'EIA Imports'!A1041,"")</f>
        <v/>
      </c>
      <c r="C1041">
        <f>IF('EIA Imports'!$E1041=$A$1,'EIA Imports'!C1041,"")</f>
        <v/>
      </c>
      <c r="D1041">
        <f>IF('EIA Imports'!$E1041=$A$1,'EIA Imports'!D1041,"")</f>
        <v/>
      </c>
    </row>
    <row r="1042" spans="1:4">
      <c r="A1042">
        <f>IF('EIA Imports'!$E1042=$A$1,'EIA Imports'!A1042,"")</f>
        <v/>
      </c>
      <c r="C1042">
        <f>IF('EIA Imports'!$E1042=$A$1,'EIA Imports'!C1042,"")</f>
        <v/>
      </c>
      <c r="D1042">
        <f>IF('EIA Imports'!$E1042=$A$1,'EIA Imports'!D1042,"")</f>
        <v/>
      </c>
    </row>
    <row r="1043" spans="1:4">
      <c r="A1043">
        <f>IF('EIA Imports'!$E1043=$A$1,'EIA Imports'!A1043,"")</f>
        <v/>
      </c>
      <c r="C1043">
        <f>IF('EIA Imports'!$E1043=$A$1,'EIA Imports'!C1043,"")</f>
        <v/>
      </c>
      <c r="D1043">
        <f>IF('EIA Imports'!$E1043=$A$1,'EIA Imports'!D1043,"")</f>
        <v/>
      </c>
    </row>
    <row r="1044" spans="1:4">
      <c r="A1044">
        <f>IF('EIA Imports'!$E1044=$A$1,'EIA Imports'!A1044,"")</f>
        <v/>
      </c>
      <c r="C1044">
        <f>IF('EIA Imports'!$E1044=$A$1,'EIA Imports'!C1044,"")</f>
        <v/>
      </c>
      <c r="D1044">
        <f>IF('EIA Imports'!$E1044=$A$1,'EIA Imports'!D1044,"")</f>
        <v/>
      </c>
    </row>
    <row r="1045" spans="1:4">
      <c r="A1045">
        <f>IF('EIA Imports'!$E1045=$A$1,'EIA Imports'!A1045,"")</f>
        <v/>
      </c>
      <c r="C1045">
        <f>IF('EIA Imports'!$E1045=$A$1,'EIA Imports'!C1045,"")</f>
        <v/>
      </c>
      <c r="D1045">
        <f>IF('EIA Imports'!$E1045=$A$1,'EIA Imports'!D1045,"")</f>
        <v/>
      </c>
    </row>
    <row r="1046" spans="1:4">
      <c r="A1046">
        <f>IF('EIA Imports'!$E1046=$A$1,'EIA Imports'!A1046,"")</f>
        <v/>
      </c>
      <c r="C1046">
        <f>IF('EIA Imports'!$E1046=$A$1,'EIA Imports'!C1046,"")</f>
        <v/>
      </c>
      <c r="D1046">
        <f>IF('EIA Imports'!$E1046=$A$1,'EIA Imports'!D1046,"")</f>
        <v/>
      </c>
    </row>
    <row r="1047" spans="1:4">
      <c r="A1047">
        <f>IF('EIA Imports'!$E1047=$A$1,'EIA Imports'!A1047,"")</f>
        <v/>
      </c>
      <c r="C1047">
        <f>IF('EIA Imports'!$E1047=$A$1,'EIA Imports'!C1047,"")</f>
        <v/>
      </c>
      <c r="D1047">
        <f>IF('EIA Imports'!$E1047=$A$1,'EIA Imports'!D1047,"")</f>
        <v/>
      </c>
    </row>
    <row r="1048" spans="1:4">
      <c r="A1048">
        <f>IF('EIA Imports'!$E1048=$A$1,'EIA Imports'!A1048,"")</f>
        <v/>
      </c>
      <c r="C1048">
        <f>IF('EIA Imports'!$E1048=$A$1,'EIA Imports'!C1048,"")</f>
        <v/>
      </c>
      <c r="D1048">
        <f>IF('EIA Imports'!$E1048=$A$1,'EIA Imports'!D1048,"")</f>
        <v/>
      </c>
    </row>
    <row r="1049" spans="1:4">
      <c r="A1049">
        <f>IF('EIA Imports'!$E1049=$A$1,'EIA Imports'!A1049,"")</f>
        <v/>
      </c>
      <c r="C1049">
        <f>IF('EIA Imports'!$E1049=$A$1,'EIA Imports'!C1049,"")</f>
        <v/>
      </c>
      <c r="D1049">
        <f>IF('EIA Imports'!$E1049=$A$1,'EIA Imports'!D1049,"")</f>
        <v/>
      </c>
    </row>
    <row r="1050" spans="1:4">
      <c r="A1050">
        <f>IF('EIA Imports'!$E1050=$A$1,'EIA Imports'!A1050,"")</f>
        <v/>
      </c>
      <c r="C1050">
        <f>IF('EIA Imports'!$E1050=$A$1,'EIA Imports'!C1050,"")</f>
        <v/>
      </c>
      <c r="D1050">
        <f>IF('EIA Imports'!$E1050=$A$1,'EIA Imports'!D1050,"")</f>
        <v/>
      </c>
    </row>
    <row r="1051" spans="1:4">
      <c r="A1051">
        <f>IF('EIA Imports'!$E1051=$A$1,'EIA Imports'!A1051,"")</f>
        <v/>
      </c>
      <c r="C1051">
        <f>IF('EIA Imports'!$E1051=$A$1,'EIA Imports'!C1051,"")</f>
        <v/>
      </c>
      <c r="D1051">
        <f>IF('EIA Imports'!$E1051=$A$1,'EIA Imports'!D1051,"")</f>
        <v/>
      </c>
    </row>
    <row r="1052" spans="1:4">
      <c r="A1052">
        <f>IF('EIA Imports'!$E1052=$A$1,'EIA Imports'!A1052,"")</f>
        <v/>
      </c>
      <c r="C1052">
        <f>IF('EIA Imports'!$E1052=$A$1,'EIA Imports'!C1052,"")</f>
        <v/>
      </c>
      <c r="D1052">
        <f>IF('EIA Imports'!$E1052=$A$1,'EIA Imports'!D1052,"")</f>
        <v/>
      </c>
    </row>
    <row r="1053" spans="1:4">
      <c r="A1053">
        <f>IF('EIA Imports'!$E1053=$A$1,'EIA Imports'!A1053,"")</f>
        <v/>
      </c>
      <c r="C1053">
        <f>IF('EIA Imports'!$E1053=$A$1,'EIA Imports'!C1053,"")</f>
        <v/>
      </c>
      <c r="D1053">
        <f>IF('EIA Imports'!$E1053=$A$1,'EIA Imports'!D1053,"")</f>
        <v/>
      </c>
    </row>
    <row r="1054" spans="1:4">
      <c r="A1054">
        <f>IF('EIA Imports'!$E1054=$A$1,'EIA Imports'!A1054,"")</f>
        <v/>
      </c>
      <c r="C1054">
        <f>IF('EIA Imports'!$E1054=$A$1,'EIA Imports'!C1054,"")</f>
        <v/>
      </c>
      <c r="D1054">
        <f>IF('EIA Imports'!$E1054=$A$1,'EIA Imports'!D1054,"")</f>
        <v/>
      </c>
    </row>
    <row r="1055" spans="1:4">
      <c r="A1055">
        <f>IF('EIA Imports'!$E1055=$A$1,'EIA Imports'!A1055,"")</f>
        <v/>
      </c>
      <c r="C1055">
        <f>IF('EIA Imports'!$E1055=$A$1,'EIA Imports'!C1055,"")</f>
        <v/>
      </c>
      <c r="D1055">
        <f>IF('EIA Imports'!$E1055=$A$1,'EIA Imports'!D1055,"")</f>
        <v/>
      </c>
    </row>
    <row r="1056" spans="1:4">
      <c r="A1056">
        <f>IF('EIA Imports'!$E1056=$A$1,'EIA Imports'!A1056,"")</f>
        <v/>
      </c>
      <c r="C1056">
        <f>IF('EIA Imports'!$E1056=$A$1,'EIA Imports'!C1056,"")</f>
        <v/>
      </c>
      <c r="D1056">
        <f>IF('EIA Imports'!$E1056=$A$1,'EIA Imports'!D1056,"")</f>
        <v/>
      </c>
    </row>
    <row r="1057" spans="1:4">
      <c r="A1057">
        <f>IF('EIA Imports'!$E1057=$A$1,'EIA Imports'!A1057,"")</f>
        <v/>
      </c>
      <c r="C1057">
        <f>IF('EIA Imports'!$E1057=$A$1,'EIA Imports'!C1057,"")</f>
        <v/>
      </c>
      <c r="D1057">
        <f>IF('EIA Imports'!$E1057=$A$1,'EIA Imports'!D1057,"")</f>
        <v/>
      </c>
    </row>
    <row r="1058" spans="1:4">
      <c r="A1058">
        <f>IF('EIA Imports'!$E1058=$A$1,'EIA Imports'!A1058,"")</f>
        <v/>
      </c>
      <c r="C1058">
        <f>IF('EIA Imports'!$E1058=$A$1,'EIA Imports'!C1058,"")</f>
        <v/>
      </c>
      <c r="D1058">
        <f>IF('EIA Imports'!$E1058=$A$1,'EIA Imports'!D1058,"")</f>
        <v/>
      </c>
    </row>
    <row r="1059" spans="1:4">
      <c r="A1059">
        <f>IF('EIA Imports'!$E1059=$A$1,'EIA Imports'!A1059,"")</f>
        <v/>
      </c>
      <c r="C1059">
        <f>IF('EIA Imports'!$E1059=$A$1,'EIA Imports'!C1059,"")</f>
        <v/>
      </c>
      <c r="D1059">
        <f>IF('EIA Imports'!$E1059=$A$1,'EIA Imports'!D1059,"")</f>
        <v/>
      </c>
    </row>
    <row r="1060" spans="1:4">
      <c r="A1060">
        <f>IF('EIA Imports'!$E1060=$A$1,'EIA Imports'!A1060,"")</f>
        <v/>
      </c>
      <c r="C1060">
        <f>IF('EIA Imports'!$E1060=$A$1,'EIA Imports'!C1060,"")</f>
        <v/>
      </c>
      <c r="D1060">
        <f>IF('EIA Imports'!$E1060=$A$1,'EIA Imports'!D1060,"")</f>
        <v/>
      </c>
    </row>
    <row r="1061" spans="1:4">
      <c r="A1061">
        <f>IF('EIA Imports'!$E1061=$A$1,'EIA Imports'!A1061,"")</f>
        <v/>
      </c>
      <c r="C1061">
        <f>IF('EIA Imports'!$E1061=$A$1,'EIA Imports'!C1061,"")</f>
        <v/>
      </c>
      <c r="D1061">
        <f>IF('EIA Imports'!$E1061=$A$1,'EIA Imports'!D1061,"")</f>
        <v/>
      </c>
    </row>
    <row r="1062" spans="1:4">
      <c r="A1062">
        <f>IF('EIA Imports'!$E1062=$A$1,'EIA Imports'!A1062,"")</f>
        <v/>
      </c>
      <c r="C1062">
        <f>IF('EIA Imports'!$E1062=$A$1,'EIA Imports'!C1062,"")</f>
        <v/>
      </c>
      <c r="D1062">
        <f>IF('EIA Imports'!$E1062=$A$1,'EIA Imports'!D1062,"")</f>
        <v/>
      </c>
    </row>
    <row r="1063" spans="1:4">
      <c r="A1063">
        <f>IF('EIA Imports'!$E1063=$A$1,'EIA Imports'!A1063,"")</f>
        <v/>
      </c>
      <c r="C1063">
        <f>IF('EIA Imports'!$E1063=$A$1,'EIA Imports'!C1063,"")</f>
        <v/>
      </c>
      <c r="D1063">
        <f>IF('EIA Imports'!$E1063=$A$1,'EIA Imports'!D1063,"")</f>
        <v/>
      </c>
    </row>
    <row r="1064" spans="1:4">
      <c r="A1064">
        <f>IF('EIA Imports'!$E1064=$A$1,'EIA Imports'!A1064,"")</f>
        <v/>
      </c>
      <c r="C1064">
        <f>IF('EIA Imports'!$E1064=$A$1,'EIA Imports'!C1064,"")</f>
        <v/>
      </c>
      <c r="D1064">
        <f>IF('EIA Imports'!$E1064=$A$1,'EIA Imports'!D1064,"")</f>
        <v/>
      </c>
    </row>
    <row r="1065" spans="1:4">
      <c r="A1065">
        <f>IF('EIA Imports'!$E1065=$A$1,'EIA Imports'!A1065,"")</f>
        <v/>
      </c>
      <c r="C1065">
        <f>IF('EIA Imports'!$E1065=$A$1,'EIA Imports'!C1065,"")</f>
        <v/>
      </c>
      <c r="D1065">
        <f>IF('EIA Imports'!$E1065=$A$1,'EIA Imports'!D1065,"")</f>
        <v/>
      </c>
    </row>
    <row r="1066" spans="1:4">
      <c r="A1066">
        <f>IF('EIA Imports'!$E1066=$A$1,'EIA Imports'!A1066,"")</f>
        <v/>
      </c>
      <c r="C1066">
        <f>IF('EIA Imports'!$E1066=$A$1,'EIA Imports'!C1066,"")</f>
        <v/>
      </c>
      <c r="D1066">
        <f>IF('EIA Imports'!$E1066=$A$1,'EIA Imports'!D1066,"")</f>
        <v/>
      </c>
    </row>
    <row r="1067" spans="1:4">
      <c r="A1067">
        <f>IF('EIA Imports'!$E1067=$A$1,'EIA Imports'!A1067,"")</f>
        <v/>
      </c>
      <c r="C1067">
        <f>IF('EIA Imports'!$E1067=$A$1,'EIA Imports'!C1067,"")</f>
        <v/>
      </c>
      <c r="D1067">
        <f>IF('EIA Imports'!$E1067=$A$1,'EIA Imports'!D1067,"")</f>
        <v/>
      </c>
    </row>
    <row r="1068" spans="1:4">
      <c r="A1068">
        <f>IF('EIA Imports'!$E1068=$A$1,'EIA Imports'!A1068,"")</f>
        <v/>
      </c>
      <c r="C1068">
        <f>IF('EIA Imports'!$E1068=$A$1,'EIA Imports'!C1068,"")</f>
        <v/>
      </c>
      <c r="D1068">
        <f>IF('EIA Imports'!$E1068=$A$1,'EIA Imports'!D1068,"")</f>
        <v/>
      </c>
    </row>
    <row r="1069" spans="1:4">
      <c r="A1069">
        <f>IF('EIA Imports'!$E1069=$A$1,'EIA Imports'!A1069,"")</f>
        <v/>
      </c>
      <c r="C1069">
        <f>IF('EIA Imports'!$E1069=$A$1,'EIA Imports'!C1069,"")</f>
        <v/>
      </c>
      <c r="D1069">
        <f>IF('EIA Imports'!$E1069=$A$1,'EIA Imports'!D1069,"")</f>
        <v/>
      </c>
    </row>
    <row r="1070" spans="1:4">
      <c r="A1070">
        <f>IF('EIA Imports'!$E1070=$A$1,'EIA Imports'!A1070,"")</f>
        <v/>
      </c>
      <c r="C1070">
        <f>IF('EIA Imports'!$E1070=$A$1,'EIA Imports'!C1070,"")</f>
        <v/>
      </c>
      <c r="D1070">
        <f>IF('EIA Imports'!$E1070=$A$1,'EIA Imports'!D1070,"")</f>
        <v/>
      </c>
    </row>
    <row r="1071" spans="1:4">
      <c r="A1071">
        <f>IF('EIA Imports'!$E1071=$A$1,'EIA Imports'!A1071,"")</f>
        <v/>
      </c>
      <c r="C1071">
        <f>IF('EIA Imports'!$E1071=$A$1,'EIA Imports'!C1071,"")</f>
        <v/>
      </c>
      <c r="D1071">
        <f>IF('EIA Imports'!$E1071=$A$1,'EIA Imports'!D1071,"")</f>
        <v/>
      </c>
    </row>
    <row r="1072" spans="1:4">
      <c r="A1072">
        <f>IF('EIA Imports'!$E1072=$A$1,'EIA Imports'!A1072,"")</f>
        <v/>
      </c>
      <c r="C1072">
        <f>IF('EIA Imports'!$E1072=$A$1,'EIA Imports'!C1072,"")</f>
        <v/>
      </c>
      <c r="D1072">
        <f>IF('EIA Imports'!$E1072=$A$1,'EIA Imports'!D1072,"")</f>
        <v/>
      </c>
    </row>
    <row r="1073" spans="1:4">
      <c r="A1073">
        <f>IF('EIA Imports'!$E1073=$A$1,'EIA Imports'!A1073,"")</f>
        <v/>
      </c>
      <c r="C1073">
        <f>IF('EIA Imports'!$E1073=$A$1,'EIA Imports'!C1073,"")</f>
        <v/>
      </c>
      <c r="D1073">
        <f>IF('EIA Imports'!$E1073=$A$1,'EIA Imports'!D1073,"")</f>
        <v/>
      </c>
    </row>
    <row r="1074" spans="1:4">
      <c r="A1074">
        <f>IF('EIA Imports'!$E1074=$A$1,'EIA Imports'!A1074,"")</f>
        <v/>
      </c>
      <c r="C1074">
        <f>IF('EIA Imports'!$E1074=$A$1,'EIA Imports'!C1074,"")</f>
        <v/>
      </c>
      <c r="D1074">
        <f>IF('EIA Imports'!$E1074=$A$1,'EIA Imports'!D1074,"")</f>
        <v/>
      </c>
    </row>
    <row r="1075" spans="1:4">
      <c r="A1075">
        <f>IF('EIA Imports'!$E1075=$A$1,'EIA Imports'!A1075,"")</f>
        <v/>
      </c>
      <c r="C1075">
        <f>IF('EIA Imports'!$E1075=$A$1,'EIA Imports'!C1075,"")</f>
        <v/>
      </c>
      <c r="D1075">
        <f>IF('EIA Imports'!$E1075=$A$1,'EIA Imports'!D1075,"")</f>
        <v/>
      </c>
    </row>
    <row r="1076" spans="1:4">
      <c r="A1076">
        <f>IF('EIA Imports'!$E1076=$A$1,'EIA Imports'!A1076,"")</f>
        <v/>
      </c>
      <c r="C1076">
        <f>IF('EIA Imports'!$E1076=$A$1,'EIA Imports'!C1076,"")</f>
        <v/>
      </c>
      <c r="D1076">
        <f>IF('EIA Imports'!$E1076=$A$1,'EIA Imports'!D1076,"")</f>
        <v/>
      </c>
    </row>
    <row r="1077" spans="1:4">
      <c r="A1077">
        <f>IF('EIA Imports'!$E1077=$A$1,'EIA Imports'!A1077,"")</f>
        <v/>
      </c>
      <c r="C1077">
        <f>IF('EIA Imports'!$E1077=$A$1,'EIA Imports'!C1077,"")</f>
        <v/>
      </c>
      <c r="D1077">
        <f>IF('EIA Imports'!$E1077=$A$1,'EIA Imports'!D1077,"")</f>
        <v/>
      </c>
    </row>
    <row r="1078" spans="1:4">
      <c r="A1078">
        <f>IF('EIA Imports'!$E1078=$A$1,'EIA Imports'!A1078,"")</f>
        <v/>
      </c>
      <c r="C1078">
        <f>IF('EIA Imports'!$E1078=$A$1,'EIA Imports'!C1078,"")</f>
        <v/>
      </c>
      <c r="D1078">
        <f>IF('EIA Imports'!$E1078=$A$1,'EIA Imports'!D1078,"")</f>
        <v/>
      </c>
    </row>
    <row r="1079" spans="1:4">
      <c r="A1079">
        <f>IF('EIA Imports'!$E1079=$A$1,'EIA Imports'!A1079,"")</f>
        <v/>
      </c>
      <c r="C1079">
        <f>IF('EIA Imports'!$E1079=$A$1,'EIA Imports'!C1079,"")</f>
        <v/>
      </c>
      <c r="D1079">
        <f>IF('EIA Imports'!$E1079=$A$1,'EIA Imports'!D1079,"")</f>
        <v/>
      </c>
    </row>
    <row r="1080" spans="1:4">
      <c r="A1080">
        <f>IF('EIA Imports'!$E1080=$A$1,'EIA Imports'!A1080,"")</f>
        <v/>
      </c>
      <c r="C1080">
        <f>IF('EIA Imports'!$E1080=$A$1,'EIA Imports'!C1080,"")</f>
        <v/>
      </c>
      <c r="D1080">
        <f>IF('EIA Imports'!$E1080=$A$1,'EIA Imports'!D1080,"")</f>
        <v/>
      </c>
    </row>
    <row r="1081" spans="1:4">
      <c r="A1081">
        <f>IF('EIA Imports'!$E1081=$A$1,'EIA Imports'!A1081,"")</f>
        <v/>
      </c>
      <c r="C1081">
        <f>IF('EIA Imports'!$E1081=$A$1,'EIA Imports'!C1081,"")</f>
        <v/>
      </c>
      <c r="D1081">
        <f>IF('EIA Imports'!$E1081=$A$1,'EIA Imports'!D1081,"")</f>
        <v/>
      </c>
    </row>
    <row r="1082" spans="1:4">
      <c r="A1082">
        <f>IF('EIA Imports'!$E1082=$A$1,'EIA Imports'!A1082,"")</f>
        <v/>
      </c>
      <c r="C1082">
        <f>IF('EIA Imports'!$E1082=$A$1,'EIA Imports'!C1082,"")</f>
        <v/>
      </c>
      <c r="D1082">
        <f>IF('EIA Imports'!$E1082=$A$1,'EIA Imports'!D1082,"")</f>
        <v/>
      </c>
    </row>
    <row r="1083" spans="1:4">
      <c r="A1083">
        <f>IF('EIA Imports'!$E1083=$A$1,'EIA Imports'!A1083,"")</f>
        <v/>
      </c>
      <c r="C1083">
        <f>IF('EIA Imports'!$E1083=$A$1,'EIA Imports'!C1083,"")</f>
        <v/>
      </c>
      <c r="D1083">
        <f>IF('EIA Imports'!$E1083=$A$1,'EIA Imports'!D1083,"")</f>
        <v/>
      </c>
    </row>
    <row r="1084" spans="1:4">
      <c r="A1084">
        <f>IF('EIA Imports'!$E1084=$A$1,'EIA Imports'!A1084,"")</f>
        <v/>
      </c>
      <c r="C1084">
        <f>IF('EIA Imports'!$E1084=$A$1,'EIA Imports'!C1084,"")</f>
        <v/>
      </c>
      <c r="D1084">
        <f>IF('EIA Imports'!$E1084=$A$1,'EIA Imports'!D1084,"")</f>
        <v/>
      </c>
    </row>
    <row r="1085" spans="1:4">
      <c r="A1085">
        <f>IF('EIA Imports'!$E1085=$A$1,'EIA Imports'!A1085,"")</f>
        <v/>
      </c>
      <c r="C1085">
        <f>IF('EIA Imports'!$E1085=$A$1,'EIA Imports'!C1085,"")</f>
        <v/>
      </c>
      <c r="D1085">
        <f>IF('EIA Imports'!$E1085=$A$1,'EIA Imports'!D1085,"")</f>
        <v/>
      </c>
    </row>
    <row r="1086" spans="1:4">
      <c r="A1086">
        <f>IF('EIA Imports'!$E1086=$A$1,'EIA Imports'!A1086,"")</f>
        <v/>
      </c>
      <c r="C1086">
        <f>IF('EIA Imports'!$E1086=$A$1,'EIA Imports'!C1086,"")</f>
        <v/>
      </c>
      <c r="D1086">
        <f>IF('EIA Imports'!$E1086=$A$1,'EIA Imports'!D1086,"")</f>
        <v/>
      </c>
    </row>
    <row r="1087" spans="1:4">
      <c r="A1087">
        <f>IF('EIA Imports'!$E1087=$A$1,'EIA Imports'!A1087,"")</f>
        <v/>
      </c>
      <c r="C1087">
        <f>IF('EIA Imports'!$E1087=$A$1,'EIA Imports'!C1087,"")</f>
        <v/>
      </c>
      <c r="D1087">
        <f>IF('EIA Imports'!$E1087=$A$1,'EIA Imports'!D1087,"")</f>
        <v/>
      </c>
    </row>
    <row r="1088" spans="1:4">
      <c r="A1088">
        <f>IF('EIA Imports'!$E1088=$A$1,'EIA Imports'!A1088,"")</f>
        <v/>
      </c>
      <c r="C1088">
        <f>IF('EIA Imports'!$E1088=$A$1,'EIA Imports'!C1088,"")</f>
        <v/>
      </c>
      <c r="D1088">
        <f>IF('EIA Imports'!$E1088=$A$1,'EIA Imports'!D1088,"")</f>
        <v/>
      </c>
    </row>
    <row r="1089" spans="1:4">
      <c r="A1089">
        <f>IF('EIA Imports'!$E1089=$A$1,'EIA Imports'!A1089,"")</f>
        <v/>
      </c>
      <c r="C1089">
        <f>IF('EIA Imports'!$E1089=$A$1,'EIA Imports'!C1089,"")</f>
        <v/>
      </c>
      <c r="D1089">
        <f>IF('EIA Imports'!$E1089=$A$1,'EIA Imports'!D1089,"")</f>
        <v/>
      </c>
    </row>
    <row r="1090" spans="1:4">
      <c r="A1090">
        <f>IF('EIA Imports'!$E1090=$A$1,'EIA Imports'!A1090,"")</f>
        <v/>
      </c>
      <c r="C1090">
        <f>IF('EIA Imports'!$E1090=$A$1,'EIA Imports'!C1090,"")</f>
        <v/>
      </c>
      <c r="D1090">
        <f>IF('EIA Imports'!$E1090=$A$1,'EIA Imports'!D1090,"")</f>
        <v/>
      </c>
    </row>
    <row r="1091" spans="1:4">
      <c r="A1091">
        <f>IF('EIA Imports'!$E1091=$A$1,'EIA Imports'!A1091,"")</f>
        <v/>
      </c>
      <c r="C1091">
        <f>IF('EIA Imports'!$E1091=$A$1,'EIA Imports'!C1091,"")</f>
        <v/>
      </c>
      <c r="D1091">
        <f>IF('EIA Imports'!$E1091=$A$1,'EIA Imports'!D1091,"")</f>
        <v/>
      </c>
    </row>
    <row r="1092" spans="1:4">
      <c r="A1092">
        <f>IF('EIA Imports'!$E1092=$A$1,'EIA Imports'!A1092,"")</f>
        <v/>
      </c>
      <c r="C1092">
        <f>IF('EIA Imports'!$E1092=$A$1,'EIA Imports'!C1092,"")</f>
        <v/>
      </c>
      <c r="D1092">
        <f>IF('EIA Imports'!$E1092=$A$1,'EIA Imports'!D1092,"")</f>
        <v/>
      </c>
    </row>
    <row r="1093" spans="1:4">
      <c r="A1093">
        <f>IF('EIA Imports'!$E1093=$A$1,'EIA Imports'!A1093,"")</f>
        <v/>
      </c>
      <c r="C1093">
        <f>IF('EIA Imports'!$E1093=$A$1,'EIA Imports'!C1093,"")</f>
        <v/>
      </c>
      <c r="D1093">
        <f>IF('EIA Imports'!$E1093=$A$1,'EIA Imports'!D1093,"")</f>
        <v/>
      </c>
    </row>
    <row r="1094" spans="1:4">
      <c r="A1094">
        <f>IF('EIA Imports'!$E1094=$A$1,'EIA Imports'!A1094,"")</f>
        <v/>
      </c>
      <c r="C1094">
        <f>IF('EIA Imports'!$E1094=$A$1,'EIA Imports'!C1094,"")</f>
        <v/>
      </c>
      <c r="D1094">
        <f>IF('EIA Imports'!$E1094=$A$1,'EIA Imports'!D1094,"")</f>
        <v/>
      </c>
    </row>
    <row r="1095" spans="1:4">
      <c r="A1095">
        <f>IF('EIA Imports'!$E1095=$A$1,'EIA Imports'!A1095,"")</f>
        <v/>
      </c>
      <c r="C1095">
        <f>IF('EIA Imports'!$E1095=$A$1,'EIA Imports'!C1095,"")</f>
        <v/>
      </c>
      <c r="D1095">
        <f>IF('EIA Imports'!$E1095=$A$1,'EIA Imports'!D1095,"")</f>
        <v/>
      </c>
    </row>
    <row r="1096" spans="1:4">
      <c r="A1096">
        <f>IF('EIA Imports'!$E1096=$A$1,'EIA Imports'!A1096,"")</f>
        <v/>
      </c>
      <c r="C1096">
        <f>IF('EIA Imports'!$E1096=$A$1,'EIA Imports'!C1096,"")</f>
        <v/>
      </c>
      <c r="D1096">
        <f>IF('EIA Imports'!$E1096=$A$1,'EIA Imports'!D1096,"")</f>
        <v/>
      </c>
    </row>
    <row r="1097" spans="1:4">
      <c r="A1097">
        <f>IF('EIA Imports'!$E1097=$A$1,'EIA Imports'!A1097,"")</f>
        <v/>
      </c>
      <c r="C1097">
        <f>IF('EIA Imports'!$E1097=$A$1,'EIA Imports'!C1097,"")</f>
        <v/>
      </c>
      <c r="D1097">
        <f>IF('EIA Imports'!$E1097=$A$1,'EIA Imports'!D1097,"")</f>
        <v/>
      </c>
    </row>
    <row r="1098" spans="1:4">
      <c r="A1098">
        <f>IF('EIA Imports'!$E1098=$A$1,'EIA Imports'!A1098,"")</f>
        <v/>
      </c>
      <c r="C1098">
        <f>IF('EIA Imports'!$E1098=$A$1,'EIA Imports'!C1098,"")</f>
        <v/>
      </c>
      <c r="D1098">
        <f>IF('EIA Imports'!$E1098=$A$1,'EIA Imports'!D1098,"")</f>
        <v/>
      </c>
    </row>
    <row r="1099" spans="1:4">
      <c r="A1099">
        <f>IF('EIA Imports'!$E1099=$A$1,'EIA Imports'!A1099,"")</f>
        <v/>
      </c>
      <c r="C1099">
        <f>IF('EIA Imports'!$E1099=$A$1,'EIA Imports'!C1099,"")</f>
        <v/>
      </c>
      <c r="D1099">
        <f>IF('EIA Imports'!$E1099=$A$1,'EIA Imports'!D1099,"")</f>
        <v/>
      </c>
    </row>
    <row r="1100" spans="1:4">
      <c r="A1100">
        <f>IF('EIA Imports'!$E1100=$A$1,'EIA Imports'!A1100,"")</f>
        <v/>
      </c>
      <c r="C1100">
        <f>IF('EIA Imports'!$E1100=$A$1,'EIA Imports'!C1100,"")</f>
        <v/>
      </c>
      <c r="D1100">
        <f>IF('EIA Imports'!$E1100=$A$1,'EIA Imports'!D1100,"")</f>
        <v/>
      </c>
    </row>
    <row r="1101" spans="1:4">
      <c r="A1101">
        <f>IF('EIA Imports'!$E1101=$A$1,'EIA Imports'!A1101,"")</f>
        <v/>
      </c>
      <c r="C1101">
        <f>IF('EIA Imports'!$E1101=$A$1,'EIA Imports'!C1101,"")</f>
        <v/>
      </c>
      <c r="D1101">
        <f>IF('EIA Imports'!$E1101=$A$1,'EIA Imports'!D1101,"")</f>
        <v/>
      </c>
    </row>
    <row r="1102" spans="1:4">
      <c r="A1102">
        <f>IF('EIA Imports'!$E1102=$A$1,'EIA Imports'!A1102,"")</f>
        <v/>
      </c>
      <c r="C1102">
        <f>IF('EIA Imports'!$E1102=$A$1,'EIA Imports'!C1102,"")</f>
        <v/>
      </c>
      <c r="D1102">
        <f>IF('EIA Imports'!$E1102=$A$1,'EIA Imports'!D1102,"")</f>
        <v/>
      </c>
    </row>
    <row r="1103" spans="1:4">
      <c r="A1103">
        <f>IF('EIA Imports'!$E1103=$A$1,'EIA Imports'!A1103,"")</f>
        <v/>
      </c>
      <c r="C1103">
        <f>IF('EIA Imports'!$E1103=$A$1,'EIA Imports'!C1103,"")</f>
        <v/>
      </c>
      <c r="D1103">
        <f>IF('EIA Imports'!$E1103=$A$1,'EIA Imports'!D1103,"")</f>
        <v/>
      </c>
    </row>
    <row r="1104" spans="1:4">
      <c r="A1104">
        <f>IF('EIA Imports'!$E1104=$A$1,'EIA Imports'!A1104,"")</f>
        <v/>
      </c>
      <c r="C1104">
        <f>IF('EIA Imports'!$E1104=$A$1,'EIA Imports'!C1104,"")</f>
        <v/>
      </c>
      <c r="D1104">
        <f>IF('EIA Imports'!$E1104=$A$1,'EIA Imports'!D1104,"")</f>
        <v/>
      </c>
    </row>
    <row r="1105" spans="1:4">
      <c r="A1105">
        <f>IF('EIA Imports'!$E1105=$A$1,'EIA Imports'!A1105,"")</f>
        <v/>
      </c>
      <c r="C1105">
        <f>IF('EIA Imports'!$E1105=$A$1,'EIA Imports'!C1105,"")</f>
        <v/>
      </c>
      <c r="D1105">
        <f>IF('EIA Imports'!$E1105=$A$1,'EIA Imports'!D1105,"")</f>
        <v/>
      </c>
    </row>
    <row r="1106" spans="1:4">
      <c r="A1106">
        <f>IF('EIA Imports'!$E1106=$A$1,'EIA Imports'!A1106,"")</f>
        <v/>
      </c>
      <c r="C1106">
        <f>IF('EIA Imports'!$E1106=$A$1,'EIA Imports'!C1106,"")</f>
        <v/>
      </c>
      <c r="D1106">
        <f>IF('EIA Imports'!$E1106=$A$1,'EIA Imports'!D1106,"")</f>
        <v/>
      </c>
    </row>
    <row r="1107" spans="1:4">
      <c r="A1107">
        <f>IF('EIA Imports'!$E1107=$A$1,'EIA Imports'!A1107,"")</f>
        <v/>
      </c>
      <c r="C1107">
        <f>IF('EIA Imports'!$E1107=$A$1,'EIA Imports'!C1107,"")</f>
        <v/>
      </c>
      <c r="D1107">
        <f>IF('EIA Imports'!$E1107=$A$1,'EIA Imports'!D1107,"")</f>
        <v/>
      </c>
    </row>
    <row r="1108" spans="1:4">
      <c r="A1108">
        <f>IF('EIA Imports'!$E1108=$A$1,'EIA Imports'!A1108,"")</f>
        <v/>
      </c>
      <c r="C1108">
        <f>IF('EIA Imports'!$E1108=$A$1,'EIA Imports'!C1108,"")</f>
        <v/>
      </c>
      <c r="D1108">
        <f>IF('EIA Imports'!$E1108=$A$1,'EIA Imports'!D1108,"")</f>
        <v/>
      </c>
    </row>
    <row r="1109" spans="1:4">
      <c r="A1109">
        <f>IF('EIA Imports'!$E1109=$A$1,'EIA Imports'!A1109,"")</f>
        <v/>
      </c>
      <c r="C1109">
        <f>IF('EIA Imports'!$E1109=$A$1,'EIA Imports'!C1109,"")</f>
        <v/>
      </c>
      <c r="D1109">
        <f>IF('EIA Imports'!$E1109=$A$1,'EIA Imports'!D1109,"")</f>
        <v/>
      </c>
    </row>
    <row r="1110" spans="1:4">
      <c r="A1110">
        <f>IF('EIA Imports'!$E1110=$A$1,'EIA Imports'!A1110,"")</f>
        <v/>
      </c>
      <c r="C1110">
        <f>IF('EIA Imports'!$E1110=$A$1,'EIA Imports'!C1110,"")</f>
        <v/>
      </c>
      <c r="D1110">
        <f>IF('EIA Imports'!$E1110=$A$1,'EIA Imports'!D1110,"")</f>
        <v/>
      </c>
    </row>
    <row r="1111" spans="1:4">
      <c r="A1111">
        <f>IF('EIA Imports'!$E1111=$A$1,'EIA Imports'!A1111,"")</f>
        <v/>
      </c>
      <c r="C1111">
        <f>IF('EIA Imports'!$E1111=$A$1,'EIA Imports'!C1111,"")</f>
        <v/>
      </c>
      <c r="D1111">
        <f>IF('EIA Imports'!$E1111=$A$1,'EIA Imports'!D1111,"")</f>
        <v/>
      </c>
    </row>
    <row r="1112" spans="1:4">
      <c r="A1112">
        <f>IF('EIA Imports'!$E1112=$A$1,'EIA Imports'!A1112,"")</f>
        <v/>
      </c>
      <c r="C1112">
        <f>IF('EIA Imports'!$E1112=$A$1,'EIA Imports'!C1112,"")</f>
        <v/>
      </c>
      <c r="D1112">
        <f>IF('EIA Imports'!$E1112=$A$1,'EIA Imports'!D1112,"")</f>
        <v/>
      </c>
    </row>
    <row r="1113" spans="1:4">
      <c r="A1113">
        <f>IF('EIA Imports'!$E1113=$A$1,'EIA Imports'!A1113,"")</f>
        <v/>
      </c>
      <c r="C1113">
        <f>IF('EIA Imports'!$E1113=$A$1,'EIA Imports'!C1113,"")</f>
        <v/>
      </c>
      <c r="D1113">
        <f>IF('EIA Imports'!$E1113=$A$1,'EIA Imports'!D1113,"")</f>
        <v/>
      </c>
    </row>
    <row r="1114" spans="1:4">
      <c r="A1114">
        <f>IF('EIA Imports'!$E1114=$A$1,'EIA Imports'!A1114,"")</f>
        <v/>
      </c>
      <c r="C1114">
        <f>IF('EIA Imports'!$E1114=$A$1,'EIA Imports'!C1114,"")</f>
        <v/>
      </c>
      <c r="D1114">
        <f>IF('EIA Imports'!$E1114=$A$1,'EIA Imports'!D1114,"")</f>
        <v/>
      </c>
    </row>
    <row r="1115" spans="1:4">
      <c r="A1115">
        <f>IF('EIA Imports'!$E1115=$A$1,'EIA Imports'!A1115,"")</f>
        <v/>
      </c>
      <c r="C1115">
        <f>IF('EIA Imports'!$E1115=$A$1,'EIA Imports'!C1115,"")</f>
        <v/>
      </c>
      <c r="D1115">
        <f>IF('EIA Imports'!$E1115=$A$1,'EIA Imports'!D1115,"")</f>
        <v/>
      </c>
    </row>
    <row r="1116" spans="1:4">
      <c r="A1116">
        <f>IF('EIA Imports'!$E1116=$A$1,'EIA Imports'!A1116,"")</f>
        <v/>
      </c>
      <c r="C1116">
        <f>IF('EIA Imports'!$E1116=$A$1,'EIA Imports'!C1116,"")</f>
        <v/>
      </c>
      <c r="D1116">
        <f>IF('EIA Imports'!$E1116=$A$1,'EIA Imports'!D1116,"")</f>
        <v/>
      </c>
    </row>
    <row r="1117" spans="1:4">
      <c r="A1117">
        <f>IF('EIA Imports'!$E1117=$A$1,'EIA Imports'!A1117,"")</f>
        <v/>
      </c>
      <c r="C1117">
        <f>IF('EIA Imports'!$E1117=$A$1,'EIA Imports'!C1117,"")</f>
        <v/>
      </c>
      <c r="D1117">
        <f>IF('EIA Imports'!$E1117=$A$1,'EIA Imports'!D1117,"")</f>
        <v/>
      </c>
    </row>
    <row r="1118" spans="1:4">
      <c r="A1118">
        <f>IF('EIA Imports'!$E1118=$A$1,'EIA Imports'!A1118,"")</f>
        <v/>
      </c>
      <c r="C1118">
        <f>IF('EIA Imports'!$E1118=$A$1,'EIA Imports'!C1118,"")</f>
        <v/>
      </c>
      <c r="D1118">
        <f>IF('EIA Imports'!$E1118=$A$1,'EIA Imports'!D1118,"")</f>
        <v/>
      </c>
    </row>
    <row r="1119" spans="1:4">
      <c r="A1119">
        <f>IF('EIA Imports'!$E1119=$A$1,'EIA Imports'!A1119,"")</f>
        <v/>
      </c>
      <c r="C1119">
        <f>IF('EIA Imports'!$E1119=$A$1,'EIA Imports'!C1119,"")</f>
        <v/>
      </c>
      <c r="D1119">
        <f>IF('EIA Imports'!$E1119=$A$1,'EIA Imports'!D1119,"")</f>
        <v/>
      </c>
    </row>
    <row r="1120" spans="1:4">
      <c r="A1120">
        <f>IF('EIA Imports'!$E1120=$A$1,'EIA Imports'!A1120,"")</f>
        <v/>
      </c>
      <c r="C1120">
        <f>IF('EIA Imports'!$E1120=$A$1,'EIA Imports'!C1120,"")</f>
        <v/>
      </c>
      <c r="D1120">
        <f>IF('EIA Imports'!$E1120=$A$1,'EIA Imports'!D1120,"")</f>
        <v/>
      </c>
    </row>
    <row r="1121" spans="1:4">
      <c r="A1121">
        <f>IF('EIA Imports'!$E1121=$A$1,'EIA Imports'!A1121,"")</f>
        <v/>
      </c>
      <c r="C1121">
        <f>IF('EIA Imports'!$E1121=$A$1,'EIA Imports'!C1121,"")</f>
        <v/>
      </c>
      <c r="D1121">
        <f>IF('EIA Imports'!$E1121=$A$1,'EIA Imports'!D1121,"")</f>
        <v/>
      </c>
    </row>
    <row r="1122" spans="1:4">
      <c r="A1122">
        <f>IF('EIA Imports'!$E1122=$A$1,'EIA Imports'!A1122,"")</f>
        <v/>
      </c>
      <c r="C1122">
        <f>IF('EIA Imports'!$E1122=$A$1,'EIA Imports'!C1122,"")</f>
        <v/>
      </c>
      <c r="D1122">
        <f>IF('EIA Imports'!$E1122=$A$1,'EIA Imports'!D1122,"")</f>
        <v/>
      </c>
    </row>
    <row r="1123" spans="1:4">
      <c r="A1123">
        <f>IF('EIA Imports'!$E1123=$A$1,'EIA Imports'!A1123,"")</f>
        <v/>
      </c>
      <c r="C1123">
        <f>IF('EIA Imports'!$E1123=$A$1,'EIA Imports'!C1123,"")</f>
        <v/>
      </c>
      <c r="D1123">
        <f>IF('EIA Imports'!$E1123=$A$1,'EIA Imports'!D1123,"")</f>
        <v/>
      </c>
    </row>
    <row r="1124" spans="1:4">
      <c r="A1124">
        <f>IF('EIA Imports'!$E1124=$A$1,'EIA Imports'!A1124,"")</f>
        <v/>
      </c>
      <c r="C1124">
        <f>IF('EIA Imports'!$E1124=$A$1,'EIA Imports'!C1124,"")</f>
        <v/>
      </c>
      <c r="D1124">
        <f>IF('EIA Imports'!$E1124=$A$1,'EIA Imports'!D1124,"")</f>
        <v/>
      </c>
    </row>
    <row r="1125" spans="1:4">
      <c r="A1125">
        <f>IF('EIA Imports'!$E1125=$A$1,'EIA Imports'!A1125,"")</f>
        <v/>
      </c>
      <c r="C1125">
        <f>IF('EIA Imports'!$E1125=$A$1,'EIA Imports'!C1125,"")</f>
        <v/>
      </c>
      <c r="D1125">
        <f>IF('EIA Imports'!$E1125=$A$1,'EIA Imports'!D1125,"")</f>
        <v/>
      </c>
    </row>
    <row r="1126" spans="1:4">
      <c r="A1126">
        <f>IF('EIA Imports'!$E1126=$A$1,'EIA Imports'!A1126,"")</f>
        <v/>
      </c>
      <c r="C1126">
        <f>IF('EIA Imports'!$E1126=$A$1,'EIA Imports'!C1126,"")</f>
        <v/>
      </c>
      <c r="D1126">
        <f>IF('EIA Imports'!$E1126=$A$1,'EIA Imports'!D1126,"")</f>
        <v/>
      </c>
    </row>
    <row r="1127" spans="1:4">
      <c r="A1127">
        <f>IF('EIA Imports'!$E1127=$A$1,'EIA Imports'!A1127,"")</f>
        <v/>
      </c>
      <c r="C1127">
        <f>IF('EIA Imports'!$E1127=$A$1,'EIA Imports'!C1127,"")</f>
        <v/>
      </c>
      <c r="D1127">
        <f>IF('EIA Imports'!$E1127=$A$1,'EIA Imports'!D1127,"")</f>
        <v/>
      </c>
    </row>
    <row r="1128" spans="1:4">
      <c r="A1128">
        <f>IF('EIA Imports'!$E1128=$A$1,'EIA Imports'!A1128,"")</f>
        <v/>
      </c>
      <c r="C1128">
        <f>IF('EIA Imports'!$E1128=$A$1,'EIA Imports'!C1128,"")</f>
        <v/>
      </c>
      <c r="D1128">
        <f>IF('EIA Imports'!$E1128=$A$1,'EIA Imports'!D1128,"")</f>
        <v/>
      </c>
    </row>
    <row r="1129" spans="1:4">
      <c r="A1129">
        <f>IF('EIA Imports'!$E1129=$A$1,'EIA Imports'!A1129,"")</f>
        <v/>
      </c>
      <c r="C1129">
        <f>IF('EIA Imports'!$E1129=$A$1,'EIA Imports'!C1129,"")</f>
        <v/>
      </c>
      <c r="D1129">
        <f>IF('EIA Imports'!$E1129=$A$1,'EIA Imports'!D1129,"")</f>
        <v/>
      </c>
    </row>
    <row r="1130" spans="1:4">
      <c r="A1130">
        <f>IF('EIA Imports'!$E1130=$A$1,'EIA Imports'!A1130,"")</f>
        <v/>
      </c>
      <c r="C1130">
        <f>IF('EIA Imports'!$E1130=$A$1,'EIA Imports'!C1130,"")</f>
        <v/>
      </c>
      <c r="D1130">
        <f>IF('EIA Imports'!$E1130=$A$1,'EIA Imports'!D1130,"")</f>
        <v/>
      </c>
    </row>
    <row r="1131" spans="1:4">
      <c r="A1131">
        <f>IF('EIA Imports'!$E1131=$A$1,'EIA Imports'!A1131,"")</f>
        <v/>
      </c>
      <c r="C1131">
        <f>IF('EIA Imports'!$E1131=$A$1,'EIA Imports'!C1131,"")</f>
        <v/>
      </c>
      <c r="D1131">
        <f>IF('EIA Imports'!$E1131=$A$1,'EIA Imports'!D1131,"")</f>
        <v/>
      </c>
    </row>
    <row r="1132" spans="1:4">
      <c r="A1132">
        <f>IF('EIA Imports'!$E1132=$A$1,'EIA Imports'!A1132,"")</f>
        <v/>
      </c>
      <c r="C1132">
        <f>IF('EIA Imports'!$E1132=$A$1,'EIA Imports'!C1132,"")</f>
        <v/>
      </c>
      <c r="D1132">
        <f>IF('EIA Imports'!$E1132=$A$1,'EIA Imports'!D1132,"")</f>
        <v/>
      </c>
    </row>
    <row r="1133" spans="1:4">
      <c r="A1133">
        <f>IF('EIA Imports'!$E1133=$A$1,'EIA Imports'!A1133,"")</f>
        <v/>
      </c>
      <c r="C1133">
        <f>IF('EIA Imports'!$E1133=$A$1,'EIA Imports'!C1133,"")</f>
        <v/>
      </c>
      <c r="D1133">
        <f>IF('EIA Imports'!$E1133=$A$1,'EIA Imports'!D1133,"")</f>
        <v/>
      </c>
    </row>
    <row r="1134" spans="1:4">
      <c r="A1134">
        <f>IF('EIA Imports'!$E1134=$A$1,'EIA Imports'!A1134,"")</f>
        <v/>
      </c>
      <c r="C1134">
        <f>IF('EIA Imports'!$E1134=$A$1,'EIA Imports'!C1134,"")</f>
        <v/>
      </c>
      <c r="D1134">
        <f>IF('EIA Imports'!$E1134=$A$1,'EIA Imports'!D1134,"")</f>
        <v/>
      </c>
    </row>
    <row r="1135" spans="1:4">
      <c r="A1135">
        <f>IF('EIA Imports'!$E1135=$A$1,'EIA Imports'!A1135,"")</f>
        <v/>
      </c>
      <c r="C1135">
        <f>IF('EIA Imports'!$E1135=$A$1,'EIA Imports'!C1135,"")</f>
        <v/>
      </c>
      <c r="D1135">
        <f>IF('EIA Imports'!$E1135=$A$1,'EIA Imports'!D1135,"")</f>
        <v/>
      </c>
    </row>
    <row r="1136" spans="1:4">
      <c r="A1136">
        <f>IF('EIA Imports'!$E1136=$A$1,'EIA Imports'!A1136,"")</f>
        <v/>
      </c>
      <c r="C1136">
        <f>IF('EIA Imports'!$E1136=$A$1,'EIA Imports'!C1136,"")</f>
        <v/>
      </c>
      <c r="D1136">
        <f>IF('EIA Imports'!$E1136=$A$1,'EIA Imports'!D1136,"")</f>
        <v/>
      </c>
    </row>
    <row r="1137" spans="1:4">
      <c r="A1137">
        <f>IF('EIA Imports'!$E1137=$A$1,'EIA Imports'!A1137,"")</f>
        <v/>
      </c>
      <c r="C1137">
        <f>IF('EIA Imports'!$E1137=$A$1,'EIA Imports'!C1137,"")</f>
        <v/>
      </c>
      <c r="D1137">
        <f>IF('EIA Imports'!$E1137=$A$1,'EIA Imports'!D1137,"")</f>
        <v/>
      </c>
    </row>
    <row r="1138" spans="1:4">
      <c r="A1138">
        <f>IF('EIA Imports'!$E1138=$A$1,'EIA Imports'!A1138,"")</f>
        <v/>
      </c>
      <c r="C1138">
        <f>IF('EIA Imports'!$E1138=$A$1,'EIA Imports'!C1138,"")</f>
        <v/>
      </c>
      <c r="D1138">
        <f>IF('EIA Imports'!$E1138=$A$1,'EIA Imports'!D1138,"")</f>
        <v/>
      </c>
    </row>
    <row r="1139" spans="1:4">
      <c r="A1139">
        <f>IF('EIA Imports'!$E1139=$A$1,'EIA Imports'!A1139,"")</f>
        <v/>
      </c>
      <c r="C1139">
        <f>IF('EIA Imports'!$E1139=$A$1,'EIA Imports'!C1139,"")</f>
        <v/>
      </c>
      <c r="D1139">
        <f>IF('EIA Imports'!$E1139=$A$1,'EIA Imports'!D1139,"")</f>
        <v/>
      </c>
    </row>
    <row r="1140" spans="1:4">
      <c r="A1140">
        <f>IF('EIA Imports'!$E1140=$A$1,'EIA Imports'!A1140,"")</f>
        <v/>
      </c>
      <c r="C1140">
        <f>IF('EIA Imports'!$E1140=$A$1,'EIA Imports'!C1140,"")</f>
        <v/>
      </c>
      <c r="D1140">
        <f>IF('EIA Imports'!$E1140=$A$1,'EIA Imports'!D1140,"")</f>
        <v/>
      </c>
    </row>
    <row r="1141" spans="1:4">
      <c r="A1141">
        <f>IF('EIA Imports'!$E1141=$A$1,'EIA Imports'!A1141,"")</f>
        <v/>
      </c>
      <c r="C1141">
        <f>IF('EIA Imports'!$E1141=$A$1,'EIA Imports'!C1141,"")</f>
        <v/>
      </c>
      <c r="D1141">
        <f>IF('EIA Imports'!$E1141=$A$1,'EIA Imports'!D1141,"")</f>
        <v/>
      </c>
    </row>
    <row r="1142" spans="1:4">
      <c r="A1142">
        <f>IF('EIA Imports'!$E1142=$A$1,'EIA Imports'!A1142,"")</f>
        <v/>
      </c>
      <c r="C1142">
        <f>IF('EIA Imports'!$E1142=$A$1,'EIA Imports'!C1142,"")</f>
        <v/>
      </c>
      <c r="D1142">
        <f>IF('EIA Imports'!$E1142=$A$1,'EIA Imports'!D1142,"")</f>
        <v/>
      </c>
    </row>
    <row r="1143" spans="1:4">
      <c r="A1143">
        <f>IF('EIA Imports'!$E1143=$A$1,'EIA Imports'!A1143,"")</f>
        <v/>
      </c>
      <c r="C1143">
        <f>IF('EIA Imports'!$E1143=$A$1,'EIA Imports'!C1143,"")</f>
        <v/>
      </c>
      <c r="D1143">
        <f>IF('EIA Imports'!$E1143=$A$1,'EIA Imports'!D1143,"")</f>
        <v/>
      </c>
    </row>
    <row r="1144" spans="1:4">
      <c r="A1144">
        <f>IF('EIA Imports'!$E1144=$A$1,'EIA Imports'!A1144,"")</f>
        <v/>
      </c>
      <c r="C1144">
        <f>IF('EIA Imports'!$E1144=$A$1,'EIA Imports'!C1144,"")</f>
        <v/>
      </c>
      <c r="D1144">
        <f>IF('EIA Imports'!$E1144=$A$1,'EIA Imports'!D1144,"")</f>
        <v/>
      </c>
    </row>
    <row r="1145" spans="1:4">
      <c r="A1145">
        <f>IF('EIA Imports'!$E1145=$A$1,'EIA Imports'!A1145,"")</f>
        <v/>
      </c>
      <c r="C1145">
        <f>IF('EIA Imports'!$E1145=$A$1,'EIA Imports'!C1145,"")</f>
        <v/>
      </c>
      <c r="D1145">
        <f>IF('EIA Imports'!$E1145=$A$1,'EIA Imports'!D1145,"")</f>
        <v/>
      </c>
    </row>
    <row r="1146" spans="1:4">
      <c r="A1146">
        <f>IF('EIA Imports'!$E1146=$A$1,'EIA Imports'!A1146,"")</f>
        <v/>
      </c>
      <c r="C1146">
        <f>IF('EIA Imports'!$E1146=$A$1,'EIA Imports'!C1146,"")</f>
        <v/>
      </c>
      <c r="D1146">
        <f>IF('EIA Imports'!$E1146=$A$1,'EIA Imports'!D1146,"")</f>
        <v/>
      </c>
    </row>
    <row r="1147" spans="1:4">
      <c r="A1147">
        <f>IF('EIA Imports'!$E1147=$A$1,'EIA Imports'!A1147,"")</f>
        <v/>
      </c>
      <c r="C1147">
        <f>IF('EIA Imports'!$E1147=$A$1,'EIA Imports'!C1147,"")</f>
        <v/>
      </c>
      <c r="D1147">
        <f>IF('EIA Imports'!$E1147=$A$1,'EIA Imports'!D1147,"")</f>
        <v/>
      </c>
    </row>
    <row r="1148" spans="1:4">
      <c r="A1148">
        <f>IF('EIA Imports'!$E1148=$A$1,'EIA Imports'!A1148,"")</f>
        <v/>
      </c>
      <c r="C1148">
        <f>IF('EIA Imports'!$E1148=$A$1,'EIA Imports'!C1148,"")</f>
        <v/>
      </c>
      <c r="D1148">
        <f>IF('EIA Imports'!$E1148=$A$1,'EIA Imports'!D1148,"")</f>
        <v/>
      </c>
    </row>
    <row r="1149" spans="1:4">
      <c r="A1149">
        <f>IF('EIA Imports'!$E1149=$A$1,'EIA Imports'!A1149,"")</f>
        <v/>
      </c>
      <c r="C1149">
        <f>IF('EIA Imports'!$E1149=$A$1,'EIA Imports'!C1149,"")</f>
        <v/>
      </c>
      <c r="D1149">
        <f>IF('EIA Imports'!$E1149=$A$1,'EIA Imports'!D1149,"")</f>
        <v/>
      </c>
    </row>
    <row r="1150" spans="1:4">
      <c r="A1150">
        <f>IF('EIA Imports'!$E1150=$A$1,'EIA Imports'!A1150,"")</f>
        <v/>
      </c>
      <c r="C1150">
        <f>IF('EIA Imports'!$E1150=$A$1,'EIA Imports'!C1150,"")</f>
        <v/>
      </c>
      <c r="D1150">
        <f>IF('EIA Imports'!$E1150=$A$1,'EIA Imports'!D1150,"")</f>
        <v/>
      </c>
    </row>
    <row r="1151" spans="1:4">
      <c r="A1151">
        <f>IF('EIA Imports'!$E1151=$A$1,'EIA Imports'!A1151,"")</f>
        <v/>
      </c>
      <c r="C1151">
        <f>IF('EIA Imports'!$E1151=$A$1,'EIA Imports'!C1151,"")</f>
        <v/>
      </c>
      <c r="D1151">
        <f>IF('EIA Imports'!$E1151=$A$1,'EIA Imports'!D1151,"")</f>
        <v/>
      </c>
    </row>
    <row r="1152" spans="1:4">
      <c r="A1152">
        <f>IF('EIA Imports'!$E1152=$A$1,'EIA Imports'!A1152,"")</f>
        <v/>
      </c>
      <c r="C1152">
        <f>IF('EIA Imports'!$E1152=$A$1,'EIA Imports'!C1152,"")</f>
        <v/>
      </c>
      <c r="D1152">
        <f>IF('EIA Imports'!$E1152=$A$1,'EIA Imports'!D1152,"")</f>
        <v/>
      </c>
    </row>
    <row r="1153" spans="1:4">
      <c r="A1153">
        <f>IF('EIA Imports'!$E1153=$A$1,'EIA Imports'!A1153,"")</f>
        <v/>
      </c>
      <c r="C1153">
        <f>IF('EIA Imports'!$E1153=$A$1,'EIA Imports'!C1153,"")</f>
        <v/>
      </c>
      <c r="D1153">
        <f>IF('EIA Imports'!$E1153=$A$1,'EIA Imports'!D1153,"")</f>
        <v/>
      </c>
    </row>
    <row r="1154" spans="1:4">
      <c r="A1154">
        <f>IF('EIA Imports'!$E1154=$A$1,'EIA Imports'!A1154,"")</f>
        <v/>
      </c>
      <c r="C1154">
        <f>IF('EIA Imports'!$E1154=$A$1,'EIA Imports'!C1154,"")</f>
        <v/>
      </c>
      <c r="D1154">
        <f>IF('EIA Imports'!$E1154=$A$1,'EIA Imports'!D1154,"")</f>
        <v/>
      </c>
    </row>
    <row r="1155" spans="1:4">
      <c r="A1155">
        <f>IF('EIA Imports'!$E1155=$A$1,'EIA Imports'!A1155,"")</f>
        <v/>
      </c>
      <c r="C1155">
        <f>IF('EIA Imports'!$E1155=$A$1,'EIA Imports'!C1155,"")</f>
        <v/>
      </c>
      <c r="D1155">
        <f>IF('EIA Imports'!$E1155=$A$1,'EIA Imports'!D1155,"")</f>
        <v/>
      </c>
    </row>
    <row r="1156" spans="1:4">
      <c r="A1156">
        <f>IF('EIA Imports'!$E1156=$A$1,'EIA Imports'!A1156,"")</f>
        <v/>
      </c>
      <c r="C1156">
        <f>IF('EIA Imports'!$E1156=$A$1,'EIA Imports'!C1156,"")</f>
        <v/>
      </c>
      <c r="D1156">
        <f>IF('EIA Imports'!$E1156=$A$1,'EIA Imports'!D1156,"")</f>
        <v/>
      </c>
    </row>
    <row r="1157" spans="1:4">
      <c r="A1157">
        <f>IF('EIA Imports'!$E1157=$A$1,'EIA Imports'!A1157,"")</f>
        <v/>
      </c>
      <c r="C1157">
        <f>IF('EIA Imports'!$E1157=$A$1,'EIA Imports'!C1157,"")</f>
        <v/>
      </c>
      <c r="D1157">
        <f>IF('EIA Imports'!$E1157=$A$1,'EIA Imports'!D1157,"")</f>
        <v/>
      </c>
    </row>
    <row r="1158" spans="1:4">
      <c r="A1158">
        <f>IF('EIA Imports'!$E1158=$A$1,'EIA Imports'!A1158,"")</f>
        <v/>
      </c>
      <c r="C1158">
        <f>IF('EIA Imports'!$E1158=$A$1,'EIA Imports'!C1158,"")</f>
        <v/>
      </c>
      <c r="D1158">
        <f>IF('EIA Imports'!$E1158=$A$1,'EIA Imports'!D1158,"")</f>
        <v/>
      </c>
    </row>
    <row r="1159" spans="1:4">
      <c r="A1159">
        <f>IF('EIA Imports'!$E1159=$A$1,'EIA Imports'!A1159,"")</f>
        <v/>
      </c>
      <c r="C1159">
        <f>IF('EIA Imports'!$E1159=$A$1,'EIA Imports'!C1159,"")</f>
        <v/>
      </c>
      <c r="D1159">
        <f>IF('EIA Imports'!$E1159=$A$1,'EIA Imports'!D1159,"")</f>
        <v/>
      </c>
    </row>
    <row r="1160" spans="1:4">
      <c r="A1160">
        <f>IF('EIA Imports'!$E1160=$A$1,'EIA Imports'!A1160,"")</f>
        <v/>
      </c>
      <c r="C1160">
        <f>IF('EIA Imports'!$E1160=$A$1,'EIA Imports'!C1160,"")</f>
        <v/>
      </c>
      <c r="D1160">
        <f>IF('EIA Imports'!$E1160=$A$1,'EIA Imports'!D1160,"")</f>
        <v/>
      </c>
    </row>
    <row r="1161" spans="1:4">
      <c r="A1161">
        <f>IF('EIA Imports'!$E1161=$A$1,'EIA Imports'!A1161,"")</f>
        <v/>
      </c>
      <c r="C1161">
        <f>IF('EIA Imports'!$E1161=$A$1,'EIA Imports'!C1161,"")</f>
        <v/>
      </c>
      <c r="D1161">
        <f>IF('EIA Imports'!$E1161=$A$1,'EIA Imports'!D1161,"")</f>
        <v/>
      </c>
    </row>
    <row r="1162" spans="1:4">
      <c r="A1162">
        <f>IF('EIA Imports'!$E1162=$A$1,'EIA Imports'!A1162,"")</f>
        <v/>
      </c>
      <c r="C1162">
        <f>IF('EIA Imports'!$E1162=$A$1,'EIA Imports'!C1162,"")</f>
        <v/>
      </c>
      <c r="D1162">
        <f>IF('EIA Imports'!$E1162=$A$1,'EIA Imports'!D1162,"")</f>
        <v/>
      </c>
    </row>
    <row r="1163" spans="1:4">
      <c r="A1163">
        <f>IF('EIA Imports'!$E1163=$A$1,'EIA Imports'!A1163,"")</f>
        <v/>
      </c>
      <c r="C1163">
        <f>IF('EIA Imports'!$E1163=$A$1,'EIA Imports'!C1163,"")</f>
        <v/>
      </c>
      <c r="D1163">
        <f>IF('EIA Imports'!$E1163=$A$1,'EIA Imports'!D1163,"")</f>
        <v/>
      </c>
    </row>
    <row r="1164" spans="1:4">
      <c r="A1164">
        <f>IF('EIA Imports'!$E1164=$A$1,'EIA Imports'!A1164,"")</f>
        <v/>
      </c>
      <c r="C1164">
        <f>IF('EIA Imports'!$E1164=$A$1,'EIA Imports'!C1164,"")</f>
        <v/>
      </c>
      <c r="D1164">
        <f>IF('EIA Imports'!$E1164=$A$1,'EIA Imports'!D1164,"")</f>
        <v/>
      </c>
    </row>
    <row r="1165" spans="1:4">
      <c r="A1165">
        <f>IF('EIA Imports'!$E1165=$A$1,'EIA Imports'!A1165,"")</f>
        <v/>
      </c>
      <c r="C1165">
        <f>IF('EIA Imports'!$E1165=$A$1,'EIA Imports'!C1165,"")</f>
        <v/>
      </c>
      <c r="D1165">
        <f>IF('EIA Imports'!$E1165=$A$1,'EIA Imports'!D1165,"")</f>
        <v/>
      </c>
    </row>
    <row r="1166" spans="1:4">
      <c r="A1166">
        <f>IF('EIA Imports'!$E1166=$A$1,'EIA Imports'!A1166,"")</f>
        <v/>
      </c>
      <c r="C1166">
        <f>IF('EIA Imports'!$E1166=$A$1,'EIA Imports'!C1166,"")</f>
        <v/>
      </c>
      <c r="D1166">
        <f>IF('EIA Imports'!$E1166=$A$1,'EIA Imports'!D1166,"")</f>
        <v/>
      </c>
    </row>
    <row r="1167" spans="1:4">
      <c r="A1167">
        <f>IF('EIA Imports'!$E1167=$A$1,'EIA Imports'!A1167,"")</f>
        <v/>
      </c>
      <c r="C1167">
        <f>IF('EIA Imports'!$E1167=$A$1,'EIA Imports'!C1167,"")</f>
        <v/>
      </c>
      <c r="D1167">
        <f>IF('EIA Imports'!$E1167=$A$1,'EIA Imports'!D1167,"")</f>
        <v/>
      </c>
    </row>
    <row r="1168" spans="1:4">
      <c r="A1168">
        <f>IF('EIA Imports'!$E1168=$A$1,'EIA Imports'!A1168,"")</f>
        <v/>
      </c>
      <c r="C1168">
        <f>IF('EIA Imports'!$E1168=$A$1,'EIA Imports'!C1168,"")</f>
        <v/>
      </c>
      <c r="D1168">
        <f>IF('EIA Imports'!$E1168=$A$1,'EIA Imports'!D1168,"")</f>
        <v/>
      </c>
    </row>
    <row r="1169" spans="1:4">
      <c r="A1169">
        <f>IF('EIA Imports'!$E1169=$A$1,'EIA Imports'!A1169,"")</f>
        <v/>
      </c>
      <c r="C1169">
        <f>IF('EIA Imports'!$E1169=$A$1,'EIA Imports'!C1169,"")</f>
        <v/>
      </c>
      <c r="D1169">
        <f>IF('EIA Imports'!$E1169=$A$1,'EIA Imports'!D1169,"")</f>
        <v/>
      </c>
    </row>
    <row r="1170" spans="1:4">
      <c r="A1170">
        <f>IF('EIA Imports'!$E1170=$A$1,'EIA Imports'!A1170,"")</f>
        <v/>
      </c>
      <c r="C1170">
        <f>IF('EIA Imports'!$E1170=$A$1,'EIA Imports'!C1170,"")</f>
        <v/>
      </c>
      <c r="D1170">
        <f>IF('EIA Imports'!$E1170=$A$1,'EIA Imports'!D1170,"")</f>
        <v/>
      </c>
    </row>
    <row r="1171" spans="1:4">
      <c r="A1171">
        <f>IF('EIA Imports'!$E1171=$A$1,'EIA Imports'!A1171,"")</f>
        <v/>
      </c>
      <c r="C1171">
        <f>IF('EIA Imports'!$E1171=$A$1,'EIA Imports'!C1171,"")</f>
        <v/>
      </c>
      <c r="D1171">
        <f>IF('EIA Imports'!$E1171=$A$1,'EIA Imports'!D1171,"")</f>
        <v/>
      </c>
    </row>
    <row r="1172" spans="1:4">
      <c r="A1172">
        <f>IF('EIA Imports'!$E1172=$A$1,'EIA Imports'!A1172,"")</f>
        <v/>
      </c>
      <c r="C1172">
        <f>IF('EIA Imports'!$E1172=$A$1,'EIA Imports'!C1172,"")</f>
        <v/>
      </c>
      <c r="D1172">
        <f>IF('EIA Imports'!$E1172=$A$1,'EIA Imports'!D1172,"")</f>
        <v/>
      </c>
    </row>
    <row r="1173" spans="1:4">
      <c r="A1173">
        <f>IF('EIA Imports'!$E1173=$A$1,'EIA Imports'!A1173,"")</f>
        <v/>
      </c>
      <c r="C1173">
        <f>IF('EIA Imports'!$E1173=$A$1,'EIA Imports'!C1173,"")</f>
        <v/>
      </c>
      <c r="D1173">
        <f>IF('EIA Imports'!$E1173=$A$1,'EIA Imports'!D1173,"")</f>
        <v/>
      </c>
    </row>
    <row r="1174" spans="1:4">
      <c r="A1174">
        <f>IF('EIA Imports'!$E1174=$A$1,'EIA Imports'!A1174,"")</f>
        <v/>
      </c>
      <c r="C1174">
        <f>IF('EIA Imports'!$E1174=$A$1,'EIA Imports'!C1174,"")</f>
        <v/>
      </c>
      <c r="D1174">
        <f>IF('EIA Imports'!$E1174=$A$1,'EIA Imports'!D1174,"")</f>
        <v/>
      </c>
    </row>
    <row r="1175" spans="1:4">
      <c r="A1175">
        <f>IF('EIA Imports'!$E1175=$A$1,'EIA Imports'!A1175,"")</f>
        <v/>
      </c>
      <c r="C1175">
        <f>IF('EIA Imports'!$E1175=$A$1,'EIA Imports'!C1175,"")</f>
        <v/>
      </c>
      <c r="D1175">
        <f>IF('EIA Imports'!$E1175=$A$1,'EIA Imports'!D1175,"")</f>
        <v/>
      </c>
    </row>
    <row r="1176" spans="1:4">
      <c r="A1176">
        <f>IF('EIA Imports'!$E1176=$A$1,'EIA Imports'!A1176,"")</f>
        <v/>
      </c>
      <c r="C1176">
        <f>IF('EIA Imports'!$E1176=$A$1,'EIA Imports'!C1176,"")</f>
        <v/>
      </c>
      <c r="D1176">
        <f>IF('EIA Imports'!$E1176=$A$1,'EIA Imports'!D1176,"")</f>
        <v/>
      </c>
    </row>
    <row r="1177" spans="1:4">
      <c r="A1177">
        <f>IF('EIA Imports'!$E1177=$A$1,'EIA Imports'!A1177,"")</f>
        <v/>
      </c>
      <c r="C1177">
        <f>IF('EIA Imports'!$E1177=$A$1,'EIA Imports'!C1177,"")</f>
        <v/>
      </c>
      <c r="D1177">
        <f>IF('EIA Imports'!$E1177=$A$1,'EIA Imports'!D1177,"")</f>
        <v/>
      </c>
    </row>
    <row r="1178" spans="1:4">
      <c r="A1178">
        <f>IF('EIA Imports'!$E1178=$A$1,'EIA Imports'!A1178,"")</f>
        <v/>
      </c>
      <c r="C1178">
        <f>IF('EIA Imports'!$E1178=$A$1,'EIA Imports'!C1178,"")</f>
        <v/>
      </c>
      <c r="D1178">
        <f>IF('EIA Imports'!$E1178=$A$1,'EIA Imports'!D1178,"")</f>
        <v/>
      </c>
    </row>
    <row r="1179" spans="1:4">
      <c r="A1179">
        <f>IF('EIA Imports'!$E1179=$A$1,'EIA Imports'!A1179,"")</f>
        <v/>
      </c>
      <c r="C1179">
        <f>IF('EIA Imports'!$E1179=$A$1,'EIA Imports'!C1179,"")</f>
        <v/>
      </c>
      <c r="D1179">
        <f>IF('EIA Imports'!$E1179=$A$1,'EIA Imports'!D1179,"")</f>
        <v/>
      </c>
    </row>
    <row r="1180" spans="1:4">
      <c r="A1180">
        <f>IF('EIA Imports'!$E1180=$A$1,'EIA Imports'!A1180,"")</f>
        <v/>
      </c>
      <c r="C1180">
        <f>IF('EIA Imports'!$E1180=$A$1,'EIA Imports'!C1180,"")</f>
        <v/>
      </c>
      <c r="D1180">
        <f>IF('EIA Imports'!$E1180=$A$1,'EIA Imports'!D1180,"")</f>
        <v/>
      </c>
    </row>
    <row r="1181" spans="1:4">
      <c r="A1181">
        <f>IF('EIA Imports'!$E1181=$A$1,'EIA Imports'!A1181,"")</f>
        <v/>
      </c>
      <c r="C1181">
        <f>IF('EIA Imports'!$E1181=$A$1,'EIA Imports'!C1181,"")</f>
        <v/>
      </c>
      <c r="D1181">
        <f>IF('EIA Imports'!$E1181=$A$1,'EIA Imports'!D1181,"")</f>
        <v/>
      </c>
    </row>
    <row r="1182" spans="1:4">
      <c r="A1182">
        <f>IF('EIA Imports'!$E1182=$A$1,'EIA Imports'!A1182,"")</f>
        <v/>
      </c>
      <c r="C1182">
        <f>IF('EIA Imports'!$E1182=$A$1,'EIA Imports'!C1182,"")</f>
        <v/>
      </c>
      <c r="D1182">
        <f>IF('EIA Imports'!$E1182=$A$1,'EIA Imports'!D1182,"")</f>
        <v/>
      </c>
    </row>
    <row r="1183" spans="1:4">
      <c r="A1183">
        <f>IF('EIA Imports'!$E1183=$A$1,'EIA Imports'!A1183,"")</f>
        <v/>
      </c>
      <c r="C1183">
        <f>IF('EIA Imports'!$E1183=$A$1,'EIA Imports'!C1183,"")</f>
        <v/>
      </c>
      <c r="D1183">
        <f>IF('EIA Imports'!$E1183=$A$1,'EIA Imports'!D1183,"")</f>
        <v/>
      </c>
    </row>
    <row r="1184" spans="1:4">
      <c r="A1184">
        <f>IF('EIA Imports'!$E1184=$A$1,'EIA Imports'!A1184,"")</f>
        <v/>
      </c>
      <c r="C1184">
        <f>IF('EIA Imports'!$E1184=$A$1,'EIA Imports'!C1184,"")</f>
        <v/>
      </c>
      <c r="D1184">
        <f>IF('EIA Imports'!$E1184=$A$1,'EIA Imports'!D1184,"")</f>
        <v/>
      </c>
    </row>
    <row r="1185" spans="1:4">
      <c r="A1185">
        <f>IF('EIA Imports'!$E1185=$A$1,'EIA Imports'!A1185,"")</f>
        <v/>
      </c>
      <c r="C1185">
        <f>IF('EIA Imports'!$E1185=$A$1,'EIA Imports'!C1185,"")</f>
        <v/>
      </c>
      <c r="D1185">
        <f>IF('EIA Imports'!$E1185=$A$1,'EIA Imports'!D1185,"")</f>
        <v/>
      </c>
    </row>
    <row r="1186" spans="1:4">
      <c r="A1186">
        <f>IF('EIA Imports'!$E1186=$A$1,'EIA Imports'!A1186,"")</f>
        <v/>
      </c>
      <c r="C1186">
        <f>IF('EIA Imports'!$E1186=$A$1,'EIA Imports'!C1186,"")</f>
        <v/>
      </c>
      <c r="D1186">
        <f>IF('EIA Imports'!$E1186=$A$1,'EIA Imports'!D1186,"")</f>
        <v/>
      </c>
    </row>
    <row r="1187" spans="1:4">
      <c r="A1187">
        <f>IF('EIA Imports'!$E1187=$A$1,'EIA Imports'!A1187,"")</f>
        <v/>
      </c>
      <c r="C1187">
        <f>IF('EIA Imports'!$E1187=$A$1,'EIA Imports'!C1187,"")</f>
        <v/>
      </c>
      <c r="D1187">
        <f>IF('EIA Imports'!$E1187=$A$1,'EIA Imports'!D1187,"")</f>
        <v/>
      </c>
    </row>
    <row r="1188" spans="1:4">
      <c r="A1188">
        <f>IF('EIA Imports'!$E1188=$A$1,'EIA Imports'!A1188,"")</f>
        <v/>
      </c>
      <c r="C1188">
        <f>IF('EIA Imports'!$E1188=$A$1,'EIA Imports'!C1188,"")</f>
        <v/>
      </c>
      <c r="D1188">
        <f>IF('EIA Imports'!$E1188=$A$1,'EIA Imports'!D1188,"")</f>
        <v/>
      </c>
    </row>
    <row r="1189" spans="1:4">
      <c r="A1189">
        <f>IF('EIA Imports'!$E1189=$A$1,'EIA Imports'!A1189,"")</f>
        <v/>
      </c>
      <c r="C1189">
        <f>IF('EIA Imports'!$E1189=$A$1,'EIA Imports'!C1189,"")</f>
        <v/>
      </c>
      <c r="D1189">
        <f>IF('EIA Imports'!$E1189=$A$1,'EIA Imports'!D1189,"")</f>
        <v/>
      </c>
    </row>
    <row r="1190" spans="1:4">
      <c r="A1190">
        <f>IF('EIA Imports'!$E1190=$A$1,'EIA Imports'!A1190,"")</f>
        <v/>
      </c>
      <c r="C1190">
        <f>IF('EIA Imports'!$E1190=$A$1,'EIA Imports'!C1190,"")</f>
        <v/>
      </c>
      <c r="D1190">
        <f>IF('EIA Imports'!$E1190=$A$1,'EIA Imports'!D1190,"")</f>
        <v/>
      </c>
    </row>
    <row r="1191" spans="1:4">
      <c r="A1191">
        <f>IF('EIA Imports'!$E1191=$A$1,'EIA Imports'!A1191,"")</f>
        <v/>
      </c>
      <c r="C1191">
        <f>IF('EIA Imports'!$E1191=$A$1,'EIA Imports'!C1191,"")</f>
        <v/>
      </c>
      <c r="D1191">
        <f>IF('EIA Imports'!$E1191=$A$1,'EIA Imports'!D1191,"")</f>
        <v/>
      </c>
    </row>
    <row r="1192" spans="1:4">
      <c r="A1192">
        <f>IF('EIA Imports'!$E1192=$A$1,'EIA Imports'!A1192,"")</f>
        <v/>
      </c>
      <c r="C1192">
        <f>IF('EIA Imports'!$E1192=$A$1,'EIA Imports'!C1192,"")</f>
        <v/>
      </c>
      <c r="D1192">
        <f>IF('EIA Imports'!$E1192=$A$1,'EIA Imports'!D1192,"")</f>
        <v/>
      </c>
    </row>
    <row r="1193" spans="1:4">
      <c r="A1193">
        <f>IF('EIA Imports'!$E1193=$A$1,'EIA Imports'!A1193,"")</f>
        <v/>
      </c>
      <c r="C1193">
        <f>IF('EIA Imports'!$E1193=$A$1,'EIA Imports'!C1193,"")</f>
        <v/>
      </c>
      <c r="D1193">
        <f>IF('EIA Imports'!$E1193=$A$1,'EIA Imports'!D1193,"")</f>
        <v/>
      </c>
    </row>
    <row r="1194" spans="1:4">
      <c r="A1194">
        <f>IF('EIA Imports'!$E1194=$A$1,'EIA Imports'!A1194,"")</f>
        <v/>
      </c>
      <c r="C1194">
        <f>IF('EIA Imports'!$E1194=$A$1,'EIA Imports'!C1194,"")</f>
        <v/>
      </c>
      <c r="D1194">
        <f>IF('EIA Imports'!$E1194=$A$1,'EIA Imports'!D1194,"")</f>
        <v/>
      </c>
    </row>
    <row r="1195" spans="1:4">
      <c r="A1195">
        <f>IF('EIA Imports'!$E1195=$A$1,'EIA Imports'!A1195,"")</f>
        <v/>
      </c>
      <c r="C1195">
        <f>IF('EIA Imports'!$E1195=$A$1,'EIA Imports'!C1195,"")</f>
        <v/>
      </c>
      <c r="D1195">
        <f>IF('EIA Imports'!$E1195=$A$1,'EIA Imports'!D1195,"")</f>
        <v/>
      </c>
    </row>
    <row r="1196" spans="1:4">
      <c r="A1196">
        <f>IF('EIA Imports'!$E1196=$A$1,'EIA Imports'!A1196,"")</f>
        <v/>
      </c>
      <c r="C1196">
        <f>IF('EIA Imports'!$E1196=$A$1,'EIA Imports'!C1196,"")</f>
        <v/>
      </c>
      <c r="D1196">
        <f>IF('EIA Imports'!$E1196=$A$1,'EIA Imports'!D1196,"")</f>
        <v/>
      </c>
    </row>
    <row r="1197" spans="1:4">
      <c r="A1197">
        <f>IF('EIA Imports'!$E1197=$A$1,'EIA Imports'!A1197,"")</f>
        <v/>
      </c>
      <c r="C1197">
        <f>IF('EIA Imports'!$E1197=$A$1,'EIA Imports'!C1197,"")</f>
        <v/>
      </c>
      <c r="D1197">
        <f>IF('EIA Imports'!$E1197=$A$1,'EIA Imports'!D1197,"")</f>
        <v/>
      </c>
    </row>
    <row r="1198" spans="1:4">
      <c r="A1198">
        <f>IF('EIA Imports'!$E1198=$A$1,'EIA Imports'!A1198,"")</f>
        <v/>
      </c>
      <c r="C1198">
        <f>IF('EIA Imports'!$E1198=$A$1,'EIA Imports'!C1198,"")</f>
        <v/>
      </c>
      <c r="D1198">
        <f>IF('EIA Imports'!$E1198=$A$1,'EIA Imports'!D1198,"")</f>
        <v/>
      </c>
    </row>
    <row r="1199" spans="1:4">
      <c r="A1199">
        <f>IF('EIA Imports'!$E1199=$A$1,'EIA Imports'!A1199,"")</f>
        <v/>
      </c>
      <c r="C1199">
        <f>IF('EIA Imports'!$E1199=$A$1,'EIA Imports'!C1199,"")</f>
        <v/>
      </c>
      <c r="D1199">
        <f>IF('EIA Imports'!$E1199=$A$1,'EIA Imports'!D1199,"")</f>
        <v/>
      </c>
    </row>
    <row r="1200" spans="1:4">
      <c r="A1200">
        <f>IF('EIA Imports'!$E1200=$A$1,'EIA Imports'!A1200,"")</f>
        <v/>
      </c>
      <c r="C1200">
        <f>IF('EIA Imports'!$E1200=$A$1,'EIA Imports'!C1200,"")</f>
        <v/>
      </c>
      <c r="D1200">
        <f>IF('EIA Imports'!$E1200=$A$1,'EIA Imports'!D1200,"")</f>
        <v/>
      </c>
    </row>
    <row r="1201" spans="1:4">
      <c r="A1201">
        <f>IF('EIA Imports'!$E1201=$A$1,'EIA Imports'!A1201,"")</f>
        <v/>
      </c>
      <c r="C1201">
        <f>IF('EIA Imports'!$E1201=$A$1,'EIA Imports'!C1201,"")</f>
        <v/>
      </c>
      <c r="D1201">
        <f>IF('EIA Imports'!$E1201=$A$1,'EIA Imports'!D1201,"")</f>
        <v/>
      </c>
    </row>
    <row r="1202" spans="1:4">
      <c r="A1202">
        <f>IF('EIA Imports'!$E1202=$A$1,'EIA Imports'!A1202,"")</f>
        <v/>
      </c>
      <c r="C1202">
        <f>IF('EIA Imports'!$E1202=$A$1,'EIA Imports'!C1202,"")</f>
        <v/>
      </c>
      <c r="D1202">
        <f>IF('EIA Imports'!$E1202=$A$1,'EIA Imports'!D1202,"")</f>
        <v/>
      </c>
    </row>
    <row r="1203" spans="1:4">
      <c r="A1203">
        <f>IF('EIA Imports'!$E1203=$A$1,'EIA Imports'!A1203,"")</f>
        <v/>
      </c>
      <c r="C1203">
        <f>IF('EIA Imports'!$E1203=$A$1,'EIA Imports'!C1203,"")</f>
        <v/>
      </c>
      <c r="D1203">
        <f>IF('EIA Imports'!$E1203=$A$1,'EIA Imports'!D1203,"")</f>
        <v/>
      </c>
    </row>
    <row r="1204" spans="1:4">
      <c r="A1204">
        <f>IF('EIA Imports'!$E1204=$A$1,'EIA Imports'!A1204,"")</f>
        <v/>
      </c>
      <c r="C1204">
        <f>IF('EIA Imports'!$E1204=$A$1,'EIA Imports'!C1204,"")</f>
        <v/>
      </c>
      <c r="D1204">
        <f>IF('EIA Imports'!$E1204=$A$1,'EIA Imports'!D1204,"")</f>
        <v/>
      </c>
    </row>
    <row r="1205" spans="1:4">
      <c r="A1205">
        <f>IF('EIA Imports'!$E1205=$A$1,'EIA Imports'!A1205,"")</f>
        <v/>
      </c>
      <c r="C1205">
        <f>IF('EIA Imports'!$E1205=$A$1,'EIA Imports'!C1205,"")</f>
        <v/>
      </c>
      <c r="D1205">
        <f>IF('EIA Imports'!$E1205=$A$1,'EIA Imports'!D1205,"")</f>
        <v/>
      </c>
    </row>
    <row r="1206" spans="1:4">
      <c r="A1206">
        <f>IF('EIA Imports'!$E1206=$A$1,'EIA Imports'!A1206,"")</f>
        <v/>
      </c>
      <c r="C1206">
        <f>IF('EIA Imports'!$E1206=$A$1,'EIA Imports'!C1206,"")</f>
        <v/>
      </c>
      <c r="D1206">
        <f>IF('EIA Imports'!$E1206=$A$1,'EIA Imports'!D1206,"")</f>
        <v/>
      </c>
    </row>
    <row r="1207" spans="1:4">
      <c r="A1207">
        <f>IF('EIA Imports'!$E1207=$A$1,'EIA Imports'!A1207,"")</f>
        <v/>
      </c>
      <c r="C1207">
        <f>IF('EIA Imports'!$E1207=$A$1,'EIA Imports'!C1207,"")</f>
        <v/>
      </c>
      <c r="D1207">
        <f>IF('EIA Imports'!$E1207=$A$1,'EIA Imports'!D1207,"")</f>
        <v/>
      </c>
    </row>
    <row r="1208" spans="1:4">
      <c r="A1208">
        <f>IF('EIA Imports'!$E1208=$A$1,'EIA Imports'!A1208,"")</f>
        <v/>
      </c>
      <c r="C1208">
        <f>IF('EIA Imports'!$E1208=$A$1,'EIA Imports'!C1208,"")</f>
        <v/>
      </c>
      <c r="D1208">
        <f>IF('EIA Imports'!$E1208=$A$1,'EIA Imports'!D1208,"")</f>
        <v/>
      </c>
    </row>
    <row r="1209" spans="1:4">
      <c r="A1209">
        <f>IF('EIA Imports'!$E1209=$A$1,'EIA Imports'!A1209,"")</f>
        <v/>
      </c>
      <c r="C1209">
        <f>IF('EIA Imports'!$E1209=$A$1,'EIA Imports'!C1209,"")</f>
        <v/>
      </c>
      <c r="D1209">
        <f>IF('EIA Imports'!$E1209=$A$1,'EIA Imports'!D1209,"")</f>
        <v/>
      </c>
    </row>
    <row r="1210" spans="1:4">
      <c r="A1210">
        <f>IF('EIA Imports'!$E1210=$A$1,'EIA Imports'!A1210,"")</f>
        <v/>
      </c>
      <c r="C1210">
        <f>IF('EIA Imports'!$E1210=$A$1,'EIA Imports'!C1210,"")</f>
        <v/>
      </c>
      <c r="D1210">
        <f>IF('EIA Imports'!$E1210=$A$1,'EIA Imports'!D1210,"")</f>
        <v/>
      </c>
    </row>
    <row r="1211" spans="1:4">
      <c r="A1211">
        <f>IF('EIA Imports'!$E1211=$A$1,'EIA Imports'!A1211,"")</f>
        <v/>
      </c>
      <c r="C1211">
        <f>IF('EIA Imports'!$E1211=$A$1,'EIA Imports'!C1211,"")</f>
        <v/>
      </c>
      <c r="D1211">
        <f>IF('EIA Imports'!$E1211=$A$1,'EIA Imports'!D1211,"")</f>
        <v/>
      </c>
    </row>
    <row r="1212" spans="1:4">
      <c r="A1212">
        <f>IF('EIA Imports'!$E1212=$A$1,'EIA Imports'!A1212,"")</f>
        <v/>
      </c>
      <c r="C1212">
        <f>IF('EIA Imports'!$E1212=$A$1,'EIA Imports'!C1212,"")</f>
        <v/>
      </c>
      <c r="D1212">
        <f>IF('EIA Imports'!$E1212=$A$1,'EIA Imports'!D1212,"")</f>
        <v/>
      </c>
    </row>
    <row r="1213" spans="1:4">
      <c r="A1213">
        <f>IF('EIA Imports'!$E1213=$A$1,'EIA Imports'!A1213,"")</f>
        <v/>
      </c>
      <c r="C1213">
        <f>IF('EIA Imports'!$E1213=$A$1,'EIA Imports'!C1213,"")</f>
        <v/>
      </c>
      <c r="D1213">
        <f>IF('EIA Imports'!$E1213=$A$1,'EIA Imports'!D1213,"")</f>
        <v/>
      </c>
    </row>
    <row r="1214" spans="1:4">
      <c r="A1214">
        <f>IF('EIA Imports'!$E1214=$A$1,'EIA Imports'!A1214,"")</f>
        <v/>
      </c>
      <c r="C1214">
        <f>IF('EIA Imports'!$E1214=$A$1,'EIA Imports'!C1214,"")</f>
        <v/>
      </c>
      <c r="D1214">
        <f>IF('EIA Imports'!$E1214=$A$1,'EIA Imports'!D1214,"")</f>
        <v/>
      </c>
    </row>
    <row r="1215" spans="1:4">
      <c r="A1215">
        <f>IF('EIA Imports'!$E1215=$A$1,'EIA Imports'!A1215,"")</f>
        <v/>
      </c>
      <c r="C1215">
        <f>IF('EIA Imports'!$E1215=$A$1,'EIA Imports'!C1215,"")</f>
        <v/>
      </c>
      <c r="D1215">
        <f>IF('EIA Imports'!$E1215=$A$1,'EIA Imports'!D1215,"")</f>
        <v/>
      </c>
    </row>
    <row r="1216" spans="1:4">
      <c r="A1216">
        <f>IF('EIA Imports'!$E1216=$A$1,'EIA Imports'!A1216,"")</f>
        <v/>
      </c>
      <c r="C1216">
        <f>IF('EIA Imports'!$E1216=$A$1,'EIA Imports'!C1216,"")</f>
        <v/>
      </c>
      <c r="D1216">
        <f>IF('EIA Imports'!$E1216=$A$1,'EIA Imports'!D1216,"")</f>
        <v/>
      </c>
    </row>
    <row r="1217" spans="1:4">
      <c r="A1217">
        <f>IF('EIA Imports'!$E1217=$A$1,'EIA Imports'!A1217,"")</f>
        <v/>
      </c>
      <c r="C1217">
        <f>IF('EIA Imports'!$E1217=$A$1,'EIA Imports'!C1217,"")</f>
        <v/>
      </c>
      <c r="D1217">
        <f>IF('EIA Imports'!$E1217=$A$1,'EIA Imports'!D1217,"")</f>
        <v/>
      </c>
    </row>
    <row r="1218" spans="1:4">
      <c r="A1218">
        <f>IF('EIA Imports'!$E1218=$A$1,'EIA Imports'!A1218,"")</f>
        <v/>
      </c>
      <c r="C1218">
        <f>IF('EIA Imports'!$E1218=$A$1,'EIA Imports'!C1218,"")</f>
        <v/>
      </c>
      <c r="D1218">
        <f>IF('EIA Imports'!$E1218=$A$1,'EIA Imports'!D1218,"")</f>
        <v/>
      </c>
    </row>
    <row r="1219" spans="1:4">
      <c r="A1219">
        <f>IF('EIA Imports'!$E1219=$A$1,'EIA Imports'!A1219,"")</f>
        <v/>
      </c>
      <c r="C1219">
        <f>IF('EIA Imports'!$E1219=$A$1,'EIA Imports'!C1219,"")</f>
        <v/>
      </c>
      <c r="D1219">
        <f>IF('EIA Imports'!$E1219=$A$1,'EIA Imports'!D1219,"")</f>
        <v/>
      </c>
    </row>
    <row r="1220" spans="1:4">
      <c r="A1220">
        <f>IF('EIA Imports'!$E1220=$A$1,'EIA Imports'!A1220,"")</f>
        <v/>
      </c>
      <c r="C1220">
        <f>IF('EIA Imports'!$E1220=$A$1,'EIA Imports'!C1220,"")</f>
        <v/>
      </c>
      <c r="D1220">
        <f>IF('EIA Imports'!$E1220=$A$1,'EIA Imports'!D1220,"")</f>
        <v/>
      </c>
    </row>
    <row r="1221" spans="1:4">
      <c r="A1221">
        <f>IF('EIA Imports'!$E1221=$A$1,'EIA Imports'!A1221,"")</f>
        <v/>
      </c>
      <c r="C1221">
        <f>IF('EIA Imports'!$E1221=$A$1,'EIA Imports'!C1221,"")</f>
        <v/>
      </c>
      <c r="D1221">
        <f>IF('EIA Imports'!$E1221=$A$1,'EIA Imports'!D1221,"")</f>
        <v/>
      </c>
    </row>
    <row r="1222" spans="1:4">
      <c r="A1222">
        <f>IF('EIA Imports'!$E1222=$A$1,'EIA Imports'!A1222,"")</f>
        <v/>
      </c>
      <c r="C1222">
        <f>IF('EIA Imports'!$E1222=$A$1,'EIA Imports'!C1222,"")</f>
        <v/>
      </c>
      <c r="D1222">
        <f>IF('EIA Imports'!$E1222=$A$1,'EIA Imports'!D1222,"")</f>
        <v/>
      </c>
    </row>
    <row r="1223" spans="1:4">
      <c r="A1223">
        <f>IF('EIA Imports'!$E1223=$A$1,'EIA Imports'!A1223,"")</f>
        <v/>
      </c>
      <c r="C1223">
        <f>IF('EIA Imports'!$E1223=$A$1,'EIA Imports'!C1223,"")</f>
        <v/>
      </c>
      <c r="D1223">
        <f>IF('EIA Imports'!$E1223=$A$1,'EIA Imports'!D1223,"")</f>
        <v/>
      </c>
    </row>
    <row r="1224" spans="1:4">
      <c r="A1224">
        <f>IF('EIA Imports'!$E1224=$A$1,'EIA Imports'!A1224,"")</f>
        <v/>
      </c>
      <c r="C1224">
        <f>IF('EIA Imports'!$E1224=$A$1,'EIA Imports'!C1224,"")</f>
        <v/>
      </c>
      <c r="D1224">
        <f>IF('EIA Imports'!$E1224=$A$1,'EIA Imports'!D1224,"")</f>
        <v/>
      </c>
    </row>
    <row r="1225" spans="1:4">
      <c r="A1225">
        <f>IF('EIA Imports'!$E1225=$A$1,'EIA Imports'!A1225,"")</f>
        <v/>
      </c>
      <c r="C1225">
        <f>IF('EIA Imports'!$E1225=$A$1,'EIA Imports'!C1225,"")</f>
        <v/>
      </c>
      <c r="D1225">
        <f>IF('EIA Imports'!$E1225=$A$1,'EIA Imports'!D1225,"")</f>
        <v/>
      </c>
    </row>
    <row r="1226" spans="1:4">
      <c r="A1226">
        <f>IF('EIA Imports'!$E1226=$A$1,'EIA Imports'!A1226,"")</f>
        <v/>
      </c>
      <c r="C1226">
        <f>IF('EIA Imports'!$E1226=$A$1,'EIA Imports'!C1226,"")</f>
        <v/>
      </c>
      <c r="D1226">
        <f>IF('EIA Imports'!$E1226=$A$1,'EIA Imports'!D1226,"")</f>
        <v/>
      </c>
    </row>
    <row r="1227" spans="1:4">
      <c r="A1227">
        <f>IF('EIA Imports'!$E1227=$A$1,'EIA Imports'!A1227,"")</f>
        <v/>
      </c>
      <c r="C1227">
        <f>IF('EIA Imports'!$E1227=$A$1,'EIA Imports'!C1227,"")</f>
        <v/>
      </c>
      <c r="D1227">
        <f>IF('EIA Imports'!$E1227=$A$1,'EIA Imports'!D1227,"")</f>
        <v/>
      </c>
    </row>
    <row r="1228" spans="1:4">
      <c r="A1228">
        <f>IF('EIA Imports'!$E1228=$A$1,'EIA Imports'!A1228,"")</f>
        <v/>
      </c>
      <c r="C1228">
        <f>IF('EIA Imports'!$E1228=$A$1,'EIA Imports'!C1228,"")</f>
        <v/>
      </c>
      <c r="D1228">
        <f>IF('EIA Imports'!$E1228=$A$1,'EIA Imports'!D1228,"")</f>
        <v/>
      </c>
    </row>
    <row r="1229" spans="1:4">
      <c r="A1229">
        <f>IF('EIA Imports'!$E1229=$A$1,'EIA Imports'!A1229,"")</f>
        <v/>
      </c>
      <c r="C1229">
        <f>IF('EIA Imports'!$E1229=$A$1,'EIA Imports'!C1229,"")</f>
        <v/>
      </c>
      <c r="D1229">
        <f>IF('EIA Imports'!$E1229=$A$1,'EIA Imports'!D1229,"")</f>
        <v/>
      </c>
    </row>
    <row r="1230" spans="1:4">
      <c r="A1230">
        <f>IF('EIA Imports'!$E1230=$A$1,'EIA Imports'!A1230,"")</f>
        <v/>
      </c>
      <c r="C1230">
        <f>IF('EIA Imports'!$E1230=$A$1,'EIA Imports'!C1230,"")</f>
        <v/>
      </c>
      <c r="D1230">
        <f>IF('EIA Imports'!$E1230=$A$1,'EIA Imports'!D1230,"")</f>
        <v/>
      </c>
    </row>
    <row r="1231" spans="1:4">
      <c r="A1231">
        <f>IF('EIA Imports'!$E1231=$A$1,'EIA Imports'!A1231,"")</f>
        <v/>
      </c>
      <c r="C1231">
        <f>IF('EIA Imports'!$E1231=$A$1,'EIA Imports'!C1231,"")</f>
        <v/>
      </c>
      <c r="D1231">
        <f>IF('EIA Imports'!$E1231=$A$1,'EIA Imports'!D1231,"")</f>
        <v/>
      </c>
    </row>
    <row r="1232" spans="1:4">
      <c r="A1232">
        <f>IF('EIA Imports'!$E1232=$A$1,'EIA Imports'!A1232,"")</f>
        <v/>
      </c>
      <c r="C1232">
        <f>IF('EIA Imports'!$E1232=$A$1,'EIA Imports'!C1232,"")</f>
        <v/>
      </c>
      <c r="D1232">
        <f>IF('EIA Imports'!$E1232=$A$1,'EIA Imports'!D1232,"")</f>
        <v/>
      </c>
    </row>
    <row r="1233" spans="1:4">
      <c r="A1233">
        <f>IF('EIA Imports'!$E1233=$A$1,'EIA Imports'!A1233,"")</f>
        <v/>
      </c>
      <c r="C1233">
        <f>IF('EIA Imports'!$E1233=$A$1,'EIA Imports'!C1233,"")</f>
        <v/>
      </c>
      <c r="D1233">
        <f>IF('EIA Imports'!$E1233=$A$1,'EIA Imports'!D1233,"")</f>
        <v/>
      </c>
    </row>
    <row r="1234" spans="1:4">
      <c r="A1234">
        <f>IF('EIA Imports'!$E1234=$A$1,'EIA Imports'!A1234,"")</f>
        <v/>
      </c>
      <c r="C1234">
        <f>IF('EIA Imports'!$E1234=$A$1,'EIA Imports'!C1234,"")</f>
        <v/>
      </c>
      <c r="D1234">
        <f>IF('EIA Imports'!$E1234=$A$1,'EIA Imports'!D1234,"")</f>
        <v/>
      </c>
    </row>
    <row r="1235" spans="1:4">
      <c r="A1235">
        <f>IF('EIA Imports'!$E1235=$A$1,'EIA Imports'!A1235,"")</f>
        <v/>
      </c>
      <c r="C1235">
        <f>IF('EIA Imports'!$E1235=$A$1,'EIA Imports'!C1235,"")</f>
        <v/>
      </c>
      <c r="D1235">
        <f>IF('EIA Imports'!$E1235=$A$1,'EIA Imports'!D1235,"")</f>
        <v/>
      </c>
    </row>
    <row r="1236" spans="1:4">
      <c r="A1236">
        <f>IF('EIA Imports'!$E1236=$A$1,'EIA Imports'!A1236,"")</f>
        <v/>
      </c>
      <c r="C1236">
        <f>IF('EIA Imports'!$E1236=$A$1,'EIA Imports'!C1236,"")</f>
        <v/>
      </c>
      <c r="D1236">
        <f>IF('EIA Imports'!$E1236=$A$1,'EIA Imports'!D1236,"")</f>
        <v/>
      </c>
    </row>
    <row r="1237" spans="1:4">
      <c r="A1237">
        <f>IF('EIA Imports'!$E1237=$A$1,'EIA Imports'!A1237,"")</f>
        <v/>
      </c>
      <c r="C1237">
        <f>IF('EIA Imports'!$E1237=$A$1,'EIA Imports'!C1237,"")</f>
        <v/>
      </c>
      <c r="D1237">
        <f>IF('EIA Imports'!$E1237=$A$1,'EIA Imports'!D1237,"")</f>
        <v/>
      </c>
    </row>
    <row r="1238" spans="1:4">
      <c r="A1238">
        <f>IF('EIA Imports'!$E1238=$A$1,'EIA Imports'!A1238,"")</f>
        <v/>
      </c>
      <c r="C1238">
        <f>IF('EIA Imports'!$E1238=$A$1,'EIA Imports'!C1238,"")</f>
        <v/>
      </c>
      <c r="D1238">
        <f>IF('EIA Imports'!$E1238=$A$1,'EIA Imports'!D1238,"")</f>
        <v/>
      </c>
    </row>
    <row r="1239" spans="1:4">
      <c r="A1239">
        <f>IF('EIA Imports'!$E1239=$A$1,'EIA Imports'!A1239,"")</f>
        <v/>
      </c>
      <c r="C1239">
        <f>IF('EIA Imports'!$E1239=$A$1,'EIA Imports'!C1239,"")</f>
        <v/>
      </c>
      <c r="D1239">
        <f>IF('EIA Imports'!$E1239=$A$1,'EIA Imports'!D1239,"")</f>
        <v/>
      </c>
    </row>
    <row r="1240" spans="1:4">
      <c r="A1240">
        <f>IF('EIA Imports'!$E1240=$A$1,'EIA Imports'!A1240,"")</f>
        <v/>
      </c>
      <c r="C1240">
        <f>IF('EIA Imports'!$E1240=$A$1,'EIA Imports'!C1240,"")</f>
        <v/>
      </c>
      <c r="D1240">
        <f>IF('EIA Imports'!$E1240=$A$1,'EIA Imports'!D1240,"")</f>
        <v/>
      </c>
    </row>
    <row r="1241" spans="1:4">
      <c r="A1241">
        <f>IF('EIA Imports'!$E1241=$A$1,'EIA Imports'!A1241,"")</f>
        <v/>
      </c>
      <c r="C1241">
        <f>IF('EIA Imports'!$E1241=$A$1,'EIA Imports'!C1241,"")</f>
        <v/>
      </c>
      <c r="D1241">
        <f>IF('EIA Imports'!$E1241=$A$1,'EIA Imports'!D1241,"")</f>
        <v/>
      </c>
    </row>
    <row r="1242" spans="1:4">
      <c r="A1242">
        <f>IF('EIA Imports'!$E1242=$A$1,'EIA Imports'!A1242,"")</f>
        <v/>
      </c>
      <c r="C1242">
        <f>IF('EIA Imports'!$E1242=$A$1,'EIA Imports'!C1242,"")</f>
        <v/>
      </c>
      <c r="D1242">
        <f>IF('EIA Imports'!$E1242=$A$1,'EIA Imports'!D1242,"")</f>
        <v/>
      </c>
    </row>
    <row r="1243" spans="1:4">
      <c r="A1243">
        <f>IF('EIA Imports'!$E1243=$A$1,'EIA Imports'!A1243,"")</f>
        <v/>
      </c>
      <c r="C1243">
        <f>IF('EIA Imports'!$E1243=$A$1,'EIA Imports'!C1243,"")</f>
        <v/>
      </c>
      <c r="D1243">
        <f>IF('EIA Imports'!$E1243=$A$1,'EIA Imports'!D1243,"")</f>
        <v/>
      </c>
    </row>
    <row r="1244" spans="1:4">
      <c r="A1244">
        <f>IF('EIA Imports'!$E1244=$A$1,'EIA Imports'!A1244,"")</f>
        <v/>
      </c>
      <c r="C1244">
        <f>IF('EIA Imports'!$E1244=$A$1,'EIA Imports'!C1244,"")</f>
        <v/>
      </c>
      <c r="D1244">
        <f>IF('EIA Imports'!$E1244=$A$1,'EIA Imports'!D1244,"")</f>
        <v/>
      </c>
    </row>
    <row r="1245" spans="1:4">
      <c r="A1245">
        <f>IF('EIA Imports'!$E1245=$A$1,'EIA Imports'!A1245,"")</f>
        <v/>
      </c>
      <c r="C1245">
        <f>IF('EIA Imports'!$E1245=$A$1,'EIA Imports'!C1245,"")</f>
        <v/>
      </c>
      <c r="D1245">
        <f>IF('EIA Imports'!$E1245=$A$1,'EIA Imports'!D1245,"")</f>
        <v/>
      </c>
    </row>
    <row r="1246" spans="1:4">
      <c r="A1246">
        <f>IF('EIA Imports'!$E1246=$A$1,'EIA Imports'!A1246,"")</f>
        <v/>
      </c>
      <c r="C1246">
        <f>IF('EIA Imports'!$E1246=$A$1,'EIA Imports'!C1246,"")</f>
        <v/>
      </c>
      <c r="D1246">
        <f>IF('EIA Imports'!$E1246=$A$1,'EIA Imports'!D1246,"")</f>
        <v/>
      </c>
    </row>
    <row r="1247" spans="1:4">
      <c r="A1247">
        <f>IF('EIA Imports'!$E1247=$A$1,'EIA Imports'!A1247,"")</f>
        <v/>
      </c>
      <c r="C1247">
        <f>IF('EIA Imports'!$E1247=$A$1,'EIA Imports'!C1247,"")</f>
        <v/>
      </c>
      <c r="D1247">
        <f>IF('EIA Imports'!$E1247=$A$1,'EIA Imports'!D1247,"")</f>
        <v/>
      </c>
    </row>
    <row r="1248" spans="1:4">
      <c r="A1248">
        <f>IF('EIA Imports'!$E1248=$A$1,'EIA Imports'!A1248,"")</f>
        <v/>
      </c>
      <c r="C1248">
        <f>IF('EIA Imports'!$E1248=$A$1,'EIA Imports'!C1248,"")</f>
        <v/>
      </c>
      <c r="D1248">
        <f>IF('EIA Imports'!$E1248=$A$1,'EIA Imports'!D1248,"")</f>
        <v/>
      </c>
    </row>
    <row r="1249" spans="1:4">
      <c r="A1249">
        <f>IF('EIA Imports'!$E1249=$A$1,'EIA Imports'!A1249,"")</f>
        <v/>
      </c>
      <c r="C1249">
        <f>IF('EIA Imports'!$E1249=$A$1,'EIA Imports'!C1249,"")</f>
        <v/>
      </c>
      <c r="D1249">
        <f>IF('EIA Imports'!$E1249=$A$1,'EIA Imports'!D1249,"")</f>
        <v/>
      </c>
    </row>
    <row r="1250" spans="1:4">
      <c r="A1250">
        <f>IF('EIA Imports'!$E1250=$A$1,'EIA Imports'!A1250,"")</f>
        <v/>
      </c>
      <c r="C1250">
        <f>IF('EIA Imports'!$E1250=$A$1,'EIA Imports'!C1250,"")</f>
        <v/>
      </c>
      <c r="D1250">
        <f>IF('EIA Imports'!$E1250=$A$1,'EIA Imports'!D1250,"")</f>
        <v/>
      </c>
    </row>
    <row r="1251" spans="1:4">
      <c r="A1251">
        <f>IF('EIA Imports'!$E1251=$A$1,'EIA Imports'!A1251,"")</f>
        <v/>
      </c>
      <c r="C1251">
        <f>IF('EIA Imports'!$E1251=$A$1,'EIA Imports'!C1251,"")</f>
        <v/>
      </c>
      <c r="D1251">
        <f>IF('EIA Imports'!$E1251=$A$1,'EIA Imports'!D1251,"")</f>
        <v/>
      </c>
    </row>
    <row r="1252" spans="1:4">
      <c r="A1252">
        <f>IF('EIA Imports'!$E1252=$A$1,'EIA Imports'!A1252,"")</f>
        <v/>
      </c>
      <c r="C1252">
        <f>IF('EIA Imports'!$E1252=$A$1,'EIA Imports'!C1252,"")</f>
        <v/>
      </c>
      <c r="D1252">
        <f>IF('EIA Imports'!$E1252=$A$1,'EIA Imports'!D1252,"")</f>
        <v/>
      </c>
    </row>
    <row r="1253" spans="1:4">
      <c r="A1253">
        <f>IF('EIA Imports'!$E1253=$A$1,'EIA Imports'!A1253,"")</f>
        <v/>
      </c>
      <c r="C1253">
        <f>IF('EIA Imports'!$E1253=$A$1,'EIA Imports'!C1253,"")</f>
        <v/>
      </c>
      <c r="D1253">
        <f>IF('EIA Imports'!$E1253=$A$1,'EIA Imports'!D1253,"")</f>
        <v/>
      </c>
    </row>
    <row r="1254" spans="1:4">
      <c r="A1254">
        <f>IF('EIA Imports'!$E1254=$A$1,'EIA Imports'!A1254,"")</f>
        <v/>
      </c>
      <c r="C1254">
        <f>IF('EIA Imports'!$E1254=$A$1,'EIA Imports'!C1254,"")</f>
        <v/>
      </c>
      <c r="D1254">
        <f>IF('EIA Imports'!$E1254=$A$1,'EIA Imports'!D1254,"")</f>
        <v/>
      </c>
    </row>
    <row r="1255" spans="1:4">
      <c r="A1255">
        <f>IF('EIA Imports'!$E1255=$A$1,'EIA Imports'!A1255,"")</f>
        <v/>
      </c>
      <c r="C1255">
        <f>IF('EIA Imports'!$E1255=$A$1,'EIA Imports'!C1255,"")</f>
        <v/>
      </c>
      <c r="D1255">
        <f>IF('EIA Imports'!$E1255=$A$1,'EIA Imports'!D1255,"")</f>
        <v/>
      </c>
    </row>
    <row r="1256" spans="1:4">
      <c r="A1256">
        <f>IF('EIA Imports'!$E1256=$A$1,'EIA Imports'!A1256,"")</f>
        <v/>
      </c>
      <c r="C1256">
        <f>IF('EIA Imports'!$E1256=$A$1,'EIA Imports'!C1256,"")</f>
        <v/>
      </c>
      <c r="D1256">
        <f>IF('EIA Imports'!$E1256=$A$1,'EIA Imports'!D1256,"")</f>
        <v/>
      </c>
    </row>
    <row r="1257" spans="1:4">
      <c r="A1257">
        <f>IF('EIA Imports'!$E1257=$A$1,'EIA Imports'!A1257,"")</f>
        <v/>
      </c>
      <c r="C1257">
        <f>IF('EIA Imports'!$E1257=$A$1,'EIA Imports'!C1257,"")</f>
        <v/>
      </c>
      <c r="D1257">
        <f>IF('EIA Imports'!$E1257=$A$1,'EIA Imports'!D1257,"")</f>
        <v/>
      </c>
    </row>
    <row r="1258" spans="1:4">
      <c r="A1258">
        <f>IF('EIA Imports'!$E1258=$A$1,'EIA Imports'!A1258,"")</f>
        <v/>
      </c>
      <c r="C1258">
        <f>IF('EIA Imports'!$E1258=$A$1,'EIA Imports'!C1258,"")</f>
        <v/>
      </c>
      <c r="D1258">
        <f>IF('EIA Imports'!$E1258=$A$1,'EIA Imports'!D1258,"")</f>
        <v/>
      </c>
    </row>
    <row r="1259" spans="1:4">
      <c r="A1259">
        <f>IF('EIA Imports'!$E1259=$A$1,'EIA Imports'!A1259,"")</f>
        <v/>
      </c>
      <c r="C1259">
        <f>IF('EIA Imports'!$E1259=$A$1,'EIA Imports'!C1259,"")</f>
        <v/>
      </c>
      <c r="D1259">
        <f>IF('EIA Imports'!$E1259=$A$1,'EIA Imports'!D1259,"")</f>
        <v/>
      </c>
    </row>
    <row r="1260" spans="1:4">
      <c r="A1260">
        <f>IF('EIA Imports'!$E1260=$A$1,'EIA Imports'!A1260,"")</f>
        <v/>
      </c>
      <c r="C1260">
        <f>IF('EIA Imports'!$E1260=$A$1,'EIA Imports'!C1260,"")</f>
        <v/>
      </c>
      <c r="D1260">
        <f>IF('EIA Imports'!$E1260=$A$1,'EIA Imports'!D1260,"")</f>
        <v/>
      </c>
    </row>
    <row r="1261" spans="1:4">
      <c r="A1261">
        <f>IF('EIA Imports'!$E1261=$A$1,'EIA Imports'!A1261,"")</f>
        <v/>
      </c>
      <c r="C1261">
        <f>IF('EIA Imports'!$E1261=$A$1,'EIA Imports'!C1261,"")</f>
        <v/>
      </c>
      <c r="D1261">
        <f>IF('EIA Imports'!$E1261=$A$1,'EIA Imports'!D1261,"")</f>
        <v/>
      </c>
    </row>
    <row r="1262" spans="1:4">
      <c r="A1262">
        <f>IF('EIA Imports'!$E1262=$A$1,'EIA Imports'!A1262,"")</f>
        <v/>
      </c>
      <c r="C1262">
        <f>IF('EIA Imports'!$E1262=$A$1,'EIA Imports'!C1262,"")</f>
        <v/>
      </c>
      <c r="D1262">
        <f>IF('EIA Imports'!$E1262=$A$1,'EIA Imports'!D1262,"")</f>
        <v/>
      </c>
    </row>
    <row r="1263" spans="1:4">
      <c r="A1263">
        <f>IF('EIA Imports'!$E1263=$A$1,'EIA Imports'!A1263,"")</f>
        <v/>
      </c>
      <c r="C1263">
        <f>IF('EIA Imports'!$E1263=$A$1,'EIA Imports'!C1263,"")</f>
        <v/>
      </c>
      <c r="D1263">
        <f>IF('EIA Imports'!$E1263=$A$1,'EIA Imports'!D1263,"")</f>
        <v/>
      </c>
    </row>
    <row r="1264" spans="1:4">
      <c r="A1264">
        <f>IF('EIA Imports'!$E1264=$A$1,'EIA Imports'!A1264,"")</f>
        <v/>
      </c>
      <c r="C1264">
        <f>IF('EIA Imports'!$E1264=$A$1,'EIA Imports'!C1264,"")</f>
        <v/>
      </c>
      <c r="D1264">
        <f>IF('EIA Imports'!$E1264=$A$1,'EIA Imports'!D1264,"")</f>
        <v/>
      </c>
    </row>
    <row r="1265" spans="1:4">
      <c r="A1265">
        <f>IF('EIA Imports'!$E1265=$A$1,'EIA Imports'!A1265,"")</f>
        <v/>
      </c>
      <c r="C1265">
        <f>IF('EIA Imports'!$E1265=$A$1,'EIA Imports'!C1265,"")</f>
        <v/>
      </c>
      <c r="D1265">
        <f>IF('EIA Imports'!$E1265=$A$1,'EIA Imports'!D1265,"")</f>
        <v/>
      </c>
    </row>
    <row r="1266" spans="1:4">
      <c r="A1266">
        <f>IF('EIA Imports'!$E1266=$A$1,'EIA Imports'!A1266,"")</f>
        <v/>
      </c>
      <c r="C1266">
        <f>IF('EIA Imports'!$E1266=$A$1,'EIA Imports'!C1266,"")</f>
        <v/>
      </c>
      <c r="D1266">
        <f>IF('EIA Imports'!$E1266=$A$1,'EIA Imports'!D1266,"")</f>
        <v/>
      </c>
    </row>
    <row r="1267" spans="1:4">
      <c r="A1267">
        <f>IF('EIA Imports'!$E1267=$A$1,'EIA Imports'!A1267,"")</f>
        <v/>
      </c>
      <c r="C1267">
        <f>IF('EIA Imports'!$E1267=$A$1,'EIA Imports'!C1267,"")</f>
        <v/>
      </c>
      <c r="D1267">
        <f>IF('EIA Imports'!$E1267=$A$1,'EIA Imports'!D1267,"")</f>
        <v/>
      </c>
    </row>
    <row r="1268" spans="1:4">
      <c r="A1268">
        <f>IF('EIA Imports'!$E1268=$A$1,'EIA Imports'!A1268,"")</f>
        <v/>
      </c>
      <c r="C1268">
        <f>IF('EIA Imports'!$E1268=$A$1,'EIA Imports'!C1268,"")</f>
        <v/>
      </c>
      <c r="D1268">
        <f>IF('EIA Imports'!$E1268=$A$1,'EIA Imports'!D1268,"")</f>
        <v/>
      </c>
    </row>
    <row r="1269" spans="1:4">
      <c r="A1269">
        <f>IF('EIA Imports'!$E1269=$A$1,'EIA Imports'!A1269,"")</f>
        <v/>
      </c>
      <c r="C1269">
        <f>IF('EIA Imports'!$E1269=$A$1,'EIA Imports'!C1269,"")</f>
        <v/>
      </c>
      <c r="D1269">
        <f>IF('EIA Imports'!$E1269=$A$1,'EIA Imports'!D1269,"")</f>
        <v/>
      </c>
    </row>
    <row r="1270" spans="1:4">
      <c r="A1270">
        <f>IF('EIA Imports'!$E1270=$A$1,'EIA Imports'!A1270,"")</f>
        <v/>
      </c>
      <c r="C1270">
        <f>IF('EIA Imports'!$E1270=$A$1,'EIA Imports'!C1270,"")</f>
        <v/>
      </c>
      <c r="D1270">
        <f>IF('EIA Imports'!$E1270=$A$1,'EIA Imports'!D1270,"")</f>
        <v/>
      </c>
    </row>
    <row r="1271" spans="1:4">
      <c r="A1271">
        <f>IF('EIA Imports'!$E1271=$A$1,'EIA Imports'!A1271,"")</f>
        <v/>
      </c>
      <c r="C1271">
        <f>IF('EIA Imports'!$E1271=$A$1,'EIA Imports'!C1271,"")</f>
        <v/>
      </c>
      <c r="D1271">
        <f>IF('EIA Imports'!$E1271=$A$1,'EIA Imports'!D1271,"")</f>
        <v/>
      </c>
    </row>
    <row r="1272" spans="1:4">
      <c r="A1272">
        <f>IF('EIA Imports'!$E1272=$A$1,'EIA Imports'!A1272,"")</f>
        <v/>
      </c>
      <c r="C1272">
        <f>IF('EIA Imports'!$E1272=$A$1,'EIA Imports'!C1272,"")</f>
        <v/>
      </c>
      <c r="D1272">
        <f>IF('EIA Imports'!$E1272=$A$1,'EIA Imports'!D1272,"")</f>
        <v/>
      </c>
    </row>
    <row r="1273" spans="1:4">
      <c r="A1273">
        <f>IF('EIA Imports'!$E1273=$A$1,'EIA Imports'!A1273,"")</f>
        <v/>
      </c>
      <c r="C1273">
        <f>IF('EIA Imports'!$E1273=$A$1,'EIA Imports'!C1273,"")</f>
        <v/>
      </c>
      <c r="D1273">
        <f>IF('EIA Imports'!$E1273=$A$1,'EIA Imports'!D1273,"")</f>
        <v/>
      </c>
    </row>
    <row r="1274" spans="1:4">
      <c r="A1274">
        <f>IF('EIA Imports'!$E1274=$A$1,'EIA Imports'!A1274,"")</f>
        <v/>
      </c>
      <c r="C1274">
        <f>IF('EIA Imports'!$E1274=$A$1,'EIA Imports'!C1274,"")</f>
        <v/>
      </c>
      <c r="D1274">
        <f>IF('EIA Imports'!$E1274=$A$1,'EIA Imports'!D1274,"")</f>
        <v/>
      </c>
    </row>
    <row r="1275" spans="1:4">
      <c r="A1275">
        <f>IF('EIA Imports'!$E1275=$A$1,'EIA Imports'!A1275,"")</f>
        <v/>
      </c>
      <c r="C1275">
        <f>IF('EIA Imports'!$E1275=$A$1,'EIA Imports'!C1275,"")</f>
        <v/>
      </c>
      <c r="D1275">
        <f>IF('EIA Imports'!$E1275=$A$1,'EIA Imports'!D1275,"")</f>
        <v/>
      </c>
    </row>
    <row r="1276" spans="1:4">
      <c r="A1276">
        <f>IF('EIA Imports'!$E1276=$A$1,'EIA Imports'!A1276,"")</f>
        <v/>
      </c>
      <c r="C1276">
        <f>IF('EIA Imports'!$E1276=$A$1,'EIA Imports'!C1276,"")</f>
        <v/>
      </c>
      <c r="D1276">
        <f>IF('EIA Imports'!$E1276=$A$1,'EIA Imports'!D1276,"")</f>
        <v/>
      </c>
    </row>
    <row r="1277" spans="1:4">
      <c r="A1277">
        <f>IF('EIA Imports'!$E1277=$A$1,'EIA Imports'!A1277,"")</f>
        <v/>
      </c>
      <c r="C1277">
        <f>IF('EIA Imports'!$E1277=$A$1,'EIA Imports'!C1277,"")</f>
        <v/>
      </c>
      <c r="D1277">
        <f>IF('EIA Imports'!$E1277=$A$1,'EIA Imports'!D1277,"")</f>
        <v/>
      </c>
    </row>
    <row r="1278" spans="1:4">
      <c r="A1278">
        <f>IF('EIA Imports'!$E1278=$A$1,'EIA Imports'!A1278,"")</f>
        <v/>
      </c>
      <c r="C1278">
        <f>IF('EIA Imports'!$E1278=$A$1,'EIA Imports'!C1278,"")</f>
        <v/>
      </c>
      <c r="D1278">
        <f>IF('EIA Imports'!$E1278=$A$1,'EIA Imports'!D1278,"")</f>
        <v/>
      </c>
    </row>
    <row r="1279" spans="1:4">
      <c r="A1279">
        <f>IF('EIA Imports'!$E1279=$A$1,'EIA Imports'!A1279,"")</f>
        <v/>
      </c>
      <c r="C1279">
        <f>IF('EIA Imports'!$E1279=$A$1,'EIA Imports'!C1279,"")</f>
        <v/>
      </c>
      <c r="D1279">
        <f>IF('EIA Imports'!$E1279=$A$1,'EIA Imports'!D1279,"")</f>
        <v/>
      </c>
    </row>
    <row r="1280" spans="1:4">
      <c r="A1280">
        <f>IF('EIA Imports'!$E1280=$A$1,'EIA Imports'!A1280,"")</f>
        <v/>
      </c>
      <c r="C1280">
        <f>IF('EIA Imports'!$E1280=$A$1,'EIA Imports'!C1280,"")</f>
        <v/>
      </c>
      <c r="D1280">
        <f>IF('EIA Imports'!$E1280=$A$1,'EIA Imports'!D1280,"")</f>
        <v/>
      </c>
    </row>
    <row r="1281" spans="1:4">
      <c r="A1281">
        <f>IF('EIA Imports'!$E1281=$A$1,'EIA Imports'!A1281,"")</f>
        <v/>
      </c>
      <c r="C1281">
        <f>IF('EIA Imports'!$E1281=$A$1,'EIA Imports'!C1281,"")</f>
        <v/>
      </c>
      <c r="D1281">
        <f>IF('EIA Imports'!$E1281=$A$1,'EIA Imports'!D1281,"")</f>
        <v/>
      </c>
    </row>
    <row r="1282" spans="1:4">
      <c r="A1282">
        <f>IF('EIA Imports'!$E1282=$A$1,'EIA Imports'!A1282,"")</f>
        <v/>
      </c>
      <c r="C1282">
        <f>IF('EIA Imports'!$E1282=$A$1,'EIA Imports'!C1282,"")</f>
        <v/>
      </c>
      <c r="D1282">
        <f>IF('EIA Imports'!$E1282=$A$1,'EIA Imports'!D1282,"")</f>
        <v/>
      </c>
    </row>
    <row r="1283" spans="1:4">
      <c r="A1283">
        <f>IF('EIA Imports'!$E1283=$A$1,'EIA Imports'!A1283,"")</f>
        <v/>
      </c>
      <c r="C1283">
        <f>IF('EIA Imports'!$E1283=$A$1,'EIA Imports'!C1283,"")</f>
        <v/>
      </c>
      <c r="D1283">
        <f>IF('EIA Imports'!$E1283=$A$1,'EIA Imports'!D1283,"")</f>
        <v/>
      </c>
    </row>
    <row r="1284" spans="1:4">
      <c r="A1284">
        <f>IF('EIA Imports'!$E1284=$A$1,'EIA Imports'!A1284,"")</f>
        <v/>
      </c>
      <c r="C1284">
        <f>IF('EIA Imports'!$E1284=$A$1,'EIA Imports'!C1284,"")</f>
        <v/>
      </c>
      <c r="D1284">
        <f>IF('EIA Imports'!$E1284=$A$1,'EIA Imports'!D1284,"")</f>
        <v/>
      </c>
    </row>
    <row r="1285" spans="1:4">
      <c r="A1285">
        <f>IF('EIA Imports'!$E1285=$A$1,'EIA Imports'!A1285,"")</f>
        <v/>
      </c>
      <c r="C1285">
        <f>IF('EIA Imports'!$E1285=$A$1,'EIA Imports'!C1285,"")</f>
        <v/>
      </c>
      <c r="D1285">
        <f>IF('EIA Imports'!$E1285=$A$1,'EIA Imports'!D1285,"")</f>
        <v/>
      </c>
    </row>
    <row r="1286" spans="1:4">
      <c r="A1286">
        <f>IF('EIA Imports'!$E1286=$A$1,'EIA Imports'!A1286,"")</f>
        <v/>
      </c>
      <c r="C1286">
        <f>IF('EIA Imports'!$E1286=$A$1,'EIA Imports'!C1286,"")</f>
        <v/>
      </c>
      <c r="D1286">
        <f>IF('EIA Imports'!$E1286=$A$1,'EIA Imports'!D1286,"")</f>
        <v/>
      </c>
    </row>
    <row r="1287" spans="1:4">
      <c r="A1287">
        <f>IF('EIA Imports'!$E1287=$A$1,'EIA Imports'!A1287,"")</f>
        <v/>
      </c>
      <c r="C1287">
        <f>IF('EIA Imports'!$E1287=$A$1,'EIA Imports'!C1287,"")</f>
        <v/>
      </c>
      <c r="D1287">
        <f>IF('EIA Imports'!$E1287=$A$1,'EIA Imports'!D1287,"")</f>
        <v/>
      </c>
    </row>
    <row r="1288" spans="1:4">
      <c r="A1288">
        <f>IF('EIA Imports'!$E1288=$A$1,'EIA Imports'!A1288,"")</f>
        <v/>
      </c>
      <c r="C1288">
        <f>IF('EIA Imports'!$E1288=$A$1,'EIA Imports'!C1288,"")</f>
        <v/>
      </c>
      <c r="D1288">
        <f>IF('EIA Imports'!$E1288=$A$1,'EIA Imports'!D1288,"")</f>
        <v/>
      </c>
    </row>
    <row r="1289" spans="1:4">
      <c r="A1289">
        <f>IF('EIA Imports'!$E1289=$A$1,'EIA Imports'!A1289,"")</f>
        <v/>
      </c>
      <c r="C1289">
        <f>IF('EIA Imports'!$E1289=$A$1,'EIA Imports'!C1289,"")</f>
        <v/>
      </c>
      <c r="D1289">
        <f>IF('EIA Imports'!$E1289=$A$1,'EIA Imports'!D1289,"")</f>
        <v/>
      </c>
    </row>
    <row r="1290" spans="1:4">
      <c r="A1290">
        <f>IF('EIA Imports'!$E1290=$A$1,'EIA Imports'!A1290,"")</f>
        <v/>
      </c>
      <c r="C1290">
        <f>IF('EIA Imports'!$E1290=$A$1,'EIA Imports'!C1290,"")</f>
        <v/>
      </c>
      <c r="D1290">
        <f>IF('EIA Imports'!$E1290=$A$1,'EIA Imports'!D1290,"")</f>
        <v/>
      </c>
    </row>
    <row r="1291" spans="1:4">
      <c r="A1291">
        <f>IF('EIA Imports'!$E1291=$A$1,'EIA Imports'!A1291,"")</f>
        <v/>
      </c>
      <c r="C1291">
        <f>IF('EIA Imports'!$E1291=$A$1,'EIA Imports'!C1291,"")</f>
        <v/>
      </c>
      <c r="D1291">
        <f>IF('EIA Imports'!$E1291=$A$1,'EIA Imports'!D1291,"")</f>
        <v/>
      </c>
    </row>
    <row r="1292" spans="1:4">
      <c r="A1292">
        <f>IF('EIA Imports'!$E1292=$A$1,'EIA Imports'!A1292,"")</f>
        <v/>
      </c>
      <c r="C1292">
        <f>IF('EIA Imports'!$E1292=$A$1,'EIA Imports'!C1292,"")</f>
        <v/>
      </c>
      <c r="D1292">
        <f>IF('EIA Imports'!$E1292=$A$1,'EIA Imports'!D1292,"")</f>
        <v/>
      </c>
    </row>
    <row r="1293" spans="1:4">
      <c r="A1293">
        <f>IF('EIA Imports'!$E1293=$A$1,'EIA Imports'!A1293,"")</f>
        <v/>
      </c>
      <c r="C1293">
        <f>IF('EIA Imports'!$E1293=$A$1,'EIA Imports'!C1293,"")</f>
        <v/>
      </c>
      <c r="D1293">
        <f>IF('EIA Imports'!$E1293=$A$1,'EIA Imports'!D1293,"")</f>
        <v/>
      </c>
    </row>
    <row r="1294" spans="1:4">
      <c r="A1294">
        <f>IF('EIA Imports'!$E1294=$A$1,'EIA Imports'!A1294,"")</f>
        <v/>
      </c>
      <c r="C1294">
        <f>IF('EIA Imports'!$E1294=$A$1,'EIA Imports'!C1294,"")</f>
        <v/>
      </c>
      <c r="D1294">
        <f>IF('EIA Imports'!$E1294=$A$1,'EIA Imports'!D1294,"")</f>
        <v/>
      </c>
    </row>
    <row r="1295" spans="1:4">
      <c r="A1295">
        <f>IF('EIA Imports'!$E1295=$A$1,'EIA Imports'!A1295,"")</f>
        <v/>
      </c>
      <c r="C1295">
        <f>IF('EIA Imports'!$E1295=$A$1,'EIA Imports'!C1295,"")</f>
        <v/>
      </c>
      <c r="D1295">
        <f>IF('EIA Imports'!$E1295=$A$1,'EIA Imports'!D1295,"")</f>
        <v/>
      </c>
    </row>
    <row r="1296" spans="1:4">
      <c r="A1296">
        <f>IF('EIA Imports'!$E1296=$A$1,'EIA Imports'!A1296,"")</f>
        <v/>
      </c>
      <c r="C1296">
        <f>IF('EIA Imports'!$E1296=$A$1,'EIA Imports'!C1296,"")</f>
        <v/>
      </c>
      <c r="D1296">
        <f>IF('EIA Imports'!$E1296=$A$1,'EIA Imports'!D1296,"")</f>
        <v/>
      </c>
    </row>
    <row r="1297" spans="1:4">
      <c r="A1297">
        <f>IF('EIA Imports'!$E1297=$A$1,'EIA Imports'!A1297,"")</f>
        <v/>
      </c>
      <c r="C1297">
        <f>IF('EIA Imports'!$E1297=$A$1,'EIA Imports'!C1297,"")</f>
        <v/>
      </c>
      <c r="D1297">
        <f>IF('EIA Imports'!$E1297=$A$1,'EIA Imports'!D1297,"")</f>
        <v/>
      </c>
    </row>
    <row r="1298" spans="1:4">
      <c r="A1298">
        <f>IF('EIA Imports'!$E1298=$A$1,'EIA Imports'!A1298,"")</f>
        <v/>
      </c>
      <c r="C1298">
        <f>IF('EIA Imports'!$E1298=$A$1,'EIA Imports'!C1298,"")</f>
        <v/>
      </c>
      <c r="D1298">
        <f>IF('EIA Imports'!$E1298=$A$1,'EIA Imports'!D1298,"")</f>
        <v/>
      </c>
    </row>
    <row r="1299" spans="1:4">
      <c r="A1299">
        <f>IF('EIA Imports'!$E1299=$A$1,'EIA Imports'!A1299,"")</f>
        <v/>
      </c>
      <c r="C1299">
        <f>IF('EIA Imports'!$E1299=$A$1,'EIA Imports'!C1299,"")</f>
        <v/>
      </c>
      <c r="D1299">
        <f>IF('EIA Imports'!$E1299=$A$1,'EIA Imports'!D1299,"")</f>
        <v/>
      </c>
    </row>
    <row r="1300" spans="1:4">
      <c r="A1300">
        <f>IF('EIA Imports'!$E1300=$A$1,'EIA Imports'!A1300,"")</f>
        <v/>
      </c>
      <c r="C1300">
        <f>IF('EIA Imports'!$E1300=$A$1,'EIA Imports'!C1300,"")</f>
        <v/>
      </c>
      <c r="D1300">
        <f>IF('EIA Imports'!$E1300=$A$1,'EIA Imports'!D1300,"")</f>
        <v/>
      </c>
    </row>
    <row r="1301" spans="1:4">
      <c r="A1301">
        <f>IF('EIA Imports'!$E1301=$A$1,'EIA Imports'!A1301,"")</f>
        <v/>
      </c>
      <c r="C1301">
        <f>IF('EIA Imports'!$E1301=$A$1,'EIA Imports'!C1301,"")</f>
        <v/>
      </c>
      <c r="D1301">
        <f>IF('EIA Imports'!$E1301=$A$1,'EIA Imports'!D1301,"")</f>
        <v/>
      </c>
    </row>
    <row r="1302" spans="1:4">
      <c r="A1302">
        <f>IF('EIA Imports'!$E1302=$A$1,'EIA Imports'!A1302,"")</f>
        <v/>
      </c>
      <c r="C1302">
        <f>IF('EIA Imports'!$E1302=$A$1,'EIA Imports'!C1302,"")</f>
        <v/>
      </c>
      <c r="D1302">
        <f>IF('EIA Imports'!$E1302=$A$1,'EIA Imports'!D1302,"")</f>
        <v/>
      </c>
    </row>
    <row r="1303" spans="1:4">
      <c r="A1303">
        <f>IF('EIA Imports'!$E1303=$A$1,'EIA Imports'!A1303,"")</f>
        <v/>
      </c>
      <c r="C1303">
        <f>IF('EIA Imports'!$E1303=$A$1,'EIA Imports'!C1303,"")</f>
        <v/>
      </c>
      <c r="D1303">
        <f>IF('EIA Imports'!$E1303=$A$1,'EIA Imports'!D1303,"")</f>
        <v/>
      </c>
    </row>
    <row r="1304" spans="1:4">
      <c r="A1304">
        <f>IF('EIA Imports'!$E1304=$A$1,'EIA Imports'!A1304,"")</f>
        <v/>
      </c>
      <c r="C1304">
        <f>IF('EIA Imports'!$E1304=$A$1,'EIA Imports'!C1304,"")</f>
        <v/>
      </c>
      <c r="D1304">
        <f>IF('EIA Imports'!$E1304=$A$1,'EIA Imports'!D1304,"")</f>
        <v/>
      </c>
    </row>
    <row r="1305" spans="1:4">
      <c r="A1305">
        <f>IF('EIA Imports'!$E1305=$A$1,'EIA Imports'!A1305,"")</f>
        <v/>
      </c>
      <c r="C1305">
        <f>IF('EIA Imports'!$E1305=$A$1,'EIA Imports'!C1305,"")</f>
        <v/>
      </c>
      <c r="D1305">
        <f>IF('EIA Imports'!$E1305=$A$1,'EIA Imports'!D1305,"")</f>
        <v/>
      </c>
    </row>
    <row r="1306" spans="1:4">
      <c r="A1306">
        <f>IF('EIA Imports'!$E1306=$A$1,'EIA Imports'!A1306,"")</f>
        <v/>
      </c>
      <c r="C1306">
        <f>IF('EIA Imports'!$E1306=$A$1,'EIA Imports'!C1306,"")</f>
        <v/>
      </c>
      <c r="D1306">
        <f>IF('EIA Imports'!$E1306=$A$1,'EIA Imports'!D1306,"")</f>
        <v/>
      </c>
    </row>
    <row r="1307" spans="1:4">
      <c r="A1307">
        <f>IF('EIA Imports'!$E1307=$A$1,'EIA Imports'!A1307,"")</f>
        <v/>
      </c>
      <c r="C1307">
        <f>IF('EIA Imports'!$E1307=$A$1,'EIA Imports'!C1307,"")</f>
        <v/>
      </c>
      <c r="D1307">
        <f>IF('EIA Imports'!$E1307=$A$1,'EIA Imports'!D1307,"")</f>
        <v/>
      </c>
    </row>
    <row r="1308" spans="1:4">
      <c r="A1308">
        <f>IF('EIA Imports'!$E1308=$A$1,'EIA Imports'!A1308,"")</f>
        <v/>
      </c>
      <c r="C1308">
        <f>IF('EIA Imports'!$E1308=$A$1,'EIA Imports'!C1308,"")</f>
        <v/>
      </c>
      <c r="D1308">
        <f>IF('EIA Imports'!$E1308=$A$1,'EIA Imports'!D1308,"")</f>
        <v/>
      </c>
    </row>
    <row r="1309" spans="1:4">
      <c r="A1309">
        <f>IF('EIA Imports'!$E1309=$A$1,'EIA Imports'!A1309,"")</f>
        <v/>
      </c>
      <c r="C1309">
        <f>IF('EIA Imports'!$E1309=$A$1,'EIA Imports'!C1309,"")</f>
        <v/>
      </c>
      <c r="D1309">
        <f>IF('EIA Imports'!$E1309=$A$1,'EIA Imports'!D1309,"")</f>
        <v/>
      </c>
    </row>
    <row r="1310" spans="1:4">
      <c r="A1310">
        <f>IF('EIA Imports'!$E1310=$A$1,'EIA Imports'!A1310,"")</f>
        <v/>
      </c>
      <c r="C1310">
        <f>IF('EIA Imports'!$E1310=$A$1,'EIA Imports'!C1310,"")</f>
        <v/>
      </c>
      <c r="D1310">
        <f>IF('EIA Imports'!$E1310=$A$1,'EIA Imports'!D1310,"")</f>
        <v/>
      </c>
    </row>
    <row r="1311" spans="1:4">
      <c r="A1311">
        <f>IF('EIA Imports'!$E1311=$A$1,'EIA Imports'!A1311,"")</f>
        <v/>
      </c>
      <c r="C1311">
        <f>IF('EIA Imports'!$E1311=$A$1,'EIA Imports'!C1311,"")</f>
        <v/>
      </c>
      <c r="D1311">
        <f>IF('EIA Imports'!$E1311=$A$1,'EIA Imports'!D1311,"")</f>
        <v/>
      </c>
    </row>
    <row r="1312" spans="1:4">
      <c r="A1312">
        <f>IF('EIA Imports'!$E1312=$A$1,'EIA Imports'!A1312,"")</f>
        <v/>
      </c>
      <c r="C1312">
        <f>IF('EIA Imports'!$E1312=$A$1,'EIA Imports'!C1312,"")</f>
        <v/>
      </c>
      <c r="D1312">
        <f>IF('EIA Imports'!$E1312=$A$1,'EIA Imports'!D1312,"")</f>
        <v/>
      </c>
    </row>
    <row r="1313" spans="1:4">
      <c r="A1313">
        <f>IF('EIA Imports'!$E1313=$A$1,'EIA Imports'!A1313,"")</f>
        <v/>
      </c>
      <c r="C1313">
        <f>IF('EIA Imports'!$E1313=$A$1,'EIA Imports'!C1313,"")</f>
        <v/>
      </c>
      <c r="D1313">
        <f>IF('EIA Imports'!$E1313=$A$1,'EIA Imports'!D1313,"")</f>
        <v/>
      </c>
    </row>
    <row r="1314" spans="1:4">
      <c r="A1314">
        <f>IF('EIA Imports'!$E1314=$A$1,'EIA Imports'!A1314,"")</f>
        <v/>
      </c>
      <c r="C1314">
        <f>IF('EIA Imports'!$E1314=$A$1,'EIA Imports'!C1314,"")</f>
        <v/>
      </c>
      <c r="D1314">
        <f>IF('EIA Imports'!$E1314=$A$1,'EIA Imports'!D1314,"")</f>
        <v/>
      </c>
    </row>
    <row r="1315" spans="1:4">
      <c r="A1315">
        <f>IF('EIA Imports'!$E1315=$A$1,'EIA Imports'!A1315,"")</f>
        <v/>
      </c>
      <c r="C1315">
        <f>IF('EIA Imports'!$E1315=$A$1,'EIA Imports'!C1315,"")</f>
        <v/>
      </c>
      <c r="D1315">
        <f>IF('EIA Imports'!$E1315=$A$1,'EIA Imports'!D1315,"")</f>
        <v/>
      </c>
    </row>
    <row r="1316" spans="1:4">
      <c r="A1316">
        <f>IF('EIA Imports'!$E1316=$A$1,'EIA Imports'!A1316,"")</f>
        <v/>
      </c>
      <c r="C1316">
        <f>IF('EIA Imports'!$E1316=$A$1,'EIA Imports'!C1316,"")</f>
        <v/>
      </c>
      <c r="D1316">
        <f>IF('EIA Imports'!$E1316=$A$1,'EIA Imports'!D1316,"")</f>
        <v/>
      </c>
    </row>
    <row r="1317" spans="1:4">
      <c r="A1317">
        <f>IF('EIA Imports'!$E1317=$A$1,'EIA Imports'!A1317,"")</f>
        <v/>
      </c>
      <c r="C1317">
        <f>IF('EIA Imports'!$E1317=$A$1,'EIA Imports'!C1317,"")</f>
        <v/>
      </c>
      <c r="D1317">
        <f>IF('EIA Imports'!$E1317=$A$1,'EIA Imports'!D1317,"")</f>
        <v/>
      </c>
    </row>
    <row r="1318" spans="1:4">
      <c r="A1318">
        <f>IF('EIA Imports'!$E1318=$A$1,'EIA Imports'!A1318,"")</f>
        <v/>
      </c>
      <c r="C1318">
        <f>IF('EIA Imports'!$E1318=$A$1,'EIA Imports'!C1318,"")</f>
        <v/>
      </c>
      <c r="D1318">
        <f>IF('EIA Imports'!$E1318=$A$1,'EIA Imports'!D1318,"")</f>
        <v/>
      </c>
    </row>
    <row r="1319" spans="1:4">
      <c r="A1319">
        <f>IF('EIA Imports'!$E1319=$A$1,'EIA Imports'!A1319,"")</f>
        <v/>
      </c>
      <c r="C1319">
        <f>IF('EIA Imports'!$E1319=$A$1,'EIA Imports'!C1319,"")</f>
        <v/>
      </c>
      <c r="D1319">
        <f>IF('EIA Imports'!$E1319=$A$1,'EIA Imports'!D1319,"")</f>
        <v/>
      </c>
    </row>
    <row r="1320" spans="1:4">
      <c r="A1320">
        <f>IF('EIA Imports'!$E1320=$A$1,'EIA Imports'!A1320,"")</f>
        <v/>
      </c>
      <c r="C1320">
        <f>IF('EIA Imports'!$E1320=$A$1,'EIA Imports'!C1320,"")</f>
        <v/>
      </c>
      <c r="D1320">
        <f>IF('EIA Imports'!$E1320=$A$1,'EIA Imports'!D1320,"")</f>
        <v/>
      </c>
    </row>
    <row r="1321" spans="1:4">
      <c r="A1321">
        <f>IF('EIA Imports'!$E1321=$A$1,'EIA Imports'!A1321,"")</f>
        <v/>
      </c>
      <c r="C1321">
        <f>IF('EIA Imports'!$E1321=$A$1,'EIA Imports'!C1321,"")</f>
        <v/>
      </c>
      <c r="D1321">
        <f>IF('EIA Imports'!$E1321=$A$1,'EIA Imports'!D1321,"")</f>
        <v/>
      </c>
    </row>
    <row r="1322" spans="1:4">
      <c r="A1322">
        <f>IF('EIA Imports'!$E1322=$A$1,'EIA Imports'!A1322,"")</f>
        <v/>
      </c>
      <c r="C1322">
        <f>IF('EIA Imports'!$E1322=$A$1,'EIA Imports'!C1322,"")</f>
        <v/>
      </c>
      <c r="D1322">
        <f>IF('EIA Imports'!$E1322=$A$1,'EIA Imports'!D1322,"")</f>
        <v/>
      </c>
    </row>
    <row r="1323" spans="1:4">
      <c r="A1323">
        <f>IF('EIA Imports'!$E1323=$A$1,'EIA Imports'!A1323,"")</f>
        <v/>
      </c>
      <c r="C1323">
        <f>IF('EIA Imports'!$E1323=$A$1,'EIA Imports'!C1323,"")</f>
        <v/>
      </c>
      <c r="D1323">
        <f>IF('EIA Imports'!$E1323=$A$1,'EIA Imports'!D1323,"")</f>
        <v/>
      </c>
    </row>
    <row r="1324" spans="1:4">
      <c r="A1324">
        <f>IF('EIA Imports'!$E1324=$A$1,'EIA Imports'!A1324,"")</f>
        <v/>
      </c>
      <c r="C1324">
        <f>IF('EIA Imports'!$E1324=$A$1,'EIA Imports'!C1324,"")</f>
        <v/>
      </c>
      <c r="D1324">
        <f>IF('EIA Imports'!$E1324=$A$1,'EIA Imports'!D1324,"")</f>
        <v/>
      </c>
    </row>
    <row r="1325" spans="1:4">
      <c r="A1325">
        <f>IF('EIA Imports'!$E1325=$A$1,'EIA Imports'!A1325,"")</f>
        <v/>
      </c>
      <c r="C1325">
        <f>IF('EIA Imports'!$E1325=$A$1,'EIA Imports'!C1325,"")</f>
        <v/>
      </c>
      <c r="D1325">
        <f>IF('EIA Imports'!$E1325=$A$1,'EIA Imports'!D1325,"")</f>
        <v/>
      </c>
    </row>
    <row r="1326" spans="1:4">
      <c r="A1326">
        <f>IF('EIA Imports'!$E1326=$A$1,'EIA Imports'!A1326,"")</f>
        <v/>
      </c>
      <c r="C1326">
        <f>IF('EIA Imports'!$E1326=$A$1,'EIA Imports'!C1326,"")</f>
        <v/>
      </c>
      <c r="D1326">
        <f>IF('EIA Imports'!$E1326=$A$1,'EIA Imports'!D1326,"")</f>
        <v/>
      </c>
    </row>
    <row r="1327" spans="1:4">
      <c r="A1327">
        <f>IF('EIA Imports'!$E1327=$A$1,'EIA Imports'!A1327,"")</f>
        <v/>
      </c>
      <c r="C1327">
        <f>IF('EIA Imports'!$E1327=$A$1,'EIA Imports'!C1327,"")</f>
        <v/>
      </c>
      <c r="D1327">
        <f>IF('EIA Imports'!$E1327=$A$1,'EIA Imports'!D1327,"")</f>
        <v/>
      </c>
    </row>
    <row r="1328" spans="1:4">
      <c r="A1328">
        <f>IF('EIA Imports'!$E1328=$A$1,'EIA Imports'!A1328,"")</f>
        <v/>
      </c>
      <c r="C1328">
        <f>IF('EIA Imports'!$E1328=$A$1,'EIA Imports'!C1328,"")</f>
        <v/>
      </c>
      <c r="D1328">
        <f>IF('EIA Imports'!$E1328=$A$1,'EIA Imports'!D1328,"")</f>
        <v/>
      </c>
    </row>
    <row r="1329" spans="1:4">
      <c r="A1329">
        <f>IF('EIA Imports'!$E1329=$A$1,'EIA Imports'!A1329,"")</f>
        <v/>
      </c>
      <c r="C1329">
        <f>IF('EIA Imports'!$E1329=$A$1,'EIA Imports'!C1329,"")</f>
        <v/>
      </c>
      <c r="D1329">
        <f>IF('EIA Imports'!$E1329=$A$1,'EIA Imports'!D1329,"")</f>
        <v/>
      </c>
    </row>
    <row r="1330" spans="1:4">
      <c r="A1330">
        <f>IF('EIA Imports'!$E1330=$A$1,'EIA Imports'!A1330,"")</f>
        <v/>
      </c>
      <c r="C1330">
        <f>IF('EIA Imports'!$E1330=$A$1,'EIA Imports'!C1330,"")</f>
        <v/>
      </c>
      <c r="D1330">
        <f>IF('EIA Imports'!$E1330=$A$1,'EIA Imports'!D1330,"")</f>
        <v/>
      </c>
    </row>
    <row r="1331" spans="1:4">
      <c r="A1331">
        <f>IF('EIA Imports'!$E1331=$A$1,'EIA Imports'!A1331,"")</f>
        <v/>
      </c>
      <c r="C1331">
        <f>IF('EIA Imports'!$E1331=$A$1,'EIA Imports'!C1331,"")</f>
        <v/>
      </c>
      <c r="D1331">
        <f>IF('EIA Imports'!$E1331=$A$1,'EIA Imports'!D1331,"")</f>
        <v/>
      </c>
    </row>
    <row r="1332" spans="1:4">
      <c r="A1332">
        <f>IF('EIA Imports'!$E1332=$A$1,'EIA Imports'!A1332,"")</f>
        <v/>
      </c>
      <c r="C1332">
        <f>IF('EIA Imports'!$E1332=$A$1,'EIA Imports'!C1332,"")</f>
        <v/>
      </c>
      <c r="D1332">
        <f>IF('EIA Imports'!$E1332=$A$1,'EIA Imports'!D1332,"")</f>
        <v/>
      </c>
    </row>
    <row r="1333" spans="1:4">
      <c r="A1333">
        <f>IF('EIA Imports'!$E1333=$A$1,'EIA Imports'!A1333,"")</f>
        <v/>
      </c>
      <c r="C1333">
        <f>IF('EIA Imports'!$E1333=$A$1,'EIA Imports'!C1333,"")</f>
        <v/>
      </c>
      <c r="D1333">
        <f>IF('EIA Imports'!$E1333=$A$1,'EIA Imports'!D1333,"")</f>
        <v/>
      </c>
    </row>
    <row r="1334" spans="1:4">
      <c r="A1334">
        <f>IF('EIA Imports'!$E1334=$A$1,'EIA Imports'!A1334,"")</f>
        <v/>
      </c>
      <c r="C1334">
        <f>IF('EIA Imports'!$E1334=$A$1,'EIA Imports'!C1334,"")</f>
        <v/>
      </c>
      <c r="D1334">
        <f>IF('EIA Imports'!$E1334=$A$1,'EIA Imports'!D1334,"")</f>
        <v/>
      </c>
    </row>
    <row r="1335" spans="1:4">
      <c r="A1335">
        <f>IF('EIA Imports'!$E1335=$A$1,'EIA Imports'!A1335,"")</f>
        <v/>
      </c>
      <c r="C1335">
        <f>IF('EIA Imports'!$E1335=$A$1,'EIA Imports'!C1335,"")</f>
        <v/>
      </c>
      <c r="D1335">
        <f>IF('EIA Imports'!$E1335=$A$1,'EIA Imports'!D1335,"")</f>
        <v/>
      </c>
    </row>
    <row r="1336" spans="1:4">
      <c r="A1336">
        <f>IF('EIA Imports'!$E1336=$A$1,'EIA Imports'!A1336,"")</f>
        <v/>
      </c>
      <c r="C1336">
        <f>IF('EIA Imports'!$E1336=$A$1,'EIA Imports'!C1336,"")</f>
        <v/>
      </c>
      <c r="D1336">
        <f>IF('EIA Imports'!$E1336=$A$1,'EIA Imports'!D1336,"")</f>
        <v/>
      </c>
    </row>
    <row r="1337" spans="1:4">
      <c r="A1337">
        <f>IF('EIA Imports'!$E1337=$A$1,'EIA Imports'!A1337,"")</f>
        <v/>
      </c>
      <c r="C1337">
        <f>IF('EIA Imports'!$E1337=$A$1,'EIA Imports'!C1337,"")</f>
        <v/>
      </c>
      <c r="D1337">
        <f>IF('EIA Imports'!$E1337=$A$1,'EIA Imports'!D1337,"")</f>
        <v/>
      </c>
    </row>
    <row r="1338" spans="1:4">
      <c r="A1338">
        <f>IF('EIA Imports'!$E1338=$A$1,'EIA Imports'!A1338,"")</f>
        <v/>
      </c>
      <c r="C1338">
        <f>IF('EIA Imports'!$E1338=$A$1,'EIA Imports'!C1338,"")</f>
        <v/>
      </c>
      <c r="D1338">
        <f>IF('EIA Imports'!$E1338=$A$1,'EIA Imports'!D1338,"")</f>
        <v/>
      </c>
    </row>
    <row r="1339" spans="1:4">
      <c r="A1339">
        <f>IF('EIA Imports'!$E1339=$A$1,'EIA Imports'!A1339,"")</f>
        <v/>
      </c>
      <c r="C1339">
        <f>IF('EIA Imports'!$E1339=$A$1,'EIA Imports'!C1339,"")</f>
        <v/>
      </c>
      <c r="D1339">
        <f>IF('EIA Imports'!$E1339=$A$1,'EIA Imports'!D1339,"")</f>
        <v/>
      </c>
    </row>
    <row r="1340" spans="1:4">
      <c r="A1340">
        <f>IF('EIA Imports'!$E1340=$A$1,'EIA Imports'!A1340,"")</f>
        <v/>
      </c>
      <c r="C1340">
        <f>IF('EIA Imports'!$E1340=$A$1,'EIA Imports'!C1340,"")</f>
        <v/>
      </c>
      <c r="D1340">
        <f>IF('EIA Imports'!$E1340=$A$1,'EIA Imports'!D1340,"")</f>
        <v/>
      </c>
    </row>
    <row r="1341" spans="1:4">
      <c r="A1341">
        <f>IF('EIA Imports'!$E1341=$A$1,'EIA Imports'!A1341,"")</f>
        <v/>
      </c>
      <c r="C1341">
        <f>IF('EIA Imports'!$E1341=$A$1,'EIA Imports'!C1341,"")</f>
        <v/>
      </c>
      <c r="D1341">
        <f>IF('EIA Imports'!$E1341=$A$1,'EIA Imports'!D1341,"")</f>
        <v/>
      </c>
    </row>
    <row r="1342" spans="1:4">
      <c r="A1342">
        <f>IF('EIA Imports'!$E1342=$A$1,'EIA Imports'!A1342,"")</f>
        <v/>
      </c>
      <c r="C1342">
        <f>IF('EIA Imports'!$E1342=$A$1,'EIA Imports'!C1342,"")</f>
        <v/>
      </c>
      <c r="D1342">
        <f>IF('EIA Imports'!$E1342=$A$1,'EIA Imports'!D1342,"")</f>
        <v/>
      </c>
    </row>
    <row r="1343" spans="1:4">
      <c r="A1343">
        <f>IF('EIA Imports'!$E1343=$A$1,'EIA Imports'!A1343,"")</f>
        <v/>
      </c>
      <c r="C1343">
        <f>IF('EIA Imports'!$E1343=$A$1,'EIA Imports'!C1343,"")</f>
        <v/>
      </c>
      <c r="D1343">
        <f>IF('EIA Imports'!$E1343=$A$1,'EIA Imports'!D1343,"")</f>
        <v/>
      </c>
    </row>
    <row r="1344" spans="1:4">
      <c r="A1344">
        <f>IF('EIA Imports'!$E1344=$A$1,'EIA Imports'!A1344,"")</f>
        <v/>
      </c>
      <c r="C1344">
        <f>IF('EIA Imports'!$E1344=$A$1,'EIA Imports'!C1344,"")</f>
        <v/>
      </c>
      <c r="D1344">
        <f>IF('EIA Imports'!$E1344=$A$1,'EIA Imports'!D1344,"")</f>
        <v/>
      </c>
    </row>
    <row r="1345" spans="1:4">
      <c r="A1345">
        <f>IF('EIA Imports'!$E1345=$A$1,'EIA Imports'!A1345,"")</f>
        <v/>
      </c>
      <c r="C1345">
        <f>IF('EIA Imports'!$E1345=$A$1,'EIA Imports'!C1345,"")</f>
        <v/>
      </c>
      <c r="D1345">
        <f>IF('EIA Imports'!$E1345=$A$1,'EIA Imports'!D1345,"")</f>
        <v/>
      </c>
    </row>
    <row r="1346" spans="1:4">
      <c r="A1346">
        <f>IF('EIA Imports'!$E1346=$A$1,'EIA Imports'!A1346,"")</f>
        <v/>
      </c>
      <c r="C1346">
        <f>IF('EIA Imports'!$E1346=$A$1,'EIA Imports'!C1346,"")</f>
        <v/>
      </c>
      <c r="D1346">
        <f>IF('EIA Imports'!$E1346=$A$1,'EIA Imports'!D1346,"")</f>
        <v/>
      </c>
    </row>
    <row r="1347" spans="1:4">
      <c r="A1347">
        <f>IF('EIA Imports'!$E1347=$A$1,'EIA Imports'!A1347,"")</f>
        <v/>
      </c>
      <c r="C1347">
        <f>IF('EIA Imports'!$E1347=$A$1,'EIA Imports'!C1347,"")</f>
        <v/>
      </c>
      <c r="D1347">
        <f>IF('EIA Imports'!$E1347=$A$1,'EIA Imports'!D1347,"")</f>
        <v/>
      </c>
    </row>
    <row r="1348" spans="1:4">
      <c r="A1348">
        <f>IF('EIA Imports'!$E1348=$A$1,'EIA Imports'!A1348,"")</f>
        <v/>
      </c>
      <c r="C1348">
        <f>IF('EIA Imports'!$E1348=$A$1,'EIA Imports'!C1348,"")</f>
        <v/>
      </c>
      <c r="D1348">
        <f>IF('EIA Imports'!$E1348=$A$1,'EIA Imports'!D1348,"")</f>
        <v/>
      </c>
    </row>
    <row r="1349" spans="1:4">
      <c r="A1349">
        <f>IF('EIA Imports'!$E1349=$A$1,'EIA Imports'!A1349,"")</f>
        <v/>
      </c>
      <c r="C1349">
        <f>IF('EIA Imports'!$E1349=$A$1,'EIA Imports'!C1349,"")</f>
        <v/>
      </c>
      <c r="D1349">
        <f>IF('EIA Imports'!$E1349=$A$1,'EIA Imports'!D1349,"")</f>
        <v/>
      </c>
    </row>
    <row r="1350" spans="1:4">
      <c r="A1350">
        <f>IF('EIA Imports'!$E1350=$A$1,'EIA Imports'!A1350,"")</f>
        <v/>
      </c>
      <c r="C1350">
        <f>IF('EIA Imports'!$E1350=$A$1,'EIA Imports'!C1350,"")</f>
        <v/>
      </c>
      <c r="D1350">
        <f>IF('EIA Imports'!$E1350=$A$1,'EIA Imports'!D1350,"")</f>
        <v/>
      </c>
    </row>
    <row r="1351" spans="1:4">
      <c r="A1351">
        <f>IF('EIA Imports'!$E1351=$A$1,'EIA Imports'!A1351,"")</f>
        <v/>
      </c>
      <c r="C1351">
        <f>IF('EIA Imports'!$E1351=$A$1,'EIA Imports'!C1351,"")</f>
        <v/>
      </c>
      <c r="D1351">
        <f>IF('EIA Imports'!$E1351=$A$1,'EIA Imports'!D1351,"")</f>
        <v/>
      </c>
    </row>
    <row r="1352" spans="1:4">
      <c r="A1352">
        <f>IF('EIA Imports'!$E1352=$A$1,'EIA Imports'!A1352,"")</f>
        <v/>
      </c>
      <c r="C1352">
        <f>IF('EIA Imports'!$E1352=$A$1,'EIA Imports'!C1352,"")</f>
        <v/>
      </c>
      <c r="D1352">
        <f>IF('EIA Imports'!$E1352=$A$1,'EIA Imports'!D1352,"")</f>
        <v/>
      </c>
    </row>
    <row r="1353" spans="1:4">
      <c r="A1353">
        <f>IF('EIA Imports'!$E1353=$A$1,'EIA Imports'!A1353,"")</f>
        <v/>
      </c>
      <c r="C1353">
        <f>IF('EIA Imports'!$E1353=$A$1,'EIA Imports'!C1353,"")</f>
        <v/>
      </c>
      <c r="D1353">
        <f>IF('EIA Imports'!$E1353=$A$1,'EIA Imports'!D1353,"")</f>
        <v/>
      </c>
    </row>
    <row r="1354" spans="1:4">
      <c r="A1354">
        <f>IF('EIA Imports'!$E1354=$A$1,'EIA Imports'!A1354,"")</f>
        <v/>
      </c>
      <c r="C1354">
        <f>IF('EIA Imports'!$E1354=$A$1,'EIA Imports'!C1354,"")</f>
        <v/>
      </c>
      <c r="D1354">
        <f>IF('EIA Imports'!$E1354=$A$1,'EIA Imports'!D1354,"")</f>
        <v/>
      </c>
    </row>
    <row r="1355" spans="1:4">
      <c r="A1355">
        <f>IF('EIA Imports'!$E1355=$A$1,'EIA Imports'!A1355,"")</f>
        <v/>
      </c>
      <c r="C1355">
        <f>IF('EIA Imports'!$E1355=$A$1,'EIA Imports'!C1355,"")</f>
        <v/>
      </c>
      <c r="D1355">
        <f>IF('EIA Imports'!$E1355=$A$1,'EIA Imports'!D1355,"")</f>
        <v/>
      </c>
    </row>
    <row r="1356" spans="1:4">
      <c r="A1356">
        <f>IF('EIA Imports'!$E1356=$A$1,'EIA Imports'!A1356,"")</f>
        <v/>
      </c>
      <c r="C1356">
        <f>IF('EIA Imports'!$E1356=$A$1,'EIA Imports'!C1356,"")</f>
        <v/>
      </c>
      <c r="D1356">
        <f>IF('EIA Imports'!$E1356=$A$1,'EIA Imports'!D1356,"")</f>
        <v/>
      </c>
    </row>
    <row r="1357" spans="1:4">
      <c r="A1357">
        <f>IF('EIA Imports'!$E1357=$A$1,'EIA Imports'!A1357,"")</f>
        <v/>
      </c>
      <c r="C1357">
        <f>IF('EIA Imports'!$E1357=$A$1,'EIA Imports'!C1357,"")</f>
        <v/>
      </c>
      <c r="D1357">
        <f>IF('EIA Imports'!$E1357=$A$1,'EIA Imports'!D1357,"")</f>
        <v/>
      </c>
    </row>
    <row r="1358" spans="1:4">
      <c r="A1358">
        <f>IF('EIA Imports'!$E1358=$A$1,'EIA Imports'!A1358,"")</f>
        <v/>
      </c>
      <c r="C1358">
        <f>IF('EIA Imports'!$E1358=$A$1,'EIA Imports'!C1358,"")</f>
        <v/>
      </c>
      <c r="D1358">
        <f>IF('EIA Imports'!$E1358=$A$1,'EIA Imports'!D1358,"")</f>
        <v/>
      </c>
    </row>
    <row r="1359" spans="1:4">
      <c r="A1359">
        <f>IF('EIA Imports'!$E1359=$A$1,'EIA Imports'!A1359,"")</f>
        <v/>
      </c>
      <c r="C1359">
        <f>IF('EIA Imports'!$E1359=$A$1,'EIA Imports'!C1359,"")</f>
        <v/>
      </c>
      <c r="D1359">
        <f>IF('EIA Imports'!$E1359=$A$1,'EIA Imports'!D1359,"")</f>
        <v/>
      </c>
    </row>
    <row r="1360" spans="1:4">
      <c r="A1360">
        <f>IF('EIA Imports'!$E1360=$A$1,'EIA Imports'!A1360,"")</f>
        <v/>
      </c>
      <c r="C1360">
        <f>IF('EIA Imports'!$E1360=$A$1,'EIA Imports'!C1360,"")</f>
        <v/>
      </c>
      <c r="D1360">
        <f>IF('EIA Imports'!$E1360=$A$1,'EIA Imports'!D1360,"")</f>
        <v/>
      </c>
    </row>
    <row r="1361" spans="1:4">
      <c r="A1361">
        <f>IF('EIA Imports'!$E1361=$A$1,'EIA Imports'!A1361,"")</f>
        <v/>
      </c>
      <c r="C1361">
        <f>IF('EIA Imports'!$E1361=$A$1,'EIA Imports'!C1361,"")</f>
        <v/>
      </c>
      <c r="D1361">
        <f>IF('EIA Imports'!$E1361=$A$1,'EIA Imports'!D1361,"")</f>
        <v/>
      </c>
    </row>
    <row r="1362" spans="1:4">
      <c r="A1362">
        <f>IF('EIA Imports'!$E1362=$A$1,'EIA Imports'!A1362,"")</f>
        <v/>
      </c>
      <c r="C1362">
        <f>IF('EIA Imports'!$E1362=$A$1,'EIA Imports'!C1362,"")</f>
        <v/>
      </c>
      <c r="D1362">
        <f>IF('EIA Imports'!$E1362=$A$1,'EIA Imports'!D1362,"")</f>
        <v/>
      </c>
    </row>
    <row r="1363" spans="1:4">
      <c r="A1363">
        <f>IF('EIA Imports'!$E1363=$A$1,'EIA Imports'!A1363,"")</f>
        <v/>
      </c>
      <c r="C1363">
        <f>IF('EIA Imports'!$E1363=$A$1,'EIA Imports'!C1363,"")</f>
        <v/>
      </c>
      <c r="D1363">
        <f>IF('EIA Imports'!$E1363=$A$1,'EIA Imports'!D1363,"")</f>
        <v/>
      </c>
    </row>
    <row r="1364" spans="1:4">
      <c r="A1364">
        <f>IF('EIA Imports'!$E1364=$A$1,'EIA Imports'!A1364,"")</f>
        <v/>
      </c>
      <c r="C1364">
        <f>IF('EIA Imports'!$E1364=$A$1,'EIA Imports'!C1364,"")</f>
        <v/>
      </c>
      <c r="D1364">
        <f>IF('EIA Imports'!$E1364=$A$1,'EIA Imports'!D1364,"")</f>
        <v/>
      </c>
    </row>
    <row r="1365" spans="1:4">
      <c r="A1365">
        <f>IF('EIA Imports'!$E1365=$A$1,'EIA Imports'!A1365,"")</f>
        <v/>
      </c>
      <c r="C1365">
        <f>IF('EIA Imports'!$E1365=$A$1,'EIA Imports'!C1365,"")</f>
        <v/>
      </c>
      <c r="D1365">
        <f>IF('EIA Imports'!$E1365=$A$1,'EIA Imports'!D1365,"")</f>
        <v/>
      </c>
    </row>
    <row r="1366" spans="1:4">
      <c r="A1366">
        <f>IF('EIA Imports'!$E1366=$A$1,'EIA Imports'!A1366,"")</f>
        <v/>
      </c>
      <c r="C1366">
        <f>IF('EIA Imports'!$E1366=$A$1,'EIA Imports'!C1366,"")</f>
        <v/>
      </c>
      <c r="D1366">
        <f>IF('EIA Imports'!$E1366=$A$1,'EIA Imports'!D1366,"")</f>
        <v/>
      </c>
    </row>
    <row r="1367" spans="1:4">
      <c r="A1367">
        <f>IF('EIA Imports'!$E1367=$A$1,'EIA Imports'!A1367,"")</f>
        <v/>
      </c>
      <c r="C1367">
        <f>IF('EIA Imports'!$E1367=$A$1,'EIA Imports'!C1367,"")</f>
        <v/>
      </c>
      <c r="D1367">
        <f>IF('EIA Imports'!$E1367=$A$1,'EIA Imports'!D1367,"")</f>
        <v/>
      </c>
    </row>
    <row r="1368" spans="1:4">
      <c r="A1368">
        <f>IF('EIA Imports'!$E1368=$A$1,'EIA Imports'!A1368,"")</f>
        <v/>
      </c>
      <c r="C1368">
        <f>IF('EIA Imports'!$E1368=$A$1,'EIA Imports'!C1368,"")</f>
        <v/>
      </c>
      <c r="D1368">
        <f>IF('EIA Imports'!$E1368=$A$1,'EIA Imports'!D1368,"")</f>
        <v/>
      </c>
    </row>
    <row r="1369" spans="1:4">
      <c r="A1369">
        <f>IF('EIA Imports'!$E1369=$A$1,'EIA Imports'!A1369,"")</f>
        <v/>
      </c>
      <c r="C1369">
        <f>IF('EIA Imports'!$E1369=$A$1,'EIA Imports'!C1369,"")</f>
        <v/>
      </c>
      <c r="D1369">
        <f>IF('EIA Imports'!$E1369=$A$1,'EIA Imports'!D1369,"")</f>
        <v/>
      </c>
    </row>
    <row r="1370" spans="1:4">
      <c r="A1370">
        <f>IF('EIA Imports'!$E1370=$A$1,'EIA Imports'!A1370,"")</f>
        <v/>
      </c>
      <c r="C1370">
        <f>IF('EIA Imports'!$E1370=$A$1,'EIA Imports'!C1370,"")</f>
        <v/>
      </c>
      <c r="D1370">
        <f>IF('EIA Imports'!$E1370=$A$1,'EIA Imports'!D1370,"")</f>
        <v/>
      </c>
    </row>
    <row r="1371" spans="1:4">
      <c r="A1371">
        <f>IF('EIA Imports'!$E1371=$A$1,'EIA Imports'!A1371,"")</f>
        <v/>
      </c>
      <c r="C1371">
        <f>IF('EIA Imports'!$E1371=$A$1,'EIA Imports'!C1371,"")</f>
        <v/>
      </c>
      <c r="D1371">
        <f>IF('EIA Imports'!$E1371=$A$1,'EIA Imports'!D1371,"")</f>
        <v/>
      </c>
    </row>
    <row r="1372" spans="1:4">
      <c r="A1372">
        <f>IF('EIA Imports'!$E1372=$A$1,'EIA Imports'!A1372,"")</f>
        <v/>
      </c>
      <c r="C1372">
        <f>IF('EIA Imports'!$E1372=$A$1,'EIA Imports'!C1372,"")</f>
        <v/>
      </c>
      <c r="D1372">
        <f>IF('EIA Imports'!$E1372=$A$1,'EIA Imports'!D1372,"")</f>
        <v/>
      </c>
    </row>
    <row r="1373" spans="1:4">
      <c r="A1373">
        <f>IF('EIA Imports'!$E1373=$A$1,'EIA Imports'!A1373,"")</f>
        <v/>
      </c>
      <c r="C1373">
        <f>IF('EIA Imports'!$E1373=$A$1,'EIA Imports'!C1373,"")</f>
        <v/>
      </c>
      <c r="D1373">
        <f>IF('EIA Imports'!$E1373=$A$1,'EIA Imports'!D1373,"")</f>
        <v/>
      </c>
    </row>
    <row r="1374" spans="1:4">
      <c r="A1374">
        <f>IF('EIA Imports'!$E1374=$A$1,'EIA Imports'!A1374,"")</f>
        <v/>
      </c>
      <c r="C1374">
        <f>IF('EIA Imports'!$E1374=$A$1,'EIA Imports'!C1374,"")</f>
        <v/>
      </c>
      <c r="D1374">
        <f>IF('EIA Imports'!$E1374=$A$1,'EIA Imports'!D1374,"")</f>
        <v/>
      </c>
    </row>
    <row r="1375" spans="1:4">
      <c r="A1375">
        <f>IF('EIA Imports'!$E1375=$A$1,'EIA Imports'!A1375,"")</f>
        <v/>
      </c>
      <c r="C1375">
        <f>IF('EIA Imports'!$E1375=$A$1,'EIA Imports'!C1375,"")</f>
        <v/>
      </c>
      <c r="D1375">
        <f>IF('EIA Imports'!$E1375=$A$1,'EIA Imports'!D1375,"")</f>
        <v/>
      </c>
    </row>
    <row r="1376" spans="1:4">
      <c r="A1376">
        <f>IF('EIA Imports'!$E1376=$A$1,'EIA Imports'!A1376,"")</f>
        <v/>
      </c>
      <c r="C1376">
        <f>IF('EIA Imports'!$E1376=$A$1,'EIA Imports'!C1376,"")</f>
        <v/>
      </c>
      <c r="D1376">
        <f>IF('EIA Imports'!$E1376=$A$1,'EIA Imports'!D1376,"")</f>
        <v/>
      </c>
    </row>
    <row r="1377" spans="1:4">
      <c r="A1377">
        <f>IF('EIA Imports'!$E1377=$A$1,'EIA Imports'!A1377,"")</f>
        <v/>
      </c>
      <c r="C1377">
        <f>IF('EIA Imports'!$E1377=$A$1,'EIA Imports'!C1377,"")</f>
        <v/>
      </c>
      <c r="D1377">
        <f>IF('EIA Imports'!$E1377=$A$1,'EIA Imports'!D1377,"")</f>
        <v/>
      </c>
    </row>
    <row r="1378" spans="1:4">
      <c r="A1378">
        <f>IF('EIA Imports'!$E1378=$A$1,'EIA Imports'!A1378,"")</f>
        <v/>
      </c>
      <c r="C1378">
        <f>IF('EIA Imports'!$E1378=$A$1,'EIA Imports'!C1378,"")</f>
        <v/>
      </c>
      <c r="D1378">
        <f>IF('EIA Imports'!$E1378=$A$1,'EIA Imports'!D1378,"")</f>
        <v/>
      </c>
    </row>
    <row r="1379" spans="1:4">
      <c r="A1379">
        <f>IF('EIA Imports'!$E1379=$A$1,'EIA Imports'!A1379,"")</f>
        <v/>
      </c>
      <c r="C1379">
        <f>IF('EIA Imports'!$E1379=$A$1,'EIA Imports'!C1379,"")</f>
        <v/>
      </c>
      <c r="D1379">
        <f>IF('EIA Imports'!$E1379=$A$1,'EIA Imports'!D1379,"")</f>
        <v/>
      </c>
    </row>
    <row r="1380" spans="1:4">
      <c r="A1380">
        <f>IF('EIA Imports'!$E1380=$A$1,'EIA Imports'!A1380,"")</f>
        <v/>
      </c>
      <c r="C1380">
        <f>IF('EIA Imports'!$E1380=$A$1,'EIA Imports'!C1380,"")</f>
        <v/>
      </c>
      <c r="D1380">
        <f>IF('EIA Imports'!$E1380=$A$1,'EIA Imports'!D1380,"")</f>
        <v/>
      </c>
    </row>
    <row r="1381" spans="1:4">
      <c r="A1381">
        <f>IF('EIA Imports'!$E1381=$A$1,'EIA Imports'!A1381,"")</f>
        <v/>
      </c>
      <c r="C1381">
        <f>IF('EIA Imports'!$E1381=$A$1,'EIA Imports'!C1381,"")</f>
        <v/>
      </c>
      <c r="D1381">
        <f>IF('EIA Imports'!$E1381=$A$1,'EIA Imports'!D1381,"")</f>
        <v/>
      </c>
    </row>
    <row r="1382" spans="1:4">
      <c r="A1382">
        <f>IF('EIA Imports'!$E1382=$A$1,'EIA Imports'!A1382,"")</f>
        <v/>
      </c>
      <c r="C1382">
        <f>IF('EIA Imports'!$E1382=$A$1,'EIA Imports'!C1382,"")</f>
        <v/>
      </c>
      <c r="D1382">
        <f>IF('EIA Imports'!$E1382=$A$1,'EIA Imports'!D1382,"")</f>
        <v/>
      </c>
    </row>
    <row r="1383" spans="1:4">
      <c r="A1383">
        <f>IF('EIA Imports'!$E1383=$A$1,'EIA Imports'!A1383,"")</f>
        <v/>
      </c>
      <c r="C1383">
        <f>IF('EIA Imports'!$E1383=$A$1,'EIA Imports'!C1383,"")</f>
        <v/>
      </c>
      <c r="D1383">
        <f>IF('EIA Imports'!$E1383=$A$1,'EIA Imports'!D1383,"")</f>
        <v/>
      </c>
    </row>
    <row r="1384" spans="1:4">
      <c r="A1384">
        <f>IF('EIA Imports'!$E1384=$A$1,'EIA Imports'!A1384,"")</f>
        <v/>
      </c>
      <c r="C1384">
        <f>IF('EIA Imports'!$E1384=$A$1,'EIA Imports'!C1384,"")</f>
        <v/>
      </c>
      <c r="D1384">
        <f>IF('EIA Imports'!$E1384=$A$1,'EIA Imports'!D1384,"")</f>
        <v/>
      </c>
    </row>
    <row r="1385" spans="1:4">
      <c r="A1385">
        <f>IF('EIA Imports'!$E1385=$A$1,'EIA Imports'!A1385,"")</f>
        <v/>
      </c>
      <c r="C1385">
        <f>IF('EIA Imports'!$E1385=$A$1,'EIA Imports'!C1385,"")</f>
        <v/>
      </c>
      <c r="D1385">
        <f>IF('EIA Imports'!$E1385=$A$1,'EIA Imports'!D1385,"")</f>
        <v/>
      </c>
    </row>
    <row r="1386" spans="1:4">
      <c r="A1386">
        <f>IF('EIA Imports'!$E1386=$A$1,'EIA Imports'!A1386,"")</f>
        <v/>
      </c>
      <c r="C1386">
        <f>IF('EIA Imports'!$E1386=$A$1,'EIA Imports'!C1386,"")</f>
        <v/>
      </c>
      <c r="D1386">
        <f>IF('EIA Imports'!$E1386=$A$1,'EIA Imports'!D1386,"")</f>
        <v/>
      </c>
    </row>
    <row r="1387" spans="1:4">
      <c r="A1387">
        <f>IF('EIA Imports'!$E1387=$A$1,'EIA Imports'!A1387,"")</f>
        <v/>
      </c>
      <c r="C1387">
        <f>IF('EIA Imports'!$E1387=$A$1,'EIA Imports'!C1387,"")</f>
        <v/>
      </c>
      <c r="D1387">
        <f>IF('EIA Imports'!$E1387=$A$1,'EIA Imports'!D1387,"")</f>
        <v/>
      </c>
    </row>
    <row r="1388" spans="1:4">
      <c r="A1388">
        <f>IF('EIA Imports'!$E1388=$A$1,'EIA Imports'!A1388,"")</f>
        <v/>
      </c>
      <c r="C1388">
        <f>IF('EIA Imports'!$E1388=$A$1,'EIA Imports'!C1388,"")</f>
        <v/>
      </c>
      <c r="D1388">
        <f>IF('EIA Imports'!$E1388=$A$1,'EIA Imports'!D1388,"")</f>
        <v/>
      </c>
    </row>
    <row r="1389" spans="1:4">
      <c r="A1389">
        <f>IF('EIA Imports'!$E1389=$A$1,'EIA Imports'!A1389,"")</f>
        <v/>
      </c>
      <c r="C1389">
        <f>IF('EIA Imports'!$E1389=$A$1,'EIA Imports'!C1389,"")</f>
        <v/>
      </c>
      <c r="D1389">
        <f>IF('EIA Imports'!$E1389=$A$1,'EIA Imports'!D1389,"")</f>
        <v/>
      </c>
    </row>
    <row r="1390" spans="1:4">
      <c r="A1390">
        <f>IF('EIA Imports'!$E1390=$A$1,'EIA Imports'!A1390,"")</f>
        <v/>
      </c>
      <c r="C1390">
        <f>IF('EIA Imports'!$E1390=$A$1,'EIA Imports'!C1390,"")</f>
        <v/>
      </c>
      <c r="D1390">
        <f>IF('EIA Imports'!$E1390=$A$1,'EIA Imports'!D1390,"")</f>
        <v/>
      </c>
    </row>
    <row r="1391" spans="1:4">
      <c r="A1391">
        <f>IF('EIA Imports'!$E1391=$A$1,'EIA Imports'!A1391,"")</f>
        <v/>
      </c>
      <c r="C1391">
        <f>IF('EIA Imports'!$E1391=$A$1,'EIA Imports'!C1391,"")</f>
        <v/>
      </c>
      <c r="D1391">
        <f>IF('EIA Imports'!$E1391=$A$1,'EIA Imports'!D1391,"")</f>
        <v/>
      </c>
    </row>
    <row r="1392" spans="1:4">
      <c r="A1392">
        <f>IF('EIA Imports'!$E1392=$A$1,'EIA Imports'!A1392,"")</f>
        <v/>
      </c>
      <c r="C1392">
        <f>IF('EIA Imports'!$E1392=$A$1,'EIA Imports'!C1392,"")</f>
        <v/>
      </c>
      <c r="D1392">
        <f>IF('EIA Imports'!$E1392=$A$1,'EIA Imports'!D1392,"")</f>
        <v/>
      </c>
    </row>
    <row r="1393" spans="1:4">
      <c r="A1393">
        <f>IF('EIA Imports'!$E1393=$A$1,'EIA Imports'!A1393,"")</f>
        <v/>
      </c>
      <c r="C1393">
        <f>IF('EIA Imports'!$E1393=$A$1,'EIA Imports'!C1393,"")</f>
        <v/>
      </c>
      <c r="D1393">
        <f>IF('EIA Imports'!$E1393=$A$1,'EIA Imports'!D1393,"")</f>
        <v/>
      </c>
    </row>
    <row r="1394" spans="1:4">
      <c r="A1394">
        <f>IF('EIA Imports'!$E1394=$A$1,'EIA Imports'!A1394,"")</f>
        <v/>
      </c>
      <c r="C1394">
        <f>IF('EIA Imports'!$E1394=$A$1,'EIA Imports'!C1394,"")</f>
        <v/>
      </c>
      <c r="D1394">
        <f>IF('EIA Imports'!$E1394=$A$1,'EIA Imports'!D1394,"")</f>
        <v/>
      </c>
    </row>
    <row r="1395" spans="1:4">
      <c r="A1395">
        <f>IF('EIA Imports'!$E1395=$A$1,'EIA Imports'!A1395,"")</f>
        <v/>
      </c>
      <c r="C1395">
        <f>IF('EIA Imports'!$E1395=$A$1,'EIA Imports'!C1395,"")</f>
        <v/>
      </c>
      <c r="D1395">
        <f>IF('EIA Imports'!$E1395=$A$1,'EIA Imports'!D1395,"")</f>
        <v/>
      </c>
    </row>
    <row r="1396" spans="1:4">
      <c r="A1396">
        <f>IF('EIA Imports'!$E1396=$A$1,'EIA Imports'!A1396,"")</f>
        <v/>
      </c>
      <c r="C1396">
        <f>IF('EIA Imports'!$E1396=$A$1,'EIA Imports'!C1396,"")</f>
        <v/>
      </c>
      <c r="D1396">
        <f>IF('EIA Imports'!$E1396=$A$1,'EIA Imports'!D1396,"")</f>
        <v/>
      </c>
    </row>
    <row r="1397" spans="1:4">
      <c r="A1397">
        <f>IF('EIA Imports'!$E1397=$A$1,'EIA Imports'!A1397,"")</f>
        <v/>
      </c>
      <c r="C1397">
        <f>IF('EIA Imports'!$E1397=$A$1,'EIA Imports'!C1397,"")</f>
        <v/>
      </c>
      <c r="D1397">
        <f>IF('EIA Imports'!$E1397=$A$1,'EIA Imports'!D1397,"")</f>
        <v/>
      </c>
    </row>
    <row r="1398" spans="1:4">
      <c r="A1398">
        <f>IF('EIA Imports'!$E1398=$A$1,'EIA Imports'!A1398,"")</f>
        <v/>
      </c>
      <c r="C1398">
        <f>IF('EIA Imports'!$E1398=$A$1,'EIA Imports'!C1398,"")</f>
        <v/>
      </c>
      <c r="D1398">
        <f>IF('EIA Imports'!$E1398=$A$1,'EIA Imports'!D1398,"")</f>
        <v/>
      </c>
    </row>
    <row r="1399" spans="1:4">
      <c r="A1399">
        <f>IF('EIA Imports'!$E1399=$A$1,'EIA Imports'!A1399,"")</f>
        <v/>
      </c>
      <c r="C1399">
        <f>IF('EIA Imports'!$E1399=$A$1,'EIA Imports'!C1399,"")</f>
        <v/>
      </c>
      <c r="D1399">
        <f>IF('EIA Imports'!$E1399=$A$1,'EIA Imports'!D1399,"")</f>
        <v/>
      </c>
    </row>
    <row r="1400" spans="1:4">
      <c r="A1400">
        <f>IF('EIA Imports'!$E1400=$A$1,'EIA Imports'!A1400,"")</f>
        <v/>
      </c>
      <c r="C1400">
        <f>IF('EIA Imports'!$E1400=$A$1,'EIA Imports'!C1400,"")</f>
        <v/>
      </c>
      <c r="D1400">
        <f>IF('EIA Imports'!$E1400=$A$1,'EIA Imports'!D1400,"")</f>
        <v/>
      </c>
    </row>
    <row r="1401" spans="1:4">
      <c r="A1401">
        <f>IF('EIA Imports'!$E1401=$A$1,'EIA Imports'!A1401,"")</f>
        <v/>
      </c>
      <c r="C1401">
        <f>IF('EIA Imports'!$E1401=$A$1,'EIA Imports'!C1401,"")</f>
        <v/>
      </c>
      <c r="D1401">
        <f>IF('EIA Imports'!$E1401=$A$1,'EIA Imports'!D1401,"")</f>
        <v/>
      </c>
    </row>
    <row r="1402" spans="1:4">
      <c r="A1402">
        <f>IF('EIA Imports'!$E1402=$A$1,'EIA Imports'!A1402,"")</f>
        <v/>
      </c>
      <c r="C1402">
        <f>IF('EIA Imports'!$E1402=$A$1,'EIA Imports'!C1402,"")</f>
        <v/>
      </c>
      <c r="D1402">
        <f>IF('EIA Imports'!$E1402=$A$1,'EIA Imports'!D1402,"")</f>
        <v/>
      </c>
    </row>
    <row r="1403" spans="1:4">
      <c r="A1403">
        <f>IF('EIA Imports'!$E1403=$A$1,'EIA Imports'!A1403,"")</f>
        <v/>
      </c>
      <c r="C1403">
        <f>IF('EIA Imports'!$E1403=$A$1,'EIA Imports'!C1403,"")</f>
        <v/>
      </c>
      <c r="D1403">
        <f>IF('EIA Imports'!$E1403=$A$1,'EIA Imports'!D1403,"")</f>
        <v/>
      </c>
    </row>
    <row r="1404" spans="1:4">
      <c r="A1404">
        <f>IF('EIA Imports'!$E1404=$A$1,'EIA Imports'!A1404,"")</f>
        <v/>
      </c>
      <c r="C1404">
        <f>IF('EIA Imports'!$E1404=$A$1,'EIA Imports'!C1404,"")</f>
        <v/>
      </c>
      <c r="D1404">
        <f>IF('EIA Imports'!$E1404=$A$1,'EIA Imports'!D1404,"")</f>
        <v/>
      </c>
    </row>
    <row r="1405" spans="1:4">
      <c r="A1405">
        <f>IF('EIA Imports'!$E1405=$A$1,'EIA Imports'!A1405,"")</f>
        <v/>
      </c>
      <c r="C1405">
        <f>IF('EIA Imports'!$E1405=$A$1,'EIA Imports'!C1405,"")</f>
        <v/>
      </c>
      <c r="D1405">
        <f>IF('EIA Imports'!$E1405=$A$1,'EIA Imports'!D1405,"")</f>
        <v/>
      </c>
    </row>
    <row r="1406" spans="1:4">
      <c r="A1406">
        <f>IF('EIA Imports'!$E1406=$A$1,'EIA Imports'!A1406,"")</f>
        <v/>
      </c>
      <c r="C1406">
        <f>IF('EIA Imports'!$E1406=$A$1,'EIA Imports'!C1406,"")</f>
        <v/>
      </c>
      <c r="D1406">
        <f>IF('EIA Imports'!$E1406=$A$1,'EIA Imports'!D1406,"")</f>
        <v/>
      </c>
    </row>
    <row r="1407" spans="1:4">
      <c r="A1407">
        <f>IF('EIA Imports'!$E1407=$A$1,'EIA Imports'!A1407,"")</f>
        <v/>
      </c>
      <c r="C1407">
        <f>IF('EIA Imports'!$E1407=$A$1,'EIA Imports'!C1407,"")</f>
        <v/>
      </c>
      <c r="D1407">
        <f>IF('EIA Imports'!$E1407=$A$1,'EIA Imports'!D1407,"")</f>
        <v/>
      </c>
    </row>
    <row r="1408" spans="1:4">
      <c r="A1408">
        <f>IF('EIA Imports'!$E1408=$A$1,'EIA Imports'!A1408,"")</f>
        <v/>
      </c>
      <c r="C1408">
        <f>IF('EIA Imports'!$E1408=$A$1,'EIA Imports'!C1408,"")</f>
        <v/>
      </c>
      <c r="D1408">
        <f>IF('EIA Imports'!$E1408=$A$1,'EIA Imports'!D1408,"")</f>
        <v/>
      </c>
    </row>
    <row r="1409" spans="1:4">
      <c r="A1409">
        <f>IF('EIA Imports'!$E1409=$A$1,'EIA Imports'!A1409,"")</f>
        <v/>
      </c>
      <c r="C1409">
        <f>IF('EIA Imports'!$E1409=$A$1,'EIA Imports'!C1409,"")</f>
        <v/>
      </c>
      <c r="D1409">
        <f>IF('EIA Imports'!$E1409=$A$1,'EIA Imports'!D1409,"")</f>
        <v/>
      </c>
    </row>
    <row r="1410" spans="1:4">
      <c r="A1410">
        <f>IF('EIA Imports'!$E1410=$A$1,'EIA Imports'!A1410,"")</f>
        <v/>
      </c>
      <c r="C1410">
        <f>IF('EIA Imports'!$E1410=$A$1,'EIA Imports'!C1410,"")</f>
        <v/>
      </c>
      <c r="D1410">
        <f>IF('EIA Imports'!$E1410=$A$1,'EIA Imports'!D1410,"")</f>
        <v/>
      </c>
    </row>
    <row r="1411" spans="1:4">
      <c r="A1411">
        <f>IF('EIA Imports'!$E1411=$A$1,'EIA Imports'!A1411,"")</f>
        <v/>
      </c>
      <c r="C1411">
        <f>IF('EIA Imports'!$E1411=$A$1,'EIA Imports'!C1411,"")</f>
        <v/>
      </c>
      <c r="D1411">
        <f>IF('EIA Imports'!$E1411=$A$1,'EIA Imports'!D1411,"")</f>
        <v/>
      </c>
    </row>
    <row r="1412" spans="1:4">
      <c r="A1412">
        <f>IF('EIA Imports'!$E1412=$A$1,'EIA Imports'!A1412,"")</f>
        <v/>
      </c>
      <c r="C1412">
        <f>IF('EIA Imports'!$E1412=$A$1,'EIA Imports'!C1412,"")</f>
        <v/>
      </c>
      <c r="D1412">
        <f>IF('EIA Imports'!$E1412=$A$1,'EIA Imports'!D1412,"")</f>
        <v/>
      </c>
    </row>
    <row r="1413" spans="1:4">
      <c r="A1413">
        <f>IF('EIA Imports'!$E1413=$A$1,'EIA Imports'!A1413,"")</f>
        <v/>
      </c>
      <c r="C1413">
        <f>IF('EIA Imports'!$E1413=$A$1,'EIA Imports'!C1413,"")</f>
        <v/>
      </c>
      <c r="D1413">
        <f>IF('EIA Imports'!$E1413=$A$1,'EIA Imports'!D1413,"")</f>
        <v/>
      </c>
    </row>
    <row r="1414" spans="1:4">
      <c r="A1414">
        <f>IF('EIA Imports'!$E1414=$A$1,'EIA Imports'!A1414,"")</f>
        <v/>
      </c>
      <c r="C1414">
        <f>IF('EIA Imports'!$E1414=$A$1,'EIA Imports'!C1414,"")</f>
        <v/>
      </c>
      <c r="D1414">
        <f>IF('EIA Imports'!$E1414=$A$1,'EIA Imports'!D1414,"")</f>
        <v/>
      </c>
    </row>
    <row r="1415" spans="1:4">
      <c r="A1415">
        <f>IF('EIA Imports'!$E1415=$A$1,'EIA Imports'!A1415,"")</f>
        <v/>
      </c>
      <c r="C1415">
        <f>IF('EIA Imports'!$E1415=$A$1,'EIA Imports'!C1415,"")</f>
        <v/>
      </c>
      <c r="D1415">
        <f>IF('EIA Imports'!$E1415=$A$1,'EIA Imports'!D1415,"")</f>
        <v/>
      </c>
    </row>
    <row r="1416" spans="1:4">
      <c r="A1416">
        <f>IF('EIA Imports'!$E1416=$A$1,'EIA Imports'!A1416,"")</f>
        <v/>
      </c>
      <c r="C1416">
        <f>IF('EIA Imports'!$E1416=$A$1,'EIA Imports'!C1416,"")</f>
        <v/>
      </c>
      <c r="D1416">
        <f>IF('EIA Imports'!$E1416=$A$1,'EIA Imports'!D1416,"")</f>
        <v/>
      </c>
    </row>
    <row r="1417" spans="1:4">
      <c r="A1417">
        <f>IF('EIA Imports'!$E1417=$A$1,'EIA Imports'!A1417,"")</f>
        <v/>
      </c>
      <c r="C1417">
        <f>IF('EIA Imports'!$E1417=$A$1,'EIA Imports'!C1417,"")</f>
        <v/>
      </c>
      <c r="D1417">
        <f>IF('EIA Imports'!$E1417=$A$1,'EIA Imports'!D1417,"")</f>
        <v/>
      </c>
    </row>
    <row r="1418" spans="1:4">
      <c r="A1418">
        <f>IF('EIA Imports'!$E1418=$A$1,'EIA Imports'!A1418,"")</f>
        <v/>
      </c>
      <c r="C1418">
        <f>IF('EIA Imports'!$E1418=$A$1,'EIA Imports'!C1418,"")</f>
        <v/>
      </c>
      <c r="D1418">
        <f>IF('EIA Imports'!$E1418=$A$1,'EIA Imports'!D1418,"")</f>
        <v/>
      </c>
    </row>
    <row r="1419" spans="1:4">
      <c r="A1419">
        <f>IF('EIA Imports'!$E1419=$A$1,'EIA Imports'!A1419,"")</f>
        <v/>
      </c>
      <c r="C1419">
        <f>IF('EIA Imports'!$E1419=$A$1,'EIA Imports'!C1419,"")</f>
        <v/>
      </c>
      <c r="D1419">
        <f>IF('EIA Imports'!$E1419=$A$1,'EIA Imports'!D1419,"")</f>
        <v/>
      </c>
    </row>
    <row r="1420" spans="1:4">
      <c r="A1420">
        <f>IF('EIA Imports'!$E1420=$A$1,'EIA Imports'!A1420,"")</f>
        <v/>
      </c>
      <c r="C1420">
        <f>IF('EIA Imports'!$E1420=$A$1,'EIA Imports'!C1420,"")</f>
        <v/>
      </c>
      <c r="D1420">
        <f>IF('EIA Imports'!$E1420=$A$1,'EIA Imports'!D1420,"")</f>
        <v/>
      </c>
    </row>
    <row r="1421" spans="1:4">
      <c r="A1421">
        <f>IF('EIA Imports'!$E1421=$A$1,'EIA Imports'!A1421,"")</f>
        <v/>
      </c>
      <c r="C1421">
        <f>IF('EIA Imports'!$E1421=$A$1,'EIA Imports'!C1421,"")</f>
        <v/>
      </c>
      <c r="D1421">
        <f>IF('EIA Imports'!$E1421=$A$1,'EIA Imports'!D1421,"")</f>
        <v/>
      </c>
    </row>
    <row r="1422" spans="1:4">
      <c r="A1422">
        <f>IF('EIA Imports'!$E1422=$A$1,'EIA Imports'!A1422,"")</f>
        <v/>
      </c>
      <c r="C1422">
        <f>IF('EIA Imports'!$E1422=$A$1,'EIA Imports'!C1422,"")</f>
        <v/>
      </c>
      <c r="D1422">
        <f>IF('EIA Imports'!$E1422=$A$1,'EIA Imports'!D1422,"")</f>
        <v/>
      </c>
    </row>
    <row r="1423" spans="1:4">
      <c r="A1423">
        <f>IF('EIA Imports'!$E1423=$A$1,'EIA Imports'!A1423,"")</f>
        <v/>
      </c>
      <c r="C1423">
        <f>IF('EIA Imports'!$E1423=$A$1,'EIA Imports'!C1423,"")</f>
        <v/>
      </c>
      <c r="D1423">
        <f>IF('EIA Imports'!$E1423=$A$1,'EIA Imports'!D1423,"")</f>
        <v/>
      </c>
    </row>
    <row r="1424" spans="1:4">
      <c r="A1424">
        <f>IF('EIA Imports'!$E1424=$A$1,'EIA Imports'!A1424,"")</f>
        <v/>
      </c>
      <c r="C1424">
        <f>IF('EIA Imports'!$E1424=$A$1,'EIA Imports'!C1424,"")</f>
        <v/>
      </c>
      <c r="D1424">
        <f>IF('EIA Imports'!$E1424=$A$1,'EIA Imports'!D1424,"")</f>
        <v/>
      </c>
    </row>
    <row r="1425" spans="1:4">
      <c r="A1425">
        <f>IF('EIA Imports'!$E1425=$A$1,'EIA Imports'!A1425,"")</f>
        <v/>
      </c>
      <c r="C1425">
        <f>IF('EIA Imports'!$E1425=$A$1,'EIA Imports'!C1425,"")</f>
        <v/>
      </c>
      <c r="D1425">
        <f>IF('EIA Imports'!$E1425=$A$1,'EIA Imports'!D1425,"")</f>
        <v/>
      </c>
    </row>
    <row r="1426" spans="1:4">
      <c r="A1426">
        <f>IF('EIA Imports'!$E1426=$A$1,'EIA Imports'!A1426,"")</f>
        <v/>
      </c>
      <c r="C1426">
        <f>IF('EIA Imports'!$E1426=$A$1,'EIA Imports'!C1426,"")</f>
        <v/>
      </c>
      <c r="D1426">
        <f>IF('EIA Imports'!$E1426=$A$1,'EIA Imports'!D1426,"")</f>
        <v/>
      </c>
    </row>
    <row r="1427" spans="1:4">
      <c r="A1427">
        <f>IF('EIA Imports'!$E1427=$A$1,'EIA Imports'!A1427,"")</f>
        <v/>
      </c>
      <c r="C1427">
        <f>IF('EIA Imports'!$E1427=$A$1,'EIA Imports'!C1427,"")</f>
        <v/>
      </c>
      <c r="D1427">
        <f>IF('EIA Imports'!$E1427=$A$1,'EIA Imports'!D1427,"")</f>
        <v/>
      </c>
    </row>
    <row r="1428" spans="1:4">
      <c r="A1428">
        <f>IF('EIA Imports'!$E1428=$A$1,'EIA Imports'!A1428,"")</f>
        <v/>
      </c>
      <c r="C1428">
        <f>IF('EIA Imports'!$E1428=$A$1,'EIA Imports'!C1428,"")</f>
        <v/>
      </c>
      <c r="D1428">
        <f>IF('EIA Imports'!$E1428=$A$1,'EIA Imports'!D1428,"")</f>
        <v/>
      </c>
    </row>
    <row r="1429" spans="1:4">
      <c r="A1429">
        <f>IF('EIA Imports'!$E1429=$A$1,'EIA Imports'!A1429,"")</f>
        <v/>
      </c>
      <c r="C1429">
        <f>IF('EIA Imports'!$E1429=$A$1,'EIA Imports'!C1429,"")</f>
        <v/>
      </c>
      <c r="D1429">
        <f>IF('EIA Imports'!$E1429=$A$1,'EIA Imports'!D1429,"")</f>
        <v/>
      </c>
    </row>
    <row r="1430" spans="1:4">
      <c r="A1430">
        <f>IF('EIA Imports'!$E1430=$A$1,'EIA Imports'!A1430,"")</f>
        <v/>
      </c>
      <c r="C1430">
        <f>IF('EIA Imports'!$E1430=$A$1,'EIA Imports'!C1430,"")</f>
        <v/>
      </c>
      <c r="D1430">
        <f>IF('EIA Imports'!$E1430=$A$1,'EIA Imports'!D1430,"")</f>
        <v/>
      </c>
    </row>
    <row r="1431" spans="1:4">
      <c r="A1431">
        <f>IF('EIA Imports'!$E1431=$A$1,'EIA Imports'!A1431,"")</f>
        <v/>
      </c>
      <c r="C1431">
        <f>IF('EIA Imports'!$E1431=$A$1,'EIA Imports'!C1431,"")</f>
        <v/>
      </c>
      <c r="D1431">
        <f>IF('EIA Imports'!$E1431=$A$1,'EIA Imports'!D1431,"")</f>
        <v/>
      </c>
    </row>
    <row r="1432" spans="1:4">
      <c r="A1432">
        <f>IF('EIA Imports'!$E1432=$A$1,'EIA Imports'!A1432,"")</f>
        <v/>
      </c>
      <c r="C1432">
        <f>IF('EIA Imports'!$E1432=$A$1,'EIA Imports'!C1432,"")</f>
        <v/>
      </c>
      <c r="D1432">
        <f>IF('EIA Imports'!$E1432=$A$1,'EIA Imports'!D1432,"")</f>
        <v/>
      </c>
    </row>
    <row r="1433" spans="1:4">
      <c r="A1433">
        <f>IF('EIA Imports'!$E1433=$A$1,'EIA Imports'!A1433,"")</f>
        <v/>
      </c>
      <c r="C1433">
        <f>IF('EIA Imports'!$E1433=$A$1,'EIA Imports'!C1433,"")</f>
        <v/>
      </c>
      <c r="D1433">
        <f>IF('EIA Imports'!$E1433=$A$1,'EIA Imports'!D1433,"")</f>
        <v/>
      </c>
    </row>
    <row r="1434" spans="1:4">
      <c r="A1434">
        <f>IF('EIA Imports'!$E1434=$A$1,'EIA Imports'!A1434,"")</f>
        <v/>
      </c>
      <c r="C1434">
        <f>IF('EIA Imports'!$E1434=$A$1,'EIA Imports'!C1434,"")</f>
        <v/>
      </c>
      <c r="D1434">
        <f>IF('EIA Imports'!$E1434=$A$1,'EIA Imports'!D1434,"")</f>
        <v/>
      </c>
    </row>
    <row r="1435" spans="1:4">
      <c r="A1435">
        <f>IF('EIA Imports'!$E1435=$A$1,'EIA Imports'!A1435,"")</f>
        <v/>
      </c>
      <c r="C1435">
        <f>IF('EIA Imports'!$E1435=$A$1,'EIA Imports'!C1435,"")</f>
        <v/>
      </c>
      <c r="D1435">
        <f>IF('EIA Imports'!$E1435=$A$1,'EIA Imports'!D1435,"")</f>
        <v/>
      </c>
    </row>
    <row r="1436" spans="1:4">
      <c r="A1436">
        <f>IF('EIA Imports'!$E1436=$A$1,'EIA Imports'!A1436,"")</f>
        <v/>
      </c>
      <c r="C1436">
        <f>IF('EIA Imports'!$E1436=$A$1,'EIA Imports'!C1436,"")</f>
        <v/>
      </c>
      <c r="D1436">
        <f>IF('EIA Imports'!$E1436=$A$1,'EIA Imports'!D1436,"")</f>
        <v/>
      </c>
    </row>
    <row r="1437" spans="1:4">
      <c r="A1437">
        <f>IF('EIA Imports'!$E1437=$A$1,'EIA Imports'!A1437,"")</f>
        <v/>
      </c>
      <c r="C1437">
        <f>IF('EIA Imports'!$E1437=$A$1,'EIA Imports'!C1437,"")</f>
        <v/>
      </c>
      <c r="D1437">
        <f>IF('EIA Imports'!$E1437=$A$1,'EIA Imports'!D1437,"")</f>
        <v/>
      </c>
    </row>
    <row r="1438" spans="1:4">
      <c r="A1438">
        <f>IF('EIA Imports'!$E1438=$A$1,'EIA Imports'!A1438,"")</f>
        <v/>
      </c>
      <c r="C1438">
        <f>IF('EIA Imports'!$E1438=$A$1,'EIA Imports'!C1438,"")</f>
        <v/>
      </c>
      <c r="D1438">
        <f>IF('EIA Imports'!$E1438=$A$1,'EIA Imports'!D1438,"")</f>
        <v/>
      </c>
    </row>
    <row r="1439" spans="1:4">
      <c r="A1439">
        <f>IF('EIA Imports'!$E1439=$A$1,'EIA Imports'!A1439,"")</f>
        <v/>
      </c>
      <c r="C1439">
        <f>IF('EIA Imports'!$E1439=$A$1,'EIA Imports'!C1439,"")</f>
        <v/>
      </c>
      <c r="D1439">
        <f>IF('EIA Imports'!$E1439=$A$1,'EIA Imports'!D1439,"")</f>
        <v/>
      </c>
    </row>
    <row r="1440" spans="1:4">
      <c r="A1440">
        <f>IF('EIA Imports'!$E1440=$A$1,'EIA Imports'!A1440,"")</f>
        <v/>
      </c>
      <c r="C1440">
        <f>IF('EIA Imports'!$E1440=$A$1,'EIA Imports'!C1440,"")</f>
        <v/>
      </c>
      <c r="D1440">
        <f>IF('EIA Imports'!$E1440=$A$1,'EIA Imports'!D1440,"")</f>
        <v/>
      </c>
    </row>
    <row r="1441" spans="1:4">
      <c r="A1441">
        <f>IF('EIA Imports'!$E1441=$A$1,'EIA Imports'!A1441,"")</f>
        <v/>
      </c>
      <c r="C1441">
        <f>IF('EIA Imports'!$E1441=$A$1,'EIA Imports'!C1441,"")</f>
        <v/>
      </c>
      <c r="D1441">
        <f>IF('EIA Imports'!$E1441=$A$1,'EIA Imports'!D1441,"")</f>
        <v/>
      </c>
    </row>
    <row r="1442" spans="1:4">
      <c r="A1442">
        <f>IF('EIA Imports'!$E1442=$A$1,'EIA Imports'!A1442,"")</f>
        <v/>
      </c>
      <c r="C1442">
        <f>IF('EIA Imports'!$E1442=$A$1,'EIA Imports'!C1442,"")</f>
        <v/>
      </c>
      <c r="D1442">
        <f>IF('EIA Imports'!$E1442=$A$1,'EIA Imports'!D1442,"")</f>
        <v/>
      </c>
    </row>
    <row r="1443" spans="1:4">
      <c r="A1443">
        <f>IF('EIA Imports'!$E1443=$A$1,'EIA Imports'!A1443,"")</f>
        <v/>
      </c>
      <c r="C1443">
        <f>IF('EIA Imports'!$E1443=$A$1,'EIA Imports'!C1443,"")</f>
        <v/>
      </c>
      <c r="D1443">
        <f>IF('EIA Imports'!$E1443=$A$1,'EIA Imports'!D1443,"")</f>
        <v/>
      </c>
    </row>
    <row r="1444" spans="1:4">
      <c r="A1444">
        <f>IF('EIA Imports'!$E1444=$A$1,'EIA Imports'!A1444,"")</f>
        <v/>
      </c>
      <c r="C1444">
        <f>IF('EIA Imports'!$E1444=$A$1,'EIA Imports'!C1444,"")</f>
        <v/>
      </c>
      <c r="D1444">
        <f>IF('EIA Imports'!$E1444=$A$1,'EIA Imports'!D1444,"")</f>
        <v/>
      </c>
    </row>
    <row r="1445" spans="1:4">
      <c r="A1445">
        <f>IF('EIA Imports'!$E1445=$A$1,'EIA Imports'!A1445,"")</f>
        <v/>
      </c>
      <c r="C1445">
        <f>IF('EIA Imports'!$E1445=$A$1,'EIA Imports'!C1445,"")</f>
        <v/>
      </c>
      <c r="D1445">
        <f>IF('EIA Imports'!$E1445=$A$1,'EIA Imports'!D1445,"")</f>
        <v/>
      </c>
    </row>
    <row r="1446" spans="1:4">
      <c r="A1446">
        <f>IF('EIA Imports'!$E1446=$A$1,'EIA Imports'!A1446,"")</f>
        <v/>
      </c>
      <c r="C1446">
        <f>IF('EIA Imports'!$E1446=$A$1,'EIA Imports'!C1446,"")</f>
        <v/>
      </c>
      <c r="D1446">
        <f>IF('EIA Imports'!$E1446=$A$1,'EIA Imports'!D1446,"")</f>
        <v/>
      </c>
    </row>
    <row r="1447" spans="1:4">
      <c r="A1447">
        <f>IF('EIA Imports'!$E1447=$A$1,'EIA Imports'!A1447,"")</f>
        <v/>
      </c>
      <c r="C1447">
        <f>IF('EIA Imports'!$E1447=$A$1,'EIA Imports'!C1447,"")</f>
        <v/>
      </c>
      <c r="D1447">
        <f>IF('EIA Imports'!$E1447=$A$1,'EIA Imports'!D1447,"")</f>
        <v/>
      </c>
    </row>
    <row r="1448" spans="1:4">
      <c r="A1448">
        <f>IF('EIA Imports'!$E1448=$A$1,'EIA Imports'!A1448,"")</f>
        <v/>
      </c>
      <c r="C1448">
        <f>IF('EIA Imports'!$E1448=$A$1,'EIA Imports'!C1448,"")</f>
        <v/>
      </c>
      <c r="D1448">
        <f>IF('EIA Imports'!$E1448=$A$1,'EIA Imports'!D1448,"")</f>
        <v/>
      </c>
    </row>
    <row r="1449" spans="1:4">
      <c r="A1449">
        <f>IF('EIA Imports'!$E1449=$A$1,'EIA Imports'!A1449,"")</f>
        <v/>
      </c>
      <c r="C1449">
        <f>IF('EIA Imports'!$E1449=$A$1,'EIA Imports'!C1449,"")</f>
        <v/>
      </c>
      <c r="D1449">
        <f>IF('EIA Imports'!$E1449=$A$1,'EIA Imports'!D1449,"")</f>
        <v/>
      </c>
    </row>
    <row r="1450" spans="1:4">
      <c r="A1450">
        <f>IF('EIA Imports'!$E1450=$A$1,'EIA Imports'!A1450,"")</f>
        <v/>
      </c>
      <c r="C1450">
        <f>IF('EIA Imports'!$E1450=$A$1,'EIA Imports'!C1450,"")</f>
        <v/>
      </c>
      <c r="D1450">
        <f>IF('EIA Imports'!$E1450=$A$1,'EIA Imports'!D1450,"")</f>
        <v/>
      </c>
    </row>
    <row r="1451" spans="1:4">
      <c r="A1451">
        <f>IF('EIA Imports'!$E1451=$A$1,'EIA Imports'!A1451,"")</f>
        <v/>
      </c>
      <c r="C1451">
        <f>IF('EIA Imports'!$E1451=$A$1,'EIA Imports'!C1451,"")</f>
        <v/>
      </c>
      <c r="D1451">
        <f>IF('EIA Imports'!$E1451=$A$1,'EIA Imports'!D1451,"")</f>
        <v/>
      </c>
    </row>
    <row r="1452" spans="1:4">
      <c r="A1452">
        <f>IF('EIA Imports'!$E1452=$A$1,'EIA Imports'!A1452,"")</f>
        <v/>
      </c>
      <c r="C1452">
        <f>IF('EIA Imports'!$E1452=$A$1,'EIA Imports'!C1452,"")</f>
        <v/>
      </c>
      <c r="D1452">
        <f>IF('EIA Imports'!$E1452=$A$1,'EIA Imports'!D1452,"")</f>
        <v/>
      </c>
    </row>
    <row r="1453" spans="1:4">
      <c r="A1453">
        <f>IF('EIA Imports'!$E1453=$A$1,'EIA Imports'!A1453,"")</f>
        <v/>
      </c>
      <c r="C1453">
        <f>IF('EIA Imports'!$E1453=$A$1,'EIA Imports'!C1453,"")</f>
        <v/>
      </c>
      <c r="D1453">
        <f>IF('EIA Imports'!$E1453=$A$1,'EIA Imports'!D1453,"")</f>
        <v/>
      </c>
    </row>
    <row r="1454" spans="1:4">
      <c r="A1454">
        <f>IF('EIA Imports'!$E1454=$A$1,'EIA Imports'!A1454,"")</f>
        <v/>
      </c>
      <c r="C1454">
        <f>IF('EIA Imports'!$E1454=$A$1,'EIA Imports'!C1454,"")</f>
        <v/>
      </c>
      <c r="D1454">
        <f>IF('EIA Imports'!$E1454=$A$1,'EIA Imports'!D1454,"")</f>
        <v/>
      </c>
    </row>
    <row r="1455" spans="1:4">
      <c r="A1455">
        <f>IF('EIA Imports'!$E1455=$A$1,'EIA Imports'!A1455,"")</f>
        <v/>
      </c>
      <c r="C1455">
        <f>IF('EIA Imports'!$E1455=$A$1,'EIA Imports'!C1455,"")</f>
        <v/>
      </c>
      <c r="D1455">
        <f>IF('EIA Imports'!$E1455=$A$1,'EIA Imports'!D1455,"")</f>
        <v/>
      </c>
    </row>
    <row r="1456" spans="1:4">
      <c r="A1456">
        <f>IF('EIA Imports'!$E1456=$A$1,'EIA Imports'!A1456,"")</f>
        <v/>
      </c>
      <c r="C1456">
        <f>IF('EIA Imports'!$E1456=$A$1,'EIA Imports'!C1456,"")</f>
        <v/>
      </c>
      <c r="D1456">
        <f>IF('EIA Imports'!$E1456=$A$1,'EIA Imports'!D1456,"")</f>
        <v/>
      </c>
    </row>
    <row r="1457" spans="1:4">
      <c r="A1457">
        <f>IF('EIA Imports'!$E1457=$A$1,'EIA Imports'!A1457,"")</f>
        <v/>
      </c>
      <c r="C1457">
        <f>IF('EIA Imports'!$E1457=$A$1,'EIA Imports'!C1457,"")</f>
        <v/>
      </c>
      <c r="D1457">
        <f>IF('EIA Imports'!$E1457=$A$1,'EIA Imports'!D1457,"")</f>
        <v/>
      </c>
    </row>
    <row r="1458" spans="1:4">
      <c r="A1458">
        <f>IF('EIA Imports'!$E1458=$A$1,'EIA Imports'!A1458,"")</f>
        <v/>
      </c>
      <c r="C1458">
        <f>IF('EIA Imports'!$E1458=$A$1,'EIA Imports'!C1458,"")</f>
        <v/>
      </c>
      <c r="D1458">
        <f>IF('EIA Imports'!$E1458=$A$1,'EIA Imports'!D1458,"")</f>
        <v/>
      </c>
    </row>
    <row r="1459" spans="1:4">
      <c r="A1459">
        <f>IF('EIA Imports'!$E1459=$A$1,'EIA Imports'!A1459,"")</f>
        <v/>
      </c>
      <c r="C1459">
        <f>IF('EIA Imports'!$E1459=$A$1,'EIA Imports'!C1459,"")</f>
        <v/>
      </c>
      <c r="D1459">
        <f>IF('EIA Imports'!$E1459=$A$1,'EIA Imports'!D1459,"")</f>
        <v/>
      </c>
    </row>
    <row r="1460" spans="1:4">
      <c r="A1460">
        <f>IF('EIA Imports'!$E1460=$A$1,'EIA Imports'!A1460,"")</f>
        <v/>
      </c>
      <c r="C1460">
        <f>IF('EIA Imports'!$E1460=$A$1,'EIA Imports'!C1460,"")</f>
        <v/>
      </c>
      <c r="D1460">
        <f>IF('EIA Imports'!$E1460=$A$1,'EIA Imports'!D1460,"")</f>
        <v/>
      </c>
    </row>
    <row r="1461" spans="1:4">
      <c r="A1461">
        <f>IF('EIA Imports'!$E1461=$A$1,'EIA Imports'!A1461,"")</f>
        <v/>
      </c>
      <c r="C1461">
        <f>IF('EIA Imports'!$E1461=$A$1,'EIA Imports'!C1461,"")</f>
        <v/>
      </c>
      <c r="D1461">
        <f>IF('EIA Imports'!$E1461=$A$1,'EIA Imports'!D1461,"")</f>
        <v/>
      </c>
    </row>
    <row r="1462" spans="1:4">
      <c r="A1462">
        <f>IF('EIA Imports'!$E1462=$A$1,'EIA Imports'!A1462,"")</f>
        <v/>
      </c>
      <c r="C1462">
        <f>IF('EIA Imports'!$E1462=$A$1,'EIA Imports'!C1462,"")</f>
        <v/>
      </c>
      <c r="D1462">
        <f>IF('EIA Imports'!$E1462=$A$1,'EIA Imports'!D1462,"")</f>
        <v/>
      </c>
    </row>
    <row r="1463" spans="1:4">
      <c r="A1463">
        <f>IF('EIA Imports'!$E1463=$A$1,'EIA Imports'!A1463,"")</f>
        <v/>
      </c>
      <c r="C1463">
        <f>IF('EIA Imports'!$E1463=$A$1,'EIA Imports'!C1463,"")</f>
        <v/>
      </c>
      <c r="D1463">
        <f>IF('EIA Imports'!$E1463=$A$1,'EIA Imports'!D1463,"")</f>
        <v/>
      </c>
    </row>
    <row r="1464" spans="1:4">
      <c r="A1464">
        <f>IF('EIA Imports'!$E1464=$A$1,'EIA Imports'!A1464,"")</f>
        <v/>
      </c>
      <c r="C1464">
        <f>IF('EIA Imports'!$E1464=$A$1,'EIA Imports'!C1464,"")</f>
        <v/>
      </c>
      <c r="D1464">
        <f>IF('EIA Imports'!$E1464=$A$1,'EIA Imports'!D1464,"")</f>
        <v/>
      </c>
    </row>
    <row r="1465" spans="1:4">
      <c r="A1465">
        <f>IF('EIA Imports'!$E1465=$A$1,'EIA Imports'!A1465,"")</f>
        <v/>
      </c>
      <c r="C1465">
        <f>IF('EIA Imports'!$E1465=$A$1,'EIA Imports'!C1465,"")</f>
        <v/>
      </c>
      <c r="D1465">
        <f>IF('EIA Imports'!$E1465=$A$1,'EIA Imports'!D1465,"")</f>
        <v/>
      </c>
    </row>
    <row r="1466" spans="1:4">
      <c r="A1466">
        <f>IF('EIA Imports'!$E1466=$A$1,'EIA Imports'!A1466,"")</f>
        <v/>
      </c>
      <c r="C1466">
        <f>IF('EIA Imports'!$E1466=$A$1,'EIA Imports'!C1466,"")</f>
        <v/>
      </c>
      <c r="D1466">
        <f>IF('EIA Imports'!$E1466=$A$1,'EIA Imports'!D1466,"")</f>
        <v/>
      </c>
    </row>
    <row r="1467" spans="1:4">
      <c r="A1467">
        <f>IF('EIA Imports'!$E1467=$A$1,'EIA Imports'!A1467,"")</f>
        <v/>
      </c>
      <c r="C1467">
        <f>IF('EIA Imports'!$E1467=$A$1,'EIA Imports'!C1467,"")</f>
        <v/>
      </c>
      <c r="D1467">
        <f>IF('EIA Imports'!$E1467=$A$1,'EIA Imports'!D1467,"")</f>
        <v/>
      </c>
    </row>
    <row r="1468" spans="1:4">
      <c r="A1468">
        <f>IF('EIA Imports'!$E1468=$A$1,'EIA Imports'!A1468,"")</f>
        <v/>
      </c>
      <c r="C1468">
        <f>IF('EIA Imports'!$E1468=$A$1,'EIA Imports'!C1468,"")</f>
        <v/>
      </c>
      <c r="D1468">
        <f>IF('EIA Imports'!$E1468=$A$1,'EIA Imports'!D1468,"")</f>
        <v/>
      </c>
    </row>
    <row r="1469" spans="1:4">
      <c r="A1469">
        <f>IF('EIA Imports'!$E1469=$A$1,'EIA Imports'!A1469,"")</f>
        <v/>
      </c>
      <c r="C1469">
        <f>IF('EIA Imports'!$E1469=$A$1,'EIA Imports'!C1469,"")</f>
        <v/>
      </c>
      <c r="D1469">
        <f>IF('EIA Imports'!$E1469=$A$1,'EIA Imports'!D1469,"")</f>
        <v/>
      </c>
    </row>
    <row r="1470" spans="1:4">
      <c r="A1470">
        <f>IF('EIA Imports'!$E1470=$A$1,'EIA Imports'!A1470,"")</f>
        <v/>
      </c>
      <c r="C1470">
        <f>IF('EIA Imports'!$E1470=$A$1,'EIA Imports'!C1470,"")</f>
        <v/>
      </c>
      <c r="D1470">
        <f>IF('EIA Imports'!$E1470=$A$1,'EIA Imports'!D1470,"")</f>
        <v/>
      </c>
    </row>
    <row r="1471" spans="1:4">
      <c r="A1471">
        <f>IF('EIA Imports'!$E1471=$A$1,'EIA Imports'!A1471,"")</f>
        <v/>
      </c>
      <c r="C1471">
        <f>IF('EIA Imports'!$E1471=$A$1,'EIA Imports'!C1471,"")</f>
        <v/>
      </c>
      <c r="D1471">
        <f>IF('EIA Imports'!$E1471=$A$1,'EIA Imports'!D1471,"")</f>
        <v/>
      </c>
    </row>
    <row r="1472" spans="1:4">
      <c r="A1472">
        <f>IF('EIA Imports'!$E1472=$A$1,'EIA Imports'!A1472,"")</f>
        <v/>
      </c>
      <c r="C1472">
        <f>IF('EIA Imports'!$E1472=$A$1,'EIA Imports'!C1472,"")</f>
        <v/>
      </c>
      <c r="D1472">
        <f>IF('EIA Imports'!$E1472=$A$1,'EIA Imports'!D1472,"")</f>
        <v/>
      </c>
    </row>
    <row r="1473" spans="1:4">
      <c r="A1473">
        <f>IF('EIA Imports'!$E1473=$A$1,'EIA Imports'!A1473,"")</f>
        <v/>
      </c>
      <c r="C1473">
        <f>IF('EIA Imports'!$E1473=$A$1,'EIA Imports'!C1473,"")</f>
        <v/>
      </c>
      <c r="D1473">
        <f>IF('EIA Imports'!$E1473=$A$1,'EIA Imports'!D1473,"")</f>
        <v/>
      </c>
    </row>
    <row r="1474" spans="1:4">
      <c r="A1474">
        <f>IF('EIA Imports'!$E1474=$A$1,'EIA Imports'!A1474,"")</f>
        <v/>
      </c>
      <c r="C1474">
        <f>IF('EIA Imports'!$E1474=$A$1,'EIA Imports'!C1474,"")</f>
        <v/>
      </c>
      <c r="D1474">
        <f>IF('EIA Imports'!$E1474=$A$1,'EIA Imports'!D1474,"")</f>
        <v/>
      </c>
    </row>
    <row r="1475" spans="1:4">
      <c r="A1475">
        <f>IF('EIA Imports'!$E1475=$A$1,'EIA Imports'!A1475,"")</f>
        <v/>
      </c>
      <c r="C1475">
        <f>IF('EIA Imports'!$E1475=$A$1,'EIA Imports'!C1475,"")</f>
        <v/>
      </c>
      <c r="D1475">
        <f>IF('EIA Imports'!$E1475=$A$1,'EIA Imports'!D1475,"")</f>
        <v/>
      </c>
    </row>
    <row r="1476" spans="1:4">
      <c r="A1476">
        <f>IF('EIA Imports'!$E1476=$A$1,'EIA Imports'!A1476,"")</f>
        <v/>
      </c>
      <c r="C1476">
        <f>IF('EIA Imports'!$E1476=$A$1,'EIA Imports'!C1476,"")</f>
        <v/>
      </c>
      <c r="D1476">
        <f>IF('EIA Imports'!$E1476=$A$1,'EIA Imports'!D1476,"")</f>
        <v/>
      </c>
    </row>
    <row r="1477" spans="1:4">
      <c r="A1477">
        <f>IF('EIA Imports'!$E1477=$A$1,'EIA Imports'!A1477,"")</f>
        <v/>
      </c>
      <c r="C1477">
        <f>IF('EIA Imports'!$E1477=$A$1,'EIA Imports'!C1477,"")</f>
        <v/>
      </c>
      <c r="D1477">
        <f>IF('EIA Imports'!$E1477=$A$1,'EIA Imports'!D1477,"")</f>
        <v/>
      </c>
    </row>
    <row r="1478" spans="1:4">
      <c r="A1478">
        <f>IF('EIA Imports'!$E1478=$A$1,'EIA Imports'!A1478,"")</f>
        <v/>
      </c>
      <c r="C1478">
        <f>IF('EIA Imports'!$E1478=$A$1,'EIA Imports'!C1478,"")</f>
        <v/>
      </c>
      <c r="D1478">
        <f>IF('EIA Imports'!$E1478=$A$1,'EIA Imports'!D1478,"")</f>
        <v/>
      </c>
    </row>
    <row r="1479" spans="1:4">
      <c r="A1479">
        <f>IF('EIA Imports'!$E1479=$A$1,'EIA Imports'!A1479,"")</f>
        <v/>
      </c>
      <c r="C1479">
        <f>IF('EIA Imports'!$E1479=$A$1,'EIA Imports'!C1479,"")</f>
        <v/>
      </c>
      <c r="D1479">
        <f>IF('EIA Imports'!$E1479=$A$1,'EIA Imports'!D1479,"")</f>
        <v/>
      </c>
    </row>
    <row r="1480" spans="1:4">
      <c r="A1480">
        <f>IF('EIA Imports'!$E1480=$A$1,'EIA Imports'!A1480,"")</f>
        <v/>
      </c>
      <c r="C1480">
        <f>IF('EIA Imports'!$E1480=$A$1,'EIA Imports'!C1480,"")</f>
        <v/>
      </c>
      <c r="D1480">
        <f>IF('EIA Imports'!$E1480=$A$1,'EIA Imports'!D1480,"")</f>
        <v/>
      </c>
    </row>
    <row r="1481" spans="1:4">
      <c r="A1481">
        <f>IF('EIA Imports'!$E1481=$A$1,'EIA Imports'!A1481,"")</f>
        <v/>
      </c>
      <c r="C1481">
        <f>IF('EIA Imports'!$E1481=$A$1,'EIA Imports'!C1481,"")</f>
        <v/>
      </c>
      <c r="D1481">
        <f>IF('EIA Imports'!$E1481=$A$1,'EIA Imports'!D1481,"")</f>
        <v/>
      </c>
    </row>
    <row r="1482" spans="1:4">
      <c r="A1482">
        <f>IF('EIA Imports'!$E1482=$A$1,'EIA Imports'!A1482,"")</f>
        <v/>
      </c>
      <c r="C1482">
        <f>IF('EIA Imports'!$E1482=$A$1,'EIA Imports'!C1482,"")</f>
        <v/>
      </c>
      <c r="D1482">
        <f>IF('EIA Imports'!$E1482=$A$1,'EIA Imports'!D1482,"")</f>
        <v/>
      </c>
    </row>
    <row r="1483" spans="1:4">
      <c r="A1483">
        <f>IF('EIA Imports'!$E1483=$A$1,'EIA Imports'!A1483,"")</f>
        <v/>
      </c>
      <c r="C1483">
        <f>IF('EIA Imports'!$E1483=$A$1,'EIA Imports'!C1483,"")</f>
        <v/>
      </c>
      <c r="D1483">
        <f>IF('EIA Imports'!$E1483=$A$1,'EIA Imports'!D1483,"")</f>
        <v/>
      </c>
    </row>
    <row r="1484" spans="1:4">
      <c r="A1484">
        <f>IF('EIA Imports'!$E1484=$A$1,'EIA Imports'!A1484,"")</f>
        <v/>
      </c>
      <c r="C1484">
        <f>IF('EIA Imports'!$E1484=$A$1,'EIA Imports'!C1484,"")</f>
        <v/>
      </c>
      <c r="D1484">
        <f>IF('EIA Imports'!$E1484=$A$1,'EIA Imports'!D1484,"")</f>
        <v/>
      </c>
    </row>
    <row r="1485" spans="1:4">
      <c r="A1485">
        <f>IF('EIA Imports'!$E1485=$A$1,'EIA Imports'!A1485,"")</f>
        <v/>
      </c>
      <c r="C1485">
        <f>IF('EIA Imports'!$E1485=$A$1,'EIA Imports'!C1485,"")</f>
        <v/>
      </c>
      <c r="D1485">
        <f>IF('EIA Imports'!$E1485=$A$1,'EIA Imports'!D1485,"")</f>
        <v/>
      </c>
    </row>
    <row r="1486" spans="1:4">
      <c r="A1486">
        <f>IF('EIA Imports'!$E1486=$A$1,'EIA Imports'!A1486,"")</f>
        <v/>
      </c>
      <c r="C1486">
        <f>IF('EIA Imports'!$E1486=$A$1,'EIA Imports'!C1486,"")</f>
        <v/>
      </c>
      <c r="D1486">
        <f>IF('EIA Imports'!$E1486=$A$1,'EIA Imports'!D1486,"")</f>
        <v/>
      </c>
    </row>
    <row r="1487" spans="1:4">
      <c r="A1487">
        <f>IF('EIA Imports'!$E1487=$A$1,'EIA Imports'!A1487,"")</f>
        <v/>
      </c>
      <c r="C1487">
        <f>IF('EIA Imports'!$E1487=$A$1,'EIA Imports'!C1487,"")</f>
        <v/>
      </c>
      <c r="D1487">
        <f>IF('EIA Imports'!$E1487=$A$1,'EIA Imports'!D1487,"")</f>
        <v/>
      </c>
    </row>
    <row r="1488" spans="1:4">
      <c r="A1488">
        <f>IF('EIA Imports'!$E1488=$A$1,'EIA Imports'!A1488,"")</f>
        <v/>
      </c>
      <c r="C1488">
        <f>IF('EIA Imports'!$E1488=$A$1,'EIA Imports'!C1488,"")</f>
        <v/>
      </c>
      <c r="D1488">
        <f>IF('EIA Imports'!$E1488=$A$1,'EIA Imports'!D1488,"")</f>
        <v/>
      </c>
    </row>
    <row r="1489" spans="1:4">
      <c r="A1489">
        <f>IF('EIA Imports'!$E1489=$A$1,'EIA Imports'!A1489,"")</f>
        <v/>
      </c>
      <c r="C1489">
        <f>IF('EIA Imports'!$E1489=$A$1,'EIA Imports'!C1489,"")</f>
        <v/>
      </c>
      <c r="D1489">
        <f>IF('EIA Imports'!$E1489=$A$1,'EIA Imports'!D1489,"")</f>
        <v/>
      </c>
    </row>
    <row r="1490" spans="1:4">
      <c r="A1490">
        <f>IF('EIA Imports'!$E1490=$A$1,'EIA Imports'!A1490,"")</f>
        <v/>
      </c>
      <c r="C1490">
        <f>IF('EIA Imports'!$E1490=$A$1,'EIA Imports'!C1490,"")</f>
        <v/>
      </c>
      <c r="D1490">
        <f>IF('EIA Imports'!$E1490=$A$1,'EIA Imports'!D1490,"")</f>
        <v/>
      </c>
    </row>
    <row r="1491" spans="1:4">
      <c r="A1491">
        <f>IF('EIA Imports'!$E1491=$A$1,'EIA Imports'!A1491,"")</f>
        <v/>
      </c>
      <c r="C1491">
        <f>IF('EIA Imports'!$E1491=$A$1,'EIA Imports'!C1491,"")</f>
        <v/>
      </c>
      <c r="D1491">
        <f>IF('EIA Imports'!$E1491=$A$1,'EIA Imports'!D1491,"")</f>
        <v/>
      </c>
    </row>
    <row r="1492" spans="1:4">
      <c r="A1492">
        <f>IF('EIA Imports'!$E1492=$A$1,'EIA Imports'!A1492,"")</f>
        <v/>
      </c>
      <c r="C1492">
        <f>IF('EIA Imports'!$E1492=$A$1,'EIA Imports'!C1492,"")</f>
        <v/>
      </c>
      <c r="D1492">
        <f>IF('EIA Imports'!$E1492=$A$1,'EIA Imports'!D1492,"")</f>
        <v/>
      </c>
    </row>
    <row r="1493" spans="1:4">
      <c r="A1493">
        <f>IF('EIA Imports'!$E1493=$A$1,'EIA Imports'!A1493,"")</f>
        <v/>
      </c>
      <c r="C1493">
        <f>IF('EIA Imports'!$E1493=$A$1,'EIA Imports'!C1493,"")</f>
        <v/>
      </c>
      <c r="D1493">
        <f>IF('EIA Imports'!$E1493=$A$1,'EIA Imports'!D1493,"")</f>
        <v/>
      </c>
    </row>
    <row r="1494" spans="1:4">
      <c r="A1494">
        <f>IF('EIA Imports'!$E1494=$A$1,'EIA Imports'!A1494,"")</f>
        <v/>
      </c>
      <c r="C1494">
        <f>IF('EIA Imports'!$E1494=$A$1,'EIA Imports'!C1494,"")</f>
        <v/>
      </c>
      <c r="D1494">
        <f>IF('EIA Imports'!$E1494=$A$1,'EIA Imports'!D1494,"")</f>
        <v/>
      </c>
    </row>
    <row r="1495" spans="1:4">
      <c r="A1495">
        <f>IF('EIA Imports'!$E1495=$A$1,'EIA Imports'!A1495,"")</f>
        <v/>
      </c>
      <c r="C1495">
        <f>IF('EIA Imports'!$E1495=$A$1,'EIA Imports'!C1495,"")</f>
        <v/>
      </c>
      <c r="D1495">
        <f>IF('EIA Imports'!$E1495=$A$1,'EIA Imports'!D1495,"")</f>
        <v/>
      </c>
    </row>
    <row r="1496" spans="1:4">
      <c r="A1496">
        <f>IF('EIA Imports'!$E1496=$A$1,'EIA Imports'!A1496,"")</f>
        <v/>
      </c>
      <c r="C1496">
        <f>IF('EIA Imports'!$E1496=$A$1,'EIA Imports'!C1496,"")</f>
        <v/>
      </c>
      <c r="D1496">
        <f>IF('EIA Imports'!$E1496=$A$1,'EIA Imports'!D1496,"")</f>
        <v/>
      </c>
    </row>
    <row r="1497" spans="1:4">
      <c r="A1497">
        <f>IF('EIA Imports'!$E1497=$A$1,'EIA Imports'!A1497,"")</f>
        <v/>
      </c>
      <c r="C1497">
        <f>IF('EIA Imports'!$E1497=$A$1,'EIA Imports'!C1497,"")</f>
        <v/>
      </c>
      <c r="D1497">
        <f>IF('EIA Imports'!$E1497=$A$1,'EIA Imports'!D1497,"")</f>
        <v/>
      </c>
    </row>
    <row r="1498" spans="1:4">
      <c r="A1498">
        <f>IF('EIA Imports'!$E1498=$A$1,'EIA Imports'!A1498,"")</f>
        <v/>
      </c>
      <c r="C1498">
        <f>IF('EIA Imports'!$E1498=$A$1,'EIA Imports'!C1498,"")</f>
        <v/>
      </c>
      <c r="D1498">
        <f>IF('EIA Imports'!$E1498=$A$1,'EIA Imports'!D1498,"")</f>
        <v/>
      </c>
    </row>
    <row r="1499" spans="1:4">
      <c r="A1499">
        <f>IF('EIA Imports'!$E1499=$A$1,'EIA Imports'!A1499,"")</f>
        <v/>
      </c>
      <c r="C1499">
        <f>IF('EIA Imports'!$E1499=$A$1,'EIA Imports'!C1499,"")</f>
        <v/>
      </c>
      <c r="D1499">
        <f>IF('EIA Imports'!$E1499=$A$1,'EIA Imports'!D1499,"")</f>
        <v/>
      </c>
    </row>
    <row r="1500" spans="1:4">
      <c r="A1500">
        <f>IF('EIA Imports'!$E1500=$A$1,'EIA Imports'!A1500,"")</f>
        <v/>
      </c>
      <c r="C1500">
        <f>IF('EIA Imports'!$E1500=$A$1,'EIA Imports'!C1500,"")</f>
        <v/>
      </c>
      <c r="D1500">
        <f>IF('EIA Imports'!$E1500=$A$1,'EIA Imports'!D1500,"")</f>
        <v/>
      </c>
    </row>
    <row r="1501" spans="1:4">
      <c r="A1501">
        <f>IF('EIA Imports'!$E1501=$A$1,'EIA Imports'!A1501,"")</f>
        <v/>
      </c>
      <c r="C1501">
        <f>IF('EIA Imports'!$E1501=$A$1,'EIA Imports'!C1501,"")</f>
        <v/>
      </c>
      <c r="D1501">
        <f>IF('EIA Imports'!$E1501=$A$1,'EIA Imports'!D1501,"")</f>
        <v/>
      </c>
    </row>
    <row r="1502" spans="1:4">
      <c r="A1502">
        <f>IF('EIA Imports'!$E1502=$A$1,'EIA Imports'!A1502,"")</f>
        <v/>
      </c>
      <c r="C1502">
        <f>IF('EIA Imports'!$E1502=$A$1,'EIA Imports'!C1502,"")</f>
        <v/>
      </c>
      <c r="D1502">
        <f>IF('EIA Imports'!$E1502=$A$1,'EIA Imports'!D1502,"")</f>
        <v/>
      </c>
    </row>
    <row r="1503" spans="1:4">
      <c r="A1503">
        <f>IF('EIA Imports'!$E1503=$A$1,'EIA Imports'!A1503,"")</f>
        <v/>
      </c>
      <c r="C1503">
        <f>IF('EIA Imports'!$E1503=$A$1,'EIA Imports'!C1503,"")</f>
        <v/>
      </c>
      <c r="D1503">
        <f>IF('EIA Imports'!$E1503=$A$1,'EIA Imports'!D1503,"")</f>
        <v/>
      </c>
    </row>
    <row r="1504" spans="1:4">
      <c r="A1504">
        <f>IF('EIA Imports'!$E1504=$A$1,'EIA Imports'!A1504,"")</f>
        <v/>
      </c>
      <c r="C1504">
        <f>IF('EIA Imports'!$E1504=$A$1,'EIA Imports'!C1504,"")</f>
        <v/>
      </c>
      <c r="D1504">
        <f>IF('EIA Imports'!$E1504=$A$1,'EIA Imports'!D1504,"")</f>
        <v/>
      </c>
    </row>
    <row r="1505" spans="1:4">
      <c r="A1505">
        <f>IF('EIA Imports'!$E1505=$A$1,'EIA Imports'!A1505,"")</f>
        <v/>
      </c>
      <c r="C1505">
        <f>IF('EIA Imports'!$E1505=$A$1,'EIA Imports'!C1505,"")</f>
        <v/>
      </c>
      <c r="D1505">
        <f>IF('EIA Imports'!$E1505=$A$1,'EIA Imports'!D1505,"")</f>
        <v/>
      </c>
    </row>
    <row r="1506" spans="1:4">
      <c r="A1506">
        <f>IF('EIA Imports'!$E1506=$A$1,'EIA Imports'!A1506,"")</f>
        <v/>
      </c>
      <c r="C1506">
        <f>IF('EIA Imports'!$E1506=$A$1,'EIA Imports'!C1506,"")</f>
        <v/>
      </c>
      <c r="D1506">
        <f>IF('EIA Imports'!$E1506=$A$1,'EIA Imports'!D1506,"")</f>
        <v/>
      </c>
    </row>
    <row r="1507" spans="1:4">
      <c r="A1507">
        <f>IF('EIA Imports'!$E1507=$A$1,'EIA Imports'!A1507,"")</f>
        <v/>
      </c>
      <c r="C1507">
        <f>IF('EIA Imports'!$E1507=$A$1,'EIA Imports'!C1507,"")</f>
        <v/>
      </c>
      <c r="D1507">
        <f>IF('EIA Imports'!$E1507=$A$1,'EIA Imports'!D1507,"")</f>
        <v/>
      </c>
    </row>
    <row r="1508" spans="1:4">
      <c r="A1508">
        <f>IF('EIA Imports'!$E1508=$A$1,'EIA Imports'!A1508,"")</f>
        <v/>
      </c>
      <c r="C1508">
        <f>IF('EIA Imports'!$E1508=$A$1,'EIA Imports'!C1508,"")</f>
        <v/>
      </c>
      <c r="D1508">
        <f>IF('EIA Imports'!$E1508=$A$1,'EIA Imports'!D1508,"")</f>
        <v/>
      </c>
    </row>
    <row r="1509" spans="1:4">
      <c r="A1509">
        <f>IF('EIA Imports'!$E1509=$A$1,'EIA Imports'!A1509,"")</f>
        <v/>
      </c>
      <c r="C1509">
        <f>IF('EIA Imports'!$E1509=$A$1,'EIA Imports'!C1509,"")</f>
        <v/>
      </c>
      <c r="D1509">
        <f>IF('EIA Imports'!$E1509=$A$1,'EIA Imports'!D1509,"")</f>
        <v/>
      </c>
    </row>
    <row r="1510" spans="1:4">
      <c r="A1510">
        <f>IF('EIA Imports'!$E1510=$A$1,'EIA Imports'!A1510,"")</f>
        <v/>
      </c>
      <c r="C1510">
        <f>IF('EIA Imports'!$E1510=$A$1,'EIA Imports'!C1510,"")</f>
        <v/>
      </c>
      <c r="D1510">
        <f>IF('EIA Imports'!$E1510=$A$1,'EIA Imports'!D1510,"")</f>
        <v/>
      </c>
    </row>
    <row r="1511" spans="1:4">
      <c r="A1511">
        <f>IF('EIA Imports'!$E1511=$A$1,'EIA Imports'!A1511,"")</f>
        <v/>
      </c>
      <c r="C1511">
        <f>IF('EIA Imports'!$E1511=$A$1,'EIA Imports'!C1511,"")</f>
        <v/>
      </c>
      <c r="D1511">
        <f>IF('EIA Imports'!$E1511=$A$1,'EIA Imports'!D1511,"")</f>
        <v/>
      </c>
    </row>
    <row r="1512" spans="1:4">
      <c r="A1512">
        <f>IF('EIA Imports'!$E1512=$A$1,'EIA Imports'!A1512,"")</f>
        <v/>
      </c>
      <c r="C1512">
        <f>IF('EIA Imports'!$E1512=$A$1,'EIA Imports'!C1512,"")</f>
        <v/>
      </c>
      <c r="D1512">
        <f>IF('EIA Imports'!$E1512=$A$1,'EIA Imports'!D1512,"")</f>
        <v/>
      </c>
    </row>
    <row r="1513" spans="1:4">
      <c r="A1513">
        <f>IF('EIA Imports'!$E1513=$A$1,'EIA Imports'!A1513,"")</f>
        <v/>
      </c>
      <c r="C1513">
        <f>IF('EIA Imports'!$E1513=$A$1,'EIA Imports'!C1513,"")</f>
        <v/>
      </c>
      <c r="D1513">
        <f>IF('EIA Imports'!$E1513=$A$1,'EIA Imports'!D1513,"")</f>
        <v/>
      </c>
    </row>
    <row r="1514" spans="1:4">
      <c r="A1514">
        <f>IF('EIA Imports'!$E1514=$A$1,'EIA Imports'!A1514,"")</f>
        <v/>
      </c>
      <c r="C1514">
        <f>IF('EIA Imports'!$E1514=$A$1,'EIA Imports'!C1514,"")</f>
        <v/>
      </c>
      <c r="D1514">
        <f>IF('EIA Imports'!$E1514=$A$1,'EIA Imports'!D1514,"")</f>
        <v/>
      </c>
    </row>
    <row r="1515" spans="1:4">
      <c r="A1515">
        <f>IF('EIA Imports'!$E1515=$A$1,'EIA Imports'!A1515,"")</f>
        <v/>
      </c>
      <c r="C1515">
        <f>IF('EIA Imports'!$E1515=$A$1,'EIA Imports'!C1515,"")</f>
        <v/>
      </c>
      <c r="D1515">
        <f>IF('EIA Imports'!$E1515=$A$1,'EIA Imports'!D1515,"")</f>
        <v/>
      </c>
    </row>
    <row r="1516" spans="1:4">
      <c r="A1516">
        <f>IF('EIA Imports'!$E1516=$A$1,'EIA Imports'!A1516,"")</f>
        <v/>
      </c>
      <c r="C1516">
        <f>IF('EIA Imports'!$E1516=$A$1,'EIA Imports'!C1516,"")</f>
        <v/>
      </c>
      <c r="D1516">
        <f>IF('EIA Imports'!$E1516=$A$1,'EIA Imports'!D1516,"")</f>
        <v/>
      </c>
    </row>
    <row r="1517" spans="1:4">
      <c r="A1517">
        <f>IF('EIA Imports'!$E1517=$A$1,'EIA Imports'!A1517,"")</f>
        <v/>
      </c>
      <c r="C1517">
        <f>IF('EIA Imports'!$E1517=$A$1,'EIA Imports'!C1517,"")</f>
        <v/>
      </c>
      <c r="D1517">
        <f>IF('EIA Imports'!$E1517=$A$1,'EIA Imports'!D1517,"")</f>
        <v/>
      </c>
    </row>
    <row r="1518" spans="1:4">
      <c r="A1518">
        <f>IF('EIA Imports'!$E1518=$A$1,'EIA Imports'!A1518,"")</f>
        <v/>
      </c>
      <c r="C1518">
        <f>IF('EIA Imports'!$E1518=$A$1,'EIA Imports'!C1518,"")</f>
        <v/>
      </c>
      <c r="D1518">
        <f>IF('EIA Imports'!$E1518=$A$1,'EIA Imports'!D1518,"")</f>
        <v/>
      </c>
    </row>
    <row r="1519" spans="1:4">
      <c r="A1519">
        <f>IF('EIA Imports'!$E1519=$A$1,'EIA Imports'!A1519,"")</f>
        <v/>
      </c>
      <c r="C1519">
        <f>IF('EIA Imports'!$E1519=$A$1,'EIA Imports'!C1519,"")</f>
        <v/>
      </c>
      <c r="D1519">
        <f>IF('EIA Imports'!$E1519=$A$1,'EIA Imports'!D1519,"")</f>
        <v/>
      </c>
    </row>
    <row r="1520" spans="1:4">
      <c r="A1520">
        <f>IF('EIA Imports'!$E1520=$A$1,'EIA Imports'!A1520,"")</f>
        <v/>
      </c>
      <c r="C1520">
        <f>IF('EIA Imports'!$E1520=$A$1,'EIA Imports'!C1520,"")</f>
        <v/>
      </c>
      <c r="D1520">
        <f>IF('EIA Imports'!$E1520=$A$1,'EIA Imports'!D1520,"")</f>
        <v/>
      </c>
    </row>
    <row r="1521" spans="1:4">
      <c r="A1521">
        <f>IF('EIA Imports'!$E1521=$A$1,'EIA Imports'!A1521,"")</f>
        <v/>
      </c>
      <c r="C1521">
        <f>IF('EIA Imports'!$E1521=$A$1,'EIA Imports'!C1521,"")</f>
        <v/>
      </c>
      <c r="D1521">
        <f>IF('EIA Imports'!$E1521=$A$1,'EIA Imports'!D1521,"")</f>
        <v/>
      </c>
    </row>
    <row r="1522" spans="1:4">
      <c r="A1522">
        <f>IF('EIA Imports'!$E1522=$A$1,'EIA Imports'!A1522,"")</f>
        <v/>
      </c>
      <c r="C1522">
        <f>IF('EIA Imports'!$E1522=$A$1,'EIA Imports'!C1522,"")</f>
        <v/>
      </c>
      <c r="D1522">
        <f>IF('EIA Imports'!$E1522=$A$1,'EIA Imports'!D1522,"")</f>
        <v/>
      </c>
    </row>
    <row r="1523" spans="1:4">
      <c r="A1523">
        <f>IF('EIA Imports'!$E1523=$A$1,'EIA Imports'!A1523,"")</f>
        <v/>
      </c>
      <c r="C1523">
        <f>IF('EIA Imports'!$E1523=$A$1,'EIA Imports'!C1523,"")</f>
        <v/>
      </c>
      <c r="D1523">
        <f>IF('EIA Imports'!$E1523=$A$1,'EIA Imports'!D1523,"")</f>
        <v/>
      </c>
    </row>
    <row r="1524" spans="1:4">
      <c r="A1524">
        <f>IF('EIA Imports'!$E1524=$A$1,'EIA Imports'!A1524,"")</f>
        <v/>
      </c>
      <c r="C1524">
        <f>IF('EIA Imports'!$E1524=$A$1,'EIA Imports'!C1524,"")</f>
        <v/>
      </c>
      <c r="D1524">
        <f>IF('EIA Imports'!$E1524=$A$1,'EIA Imports'!D1524,"")</f>
        <v/>
      </c>
    </row>
    <row r="1525" spans="1:4">
      <c r="A1525">
        <f>IF('EIA Imports'!$E1525=$A$1,'EIA Imports'!A1525,"")</f>
        <v/>
      </c>
      <c r="C1525">
        <f>IF('EIA Imports'!$E1525=$A$1,'EIA Imports'!C1525,"")</f>
        <v/>
      </c>
      <c r="D1525">
        <f>IF('EIA Imports'!$E1525=$A$1,'EIA Imports'!D1525,"")</f>
        <v/>
      </c>
    </row>
    <row r="1526" spans="1:4">
      <c r="A1526">
        <f>IF('EIA Imports'!$E1526=$A$1,'EIA Imports'!A1526,"")</f>
        <v/>
      </c>
      <c r="C1526">
        <f>IF('EIA Imports'!$E1526=$A$1,'EIA Imports'!C1526,"")</f>
        <v/>
      </c>
      <c r="D1526">
        <f>IF('EIA Imports'!$E1526=$A$1,'EIA Imports'!D1526,"")</f>
        <v/>
      </c>
    </row>
    <row r="1527" spans="1:4">
      <c r="A1527">
        <f>IF('EIA Imports'!$E1527=$A$1,'EIA Imports'!A1527,"")</f>
        <v/>
      </c>
      <c r="C1527">
        <f>IF('EIA Imports'!$E1527=$A$1,'EIA Imports'!C1527,"")</f>
        <v/>
      </c>
      <c r="D1527">
        <f>IF('EIA Imports'!$E1527=$A$1,'EIA Imports'!D1527,"")</f>
        <v/>
      </c>
    </row>
    <row r="1528" spans="1:4">
      <c r="A1528">
        <f>IF('EIA Imports'!$E1528=$A$1,'EIA Imports'!A1528,"")</f>
        <v/>
      </c>
      <c r="C1528">
        <f>IF('EIA Imports'!$E1528=$A$1,'EIA Imports'!C1528,"")</f>
        <v/>
      </c>
      <c r="D1528">
        <f>IF('EIA Imports'!$E1528=$A$1,'EIA Imports'!D1528,"")</f>
        <v/>
      </c>
    </row>
    <row r="1529" spans="1:4">
      <c r="A1529">
        <f>IF('EIA Imports'!$E1529=$A$1,'EIA Imports'!A1529,"")</f>
        <v/>
      </c>
      <c r="C1529">
        <f>IF('EIA Imports'!$E1529=$A$1,'EIA Imports'!C1529,"")</f>
        <v/>
      </c>
      <c r="D1529">
        <f>IF('EIA Imports'!$E1529=$A$1,'EIA Imports'!D1529,"")</f>
        <v/>
      </c>
    </row>
    <row r="1530" spans="1:4">
      <c r="A1530">
        <f>IF('EIA Imports'!$E1530=$A$1,'EIA Imports'!A1530,"")</f>
        <v/>
      </c>
      <c r="C1530">
        <f>IF('EIA Imports'!$E1530=$A$1,'EIA Imports'!C1530,"")</f>
        <v/>
      </c>
      <c r="D1530">
        <f>IF('EIA Imports'!$E1530=$A$1,'EIA Imports'!D1530,"")</f>
        <v/>
      </c>
    </row>
    <row r="1531" spans="1:4">
      <c r="A1531">
        <f>IF('EIA Imports'!$E1531=$A$1,'EIA Imports'!A1531,"")</f>
        <v/>
      </c>
      <c r="C1531">
        <f>IF('EIA Imports'!$E1531=$A$1,'EIA Imports'!C1531,"")</f>
        <v/>
      </c>
      <c r="D1531">
        <f>IF('EIA Imports'!$E1531=$A$1,'EIA Imports'!D1531,"")</f>
        <v/>
      </c>
    </row>
    <row r="1532" spans="1:4">
      <c r="A1532">
        <f>IF('EIA Imports'!$E1532=$A$1,'EIA Imports'!A1532,"")</f>
        <v/>
      </c>
      <c r="C1532">
        <f>IF('EIA Imports'!$E1532=$A$1,'EIA Imports'!C1532,"")</f>
        <v/>
      </c>
      <c r="D1532">
        <f>IF('EIA Imports'!$E1532=$A$1,'EIA Imports'!D1532,"")</f>
        <v/>
      </c>
    </row>
    <row r="1533" spans="1:4">
      <c r="A1533">
        <f>IF('EIA Imports'!$E1533=$A$1,'EIA Imports'!A1533,"")</f>
        <v/>
      </c>
      <c r="C1533">
        <f>IF('EIA Imports'!$E1533=$A$1,'EIA Imports'!C1533,"")</f>
        <v/>
      </c>
      <c r="D1533">
        <f>IF('EIA Imports'!$E1533=$A$1,'EIA Imports'!D1533,"")</f>
        <v/>
      </c>
    </row>
    <row r="1534" spans="1:4">
      <c r="A1534">
        <f>IF('EIA Imports'!$E1534=$A$1,'EIA Imports'!A1534,"")</f>
        <v/>
      </c>
      <c r="C1534">
        <f>IF('EIA Imports'!$E1534=$A$1,'EIA Imports'!C1534,"")</f>
        <v/>
      </c>
      <c r="D1534">
        <f>IF('EIA Imports'!$E1534=$A$1,'EIA Imports'!D1534,"")</f>
        <v/>
      </c>
    </row>
    <row r="1535" spans="1:4">
      <c r="A1535">
        <f>IF('EIA Imports'!$E1535=$A$1,'EIA Imports'!A1535,"")</f>
        <v/>
      </c>
      <c r="C1535">
        <f>IF('EIA Imports'!$E1535=$A$1,'EIA Imports'!C1535,"")</f>
        <v/>
      </c>
      <c r="D1535">
        <f>IF('EIA Imports'!$E1535=$A$1,'EIA Imports'!D1535,"")</f>
        <v/>
      </c>
    </row>
    <row r="1536" spans="1:4">
      <c r="A1536">
        <f>IF('EIA Imports'!$E1536=$A$1,'EIA Imports'!A1536,"")</f>
        <v/>
      </c>
      <c r="C1536">
        <f>IF('EIA Imports'!$E1536=$A$1,'EIA Imports'!C1536,"")</f>
        <v/>
      </c>
      <c r="D1536">
        <f>IF('EIA Imports'!$E1536=$A$1,'EIA Imports'!D1536,"")</f>
        <v/>
      </c>
    </row>
    <row r="1537" spans="1:4">
      <c r="A1537">
        <f>IF('EIA Imports'!$E1537=$A$1,'EIA Imports'!A1537,"")</f>
        <v/>
      </c>
      <c r="C1537">
        <f>IF('EIA Imports'!$E1537=$A$1,'EIA Imports'!C1537,"")</f>
        <v/>
      </c>
      <c r="D1537">
        <f>IF('EIA Imports'!$E1537=$A$1,'EIA Imports'!D1537,"")</f>
        <v/>
      </c>
    </row>
    <row r="1538" spans="1:4">
      <c r="A1538">
        <f>IF('EIA Imports'!$E1538=$A$1,'EIA Imports'!A1538,"")</f>
        <v/>
      </c>
      <c r="C1538">
        <f>IF('EIA Imports'!$E1538=$A$1,'EIA Imports'!C1538,"")</f>
        <v/>
      </c>
      <c r="D1538">
        <f>IF('EIA Imports'!$E1538=$A$1,'EIA Imports'!D1538,"")</f>
        <v/>
      </c>
    </row>
    <row r="1539" spans="1:4">
      <c r="A1539">
        <f>IF('EIA Imports'!$E1539=$A$1,'EIA Imports'!A1539,"")</f>
        <v/>
      </c>
      <c r="C1539">
        <f>IF('EIA Imports'!$E1539=$A$1,'EIA Imports'!C1539,"")</f>
        <v/>
      </c>
      <c r="D1539">
        <f>IF('EIA Imports'!$E1539=$A$1,'EIA Imports'!D1539,"")</f>
        <v/>
      </c>
    </row>
    <row r="1540" spans="1:4">
      <c r="A1540">
        <f>IF('EIA Imports'!$E1540=$A$1,'EIA Imports'!A1540,"")</f>
        <v/>
      </c>
      <c r="C1540">
        <f>IF('EIA Imports'!$E1540=$A$1,'EIA Imports'!C1540,"")</f>
        <v/>
      </c>
      <c r="D1540">
        <f>IF('EIA Imports'!$E1540=$A$1,'EIA Imports'!D1540,"")</f>
        <v/>
      </c>
    </row>
    <row r="1541" spans="1:4">
      <c r="A1541">
        <f>IF('EIA Imports'!$E1541=$A$1,'EIA Imports'!A1541,"")</f>
        <v/>
      </c>
      <c r="C1541">
        <f>IF('EIA Imports'!$E1541=$A$1,'EIA Imports'!C1541,"")</f>
        <v/>
      </c>
      <c r="D1541">
        <f>IF('EIA Imports'!$E1541=$A$1,'EIA Imports'!D1541,"")</f>
        <v/>
      </c>
    </row>
    <row r="1542" spans="1:4">
      <c r="A1542">
        <f>IF('EIA Imports'!$E1542=$A$1,'EIA Imports'!A1542,"")</f>
        <v/>
      </c>
      <c r="C1542">
        <f>IF('EIA Imports'!$E1542=$A$1,'EIA Imports'!C1542,"")</f>
        <v/>
      </c>
      <c r="D1542">
        <f>IF('EIA Imports'!$E1542=$A$1,'EIA Imports'!D1542,"")</f>
        <v/>
      </c>
    </row>
    <row r="1543" spans="1:4">
      <c r="A1543">
        <f>IF('EIA Imports'!$E1543=$A$1,'EIA Imports'!A1543,"")</f>
        <v/>
      </c>
      <c r="C1543">
        <f>IF('EIA Imports'!$E1543=$A$1,'EIA Imports'!C1543,"")</f>
        <v/>
      </c>
      <c r="D1543">
        <f>IF('EIA Imports'!$E1543=$A$1,'EIA Imports'!D1543,"")</f>
        <v/>
      </c>
    </row>
    <row r="1544" spans="1:4">
      <c r="A1544">
        <f>IF('EIA Imports'!$E1544=$A$1,'EIA Imports'!A1544,"")</f>
        <v/>
      </c>
      <c r="C1544">
        <f>IF('EIA Imports'!$E1544=$A$1,'EIA Imports'!C1544,"")</f>
        <v/>
      </c>
      <c r="D1544">
        <f>IF('EIA Imports'!$E1544=$A$1,'EIA Imports'!D1544,"")</f>
        <v/>
      </c>
    </row>
    <row r="1545" spans="1:4">
      <c r="A1545">
        <f>IF('EIA Imports'!$E1545=$A$1,'EIA Imports'!A1545,"")</f>
        <v/>
      </c>
      <c r="C1545">
        <f>IF('EIA Imports'!$E1545=$A$1,'EIA Imports'!C1545,"")</f>
        <v/>
      </c>
      <c r="D1545">
        <f>IF('EIA Imports'!$E1545=$A$1,'EIA Imports'!D1545,"")</f>
        <v/>
      </c>
    </row>
    <row r="1546" spans="1:4">
      <c r="A1546">
        <f>IF('EIA Imports'!$E1546=$A$1,'EIA Imports'!A1546,"")</f>
        <v/>
      </c>
      <c r="C1546">
        <f>IF('EIA Imports'!$E1546=$A$1,'EIA Imports'!C1546,"")</f>
        <v/>
      </c>
      <c r="D1546">
        <f>IF('EIA Imports'!$E1546=$A$1,'EIA Imports'!D1546,"")</f>
        <v/>
      </c>
    </row>
    <row r="1547" spans="1:4">
      <c r="A1547">
        <f>IF('EIA Imports'!$E1547=$A$1,'EIA Imports'!A1547,"")</f>
        <v/>
      </c>
      <c r="C1547">
        <f>IF('EIA Imports'!$E1547=$A$1,'EIA Imports'!C1547,"")</f>
        <v/>
      </c>
      <c r="D1547">
        <f>IF('EIA Imports'!$E1547=$A$1,'EIA Imports'!D1547,"")</f>
        <v/>
      </c>
    </row>
    <row r="1548" spans="1:4">
      <c r="A1548">
        <f>IF('EIA Imports'!$E1548=$A$1,'EIA Imports'!A1548,"")</f>
        <v/>
      </c>
      <c r="C1548">
        <f>IF('EIA Imports'!$E1548=$A$1,'EIA Imports'!C1548,"")</f>
        <v/>
      </c>
      <c r="D1548">
        <f>IF('EIA Imports'!$E1548=$A$1,'EIA Imports'!D1548,"")</f>
        <v/>
      </c>
    </row>
    <row r="1549" spans="1:4">
      <c r="A1549">
        <f>IF('EIA Imports'!$E1549=$A$1,'EIA Imports'!A1549,"")</f>
        <v/>
      </c>
      <c r="C1549">
        <f>IF('EIA Imports'!$E1549=$A$1,'EIA Imports'!C1549,"")</f>
        <v/>
      </c>
      <c r="D1549">
        <f>IF('EIA Imports'!$E1549=$A$1,'EIA Imports'!D1549,"")</f>
        <v/>
      </c>
    </row>
    <row r="1550" spans="1:4">
      <c r="A1550">
        <f>IF('EIA Imports'!$E1550=$A$1,'EIA Imports'!A1550,"")</f>
        <v/>
      </c>
      <c r="C1550">
        <f>IF('EIA Imports'!$E1550=$A$1,'EIA Imports'!C1550,"")</f>
        <v/>
      </c>
      <c r="D1550">
        <f>IF('EIA Imports'!$E1550=$A$1,'EIA Imports'!D1550,"")</f>
        <v/>
      </c>
    </row>
    <row r="1551" spans="1:4">
      <c r="A1551">
        <f>IF('EIA Imports'!$E1551=$A$1,'EIA Imports'!A1551,"")</f>
        <v/>
      </c>
      <c r="C1551">
        <f>IF('EIA Imports'!$E1551=$A$1,'EIA Imports'!C1551,"")</f>
        <v/>
      </c>
      <c r="D1551">
        <f>IF('EIA Imports'!$E1551=$A$1,'EIA Imports'!D1551,"")</f>
        <v/>
      </c>
    </row>
    <row r="1552" spans="1:4">
      <c r="A1552">
        <f>IF('EIA Imports'!$E1552=$A$1,'EIA Imports'!A1552,"")</f>
        <v/>
      </c>
      <c r="C1552">
        <f>IF('EIA Imports'!$E1552=$A$1,'EIA Imports'!C1552,"")</f>
        <v/>
      </c>
      <c r="D1552">
        <f>IF('EIA Imports'!$E1552=$A$1,'EIA Imports'!D1552,"")</f>
        <v/>
      </c>
    </row>
    <row r="1553" spans="1:4">
      <c r="A1553">
        <f>IF('EIA Imports'!$E1553=$A$1,'EIA Imports'!A1553,"")</f>
        <v/>
      </c>
      <c r="C1553">
        <f>IF('EIA Imports'!$E1553=$A$1,'EIA Imports'!C1553,"")</f>
        <v/>
      </c>
      <c r="D1553">
        <f>IF('EIA Imports'!$E1553=$A$1,'EIA Imports'!D1553,"")</f>
        <v/>
      </c>
    </row>
    <row r="1554" spans="1:4">
      <c r="A1554">
        <f>IF('EIA Imports'!$E1554=$A$1,'EIA Imports'!A1554,"")</f>
        <v/>
      </c>
      <c r="C1554">
        <f>IF('EIA Imports'!$E1554=$A$1,'EIA Imports'!C1554,"")</f>
        <v/>
      </c>
      <c r="D1554">
        <f>IF('EIA Imports'!$E1554=$A$1,'EIA Imports'!D1554,"")</f>
        <v/>
      </c>
    </row>
    <row r="1555" spans="1:4">
      <c r="A1555">
        <f>IF('EIA Imports'!$E1555=$A$1,'EIA Imports'!A1555,"")</f>
        <v/>
      </c>
      <c r="C1555">
        <f>IF('EIA Imports'!$E1555=$A$1,'EIA Imports'!C1555,"")</f>
        <v/>
      </c>
      <c r="D1555">
        <f>IF('EIA Imports'!$E1555=$A$1,'EIA Imports'!D1555,"")</f>
        <v/>
      </c>
    </row>
    <row r="1556" spans="1:4">
      <c r="A1556">
        <f>IF('EIA Imports'!$E1556=$A$1,'EIA Imports'!A1556,"")</f>
        <v/>
      </c>
      <c r="C1556">
        <f>IF('EIA Imports'!$E1556=$A$1,'EIA Imports'!C1556,"")</f>
        <v/>
      </c>
      <c r="D1556">
        <f>IF('EIA Imports'!$E1556=$A$1,'EIA Imports'!D1556,"")</f>
        <v/>
      </c>
    </row>
    <row r="1557" spans="1:4">
      <c r="A1557">
        <f>IF('EIA Imports'!$E1557=$A$1,'EIA Imports'!A1557,"")</f>
        <v/>
      </c>
      <c r="C1557">
        <f>IF('EIA Imports'!$E1557=$A$1,'EIA Imports'!C1557,"")</f>
        <v/>
      </c>
      <c r="D1557">
        <f>IF('EIA Imports'!$E1557=$A$1,'EIA Imports'!D1557,"")</f>
        <v/>
      </c>
    </row>
    <row r="1558" spans="1:4">
      <c r="A1558">
        <f>IF('EIA Imports'!$E1558=$A$1,'EIA Imports'!A1558,"")</f>
        <v/>
      </c>
      <c r="C1558">
        <f>IF('EIA Imports'!$E1558=$A$1,'EIA Imports'!C1558,"")</f>
        <v/>
      </c>
      <c r="D1558">
        <f>IF('EIA Imports'!$E1558=$A$1,'EIA Imports'!D1558,"")</f>
        <v/>
      </c>
    </row>
    <row r="1559" spans="1:4">
      <c r="A1559">
        <f>IF('EIA Imports'!$E1559=$A$1,'EIA Imports'!A1559,"")</f>
        <v/>
      </c>
      <c r="C1559">
        <f>IF('EIA Imports'!$E1559=$A$1,'EIA Imports'!C1559,"")</f>
        <v/>
      </c>
      <c r="D1559">
        <f>IF('EIA Imports'!$E1559=$A$1,'EIA Imports'!D1559,"")</f>
        <v/>
      </c>
    </row>
    <row r="1560" spans="1:4">
      <c r="A1560">
        <f>IF('EIA Imports'!$E1560=$A$1,'EIA Imports'!A1560,"")</f>
        <v/>
      </c>
      <c r="C1560">
        <f>IF('EIA Imports'!$E1560=$A$1,'EIA Imports'!C1560,"")</f>
        <v/>
      </c>
      <c r="D1560">
        <f>IF('EIA Imports'!$E1560=$A$1,'EIA Imports'!D1560,"")</f>
        <v/>
      </c>
    </row>
    <row r="1561" spans="1:4">
      <c r="A1561">
        <f>IF('EIA Imports'!$E1561=$A$1,'EIA Imports'!A1561,"")</f>
        <v/>
      </c>
      <c r="C1561">
        <f>IF('EIA Imports'!$E1561=$A$1,'EIA Imports'!C1561,"")</f>
        <v/>
      </c>
      <c r="D1561">
        <f>IF('EIA Imports'!$E1561=$A$1,'EIA Imports'!D1561,"")</f>
        <v/>
      </c>
    </row>
    <row r="1562" spans="1:4">
      <c r="A1562">
        <f>IF('EIA Imports'!$E1562=$A$1,'EIA Imports'!A1562,"")</f>
        <v/>
      </c>
      <c r="C1562">
        <f>IF('EIA Imports'!$E1562=$A$1,'EIA Imports'!C1562,"")</f>
        <v/>
      </c>
      <c r="D1562">
        <f>IF('EIA Imports'!$E1562=$A$1,'EIA Imports'!D1562,"")</f>
        <v/>
      </c>
    </row>
    <row r="1563" spans="1:4">
      <c r="A1563">
        <f>IF('EIA Imports'!$E1563=$A$1,'EIA Imports'!A1563,"")</f>
        <v/>
      </c>
      <c r="C1563">
        <f>IF('EIA Imports'!$E1563=$A$1,'EIA Imports'!C1563,"")</f>
        <v/>
      </c>
      <c r="D1563">
        <f>IF('EIA Imports'!$E1563=$A$1,'EIA Imports'!D1563,"")</f>
        <v/>
      </c>
    </row>
    <row r="1564" spans="1:4">
      <c r="A1564">
        <f>IF('EIA Imports'!$E1564=$A$1,'EIA Imports'!A1564,"")</f>
        <v/>
      </c>
      <c r="C1564">
        <f>IF('EIA Imports'!$E1564=$A$1,'EIA Imports'!C1564,"")</f>
        <v/>
      </c>
      <c r="D1564">
        <f>IF('EIA Imports'!$E1564=$A$1,'EIA Imports'!D1564,"")</f>
        <v/>
      </c>
    </row>
    <row r="1565" spans="1:4">
      <c r="A1565">
        <f>IF('EIA Imports'!$E1565=$A$1,'EIA Imports'!A1565,"")</f>
        <v/>
      </c>
      <c r="C1565">
        <f>IF('EIA Imports'!$E1565=$A$1,'EIA Imports'!C1565,"")</f>
        <v/>
      </c>
      <c r="D1565">
        <f>IF('EIA Imports'!$E1565=$A$1,'EIA Imports'!D1565,"")</f>
        <v/>
      </c>
    </row>
    <row r="1566" spans="1:4">
      <c r="A1566">
        <f>IF('EIA Imports'!$E1566=$A$1,'EIA Imports'!A1566,"")</f>
        <v/>
      </c>
      <c r="C1566">
        <f>IF('EIA Imports'!$E1566=$A$1,'EIA Imports'!C1566,"")</f>
        <v/>
      </c>
      <c r="D1566">
        <f>IF('EIA Imports'!$E1566=$A$1,'EIA Imports'!D1566,"")</f>
        <v/>
      </c>
    </row>
    <row r="1567" spans="1:4">
      <c r="A1567">
        <f>IF('EIA Imports'!$E1567=$A$1,'EIA Imports'!A1567,"")</f>
        <v/>
      </c>
      <c r="C1567">
        <f>IF('EIA Imports'!$E1567=$A$1,'EIA Imports'!C1567,"")</f>
        <v/>
      </c>
      <c r="D1567">
        <f>IF('EIA Imports'!$E1567=$A$1,'EIA Imports'!D1567,"")</f>
        <v/>
      </c>
    </row>
    <row r="1568" spans="1:4">
      <c r="A1568">
        <f>IF('EIA Imports'!$E1568=$A$1,'EIA Imports'!A1568,"")</f>
        <v/>
      </c>
      <c r="C1568">
        <f>IF('EIA Imports'!$E1568=$A$1,'EIA Imports'!C1568,"")</f>
        <v/>
      </c>
      <c r="D1568">
        <f>IF('EIA Imports'!$E1568=$A$1,'EIA Imports'!D1568,"")</f>
        <v/>
      </c>
    </row>
    <row r="1569" spans="1:4">
      <c r="A1569">
        <f>IF('EIA Imports'!$E1569=$A$1,'EIA Imports'!A1569,"")</f>
        <v/>
      </c>
      <c r="C1569">
        <f>IF('EIA Imports'!$E1569=$A$1,'EIA Imports'!C1569,"")</f>
        <v/>
      </c>
      <c r="D1569">
        <f>IF('EIA Imports'!$E1569=$A$1,'EIA Imports'!D1569,"")</f>
        <v/>
      </c>
    </row>
    <row r="1570" spans="1:4">
      <c r="A1570">
        <f>IF('EIA Imports'!$E1570=$A$1,'EIA Imports'!A1570,"")</f>
        <v/>
      </c>
      <c r="C1570">
        <f>IF('EIA Imports'!$E1570=$A$1,'EIA Imports'!C1570,"")</f>
        <v/>
      </c>
      <c r="D1570">
        <f>IF('EIA Imports'!$E1570=$A$1,'EIA Imports'!D1570,"")</f>
        <v/>
      </c>
    </row>
    <row r="1571" spans="1:4">
      <c r="A1571">
        <f>IF('EIA Imports'!$E1571=$A$1,'EIA Imports'!A1571,"")</f>
        <v/>
      </c>
      <c r="C1571">
        <f>IF('EIA Imports'!$E1571=$A$1,'EIA Imports'!C1571,"")</f>
        <v/>
      </c>
      <c r="D1571">
        <f>IF('EIA Imports'!$E1571=$A$1,'EIA Imports'!D1571,"")</f>
        <v/>
      </c>
    </row>
    <row r="1572" spans="1:4">
      <c r="A1572">
        <f>IF('EIA Imports'!$E1572=$A$1,'EIA Imports'!A1572,"")</f>
        <v/>
      </c>
      <c r="C1572">
        <f>IF('EIA Imports'!$E1572=$A$1,'EIA Imports'!C1572,"")</f>
        <v/>
      </c>
      <c r="D1572">
        <f>IF('EIA Imports'!$E1572=$A$1,'EIA Imports'!D1572,"")</f>
        <v/>
      </c>
    </row>
    <row r="1573" spans="1:4">
      <c r="A1573">
        <f>IF('EIA Imports'!$E1573=$A$1,'EIA Imports'!A1573,"")</f>
        <v/>
      </c>
      <c r="C1573">
        <f>IF('EIA Imports'!$E1573=$A$1,'EIA Imports'!C1573,"")</f>
        <v/>
      </c>
      <c r="D1573">
        <f>IF('EIA Imports'!$E1573=$A$1,'EIA Imports'!D1573,"")</f>
        <v/>
      </c>
    </row>
    <row r="1574" spans="1:4">
      <c r="A1574">
        <f>IF('EIA Imports'!$E1574=$A$1,'EIA Imports'!A1574,"")</f>
        <v/>
      </c>
      <c r="C1574">
        <f>IF('EIA Imports'!$E1574=$A$1,'EIA Imports'!C1574,"")</f>
        <v/>
      </c>
      <c r="D1574">
        <f>IF('EIA Imports'!$E1574=$A$1,'EIA Imports'!D1574,"")</f>
        <v/>
      </c>
    </row>
    <row r="1575" spans="1:4">
      <c r="A1575">
        <f>IF('EIA Imports'!$E1575=$A$1,'EIA Imports'!A1575,"")</f>
        <v/>
      </c>
      <c r="C1575">
        <f>IF('EIA Imports'!$E1575=$A$1,'EIA Imports'!C1575,"")</f>
        <v/>
      </c>
      <c r="D1575">
        <f>IF('EIA Imports'!$E1575=$A$1,'EIA Imports'!D1575,"")</f>
        <v/>
      </c>
    </row>
    <row r="1576" spans="1:4">
      <c r="A1576">
        <f>IF('EIA Imports'!$E1576=$A$1,'EIA Imports'!A1576,"")</f>
        <v/>
      </c>
      <c r="C1576">
        <f>IF('EIA Imports'!$E1576=$A$1,'EIA Imports'!C1576,"")</f>
        <v/>
      </c>
      <c r="D1576">
        <f>IF('EIA Imports'!$E1576=$A$1,'EIA Imports'!D1576,"")</f>
        <v/>
      </c>
    </row>
    <row r="1577" spans="1:4">
      <c r="A1577">
        <f>IF('EIA Imports'!$E1577=$A$1,'EIA Imports'!A1577,"")</f>
        <v/>
      </c>
      <c r="C1577">
        <f>IF('EIA Imports'!$E1577=$A$1,'EIA Imports'!C1577,"")</f>
        <v/>
      </c>
      <c r="D1577">
        <f>IF('EIA Imports'!$E1577=$A$1,'EIA Imports'!D1577,"")</f>
        <v/>
      </c>
    </row>
    <row r="1578" spans="1:4">
      <c r="A1578">
        <f>IF('EIA Imports'!$E1578=$A$1,'EIA Imports'!A1578,"")</f>
        <v/>
      </c>
      <c r="C1578">
        <f>IF('EIA Imports'!$E1578=$A$1,'EIA Imports'!C1578,"")</f>
        <v/>
      </c>
      <c r="D1578">
        <f>IF('EIA Imports'!$E1578=$A$1,'EIA Imports'!D1578,"")</f>
        <v/>
      </c>
    </row>
    <row r="1579" spans="1:4">
      <c r="A1579">
        <f>IF('EIA Imports'!$E1579=$A$1,'EIA Imports'!A1579,"")</f>
        <v/>
      </c>
      <c r="C1579">
        <f>IF('EIA Imports'!$E1579=$A$1,'EIA Imports'!C1579,"")</f>
        <v/>
      </c>
      <c r="D1579">
        <f>IF('EIA Imports'!$E1579=$A$1,'EIA Imports'!D1579,"")</f>
        <v/>
      </c>
    </row>
    <row r="1580" spans="1:4">
      <c r="A1580">
        <f>IF('EIA Imports'!$E1580=$A$1,'EIA Imports'!A1580,"")</f>
        <v/>
      </c>
      <c r="C1580">
        <f>IF('EIA Imports'!$E1580=$A$1,'EIA Imports'!C1580,"")</f>
        <v/>
      </c>
      <c r="D1580">
        <f>IF('EIA Imports'!$E1580=$A$1,'EIA Imports'!D1580,"")</f>
        <v/>
      </c>
    </row>
    <row r="1581" spans="1:4">
      <c r="A1581">
        <f>IF('EIA Imports'!$E1581=$A$1,'EIA Imports'!A1581,"")</f>
        <v/>
      </c>
      <c r="C1581">
        <f>IF('EIA Imports'!$E1581=$A$1,'EIA Imports'!C1581,"")</f>
        <v/>
      </c>
      <c r="D1581">
        <f>IF('EIA Imports'!$E1581=$A$1,'EIA Imports'!D1581,"")</f>
        <v/>
      </c>
    </row>
    <row r="1582" spans="1:4">
      <c r="A1582">
        <f>IF('EIA Imports'!$E1582=$A$1,'EIA Imports'!A1582,"")</f>
        <v/>
      </c>
      <c r="C1582">
        <f>IF('EIA Imports'!$E1582=$A$1,'EIA Imports'!C1582,"")</f>
        <v/>
      </c>
      <c r="D1582">
        <f>IF('EIA Imports'!$E1582=$A$1,'EIA Imports'!D1582,"")</f>
        <v/>
      </c>
    </row>
    <row r="1583" spans="1:4">
      <c r="A1583">
        <f>IF('EIA Imports'!$E1583=$A$1,'EIA Imports'!A1583,"")</f>
        <v/>
      </c>
      <c r="C1583">
        <f>IF('EIA Imports'!$E1583=$A$1,'EIA Imports'!C1583,"")</f>
        <v/>
      </c>
      <c r="D1583">
        <f>IF('EIA Imports'!$E1583=$A$1,'EIA Imports'!D1583,"")</f>
        <v/>
      </c>
    </row>
    <row r="1584" spans="1:4">
      <c r="A1584">
        <f>IF('EIA Imports'!$E1584=$A$1,'EIA Imports'!A1584,"")</f>
        <v/>
      </c>
      <c r="C1584">
        <f>IF('EIA Imports'!$E1584=$A$1,'EIA Imports'!C1584,"")</f>
        <v/>
      </c>
      <c r="D1584">
        <f>IF('EIA Imports'!$E1584=$A$1,'EIA Imports'!D1584,"")</f>
        <v/>
      </c>
    </row>
    <row r="1585" spans="1:4">
      <c r="A1585">
        <f>IF('EIA Imports'!$E1585=$A$1,'EIA Imports'!A1585,"")</f>
        <v/>
      </c>
      <c r="C1585">
        <f>IF('EIA Imports'!$E1585=$A$1,'EIA Imports'!C1585,"")</f>
        <v/>
      </c>
      <c r="D1585">
        <f>IF('EIA Imports'!$E1585=$A$1,'EIA Imports'!D1585,"")</f>
        <v/>
      </c>
    </row>
    <row r="1586" spans="1:4">
      <c r="A1586">
        <f>IF('EIA Imports'!$E1586=$A$1,'EIA Imports'!A1586,"")</f>
        <v/>
      </c>
      <c r="C1586">
        <f>IF('EIA Imports'!$E1586=$A$1,'EIA Imports'!C1586,"")</f>
        <v/>
      </c>
      <c r="D1586">
        <f>IF('EIA Imports'!$E1586=$A$1,'EIA Imports'!D1586,"")</f>
        <v/>
      </c>
    </row>
    <row r="1587" spans="1:4">
      <c r="A1587">
        <f>IF('EIA Imports'!$E1587=$A$1,'EIA Imports'!A1587,"")</f>
        <v/>
      </c>
      <c r="C1587">
        <f>IF('EIA Imports'!$E1587=$A$1,'EIA Imports'!C1587,"")</f>
        <v/>
      </c>
      <c r="D1587">
        <f>IF('EIA Imports'!$E1587=$A$1,'EIA Imports'!D1587,"")</f>
        <v/>
      </c>
    </row>
    <row r="1588" spans="1:4">
      <c r="A1588">
        <f>IF('EIA Imports'!$E1588=$A$1,'EIA Imports'!A1588,"")</f>
        <v/>
      </c>
      <c r="C1588">
        <f>IF('EIA Imports'!$E1588=$A$1,'EIA Imports'!C1588,"")</f>
        <v/>
      </c>
      <c r="D1588">
        <f>IF('EIA Imports'!$E1588=$A$1,'EIA Imports'!D1588,"")</f>
        <v/>
      </c>
    </row>
    <row r="1589" spans="1:4">
      <c r="A1589">
        <f>IF('EIA Imports'!$E1589=$A$1,'EIA Imports'!A1589,"")</f>
        <v/>
      </c>
      <c r="C1589">
        <f>IF('EIA Imports'!$E1589=$A$1,'EIA Imports'!C1589,"")</f>
        <v/>
      </c>
      <c r="D1589">
        <f>IF('EIA Imports'!$E1589=$A$1,'EIA Imports'!D1589,"")</f>
        <v/>
      </c>
    </row>
    <row r="1590" spans="1:4">
      <c r="A1590">
        <f>IF('EIA Imports'!$E1590=$A$1,'EIA Imports'!A1590,"")</f>
        <v/>
      </c>
      <c r="C1590">
        <f>IF('EIA Imports'!$E1590=$A$1,'EIA Imports'!C1590,"")</f>
        <v/>
      </c>
      <c r="D1590">
        <f>IF('EIA Imports'!$E1590=$A$1,'EIA Imports'!D1590,"")</f>
        <v/>
      </c>
    </row>
    <row r="1591" spans="1:4">
      <c r="A1591">
        <f>IF('EIA Imports'!$E1591=$A$1,'EIA Imports'!A1591,"")</f>
        <v/>
      </c>
      <c r="C1591">
        <f>IF('EIA Imports'!$E1591=$A$1,'EIA Imports'!C1591,"")</f>
        <v/>
      </c>
      <c r="D1591">
        <f>IF('EIA Imports'!$E1591=$A$1,'EIA Imports'!D1591,"")</f>
        <v/>
      </c>
    </row>
    <row r="1592" spans="1:4">
      <c r="A1592">
        <f>IF('EIA Imports'!$E1592=$A$1,'EIA Imports'!A1592,"")</f>
        <v/>
      </c>
      <c r="C1592">
        <f>IF('EIA Imports'!$E1592=$A$1,'EIA Imports'!C1592,"")</f>
        <v/>
      </c>
      <c r="D1592">
        <f>IF('EIA Imports'!$E1592=$A$1,'EIA Imports'!D1592,"")</f>
        <v/>
      </c>
    </row>
    <row r="1593" spans="1:4">
      <c r="A1593">
        <f>IF('EIA Imports'!$E1593=$A$1,'EIA Imports'!A1593,"")</f>
        <v/>
      </c>
      <c r="C1593">
        <f>IF('EIA Imports'!$E1593=$A$1,'EIA Imports'!C1593,"")</f>
        <v/>
      </c>
      <c r="D1593">
        <f>IF('EIA Imports'!$E1593=$A$1,'EIA Imports'!D1593,"")</f>
        <v/>
      </c>
    </row>
    <row r="1594" spans="1:4">
      <c r="A1594">
        <f>IF('EIA Imports'!$E1594=$A$1,'EIA Imports'!A1594,"")</f>
        <v/>
      </c>
      <c r="C1594">
        <f>IF('EIA Imports'!$E1594=$A$1,'EIA Imports'!C1594,"")</f>
        <v/>
      </c>
      <c r="D1594">
        <f>IF('EIA Imports'!$E1594=$A$1,'EIA Imports'!D1594,"")</f>
        <v/>
      </c>
    </row>
    <row r="1595" spans="1:4">
      <c r="A1595">
        <f>IF('EIA Imports'!$E1595=$A$1,'EIA Imports'!A1595,"")</f>
        <v/>
      </c>
      <c r="C1595">
        <f>IF('EIA Imports'!$E1595=$A$1,'EIA Imports'!C1595,"")</f>
        <v/>
      </c>
      <c r="D1595">
        <f>IF('EIA Imports'!$E1595=$A$1,'EIA Imports'!D1595,"")</f>
        <v/>
      </c>
    </row>
    <row r="1596" spans="1:4">
      <c r="A1596">
        <f>IF('EIA Imports'!$E1596=$A$1,'EIA Imports'!A1596,"")</f>
        <v/>
      </c>
      <c r="C1596">
        <f>IF('EIA Imports'!$E1596=$A$1,'EIA Imports'!C1596,"")</f>
        <v/>
      </c>
      <c r="D1596">
        <f>IF('EIA Imports'!$E1596=$A$1,'EIA Imports'!D1596,"")</f>
        <v/>
      </c>
    </row>
    <row r="1597" spans="1:4">
      <c r="A1597">
        <f>IF('EIA Imports'!$E1597=$A$1,'EIA Imports'!A1597,"")</f>
        <v/>
      </c>
      <c r="C1597">
        <f>IF('EIA Imports'!$E1597=$A$1,'EIA Imports'!C1597,"")</f>
        <v/>
      </c>
      <c r="D1597">
        <f>IF('EIA Imports'!$E1597=$A$1,'EIA Imports'!D1597,"")</f>
        <v/>
      </c>
    </row>
    <row r="1598" spans="1:4">
      <c r="A1598">
        <f>IF('EIA Imports'!$E1598=$A$1,'EIA Imports'!A1598,"")</f>
        <v/>
      </c>
      <c r="C1598">
        <f>IF('EIA Imports'!$E1598=$A$1,'EIA Imports'!C1598,"")</f>
        <v/>
      </c>
      <c r="D1598">
        <f>IF('EIA Imports'!$E1598=$A$1,'EIA Imports'!D1598,"")</f>
        <v/>
      </c>
    </row>
    <row r="1599" spans="1:4">
      <c r="A1599">
        <f>IF('EIA Imports'!$E1599=$A$1,'EIA Imports'!A1599,"")</f>
        <v/>
      </c>
      <c r="C1599">
        <f>IF('EIA Imports'!$E1599=$A$1,'EIA Imports'!C1599,"")</f>
        <v/>
      </c>
      <c r="D1599">
        <f>IF('EIA Imports'!$E1599=$A$1,'EIA Imports'!D1599,"")</f>
        <v/>
      </c>
    </row>
    <row r="1600" spans="1:4">
      <c r="A1600">
        <f>IF('EIA Imports'!$E1600=$A$1,'EIA Imports'!A1600,"")</f>
        <v/>
      </c>
      <c r="C1600">
        <f>IF('EIA Imports'!$E1600=$A$1,'EIA Imports'!C1600,"")</f>
        <v/>
      </c>
      <c r="D1600">
        <f>IF('EIA Imports'!$E1600=$A$1,'EIA Imports'!D1600,"")</f>
        <v/>
      </c>
    </row>
    <row r="1601" spans="1:4">
      <c r="A1601">
        <f>IF('EIA Imports'!$E1601=$A$1,'EIA Imports'!A1601,"")</f>
        <v/>
      </c>
      <c r="C1601">
        <f>IF('EIA Imports'!$E1601=$A$1,'EIA Imports'!C1601,"")</f>
        <v/>
      </c>
      <c r="D1601">
        <f>IF('EIA Imports'!$E1601=$A$1,'EIA Imports'!D1601,"")</f>
        <v/>
      </c>
    </row>
    <row r="1602" spans="1:4">
      <c r="A1602">
        <f>IF('EIA Imports'!$E1602=$A$1,'EIA Imports'!A1602,"")</f>
        <v/>
      </c>
      <c r="C1602">
        <f>IF('EIA Imports'!$E1602=$A$1,'EIA Imports'!C1602,"")</f>
        <v/>
      </c>
      <c r="D1602">
        <f>IF('EIA Imports'!$E1602=$A$1,'EIA Imports'!D1602,"")</f>
        <v/>
      </c>
    </row>
    <row r="1603" spans="1:4">
      <c r="A1603">
        <f>IF('EIA Imports'!$E1603=$A$1,'EIA Imports'!A1603,"")</f>
        <v/>
      </c>
      <c r="C1603">
        <f>IF('EIA Imports'!$E1603=$A$1,'EIA Imports'!C1603,"")</f>
        <v/>
      </c>
      <c r="D1603">
        <f>IF('EIA Imports'!$E1603=$A$1,'EIA Imports'!D1603,"")</f>
        <v/>
      </c>
    </row>
    <row r="1604" spans="1:4">
      <c r="A1604">
        <f>IF('EIA Imports'!$E1604=$A$1,'EIA Imports'!A1604,"")</f>
        <v/>
      </c>
      <c r="C1604">
        <f>IF('EIA Imports'!$E1604=$A$1,'EIA Imports'!C1604,"")</f>
        <v/>
      </c>
      <c r="D1604">
        <f>IF('EIA Imports'!$E1604=$A$1,'EIA Imports'!D1604,"")</f>
        <v/>
      </c>
    </row>
    <row r="1605" spans="1:4">
      <c r="A1605">
        <f>IF('EIA Imports'!$E1605=$A$1,'EIA Imports'!A1605,"")</f>
        <v/>
      </c>
      <c r="C1605">
        <f>IF('EIA Imports'!$E1605=$A$1,'EIA Imports'!C1605,"")</f>
        <v/>
      </c>
      <c r="D1605">
        <f>IF('EIA Imports'!$E1605=$A$1,'EIA Imports'!D1605,"")</f>
        <v/>
      </c>
    </row>
    <row r="1606" spans="1:4">
      <c r="A1606">
        <f>IF('EIA Imports'!$E1606=$A$1,'EIA Imports'!A1606,"")</f>
        <v/>
      </c>
      <c r="C1606">
        <f>IF('EIA Imports'!$E1606=$A$1,'EIA Imports'!C1606,"")</f>
        <v/>
      </c>
      <c r="D1606">
        <f>IF('EIA Imports'!$E1606=$A$1,'EIA Imports'!D1606,"")</f>
        <v/>
      </c>
    </row>
    <row r="1607" spans="1:4">
      <c r="A1607">
        <f>IF('EIA Imports'!$E1607=$A$1,'EIA Imports'!A1607,"")</f>
        <v/>
      </c>
      <c r="C1607">
        <f>IF('EIA Imports'!$E1607=$A$1,'EIA Imports'!C1607,"")</f>
        <v/>
      </c>
      <c r="D1607">
        <f>IF('EIA Imports'!$E1607=$A$1,'EIA Imports'!D1607,"")</f>
        <v/>
      </c>
    </row>
    <row r="1608" spans="1:4">
      <c r="A1608">
        <f>IF('EIA Imports'!$E1608=$A$1,'EIA Imports'!A1608,"")</f>
        <v/>
      </c>
      <c r="C1608">
        <f>IF('EIA Imports'!$E1608=$A$1,'EIA Imports'!C1608,"")</f>
        <v/>
      </c>
      <c r="D1608">
        <f>IF('EIA Imports'!$E1608=$A$1,'EIA Imports'!D1608,"")</f>
        <v/>
      </c>
    </row>
    <row r="1609" spans="1:4">
      <c r="A1609">
        <f>IF('EIA Imports'!$E1609=$A$1,'EIA Imports'!A1609,"")</f>
        <v/>
      </c>
      <c r="C1609">
        <f>IF('EIA Imports'!$E1609=$A$1,'EIA Imports'!C1609,"")</f>
        <v/>
      </c>
      <c r="D1609">
        <f>IF('EIA Imports'!$E1609=$A$1,'EIA Imports'!D1609,"")</f>
        <v/>
      </c>
    </row>
    <row r="1610" spans="1:4">
      <c r="A1610">
        <f>IF('EIA Imports'!$E1610=$A$1,'EIA Imports'!A1610,"")</f>
        <v/>
      </c>
      <c r="C1610">
        <f>IF('EIA Imports'!$E1610=$A$1,'EIA Imports'!C1610,"")</f>
        <v/>
      </c>
      <c r="D1610">
        <f>IF('EIA Imports'!$E1610=$A$1,'EIA Imports'!D1610,"")</f>
        <v/>
      </c>
    </row>
    <row r="1611" spans="1:4">
      <c r="A1611">
        <f>IF('EIA Imports'!$E1611=$A$1,'EIA Imports'!A1611,"")</f>
        <v/>
      </c>
      <c r="C1611">
        <f>IF('EIA Imports'!$E1611=$A$1,'EIA Imports'!C1611,"")</f>
        <v/>
      </c>
      <c r="D1611">
        <f>IF('EIA Imports'!$E1611=$A$1,'EIA Imports'!D1611,"")</f>
        <v/>
      </c>
    </row>
    <row r="1612" spans="1:4">
      <c r="A1612">
        <f>IF('EIA Imports'!$E1612=$A$1,'EIA Imports'!A1612,"")</f>
        <v/>
      </c>
      <c r="C1612">
        <f>IF('EIA Imports'!$E1612=$A$1,'EIA Imports'!C1612,"")</f>
        <v/>
      </c>
      <c r="D1612">
        <f>IF('EIA Imports'!$E1612=$A$1,'EIA Imports'!D1612,"")</f>
        <v/>
      </c>
    </row>
    <row r="1613" spans="1:4">
      <c r="A1613">
        <f>IF('EIA Imports'!$E1613=$A$1,'EIA Imports'!A1613,"")</f>
        <v/>
      </c>
      <c r="C1613">
        <f>IF('EIA Imports'!$E1613=$A$1,'EIA Imports'!C1613,"")</f>
        <v/>
      </c>
      <c r="D1613">
        <f>IF('EIA Imports'!$E1613=$A$1,'EIA Imports'!D1613,"")</f>
        <v/>
      </c>
    </row>
    <row r="1614" spans="1:4">
      <c r="A1614">
        <f>IF('EIA Imports'!$E1614=$A$1,'EIA Imports'!A1614,"")</f>
        <v/>
      </c>
      <c r="C1614">
        <f>IF('EIA Imports'!$E1614=$A$1,'EIA Imports'!C1614,"")</f>
        <v/>
      </c>
      <c r="D1614">
        <f>IF('EIA Imports'!$E1614=$A$1,'EIA Imports'!D1614,"")</f>
        <v/>
      </c>
    </row>
    <row r="1615" spans="1:4">
      <c r="A1615">
        <f>IF('EIA Imports'!$E1615=$A$1,'EIA Imports'!A1615,"")</f>
        <v/>
      </c>
      <c r="C1615">
        <f>IF('EIA Imports'!$E1615=$A$1,'EIA Imports'!C1615,"")</f>
        <v/>
      </c>
      <c r="D1615">
        <f>IF('EIA Imports'!$E1615=$A$1,'EIA Imports'!D1615,"")</f>
        <v/>
      </c>
    </row>
    <row r="1616" spans="1:4">
      <c r="A1616">
        <f>IF('EIA Imports'!$E1616=$A$1,'EIA Imports'!A1616,"")</f>
        <v/>
      </c>
      <c r="C1616">
        <f>IF('EIA Imports'!$E1616=$A$1,'EIA Imports'!C1616,"")</f>
        <v/>
      </c>
      <c r="D1616">
        <f>IF('EIA Imports'!$E1616=$A$1,'EIA Imports'!D1616,"")</f>
        <v/>
      </c>
    </row>
    <row r="1617" spans="1:4">
      <c r="A1617">
        <f>IF('EIA Imports'!$E1617=$A$1,'EIA Imports'!A1617,"")</f>
        <v/>
      </c>
      <c r="C1617">
        <f>IF('EIA Imports'!$E1617=$A$1,'EIA Imports'!C1617,"")</f>
        <v/>
      </c>
      <c r="D1617">
        <f>IF('EIA Imports'!$E1617=$A$1,'EIA Imports'!D1617,"")</f>
        <v/>
      </c>
    </row>
    <row r="1618" spans="1:4">
      <c r="A1618">
        <f>IF('EIA Imports'!$E1618=$A$1,'EIA Imports'!A1618,"")</f>
        <v/>
      </c>
      <c r="C1618">
        <f>IF('EIA Imports'!$E1618=$A$1,'EIA Imports'!C1618,"")</f>
        <v/>
      </c>
      <c r="D1618">
        <f>IF('EIA Imports'!$E1618=$A$1,'EIA Imports'!D1618,"")</f>
        <v/>
      </c>
    </row>
    <row r="1619" spans="1:4">
      <c r="A1619">
        <f>IF('EIA Imports'!$E1619=$A$1,'EIA Imports'!A1619,"")</f>
        <v/>
      </c>
      <c r="C1619">
        <f>IF('EIA Imports'!$E1619=$A$1,'EIA Imports'!C1619,"")</f>
        <v/>
      </c>
      <c r="D1619">
        <f>IF('EIA Imports'!$E1619=$A$1,'EIA Imports'!D1619,"")</f>
        <v/>
      </c>
    </row>
    <row r="1620" spans="1:4">
      <c r="A1620">
        <f>IF('EIA Imports'!$E1620=$A$1,'EIA Imports'!A1620,"")</f>
        <v/>
      </c>
      <c r="C1620">
        <f>IF('EIA Imports'!$E1620=$A$1,'EIA Imports'!C1620,"")</f>
        <v/>
      </c>
      <c r="D1620">
        <f>IF('EIA Imports'!$E1620=$A$1,'EIA Imports'!D1620,"")</f>
        <v/>
      </c>
    </row>
    <row r="1621" spans="1:4">
      <c r="A1621">
        <f>IF('EIA Imports'!$E1621=$A$1,'EIA Imports'!A1621,"")</f>
        <v/>
      </c>
      <c r="C1621">
        <f>IF('EIA Imports'!$E1621=$A$1,'EIA Imports'!C1621,"")</f>
        <v/>
      </c>
      <c r="D1621">
        <f>IF('EIA Imports'!$E1621=$A$1,'EIA Imports'!D1621,"")</f>
        <v/>
      </c>
    </row>
    <row r="1622" spans="1:4">
      <c r="A1622">
        <f>IF('EIA Imports'!$E1622=$A$1,'EIA Imports'!A1622,"")</f>
        <v/>
      </c>
      <c r="C1622">
        <f>IF('EIA Imports'!$E1622=$A$1,'EIA Imports'!C1622,"")</f>
        <v/>
      </c>
      <c r="D1622">
        <f>IF('EIA Imports'!$E1622=$A$1,'EIA Imports'!D1622,"")</f>
        <v/>
      </c>
    </row>
    <row r="1623" spans="1:4">
      <c r="A1623">
        <f>IF('EIA Imports'!$E1623=$A$1,'EIA Imports'!A1623,"")</f>
        <v/>
      </c>
      <c r="C1623">
        <f>IF('EIA Imports'!$E1623=$A$1,'EIA Imports'!C1623,"")</f>
        <v/>
      </c>
      <c r="D1623">
        <f>IF('EIA Imports'!$E1623=$A$1,'EIA Imports'!D1623,"")</f>
        <v/>
      </c>
    </row>
    <row r="1624" spans="1:4">
      <c r="A1624">
        <f>IF('EIA Imports'!$E1624=$A$1,'EIA Imports'!A1624,"")</f>
        <v/>
      </c>
      <c r="C1624">
        <f>IF('EIA Imports'!$E1624=$A$1,'EIA Imports'!C1624,"")</f>
        <v/>
      </c>
      <c r="D1624">
        <f>IF('EIA Imports'!$E1624=$A$1,'EIA Imports'!D1624,"")</f>
        <v/>
      </c>
    </row>
    <row r="1625" spans="1:4">
      <c r="A1625">
        <f>IF('EIA Imports'!$E1625=$A$1,'EIA Imports'!A1625,"")</f>
        <v/>
      </c>
      <c r="C1625">
        <f>IF('EIA Imports'!$E1625=$A$1,'EIA Imports'!C1625,"")</f>
        <v/>
      </c>
      <c r="D1625">
        <f>IF('EIA Imports'!$E1625=$A$1,'EIA Imports'!D1625,"")</f>
        <v/>
      </c>
    </row>
    <row r="1626" spans="1:4">
      <c r="A1626">
        <f>IF('EIA Imports'!$E1626=$A$1,'EIA Imports'!A1626,"")</f>
        <v/>
      </c>
      <c r="C1626">
        <f>IF('EIA Imports'!$E1626=$A$1,'EIA Imports'!C1626,"")</f>
        <v/>
      </c>
      <c r="D1626">
        <f>IF('EIA Imports'!$E1626=$A$1,'EIA Imports'!D1626,"")</f>
        <v/>
      </c>
    </row>
    <row r="1627" spans="1:4">
      <c r="A1627">
        <f>IF('EIA Imports'!$E1627=$A$1,'EIA Imports'!A1627,"")</f>
        <v/>
      </c>
      <c r="C1627">
        <f>IF('EIA Imports'!$E1627=$A$1,'EIA Imports'!C1627,"")</f>
        <v/>
      </c>
      <c r="D1627">
        <f>IF('EIA Imports'!$E1627=$A$1,'EIA Imports'!D1627,"")</f>
        <v/>
      </c>
    </row>
    <row r="1628" spans="1:4">
      <c r="A1628">
        <f>IF('EIA Imports'!$E1628=$A$1,'EIA Imports'!A1628,"")</f>
        <v/>
      </c>
      <c r="C1628">
        <f>IF('EIA Imports'!$E1628=$A$1,'EIA Imports'!C1628,"")</f>
        <v/>
      </c>
      <c r="D1628">
        <f>IF('EIA Imports'!$E1628=$A$1,'EIA Imports'!D1628,"")</f>
        <v/>
      </c>
    </row>
    <row r="1629" spans="1:4">
      <c r="A1629">
        <f>IF('EIA Imports'!$E1629=$A$1,'EIA Imports'!A1629,"")</f>
        <v/>
      </c>
      <c r="C1629">
        <f>IF('EIA Imports'!$E1629=$A$1,'EIA Imports'!C1629,"")</f>
        <v/>
      </c>
      <c r="D1629">
        <f>IF('EIA Imports'!$E1629=$A$1,'EIA Imports'!D1629,"")</f>
        <v/>
      </c>
    </row>
    <row r="1630" spans="1:4">
      <c r="A1630">
        <f>IF('EIA Imports'!$E1630=$A$1,'EIA Imports'!A1630,"")</f>
        <v/>
      </c>
      <c r="C1630">
        <f>IF('EIA Imports'!$E1630=$A$1,'EIA Imports'!C1630,"")</f>
        <v/>
      </c>
      <c r="D1630">
        <f>IF('EIA Imports'!$E1630=$A$1,'EIA Imports'!D1630,"")</f>
        <v/>
      </c>
    </row>
    <row r="1631" spans="1:4">
      <c r="A1631">
        <f>IF('EIA Imports'!$E1631=$A$1,'EIA Imports'!A1631,"")</f>
        <v/>
      </c>
      <c r="C1631">
        <f>IF('EIA Imports'!$E1631=$A$1,'EIA Imports'!C1631,"")</f>
        <v/>
      </c>
      <c r="D1631">
        <f>IF('EIA Imports'!$E1631=$A$1,'EIA Imports'!D1631,"")</f>
        <v/>
      </c>
    </row>
    <row r="1632" spans="1:4">
      <c r="A1632">
        <f>IF('EIA Imports'!$E1632=$A$1,'EIA Imports'!A1632,"")</f>
        <v/>
      </c>
      <c r="C1632">
        <f>IF('EIA Imports'!$E1632=$A$1,'EIA Imports'!C1632,"")</f>
        <v/>
      </c>
      <c r="D1632">
        <f>IF('EIA Imports'!$E1632=$A$1,'EIA Imports'!D1632,"")</f>
        <v/>
      </c>
    </row>
    <row r="1633" spans="1:4">
      <c r="A1633">
        <f>IF('EIA Imports'!$E1633=$A$1,'EIA Imports'!A1633,"")</f>
        <v/>
      </c>
      <c r="C1633">
        <f>IF('EIA Imports'!$E1633=$A$1,'EIA Imports'!C1633,"")</f>
        <v/>
      </c>
      <c r="D1633">
        <f>IF('EIA Imports'!$E1633=$A$1,'EIA Imports'!D1633,"")</f>
        <v/>
      </c>
    </row>
    <row r="1634" spans="1:4">
      <c r="A1634">
        <f>IF('EIA Imports'!$E1634=$A$1,'EIA Imports'!A1634,"")</f>
        <v/>
      </c>
      <c r="C1634">
        <f>IF('EIA Imports'!$E1634=$A$1,'EIA Imports'!C1634,"")</f>
        <v/>
      </c>
      <c r="D1634">
        <f>IF('EIA Imports'!$E1634=$A$1,'EIA Imports'!D1634,"")</f>
        <v/>
      </c>
    </row>
    <row r="1635" spans="1:4">
      <c r="A1635">
        <f>IF('EIA Imports'!$E1635=$A$1,'EIA Imports'!A1635,"")</f>
        <v/>
      </c>
      <c r="C1635">
        <f>IF('EIA Imports'!$E1635=$A$1,'EIA Imports'!C1635,"")</f>
        <v/>
      </c>
      <c r="D1635">
        <f>IF('EIA Imports'!$E1635=$A$1,'EIA Imports'!D1635,"")</f>
        <v/>
      </c>
    </row>
    <row r="1636" spans="1:4">
      <c r="A1636">
        <f>IF('EIA Imports'!$E1636=$A$1,'EIA Imports'!A1636,"")</f>
        <v/>
      </c>
      <c r="C1636">
        <f>IF('EIA Imports'!$E1636=$A$1,'EIA Imports'!C1636,"")</f>
        <v/>
      </c>
      <c r="D1636">
        <f>IF('EIA Imports'!$E1636=$A$1,'EIA Imports'!D1636,"")</f>
        <v/>
      </c>
    </row>
    <row r="1637" spans="1:4">
      <c r="A1637">
        <f>IF('EIA Imports'!$E1637=$A$1,'EIA Imports'!A1637,"")</f>
        <v/>
      </c>
      <c r="C1637">
        <f>IF('EIA Imports'!$E1637=$A$1,'EIA Imports'!C1637,"")</f>
        <v/>
      </c>
      <c r="D1637">
        <f>IF('EIA Imports'!$E1637=$A$1,'EIA Imports'!D1637,"")</f>
        <v/>
      </c>
    </row>
    <row r="1638" spans="1:4">
      <c r="A1638">
        <f>IF('EIA Imports'!$E1638=$A$1,'EIA Imports'!A1638,"")</f>
        <v/>
      </c>
      <c r="C1638">
        <f>IF('EIA Imports'!$E1638=$A$1,'EIA Imports'!C1638,"")</f>
        <v/>
      </c>
      <c r="D1638">
        <f>IF('EIA Imports'!$E1638=$A$1,'EIA Imports'!D1638,"")</f>
        <v/>
      </c>
    </row>
    <row r="1639" spans="1:4">
      <c r="A1639">
        <f>IF('EIA Imports'!$E1639=$A$1,'EIA Imports'!A1639,"")</f>
        <v/>
      </c>
      <c r="C1639">
        <f>IF('EIA Imports'!$E1639=$A$1,'EIA Imports'!C1639,"")</f>
        <v/>
      </c>
      <c r="D1639">
        <f>IF('EIA Imports'!$E1639=$A$1,'EIA Imports'!D1639,"")</f>
        <v/>
      </c>
    </row>
    <row r="1640" spans="1:4">
      <c r="A1640">
        <f>IF('EIA Imports'!$E1640=$A$1,'EIA Imports'!A1640,"")</f>
        <v/>
      </c>
      <c r="C1640">
        <f>IF('EIA Imports'!$E1640=$A$1,'EIA Imports'!C1640,"")</f>
        <v/>
      </c>
      <c r="D1640">
        <f>IF('EIA Imports'!$E1640=$A$1,'EIA Imports'!D1640,"")</f>
        <v/>
      </c>
    </row>
    <row r="1641" spans="1:4">
      <c r="A1641">
        <f>IF('EIA Imports'!$E1641=$A$1,'EIA Imports'!A1641,"")</f>
        <v/>
      </c>
      <c r="C1641">
        <f>IF('EIA Imports'!$E1641=$A$1,'EIA Imports'!C1641,"")</f>
        <v/>
      </c>
      <c r="D1641">
        <f>IF('EIA Imports'!$E1641=$A$1,'EIA Imports'!D1641,"")</f>
        <v/>
      </c>
    </row>
    <row r="1642" spans="1:4">
      <c r="A1642">
        <f>IF('EIA Imports'!$E1642=$A$1,'EIA Imports'!A1642,"")</f>
        <v/>
      </c>
      <c r="C1642">
        <f>IF('EIA Imports'!$E1642=$A$1,'EIA Imports'!C1642,"")</f>
        <v/>
      </c>
      <c r="D1642">
        <f>IF('EIA Imports'!$E1642=$A$1,'EIA Imports'!D1642,"")</f>
        <v/>
      </c>
    </row>
    <row r="1643" spans="1:4">
      <c r="A1643">
        <f>IF('EIA Imports'!$E1643=$A$1,'EIA Imports'!A1643,"")</f>
        <v/>
      </c>
      <c r="C1643">
        <f>IF('EIA Imports'!$E1643=$A$1,'EIA Imports'!C1643,"")</f>
        <v/>
      </c>
      <c r="D1643">
        <f>IF('EIA Imports'!$E1643=$A$1,'EIA Imports'!D1643,"")</f>
        <v/>
      </c>
    </row>
    <row r="1644" spans="1:4">
      <c r="A1644">
        <f>IF('EIA Imports'!$E1644=$A$1,'EIA Imports'!A1644,"")</f>
        <v/>
      </c>
      <c r="C1644">
        <f>IF('EIA Imports'!$E1644=$A$1,'EIA Imports'!C1644,"")</f>
        <v/>
      </c>
      <c r="D1644">
        <f>IF('EIA Imports'!$E1644=$A$1,'EIA Imports'!D1644,"")</f>
        <v/>
      </c>
    </row>
    <row r="1645" spans="1:4">
      <c r="A1645">
        <f>IF('EIA Imports'!$E1645=$A$1,'EIA Imports'!A1645,"")</f>
        <v/>
      </c>
      <c r="C1645">
        <f>IF('EIA Imports'!$E1645=$A$1,'EIA Imports'!C1645,"")</f>
        <v/>
      </c>
      <c r="D1645">
        <f>IF('EIA Imports'!$E1645=$A$1,'EIA Imports'!D1645,"")</f>
        <v/>
      </c>
    </row>
    <row r="1646" spans="1:4">
      <c r="A1646">
        <f>IF('EIA Imports'!$E1646=$A$1,'EIA Imports'!A1646,"")</f>
        <v/>
      </c>
      <c r="C1646">
        <f>IF('EIA Imports'!$E1646=$A$1,'EIA Imports'!C1646,"")</f>
        <v/>
      </c>
      <c r="D1646">
        <f>IF('EIA Imports'!$E1646=$A$1,'EIA Imports'!D1646,"")</f>
        <v/>
      </c>
    </row>
    <row r="1647" spans="1:4">
      <c r="A1647">
        <f>IF('EIA Imports'!$E1647=$A$1,'EIA Imports'!A1647,"")</f>
        <v/>
      </c>
      <c r="C1647">
        <f>IF('EIA Imports'!$E1647=$A$1,'EIA Imports'!C1647,"")</f>
        <v/>
      </c>
      <c r="D1647">
        <f>IF('EIA Imports'!$E1647=$A$1,'EIA Imports'!D1647,"")</f>
        <v/>
      </c>
    </row>
    <row r="1648" spans="1:4">
      <c r="A1648">
        <f>IF('EIA Imports'!$E1648=$A$1,'EIA Imports'!A1648,"")</f>
        <v/>
      </c>
      <c r="C1648">
        <f>IF('EIA Imports'!$E1648=$A$1,'EIA Imports'!C1648,"")</f>
        <v/>
      </c>
      <c r="D1648">
        <f>IF('EIA Imports'!$E1648=$A$1,'EIA Imports'!D1648,"")</f>
        <v/>
      </c>
    </row>
    <row r="1649" spans="1:4">
      <c r="A1649">
        <f>IF('EIA Imports'!$E1649=$A$1,'EIA Imports'!A1649,"")</f>
        <v/>
      </c>
      <c r="C1649">
        <f>IF('EIA Imports'!$E1649=$A$1,'EIA Imports'!C1649,"")</f>
        <v/>
      </c>
      <c r="D1649">
        <f>IF('EIA Imports'!$E1649=$A$1,'EIA Imports'!D1649,"")</f>
        <v/>
      </c>
    </row>
    <row r="1650" spans="1:4">
      <c r="A1650">
        <f>IF('EIA Imports'!$E1650=$A$1,'EIA Imports'!A1650,"")</f>
        <v/>
      </c>
      <c r="C1650">
        <f>IF('EIA Imports'!$E1650=$A$1,'EIA Imports'!C1650,"")</f>
        <v/>
      </c>
      <c r="D1650">
        <f>IF('EIA Imports'!$E1650=$A$1,'EIA Imports'!D1650,"")</f>
        <v/>
      </c>
    </row>
    <row r="1651" spans="1:4">
      <c r="A1651">
        <f>IF('EIA Imports'!$E1651=$A$1,'EIA Imports'!A1651,"")</f>
        <v/>
      </c>
      <c r="C1651">
        <f>IF('EIA Imports'!$E1651=$A$1,'EIA Imports'!C1651,"")</f>
        <v/>
      </c>
      <c r="D1651">
        <f>IF('EIA Imports'!$E1651=$A$1,'EIA Imports'!D1651,"")</f>
        <v/>
      </c>
    </row>
    <row r="1652" spans="1:4">
      <c r="A1652">
        <f>IF('EIA Imports'!$E1652=$A$1,'EIA Imports'!A1652,"")</f>
        <v/>
      </c>
      <c r="C1652">
        <f>IF('EIA Imports'!$E1652=$A$1,'EIA Imports'!C1652,"")</f>
        <v/>
      </c>
      <c r="D1652">
        <f>IF('EIA Imports'!$E1652=$A$1,'EIA Imports'!D1652,"")</f>
        <v/>
      </c>
    </row>
    <row r="1653" spans="1:4">
      <c r="A1653">
        <f>IF('EIA Imports'!$E1653=$A$1,'EIA Imports'!A1653,"")</f>
        <v/>
      </c>
      <c r="C1653">
        <f>IF('EIA Imports'!$E1653=$A$1,'EIA Imports'!C1653,"")</f>
        <v/>
      </c>
      <c r="D1653">
        <f>IF('EIA Imports'!$E1653=$A$1,'EIA Imports'!D1653,"")</f>
        <v/>
      </c>
    </row>
    <row r="1654" spans="1:4">
      <c r="A1654">
        <f>IF('EIA Imports'!$E1654=$A$1,'EIA Imports'!A1654,"")</f>
        <v/>
      </c>
      <c r="C1654">
        <f>IF('EIA Imports'!$E1654=$A$1,'EIA Imports'!C1654,"")</f>
        <v/>
      </c>
      <c r="D1654">
        <f>IF('EIA Imports'!$E1654=$A$1,'EIA Imports'!D1654,"")</f>
        <v/>
      </c>
    </row>
    <row r="1655" spans="1:4">
      <c r="A1655">
        <f>IF('EIA Imports'!$E1655=$A$1,'EIA Imports'!A1655,"")</f>
        <v/>
      </c>
      <c r="C1655">
        <f>IF('EIA Imports'!$E1655=$A$1,'EIA Imports'!C1655,"")</f>
        <v/>
      </c>
      <c r="D1655">
        <f>IF('EIA Imports'!$E1655=$A$1,'EIA Imports'!D1655,"")</f>
        <v/>
      </c>
    </row>
    <row r="1656" spans="1:4">
      <c r="A1656">
        <f>IF('EIA Imports'!$E1656=$A$1,'EIA Imports'!A1656,"")</f>
        <v/>
      </c>
      <c r="C1656">
        <f>IF('EIA Imports'!$E1656=$A$1,'EIA Imports'!C1656,"")</f>
        <v/>
      </c>
      <c r="D1656">
        <f>IF('EIA Imports'!$E1656=$A$1,'EIA Imports'!D1656,"")</f>
        <v/>
      </c>
    </row>
    <row r="1657" spans="1:4">
      <c r="A1657">
        <f>IF('EIA Imports'!$E1657=$A$1,'EIA Imports'!A1657,"")</f>
        <v/>
      </c>
      <c r="C1657">
        <f>IF('EIA Imports'!$E1657=$A$1,'EIA Imports'!C1657,"")</f>
        <v/>
      </c>
      <c r="D1657">
        <f>IF('EIA Imports'!$E1657=$A$1,'EIA Imports'!D1657,"")</f>
        <v/>
      </c>
    </row>
    <row r="1658" spans="1:4">
      <c r="A1658">
        <f>IF('EIA Imports'!$E1658=$A$1,'EIA Imports'!A1658,"")</f>
        <v/>
      </c>
      <c r="C1658">
        <f>IF('EIA Imports'!$E1658=$A$1,'EIA Imports'!C1658,"")</f>
        <v/>
      </c>
      <c r="D1658">
        <f>IF('EIA Imports'!$E1658=$A$1,'EIA Imports'!D1658,"")</f>
        <v/>
      </c>
    </row>
    <row r="1659" spans="1:4">
      <c r="A1659">
        <f>IF('EIA Imports'!$E1659=$A$1,'EIA Imports'!A1659,"")</f>
        <v/>
      </c>
      <c r="C1659">
        <f>IF('EIA Imports'!$E1659=$A$1,'EIA Imports'!C1659,"")</f>
        <v/>
      </c>
      <c r="D1659">
        <f>IF('EIA Imports'!$E1659=$A$1,'EIA Imports'!D1659,"")</f>
        <v/>
      </c>
    </row>
    <row r="1660" spans="1:4">
      <c r="A1660">
        <f>IF('EIA Imports'!$E1660=$A$1,'EIA Imports'!A1660,"")</f>
        <v/>
      </c>
      <c r="C1660">
        <f>IF('EIA Imports'!$E1660=$A$1,'EIA Imports'!C1660,"")</f>
        <v/>
      </c>
      <c r="D1660">
        <f>IF('EIA Imports'!$E1660=$A$1,'EIA Imports'!D1660,"")</f>
        <v/>
      </c>
    </row>
    <row r="1661" spans="1:4">
      <c r="A1661">
        <f>IF('EIA Imports'!$E1661=$A$1,'EIA Imports'!A1661,"")</f>
        <v/>
      </c>
      <c r="C1661">
        <f>IF('EIA Imports'!$E1661=$A$1,'EIA Imports'!C1661,"")</f>
        <v/>
      </c>
      <c r="D1661">
        <f>IF('EIA Imports'!$E1661=$A$1,'EIA Imports'!D1661,"")</f>
        <v/>
      </c>
    </row>
    <row r="1662" spans="1:4">
      <c r="A1662">
        <f>IF('EIA Imports'!$E1662=$A$1,'EIA Imports'!A1662,"")</f>
        <v/>
      </c>
      <c r="C1662">
        <f>IF('EIA Imports'!$E1662=$A$1,'EIA Imports'!C1662,"")</f>
        <v/>
      </c>
      <c r="D1662">
        <f>IF('EIA Imports'!$E1662=$A$1,'EIA Imports'!D1662,"")</f>
        <v/>
      </c>
    </row>
    <row r="1663" spans="1:4">
      <c r="A1663">
        <f>IF('EIA Imports'!$E1663=$A$1,'EIA Imports'!A1663,"")</f>
        <v/>
      </c>
      <c r="C1663">
        <f>IF('EIA Imports'!$E1663=$A$1,'EIA Imports'!C1663,"")</f>
        <v/>
      </c>
      <c r="D1663">
        <f>IF('EIA Imports'!$E1663=$A$1,'EIA Imports'!D1663,"")</f>
        <v/>
      </c>
    </row>
    <row r="1664" spans="1:4">
      <c r="A1664">
        <f>IF('EIA Imports'!$E1664=$A$1,'EIA Imports'!A1664,"")</f>
        <v/>
      </c>
      <c r="C1664">
        <f>IF('EIA Imports'!$E1664=$A$1,'EIA Imports'!C1664,"")</f>
        <v/>
      </c>
      <c r="D1664">
        <f>IF('EIA Imports'!$E1664=$A$1,'EIA Imports'!D1664,"")</f>
        <v/>
      </c>
    </row>
    <row r="1665" spans="1:4">
      <c r="A1665">
        <f>IF('EIA Imports'!$E1665=$A$1,'EIA Imports'!A1665,"")</f>
        <v/>
      </c>
      <c r="C1665">
        <f>IF('EIA Imports'!$E1665=$A$1,'EIA Imports'!C1665,"")</f>
        <v/>
      </c>
      <c r="D1665">
        <f>IF('EIA Imports'!$E1665=$A$1,'EIA Imports'!D1665,"")</f>
        <v/>
      </c>
    </row>
    <row r="1666" spans="1:4">
      <c r="A1666">
        <f>IF('EIA Imports'!$E1666=$A$1,'EIA Imports'!A1666,"")</f>
        <v/>
      </c>
      <c r="C1666">
        <f>IF('EIA Imports'!$E1666=$A$1,'EIA Imports'!C1666,"")</f>
        <v/>
      </c>
      <c r="D1666">
        <f>IF('EIA Imports'!$E1666=$A$1,'EIA Imports'!D1666,"")</f>
        <v/>
      </c>
    </row>
    <row r="1667" spans="1:4">
      <c r="A1667">
        <f>IF('EIA Imports'!$E1667=$A$1,'EIA Imports'!A1667,"")</f>
        <v/>
      </c>
      <c r="C1667">
        <f>IF('EIA Imports'!$E1667=$A$1,'EIA Imports'!C1667,"")</f>
        <v/>
      </c>
      <c r="D1667">
        <f>IF('EIA Imports'!$E1667=$A$1,'EIA Imports'!D1667,"")</f>
        <v/>
      </c>
    </row>
    <row r="1668" spans="1:4">
      <c r="A1668">
        <f>IF('EIA Imports'!$E1668=$A$1,'EIA Imports'!A1668,"")</f>
        <v/>
      </c>
      <c r="C1668">
        <f>IF('EIA Imports'!$E1668=$A$1,'EIA Imports'!C1668,"")</f>
        <v/>
      </c>
      <c r="D1668">
        <f>IF('EIA Imports'!$E1668=$A$1,'EIA Imports'!D1668,"")</f>
        <v/>
      </c>
    </row>
    <row r="1669" spans="1:4">
      <c r="A1669">
        <f>IF('EIA Imports'!$E1669=$A$1,'EIA Imports'!A1669,"")</f>
        <v/>
      </c>
      <c r="C1669">
        <f>IF('EIA Imports'!$E1669=$A$1,'EIA Imports'!C1669,"")</f>
        <v/>
      </c>
      <c r="D1669">
        <f>IF('EIA Imports'!$E1669=$A$1,'EIA Imports'!D1669,"")</f>
        <v/>
      </c>
    </row>
    <row r="1670" spans="1:4">
      <c r="A1670">
        <f>IF('EIA Imports'!$E1670=$A$1,'EIA Imports'!A1670,"")</f>
        <v/>
      </c>
      <c r="C1670">
        <f>IF('EIA Imports'!$E1670=$A$1,'EIA Imports'!C1670,"")</f>
        <v/>
      </c>
      <c r="D1670">
        <f>IF('EIA Imports'!$E1670=$A$1,'EIA Imports'!D1670,"")</f>
        <v/>
      </c>
    </row>
    <row r="1671" spans="1:4">
      <c r="A1671">
        <f>IF('EIA Imports'!$E1671=$A$1,'EIA Imports'!A1671,"")</f>
        <v/>
      </c>
      <c r="C1671">
        <f>IF('EIA Imports'!$E1671=$A$1,'EIA Imports'!C1671,"")</f>
        <v/>
      </c>
      <c r="D1671">
        <f>IF('EIA Imports'!$E1671=$A$1,'EIA Imports'!D1671,"")</f>
        <v/>
      </c>
    </row>
    <row r="1672" spans="1:4">
      <c r="A1672">
        <f>IF('EIA Imports'!$E1672=$A$1,'EIA Imports'!A1672,"")</f>
        <v/>
      </c>
      <c r="C1672">
        <f>IF('EIA Imports'!$E1672=$A$1,'EIA Imports'!C1672,"")</f>
        <v/>
      </c>
      <c r="D1672">
        <f>IF('EIA Imports'!$E1672=$A$1,'EIA Imports'!D1672,"")</f>
        <v/>
      </c>
    </row>
    <row r="1673" spans="1:4">
      <c r="A1673">
        <f>IF('EIA Imports'!$E1673=$A$1,'EIA Imports'!A1673,"")</f>
        <v/>
      </c>
      <c r="C1673">
        <f>IF('EIA Imports'!$E1673=$A$1,'EIA Imports'!C1673,"")</f>
        <v/>
      </c>
      <c r="D1673">
        <f>IF('EIA Imports'!$E1673=$A$1,'EIA Imports'!D1673,"")</f>
        <v/>
      </c>
    </row>
    <row r="1674" spans="1:4">
      <c r="A1674">
        <f>IF('EIA Imports'!$E1674=$A$1,'EIA Imports'!A1674,"")</f>
        <v/>
      </c>
      <c r="C1674">
        <f>IF('EIA Imports'!$E1674=$A$1,'EIA Imports'!C1674,"")</f>
        <v/>
      </c>
      <c r="D1674">
        <f>IF('EIA Imports'!$E1674=$A$1,'EIA Imports'!D1674,"")</f>
        <v/>
      </c>
    </row>
    <row r="1675" spans="1:4">
      <c r="A1675">
        <f>IF('EIA Imports'!$E1675=$A$1,'EIA Imports'!A1675,"")</f>
        <v/>
      </c>
      <c r="C1675">
        <f>IF('EIA Imports'!$E1675=$A$1,'EIA Imports'!C1675,"")</f>
        <v/>
      </c>
      <c r="D1675">
        <f>IF('EIA Imports'!$E1675=$A$1,'EIA Imports'!D1675,"")</f>
        <v/>
      </c>
    </row>
    <row r="1676" spans="1:4">
      <c r="A1676">
        <f>IF('EIA Imports'!$E1676=$A$1,'EIA Imports'!A1676,"")</f>
        <v/>
      </c>
      <c r="C1676">
        <f>IF('EIA Imports'!$E1676=$A$1,'EIA Imports'!C1676,"")</f>
        <v/>
      </c>
      <c r="D1676">
        <f>IF('EIA Imports'!$E1676=$A$1,'EIA Imports'!D1676,"")</f>
        <v/>
      </c>
    </row>
    <row r="1677" spans="1:4">
      <c r="A1677">
        <f>IF('EIA Imports'!$E1677=$A$1,'EIA Imports'!A1677,"")</f>
        <v/>
      </c>
      <c r="C1677">
        <f>IF('EIA Imports'!$E1677=$A$1,'EIA Imports'!C1677,"")</f>
        <v/>
      </c>
      <c r="D1677">
        <f>IF('EIA Imports'!$E1677=$A$1,'EIA Imports'!D1677,"")</f>
        <v/>
      </c>
    </row>
    <row r="1678" spans="1:4">
      <c r="A1678">
        <f>IF('EIA Imports'!$E1678=$A$1,'EIA Imports'!A1678,"")</f>
        <v/>
      </c>
      <c r="C1678">
        <f>IF('EIA Imports'!$E1678=$A$1,'EIA Imports'!C1678,"")</f>
        <v/>
      </c>
      <c r="D1678">
        <f>IF('EIA Imports'!$E1678=$A$1,'EIA Imports'!D1678,"")</f>
        <v/>
      </c>
    </row>
    <row r="1679" spans="1:4">
      <c r="A1679">
        <f>IF('EIA Imports'!$E1679=$A$1,'EIA Imports'!A1679,"")</f>
        <v/>
      </c>
      <c r="C1679">
        <f>IF('EIA Imports'!$E1679=$A$1,'EIA Imports'!C1679,"")</f>
        <v/>
      </c>
      <c r="D1679">
        <f>IF('EIA Imports'!$E1679=$A$1,'EIA Imports'!D1679,"")</f>
        <v/>
      </c>
    </row>
    <row r="1680" spans="1:4">
      <c r="A1680">
        <f>IF('EIA Imports'!$E1680=$A$1,'EIA Imports'!A1680,"")</f>
        <v/>
      </c>
      <c r="C1680">
        <f>IF('EIA Imports'!$E1680=$A$1,'EIA Imports'!C1680,"")</f>
        <v/>
      </c>
      <c r="D1680">
        <f>IF('EIA Imports'!$E1680=$A$1,'EIA Imports'!D1680,"")</f>
        <v/>
      </c>
    </row>
    <row r="1681" spans="1:4">
      <c r="A1681">
        <f>IF('EIA Imports'!$E1681=$A$1,'EIA Imports'!A1681,"")</f>
        <v/>
      </c>
      <c r="C1681">
        <f>IF('EIA Imports'!$E1681=$A$1,'EIA Imports'!C1681,"")</f>
        <v/>
      </c>
      <c r="D1681">
        <f>IF('EIA Imports'!$E1681=$A$1,'EIA Imports'!D1681,"")</f>
        <v/>
      </c>
    </row>
    <row r="1682" spans="1:4">
      <c r="A1682">
        <f>IF('EIA Imports'!$E1682=$A$1,'EIA Imports'!A1682,"")</f>
        <v/>
      </c>
      <c r="C1682">
        <f>IF('EIA Imports'!$E1682=$A$1,'EIA Imports'!C1682,"")</f>
        <v/>
      </c>
      <c r="D1682">
        <f>IF('EIA Imports'!$E1682=$A$1,'EIA Imports'!D1682,"")</f>
        <v/>
      </c>
    </row>
    <row r="1683" spans="1:4">
      <c r="A1683">
        <f>IF('EIA Imports'!$E1683=$A$1,'EIA Imports'!A1683,"")</f>
        <v/>
      </c>
      <c r="C1683">
        <f>IF('EIA Imports'!$E1683=$A$1,'EIA Imports'!C1683,"")</f>
        <v/>
      </c>
      <c r="D1683">
        <f>IF('EIA Imports'!$E1683=$A$1,'EIA Imports'!D1683,"")</f>
        <v/>
      </c>
    </row>
    <row r="1684" spans="1:4">
      <c r="A1684">
        <f>IF('EIA Imports'!$E1684=$A$1,'EIA Imports'!A1684,"")</f>
        <v/>
      </c>
      <c r="C1684">
        <f>IF('EIA Imports'!$E1684=$A$1,'EIA Imports'!C1684,"")</f>
        <v/>
      </c>
      <c r="D1684">
        <f>IF('EIA Imports'!$E1684=$A$1,'EIA Imports'!D1684,"")</f>
        <v/>
      </c>
    </row>
    <row r="1685" spans="1:4">
      <c r="A1685">
        <f>IF('EIA Imports'!$E1685=$A$1,'EIA Imports'!A1685,"")</f>
        <v/>
      </c>
      <c r="C1685">
        <f>IF('EIA Imports'!$E1685=$A$1,'EIA Imports'!C1685,"")</f>
        <v/>
      </c>
      <c r="D1685">
        <f>IF('EIA Imports'!$E1685=$A$1,'EIA Imports'!D1685,"")</f>
        <v/>
      </c>
    </row>
    <row r="1686" spans="1:4">
      <c r="A1686">
        <f>IF('EIA Imports'!$E1686=$A$1,'EIA Imports'!A1686,"")</f>
        <v/>
      </c>
      <c r="C1686">
        <f>IF('EIA Imports'!$E1686=$A$1,'EIA Imports'!C1686,"")</f>
        <v/>
      </c>
      <c r="D1686">
        <f>IF('EIA Imports'!$E1686=$A$1,'EIA Imports'!D1686,"")</f>
        <v/>
      </c>
    </row>
    <row r="1687" spans="1:4">
      <c r="A1687">
        <f>IF('EIA Imports'!$E1687=$A$1,'EIA Imports'!A1687,"")</f>
        <v/>
      </c>
      <c r="C1687">
        <f>IF('EIA Imports'!$E1687=$A$1,'EIA Imports'!C1687,"")</f>
        <v/>
      </c>
      <c r="D1687">
        <f>IF('EIA Imports'!$E1687=$A$1,'EIA Imports'!D1687,"")</f>
        <v/>
      </c>
    </row>
    <row r="1688" spans="1:4">
      <c r="A1688">
        <f>IF('EIA Imports'!$E1688=$A$1,'EIA Imports'!A1688,"")</f>
        <v/>
      </c>
      <c r="C1688">
        <f>IF('EIA Imports'!$E1688=$A$1,'EIA Imports'!C1688,"")</f>
        <v/>
      </c>
      <c r="D1688">
        <f>IF('EIA Imports'!$E1688=$A$1,'EIA Imports'!D1688,"")</f>
        <v/>
      </c>
    </row>
    <row r="1689" spans="1:4">
      <c r="A1689">
        <f>IF('EIA Imports'!$E1689=$A$1,'EIA Imports'!A1689,"")</f>
        <v/>
      </c>
      <c r="C1689">
        <f>IF('EIA Imports'!$E1689=$A$1,'EIA Imports'!C1689,"")</f>
        <v/>
      </c>
      <c r="D1689">
        <f>IF('EIA Imports'!$E1689=$A$1,'EIA Imports'!D1689,"")</f>
        <v/>
      </c>
    </row>
    <row r="1690" spans="1:4">
      <c r="A1690">
        <f>IF('EIA Imports'!$E1690=$A$1,'EIA Imports'!A1690,"")</f>
        <v/>
      </c>
      <c r="C1690">
        <f>IF('EIA Imports'!$E1690=$A$1,'EIA Imports'!C1690,"")</f>
        <v/>
      </c>
      <c r="D1690">
        <f>IF('EIA Imports'!$E1690=$A$1,'EIA Imports'!D1690,"")</f>
        <v/>
      </c>
    </row>
    <row r="1691" spans="1:4">
      <c r="A1691">
        <f>IF('EIA Imports'!$E1691=$A$1,'EIA Imports'!A1691,"")</f>
        <v/>
      </c>
      <c r="C1691">
        <f>IF('EIA Imports'!$E1691=$A$1,'EIA Imports'!C1691,"")</f>
        <v/>
      </c>
      <c r="D1691">
        <f>IF('EIA Imports'!$E1691=$A$1,'EIA Imports'!D1691,"")</f>
        <v/>
      </c>
    </row>
    <row r="1692" spans="1:4">
      <c r="A1692">
        <f>IF('EIA Imports'!$E1692=$A$1,'EIA Imports'!A1692,"")</f>
        <v/>
      </c>
      <c r="C1692">
        <f>IF('EIA Imports'!$E1692=$A$1,'EIA Imports'!C1692,"")</f>
        <v/>
      </c>
      <c r="D1692">
        <f>IF('EIA Imports'!$E1692=$A$1,'EIA Imports'!D1692,"")</f>
        <v/>
      </c>
    </row>
    <row r="1693" spans="1:4">
      <c r="A1693">
        <f>IF('EIA Imports'!$E1693=$A$1,'EIA Imports'!A1693,"")</f>
        <v/>
      </c>
      <c r="C1693">
        <f>IF('EIA Imports'!$E1693=$A$1,'EIA Imports'!C1693,"")</f>
        <v/>
      </c>
      <c r="D1693">
        <f>IF('EIA Imports'!$E1693=$A$1,'EIA Imports'!D1693,"")</f>
        <v/>
      </c>
    </row>
    <row r="1694" spans="1:4">
      <c r="A1694">
        <f>IF('EIA Imports'!$E1694=$A$1,'EIA Imports'!A1694,"")</f>
        <v/>
      </c>
      <c r="C1694">
        <f>IF('EIA Imports'!$E1694=$A$1,'EIA Imports'!C1694,"")</f>
        <v/>
      </c>
      <c r="D1694">
        <f>IF('EIA Imports'!$E1694=$A$1,'EIA Imports'!D1694,"")</f>
        <v/>
      </c>
    </row>
    <row r="1695" spans="1:4">
      <c r="A1695">
        <f>IF('EIA Imports'!$E1695=$A$1,'EIA Imports'!A1695,"")</f>
        <v/>
      </c>
      <c r="C1695">
        <f>IF('EIA Imports'!$E1695=$A$1,'EIA Imports'!C1695,"")</f>
        <v/>
      </c>
      <c r="D1695">
        <f>IF('EIA Imports'!$E1695=$A$1,'EIA Imports'!D1695,"")</f>
        <v/>
      </c>
    </row>
    <row r="1696" spans="1:4">
      <c r="A1696">
        <f>IF('EIA Imports'!$E1696=$A$1,'EIA Imports'!A1696,"")</f>
        <v/>
      </c>
      <c r="C1696">
        <f>IF('EIA Imports'!$E1696=$A$1,'EIA Imports'!C1696,"")</f>
        <v/>
      </c>
      <c r="D1696">
        <f>IF('EIA Imports'!$E1696=$A$1,'EIA Imports'!D1696,"")</f>
        <v/>
      </c>
    </row>
    <row r="1697" spans="1:4">
      <c r="A1697">
        <f>IF('EIA Imports'!$E1697=$A$1,'EIA Imports'!A1697,"")</f>
        <v/>
      </c>
      <c r="C1697">
        <f>IF('EIA Imports'!$E1697=$A$1,'EIA Imports'!C1697,"")</f>
        <v/>
      </c>
      <c r="D1697">
        <f>IF('EIA Imports'!$E1697=$A$1,'EIA Imports'!D1697,"")</f>
        <v/>
      </c>
    </row>
    <row r="1698" spans="1:4">
      <c r="A1698">
        <f>IF('EIA Imports'!$E1698=$A$1,'EIA Imports'!A1698,"")</f>
        <v/>
      </c>
      <c r="C1698">
        <f>IF('EIA Imports'!$E1698=$A$1,'EIA Imports'!C1698,"")</f>
        <v/>
      </c>
      <c r="D1698">
        <f>IF('EIA Imports'!$E1698=$A$1,'EIA Imports'!D1698,"")</f>
        <v/>
      </c>
    </row>
    <row r="1699" spans="1:4">
      <c r="A1699">
        <f>IF('EIA Imports'!$E1699=$A$1,'EIA Imports'!A1699,"")</f>
        <v/>
      </c>
      <c r="C1699">
        <f>IF('EIA Imports'!$E1699=$A$1,'EIA Imports'!C1699,"")</f>
        <v/>
      </c>
      <c r="D1699">
        <f>IF('EIA Imports'!$E1699=$A$1,'EIA Imports'!D1699,"")</f>
        <v/>
      </c>
    </row>
    <row r="1700" spans="1:4">
      <c r="A1700">
        <f>IF('EIA Imports'!$E1700=$A$1,'EIA Imports'!A1700,"")</f>
        <v/>
      </c>
      <c r="C1700">
        <f>IF('EIA Imports'!$E1700=$A$1,'EIA Imports'!C1700,"")</f>
        <v/>
      </c>
      <c r="D1700">
        <f>IF('EIA Imports'!$E1700=$A$1,'EIA Imports'!D1700,"")</f>
        <v/>
      </c>
    </row>
    <row r="1701" spans="1:4">
      <c r="A1701">
        <f>IF('EIA Imports'!$E1701=$A$1,'EIA Imports'!A1701,"")</f>
        <v/>
      </c>
      <c r="C1701">
        <f>IF('EIA Imports'!$E1701=$A$1,'EIA Imports'!C1701,"")</f>
        <v/>
      </c>
      <c r="D1701">
        <f>IF('EIA Imports'!$E1701=$A$1,'EIA Imports'!D1701,"")</f>
        <v/>
      </c>
    </row>
    <row r="1702" spans="1:4">
      <c r="A1702">
        <f>IF('EIA Imports'!$E1702=$A$1,'EIA Imports'!A1702,"")</f>
        <v/>
      </c>
      <c r="C1702">
        <f>IF('EIA Imports'!$E1702=$A$1,'EIA Imports'!C1702,"")</f>
        <v/>
      </c>
      <c r="D1702">
        <f>IF('EIA Imports'!$E1702=$A$1,'EIA Imports'!D1702,"")</f>
        <v/>
      </c>
    </row>
    <row r="1703" spans="1:4">
      <c r="A1703">
        <f>IF('EIA Imports'!$E1703=$A$1,'EIA Imports'!A1703,"")</f>
        <v/>
      </c>
      <c r="C1703">
        <f>IF('EIA Imports'!$E1703=$A$1,'EIA Imports'!C1703,"")</f>
        <v/>
      </c>
      <c r="D1703">
        <f>IF('EIA Imports'!$E1703=$A$1,'EIA Imports'!D1703,"")</f>
        <v/>
      </c>
    </row>
    <row r="1704" spans="1:4">
      <c r="A1704">
        <f>IF('EIA Imports'!$E1704=$A$1,'EIA Imports'!A1704,"")</f>
        <v/>
      </c>
      <c r="C1704">
        <f>IF('EIA Imports'!$E1704=$A$1,'EIA Imports'!C1704,"")</f>
        <v/>
      </c>
      <c r="D1704">
        <f>IF('EIA Imports'!$E1704=$A$1,'EIA Imports'!D1704,"")</f>
        <v/>
      </c>
    </row>
    <row r="1705" spans="1:4">
      <c r="A1705">
        <f>IF('EIA Imports'!$E1705=$A$1,'EIA Imports'!A1705,"")</f>
        <v/>
      </c>
      <c r="C1705">
        <f>IF('EIA Imports'!$E1705=$A$1,'EIA Imports'!C1705,"")</f>
        <v/>
      </c>
      <c r="D1705">
        <f>IF('EIA Imports'!$E1705=$A$1,'EIA Imports'!D1705,"")</f>
        <v/>
      </c>
    </row>
    <row r="1706" spans="1:4">
      <c r="A1706">
        <f>IF('EIA Imports'!$E1706=$A$1,'EIA Imports'!A1706,"")</f>
        <v/>
      </c>
      <c r="C1706">
        <f>IF('EIA Imports'!$E1706=$A$1,'EIA Imports'!C1706,"")</f>
        <v/>
      </c>
      <c r="D1706">
        <f>IF('EIA Imports'!$E1706=$A$1,'EIA Imports'!D1706,"")</f>
        <v/>
      </c>
    </row>
    <row r="1707" spans="1:4">
      <c r="A1707">
        <f>IF('EIA Imports'!$E1707=$A$1,'EIA Imports'!A1707,"")</f>
        <v/>
      </c>
      <c r="C1707">
        <f>IF('EIA Imports'!$E1707=$A$1,'EIA Imports'!C1707,"")</f>
        <v/>
      </c>
      <c r="D1707">
        <f>IF('EIA Imports'!$E1707=$A$1,'EIA Imports'!D1707,"")</f>
        <v/>
      </c>
    </row>
    <row r="1708" spans="1:4">
      <c r="A1708">
        <f>IF('EIA Imports'!$E1708=$A$1,'EIA Imports'!A1708,"")</f>
        <v/>
      </c>
      <c r="C1708">
        <f>IF('EIA Imports'!$E1708=$A$1,'EIA Imports'!C1708,"")</f>
        <v/>
      </c>
      <c r="D1708">
        <f>IF('EIA Imports'!$E1708=$A$1,'EIA Imports'!D1708,"")</f>
        <v/>
      </c>
    </row>
    <row r="1709" spans="1:4">
      <c r="A1709">
        <f>IF('EIA Imports'!$E1709=$A$1,'EIA Imports'!A1709,"")</f>
        <v/>
      </c>
      <c r="C1709">
        <f>IF('EIA Imports'!$E1709=$A$1,'EIA Imports'!C1709,"")</f>
        <v/>
      </c>
      <c r="D1709">
        <f>IF('EIA Imports'!$E1709=$A$1,'EIA Imports'!D1709,"")</f>
        <v/>
      </c>
    </row>
    <row r="1710" spans="1:4">
      <c r="A1710">
        <f>IF('EIA Imports'!$E1710=$A$1,'EIA Imports'!A1710,"")</f>
        <v/>
      </c>
      <c r="C1710">
        <f>IF('EIA Imports'!$E1710=$A$1,'EIA Imports'!C1710,"")</f>
        <v/>
      </c>
      <c r="D1710">
        <f>IF('EIA Imports'!$E1710=$A$1,'EIA Imports'!D1710,"")</f>
        <v/>
      </c>
    </row>
    <row r="1711" spans="1:4">
      <c r="A1711">
        <f>IF('EIA Imports'!$E1711=$A$1,'EIA Imports'!A1711,"")</f>
        <v/>
      </c>
      <c r="C1711">
        <f>IF('EIA Imports'!$E1711=$A$1,'EIA Imports'!C1711,"")</f>
        <v/>
      </c>
      <c r="D1711">
        <f>IF('EIA Imports'!$E1711=$A$1,'EIA Imports'!D1711,"")</f>
        <v/>
      </c>
    </row>
    <row r="1712" spans="1:4">
      <c r="A1712">
        <f>IF('EIA Imports'!$E1712=$A$1,'EIA Imports'!A1712,"")</f>
        <v/>
      </c>
      <c r="C1712">
        <f>IF('EIA Imports'!$E1712=$A$1,'EIA Imports'!C1712,"")</f>
        <v/>
      </c>
      <c r="D1712">
        <f>IF('EIA Imports'!$E1712=$A$1,'EIA Imports'!D1712,"")</f>
        <v/>
      </c>
    </row>
    <row r="1713" spans="1:4">
      <c r="A1713">
        <f>IF('EIA Imports'!$E1713=$A$1,'EIA Imports'!A1713,"")</f>
        <v/>
      </c>
      <c r="C1713">
        <f>IF('EIA Imports'!$E1713=$A$1,'EIA Imports'!C1713,"")</f>
        <v/>
      </c>
      <c r="D1713">
        <f>IF('EIA Imports'!$E1713=$A$1,'EIA Imports'!D1713,"")</f>
        <v/>
      </c>
    </row>
    <row r="1714" spans="1:4">
      <c r="A1714">
        <f>IF('EIA Imports'!$E1714=$A$1,'EIA Imports'!A1714,"")</f>
        <v/>
      </c>
      <c r="C1714">
        <f>IF('EIA Imports'!$E1714=$A$1,'EIA Imports'!C1714,"")</f>
        <v/>
      </c>
      <c r="D1714">
        <f>IF('EIA Imports'!$E1714=$A$1,'EIA Imports'!D1714,"")</f>
        <v/>
      </c>
    </row>
    <row r="1715" spans="1:4">
      <c r="A1715">
        <f>IF('EIA Imports'!$E1715=$A$1,'EIA Imports'!A1715,"")</f>
        <v/>
      </c>
      <c r="C1715">
        <f>IF('EIA Imports'!$E1715=$A$1,'EIA Imports'!C1715,"")</f>
        <v/>
      </c>
      <c r="D1715">
        <f>IF('EIA Imports'!$E1715=$A$1,'EIA Imports'!D1715,"")</f>
        <v/>
      </c>
    </row>
    <row r="1716" spans="1:4">
      <c r="A1716">
        <f>IF('EIA Imports'!$E1716=$A$1,'EIA Imports'!A1716,"")</f>
        <v/>
      </c>
      <c r="C1716">
        <f>IF('EIA Imports'!$E1716=$A$1,'EIA Imports'!C1716,"")</f>
        <v/>
      </c>
      <c r="D1716">
        <f>IF('EIA Imports'!$E1716=$A$1,'EIA Imports'!D1716,"")</f>
        <v/>
      </c>
    </row>
    <row r="1717" spans="1:4">
      <c r="A1717">
        <f>IF('EIA Imports'!$E1717=$A$1,'EIA Imports'!A1717,"")</f>
        <v/>
      </c>
      <c r="C1717">
        <f>IF('EIA Imports'!$E1717=$A$1,'EIA Imports'!C1717,"")</f>
        <v/>
      </c>
      <c r="D1717">
        <f>IF('EIA Imports'!$E1717=$A$1,'EIA Imports'!D1717,"")</f>
        <v/>
      </c>
    </row>
    <row r="1718" spans="1:4">
      <c r="A1718">
        <f>IF('EIA Imports'!$E1718=$A$1,'EIA Imports'!A1718,"")</f>
        <v/>
      </c>
      <c r="C1718">
        <f>IF('EIA Imports'!$E1718=$A$1,'EIA Imports'!C1718,"")</f>
        <v/>
      </c>
      <c r="D1718">
        <f>IF('EIA Imports'!$E1718=$A$1,'EIA Imports'!D1718,"")</f>
        <v/>
      </c>
    </row>
    <row r="1719" spans="1:4">
      <c r="A1719">
        <f>IF('EIA Imports'!$E1719=$A$1,'EIA Imports'!A1719,"")</f>
        <v/>
      </c>
      <c r="C1719">
        <f>IF('EIA Imports'!$E1719=$A$1,'EIA Imports'!C1719,"")</f>
        <v/>
      </c>
      <c r="D1719">
        <f>IF('EIA Imports'!$E1719=$A$1,'EIA Imports'!D1719,"")</f>
        <v/>
      </c>
    </row>
    <row r="1720" spans="1:4">
      <c r="A1720">
        <f>IF('EIA Imports'!$E1720=$A$1,'EIA Imports'!A1720,"")</f>
        <v/>
      </c>
      <c r="C1720">
        <f>IF('EIA Imports'!$E1720=$A$1,'EIA Imports'!C1720,"")</f>
        <v/>
      </c>
      <c r="D1720">
        <f>IF('EIA Imports'!$E1720=$A$1,'EIA Imports'!D1720,"")</f>
        <v/>
      </c>
    </row>
    <row r="1721" spans="1:4">
      <c r="A1721">
        <f>IF('EIA Imports'!$E1721=$A$1,'EIA Imports'!A1721,"")</f>
        <v/>
      </c>
      <c r="C1721">
        <f>IF('EIA Imports'!$E1721=$A$1,'EIA Imports'!C1721,"")</f>
        <v/>
      </c>
      <c r="D1721">
        <f>IF('EIA Imports'!$E1721=$A$1,'EIA Imports'!D1721,"")</f>
        <v/>
      </c>
    </row>
    <row r="1722" spans="1:4">
      <c r="A1722">
        <f>IF('EIA Imports'!$E1722=$A$1,'EIA Imports'!A1722,"")</f>
        <v/>
      </c>
      <c r="C1722">
        <f>IF('EIA Imports'!$E1722=$A$1,'EIA Imports'!C1722,"")</f>
        <v/>
      </c>
      <c r="D1722">
        <f>IF('EIA Imports'!$E1722=$A$1,'EIA Imports'!D1722,"")</f>
        <v/>
      </c>
    </row>
    <row r="1723" spans="1:4">
      <c r="A1723">
        <f>IF('EIA Imports'!$E1723=$A$1,'EIA Imports'!A1723,"")</f>
        <v/>
      </c>
      <c r="C1723">
        <f>IF('EIA Imports'!$E1723=$A$1,'EIA Imports'!C1723,"")</f>
        <v/>
      </c>
      <c r="D1723">
        <f>IF('EIA Imports'!$E1723=$A$1,'EIA Imports'!D1723,"")</f>
        <v/>
      </c>
    </row>
    <row r="1724" spans="1:4">
      <c r="A1724">
        <f>IF('EIA Imports'!$E1724=$A$1,'EIA Imports'!A1724,"")</f>
        <v/>
      </c>
      <c r="C1724">
        <f>IF('EIA Imports'!$E1724=$A$1,'EIA Imports'!C1724,"")</f>
        <v/>
      </c>
      <c r="D1724">
        <f>IF('EIA Imports'!$E1724=$A$1,'EIA Imports'!D1724,"")</f>
        <v/>
      </c>
    </row>
    <row r="1725" spans="1:4">
      <c r="A1725">
        <f>IF('EIA Imports'!$E1725=$A$1,'EIA Imports'!A1725,"")</f>
        <v/>
      </c>
      <c r="C1725">
        <f>IF('EIA Imports'!$E1725=$A$1,'EIA Imports'!C1725,"")</f>
        <v/>
      </c>
      <c r="D1725">
        <f>IF('EIA Imports'!$E1725=$A$1,'EIA Imports'!D1725,"")</f>
        <v/>
      </c>
    </row>
    <row r="1726" spans="1:4">
      <c r="A1726">
        <f>IF('EIA Imports'!$E1726=$A$1,'EIA Imports'!A1726,"")</f>
        <v/>
      </c>
      <c r="C1726">
        <f>IF('EIA Imports'!$E1726=$A$1,'EIA Imports'!C1726,"")</f>
        <v/>
      </c>
      <c r="D1726">
        <f>IF('EIA Imports'!$E1726=$A$1,'EIA Imports'!D1726,"")</f>
        <v/>
      </c>
    </row>
    <row r="1727" spans="1:4">
      <c r="A1727">
        <f>IF('EIA Imports'!$E1727=$A$1,'EIA Imports'!A1727,"")</f>
        <v/>
      </c>
      <c r="C1727">
        <f>IF('EIA Imports'!$E1727=$A$1,'EIA Imports'!C1727,"")</f>
        <v/>
      </c>
      <c r="D1727">
        <f>IF('EIA Imports'!$E1727=$A$1,'EIA Imports'!D1727,"")</f>
        <v/>
      </c>
    </row>
    <row r="1728" spans="1:4">
      <c r="A1728">
        <f>IF('EIA Imports'!$E1728=$A$1,'EIA Imports'!A1728,"")</f>
        <v/>
      </c>
      <c r="C1728">
        <f>IF('EIA Imports'!$E1728=$A$1,'EIA Imports'!C1728,"")</f>
        <v/>
      </c>
      <c r="D1728">
        <f>IF('EIA Imports'!$E1728=$A$1,'EIA Imports'!D1728,"")</f>
        <v/>
      </c>
    </row>
    <row r="1729" spans="1:4">
      <c r="A1729">
        <f>IF('EIA Imports'!$E1729=$A$1,'EIA Imports'!A1729,"")</f>
        <v/>
      </c>
      <c r="C1729">
        <f>IF('EIA Imports'!$E1729=$A$1,'EIA Imports'!C1729,"")</f>
        <v/>
      </c>
      <c r="D1729">
        <f>IF('EIA Imports'!$E1729=$A$1,'EIA Imports'!D1729,"")</f>
        <v/>
      </c>
    </row>
    <row r="1730" spans="1:4">
      <c r="A1730">
        <f>IF('EIA Imports'!$E1730=$A$1,'EIA Imports'!A1730,"")</f>
        <v/>
      </c>
      <c r="C1730">
        <f>IF('EIA Imports'!$E1730=$A$1,'EIA Imports'!C1730,"")</f>
        <v/>
      </c>
      <c r="D1730">
        <f>IF('EIA Imports'!$E1730=$A$1,'EIA Imports'!D1730,"")</f>
        <v/>
      </c>
    </row>
    <row r="1731" spans="1:4">
      <c r="A1731">
        <f>IF('EIA Imports'!$E1731=$A$1,'EIA Imports'!A1731,"")</f>
        <v/>
      </c>
      <c r="C1731">
        <f>IF('EIA Imports'!$E1731=$A$1,'EIA Imports'!C1731,"")</f>
        <v/>
      </c>
      <c r="D1731">
        <f>IF('EIA Imports'!$E1731=$A$1,'EIA Imports'!D1731,"")</f>
        <v/>
      </c>
    </row>
    <row r="1732" spans="1:4">
      <c r="A1732">
        <f>IF('EIA Imports'!$E1732=$A$1,'EIA Imports'!A1732,"")</f>
        <v/>
      </c>
      <c r="C1732">
        <f>IF('EIA Imports'!$E1732=$A$1,'EIA Imports'!C1732,"")</f>
        <v/>
      </c>
      <c r="D1732">
        <f>IF('EIA Imports'!$E1732=$A$1,'EIA Imports'!D1732,"")</f>
        <v/>
      </c>
    </row>
    <row r="1733" spans="1:4">
      <c r="A1733">
        <f>IF('EIA Imports'!$E1733=$A$1,'EIA Imports'!A1733,"")</f>
        <v/>
      </c>
      <c r="C1733">
        <f>IF('EIA Imports'!$E1733=$A$1,'EIA Imports'!C1733,"")</f>
        <v/>
      </c>
      <c r="D1733">
        <f>IF('EIA Imports'!$E1733=$A$1,'EIA Imports'!D1733,"")</f>
        <v/>
      </c>
    </row>
    <row r="1734" spans="1:4">
      <c r="A1734">
        <f>IF('EIA Imports'!$E1734=$A$1,'EIA Imports'!A1734,"")</f>
        <v/>
      </c>
      <c r="C1734">
        <f>IF('EIA Imports'!$E1734=$A$1,'EIA Imports'!C1734,"")</f>
        <v/>
      </c>
      <c r="D1734">
        <f>IF('EIA Imports'!$E1734=$A$1,'EIA Imports'!D1734,"")</f>
        <v/>
      </c>
    </row>
    <row r="1735" spans="1:4">
      <c r="A1735">
        <f>IF('EIA Imports'!$E1735=$A$1,'EIA Imports'!A1735,"")</f>
        <v/>
      </c>
      <c r="C1735">
        <f>IF('EIA Imports'!$E1735=$A$1,'EIA Imports'!C1735,"")</f>
        <v/>
      </c>
      <c r="D1735">
        <f>IF('EIA Imports'!$E1735=$A$1,'EIA Imports'!D1735,"")</f>
        <v/>
      </c>
    </row>
    <row r="1736" spans="1:4">
      <c r="A1736">
        <f>IF('EIA Imports'!$E1736=$A$1,'EIA Imports'!A1736,"")</f>
        <v/>
      </c>
      <c r="C1736">
        <f>IF('EIA Imports'!$E1736=$A$1,'EIA Imports'!C1736,"")</f>
        <v/>
      </c>
      <c r="D1736">
        <f>IF('EIA Imports'!$E1736=$A$1,'EIA Imports'!D1736,"")</f>
        <v/>
      </c>
    </row>
    <row r="1737" spans="1:4">
      <c r="A1737">
        <f>IF('EIA Imports'!$E1737=$A$1,'EIA Imports'!A1737,"")</f>
        <v/>
      </c>
      <c r="C1737">
        <f>IF('EIA Imports'!$E1737=$A$1,'EIA Imports'!C1737,"")</f>
        <v/>
      </c>
      <c r="D1737">
        <f>IF('EIA Imports'!$E1737=$A$1,'EIA Imports'!D1737,"")</f>
        <v/>
      </c>
    </row>
    <row r="1738" spans="1:4">
      <c r="A1738">
        <f>IF('EIA Imports'!$E1738=$A$1,'EIA Imports'!A1738,"")</f>
        <v/>
      </c>
      <c r="C1738">
        <f>IF('EIA Imports'!$E1738=$A$1,'EIA Imports'!C1738,"")</f>
        <v/>
      </c>
      <c r="D1738">
        <f>IF('EIA Imports'!$E1738=$A$1,'EIA Imports'!D1738,"")</f>
        <v/>
      </c>
    </row>
    <row r="1739" spans="1:4">
      <c r="A1739">
        <f>IF('EIA Imports'!$E1739=$A$1,'EIA Imports'!A1739,"")</f>
        <v/>
      </c>
      <c r="C1739">
        <f>IF('EIA Imports'!$E1739=$A$1,'EIA Imports'!C1739,"")</f>
        <v/>
      </c>
      <c r="D1739">
        <f>IF('EIA Imports'!$E1739=$A$1,'EIA Imports'!D1739,"")</f>
        <v/>
      </c>
    </row>
    <row r="1740" spans="1:4">
      <c r="A1740">
        <f>IF('EIA Imports'!$E1740=$A$1,'EIA Imports'!A1740,"")</f>
        <v/>
      </c>
      <c r="C1740">
        <f>IF('EIA Imports'!$E1740=$A$1,'EIA Imports'!C1740,"")</f>
        <v/>
      </c>
      <c r="D1740">
        <f>IF('EIA Imports'!$E1740=$A$1,'EIA Imports'!D1740,"")</f>
        <v/>
      </c>
    </row>
    <row r="1741" spans="1:4">
      <c r="A1741">
        <f>IF('EIA Imports'!$E1741=$A$1,'EIA Imports'!A1741,"")</f>
        <v/>
      </c>
      <c r="C1741">
        <f>IF('EIA Imports'!$E1741=$A$1,'EIA Imports'!C1741,"")</f>
        <v/>
      </c>
      <c r="D1741">
        <f>IF('EIA Imports'!$E1741=$A$1,'EIA Imports'!D1741,"")</f>
        <v/>
      </c>
    </row>
    <row r="1742" spans="1:4">
      <c r="A1742">
        <f>IF('EIA Imports'!$E1742=$A$1,'EIA Imports'!A1742,"")</f>
        <v/>
      </c>
      <c r="C1742">
        <f>IF('EIA Imports'!$E1742=$A$1,'EIA Imports'!C1742,"")</f>
        <v/>
      </c>
      <c r="D1742">
        <f>IF('EIA Imports'!$E1742=$A$1,'EIA Imports'!D1742,"")</f>
        <v/>
      </c>
    </row>
    <row r="1743" spans="1:4">
      <c r="A1743">
        <f>IF('EIA Imports'!$E1743=$A$1,'EIA Imports'!A1743,"")</f>
        <v/>
      </c>
      <c r="C1743">
        <f>IF('EIA Imports'!$E1743=$A$1,'EIA Imports'!C1743,"")</f>
        <v/>
      </c>
      <c r="D1743">
        <f>IF('EIA Imports'!$E1743=$A$1,'EIA Imports'!D1743,"")</f>
        <v/>
      </c>
    </row>
    <row r="1744" spans="1:4">
      <c r="A1744">
        <f>IF('EIA Imports'!$E1744=$A$1,'EIA Imports'!A1744,"")</f>
        <v/>
      </c>
      <c r="C1744">
        <f>IF('EIA Imports'!$E1744=$A$1,'EIA Imports'!C1744,"")</f>
        <v/>
      </c>
      <c r="D1744">
        <f>IF('EIA Imports'!$E1744=$A$1,'EIA Imports'!D1744,"")</f>
        <v/>
      </c>
    </row>
    <row r="1745" spans="1:4">
      <c r="A1745">
        <f>IF('EIA Imports'!$E1745=$A$1,'EIA Imports'!A1745,"")</f>
        <v/>
      </c>
      <c r="C1745">
        <f>IF('EIA Imports'!$E1745=$A$1,'EIA Imports'!C1745,"")</f>
        <v/>
      </c>
      <c r="D1745">
        <f>IF('EIA Imports'!$E1745=$A$1,'EIA Imports'!D1745,"")</f>
        <v/>
      </c>
    </row>
    <row r="1746" spans="1:4">
      <c r="A1746">
        <f>IF('EIA Imports'!$E1746=$A$1,'EIA Imports'!A1746,"")</f>
        <v/>
      </c>
      <c r="C1746">
        <f>IF('EIA Imports'!$E1746=$A$1,'EIA Imports'!C1746,"")</f>
        <v/>
      </c>
      <c r="D1746">
        <f>IF('EIA Imports'!$E1746=$A$1,'EIA Imports'!D1746,"")</f>
        <v/>
      </c>
    </row>
    <row r="1747" spans="1:4">
      <c r="A1747">
        <f>IF('EIA Imports'!$E1747=$A$1,'EIA Imports'!A1747,"")</f>
        <v/>
      </c>
      <c r="C1747">
        <f>IF('EIA Imports'!$E1747=$A$1,'EIA Imports'!C1747,"")</f>
        <v/>
      </c>
      <c r="D1747">
        <f>IF('EIA Imports'!$E1747=$A$1,'EIA Imports'!D1747,"")</f>
        <v/>
      </c>
    </row>
    <row r="1748" spans="1:4">
      <c r="A1748">
        <f>IF('EIA Imports'!$E1748=$A$1,'EIA Imports'!A1748,"")</f>
        <v/>
      </c>
      <c r="C1748">
        <f>IF('EIA Imports'!$E1748=$A$1,'EIA Imports'!C1748,"")</f>
        <v/>
      </c>
      <c r="D1748">
        <f>IF('EIA Imports'!$E1748=$A$1,'EIA Imports'!D1748,"")</f>
        <v/>
      </c>
    </row>
    <row r="1749" spans="1:4">
      <c r="A1749">
        <f>IF('EIA Imports'!$E1749=$A$1,'EIA Imports'!A1749,"")</f>
        <v/>
      </c>
      <c r="C1749">
        <f>IF('EIA Imports'!$E1749=$A$1,'EIA Imports'!C1749,"")</f>
        <v/>
      </c>
      <c r="D1749">
        <f>IF('EIA Imports'!$E1749=$A$1,'EIA Imports'!D1749,"")</f>
        <v/>
      </c>
    </row>
    <row r="1750" spans="1:4">
      <c r="A1750">
        <f>IF('EIA Imports'!$E1750=$A$1,'EIA Imports'!A1750,"")</f>
        <v/>
      </c>
      <c r="C1750">
        <f>IF('EIA Imports'!$E1750=$A$1,'EIA Imports'!C1750,"")</f>
        <v/>
      </c>
      <c r="D1750">
        <f>IF('EIA Imports'!$E1750=$A$1,'EIA Imports'!D1750,"")</f>
        <v/>
      </c>
    </row>
    <row r="1751" spans="1:4">
      <c r="A1751">
        <f>IF('EIA Imports'!$E1751=$A$1,'EIA Imports'!A1751,"")</f>
        <v/>
      </c>
      <c r="C1751">
        <f>IF('EIA Imports'!$E1751=$A$1,'EIA Imports'!C1751,"")</f>
        <v/>
      </c>
      <c r="D1751">
        <f>IF('EIA Imports'!$E1751=$A$1,'EIA Imports'!D1751,"")</f>
        <v/>
      </c>
    </row>
    <row r="1752" spans="1:4">
      <c r="A1752">
        <f>IF('EIA Imports'!$E1752=$A$1,'EIA Imports'!A1752,"")</f>
        <v/>
      </c>
      <c r="C1752">
        <f>IF('EIA Imports'!$E1752=$A$1,'EIA Imports'!C1752,"")</f>
        <v/>
      </c>
      <c r="D1752">
        <f>IF('EIA Imports'!$E1752=$A$1,'EIA Imports'!D1752,"")</f>
        <v/>
      </c>
    </row>
    <row r="1753" spans="1:4">
      <c r="A1753">
        <f>IF('EIA Imports'!$E1753=$A$1,'EIA Imports'!A1753,"")</f>
        <v/>
      </c>
      <c r="C1753">
        <f>IF('EIA Imports'!$E1753=$A$1,'EIA Imports'!C1753,"")</f>
        <v/>
      </c>
      <c r="D1753">
        <f>IF('EIA Imports'!$E1753=$A$1,'EIA Imports'!D1753,"")</f>
        <v/>
      </c>
    </row>
    <row r="1754" spans="1:4">
      <c r="A1754">
        <f>IF('EIA Imports'!$E1754=$A$1,'EIA Imports'!A1754,"")</f>
        <v/>
      </c>
      <c r="C1754">
        <f>IF('EIA Imports'!$E1754=$A$1,'EIA Imports'!C1754,"")</f>
        <v/>
      </c>
      <c r="D1754">
        <f>IF('EIA Imports'!$E1754=$A$1,'EIA Imports'!D1754,"")</f>
        <v/>
      </c>
    </row>
    <row r="1755" spans="1:4">
      <c r="A1755">
        <f>IF('EIA Imports'!$E1755=$A$1,'EIA Imports'!A1755,"")</f>
        <v/>
      </c>
      <c r="C1755">
        <f>IF('EIA Imports'!$E1755=$A$1,'EIA Imports'!C1755,"")</f>
        <v/>
      </c>
      <c r="D1755">
        <f>IF('EIA Imports'!$E1755=$A$1,'EIA Imports'!D1755,"")</f>
        <v/>
      </c>
    </row>
    <row r="1756" spans="1:4">
      <c r="A1756">
        <f>IF('EIA Imports'!$E1756=$A$1,'EIA Imports'!A1756,"")</f>
        <v/>
      </c>
      <c r="C1756">
        <f>IF('EIA Imports'!$E1756=$A$1,'EIA Imports'!C1756,"")</f>
        <v/>
      </c>
      <c r="D1756">
        <f>IF('EIA Imports'!$E1756=$A$1,'EIA Imports'!D1756,"")</f>
        <v/>
      </c>
    </row>
    <row r="1757" spans="1:4">
      <c r="A1757">
        <f>IF('EIA Imports'!$E1757=$A$1,'EIA Imports'!A1757,"")</f>
        <v/>
      </c>
      <c r="C1757">
        <f>IF('EIA Imports'!$E1757=$A$1,'EIA Imports'!C1757,"")</f>
        <v/>
      </c>
      <c r="D1757">
        <f>IF('EIA Imports'!$E1757=$A$1,'EIA Imports'!D1757,"")</f>
        <v/>
      </c>
    </row>
    <row r="1758" spans="1:4">
      <c r="A1758">
        <f>IF('EIA Imports'!$E1758=$A$1,'EIA Imports'!A1758,"")</f>
        <v/>
      </c>
      <c r="C1758">
        <f>IF('EIA Imports'!$E1758=$A$1,'EIA Imports'!C1758,"")</f>
        <v/>
      </c>
      <c r="D1758">
        <f>IF('EIA Imports'!$E1758=$A$1,'EIA Imports'!D1758,"")</f>
        <v/>
      </c>
    </row>
    <row r="1759" spans="1:4">
      <c r="A1759">
        <f>IF('EIA Imports'!$E1759=$A$1,'EIA Imports'!A1759,"")</f>
        <v/>
      </c>
      <c r="C1759">
        <f>IF('EIA Imports'!$E1759=$A$1,'EIA Imports'!C1759,"")</f>
        <v/>
      </c>
      <c r="D1759">
        <f>IF('EIA Imports'!$E1759=$A$1,'EIA Imports'!D1759,"")</f>
        <v/>
      </c>
    </row>
    <row r="1760" spans="1:4">
      <c r="A1760">
        <f>IF('EIA Imports'!$E1760=$A$1,'EIA Imports'!A1760,"")</f>
        <v/>
      </c>
      <c r="C1760">
        <f>IF('EIA Imports'!$E1760=$A$1,'EIA Imports'!C1760,"")</f>
        <v/>
      </c>
      <c r="D1760">
        <f>IF('EIA Imports'!$E1760=$A$1,'EIA Imports'!D1760,"")</f>
        <v/>
      </c>
    </row>
    <row r="1761" spans="1:4">
      <c r="A1761">
        <f>IF('EIA Imports'!$E1761=$A$1,'EIA Imports'!A1761,"")</f>
        <v/>
      </c>
      <c r="C1761">
        <f>IF('EIA Imports'!$E1761=$A$1,'EIA Imports'!C1761,"")</f>
        <v/>
      </c>
      <c r="D1761">
        <f>IF('EIA Imports'!$E1761=$A$1,'EIA Imports'!D1761,"")</f>
        <v/>
      </c>
    </row>
    <row r="1762" spans="1:4">
      <c r="A1762">
        <f>IF('EIA Imports'!$E1762=$A$1,'EIA Imports'!A1762,"")</f>
        <v/>
      </c>
      <c r="C1762">
        <f>IF('EIA Imports'!$E1762=$A$1,'EIA Imports'!C1762,"")</f>
        <v/>
      </c>
      <c r="D1762">
        <f>IF('EIA Imports'!$E1762=$A$1,'EIA Imports'!D1762,"")</f>
        <v/>
      </c>
    </row>
    <row r="1763" spans="1:4">
      <c r="A1763">
        <f>IF('EIA Imports'!$E1763=$A$1,'EIA Imports'!A1763,"")</f>
        <v/>
      </c>
      <c r="C1763">
        <f>IF('EIA Imports'!$E1763=$A$1,'EIA Imports'!C1763,"")</f>
        <v/>
      </c>
      <c r="D1763">
        <f>IF('EIA Imports'!$E1763=$A$1,'EIA Imports'!D1763,"")</f>
        <v/>
      </c>
    </row>
    <row r="1764" spans="1:4">
      <c r="A1764">
        <f>IF('EIA Imports'!$E1764=$A$1,'EIA Imports'!A1764,"")</f>
        <v/>
      </c>
      <c r="C1764">
        <f>IF('EIA Imports'!$E1764=$A$1,'EIA Imports'!C1764,"")</f>
        <v/>
      </c>
      <c r="D1764">
        <f>IF('EIA Imports'!$E1764=$A$1,'EIA Imports'!D1764,"")</f>
        <v/>
      </c>
    </row>
    <row r="1765" spans="1:4">
      <c r="A1765">
        <f>IF('EIA Imports'!$E1765=$A$1,'EIA Imports'!A1765,"")</f>
        <v/>
      </c>
      <c r="C1765">
        <f>IF('EIA Imports'!$E1765=$A$1,'EIA Imports'!C1765,"")</f>
        <v/>
      </c>
      <c r="D1765">
        <f>IF('EIA Imports'!$E1765=$A$1,'EIA Imports'!D1765,"")</f>
        <v/>
      </c>
    </row>
    <row r="1766" spans="1:4">
      <c r="A1766">
        <f>IF('EIA Imports'!$E1766=$A$1,'EIA Imports'!A1766,"")</f>
        <v/>
      </c>
      <c r="C1766">
        <f>IF('EIA Imports'!$E1766=$A$1,'EIA Imports'!C1766,"")</f>
        <v/>
      </c>
      <c r="D1766">
        <f>IF('EIA Imports'!$E1766=$A$1,'EIA Imports'!D1766,"")</f>
        <v/>
      </c>
    </row>
    <row r="1767" spans="1:4">
      <c r="A1767">
        <f>IF('EIA Imports'!$E1767=$A$1,'EIA Imports'!A1767,"")</f>
        <v/>
      </c>
      <c r="C1767">
        <f>IF('EIA Imports'!$E1767=$A$1,'EIA Imports'!C1767,"")</f>
        <v/>
      </c>
      <c r="D1767">
        <f>IF('EIA Imports'!$E1767=$A$1,'EIA Imports'!D1767,"")</f>
        <v/>
      </c>
    </row>
    <row r="1768" spans="1:4">
      <c r="A1768">
        <f>IF('EIA Imports'!$E1768=$A$1,'EIA Imports'!A1768,"")</f>
        <v/>
      </c>
      <c r="C1768">
        <f>IF('EIA Imports'!$E1768=$A$1,'EIA Imports'!C1768,"")</f>
        <v/>
      </c>
      <c r="D1768">
        <f>IF('EIA Imports'!$E1768=$A$1,'EIA Imports'!D1768,"")</f>
        <v/>
      </c>
    </row>
    <row r="1769" spans="1:4">
      <c r="A1769">
        <f>IF('EIA Imports'!$E1769=$A$1,'EIA Imports'!A1769,"")</f>
        <v/>
      </c>
      <c r="C1769">
        <f>IF('EIA Imports'!$E1769=$A$1,'EIA Imports'!C1769,"")</f>
        <v/>
      </c>
      <c r="D1769">
        <f>IF('EIA Imports'!$E1769=$A$1,'EIA Imports'!D1769,"")</f>
        <v/>
      </c>
    </row>
    <row r="1770" spans="1:4">
      <c r="A1770">
        <f>IF('EIA Imports'!$E1770=$A$1,'EIA Imports'!A1770,"")</f>
        <v/>
      </c>
      <c r="C1770">
        <f>IF('EIA Imports'!$E1770=$A$1,'EIA Imports'!C1770,"")</f>
        <v/>
      </c>
      <c r="D1770">
        <f>IF('EIA Imports'!$E1770=$A$1,'EIA Imports'!D1770,"")</f>
        <v/>
      </c>
    </row>
    <row r="1771" spans="1:4">
      <c r="A1771">
        <f>IF('EIA Imports'!$E1771=$A$1,'EIA Imports'!A1771,"")</f>
        <v/>
      </c>
      <c r="C1771">
        <f>IF('EIA Imports'!$E1771=$A$1,'EIA Imports'!C1771,"")</f>
        <v/>
      </c>
      <c r="D1771">
        <f>IF('EIA Imports'!$E1771=$A$1,'EIA Imports'!D1771,"")</f>
        <v/>
      </c>
    </row>
    <row r="1772" spans="1:4">
      <c r="A1772">
        <f>IF('EIA Imports'!$E1772=$A$1,'EIA Imports'!A1772,"")</f>
        <v/>
      </c>
      <c r="C1772">
        <f>IF('EIA Imports'!$E1772=$A$1,'EIA Imports'!C1772,"")</f>
        <v/>
      </c>
      <c r="D1772">
        <f>IF('EIA Imports'!$E1772=$A$1,'EIA Imports'!D1772,"")</f>
        <v/>
      </c>
    </row>
    <row r="1773" spans="1:4">
      <c r="A1773">
        <f>IF('EIA Imports'!$E1773=$A$1,'EIA Imports'!A1773,"")</f>
        <v/>
      </c>
      <c r="C1773">
        <f>IF('EIA Imports'!$E1773=$A$1,'EIA Imports'!C1773,"")</f>
        <v/>
      </c>
      <c r="D1773">
        <f>IF('EIA Imports'!$E1773=$A$1,'EIA Imports'!D1773,"")</f>
        <v/>
      </c>
    </row>
    <row r="1774" spans="1:4">
      <c r="A1774">
        <f>IF('EIA Imports'!$E1774=$A$1,'EIA Imports'!A1774,"")</f>
        <v/>
      </c>
      <c r="C1774">
        <f>IF('EIA Imports'!$E1774=$A$1,'EIA Imports'!C1774,"")</f>
        <v/>
      </c>
      <c r="D1774">
        <f>IF('EIA Imports'!$E1774=$A$1,'EIA Imports'!D1774,"")</f>
        <v/>
      </c>
    </row>
    <row r="1775" spans="1:4">
      <c r="A1775">
        <f>IF('EIA Imports'!$E1775=$A$1,'EIA Imports'!A1775,"")</f>
        <v/>
      </c>
      <c r="C1775">
        <f>IF('EIA Imports'!$E1775=$A$1,'EIA Imports'!C1775,"")</f>
        <v/>
      </c>
      <c r="D1775">
        <f>IF('EIA Imports'!$E1775=$A$1,'EIA Imports'!D1775,"")</f>
        <v/>
      </c>
    </row>
    <row r="1776" spans="1:4">
      <c r="A1776">
        <f>IF('EIA Imports'!$E1776=$A$1,'EIA Imports'!A1776,"")</f>
        <v/>
      </c>
      <c r="C1776">
        <f>IF('EIA Imports'!$E1776=$A$1,'EIA Imports'!C1776,"")</f>
        <v/>
      </c>
      <c r="D1776">
        <f>IF('EIA Imports'!$E1776=$A$1,'EIA Imports'!D1776,"")</f>
        <v/>
      </c>
    </row>
    <row r="1777" spans="1:4">
      <c r="A1777">
        <f>IF('EIA Imports'!$E1777=$A$1,'EIA Imports'!A1777,"")</f>
        <v/>
      </c>
      <c r="C1777">
        <f>IF('EIA Imports'!$E1777=$A$1,'EIA Imports'!C1777,"")</f>
        <v/>
      </c>
      <c r="D1777">
        <f>IF('EIA Imports'!$E1777=$A$1,'EIA Imports'!D1777,"")</f>
        <v/>
      </c>
    </row>
    <row r="1778" spans="1:4">
      <c r="A1778">
        <f>IF('EIA Imports'!$E1778=$A$1,'EIA Imports'!A1778,"")</f>
        <v/>
      </c>
      <c r="C1778">
        <f>IF('EIA Imports'!$E1778=$A$1,'EIA Imports'!C1778,"")</f>
        <v/>
      </c>
      <c r="D1778">
        <f>IF('EIA Imports'!$E1778=$A$1,'EIA Imports'!D1778,"")</f>
        <v/>
      </c>
    </row>
    <row r="1779" spans="1:4">
      <c r="A1779">
        <f>IF('EIA Imports'!$E1779=$A$1,'EIA Imports'!A1779,"")</f>
        <v/>
      </c>
      <c r="C1779">
        <f>IF('EIA Imports'!$E1779=$A$1,'EIA Imports'!C1779,"")</f>
        <v/>
      </c>
      <c r="D1779">
        <f>IF('EIA Imports'!$E1779=$A$1,'EIA Imports'!D1779,"")</f>
        <v/>
      </c>
    </row>
    <row r="1780" spans="1:4">
      <c r="A1780">
        <f>IF('EIA Imports'!$E1780=$A$1,'EIA Imports'!A1780,"")</f>
        <v/>
      </c>
      <c r="C1780">
        <f>IF('EIA Imports'!$E1780=$A$1,'EIA Imports'!C1780,"")</f>
        <v/>
      </c>
      <c r="D1780">
        <f>IF('EIA Imports'!$E1780=$A$1,'EIA Imports'!D1780,"")</f>
        <v/>
      </c>
    </row>
    <row r="1781" spans="1:4">
      <c r="A1781">
        <f>IF('EIA Imports'!$E1781=$A$1,'EIA Imports'!A1781,"")</f>
        <v/>
      </c>
      <c r="C1781">
        <f>IF('EIA Imports'!$E1781=$A$1,'EIA Imports'!C1781,"")</f>
        <v/>
      </c>
      <c r="D1781">
        <f>IF('EIA Imports'!$E1781=$A$1,'EIA Imports'!D1781,"")</f>
        <v/>
      </c>
    </row>
    <row r="1782" spans="1:4">
      <c r="A1782">
        <f>IF('EIA Imports'!$E1782=$A$1,'EIA Imports'!A1782,"")</f>
        <v/>
      </c>
      <c r="C1782">
        <f>IF('EIA Imports'!$E1782=$A$1,'EIA Imports'!C1782,"")</f>
        <v/>
      </c>
      <c r="D1782">
        <f>IF('EIA Imports'!$E1782=$A$1,'EIA Imports'!D1782,"")</f>
        <v/>
      </c>
    </row>
    <row r="1783" spans="1:4">
      <c r="A1783">
        <f>IF('EIA Imports'!$E1783=$A$1,'EIA Imports'!A1783,"")</f>
        <v/>
      </c>
      <c r="C1783">
        <f>IF('EIA Imports'!$E1783=$A$1,'EIA Imports'!C1783,"")</f>
        <v/>
      </c>
      <c r="D1783">
        <f>IF('EIA Imports'!$E1783=$A$1,'EIA Imports'!D1783,"")</f>
        <v/>
      </c>
    </row>
    <row r="1784" spans="1:4">
      <c r="A1784">
        <f>IF('EIA Imports'!$E1784=$A$1,'EIA Imports'!A1784,"")</f>
        <v/>
      </c>
      <c r="C1784">
        <f>IF('EIA Imports'!$E1784=$A$1,'EIA Imports'!C1784,"")</f>
        <v/>
      </c>
      <c r="D1784">
        <f>IF('EIA Imports'!$E1784=$A$1,'EIA Imports'!D1784,"")</f>
        <v/>
      </c>
    </row>
    <row r="1785" spans="1:4">
      <c r="A1785">
        <f>IF('EIA Imports'!$E1785=$A$1,'EIA Imports'!A1785,"")</f>
        <v/>
      </c>
      <c r="C1785">
        <f>IF('EIA Imports'!$E1785=$A$1,'EIA Imports'!C1785,"")</f>
        <v/>
      </c>
      <c r="D1785">
        <f>IF('EIA Imports'!$E1785=$A$1,'EIA Imports'!D1785,"")</f>
        <v/>
      </c>
    </row>
    <row r="1786" spans="1:4">
      <c r="A1786">
        <f>IF('EIA Imports'!$E1786=$A$1,'EIA Imports'!A1786,"")</f>
        <v/>
      </c>
      <c r="C1786">
        <f>IF('EIA Imports'!$E1786=$A$1,'EIA Imports'!C1786,"")</f>
        <v/>
      </c>
      <c r="D1786">
        <f>IF('EIA Imports'!$E1786=$A$1,'EIA Imports'!D1786,"")</f>
        <v/>
      </c>
    </row>
    <row r="1787" spans="1:4">
      <c r="A1787">
        <f>IF('EIA Imports'!$E1787=$A$1,'EIA Imports'!A1787,"")</f>
        <v/>
      </c>
      <c r="C1787">
        <f>IF('EIA Imports'!$E1787=$A$1,'EIA Imports'!C1787,"")</f>
        <v/>
      </c>
      <c r="D1787">
        <f>IF('EIA Imports'!$E1787=$A$1,'EIA Imports'!D1787,"")</f>
        <v/>
      </c>
    </row>
    <row r="1788" spans="1:4">
      <c r="A1788">
        <f>IF('EIA Imports'!$E1788=$A$1,'EIA Imports'!A1788,"")</f>
        <v/>
      </c>
      <c r="C1788">
        <f>IF('EIA Imports'!$E1788=$A$1,'EIA Imports'!C1788,"")</f>
        <v/>
      </c>
      <c r="D1788">
        <f>IF('EIA Imports'!$E1788=$A$1,'EIA Imports'!D1788,"")</f>
        <v/>
      </c>
    </row>
    <row r="1789" spans="1:4">
      <c r="A1789">
        <f>IF('EIA Imports'!$E1789=$A$1,'EIA Imports'!A1789,"")</f>
        <v/>
      </c>
      <c r="C1789">
        <f>IF('EIA Imports'!$E1789=$A$1,'EIA Imports'!C1789,"")</f>
        <v/>
      </c>
      <c r="D1789">
        <f>IF('EIA Imports'!$E1789=$A$1,'EIA Imports'!D1789,"")</f>
        <v/>
      </c>
    </row>
    <row r="1790" spans="1:4">
      <c r="A1790">
        <f>IF('EIA Imports'!$E1790=$A$1,'EIA Imports'!A1790,"")</f>
        <v/>
      </c>
      <c r="C1790">
        <f>IF('EIA Imports'!$E1790=$A$1,'EIA Imports'!C1790,"")</f>
        <v/>
      </c>
      <c r="D1790">
        <f>IF('EIA Imports'!$E1790=$A$1,'EIA Imports'!D1790,"")</f>
        <v/>
      </c>
    </row>
    <row r="1791" spans="1:4">
      <c r="A1791">
        <f>IF('EIA Imports'!$E1791=$A$1,'EIA Imports'!A1791,"")</f>
        <v/>
      </c>
      <c r="C1791">
        <f>IF('EIA Imports'!$E1791=$A$1,'EIA Imports'!C1791,"")</f>
        <v/>
      </c>
      <c r="D1791">
        <f>IF('EIA Imports'!$E1791=$A$1,'EIA Imports'!D1791,"")</f>
        <v/>
      </c>
    </row>
    <row r="1792" spans="1:4">
      <c r="A1792">
        <f>IF('EIA Imports'!$E1792=$A$1,'EIA Imports'!A1792,"")</f>
        <v/>
      </c>
      <c r="C1792">
        <f>IF('EIA Imports'!$E1792=$A$1,'EIA Imports'!C1792,"")</f>
        <v/>
      </c>
      <c r="D1792">
        <f>IF('EIA Imports'!$E1792=$A$1,'EIA Imports'!D1792,"")</f>
        <v/>
      </c>
    </row>
    <row r="1793" spans="1:4">
      <c r="A1793">
        <f>IF('EIA Imports'!$E1793=$A$1,'EIA Imports'!A1793,"")</f>
        <v/>
      </c>
      <c r="C1793">
        <f>IF('EIA Imports'!$E1793=$A$1,'EIA Imports'!C1793,"")</f>
        <v/>
      </c>
      <c r="D1793">
        <f>IF('EIA Imports'!$E1793=$A$1,'EIA Imports'!D1793,"")</f>
        <v/>
      </c>
    </row>
    <row r="1794" spans="1:4">
      <c r="A1794">
        <f>IF('EIA Imports'!$E1794=$A$1,'EIA Imports'!A1794,"")</f>
        <v/>
      </c>
      <c r="C1794">
        <f>IF('EIA Imports'!$E1794=$A$1,'EIA Imports'!C1794,"")</f>
        <v/>
      </c>
      <c r="D1794">
        <f>IF('EIA Imports'!$E1794=$A$1,'EIA Imports'!D1794,"")</f>
        <v/>
      </c>
    </row>
    <row r="1795" spans="1:4">
      <c r="A1795">
        <f>IF('EIA Imports'!$E1795=$A$1,'EIA Imports'!A1795,"")</f>
        <v/>
      </c>
      <c r="C1795">
        <f>IF('EIA Imports'!$E1795=$A$1,'EIA Imports'!C1795,"")</f>
        <v/>
      </c>
      <c r="D1795">
        <f>IF('EIA Imports'!$E1795=$A$1,'EIA Imports'!D1795,"")</f>
        <v/>
      </c>
    </row>
    <row r="1796" spans="1:4">
      <c r="A1796">
        <f>IF('EIA Imports'!$E1796=$A$1,'EIA Imports'!A1796,"")</f>
        <v/>
      </c>
      <c r="C1796">
        <f>IF('EIA Imports'!$E1796=$A$1,'EIA Imports'!C1796,"")</f>
        <v/>
      </c>
      <c r="D1796">
        <f>IF('EIA Imports'!$E1796=$A$1,'EIA Imports'!D1796,"")</f>
        <v/>
      </c>
    </row>
    <row r="1797" spans="1:4">
      <c r="A1797">
        <f>IF('EIA Imports'!$E1797=$A$1,'EIA Imports'!A1797,"")</f>
        <v/>
      </c>
      <c r="C1797">
        <f>IF('EIA Imports'!$E1797=$A$1,'EIA Imports'!C1797,"")</f>
        <v/>
      </c>
      <c r="D1797">
        <f>IF('EIA Imports'!$E1797=$A$1,'EIA Imports'!D1797,"")</f>
        <v/>
      </c>
    </row>
    <row r="1798" spans="1:4">
      <c r="A1798">
        <f>IF('EIA Imports'!$E1798=$A$1,'EIA Imports'!A1798,"")</f>
        <v/>
      </c>
      <c r="C1798">
        <f>IF('EIA Imports'!$E1798=$A$1,'EIA Imports'!C1798,"")</f>
        <v/>
      </c>
      <c r="D1798">
        <f>IF('EIA Imports'!$E1798=$A$1,'EIA Imports'!D1798,"")</f>
        <v/>
      </c>
    </row>
    <row r="1799" spans="1:4">
      <c r="A1799">
        <f>IF('EIA Imports'!$E1799=$A$1,'EIA Imports'!A1799,"")</f>
        <v/>
      </c>
      <c r="C1799">
        <f>IF('EIA Imports'!$E1799=$A$1,'EIA Imports'!C1799,"")</f>
        <v/>
      </c>
      <c r="D1799">
        <f>IF('EIA Imports'!$E1799=$A$1,'EIA Imports'!D1799,"")</f>
        <v/>
      </c>
    </row>
    <row r="1800" spans="1:4">
      <c r="A1800">
        <f>IF('EIA Imports'!$E1800=$A$1,'EIA Imports'!A1800,"")</f>
        <v/>
      </c>
      <c r="C1800">
        <f>IF('EIA Imports'!$E1800=$A$1,'EIA Imports'!C1800,"")</f>
        <v/>
      </c>
      <c r="D1800">
        <f>IF('EIA Imports'!$E1800=$A$1,'EIA Imports'!D1800,"")</f>
        <v/>
      </c>
    </row>
    <row r="1801" spans="1:4">
      <c r="A1801">
        <f>IF('EIA Imports'!$E1801=$A$1,'EIA Imports'!A1801,"")</f>
        <v/>
      </c>
      <c r="C1801">
        <f>IF('EIA Imports'!$E1801=$A$1,'EIA Imports'!C1801,"")</f>
        <v/>
      </c>
      <c r="D1801">
        <f>IF('EIA Imports'!$E1801=$A$1,'EIA Imports'!D1801,"")</f>
        <v/>
      </c>
    </row>
    <row r="1802" spans="1:4">
      <c r="A1802">
        <f>IF('EIA Imports'!$E1802=$A$1,'EIA Imports'!A1802,"")</f>
        <v/>
      </c>
      <c r="C1802">
        <f>IF('EIA Imports'!$E1802=$A$1,'EIA Imports'!C1802,"")</f>
        <v/>
      </c>
      <c r="D1802">
        <f>IF('EIA Imports'!$E1802=$A$1,'EIA Imports'!D1802,"")</f>
        <v/>
      </c>
    </row>
    <row r="1803" spans="1:4">
      <c r="A1803">
        <f>IF('EIA Imports'!$E1803=$A$1,'EIA Imports'!A1803,"")</f>
        <v/>
      </c>
      <c r="C1803">
        <f>IF('EIA Imports'!$E1803=$A$1,'EIA Imports'!C1803,"")</f>
        <v/>
      </c>
      <c r="D1803">
        <f>IF('EIA Imports'!$E1803=$A$1,'EIA Imports'!D1803,"")</f>
        <v/>
      </c>
    </row>
    <row r="1804" spans="1:4">
      <c r="A1804">
        <f>IF('EIA Imports'!$E1804=$A$1,'EIA Imports'!A1804,"")</f>
        <v/>
      </c>
      <c r="C1804">
        <f>IF('EIA Imports'!$E1804=$A$1,'EIA Imports'!C1804,"")</f>
        <v/>
      </c>
      <c r="D1804">
        <f>IF('EIA Imports'!$E1804=$A$1,'EIA Imports'!D1804,"")</f>
        <v/>
      </c>
    </row>
    <row r="1805" spans="1:4">
      <c r="A1805">
        <f>IF('EIA Imports'!$E1805=$A$1,'EIA Imports'!A1805,"")</f>
        <v/>
      </c>
      <c r="C1805">
        <f>IF('EIA Imports'!$E1805=$A$1,'EIA Imports'!C1805,"")</f>
        <v/>
      </c>
      <c r="D1805">
        <f>IF('EIA Imports'!$E1805=$A$1,'EIA Imports'!D1805,"")</f>
        <v/>
      </c>
    </row>
    <row r="1806" spans="1:4">
      <c r="A1806">
        <f>IF('EIA Imports'!$E1806=$A$1,'EIA Imports'!A1806,"")</f>
        <v/>
      </c>
      <c r="C1806">
        <f>IF('EIA Imports'!$E1806=$A$1,'EIA Imports'!C1806,"")</f>
        <v/>
      </c>
      <c r="D1806">
        <f>IF('EIA Imports'!$E1806=$A$1,'EIA Imports'!D1806,"")</f>
        <v/>
      </c>
    </row>
    <row r="1807" spans="1:4">
      <c r="A1807">
        <f>IF('EIA Imports'!$E1807=$A$1,'EIA Imports'!A1807,"")</f>
        <v/>
      </c>
      <c r="C1807">
        <f>IF('EIA Imports'!$E1807=$A$1,'EIA Imports'!C1807,"")</f>
        <v/>
      </c>
      <c r="D1807">
        <f>IF('EIA Imports'!$E1807=$A$1,'EIA Imports'!D1807,"")</f>
        <v/>
      </c>
    </row>
    <row r="1808" spans="1:4">
      <c r="A1808">
        <f>IF('EIA Imports'!$E1808=$A$1,'EIA Imports'!A1808,"")</f>
        <v/>
      </c>
      <c r="C1808">
        <f>IF('EIA Imports'!$E1808=$A$1,'EIA Imports'!C1808,"")</f>
        <v/>
      </c>
      <c r="D1808">
        <f>IF('EIA Imports'!$E1808=$A$1,'EIA Imports'!D1808,"")</f>
        <v/>
      </c>
    </row>
    <row r="1809" spans="1:4">
      <c r="A1809">
        <f>IF('EIA Imports'!$E1809=$A$1,'EIA Imports'!A1809,"")</f>
        <v/>
      </c>
      <c r="C1809">
        <f>IF('EIA Imports'!$E1809=$A$1,'EIA Imports'!C1809,"")</f>
        <v/>
      </c>
      <c r="D1809">
        <f>IF('EIA Imports'!$E1809=$A$1,'EIA Imports'!D1809,"")</f>
        <v/>
      </c>
    </row>
    <row r="1810" spans="1:4">
      <c r="A1810">
        <f>IF('EIA Imports'!$E1810=$A$1,'EIA Imports'!A1810,"")</f>
        <v/>
      </c>
      <c r="C1810">
        <f>IF('EIA Imports'!$E1810=$A$1,'EIA Imports'!C1810,"")</f>
        <v/>
      </c>
      <c r="D1810">
        <f>IF('EIA Imports'!$E1810=$A$1,'EIA Imports'!D1810,"")</f>
        <v/>
      </c>
    </row>
    <row r="1811" spans="1:4">
      <c r="A1811">
        <f>IF('EIA Imports'!$E1811=$A$1,'EIA Imports'!A1811,"")</f>
        <v/>
      </c>
      <c r="C1811">
        <f>IF('EIA Imports'!$E1811=$A$1,'EIA Imports'!C1811,"")</f>
        <v/>
      </c>
      <c r="D1811">
        <f>IF('EIA Imports'!$E1811=$A$1,'EIA Imports'!D1811,"")</f>
        <v/>
      </c>
    </row>
    <row r="1812" spans="1:4">
      <c r="A1812">
        <f>IF('EIA Imports'!$E1812=$A$1,'EIA Imports'!A1812,"")</f>
        <v/>
      </c>
      <c r="C1812">
        <f>IF('EIA Imports'!$E1812=$A$1,'EIA Imports'!C1812,"")</f>
        <v/>
      </c>
      <c r="D1812">
        <f>IF('EIA Imports'!$E1812=$A$1,'EIA Imports'!D1812,"")</f>
        <v/>
      </c>
    </row>
    <row r="1813" spans="1:4">
      <c r="A1813">
        <f>IF('EIA Imports'!$E1813=$A$1,'EIA Imports'!A1813,"")</f>
        <v/>
      </c>
      <c r="C1813">
        <f>IF('EIA Imports'!$E1813=$A$1,'EIA Imports'!C1813,"")</f>
        <v/>
      </c>
      <c r="D1813">
        <f>IF('EIA Imports'!$E1813=$A$1,'EIA Imports'!D1813,"")</f>
        <v/>
      </c>
    </row>
    <row r="1814" spans="1:4">
      <c r="A1814">
        <f>IF('EIA Imports'!$E1814=$A$1,'EIA Imports'!A1814,"")</f>
        <v/>
      </c>
      <c r="C1814">
        <f>IF('EIA Imports'!$E1814=$A$1,'EIA Imports'!C1814,"")</f>
        <v/>
      </c>
      <c r="D1814">
        <f>IF('EIA Imports'!$E1814=$A$1,'EIA Imports'!D1814,"")</f>
        <v/>
      </c>
    </row>
    <row r="1815" spans="1:4">
      <c r="A1815">
        <f>IF('EIA Imports'!$E1815=$A$1,'EIA Imports'!A1815,"")</f>
        <v/>
      </c>
      <c r="C1815">
        <f>IF('EIA Imports'!$E1815=$A$1,'EIA Imports'!C1815,"")</f>
        <v/>
      </c>
      <c r="D1815">
        <f>IF('EIA Imports'!$E1815=$A$1,'EIA Imports'!D1815,"")</f>
        <v/>
      </c>
    </row>
    <row r="1816" spans="1:4">
      <c r="A1816">
        <f>IF('EIA Imports'!$E1816=$A$1,'EIA Imports'!A1816,"")</f>
        <v/>
      </c>
      <c r="C1816">
        <f>IF('EIA Imports'!$E1816=$A$1,'EIA Imports'!C1816,"")</f>
        <v/>
      </c>
      <c r="D1816">
        <f>IF('EIA Imports'!$E1816=$A$1,'EIA Imports'!D1816,"")</f>
        <v/>
      </c>
    </row>
    <row r="1817" spans="1:4">
      <c r="A1817">
        <f>IF('EIA Imports'!$E1817=$A$1,'EIA Imports'!A1817,"")</f>
        <v/>
      </c>
      <c r="C1817">
        <f>IF('EIA Imports'!$E1817=$A$1,'EIA Imports'!C1817,"")</f>
        <v/>
      </c>
      <c r="D1817">
        <f>IF('EIA Imports'!$E1817=$A$1,'EIA Imports'!D1817,"")</f>
        <v/>
      </c>
    </row>
    <row r="1818" spans="1:4">
      <c r="A1818">
        <f>IF('EIA Imports'!$E1818=$A$1,'EIA Imports'!A1818,"")</f>
        <v/>
      </c>
      <c r="C1818">
        <f>IF('EIA Imports'!$E1818=$A$1,'EIA Imports'!C1818,"")</f>
        <v/>
      </c>
      <c r="D1818">
        <f>IF('EIA Imports'!$E1818=$A$1,'EIA Imports'!D1818,"")</f>
        <v/>
      </c>
    </row>
    <row r="1819" spans="1:4">
      <c r="A1819">
        <f>IF('EIA Imports'!$E1819=$A$1,'EIA Imports'!A1819,"")</f>
        <v/>
      </c>
      <c r="C1819">
        <f>IF('EIA Imports'!$E1819=$A$1,'EIA Imports'!C1819,"")</f>
        <v/>
      </c>
      <c r="D1819">
        <f>IF('EIA Imports'!$E1819=$A$1,'EIA Imports'!D1819,"")</f>
        <v/>
      </c>
    </row>
    <row r="1820" spans="1:4">
      <c r="A1820">
        <f>IF('EIA Imports'!$E1820=$A$1,'EIA Imports'!A1820,"")</f>
        <v/>
      </c>
      <c r="C1820">
        <f>IF('EIA Imports'!$E1820=$A$1,'EIA Imports'!C1820,"")</f>
        <v/>
      </c>
      <c r="D1820">
        <f>IF('EIA Imports'!$E1820=$A$1,'EIA Imports'!D1820,"")</f>
        <v/>
      </c>
    </row>
    <row r="1821" spans="1:4">
      <c r="A1821">
        <f>IF('EIA Imports'!$E1821=$A$1,'EIA Imports'!A1821,"")</f>
        <v/>
      </c>
      <c r="C1821">
        <f>IF('EIA Imports'!$E1821=$A$1,'EIA Imports'!C1821,"")</f>
        <v/>
      </c>
      <c r="D1821">
        <f>IF('EIA Imports'!$E1821=$A$1,'EIA Imports'!D1821,"")</f>
        <v/>
      </c>
    </row>
    <row r="1822" spans="1:4">
      <c r="A1822">
        <f>IF('EIA Imports'!$E1822=$A$1,'EIA Imports'!A1822,"")</f>
        <v/>
      </c>
      <c r="C1822">
        <f>IF('EIA Imports'!$E1822=$A$1,'EIA Imports'!C1822,"")</f>
        <v/>
      </c>
      <c r="D1822">
        <f>IF('EIA Imports'!$E1822=$A$1,'EIA Imports'!D1822,"")</f>
        <v/>
      </c>
    </row>
    <row r="1823" spans="1:4">
      <c r="A1823">
        <f>IF('EIA Imports'!$E1823=$A$1,'EIA Imports'!A1823,"")</f>
        <v/>
      </c>
      <c r="C1823">
        <f>IF('EIA Imports'!$E1823=$A$1,'EIA Imports'!C1823,"")</f>
        <v/>
      </c>
      <c r="D1823">
        <f>IF('EIA Imports'!$E1823=$A$1,'EIA Imports'!D1823,"")</f>
        <v/>
      </c>
    </row>
    <row r="1824" spans="1:4">
      <c r="A1824">
        <f>IF('EIA Imports'!$E1824=$A$1,'EIA Imports'!A1824,"")</f>
        <v/>
      </c>
      <c r="C1824">
        <f>IF('EIA Imports'!$E1824=$A$1,'EIA Imports'!C1824,"")</f>
        <v/>
      </c>
      <c r="D1824">
        <f>IF('EIA Imports'!$E1824=$A$1,'EIA Imports'!D1824,"")</f>
        <v/>
      </c>
    </row>
    <row r="1825" spans="1:4">
      <c r="A1825">
        <f>IF('EIA Imports'!$E1825=$A$1,'EIA Imports'!A1825,"")</f>
        <v/>
      </c>
      <c r="C1825">
        <f>IF('EIA Imports'!$E1825=$A$1,'EIA Imports'!C1825,"")</f>
        <v/>
      </c>
      <c r="D1825">
        <f>IF('EIA Imports'!$E1825=$A$1,'EIA Imports'!D1825,"")</f>
        <v/>
      </c>
    </row>
    <row r="1826" spans="1:4">
      <c r="A1826">
        <f>IF('EIA Imports'!$E1826=$A$1,'EIA Imports'!A1826,"")</f>
        <v/>
      </c>
      <c r="C1826">
        <f>IF('EIA Imports'!$E1826=$A$1,'EIA Imports'!C1826,"")</f>
        <v/>
      </c>
      <c r="D1826">
        <f>IF('EIA Imports'!$E1826=$A$1,'EIA Imports'!D1826,"")</f>
        <v/>
      </c>
    </row>
    <row r="1827" spans="1:4">
      <c r="A1827">
        <f>IF('EIA Imports'!$E1827=$A$1,'EIA Imports'!A1827,"")</f>
        <v/>
      </c>
      <c r="C1827">
        <f>IF('EIA Imports'!$E1827=$A$1,'EIA Imports'!C1827,"")</f>
        <v/>
      </c>
      <c r="D1827">
        <f>IF('EIA Imports'!$E1827=$A$1,'EIA Imports'!D1827,"")</f>
        <v/>
      </c>
    </row>
    <row r="1828" spans="1:4">
      <c r="A1828">
        <f>IF('EIA Imports'!$E1828=$A$1,'EIA Imports'!A1828,"")</f>
        <v/>
      </c>
      <c r="C1828">
        <f>IF('EIA Imports'!$E1828=$A$1,'EIA Imports'!C1828,"")</f>
        <v/>
      </c>
      <c r="D1828">
        <f>IF('EIA Imports'!$E1828=$A$1,'EIA Imports'!D1828,"")</f>
        <v/>
      </c>
    </row>
    <row r="1829" spans="1:4">
      <c r="A1829">
        <f>IF('EIA Imports'!$E1829=$A$1,'EIA Imports'!A1829,"")</f>
        <v/>
      </c>
      <c r="C1829">
        <f>IF('EIA Imports'!$E1829=$A$1,'EIA Imports'!C1829,"")</f>
        <v/>
      </c>
      <c r="D1829">
        <f>IF('EIA Imports'!$E1829=$A$1,'EIA Imports'!D1829,"")</f>
        <v/>
      </c>
    </row>
    <row r="1830" spans="1:4">
      <c r="A1830">
        <f>IF('EIA Imports'!$E1830=$A$1,'EIA Imports'!A1830,"")</f>
        <v/>
      </c>
      <c r="C1830">
        <f>IF('EIA Imports'!$E1830=$A$1,'EIA Imports'!C1830,"")</f>
        <v/>
      </c>
      <c r="D1830">
        <f>IF('EIA Imports'!$E1830=$A$1,'EIA Imports'!D1830,"")</f>
        <v/>
      </c>
    </row>
    <row r="1831" spans="1:4">
      <c r="A1831">
        <f>IF('EIA Imports'!$E1831=$A$1,'EIA Imports'!A1831,"")</f>
        <v/>
      </c>
      <c r="C1831">
        <f>IF('EIA Imports'!$E1831=$A$1,'EIA Imports'!C1831,"")</f>
        <v/>
      </c>
      <c r="D1831">
        <f>IF('EIA Imports'!$E1831=$A$1,'EIA Imports'!D1831,"")</f>
        <v/>
      </c>
    </row>
    <row r="1832" spans="1:4">
      <c r="A1832">
        <f>IF('EIA Imports'!$E1832=$A$1,'EIA Imports'!A1832,"")</f>
        <v/>
      </c>
      <c r="C1832">
        <f>IF('EIA Imports'!$E1832=$A$1,'EIA Imports'!C1832,"")</f>
        <v/>
      </c>
      <c r="D1832">
        <f>IF('EIA Imports'!$E1832=$A$1,'EIA Imports'!D1832,"")</f>
        <v/>
      </c>
    </row>
    <row r="1833" spans="1:4">
      <c r="A1833">
        <f>IF('EIA Imports'!$E1833=$A$1,'EIA Imports'!A1833,"")</f>
        <v/>
      </c>
      <c r="C1833">
        <f>IF('EIA Imports'!$E1833=$A$1,'EIA Imports'!C1833,"")</f>
        <v/>
      </c>
      <c r="D1833">
        <f>IF('EIA Imports'!$E1833=$A$1,'EIA Imports'!D1833,"")</f>
        <v/>
      </c>
    </row>
    <row r="1834" spans="1:4">
      <c r="A1834">
        <f>IF('EIA Imports'!$E1834=$A$1,'EIA Imports'!A1834,"")</f>
        <v/>
      </c>
      <c r="C1834">
        <f>IF('EIA Imports'!$E1834=$A$1,'EIA Imports'!C1834,"")</f>
        <v/>
      </c>
      <c r="D1834">
        <f>IF('EIA Imports'!$E1834=$A$1,'EIA Imports'!D1834,"")</f>
        <v/>
      </c>
    </row>
    <row r="1835" spans="1:4">
      <c r="A1835">
        <f>IF('EIA Imports'!$E1835=$A$1,'EIA Imports'!A1835,"")</f>
        <v/>
      </c>
      <c r="C1835">
        <f>IF('EIA Imports'!$E1835=$A$1,'EIA Imports'!C1835,"")</f>
        <v/>
      </c>
      <c r="D1835">
        <f>IF('EIA Imports'!$E1835=$A$1,'EIA Imports'!D1835,"")</f>
        <v/>
      </c>
    </row>
    <row r="1836" spans="1:4">
      <c r="A1836">
        <f>IF('EIA Imports'!$E1836=$A$1,'EIA Imports'!A1836,"")</f>
        <v/>
      </c>
      <c r="C1836">
        <f>IF('EIA Imports'!$E1836=$A$1,'EIA Imports'!C1836,"")</f>
        <v/>
      </c>
      <c r="D1836">
        <f>IF('EIA Imports'!$E1836=$A$1,'EIA Imports'!D1836,"")</f>
        <v/>
      </c>
    </row>
    <row r="1837" spans="1:4">
      <c r="A1837">
        <f>IF('EIA Imports'!$E1837=$A$1,'EIA Imports'!A1837,"")</f>
        <v/>
      </c>
      <c r="C1837">
        <f>IF('EIA Imports'!$E1837=$A$1,'EIA Imports'!C1837,"")</f>
        <v/>
      </c>
      <c r="D1837">
        <f>IF('EIA Imports'!$E1837=$A$1,'EIA Imports'!D1837,"")</f>
        <v/>
      </c>
    </row>
    <row r="1838" spans="1:4">
      <c r="A1838">
        <f>IF('EIA Imports'!$E1838=$A$1,'EIA Imports'!A1838,"")</f>
        <v/>
      </c>
      <c r="C1838">
        <f>IF('EIA Imports'!$E1838=$A$1,'EIA Imports'!C1838,"")</f>
        <v/>
      </c>
      <c r="D1838">
        <f>IF('EIA Imports'!$E1838=$A$1,'EIA Imports'!D1838,"")</f>
        <v/>
      </c>
    </row>
    <row r="1839" spans="1:4">
      <c r="A1839">
        <f>IF('EIA Imports'!$E1839=$A$1,'EIA Imports'!A1839,"")</f>
        <v/>
      </c>
      <c r="C1839">
        <f>IF('EIA Imports'!$E1839=$A$1,'EIA Imports'!C1839,"")</f>
        <v/>
      </c>
      <c r="D1839">
        <f>IF('EIA Imports'!$E1839=$A$1,'EIA Imports'!D1839,"")</f>
        <v/>
      </c>
    </row>
    <row r="1840" spans="1:4">
      <c r="A1840">
        <f>IF('EIA Imports'!$E1840=$A$1,'EIA Imports'!A1840,"")</f>
        <v/>
      </c>
      <c r="C1840">
        <f>IF('EIA Imports'!$E1840=$A$1,'EIA Imports'!C1840,"")</f>
        <v/>
      </c>
      <c r="D1840">
        <f>IF('EIA Imports'!$E1840=$A$1,'EIA Imports'!D1840,"")</f>
        <v/>
      </c>
    </row>
    <row r="1841" spans="1:4">
      <c r="A1841">
        <f>IF('EIA Imports'!$E1841=$A$1,'EIA Imports'!A1841,"")</f>
        <v/>
      </c>
      <c r="C1841">
        <f>IF('EIA Imports'!$E1841=$A$1,'EIA Imports'!C1841,"")</f>
        <v/>
      </c>
      <c r="D1841">
        <f>IF('EIA Imports'!$E1841=$A$1,'EIA Imports'!D1841,"")</f>
        <v/>
      </c>
    </row>
    <row r="1842" spans="1:4">
      <c r="A1842">
        <f>IF('EIA Imports'!$E1842=$A$1,'EIA Imports'!A1842,"")</f>
        <v/>
      </c>
      <c r="C1842">
        <f>IF('EIA Imports'!$E1842=$A$1,'EIA Imports'!C1842,"")</f>
        <v/>
      </c>
      <c r="D1842">
        <f>IF('EIA Imports'!$E1842=$A$1,'EIA Imports'!D1842,"")</f>
        <v/>
      </c>
    </row>
    <row r="1843" spans="1:4">
      <c r="A1843">
        <f>IF('EIA Imports'!$E1843=$A$1,'EIA Imports'!A1843,"")</f>
        <v/>
      </c>
      <c r="C1843">
        <f>IF('EIA Imports'!$E1843=$A$1,'EIA Imports'!C1843,"")</f>
        <v/>
      </c>
      <c r="D1843">
        <f>IF('EIA Imports'!$E1843=$A$1,'EIA Imports'!D1843,"")</f>
        <v/>
      </c>
    </row>
    <row r="1844" spans="1:4">
      <c r="A1844">
        <f>IF('EIA Imports'!$E1844=$A$1,'EIA Imports'!A1844,"")</f>
        <v/>
      </c>
      <c r="C1844">
        <f>IF('EIA Imports'!$E1844=$A$1,'EIA Imports'!C1844,"")</f>
        <v/>
      </c>
      <c r="D1844">
        <f>IF('EIA Imports'!$E1844=$A$1,'EIA Imports'!D1844,"")</f>
        <v/>
      </c>
    </row>
    <row r="1845" spans="1:4">
      <c r="A1845">
        <f>IF('EIA Imports'!$E1845=$A$1,'EIA Imports'!A1845,"")</f>
        <v/>
      </c>
      <c r="C1845">
        <f>IF('EIA Imports'!$E1845=$A$1,'EIA Imports'!C1845,"")</f>
        <v/>
      </c>
      <c r="D1845">
        <f>IF('EIA Imports'!$E1845=$A$1,'EIA Imports'!D1845,"")</f>
        <v/>
      </c>
    </row>
    <row r="1846" spans="1:4">
      <c r="A1846">
        <f>IF('EIA Imports'!$E1846=$A$1,'EIA Imports'!A1846,"")</f>
        <v/>
      </c>
      <c r="C1846">
        <f>IF('EIA Imports'!$E1846=$A$1,'EIA Imports'!C1846,"")</f>
        <v/>
      </c>
      <c r="D1846">
        <f>IF('EIA Imports'!$E1846=$A$1,'EIA Imports'!D1846,"")</f>
        <v/>
      </c>
    </row>
    <row r="1847" spans="1:4">
      <c r="A1847">
        <f>IF('EIA Imports'!$E1847=$A$1,'EIA Imports'!A1847,"")</f>
        <v/>
      </c>
      <c r="C1847">
        <f>IF('EIA Imports'!$E1847=$A$1,'EIA Imports'!C1847,"")</f>
        <v/>
      </c>
      <c r="D1847">
        <f>IF('EIA Imports'!$E1847=$A$1,'EIA Imports'!D1847,"")</f>
        <v/>
      </c>
    </row>
    <row r="1848" spans="1:4">
      <c r="A1848">
        <f>IF('EIA Imports'!$E1848=$A$1,'EIA Imports'!A1848,"")</f>
        <v/>
      </c>
      <c r="C1848">
        <f>IF('EIA Imports'!$E1848=$A$1,'EIA Imports'!C1848,"")</f>
        <v/>
      </c>
      <c r="D1848">
        <f>IF('EIA Imports'!$E1848=$A$1,'EIA Imports'!D1848,"")</f>
        <v/>
      </c>
    </row>
    <row r="1849" spans="1:4">
      <c r="A1849">
        <f>IF('EIA Imports'!$E1849=$A$1,'EIA Imports'!A1849,"")</f>
        <v/>
      </c>
      <c r="C1849">
        <f>IF('EIA Imports'!$E1849=$A$1,'EIA Imports'!C1849,"")</f>
        <v/>
      </c>
      <c r="D1849">
        <f>IF('EIA Imports'!$E1849=$A$1,'EIA Imports'!D1849,"")</f>
        <v/>
      </c>
    </row>
    <row r="1850" spans="1:4">
      <c r="A1850">
        <f>IF('EIA Imports'!$E1850=$A$1,'EIA Imports'!A1850,"")</f>
        <v/>
      </c>
      <c r="C1850">
        <f>IF('EIA Imports'!$E1850=$A$1,'EIA Imports'!C1850,"")</f>
        <v/>
      </c>
      <c r="D1850">
        <f>IF('EIA Imports'!$E1850=$A$1,'EIA Imports'!D1850,"")</f>
        <v/>
      </c>
    </row>
    <row r="1851" spans="1:4">
      <c r="A1851">
        <f>IF('EIA Imports'!$E1851=$A$1,'EIA Imports'!A1851,"")</f>
        <v/>
      </c>
      <c r="C1851">
        <f>IF('EIA Imports'!$E1851=$A$1,'EIA Imports'!C1851,"")</f>
        <v/>
      </c>
      <c r="D1851">
        <f>IF('EIA Imports'!$E1851=$A$1,'EIA Imports'!D1851,"")</f>
        <v/>
      </c>
    </row>
    <row r="1852" spans="1:4">
      <c r="A1852">
        <f>IF('EIA Imports'!$E1852=$A$1,'EIA Imports'!A1852,"")</f>
        <v/>
      </c>
      <c r="C1852">
        <f>IF('EIA Imports'!$E1852=$A$1,'EIA Imports'!C1852,"")</f>
        <v/>
      </c>
      <c r="D1852">
        <f>IF('EIA Imports'!$E1852=$A$1,'EIA Imports'!D1852,"")</f>
        <v/>
      </c>
    </row>
    <row r="1853" spans="1:4">
      <c r="A1853">
        <f>IF('EIA Imports'!$E1853=$A$1,'EIA Imports'!A1853,"")</f>
        <v/>
      </c>
      <c r="C1853">
        <f>IF('EIA Imports'!$E1853=$A$1,'EIA Imports'!C1853,"")</f>
        <v/>
      </c>
      <c r="D1853">
        <f>IF('EIA Imports'!$E1853=$A$1,'EIA Imports'!D1853,"")</f>
        <v/>
      </c>
    </row>
    <row r="1854" spans="1:4">
      <c r="A1854">
        <f>IF('EIA Imports'!$E1854=$A$1,'EIA Imports'!A1854,"")</f>
        <v/>
      </c>
      <c r="C1854">
        <f>IF('EIA Imports'!$E1854=$A$1,'EIA Imports'!C1854,"")</f>
        <v/>
      </c>
      <c r="D1854">
        <f>IF('EIA Imports'!$E1854=$A$1,'EIA Imports'!D1854,"")</f>
        <v/>
      </c>
    </row>
    <row r="1855" spans="1:4">
      <c r="A1855">
        <f>IF('EIA Imports'!$E1855=$A$1,'EIA Imports'!A1855,"")</f>
        <v/>
      </c>
      <c r="C1855">
        <f>IF('EIA Imports'!$E1855=$A$1,'EIA Imports'!C1855,"")</f>
        <v/>
      </c>
      <c r="D1855">
        <f>IF('EIA Imports'!$E1855=$A$1,'EIA Imports'!D1855,"")</f>
        <v/>
      </c>
    </row>
    <row r="1856" spans="1:4">
      <c r="A1856">
        <f>IF('EIA Imports'!$E1856=$A$1,'EIA Imports'!A1856,"")</f>
        <v/>
      </c>
      <c r="C1856">
        <f>IF('EIA Imports'!$E1856=$A$1,'EIA Imports'!C1856,"")</f>
        <v/>
      </c>
      <c r="D1856">
        <f>IF('EIA Imports'!$E1856=$A$1,'EIA Imports'!D1856,"")</f>
        <v/>
      </c>
    </row>
    <row r="1857" spans="1:4">
      <c r="A1857">
        <f>IF('EIA Imports'!$E1857=$A$1,'EIA Imports'!A1857,"")</f>
        <v/>
      </c>
      <c r="C1857">
        <f>IF('EIA Imports'!$E1857=$A$1,'EIA Imports'!C1857,"")</f>
        <v/>
      </c>
      <c r="D1857">
        <f>IF('EIA Imports'!$E1857=$A$1,'EIA Imports'!D1857,"")</f>
        <v/>
      </c>
    </row>
    <row r="1858" spans="1:4">
      <c r="A1858">
        <f>IF('EIA Imports'!$E1858=$A$1,'EIA Imports'!A1858,"")</f>
        <v/>
      </c>
      <c r="C1858">
        <f>IF('EIA Imports'!$E1858=$A$1,'EIA Imports'!C1858,"")</f>
        <v/>
      </c>
      <c r="D1858">
        <f>IF('EIA Imports'!$E1858=$A$1,'EIA Imports'!D1858,"")</f>
        <v/>
      </c>
    </row>
    <row r="1859" spans="1:4">
      <c r="A1859">
        <f>IF('EIA Imports'!$E1859=$A$1,'EIA Imports'!A1859,"")</f>
        <v/>
      </c>
      <c r="C1859">
        <f>IF('EIA Imports'!$E1859=$A$1,'EIA Imports'!C1859,"")</f>
        <v/>
      </c>
      <c r="D1859">
        <f>IF('EIA Imports'!$E1859=$A$1,'EIA Imports'!D1859,"")</f>
        <v/>
      </c>
    </row>
    <row r="1860" spans="1:4">
      <c r="A1860">
        <f>IF('EIA Imports'!$E1860=$A$1,'EIA Imports'!A1860,"")</f>
        <v/>
      </c>
      <c r="C1860">
        <f>IF('EIA Imports'!$E1860=$A$1,'EIA Imports'!C1860,"")</f>
        <v/>
      </c>
      <c r="D1860">
        <f>IF('EIA Imports'!$E1860=$A$1,'EIA Imports'!D1860,"")</f>
        <v/>
      </c>
    </row>
    <row r="1861" spans="1:4">
      <c r="A1861">
        <f>IF('EIA Imports'!$E1861=$A$1,'EIA Imports'!A1861,"")</f>
        <v/>
      </c>
      <c r="C1861">
        <f>IF('EIA Imports'!$E1861=$A$1,'EIA Imports'!C1861,"")</f>
        <v/>
      </c>
      <c r="D1861">
        <f>IF('EIA Imports'!$E1861=$A$1,'EIA Imports'!D1861,"")</f>
        <v/>
      </c>
    </row>
    <row r="1862" spans="1:4">
      <c r="A1862">
        <f>IF('EIA Imports'!$E1862=$A$1,'EIA Imports'!A1862,"")</f>
        <v/>
      </c>
      <c r="C1862">
        <f>IF('EIA Imports'!$E1862=$A$1,'EIA Imports'!C1862,"")</f>
        <v/>
      </c>
      <c r="D1862">
        <f>IF('EIA Imports'!$E1862=$A$1,'EIA Imports'!D1862,"")</f>
        <v/>
      </c>
    </row>
    <row r="1863" spans="1:4">
      <c r="A1863">
        <f>IF('EIA Imports'!$E1863=$A$1,'EIA Imports'!A1863,"")</f>
        <v/>
      </c>
      <c r="C1863">
        <f>IF('EIA Imports'!$E1863=$A$1,'EIA Imports'!C1863,"")</f>
        <v/>
      </c>
      <c r="D1863">
        <f>IF('EIA Imports'!$E1863=$A$1,'EIA Imports'!D1863,"")</f>
        <v/>
      </c>
    </row>
    <row r="1864" spans="1:4">
      <c r="A1864">
        <f>IF('EIA Imports'!$E1864=$A$1,'EIA Imports'!A1864,"")</f>
        <v/>
      </c>
      <c r="C1864">
        <f>IF('EIA Imports'!$E1864=$A$1,'EIA Imports'!C1864,"")</f>
        <v/>
      </c>
      <c r="D1864">
        <f>IF('EIA Imports'!$E1864=$A$1,'EIA Imports'!D1864,"")</f>
        <v/>
      </c>
    </row>
    <row r="1865" spans="1:4">
      <c r="A1865">
        <f>IF('EIA Imports'!$E1865=$A$1,'EIA Imports'!A1865,"")</f>
        <v/>
      </c>
      <c r="C1865">
        <f>IF('EIA Imports'!$E1865=$A$1,'EIA Imports'!C1865,"")</f>
        <v/>
      </c>
      <c r="D1865">
        <f>IF('EIA Imports'!$E1865=$A$1,'EIA Imports'!D1865,"")</f>
        <v/>
      </c>
    </row>
    <row r="1866" spans="1:4">
      <c r="A1866">
        <f>IF('EIA Imports'!$E1866=$A$1,'EIA Imports'!A1866,"")</f>
        <v/>
      </c>
      <c r="C1866">
        <f>IF('EIA Imports'!$E1866=$A$1,'EIA Imports'!C1866,"")</f>
        <v/>
      </c>
      <c r="D1866">
        <f>IF('EIA Imports'!$E1866=$A$1,'EIA Imports'!D1866,"")</f>
        <v/>
      </c>
    </row>
    <row r="1867" spans="1:4">
      <c r="A1867">
        <f>IF('EIA Imports'!$E1867=$A$1,'EIA Imports'!A1867,"")</f>
        <v/>
      </c>
      <c r="C1867">
        <f>IF('EIA Imports'!$E1867=$A$1,'EIA Imports'!C1867,"")</f>
        <v/>
      </c>
      <c r="D1867">
        <f>IF('EIA Imports'!$E1867=$A$1,'EIA Imports'!D1867,"")</f>
        <v/>
      </c>
    </row>
    <row r="1868" spans="1:4">
      <c r="A1868">
        <f>IF('EIA Imports'!$E1868=$A$1,'EIA Imports'!A1868,"")</f>
        <v/>
      </c>
      <c r="C1868">
        <f>IF('EIA Imports'!$E1868=$A$1,'EIA Imports'!C1868,"")</f>
        <v/>
      </c>
      <c r="D1868">
        <f>IF('EIA Imports'!$E1868=$A$1,'EIA Imports'!D1868,"")</f>
        <v/>
      </c>
    </row>
    <row r="1869" spans="1:4">
      <c r="A1869">
        <f>IF('EIA Imports'!$E1869=$A$1,'EIA Imports'!A1869,"")</f>
        <v/>
      </c>
      <c r="C1869">
        <f>IF('EIA Imports'!$E1869=$A$1,'EIA Imports'!C1869,"")</f>
        <v/>
      </c>
      <c r="D1869">
        <f>IF('EIA Imports'!$E1869=$A$1,'EIA Imports'!D1869,"")</f>
        <v/>
      </c>
    </row>
    <row r="1870" spans="1:4">
      <c r="A1870">
        <f>IF('EIA Imports'!$E1870=$A$1,'EIA Imports'!A1870,"")</f>
        <v/>
      </c>
      <c r="C1870">
        <f>IF('EIA Imports'!$E1870=$A$1,'EIA Imports'!C1870,"")</f>
        <v/>
      </c>
      <c r="D1870">
        <f>IF('EIA Imports'!$E1870=$A$1,'EIA Imports'!D1870,"")</f>
        <v/>
      </c>
    </row>
    <row r="1871" spans="1:4">
      <c r="A1871">
        <f>IF('EIA Imports'!$E1871=$A$1,'EIA Imports'!A1871,"")</f>
        <v/>
      </c>
      <c r="C1871">
        <f>IF('EIA Imports'!$E1871=$A$1,'EIA Imports'!C1871,"")</f>
        <v/>
      </c>
      <c r="D1871">
        <f>IF('EIA Imports'!$E1871=$A$1,'EIA Imports'!D1871,"")</f>
        <v/>
      </c>
    </row>
    <row r="1872" spans="1:4">
      <c r="A1872">
        <f>IF('EIA Imports'!$E1872=$A$1,'EIA Imports'!A1872,"")</f>
        <v/>
      </c>
      <c r="C1872">
        <f>IF('EIA Imports'!$E1872=$A$1,'EIA Imports'!C1872,"")</f>
        <v/>
      </c>
      <c r="D1872">
        <f>IF('EIA Imports'!$E1872=$A$1,'EIA Imports'!D1872,"")</f>
        <v/>
      </c>
    </row>
    <row r="1873" spans="1:4">
      <c r="A1873">
        <f>IF('EIA Imports'!$E1873=$A$1,'EIA Imports'!A1873,"")</f>
        <v/>
      </c>
      <c r="C1873">
        <f>IF('EIA Imports'!$E1873=$A$1,'EIA Imports'!C1873,"")</f>
        <v/>
      </c>
      <c r="D1873">
        <f>IF('EIA Imports'!$E1873=$A$1,'EIA Imports'!D1873,"")</f>
        <v/>
      </c>
    </row>
    <row r="1874" spans="1:4">
      <c r="A1874">
        <f>IF('EIA Imports'!$E1874=$A$1,'EIA Imports'!A1874,"")</f>
        <v/>
      </c>
      <c r="C1874">
        <f>IF('EIA Imports'!$E1874=$A$1,'EIA Imports'!C1874,"")</f>
        <v/>
      </c>
      <c r="D1874">
        <f>IF('EIA Imports'!$E1874=$A$1,'EIA Imports'!D1874,"")</f>
        <v/>
      </c>
    </row>
    <row r="1875" spans="1:4">
      <c r="A1875">
        <f>IF('EIA Imports'!$E1875=$A$1,'EIA Imports'!A1875,"")</f>
        <v/>
      </c>
      <c r="C1875">
        <f>IF('EIA Imports'!$E1875=$A$1,'EIA Imports'!C1875,"")</f>
        <v/>
      </c>
      <c r="D1875">
        <f>IF('EIA Imports'!$E1875=$A$1,'EIA Imports'!D1875,"")</f>
        <v/>
      </c>
    </row>
    <row r="1876" spans="1:4">
      <c r="A1876">
        <f>IF('EIA Imports'!$E1876=$A$1,'EIA Imports'!A1876,"")</f>
        <v/>
      </c>
      <c r="C1876">
        <f>IF('EIA Imports'!$E1876=$A$1,'EIA Imports'!C1876,"")</f>
        <v/>
      </c>
      <c r="D1876">
        <f>IF('EIA Imports'!$E1876=$A$1,'EIA Imports'!D1876,"")</f>
        <v/>
      </c>
    </row>
    <row r="1877" spans="1:4">
      <c r="A1877">
        <f>IF('EIA Imports'!$E1877=$A$1,'EIA Imports'!A1877,"")</f>
        <v/>
      </c>
      <c r="C1877">
        <f>IF('EIA Imports'!$E1877=$A$1,'EIA Imports'!C1877,"")</f>
        <v/>
      </c>
      <c r="D1877">
        <f>IF('EIA Imports'!$E1877=$A$1,'EIA Imports'!D1877,"")</f>
        <v/>
      </c>
    </row>
    <row r="1878" spans="1:4">
      <c r="A1878">
        <f>IF('EIA Imports'!$E1878=$A$1,'EIA Imports'!A1878,"")</f>
        <v/>
      </c>
      <c r="C1878">
        <f>IF('EIA Imports'!$E1878=$A$1,'EIA Imports'!C1878,"")</f>
        <v/>
      </c>
      <c r="D1878">
        <f>IF('EIA Imports'!$E1878=$A$1,'EIA Imports'!D1878,"")</f>
        <v/>
      </c>
    </row>
    <row r="1879" spans="1:4">
      <c r="A1879">
        <f>IF('EIA Imports'!$E1879=$A$1,'EIA Imports'!A1879,"")</f>
        <v/>
      </c>
      <c r="C1879">
        <f>IF('EIA Imports'!$E1879=$A$1,'EIA Imports'!C1879,"")</f>
        <v/>
      </c>
      <c r="D1879">
        <f>IF('EIA Imports'!$E1879=$A$1,'EIA Imports'!D1879,"")</f>
        <v/>
      </c>
    </row>
    <row r="1880" spans="1:4">
      <c r="A1880">
        <f>IF('EIA Imports'!$E1880=$A$1,'EIA Imports'!A1880,"")</f>
        <v/>
      </c>
      <c r="C1880">
        <f>IF('EIA Imports'!$E1880=$A$1,'EIA Imports'!C1880,"")</f>
        <v/>
      </c>
      <c r="D1880">
        <f>IF('EIA Imports'!$E1880=$A$1,'EIA Imports'!D1880,"")</f>
        <v/>
      </c>
    </row>
    <row r="1881" spans="1:4">
      <c r="A1881">
        <f>IF('EIA Imports'!$E1881=$A$1,'EIA Imports'!A1881,"")</f>
        <v/>
      </c>
      <c r="C1881">
        <f>IF('EIA Imports'!$E1881=$A$1,'EIA Imports'!C1881,"")</f>
        <v/>
      </c>
      <c r="D1881">
        <f>IF('EIA Imports'!$E1881=$A$1,'EIA Imports'!D1881,"")</f>
        <v/>
      </c>
    </row>
    <row r="1882" spans="1:4">
      <c r="A1882">
        <f>IF('EIA Imports'!$E1882=$A$1,'EIA Imports'!A1882,"")</f>
        <v/>
      </c>
      <c r="C1882">
        <f>IF('EIA Imports'!$E1882=$A$1,'EIA Imports'!C1882,"")</f>
        <v/>
      </c>
      <c r="D1882">
        <f>IF('EIA Imports'!$E1882=$A$1,'EIA Imports'!D1882,"")</f>
        <v/>
      </c>
    </row>
    <row r="1883" spans="1:4">
      <c r="A1883">
        <f>IF('EIA Imports'!$E1883=$A$1,'EIA Imports'!A1883,"")</f>
        <v/>
      </c>
      <c r="C1883">
        <f>IF('EIA Imports'!$E1883=$A$1,'EIA Imports'!C1883,"")</f>
        <v/>
      </c>
      <c r="D1883">
        <f>IF('EIA Imports'!$E1883=$A$1,'EIA Imports'!D1883,"")</f>
        <v/>
      </c>
    </row>
    <row r="1884" spans="1:4">
      <c r="A1884">
        <f>IF('EIA Imports'!$E1884=$A$1,'EIA Imports'!A1884,"")</f>
        <v/>
      </c>
      <c r="C1884">
        <f>IF('EIA Imports'!$E1884=$A$1,'EIA Imports'!C1884,"")</f>
        <v/>
      </c>
      <c r="D1884">
        <f>IF('EIA Imports'!$E1884=$A$1,'EIA Imports'!D1884,"")</f>
        <v/>
      </c>
    </row>
    <row r="1885" spans="1:4">
      <c r="A1885">
        <f>IF('EIA Imports'!$E1885=$A$1,'EIA Imports'!A1885,"")</f>
        <v/>
      </c>
      <c r="C1885">
        <f>IF('EIA Imports'!$E1885=$A$1,'EIA Imports'!C1885,"")</f>
        <v/>
      </c>
      <c r="D1885">
        <f>IF('EIA Imports'!$E1885=$A$1,'EIA Imports'!D1885,"")</f>
        <v/>
      </c>
    </row>
    <row r="1886" spans="1:4">
      <c r="A1886">
        <f>IF('EIA Imports'!$E1886=$A$1,'EIA Imports'!A1886,"")</f>
        <v/>
      </c>
      <c r="C1886">
        <f>IF('EIA Imports'!$E1886=$A$1,'EIA Imports'!C1886,"")</f>
        <v/>
      </c>
      <c r="D1886">
        <f>IF('EIA Imports'!$E1886=$A$1,'EIA Imports'!D1886,"")</f>
        <v/>
      </c>
    </row>
    <row r="1887" spans="1:4">
      <c r="A1887">
        <f>IF('EIA Imports'!$E1887=$A$1,'EIA Imports'!A1887,"")</f>
        <v/>
      </c>
      <c r="C1887">
        <f>IF('EIA Imports'!$E1887=$A$1,'EIA Imports'!C1887,"")</f>
        <v/>
      </c>
      <c r="D1887">
        <f>IF('EIA Imports'!$E1887=$A$1,'EIA Imports'!D1887,"")</f>
        <v/>
      </c>
    </row>
    <row r="1888" spans="1:4">
      <c r="A1888">
        <f>IF('EIA Imports'!$E1888=$A$1,'EIA Imports'!A1888,"")</f>
        <v/>
      </c>
      <c r="C1888">
        <f>IF('EIA Imports'!$E1888=$A$1,'EIA Imports'!C1888,"")</f>
        <v/>
      </c>
      <c r="D1888">
        <f>IF('EIA Imports'!$E1888=$A$1,'EIA Imports'!D1888,"")</f>
        <v/>
      </c>
    </row>
    <row r="1889" spans="1:4">
      <c r="A1889">
        <f>IF('EIA Imports'!$E1889=$A$1,'EIA Imports'!A1889,"")</f>
        <v/>
      </c>
      <c r="C1889">
        <f>IF('EIA Imports'!$E1889=$A$1,'EIA Imports'!C1889,"")</f>
        <v/>
      </c>
      <c r="D1889">
        <f>IF('EIA Imports'!$E1889=$A$1,'EIA Imports'!D1889,"")</f>
        <v/>
      </c>
    </row>
    <row r="1890" spans="1:4">
      <c r="A1890">
        <f>IF('EIA Imports'!$E1890=$A$1,'EIA Imports'!A1890,"")</f>
        <v/>
      </c>
      <c r="C1890">
        <f>IF('EIA Imports'!$E1890=$A$1,'EIA Imports'!C1890,"")</f>
        <v/>
      </c>
      <c r="D1890">
        <f>IF('EIA Imports'!$E1890=$A$1,'EIA Imports'!D1890,"")</f>
        <v/>
      </c>
    </row>
    <row r="1891" spans="1:4">
      <c r="A1891">
        <f>IF('EIA Imports'!$E1891=$A$1,'EIA Imports'!A1891,"")</f>
        <v/>
      </c>
      <c r="C1891">
        <f>IF('EIA Imports'!$E1891=$A$1,'EIA Imports'!C1891,"")</f>
        <v/>
      </c>
      <c r="D1891">
        <f>IF('EIA Imports'!$E1891=$A$1,'EIA Imports'!D1891,"")</f>
        <v/>
      </c>
    </row>
    <row r="1892" spans="1:4">
      <c r="A1892">
        <f>IF('EIA Imports'!$E1892=$A$1,'EIA Imports'!A1892,"")</f>
        <v/>
      </c>
      <c r="C1892">
        <f>IF('EIA Imports'!$E1892=$A$1,'EIA Imports'!C1892,"")</f>
        <v/>
      </c>
      <c r="D1892">
        <f>IF('EIA Imports'!$E1892=$A$1,'EIA Imports'!D1892,"")</f>
        <v/>
      </c>
    </row>
    <row r="1893" spans="1:4">
      <c r="A1893">
        <f>IF('EIA Imports'!$E1893=$A$1,'EIA Imports'!A1893,"")</f>
        <v/>
      </c>
      <c r="C1893">
        <f>IF('EIA Imports'!$E1893=$A$1,'EIA Imports'!C1893,"")</f>
        <v/>
      </c>
      <c r="D1893">
        <f>IF('EIA Imports'!$E1893=$A$1,'EIA Imports'!D1893,"")</f>
        <v/>
      </c>
    </row>
    <row r="1894" spans="1:4">
      <c r="A1894">
        <f>IF('EIA Imports'!$E1894=$A$1,'EIA Imports'!A1894,"")</f>
        <v/>
      </c>
      <c r="C1894">
        <f>IF('EIA Imports'!$E1894=$A$1,'EIA Imports'!C1894,"")</f>
        <v/>
      </c>
      <c r="D1894">
        <f>IF('EIA Imports'!$E1894=$A$1,'EIA Imports'!D1894,"")</f>
        <v/>
      </c>
    </row>
    <row r="1895" spans="1:4">
      <c r="A1895">
        <f>IF('EIA Imports'!$E1895=$A$1,'EIA Imports'!A1895,"")</f>
        <v/>
      </c>
      <c r="C1895">
        <f>IF('EIA Imports'!$E1895=$A$1,'EIA Imports'!C1895,"")</f>
        <v/>
      </c>
      <c r="D1895">
        <f>IF('EIA Imports'!$E1895=$A$1,'EIA Imports'!D1895,"")</f>
        <v/>
      </c>
    </row>
    <row r="1896" spans="1:4">
      <c r="A1896">
        <f>IF('EIA Imports'!$E1896=$A$1,'EIA Imports'!A1896,"")</f>
        <v/>
      </c>
      <c r="C1896">
        <f>IF('EIA Imports'!$E1896=$A$1,'EIA Imports'!C1896,"")</f>
        <v/>
      </c>
      <c r="D1896">
        <f>IF('EIA Imports'!$E1896=$A$1,'EIA Imports'!D1896,"")</f>
        <v/>
      </c>
    </row>
    <row r="1897" spans="1:4">
      <c r="A1897">
        <f>IF('EIA Imports'!$E1897=$A$1,'EIA Imports'!A1897,"")</f>
        <v/>
      </c>
      <c r="C1897">
        <f>IF('EIA Imports'!$E1897=$A$1,'EIA Imports'!C1897,"")</f>
        <v/>
      </c>
      <c r="D1897">
        <f>IF('EIA Imports'!$E1897=$A$1,'EIA Imports'!D1897,"")</f>
        <v/>
      </c>
    </row>
    <row r="1898" spans="1:4">
      <c r="A1898">
        <f>IF('EIA Imports'!$E1898=$A$1,'EIA Imports'!A1898,"")</f>
        <v/>
      </c>
      <c r="C1898">
        <f>IF('EIA Imports'!$E1898=$A$1,'EIA Imports'!C1898,"")</f>
        <v/>
      </c>
      <c r="D1898">
        <f>IF('EIA Imports'!$E1898=$A$1,'EIA Imports'!D1898,"")</f>
        <v/>
      </c>
    </row>
    <row r="1899" spans="1:4">
      <c r="A1899">
        <f>IF('EIA Imports'!$E1899=$A$1,'EIA Imports'!A1899,"")</f>
        <v/>
      </c>
      <c r="C1899">
        <f>IF('EIA Imports'!$E1899=$A$1,'EIA Imports'!C1899,"")</f>
        <v/>
      </c>
      <c r="D1899">
        <f>IF('EIA Imports'!$E1899=$A$1,'EIA Imports'!D1899,"")</f>
        <v/>
      </c>
    </row>
    <row r="1900" spans="1:4">
      <c r="A1900">
        <f>IF('EIA Imports'!$E1900=$A$1,'EIA Imports'!A1900,"")</f>
        <v/>
      </c>
      <c r="C1900">
        <f>IF('EIA Imports'!$E1900=$A$1,'EIA Imports'!C1900,"")</f>
        <v/>
      </c>
      <c r="D1900">
        <f>IF('EIA Imports'!$E1900=$A$1,'EIA Imports'!D1900,"")</f>
        <v/>
      </c>
    </row>
    <row r="1901" spans="1:4">
      <c r="A1901">
        <f>IF('EIA Imports'!$E1901=$A$1,'EIA Imports'!A1901,"")</f>
        <v/>
      </c>
      <c r="C1901">
        <f>IF('EIA Imports'!$E1901=$A$1,'EIA Imports'!C1901,"")</f>
        <v/>
      </c>
      <c r="D1901">
        <f>IF('EIA Imports'!$E1901=$A$1,'EIA Imports'!D1901,"")</f>
        <v/>
      </c>
    </row>
    <row r="1902" spans="1:4">
      <c r="A1902">
        <f>IF('EIA Imports'!$E1902=$A$1,'EIA Imports'!A1902,"")</f>
        <v/>
      </c>
      <c r="C1902">
        <f>IF('EIA Imports'!$E1902=$A$1,'EIA Imports'!C1902,"")</f>
        <v/>
      </c>
      <c r="D1902">
        <f>IF('EIA Imports'!$E1902=$A$1,'EIA Imports'!D1902,"")</f>
        <v/>
      </c>
    </row>
    <row r="1903" spans="1:4">
      <c r="A1903">
        <f>IF('EIA Imports'!$E1903=$A$1,'EIA Imports'!A1903,"")</f>
        <v/>
      </c>
      <c r="C1903">
        <f>IF('EIA Imports'!$E1903=$A$1,'EIA Imports'!C1903,"")</f>
        <v/>
      </c>
      <c r="D1903">
        <f>IF('EIA Imports'!$E1903=$A$1,'EIA Imports'!D1903,"")</f>
        <v/>
      </c>
    </row>
    <row r="1904" spans="1:4">
      <c r="A1904">
        <f>IF('EIA Imports'!$E1904=$A$1,'EIA Imports'!A1904,"")</f>
        <v/>
      </c>
      <c r="C1904">
        <f>IF('EIA Imports'!$E1904=$A$1,'EIA Imports'!C1904,"")</f>
        <v/>
      </c>
      <c r="D1904">
        <f>IF('EIA Imports'!$E1904=$A$1,'EIA Imports'!D1904,"")</f>
        <v/>
      </c>
    </row>
    <row r="1905" spans="1:4">
      <c r="A1905">
        <f>IF('EIA Imports'!$E1905=$A$1,'EIA Imports'!A1905,"")</f>
        <v/>
      </c>
      <c r="C1905">
        <f>IF('EIA Imports'!$E1905=$A$1,'EIA Imports'!C1905,"")</f>
        <v/>
      </c>
      <c r="D1905">
        <f>IF('EIA Imports'!$E1905=$A$1,'EIA Imports'!D1905,"")</f>
        <v/>
      </c>
    </row>
    <row r="1906" spans="1:4">
      <c r="A1906">
        <f>IF('EIA Imports'!$E1906=$A$1,'EIA Imports'!A1906,"")</f>
        <v/>
      </c>
      <c r="C1906">
        <f>IF('EIA Imports'!$E1906=$A$1,'EIA Imports'!C1906,"")</f>
        <v/>
      </c>
      <c r="D1906">
        <f>IF('EIA Imports'!$E1906=$A$1,'EIA Imports'!D1906,"")</f>
        <v/>
      </c>
    </row>
    <row r="1907" spans="1:4">
      <c r="A1907">
        <f>IF('EIA Imports'!$E1907=$A$1,'EIA Imports'!A1907,"")</f>
        <v/>
      </c>
      <c r="C1907">
        <f>IF('EIA Imports'!$E1907=$A$1,'EIA Imports'!C1907,"")</f>
        <v/>
      </c>
      <c r="D1907">
        <f>IF('EIA Imports'!$E1907=$A$1,'EIA Imports'!D1907,"")</f>
        <v/>
      </c>
    </row>
    <row r="1908" spans="1:4">
      <c r="A1908">
        <f>IF('EIA Imports'!$E1908=$A$1,'EIA Imports'!A1908,"")</f>
        <v/>
      </c>
      <c r="C1908">
        <f>IF('EIA Imports'!$E1908=$A$1,'EIA Imports'!C1908,"")</f>
        <v/>
      </c>
      <c r="D1908">
        <f>IF('EIA Imports'!$E1908=$A$1,'EIA Imports'!D1908,"")</f>
        <v/>
      </c>
    </row>
    <row r="1909" spans="1:4">
      <c r="A1909">
        <f>IF('EIA Imports'!$E1909=$A$1,'EIA Imports'!A1909,"")</f>
        <v/>
      </c>
      <c r="C1909">
        <f>IF('EIA Imports'!$E1909=$A$1,'EIA Imports'!C1909,"")</f>
        <v/>
      </c>
      <c r="D1909">
        <f>IF('EIA Imports'!$E1909=$A$1,'EIA Imports'!D1909,"")</f>
        <v/>
      </c>
    </row>
    <row r="1910" spans="1:4">
      <c r="A1910">
        <f>IF('EIA Imports'!$E1910=$A$1,'EIA Imports'!A1910,"")</f>
        <v/>
      </c>
      <c r="C1910">
        <f>IF('EIA Imports'!$E1910=$A$1,'EIA Imports'!C1910,"")</f>
        <v/>
      </c>
      <c r="D1910">
        <f>IF('EIA Imports'!$E1910=$A$1,'EIA Imports'!D1910,"")</f>
        <v/>
      </c>
    </row>
    <row r="1911" spans="1:4">
      <c r="A1911">
        <f>IF('EIA Imports'!$E1911=$A$1,'EIA Imports'!A1911,"")</f>
        <v/>
      </c>
      <c r="C1911">
        <f>IF('EIA Imports'!$E1911=$A$1,'EIA Imports'!C1911,"")</f>
        <v/>
      </c>
      <c r="D1911">
        <f>IF('EIA Imports'!$E1911=$A$1,'EIA Imports'!D1911,"")</f>
        <v/>
      </c>
    </row>
    <row r="1912" spans="1:4">
      <c r="A1912">
        <f>IF('EIA Imports'!$E1912=$A$1,'EIA Imports'!A1912,"")</f>
        <v/>
      </c>
      <c r="C1912">
        <f>IF('EIA Imports'!$E1912=$A$1,'EIA Imports'!C1912,"")</f>
        <v/>
      </c>
      <c r="D1912">
        <f>IF('EIA Imports'!$E1912=$A$1,'EIA Imports'!D1912,"")</f>
        <v/>
      </c>
    </row>
    <row r="1913" spans="1:4">
      <c r="A1913">
        <f>IF('EIA Imports'!$E1913=$A$1,'EIA Imports'!A1913,"")</f>
        <v/>
      </c>
      <c r="C1913">
        <f>IF('EIA Imports'!$E1913=$A$1,'EIA Imports'!C1913,"")</f>
        <v/>
      </c>
      <c r="D1913">
        <f>IF('EIA Imports'!$E1913=$A$1,'EIA Imports'!D1913,"")</f>
        <v/>
      </c>
    </row>
    <row r="1914" spans="1:4">
      <c r="A1914">
        <f>IF('EIA Imports'!$E1914=$A$1,'EIA Imports'!A1914,"")</f>
        <v/>
      </c>
      <c r="C1914">
        <f>IF('EIA Imports'!$E1914=$A$1,'EIA Imports'!C1914,"")</f>
        <v/>
      </c>
      <c r="D1914">
        <f>IF('EIA Imports'!$E1914=$A$1,'EIA Imports'!D1914,"")</f>
        <v/>
      </c>
    </row>
    <row r="1915" spans="1:4">
      <c r="A1915">
        <f>IF('EIA Imports'!$E1915=$A$1,'EIA Imports'!A1915,"")</f>
        <v/>
      </c>
      <c r="C1915">
        <f>IF('EIA Imports'!$E1915=$A$1,'EIA Imports'!C1915,"")</f>
        <v/>
      </c>
      <c r="D1915">
        <f>IF('EIA Imports'!$E1915=$A$1,'EIA Imports'!D1915,"")</f>
        <v/>
      </c>
    </row>
    <row r="1916" spans="1:4">
      <c r="A1916">
        <f>IF('EIA Imports'!$E1916=$A$1,'EIA Imports'!A1916,"")</f>
        <v/>
      </c>
      <c r="C1916">
        <f>IF('EIA Imports'!$E1916=$A$1,'EIA Imports'!C1916,"")</f>
        <v/>
      </c>
      <c r="D1916">
        <f>IF('EIA Imports'!$E1916=$A$1,'EIA Imports'!D1916,"")</f>
        <v/>
      </c>
    </row>
    <row r="1917" spans="1:4">
      <c r="A1917">
        <f>IF('EIA Imports'!$E1917=$A$1,'EIA Imports'!A1917,"")</f>
        <v/>
      </c>
      <c r="C1917">
        <f>IF('EIA Imports'!$E1917=$A$1,'EIA Imports'!C1917,"")</f>
        <v/>
      </c>
      <c r="D1917">
        <f>IF('EIA Imports'!$E1917=$A$1,'EIA Imports'!D1917,"")</f>
        <v/>
      </c>
    </row>
    <row r="1918" spans="1:4">
      <c r="A1918">
        <f>IF('EIA Imports'!$E1918=$A$1,'EIA Imports'!A1918,"")</f>
        <v/>
      </c>
      <c r="C1918">
        <f>IF('EIA Imports'!$E1918=$A$1,'EIA Imports'!C1918,"")</f>
        <v/>
      </c>
      <c r="D1918">
        <f>IF('EIA Imports'!$E1918=$A$1,'EIA Imports'!D1918,"")</f>
        <v/>
      </c>
    </row>
    <row r="1919" spans="1:4">
      <c r="A1919">
        <f>IF('EIA Imports'!$E1919=$A$1,'EIA Imports'!A1919,"")</f>
        <v/>
      </c>
      <c r="C1919">
        <f>IF('EIA Imports'!$E1919=$A$1,'EIA Imports'!C1919,"")</f>
        <v/>
      </c>
      <c r="D1919">
        <f>IF('EIA Imports'!$E1919=$A$1,'EIA Imports'!D1919,"")</f>
        <v/>
      </c>
    </row>
    <row r="1920" spans="1:4">
      <c r="A1920">
        <f>IF('EIA Imports'!$E1920=$A$1,'EIA Imports'!A1920,"")</f>
        <v/>
      </c>
      <c r="C1920">
        <f>IF('EIA Imports'!$E1920=$A$1,'EIA Imports'!C1920,"")</f>
        <v/>
      </c>
      <c r="D1920">
        <f>IF('EIA Imports'!$E1920=$A$1,'EIA Imports'!D1920,"")</f>
        <v/>
      </c>
    </row>
    <row r="1921" spans="1:4">
      <c r="A1921">
        <f>IF('EIA Imports'!$E1921=$A$1,'EIA Imports'!A1921,"")</f>
        <v/>
      </c>
      <c r="C1921">
        <f>IF('EIA Imports'!$E1921=$A$1,'EIA Imports'!C1921,"")</f>
        <v/>
      </c>
      <c r="D1921">
        <f>IF('EIA Imports'!$E1921=$A$1,'EIA Imports'!D1921,"")</f>
        <v/>
      </c>
    </row>
    <row r="1922" spans="1:4">
      <c r="A1922">
        <f>IF('EIA Imports'!$E1922=$A$1,'EIA Imports'!A1922,"")</f>
        <v/>
      </c>
      <c r="C1922">
        <f>IF('EIA Imports'!$E1922=$A$1,'EIA Imports'!C1922,"")</f>
        <v/>
      </c>
      <c r="D1922">
        <f>IF('EIA Imports'!$E1922=$A$1,'EIA Imports'!D1922,"")</f>
        <v/>
      </c>
    </row>
    <row r="1923" spans="1:4">
      <c r="A1923">
        <f>IF('EIA Imports'!$E1923=$A$1,'EIA Imports'!A1923,"")</f>
        <v/>
      </c>
      <c r="C1923">
        <f>IF('EIA Imports'!$E1923=$A$1,'EIA Imports'!C1923,"")</f>
        <v/>
      </c>
      <c r="D1923">
        <f>IF('EIA Imports'!$E1923=$A$1,'EIA Imports'!D1923,"")</f>
        <v/>
      </c>
    </row>
    <row r="1924" spans="1:4">
      <c r="A1924">
        <f>IF('EIA Imports'!$E1924=$A$1,'EIA Imports'!A1924,"")</f>
        <v/>
      </c>
      <c r="C1924">
        <f>IF('EIA Imports'!$E1924=$A$1,'EIA Imports'!C1924,"")</f>
        <v/>
      </c>
      <c r="D1924">
        <f>IF('EIA Imports'!$E1924=$A$1,'EIA Imports'!D1924,"")</f>
        <v/>
      </c>
    </row>
    <row r="1925" spans="1:4">
      <c r="A1925">
        <f>IF('EIA Imports'!$E1925=$A$1,'EIA Imports'!A1925,"")</f>
        <v/>
      </c>
      <c r="C1925">
        <f>IF('EIA Imports'!$E1925=$A$1,'EIA Imports'!C1925,"")</f>
        <v/>
      </c>
      <c r="D1925">
        <f>IF('EIA Imports'!$E1925=$A$1,'EIA Imports'!D1925,"")</f>
        <v/>
      </c>
    </row>
    <row r="1926" spans="1:4">
      <c r="A1926">
        <f>IF('EIA Imports'!$E1926=$A$1,'EIA Imports'!A1926,"")</f>
        <v/>
      </c>
      <c r="C1926">
        <f>IF('EIA Imports'!$E1926=$A$1,'EIA Imports'!C1926,"")</f>
        <v/>
      </c>
      <c r="D1926">
        <f>IF('EIA Imports'!$E1926=$A$1,'EIA Imports'!D1926,"")</f>
        <v/>
      </c>
    </row>
    <row r="1927" spans="1:4">
      <c r="A1927">
        <f>IF('EIA Imports'!$E1927=$A$1,'EIA Imports'!A1927,"")</f>
        <v/>
      </c>
      <c r="C1927">
        <f>IF('EIA Imports'!$E1927=$A$1,'EIA Imports'!C1927,"")</f>
        <v/>
      </c>
      <c r="D1927">
        <f>IF('EIA Imports'!$E1927=$A$1,'EIA Imports'!D1927,"")</f>
        <v/>
      </c>
    </row>
    <row r="1928" spans="1:4">
      <c r="A1928">
        <f>IF('EIA Imports'!$E1928=$A$1,'EIA Imports'!A1928,"")</f>
        <v/>
      </c>
      <c r="C1928">
        <f>IF('EIA Imports'!$E1928=$A$1,'EIA Imports'!C1928,"")</f>
        <v/>
      </c>
      <c r="D1928">
        <f>IF('EIA Imports'!$E1928=$A$1,'EIA Imports'!D1928,"")</f>
        <v/>
      </c>
    </row>
    <row r="1929" spans="1:4">
      <c r="A1929">
        <f>IF('EIA Imports'!$E1929=$A$1,'EIA Imports'!A1929,"")</f>
        <v/>
      </c>
      <c r="C1929">
        <f>IF('EIA Imports'!$E1929=$A$1,'EIA Imports'!C1929,"")</f>
        <v/>
      </c>
      <c r="D1929">
        <f>IF('EIA Imports'!$E1929=$A$1,'EIA Imports'!D1929,"")</f>
        <v/>
      </c>
    </row>
    <row r="1930" spans="1:4">
      <c r="A1930">
        <f>IF('EIA Imports'!$E1930=$A$1,'EIA Imports'!A1930,"")</f>
        <v/>
      </c>
      <c r="C1930">
        <f>IF('EIA Imports'!$E1930=$A$1,'EIA Imports'!C1930,"")</f>
        <v/>
      </c>
      <c r="D1930">
        <f>IF('EIA Imports'!$E1930=$A$1,'EIA Imports'!D1930,"")</f>
        <v/>
      </c>
    </row>
    <row r="1931" spans="1:4">
      <c r="A1931">
        <f>IF('EIA Imports'!$E1931=$A$1,'EIA Imports'!A1931,"")</f>
        <v/>
      </c>
      <c r="C1931">
        <f>IF('EIA Imports'!$E1931=$A$1,'EIA Imports'!C1931,"")</f>
        <v/>
      </c>
      <c r="D1931">
        <f>IF('EIA Imports'!$E1931=$A$1,'EIA Imports'!D1931,"")</f>
        <v/>
      </c>
    </row>
    <row r="1932" spans="1:4">
      <c r="A1932">
        <f>IF('EIA Imports'!$E1932=$A$1,'EIA Imports'!A1932,"")</f>
        <v/>
      </c>
      <c r="C1932">
        <f>IF('EIA Imports'!$E1932=$A$1,'EIA Imports'!C1932,"")</f>
        <v/>
      </c>
      <c r="D1932">
        <f>IF('EIA Imports'!$E1932=$A$1,'EIA Imports'!D1932,"")</f>
        <v/>
      </c>
    </row>
    <row r="1933" spans="1:4">
      <c r="A1933">
        <f>IF('EIA Imports'!$E1933=$A$1,'EIA Imports'!A1933,"")</f>
        <v/>
      </c>
      <c r="C1933">
        <f>IF('EIA Imports'!$E1933=$A$1,'EIA Imports'!C1933,"")</f>
        <v/>
      </c>
      <c r="D1933">
        <f>IF('EIA Imports'!$E1933=$A$1,'EIA Imports'!D1933,"")</f>
        <v/>
      </c>
    </row>
    <row r="1934" spans="1:4">
      <c r="A1934">
        <f>IF('EIA Imports'!$E1934=$A$1,'EIA Imports'!A1934,"")</f>
        <v/>
      </c>
      <c r="C1934">
        <f>IF('EIA Imports'!$E1934=$A$1,'EIA Imports'!C1934,"")</f>
        <v/>
      </c>
      <c r="D1934">
        <f>IF('EIA Imports'!$E1934=$A$1,'EIA Imports'!D1934,"")</f>
        <v/>
      </c>
    </row>
    <row r="1935" spans="1:4">
      <c r="A1935">
        <f>IF('EIA Imports'!$E1935=$A$1,'EIA Imports'!A1935,"")</f>
        <v/>
      </c>
      <c r="C1935">
        <f>IF('EIA Imports'!$E1935=$A$1,'EIA Imports'!C1935,"")</f>
        <v/>
      </c>
      <c r="D1935">
        <f>IF('EIA Imports'!$E1935=$A$1,'EIA Imports'!D1935,"")</f>
        <v/>
      </c>
    </row>
    <row r="1936" spans="1:4">
      <c r="A1936">
        <f>IF('EIA Imports'!$E1936=$A$1,'EIA Imports'!A1936,"")</f>
        <v/>
      </c>
      <c r="C1936">
        <f>IF('EIA Imports'!$E1936=$A$1,'EIA Imports'!C1936,"")</f>
        <v/>
      </c>
      <c r="D1936">
        <f>IF('EIA Imports'!$E1936=$A$1,'EIA Imports'!D1936,"")</f>
        <v/>
      </c>
    </row>
    <row r="1937" spans="1:4">
      <c r="A1937">
        <f>IF('EIA Imports'!$E1937=$A$1,'EIA Imports'!A1937,"")</f>
        <v/>
      </c>
      <c r="C1937">
        <f>IF('EIA Imports'!$E1937=$A$1,'EIA Imports'!C1937,"")</f>
        <v/>
      </c>
      <c r="D1937">
        <f>IF('EIA Imports'!$E1937=$A$1,'EIA Imports'!D1937,"")</f>
        <v/>
      </c>
    </row>
    <row r="1938" spans="1:4">
      <c r="A1938">
        <f>IF('EIA Imports'!$E1938=$A$1,'EIA Imports'!A1938,"")</f>
        <v/>
      </c>
      <c r="C1938">
        <f>IF('EIA Imports'!$E1938=$A$1,'EIA Imports'!C1938,"")</f>
        <v/>
      </c>
      <c r="D1938">
        <f>IF('EIA Imports'!$E1938=$A$1,'EIA Imports'!D1938,"")</f>
        <v/>
      </c>
    </row>
    <row r="1939" spans="1:4">
      <c r="A1939">
        <f>IF('EIA Imports'!$E1939=$A$1,'EIA Imports'!A1939,"")</f>
        <v/>
      </c>
      <c r="C1939">
        <f>IF('EIA Imports'!$E1939=$A$1,'EIA Imports'!C1939,"")</f>
        <v/>
      </c>
      <c r="D1939">
        <f>IF('EIA Imports'!$E1939=$A$1,'EIA Imports'!D1939,"")</f>
        <v/>
      </c>
    </row>
    <row r="1940" spans="1:4">
      <c r="A1940">
        <f>IF('EIA Imports'!$E1940=$A$1,'EIA Imports'!A1940,"")</f>
        <v/>
      </c>
      <c r="C1940">
        <f>IF('EIA Imports'!$E1940=$A$1,'EIA Imports'!C1940,"")</f>
        <v/>
      </c>
      <c r="D1940">
        <f>IF('EIA Imports'!$E1940=$A$1,'EIA Imports'!D1940,"")</f>
        <v/>
      </c>
    </row>
    <row r="1941" spans="1:4">
      <c r="A1941">
        <f>IF('EIA Imports'!$E1941=$A$1,'EIA Imports'!A1941,"")</f>
        <v/>
      </c>
      <c r="C1941">
        <f>IF('EIA Imports'!$E1941=$A$1,'EIA Imports'!C1941,"")</f>
        <v/>
      </c>
      <c r="D1941">
        <f>IF('EIA Imports'!$E1941=$A$1,'EIA Imports'!D1941,"")</f>
        <v/>
      </c>
    </row>
    <row r="1942" spans="1:4">
      <c r="A1942">
        <f>IF('EIA Imports'!$E1942=$A$1,'EIA Imports'!A1942,"")</f>
        <v/>
      </c>
      <c r="C1942">
        <f>IF('EIA Imports'!$E1942=$A$1,'EIA Imports'!C1942,"")</f>
        <v/>
      </c>
      <c r="D1942">
        <f>IF('EIA Imports'!$E1942=$A$1,'EIA Imports'!D1942,"")</f>
        <v/>
      </c>
    </row>
    <row r="1943" spans="1:4">
      <c r="A1943">
        <f>IF('EIA Imports'!$E1943=$A$1,'EIA Imports'!A1943,"")</f>
        <v/>
      </c>
      <c r="C1943">
        <f>IF('EIA Imports'!$E1943=$A$1,'EIA Imports'!C1943,"")</f>
        <v/>
      </c>
      <c r="D1943">
        <f>IF('EIA Imports'!$E1943=$A$1,'EIA Imports'!D1943,"")</f>
        <v/>
      </c>
    </row>
    <row r="1944" spans="1:4">
      <c r="A1944">
        <f>IF('EIA Imports'!$E1944=$A$1,'EIA Imports'!A1944,"")</f>
        <v/>
      </c>
      <c r="C1944">
        <f>IF('EIA Imports'!$E1944=$A$1,'EIA Imports'!C1944,"")</f>
        <v/>
      </c>
      <c r="D1944">
        <f>IF('EIA Imports'!$E1944=$A$1,'EIA Imports'!D1944,"")</f>
        <v/>
      </c>
    </row>
    <row r="1945" spans="1:4">
      <c r="A1945">
        <f>IF('EIA Imports'!$E1945=$A$1,'EIA Imports'!A1945,"")</f>
        <v/>
      </c>
      <c r="C1945">
        <f>IF('EIA Imports'!$E1945=$A$1,'EIA Imports'!C1945,"")</f>
        <v/>
      </c>
      <c r="D1945">
        <f>IF('EIA Imports'!$E1945=$A$1,'EIA Imports'!D1945,"")</f>
        <v/>
      </c>
    </row>
    <row r="1946" spans="1:4">
      <c r="A1946">
        <f>IF('EIA Imports'!$E1946=$A$1,'EIA Imports'!A1946,"")</f>
        <v/>
      </c>
      <c r="C1946">
        <f>IF('EIA Imports'!$E1946=$A$1,'EIA Imports'!C1946,"")</f>
        <v/>
      </c>
      <c r="D1946">
        <f>IF('EIA Imports'!$E1946=$A$1,'EIA Imports'!D1946,"")</f>
        <v/>
      </c>
    </row>
    <row r="1947" spans="1:4">
      <c r="A1947">
        <f>IF('EIA Imports'!$E1947=$A$1,'EIA Imports'!A1947,"")</f>
        <v/>
      </c>
      <c r="C1947">
        <f>IF('EIA Imports'!$E1947=$A$1,'EIA Imports'!C1947,"")</f>
        <v/>
      </c>
      <c r="D1947">
        <f>IF('EIA Imports'!$E1947=$A$1,'EIA Imports'!D1947,"")</f>
        <v/>
      </c>
    </row>
    <row r="1948" spans="1:4">
      <c r="A1948">
        <f>IF('EIA Imports'!$E1948=$A$1,'EIA Imports'!A1948,"")</f>
        <v/>
      </c>
      <c r="C1948">
        <f>IF('EIA Imports'!$E1948=$A$1,'EIA Imports'!C1948,"")</f>
        <v/>
      </c>
      <c r="D1948">
        <f>IF('EIA Imports'!$E1948=$A$1,'EIA Imports'!D1948,"")</f>
        <v/>
      </c>
    </row>
    <row r="1949" spans="1:4">
      <c r="A1949">
        <f>IF('EIA Imports'!$E1949=$A$1,'EIA Imports'!A1949,"")</f>
        <v/>
      </c>
      <c r="C1949">
        <f>IF('EIA Imports'!$E1949=$A$1,'EIA Imports'!C1949,"")</f>
        <v/>
      </c>
      <c r="D1949">
        <f>IF('EIA Imports'!$E1949=$A$1,'EIA Imports'!D1949,"")</f>
        <v/>
      </c>
    </row>
    <row r="1950" spans="1:4">
      <c r="A1950">
        <f>IF('EIA Imports'!$E1950=$A$1,'EIA Imports'!A1950,"")</f>
        <v/>
      </c>
      <c r="C1950">
        <f>IF('EIA Imports'!$E1950=$A$1,'EIA Imports'!C1950,"")</f>
        <v/>
      </c>
      <c r="D1950">
        <f>IF('EIA Imports'!$E1950=$A$1,'EIA Imports'!D1950,"")</f>
        <v/>
      </c>
    </row>
    <row r="1951" spans="1:4">
      <c r="A1951">
        <f>IF('EIA Imports'!$E1951=$A$1,'EIA Imports'!A1951,"")</f>
        <v/>
      </c>
      <c r="C1951">
        <f>IF('EIA Imports'!$E1951=$A$1,'EIA Imports'!C1951,"")</f>
        <v/>
      </c>
      <c r="D1951">
        <f>IF('EIA Imports'!$E1951=$A$1,'EIA Imports'!D1951,"")</f>
        <v/>
      </c>
    </row>
    <row r="1952" spans="1:4">
      <c r="A1952">
        <f>IF('EIA Imports'!$E1952=$A$1,'EIA Imports'!A1952,"")</f>
        <v/>
      </c>
      <c r="C1952">
        <f>IF('EIA Imports'!$E1952=$A$1,'EIA Imports'!C1952,"")</f>
        <v/>
      </c>
      <c r="D1952">
        <f>IF('EIA Imports'!$E1952=$A$1,'EIA Imports'!D1952,"")</f>
        <v/>
      </c>
    </row>
    <row r="1953" spans="1:4">
      <c r="A1953">
        <f>IF('EIA Imports'!$E1953=$A$1,'EIA Imports'!A1953,"")</f>
        <v/>
      </c>
      <c r="C1953">
        <f>IF('EIA Imports'!$E1953=$A$1,'EIA Imports'!C1953,"")</f>
        <v/>
      </c>
      <c r="D1953">
        <f>IF('EIA Imports'!$E1953=$A$1,'EIA Imports'!D1953,"")</f>
        <v/>
      </c>
    </row>
    <row r="1954" spans="1:4">
      <c r="A1954">
        <f>IF('EIA Imports'!$E1954=$A$1,'EIA Imports'!A1954,"")</f>
        <v/>
      </c>
      <c r="C1954">
        <f>IF('EIA Imports'!$E1954=$A$1,'EIA Imports'!C1954,"")</f>
        <v/>
      </c>
      <c r="D1954">
        <f>IF('EIA Imports'!$E1954=$A$1,'EIA Imports'!D1954,"")</f>
        <v/>
      </c>
    </row>
    <row r="1955" spans="1:4">
      <c r="A1955">
        <f>IF('EIA Imports'!$E1955=$A$1,'EIA Imports'!A1955,"")</f>
        <v/>
      </c>
      <c r="C1955">
        <f>IF('EIA Imports'!$E1955=$A$1,'EIA Imports'!C1955,"")</f>
        <v/>
      </c>
      <c r="D1955">
        <f>IF('EIA Imports'!$E1955=$A$1,'EIA Imports'!D1955,"")</f>
        <v/>
      </c>
    </row>
    <row r="1956" spans="1:4">
      <c r="A1956">
        <f>IF('EIA Imports'!$E1956=$A$1,'EIA Imports'!A1956,"")</f>
        <v/>
      </c>
      <c r="C1956">
        <f>IF('EIA Imports'!$E1956=$A$1,'EIA Imports'!C1956,"")</f>
        <v/>
      </c>
      <c r="D1956">
        <f>IF('EIA Imports'!$E1956=$A$1,'EIA Imports'!D1956,"")</f>
        <v/>
      </c>
    </row>
    <row r="1957" spans="1:4">
      <c r="A1957">
        <f>IF('EIA Imports'!$E1957=$A$1,'EIA Imports'!A1957,"")</f>
        <v/>
      </c>
      <c r="C1957">
        <f>IF('EIA Imports'!$E1957=$A$1,'EIA Imports'!C1957,"")</f>
        <v/>
      </c>
      <c r="D1957">
        <f>IF('EIA Imports'!$E1957=$A$1,'EIA Imports'!D1957,"")</f>
        <v/>
      </c>
    </row>
    <row r="1958" spans="1:4">
      <c r="A1958">
        <f>IF('EIA Imports'!$E1958=$A$1,'EIA Imports'!A1958,"")</f>
        <v/>
      </c>
      <c r="C1958">
        <f>IF('EIA Imports'!$E1958=$A$1,'EIA Imports'!C1958,"")</f>
        <v/>
      </c>
      <c r="D1958">
        <f>IF('EIA Imports'!$E1958=$A$1,'EIA Imports'!D1958,"")</f>
        <v/>
      </c>
    </row>
    <row r="1959" spans="1:4">
      <c r="A1959">
        <f>IF('EIA Imports'!$E1959=$A$1,'EIA Imports'!A1959,"")</f>
        <v/>
      </c>
      <c r="C1959">
        <f>IF('EIA Imports'!$E1959=$A$1,'EIA Imports'!C1959,"")</f>
        <v/>
      </c>
      <c r="D1959">
        <f>IF('EIA Imports'!$E1959=$A$1,'EIA Imports'!D1959,"")</f>
        <v/>
      </c>
    </row>
    <row r="1960" spans="1:4">
      <c r="A1960">
        <f>IF('EIA Imports'!$E1960=$A$1,'EIA Imports'!A1960,"")</f>
        <v/>
      </c>
      <c r="C1960">
        <f>IF('EIA Imports'!$E1960=$A$1,'EIA Imports'!C1960,"")</f>
        <v/>
      </c>
      <c r="D1960">
        <f>IF('EIA Imports'!$E1960=$A$1,'EIA Imports'!D1960,"")</f>
        <v/>
      </c>
    </row>
    <row r="1961" spans="1:4">
      <c r="A1961">
        <f>IF('EIA Imports'!$E1961=$A$1,'EIA Imports'!A1961,"")</f>
        <v/>
      </c>
      <c r="C1961">
        <f>IF('EIA Imports'!$E1961=$A$1,'EIA Imports'!C1961,"")</f>
        <v/>
      </c>
      <c r="D1961">
        <f>IF('EIA Imports'!$E1961=$A$1,'EIA Imports'!D1961,"")</f>
        <v/>
      </c>
    </row>
    <row r="1962" spans="1:4">
      <c r="A1962">
        <f>IF('EIA Imports'!$E1962=$A$1,'EIA Imports'!A1962,"")</f>
        <v/>
      </c>
      <c r="C1962">
        <f>IF('EIA Imports'!$E1962=$A$1,'EIA Imports'!C1962,"")</f>
        <v/>
      </c>
      <c r="D1962">
        <f>IF('EIA Imports'!$E1962=$A$1,'EIA Imports'!D1962,"")</f>
        <v/>
      </c>
    </row>
    <row r="1963" spans="1:4">
      <c r="A1963">
        <f>IF('EIA Imports'!$E1963=$A$1,'EIA Imports'!A1963,"")</f>
        <v/>
      </c>
      <c r="C1963">
        <f>IF('EIA Imports'!$E1963=$A$1,'EIA Imports'!C1963,"")</f>
        <v/>
      </c>
      <c r="D1963">
        <f>IF('EIA Imports'!$E1963=$A$1,'EIA Imports'!D1963,"")</f>
        <v/>
      </c>
    </row>
    <row r="1964" spans="1:4">
      <c r="A1964">
        <f>IF('EIA Imports'!$E1964=$A$1,'EIA Imports'!A1964,"")</f>
        <v/>
      </c>
      <c r="C1964">
        <f>IF('EIA Imports'!$E1964=$A$1,'EIA Imports'!C1964,"")</f>
        <v/>
      </c>
      <c r="D1964">
        <f>IF('EIA Imports'!$E1964=$A$1,'EIA Imports'!D1964,"")</f>
        <v/>
      </c>
    </row>
    <row r="1965" spans="1:4">
      <c r="A1965">
        <f>IF('EIA Imports'!$E1965=$A$1,'EIA Imports'!A1965,"")</f>
        <v/>
      </c>
      <c r="C1965">
        <f>IF('EIA Imports'!$E1965=$A$1,'EIA Imports'!C1965,"")</f>
        <v/>
      </c>
      <c r="D1965">
        <f>IF('EIA Imports'!$E1965=$A$1,'EIA Imports'!D1965,"")</f>
        <v/>
      </c>
    </row>
    <row r="1966" spans="1:4">
      <c r="A1966">
        <f>IF('EIA Imports'!$E1966=$A$1,'EIA Imports'!A1966,"")</f>
        <v/>
      </c>
      <c r="C1966">
        <f>IF('EIA Imports'!$E1966=$A$1,'EIA Imports'!C1966,"")</f>
        <v/>
      </c>
      <c r="D1966">
        <f>IF('EIA Imports'!$E1966=$A$1,'EIA Imports'!D1966,"")</f>
        <v/>
      </c>
    </row>
    <row r="1967" spans="1:4">
      <c r="A1967">
        <f>IF('EIA Imports'!$E1967=$A$1,'EIA Imports'!A1967,"")</f>
        <v/>
      </c>
      <c r="C1967">
        <f>IF('EIA Imports'!$E1967=$A$1,'EIA Imports'!C1967,"")</f>
        <v/>
      </c>
      <c r="D1967">
        <f>IF('EIA Imports'!$E1967=$A$1,'EIA Imports'!D1967,"")</f>
        <v/>
      </c>
    </row>
    <row r="1968" spans="1:4">
      <c r="A1968">
        <f>IF('EIA Imports'!$E1968=$A$1,'EIA Imports'!A1968,"")</f>
        <v/>
      </c>
      <c r="C1968">
        <f>IF('EIA Imports'!$E1968=$A$1,'EIA Imports'!C1968,"")</f>
        <v/>
      </c>
      <c r="D1968">
        <f>IF('EIA Imports'!$E1968=$A$1,'EIA Imports'!D1968,"")</f>
        <v/>
      </c>
    </row>
    <row r="1969" spans="1:4">
      <c r="A1969">
        <f>IF('EIA Imports'!$E1969=$A$1,'EIA Imports'!A1969,"")</f>
        <v/>
      </c>
      <c r="C1969">
        <f>IF('EIA Imports'!$E1969=$A$1,'EIA Imports'!C1969,"")</f>
        <v/>
      </c>
      <c r="D1969">
        <f>IF('EIA Imports'!$E1969=$A$1,'EIA Imports'!D1969,"")</f>
        <v/>
      </c>
    </row>
    <row r="1970" spans="1:4">
      <c r="A1970">
        <f>IF('EIA Imports'!$E1970=$A$1,'EIA Imports'!A1970,"")</f>
        <v/>
      </c>
      <c r="C1970">
        <f>IF('EIA Imports'!$E1970=$A$1,'EIA Imports'!C1970,"")</f>
        <v/>
      </c>
      <c r="D1970">
        <f>IF('EIA Imports'!$E1970=$A$1,'EIA Imports'!D1970,"")</f>
        <v/>
      </c>
    </row>
    <row r="1971" spans="1:4">
      <c r="A1971">
        <f>IF('EIA Imports'!$E1971=$A$1,'EIA Imports'!A1971,"")</f>
        <v/>
      </c>
      <c r="C1971">
        <f>IF('EIA Imports'!$E1971=$A$1,'EIA Imports'!C1971,"")</f>
        <v/>
      </c>
      <c r="D1971">
        <f>IF('EIA Imports'!$E1971=$A$1,'EIA Imports'!D1971,"")</f>
        <v/>
      </c>
    </row>
    <row r="1972" spans="1:4">
      <c r="A1972">
        <f>IF('EIA Imports'!$E1972=$A$1,'EIA Imports'!A1972,"")</f>
        <v/>
      </c>
      <c r="C1972">
        <f>IF('EIA Imports'!$E1972=$A$1,'EIA Imports'!C1972,"")</f>
        <v/>
      </c>
      <c r="D1972">
        <f>IF('EIA Imports'!$E1972=$A$1,'EIA Imports'!D1972,"")</f>
        <v/>
      </c>
    </row>
    <row r="1973" spans="1:4">
      <c r="A1973">
        <f>IF('EIA Imports'!$E1973=$A$1,'EIA Imports'!A1973,"")</f>
        <v/>
      </c>
      <c r="C1973">
        <f>IF('EIA Imports'!$E1973=$A$1,'EIA Imports'!C1973,"")</f>
        <v/>
      </c>
      <c r="D1973">
        <f>IF('EIA Imports'!$E1973=$A$1,'EIA Imports'!D1973,"")</f>
        <v/>
      </c>
    </row>
    <row r="1974" spans="1:4">
      <c r="A1974">
        <f>IF('EIA Imports'!$E1974=$A$1,'EIA Imports'!A1974,"")</f>
        <v/>
      </c>
      <c r="C1974">
        <f>IF('EIA Imports'!$E1974=$A$1,'EIA Imports'!C1974,"")</f>
        <v/>
      </c>
      <c r="D1974">
        <f>IF('EIA Imports'!$E1974=$A$1,'EIA Imports'!D1974,"")</f>
        <v/>
      </c>
    </row>
    <row r="1975" spans="1:4">
      <c r="A1975">
        <f>IF('EIA Imports'!$E1975=$A$1,'EIA Imports'!A1975,"")</f>
        <v/>
      </c>
      <c r="C1975">
        <f>IF('EIA Imports'!$E1975=$A$1,'EIA Imports'!C1975,"")</f>
        <v/>
      </c>
      <c r="D1975">
        <f>IF('EIA Imports'!$E1975=$A$1,'EIA Imports'!D1975,"")</f>
        <v/>
      </c>
    </row>
    <row r="1976" spans="1:4">
      <c r="A1976">
        <f>IF('EIA Imports'!$E1976=$A$1,'EIA Imports'!A1976,"")</f>
        <v/>
      </c>
      <c r="C1976">
        <f>IF('EIA Imports'!$E1976=$A$1,'EIA Imports'!C1976,"")</f>
        <v/>
      </c>
      <c r="D1976">
        <f>IF('EIA Imports'!$E1976=$A$1,'EIA Imports'!D1976,"")</f>
        <v/>
      </c>
    </row>
    <row r="1977" spans="1:4">
      <c r="A1977">
        <f>IF('EIA Imports'!$E1977=$A$1,'EIA Imports'!A1977,"")</f>
        <v/>
      </c>
      <c r="C1977">
        <f>IF('EIA Imports'!$E1977=$A$1,'EIA Imports'!C1977,"")</f>
        <v/>
      </c>
      <c r="D1977">
        <f>IF('EIA Imports'!$E1977=$A$1,'EIA Imports'!D1977,"")</f>
        <v/>
      </c>
    </row>
    <row r="1978" spans="1:4">
      <c r="A1978">
        <f>IF('EIA Imports'!$E1978=$A$1,'EIA Imports'!A1978,"")</f>
        <v/>
      </c>
      <c r="C1978">
        <f>IF('EIA Imports'!$E1978=$A$1,'EIA Imports'!C1978,"")</f>
        <v/>
      </c>
      <c r="D1978">
        <f>IF('EIA Imports'!$E1978=$A$1,'EIA Imports'!D1978,"")</f>
        <v/>
      </c>
    </row>
    <row r="1979" spans="1:4">
      <c r="A1979">
        <f>IF('EIA Imports'!$E1979=$A$1,'EIA Imports'!A1979,"")</f>
        <v/>
      </c>
      <c r="C1979">
        <f>IF('EIA Imports'!$E1979=$A$1,'EIA Imports'!C1979,"")</f>
        <v/>
      </c>
      <c r="D1979">
        <f>IF('EIA Imports'!$E1979=$A$1,'EIA Imports'!D1979,"")</f>
        <v/>
      </c>
    </row>
    <row r="1980" spans="1:4">
      <c r="A1980">
        <f>IF('EIA Imports'!$E1980=$A$1,'EIA Imports'!A1980,"")</f>
        <v/>
      </c>
      <c r="C1980">
        <f>IF('EIA Imports'!$E1980=$A$1,'EIA Imports'!C1980,"")</f>
        <v/>
      </c>
      <c r="D1980">
        <f>IF('EIA Imports'!$E1980=$A$1,'EIA Imports'!D1980,"")</f>
        <v/>
      </c>
    </row>
    <row r="1981" spans="1:4">
      <c r="A1981">
        <f>IF('EIA Imports'!$E1981=$A$1,'EIA Imports'!A1981,"")</f>
        <v/>
      </c>
      <c r="C1981">
        <f>IF('EIA Imports'!$E1981=$A$1,'EIA Imports'!C1981,"")</f>
        <v/>
      </c>
      <c r="D1981">
        <f>IF('EIA Imports'!$E1981=$A$1,'EIA Imports'!D1981,"")</f>
        <v/>
      </c>
    </row>
    <row r="1982" spans="1:4">
      <c r="A1982">
        <f>IF('EIA Imports'!$E1982=$A$1,'EIA Imports'!A1982,"")</f>
        <v/>
      </c>
      <c r="C1982">
        <f>IF('EIA Imports'!$E1982=$A$1,'EIA Imports'!C1982,"")</f>
        <v/>
      </c>
      <c r="D1982">
        <f>IF('EIA Imports'!$E1982=$A$1,'EIA Imports'!D1982,"")</f>
        <v/>
      </c>
    </row>
    <row r="1983" spans="1:4">
      <c r="A1983">
        <f>IF('EIA Imports'!$E1983=$A$1,'EIA Imports'!A1983,"")</f>
        <v/>
      </c>
      <c r="C1983">
        <f>IF('EIA Imports'!$E1983=$A$1,'EIA Imports'!C1983,"")</f>
        <v/>
      </c>
      <c r="D1983">
        <f>IF('EIA Imports'!$E1983=$A$1,'EIA Imports'!D1983,"")</f>
        <v/>
      </c>
    </row>
    <row r="1984" spans="1:4">
      <c r="A1984">
        <f>IF('EIA Imports'!$E1984=$A$1,'EIA Imports'!A1984,"")</f>
        <v/>
      </c>
      <c r="C1984">
        <f>IF('EIA Imports'!$E1984=$A$1,'EIA Imports'!C1984,"")</f>
        <v/>
      </c>
      <c r="D1984">
        <f>IF('EIA Imports'!$E1984=$A$1,'EIA Imports'!D1984,"")</f>
        <v/>
      </c>
    </row>
    <row r="1985" spans="1:4">
      <c r="A1985">
        <f>IF('EIA Imports'!$E1985=$A$1,'EIA Imports'!A1985,"")</f>
        <v/>
      </c>
      <c r="C1985">
        <f>IF('EIA Imports'!$E1985=$A$1,'EIA Imports'!C1985,"")</f>
        <v/>
      </c>
      <c r="D1985">
        <f>IF('EIA Imports'!$E1985=$A$1,'EIA Imports'!D1985,"")</f>
        <v/>
      </c>
    </row>
    <row r="1986" spans="1:4">
      <c r="A1986">
        <f>IF('EIA Imports'!$E1986=$A$1,'EIA Imports'!A1986,"")</f>
        <v/>
      </c>
      <c r="C1986">
        <f>IF('EIA Imports'!$E1986=$A$1,'EIA Imports'!C1986,"")</f>
        <v/>
      </c>
      <c r="D1986">
        <f>IF('EIA Imports'!$E1986=$A$1,'EIA Imports'!D1986,"")</f>
        <v/>
      </c>
    </row>
    <row r="1987" spans="1:4">
      <c r="A1987">
        <f>IF('EIA Imports'!$E1987=$A$1,'EIA Imports'!A1987,"")</f>
        <v/>
      </c>
      <c r="C1987">
        <f>IF('EIA Imports'!$E1987=$A$1,'EIA Imports'!C1987,"")</f>
        <v/>
      </c>
      <c r="D1987">
        <f>IF('EIA Imports'!$E1987=$A$1,'EIA Imports'!D1987,"")</f>
        <v/>
      </c>
    </row>
    <row r="1988" spans="1:4">
      <c r="A1988">
        <f>IF('EIA Imports'!$E1988=$A$1,'EIA Imports'!A1988,"")</f>
        <v/>
      </c>
      <c r="C1988">
        <f>IF('EIA Imports'!$E1988=$A$1,'EIA Imports'!C1988,"")</f>
        <v/>
      </c>
      <c r="D1988">
        <f>IF('EIA Imports'!$E1988=$A$1,'EIA Imports'!D1988,"")</f>
        <v/>
      </c>
    </row>
    <row r="1989" spans="1:4">
      <c r="A1989">
        <f>IF('EIA Imports'!$E1989=$A$1,'EIA Imports'!A1989,"")</f>
        <v/>
      </c>
      <c r="C1989">
        <f>IF('EIA Imports'!$E1989=$A$1,'EIA Imports'!C1989,"")</f>
        <v/>
      </c>
      <c r="D1989">
        <f>IF('EIA Imports'!$E1989=$A$1,'EIA Imports'!D1989,"")</f>
        <v/>
      </c>
    </row>
    <row r="1990" spans="1:4">
      <c r="A1990">
        <f>IF('EIA Imports'!$E1990=$A$1,'EIA Imports'!A1990,"")</f>
        <v/>
      </c>
      <c r="C1990">
        <f>IF('EIA Imports'!$E1990=$A$1,'EIA Imports'!C1990,"")</f>
        <v/>
      </c>
      <c r="D1990">
        <f>IF('EIA Imports'!$E1990=$A$1,'EIA Imports'!D1990,"")</f>
        <v/>
      </c>
    </row>
    <row r="1991" spans="1:4">
      <c r="A1991">
        <f>IF('EIA Imports'!$E1991=$A$1,'EIA Imports'!A1991,"")</f>
        <v/>
      </c>
      <c r="C1991">
        <f>IF('EIA Imports'!$E1991=$A$1,'EIA Imports'!C1991,"")</f>
        <v/>
      </c>
      <c r="D1991">
        <f>IF('EIA Imports'!$E1991=$A$1,'EIA Imports'!D1991,"")</f>
        <v/>
      </c>
    </row>
    <row r="1992" spans="1:4">
      <c r="A1992">
        <f>IF('EIA Imports'!$E1992=$A$1,'EIA Imports'!A1992,"")</f>
        <v/>
      </c>
      <c r="C1992">
        <f>IF('EIA Imports'!$E1992=$A$1,'EIA Imports'!C1992,"")</f>
        <v/>
      </c>
      <c r="D1992">
        <f>IF('EIA Imports'!$E1992=$A$1,'EIA Imports'!D1992,"")</f>
        <v/>
      </c>
    </row>
    <row r="1993" spans="1:4">
      <c r="A1993">
        <f>IF('EIA Imports'!$E1993=$A$1,'EIA Imports'!A1993,"")</f>
        <v/>
      </c>
      <c r="C1993">
        <f>IF('EIA Imports'!$E1993=$A$1,'EIA Imports'!C1993,"")</f>
        <v/>
      </c>
      <c r="D1993">
        <f>IF('EIA Imports'!$E1993=$A$1,'EIA Imports'!D1993,"")</f>
        <v/>
      </c>
    </row>
    <row r="1994" spans="1:4">
      <c r="A1994">
        <f>IF('EIA Imports'!$E1994=$A$1,'EIA Imports'!A1994,"")</f>
        <v/>
      </c>
      <c r="C1994">
        <f>IF('EIA Imports'!$E1994=$A$1,'EIA Imports'!C1994,"")</f>
        <v/>
      </c>
      <c r="D1994">
        <f>IF('EIA Imports'!$E1994=$A$1,'EIA Imports'!D1994,"")</f>
        <v/>
      </c>
    </row>
    <row r="1995" spans="1:4">
      <c r="A1995">
        <f>IF('EIA Imports'!$E1995=$A$1,'EIA Imports'!A1995,"")</f>
        <v/>
      </c>
      <c r="C1995">
        <f>IF('EIA Imports'!$E1995=$A$1,'EIA Imports'!C1995,"")</f>
        <v/>
      </c>
      <c r="D1995">
        <f>IF('EIA Imports'!$E1995=$A$1,'EIA Imports'!D1995,"")</f>
        <v/>
      </c>
    </row>
    <row r="1996" spans="1:4">
      <c r="A1996">
        <f>IF('EIA Imports'!$E1996=$A$1,'EIA Imports'!A1996,"")</f>
        <v/>
      </c>
      <c r="C1996">
        <f>IF('EIA Imports'!$E1996=$A$1,'EIA Imports'!C1996,"")</f>
        <v/>
      </c>
      <c r="D1996">
        <f>IF('EIA Imports'!$E1996=$A$1,'EIA Imports'!D1996,"")</f>
        <v/>
      </c>
    </row>
    <row r="1997" spans="1:4">
      <c r="A1997">
        <f>IF('EIA Imports'!$E1997=$A$1,'EIA Imports'!A1997,"")</f>
        <v/>
      </c>
      <c r="C1997">
        <f>IF('EIA Imports'!$E1997=$A$1,'EIA Imports'!C1997,"")</f>
        <v/>
      </c>
      <c r="D1997">
        <f>IF('EIA Imports'!$E1997=$A$1,'EIA Imports'!D1997,"")</f>
        <v/>
      </c>
    </row>
    <row r="1998" spans="1:4">
      <c r="A1998">
        <f>IF('EIA Imports'!$E1998=$A$1,'EIA Imports'!A1998,"")</f>
        <v/>
      </c>
      <c r="C1998">
        <f>IF('EIA Imports'!$E1998=$A$1,'EIA Imports'!C1998,"")</f>
        <v/>
      </c>
      <c r="D1998">
        <f>IF('EIA Imports'!$E1998=$A$1,'EIA Imports'!D1998,"")</f>
        <v/>
      </c>
    </row>
    <row r="1999" spans="1:4">
      <c r="A1999">
        <f>IF('EIA Imports'!$E1999=$A$1,'EIA Imports'!A1999,"")</f>
        <v/>
      </c>
      <c r="C1999">
        <f>IF('EIA Imports'!$E1999=$A$1,'EIA Imports'!C1999,"")</f>
        <v/>
      </c>
      <c r="D1999">
        <f>IF('EIA Imports'!$E1999=$A$1,'EIA Imports'!D1999,"")</f>
        <v/>
      </c>
    </row>
    <row r="2000" spans="1:4">
      <c r="A2000">
        <f>IF('EIA Imports'!$E2000=$A$1,'EIA Imports'!A2000,"")</f>
        <v/>
      </c>
      <c r="C2000">
        <f>IF('EIA Imports'!$E2000=$A$1,'EIA Imports'!C2000,"")</f>
        <v/>
      </c>
      <c r="D2000">
        <f>IF('EIA Imports'!$E2000=$A$1,'EIA Imports'!D2000,"")</f>
        <v/>
      </c>
    </row>
    <row r="2001" spans="1:4">
      <c r="A2001">
        <f>IF('EIA Imports'!$E2001=$A$1,'EIA Imports'!A2001,"")</f>
        <v/>
      </c>
      <c r="C2001">
        <f>IF('EIA Imports'!$E2001=$A$1,'EIA Imports'!C2001,"")</f>
        <v/>
      </c>
      <c r="D2001">
        <f>IF('EIA Imports'!$E2001=$A$1,'EIA Imports'!D2001,"")</f>
        <v/>
      </c>
    </row>
    <row r="2002" spans="1:4">
      <c r="A2002">
        <f>IF('EIA Imports'!$E2002=$A$1,'EIA Imports'!A2002,"")</f>
        <v/>
      </c>
      <c r="C2002">
        <f>IF('EIA Imports'!$E2002=$A$1,'EIA Imports'!C2002,"")</f>
        <v/>
      </c>
      <c r="D2002">
        <f>IF('EIA Imports'!$E2002=$A$1,'EIA Imports'!D2002,"")</f>
        <v/>
      </c>
    </row>
    <row r="2003" spans="1:4">
      <c r="A2003">
        <f>IF('EIA Imports'!$E2003=$A$1,'EIA Imports'!A2003,"")</f>
        <v/>
      </c>
      <c r="C2003">
        <f>IF('EIA Imports'!$E2003=$A$1,'EIA Imports'!C2003,"")</f>
        <v/>
      </c>
      <c r="D2003">
        <f>IF('EIA Imports'!$E2003=$A$1,'EIA Imports'!D2003,"")</f>
        <v/>
      </c>
    </row>
    <row r="2004" spans="1:4">
      <c r="A2004">
        <f>IF('EIA Imports'!$E2004=$A$1,'EIA Imports'!A2004,"")</f>
        <v/>
      </c>
      <c r="C2004">
        <f>IF('EIA Imports'!$E2004=$A$1,'EIA Imports'!C2004,"")</f>
        <v/>
      </c>
      <c r="D2004">
        <f>IF('EIA Imports'!$E2004=$A$1,'EIA Imports'!D2004,"")</f>
        <v/>
      </c>
    </row>
    <row r="2005" spans="1:4">
      <c r="A2005">
        <f>IF('EIA Imports'!$E2005=$A$1,'EIA Imports'!A2005,"")</f>
        <v/>
      </c>
      <c r="C2005">
        <f>IF('EIA Imports'!$E2005=$A$1,'EIA Imports'!C2005,"")</f>
        <v/>
      </c>
      <c r="D2005">
        <f>IF('EIA Imports'!$E2005=$A$1,'EIA Imports'!D2005,"")</f>
        <v/>
      </c>
    </row>
    <row r="2006" spans="1:4">
      <c r="A2006">
        <f>IF('EIA Imports'!$E2006=$A$1,'EIA Imports'!A2006,"")</f>
        <v/>
      </c>
      <c r="C2006">
        <f>IF('EIA Imports'!$E2006=$A$1,'EIA Imports'!C2006,"")</f>
        <v/>
      </c>
      <c r="D2006">
        <f>IF('EIA Imports'!$E2006=$A$1,'EIA Imports'!D2006,"")</f>
        <v/>
      </c>
    </row>
    <row r="2007" spans="1:4">
      <c r="A2007">
        <f>IF('EIA Imports'!$E2007=$A$1,'EIA Imports'!A2007,"")</f>
        <v/>
      </c>
      <c r="C2007">
        <f>IF('EIA Imports'!$E2007=$A$1,'EIA Imports'!C2007,"")</f>
        <v/>
      </c>
      <c r="D2007">
        <f>IF('EIA Imports'!$E2007=$A$1,'EIA Imports'!D2007,"")</f>
        <v/>
      </c>
    </row>
    <row r="2008" spans="1:4">
      <c r="A2008">
        <f>IF('EIA Imports'!$E2008=$A$1,'EIA Imports'!A2008,"")</f>
        <v/>
      </c>
      <c r="C2008">
        <f>IF('EIA Imports'!$E2008=$A$1,'EIA Imports'!C2008,"")</f>
        <v/>
      </c>
      <c r="D2008">
        <f>IF('EIA Imports'!$E2008=$A$1,'EIA Imports'!D2008,"")</f>
        <v/>
      </c>
    </row>
    <row r="2009" spans="1:4">
      <c r="A2009">
        <f>IF('EIA Imports'!$E2009=$A$1,'EIA Imports'!A2009,"")</f>
        <v/>
      </c>
      <c r="C2009">
        <f>IF('EIA Imports'!$E2009=$A$1,'EIA Imports'!C2009,"")</f>
        <v/>
      </c>
      <c r="D2009">
        <f>IF('EIA Imports'!$E2009=$A$1,'EIA Imports'!D2009,"")</f>
        <v/>
      </c>
    </row>
    <row r="2010" spans="1:4">
      <c r="A2010">
        <f>IF('EIA Imports'!$E2010=$A$1,'EIA Imports'!A2010,"")</f>
        <v/>
      </c>
      <c r="C2010">
        <f>IF('EIA Imports'!$E2010=$A$1,'EIA Imports'!C2010,"")</f>
        <v/>
      </c>
      <c r="D2010">
        <f>IF('EIA Imports'!$E2010=$A$1,'EIA Imports'!D2010,"")</f>
        <v/>
      </c>
    </row>
    <row r="2011" spans="1:4">
      <c r="A2011">
        <f>IF('EIA Imports'!$E2011=$A$1,'EIA Imports'!A2011,"")</f>
        <v/>
      </c>
      <c r="C2011">
        <f>IF('EIA Imports'!$E2011=$A$1,'EIA Imports'!C2011,"")</f>
        <v/>
      </c>
      <c r="D2011">
        <f>IF('EIA Imports'!$E2011=$A$1,'EIA Imports'!D2011,"")</f>
        <v/>
      </c>
    </row>
    <row r="2012" spans="1:4">
      <c r="A2012">
        <f>IF('EIA Imports'!$E2012=$A$1,'EIA Imports'!A2012,"")</f>
        <v/>
      </c>
      <c r="C2012">
        <f>IF('EIA Imports'!$E2012=$A$1,'EIA Imports'!C2012,"")</f>
        <v/>
      </c>
      <c r="D2012">
        <f>IF('EIA Imports'!$E2012=$A$1,'EIA Imports'!D2012,"")</f>
        <v/>
      </c>
    </row>
    <row r="2013" spans="1:4">
      <c r="A2013">
        <f>IF('EIA Imports'!$E2013=$A$1,'EIA Imports'!A2013,"")</f>
        <v/>
      </c>
      <c r="C2013">
        <f>IF('EIA Imports'!$E2013=$A$1,'EIA Imports'!C2013,"")</f>
        <v/>
      </c>
      <c r="D2013">
        <f>IF('EIA Imports'!$E2013=$A$1,'EIA Imports'!D2013,"")</f>
        <v/>
      </c>
    </row>
    <row r="2014" spans="1:4">
      <c r="A2014">
        <f>IF('EIA Imports'!$E2014=$A$1,'EIA Imports'!A2014,"")</f>
        <v/>
      </c>
      <c r="C2014">
        <f>IF('EIA Imports'!$E2014=$A$1,'EIA Imports'!C2014,"")</f>
        <v/>
      </c>
      <c r="D2014">
        <f>IF('EIA Imports'!$E2014=$A$1,'EIA Imports'!D2014,"")</f>
        <v/>
      </c>
    </row>
    <row r="2015" spans="1:4">
      <c r="A2015">
        <f>IF('EIA Imports'!$E2015=$A$1,'EIA Imports'!A2015,"")</f>
        <v/>
      </c>
      <c r="C2015">
        <f>IF('EIA Imports'!$E2015=$A$1,'EIA Imports'!C2015,"")</f>
        <v/>
      </c>
      <c r="D2015">
        <f>IF('EIA Imports'!$E2015=$A$1,'EIA Imports'!D2015,"")</f>
        <v/>
      </c>
    </row>
    <row r="2016" spans="1:4">
      <c r="A2016">
        <f>IF('EIA Imports'!$E2016=$A$1,'EIA Imports'!A2016,"")</f>
        <v/>
      </c>
      <c r="C2016">
        <f>IF('EIA Imports'!$E2016=$A$1,'EIA Imports'!C2016,"")</f>
        <v/>
      </c>
      <c r="D2016">
        <f>IF('EIA Imports'!$E2016=$A$1,'EIA Imports'!D2016,"")</f>
        <v/>
      </c>
    </row>
    <row r="2017" spans="1:4">
      <c r="A2017">
        <f>IF('EIA Imports'!$E2017=$A$1,'EIA Imports'!A2017,"")</f>
        <v/>
      </c>
      <c r="C2017">
        <f>IF('EIA Imports'!$E2017=$A$1,'EIA Imports'!C2017,"")</f>
        <v/>
      </c>
      <c r="D2017">
        <f>IF('EIA Imports'!$E2017=$A$1,'EIA Imports'!D2017,"")</f>
        <v/>
      </c>
    </row>
    <row r="2018" spans="1:4">
      <c r="A2018">
        <f>IF('EIA Imports'!$E2018=$A$1,'EIA Imports'!A2018,"")</f>
        <v/>
      </c>
      <c r="C2018">
        <f>IF('EIA Imports'!$E2018=$A$1,'EIA Imports'!C2018,"")</f>
        <v/>
      </c>
      <c r="D2018">
        <f>IF('EIA Imports'!$E2018=$A$1,'EIA Imports'!D2018,"")</f>
        <v/>
      </c>
    </row>
    <row r="2019" spans="1:4">
      <c r="A2019">
        <f>IF('EIA Imports'!$E2019=$A$1,'EIA Imports'!A2019,"")</f>
        <v/>
      </c>
      <c r="C2019">
        <f>IF('EIA Imports'!$E2019=$A$1,'EIA Imports'!C2019,"")</f>
        <v/>
      </c>
      <c r="D2019">
        <f>IF('EIA Imports'!$E2019=$A$1,'EIA Imports'!D2019,"")</f>
        <v/>
      </c>
    </row>
    <row r="2020" spans="1:4">
      <c r="A2020">
        <f>IF('EIA Imports'!$E2020=$A$1,'EIA Imports'!A2020,"")</f>
        <v/>
      </c>
      <c r="C2020">
        <f>IF('EIA Imports'!$E2020=$A$1,'EIA Imports'!C2020,"")</f>
        <v/>
      </c>
      <c r="D2020">
        <f>IF('EIA Imports'!$E2020=$A$1,'EIA Imports'!D2020,"")</f>
        <v/>
      </c>
    </row>
    <row r="2021" spans="1:4">
      <c r="A2021">
        <f>IF('EIA Imports'!$E2021=$A$1,'EIA Imports'!A2021,"")</f>
        <v/>
      </c>
      <c r="C2021">
        <f>IF('EIA Imports'!$E2021=$A$1,'EIA Imports'!C2021,"")</f>
        <v/>
      </c>
      <c r="D2021">
        <f>IF('EIA Imports'!$E2021=$A$1,'EIA Imports'!D2021,"")</f>
        <v/>
      </c>
    </row>
    <row r="2022" spans="1:4">
      <c r="A2022">
        <f>IF('EIA Imports'!$E2022=$A$1,'EIA Imports'!A2022,"")</f>
        <v/>
      </c>
      <c r="C2022">
        <f>IF('EIA Imports'!$E2022=$A$1,'EIA Imports'!C2022,"")</f>
        <v/>
      </c>
      <c r="D2022">
        <f>IF('EIA Imports'!$E2022=$A$1,'EIA Imports'!D2022,"")</f>
        <v/>
      </c>
    </row>
    <row r="2023" spans="1:4">
      <c r="A2023">
        <f>IF('EIA Imports'!$E2023=$A$1,'EIA Imports'!A2023,"")</f>
        <v/>
      </c>
      <c r="C2023">
        <f>IF('EIA Imports'!$E2023=$A$1,'EIA Imports'!C2023,"")</f>
        <v/>
      </c>
      <c r="D2023">
        <f>IF('EIA Imports'!$E2023=$A$1,'EIA Imports'!D2023,"")</f>
        <v/>
      </c>
    </row>
    <row r="2024" spans="1:4">
      <c r="A2024">
        <f>IF('EIA Imports'!$E2024=$A$1,'EIA Imports'!A2024,"")</f>
        <v/>
      </c>
      <c r="C2024">
        <f>IF('EIA Imports'!$E2024=$A$1,'EIA Imports'!C2024,"")</f>
        <v/>
      </c>
      <c r="D2024">
        <f>IF('EIA Imports'!$E2024=$A$1,'EIA Imports'!D2024,"")</f>
        <v/>
      </c>
    </row>
    <row r="2025" spans="1:4">
      <c r="A2025">
        <f>IF('EIA Imports'!$E2025=$A$1,'EIA Imports'!A2025,"")</f>
        <v/>
      </c>
      <c r="C2025">
        <f>IF('EIA Imports'!$E2025=$A$1,'EIA Imports'!C2025,"")</f>
        <v/>
      </c>
      <c r="D2025">
        <f>IF('EIA Imports'!$E2025=$A$1,'EIA Imports'!D2025,"")</f>
        <v/>
      </c>
    </row>
    <row r="2026" spans="1:4">
      <c r="A2026">
        <f>IF('EIA Imports'!$E2026=$A$1,'EIA Imports'!A2026,"")</f>
        <v/>
      </c>
      <c r="C2026">
        <f>IF('EIA Imports'!$E2026=$A$1,'EIA Imports'!C2026,"")</f>
        <v/>
      </c>
      <c r="D2026">
        <f>IF('EIA Imports'!$E2026=$A$1,'EIA Imports'!D2026,"")</f>
        <v/>
      </c>
    </row>
    <row r="2027" spans="1:4">
      <c r="A2027">
        <f>IF('EIA Imports'!$E2027=$A$1,'EIA Imports'!A2027,"")</f>
        <v/>
      </c>
      <c r="C2027">
        <f>IF('EIA Imports'!$E2027=$A$1,'EIA Imports'!C2027,"")</f>
        <v/>
      </c>
      <c r="D2027">
        <f>IF('EIA Imports'!$E2027=$A$1,'EIA Imports'!D2027,"")</f>
        <v/>
      </c>
    </row>
    <row r="2028" spans="1:4">
      <c r="A2028">
        <f>IF('EIA Imports'!$E2028=$A$1,'EIA Imports'!A2028,"")</f>
        <v/>
      </c>
      <c r="C2028">
        <f>IF('EIA Imports'!$E2028=$A$1,'EIA Imports'!C2028,"")</f>
        <v/>
      </c>
      <c r="D2028">
        <f>IF('EIA Imports'!$E2028=$A$1,'EIA Imports'!D2028,"")</f>
        <v/>
      </c>
    </row>
    <row r="2029" spans="1:4">
      <c r="A2029">
        <f>IF('EIA Imports'!$E2029=$A$1,'EIA Imports'!A2029,"")</f>
        <v/>
      </c>
      <c r="C2029">
        <f>IF('EIA Imports'!$E2029=$A$1,'EIA Imports'!C2029,"")</f>
        <v/>
      </c>
      <c r="D2029">
        <f>IF('EIA Imports'!$E2029=$A$1,'EIA Imports'!D2029,"")</f>
        <v/>
      </c>
    </row>
    <row r="2030" spans="1:4">
      <c r="A2030">
        <f>IF('EIA Imports'!$E2030=$A$1,'EIA Imports'!A2030,"")</f>
        <v/>
      </c>
      <c r="C2030">
        <f>IF('EIA Imports'!$E2030=$A$1,'EIA Imports'!C2030,"")</f>
        <v/>
      </c>
      <c r="D2030">
        <f>IF('EIA Imports'!$E2030=$A$1,'EIA Imports'!D2030,"")</f>
        <v/>
      </c>
    </row>
    <row r="2031" spans="1:4">
      <c r="A2031">
        <f>IF('EIA Imports'!$E2031=$A$1,'EIA Imports'!A2031,"")</f>
        <v/>
      </c>
      <c r="C2031">
        <f>IF('EIA Imports'!$E2031=$A$1,'EIA Imports'!C2031,"")</f>
        <v/>
      </c>
      <c r="D2031">
        <f>IF('EIA Imports'!$E2031=$A$1,'EIA Imports'!D2031,"")</f>
        <v/>
      </c>
    </row>
    <row r="2032" spans="1:4">
      <c r="A2032">
        <f>IF('EIA Imports'!$E2032=$A$1,'EIA Imports'!A2032,"")</f>
        <v/>
      </c>
      <c r="C2032">
        <f>IF('EIA Imports'!$E2032=$A$1,'EIA Imports'!C2032,"")</f>
        <v/>
      </c>
      <c r="D2032">
        <f>IF('EIA Imports'!$E2032=$A$1,'EIA Imports'!D2032,"")</f>
        <v/>
      </c>
    </row>
    <row r="2033" spans="1:4">
      <c r="A2033">
        <f>IF('EIA Imports'!$E2033=$A$1,'EIA Imports'!A2033,"")</f>
        <v/>
      </c>
      <c r="C2033">
        <f>IF('EIA Imports'!$E2033=$A$1,'EIA Imports'!C2033,"")</f>
        <v/>
      </c>
      <c r="D2033">
        <f>IF('EIA Imports'!$E2033=$A$1,'EIA Imports'!D2033,"")</f>
        <v/>
      </c>
    </row>
    <row r="2034" spans="1:4">
      <c r="A2034">
        <f>IF('EIA Imports'!$E2034=$A$1,'EIA Imports'!A2034,"")</f>
        <v/>
      </c>
      <c r="C2034">
        <f>IF('EIA Imports'!$E2034=$A$1,'EIA Imports'!C2034,"")</f>
        <v/>
      </c>
      <c r="D2034">
        <f>IF('EIA Imports'!$E2034=$A$1,'EIA Imports'!D2034,"")</f>
        <v/>
      </c>
    </row>
    <row r="2035" spans="1:4">
      <c r="A2035">
        <f>IF('EIA Imports'!$E2035=$A$1,'EIA Imports'!A2035,"")</f>
        <v/>
      </c>
      <c r="C2035">
        <f>IF('EIA Imports'!$E2035=$A$1,'EIA Imports'!C2035,"")</f>
        <v/>
      </c>
      <c r="D2035">
        <f>IF('EIA Imports'!$E2035=$A$1,'EIA Imports'!D2035,"")</f>
        <v/>
      </c>
    </row>
    <row r="2036" spans="1:4">
      <c r="A2036">
        <f>IF('EIA Imports'!$E2036=$A$1,'EIA Imports'!A2036,"")</f>
        <v/>
      </c>
      <c r="C2036">
        <f>IF('EIA Imports'!$E2036=$A$1,'EIA Imports'!C2036,"")</f>
        <v/>
      </c>
      <c r="D2036">
        <f>IF('EIA Imports'!$E2036=$A$1,'EIA Imports'!D2036,"")</f>
        <v/>
      </c>
    </row>
    <row r="2037" spans="1:4">
      <c r="A2037">
        <f>IF('EIA Imports'!$E2037=$A$1,'EIA Imports'!A2037,"")</f>
        <v/>
      </c>
      <c r="C2037">
        <f>IF('EIA Imports'!$E2037=$A$1,'EIA Imports'!C2037,"")</f>
        <v/>
      </c>
      <c r="D2037">
        <f>IF('EIA Imports'!$E2037=$A$1,'EIA Imports'!D2037,"")</f>
        <v/>
      </c>
    </row>
    <row r="2038" spans="1:4">
      <c r="A2038">
        <f>IF('EIA Imports'!$E2038=$A$1,'EIA Imports'!A2038,"")</f>
        <v/>
      </c>
      <c r="C2038">
        <f>IF('EIA Imports'!$E2038=$A$1,'EIA Imports'!C2038,"")</f>
        <v/>
      </c>
      <c r="D2038">
        <f>IF('EIA Imports'!$E2038=$A$1,'EIA Imports'!D2038,"")</f>
        <v/>
      </c>
    </row>
    <row r="2039" spans="1:4">
      <c r="A2039">
        <f>IF('EIA Imports'!$E2039=$A$1,'EIA Imports'!A2039,"")</f>
        <v/>
      </c>
      <c r="C2039">
        <f>IF('EIA Imports'!$E2039=$A$1,'EIA Imports'!C2039,"")</f>
        <v/>
      </c>
      <c r="D2039">
        <f>IF('EIA Imports'!$E2039=$A$1,'EIA Imports'!D2039,"")</f>
        <v/>
      </c>
    </row>
    <row r="2040" spans="1:4">
      <c r="A2040">
        <f>IF('EIA Imports'!$E2040=$A$1,'EIA Imports'!A2040,"")</f>
        <v/>
      </c>
      <c r="C2040">
        <f>IF('EIA Imports'!$E2040=$A$1,'EIA Imports'!C2040,"")</f>
        <v/>
      </c>
      <c r="D2040">
        <f>IF('EIA Imports'!$E2040=$A$1,'EIA Imports'!D2040,"")</f>
        <v/>
      </c>
    </row>
    <row r="2041" spans="1:4">
      <c r="A2041">
        <f>IF('EIA Imports'!$E2041=$A$1,'EIA Imports'!A2041,"")</f>
        <v/>
      </c>
      <c r="C2041">
        <f>IF('EIA Imports'!$E2041=$A$1,'EIA Imports'!C2041,"")</f>
        <v/>
      </c>
      <c r="D2041">
        <f>IF('EIA Imports'!$E2041=$A$1,'EIA Imports'!D2041,"")</f>
        <v/>
      </c>
    </row>
    <row r="2042" spans="1:4">
      <c r="A2042">
        <f>IF('EIA Imports'!$E2042=$A$1,'EIA Imports'!A2042,"")</f>
        <v/>
      </c>
      <c r="C2042">
        <f>IF('EIA Imports'!$E2042=$A$1,'EIA Imports'!C2042,"")</f>
        <v/>
      </c>
      <c r="D2042">
        <f>IF('EIA Imports'!$E2042=$A$1,'EIA Imports'!D2042,"")</f>
        <v/>
      </c>
    </row>
    <row r="2043" spans="1:4">
      <c r="A2043">
        <f>IF('EIA Imports'!$E2043=$A$1,'EIA Imports'!A2043,"")</f>
        <v/>
      </c>
      <c r="C2043">
        <f>IF('EIA Imports'!$E2043=$A$1,'EIA Imports'!C2043,"")</f>
        <v/>
      </c>
      <c r="D2043">
        <f>IF('EIA Imports'!$E2043=$A$1,'EIA Imports'!D2043,"")</f>
        <v/>
      </c>
    </row>
    <row r="2044" spans="1:4">
      <c r="A2044">
        <f>IF('EIA Imports'!$E2044=$A$1,'EIA Imports'!A2044,"")</f>
        <v/>
      </c>
      <c r="C2044">
        <f>IF('EIA Imports'!$E2044=$A$1,'EIA Imports'!C2044,"")</f>
        <v/>
      </c>
      <c r="D2044">
        <f>IF('EIA Imports'!$E2044=$A$1,'EIA Imports'!D2044,"")</f>
        <v/>
      </c>
    </row>
    <row r="2045" spans="1:4">
      <c r="A2045">
        <f>IF('EIA Imports'!$E2045=$A$1,'EIA Imports'!A2045,"")</f>
        <v/>
      </c>
      <c r="C2045">
        <f>IF('EIA Imports'!$E2045=$A$1,'EIA Imports'!C2045,"")</f>
        <v/>
      </c>
      <c r="D2045">
        <f>IF('EIA Imports'!$E2045=$A$1,'EIA Imports'!D2045,"")</f>
        <v/>
      </c>
    </row>
    <row r="2046" spans="1:4">
      <c r="A2046">
        <f>IF('EIA Imports'!$E2046=$A$1,'EIA Imports'!A2046,"")</f>
        <v/>
      </c>
      <c r="C2046">
        <f>IF('EIA Imports'!$E2046=$A$1,'EIA Imports'!C2046,"")</f>
        <v/>
      </c>
      <c r="D2046">
        <f>IF('EIA Imports'!$E2046=$A$1,'EIA Imports'!D2046,"")</f>
        <v/>
      </c>
    </row>
    <row r="2047" spans="1:4">
      <c r="A2047">
        <f>IF('EIA Imports'!$E2047=$A$1,'EIA Imports'!A2047,"")</f>
        <v/>
      </c>
      <c r="C2047">
        <f>IF('EIA Imports'!$E2047=$A$1,'EIA Imports'!C2047,"")</f>
        <v/>
      </c>
      <c r="D2047">
        <f>IF('EIA Imports'!$E2047=$A$1,'EIA Imports'!D2047,"")</f>
        <v/>
      </c>
    </row>
    <row r="2048" spans="1:4">
      <c r="A2048">
        <f>IF('EIA Imports'!$E2048=$A$1,'EIA Imports'!A2048,"")</f>
        <v/>
      </c>
      <c r="C2048">
        <f>IF('EIA Imports'!$E2048=$A$1,'EIA Imports'!C2048,"")</f>
        <v/>
      </c>
      <c r="D2048">
        <f>IF('EIA Imports'!$E2048=$A$1,'EIA Imports'!D2048,"")</f>
        <v/>
      </c>
    </row>
    <row r="2049" spans="1:4">
      <c r="A2049">
        <f>IF('EIA Imports'!$E2049=$A$1,'EIA Imports'!A2049,"")</f>
        <v/>
      </c>
      <c r="C2049">
        <f>IF('EIA Imports'!$E2049=$A$1,'EIA Imports'!C2049,"")</f>
        <v/>
      </c>
      <c r="D2049">
        <f>IF('EIA Imports'!$E2049=$A$1,'EIA Imports'!D2049,"")</f>
        <v/>
      </c>
    </row>
    <row r="2050" spans="1:4">
      <c r="A2050">
        <f>IF('EIA Imports'!$E2050=$A$1,'EIA Imports'!A2050,"")</f>
        <v/>
      </c>
      <c r="C2050">
        <f>IF('EIA Imports'!$E2050=$A$1,'EIA Imports'!C2050,"")</f>
        <v/>
      </c>
      <c r="D2050">
        <f>IF('EIA Imports'!$E2050=$A$1,'EIA Imports'!D2050,"")</f>
        <v/>
      </c>
    </row>
    <row r="2051" spans="1:4">
      <c r="A2051">
        <f>IF('EIA Imports'!$E2051=$A$1,'EIA Imports'!A2051,"")</f>
        <v/>
      </c>
      <c r="C2051">
        <f>IF('EIA Imports'!$E2051=$A$1,'EIA Imports'!C2051,"")</f>
        <v/>
      </c>
      <c r="D2051">
        <f>IF('EIA Imports'!$E2051=$A$1,'EIA Imports'!D2051,"")</f>
        <v/>
      </c>
    </row>
    <row r="2052" spans="1:4">
      <c r="A2052">
        <f>IF('EIA Imports'!$E2052=$A$1,'EIA Imports'!A2052,"")</f>
        <v/>
      </c>
      <c r="C2052">
        <f>IF('EIA Imports'!$E2052=$A$1,'EIA Imports'!C2052,"")</f>
        <v/>
      </c>
      <c r="D2052">
        <f>IF('EIA Imports'!$E2052=$A$1,'EIA Imports'!D2052,"")</f>
        <v/>
      </c>
    </row>
    <row r="2053" spans="1:4">
      <c r="A2053">
        <f>IF('EIA Imports'!$E2053=$A$1,'EIA Imports'!A2053,"")</f>
        <v/>
      </c>
      <c r="C2053">
        <f>IF('EIA Imports'!$E2053=$A$1,'EIA Imports'!C2053,"")</f>
        <v/>
      </c>
      <c r="D2053">
        <f>IF('EIA Imports'!$E2053=$A$1,'EIA Imports'!D2053,"")</f>
        <v/>
      </c>
    </row>
    <row r="2054" spans="1:4">
      <c r="A2054">
        <f>IF('EIA Imports'!$E2054=$A$1,'EIA Imports'!A2054,"")</f>
        <v/>
      </c>
      <c r="C2054">
        <f>IF('EIA Imports'!$E2054=$A$1,'EIA Imports'!C2054,"")</f>
        <v/>
      </c>
      <c r="D2054">
        <f>IF('EIA Imports'!$E2054=$A$1,'EIA Imports'!D2054,"")</f>
        <v/>
      </c>
    </row>
    <row r="2055" spans="1:4">
      <c r="A2055">
        <f>IF('EIA Imports'!$E2055=$A$1,'EIA Imports'!A2055,"")</f>
        <v/>
      </c>
      <c r="C2055">
        <f>IF('EIA Imports'!$E2055=$A$1,'EIA Imports'!C2055,"")</f>
        <v/>
      </c>
      <c r="D2055">
        <f>IF('EIA Imports'!$E2055=$A$1,'EIA Imports'!D2055,"")</f>
        <v/>
      </c>
    </row>
    <row r="2056" spans="1:4">
      <c r="A2056">
        <f>IF('EIA Imports'!$E2056=$A$1,'EIA Imports'!A2056,"")</f>
        <v/>
      </c>
      <c r="C2056">
        <f>IF('EIA Imports'!$E2056=$A$1,'EIA Imports'!C2056,"")</f>
        <v/>
      </c>
      <c r="D2056">
        <f>IF('EIA Imports'!$E2056=$A$1,'EIA Imports'!D2056,"")</f>
        <v/>
      </c>
    </row>
    <row r="2057" spans="1:4">
      <c r="A2057">
        <f>IF('EIA Imports'!$E2057=$A$1,'EIA Imports'!A2057,"")</f>
        <v/>
      </c>
      <c r="C2057">
        <f>IF('EIA Imports'!$E2057=$A$1,'EIA Imports'!C2057,"")</f>
        <v/>
      </c>
      <c r="D2057">
        <f>IF('EIA Imports'!$E2057=$A$1,'EIA Imports'!D2057,"")</f>
        <v/>
      </c>
    </row>
    <row r="2058" spans="1:4">
      <c r="A2058">
        <f>IF('EIA Imports'!$E2058=$A$1,'EIA Imports'!A2058,"")</f>
        <v/>
      </c>
      <c r="C2058">
        <f>IF('EIA Imports'!$E2058=$A$1,'EIA Imports'!C2058,"")</f>
        <v/>
      </c>
      <c r="D2058">
        <f>IF('EIA Imports'!$E2058=$A$1,'EIA Imports'!D2058,"")</f>
        <v/>
      </c>
    </row>
    <row r="2059" spans="1:4">
      <c r="A2059">
        <f>IF('EIA Imports'!$E2059=$A$1,'EIA Imports'!A2059,"")</f>
        <v/>
      </c>
      <c r="C2059">
        <f>IF('EIA Imports'!$E2059=$A$1,'EIA Imports'!C2059,"")</f>
        <v/>
      </c>
      <c r="D2059">
        <f>IF('EIA Imports'!$E2059=$A$1,'EIA Imports'!D2059,"")</f>
        <v/>
      </c>
    </row>
    <row r="2060" spans="1:4">
      <c r="A2060">
        <f>IF('EIA Imports'!$E2060=$A$1,'EIA Imports'!A2060,"")</f>
        <v/>
      </c>
      <c r="C2060">
        <f>IF('EIA Imports'!$E2060=$A$1,'EIA Imports'!C2060,"")</f>
        <v/>
      </c>
      <c r="D2060">
        <f>IF('EIA Imports'!$E2060=$A$1,'EIA Imports'!D2060,"")</f>
        <v/>
      </c>
    </row>
    <row r="2061" spans="1:4">
      <c r="A2061">
        <f>IF('EIA Imports'!$E2061=$A$1,'EIA Imports'!A2061,"")</f>
        <v/>
      </c>
      <c r="C2061">
        <f>IF('EIA Imports'!$E2061=$A$1,'EIA Imports'!C2061,"")</f>
        <v/>
      </c>
      <c r="D2061">
        <f>IF('EIA Imports'!$E2061=$A$1,'EIA Imports'!D2061,"")</f>
        <v/>
      </c>
    </row>
    <row r="2062" spans="1:4">
      <c r="A2062">
        <f>IF('EIA Imports'!$E2062=$A$1,'EIA Imports'!A2062,"")</f>
        <v/>
      </c>
      <c r="C2062">
        <f>IF('EIA Imports'!$E2062=$A$1,'EIA Imports'!C2062,"")</f>
        <v/>
      </c>
      <c r="D2062">
        <f>IF('EIA Imports'!$E2062=$A$1,'EIA Imports'!D2062,"")</f>
        <v/>
      </c>
    </row>
    <row r="2063" spans="1:4">
      <c r="A2063">
        <f>IF('EIA Imports'!$E2063=$A$1,'EIA Imports'!A2063,"")</f>
        <v/>
      </c>
      <c r="C2063">
        <f>IF('EIA Imports'!$E2063=$A$1,'EIA Imports'!C2063,"")</f>
        <v/>
      </c>
      <c r="D2063">
        <f>IF('EIA Imports'!$E2063=$A$1,'EIA Imports'!D2063,"")</f>
        <v/>
      </c>
    </row>
    <row r="2064" spans="1:4">
      <c r="A2064">
        <f>IF('EIA Imports'!$E2064=$A$1,'EIA Imports'!A2064,"")</f>
        <v/>
      </c>
      <c r="C2064">
        <f>IF('EIA Imports'!$E2064=$A$1,'EIA Imports'!C2064,"")</f>
        <v/>
      </c>
      <c r="D2064">
        <f>IF('EIA Imports'!$E2064=$A$1,'EIA Imports'!D2064,"")</f>
        <v/>
      </c>
    </row>
    <row r="2065" spans="1:4">
      <c r="A2065">
        <f>IF('EIA Imports'!$E2065=$A$1,'EIA Imports'!A2065,"")</f>
        <v/>
      </c>
      <c r="C2065">
        <f>IF('EIA Imports'!$E2065=$A$1,'EIA Imports'!C2065,"")</f>
        <v/>
      </c>
      <c r="D2065">
        <f>IF('EIA Imports'!$E2065=$A$1,'EIA Imports'!D2065,"")</f>
        <v/>
      </c>
    </row>
    <row r="2066" spans="1:4">
      <c r="A2066">
        <f>IF('EIA Imports'!$E2066=$A$1,'EIA Imports'!A2066,"")</f>
        <v/>
      </c>
      <c r="C2066">
        <f>IF('EIA Imports'!$E2066=$A$1,'EIA Imports'!C2066,"")</f>
        <v/>
      </c>
      <c r="D2066">
        <f>IF('EIA Imports'!$E2066=$A$1,'EIA Imports'!D2066,"")</f>
        <v/>
      </c>
    </row>
    <row r="2067" spans="1:4">
      <c r="A2067">
        <f>IF('EIA Imports'!$E2067=$A$1,'EIA Imports'!A2067,"")</f>
        <v/>
      </c>
      <c r="C2067">
        <f>IF('EIA Imports'!$E2067=$A$1,'EIA Imports'!C2067,"")</f>
        <v/>
      </c>
      <c r="D2067">
        <f>IF('EIA Imports'!$E2067=$A$1,'EIA Imports'!D2067,"")</f>
        <v/>
      </c>
    </row>
    <row r="2068" spans="1:4">
      <c r="A2068">
        <f>IF('EIA Imports'!$E2068=$A$1,'EIA Imports'!A2068,"")</f>
        <v/>
      </c>
      <c r="C2068">
        <f>IF('EIA Imports'!$E2068=$A$1,'EIA Imports'!C2068,"")</f>
        <v/>
      </c>
      <c r="D2068">
        <f>IF('EIA Imports'!$E2068=$A$1,'EIA Imports'!D2068,"")</f>
        <v/>
      </c>
    </row>
    <row r="2069" spans="1:4">
      <c r="A2069">
        <f>IF('EIA Imports'!$E2069=$A$1,'EIA Imports'!A2069,"")</f>
        <v/>
      </c>
      <c r="C2069">
        <f>IF('EIA Imports'!$E2069=$A$1,'EIA Imports'!C2069,"")</f>
        <v/>
      </c>
      <c r="D2069">
        <f>IF('EIA Imports'!$E2069=$A$1,'EIA Imports'!D2069,"")</f>
        <v/>
      </c>
    </row>
    <row r="2070" spans="1:4">
      <c r="A2070">
        <f>IF('EIA Imports'!$E2070=$A$1,'EIA Imports'!A2070,"")</f>
        <v/>
      </c>
      <c r="C2070">
        <f>IF('EIA Imports'!$E2070=$A$1,'EIA Imports'!C2070,"")</f>
        <v/>
      </c>
      <c r="D2070">
        <f>IF('EIA Imports'!$E2070=$A$1,'EIA Imports'!D2070,"")</f>
        <v/>
      </c>
    </row>
    <row r="2071" spans="1:4">
      <c r="A2071">
        <f>IF('EIA Imports'!$E2071=$A$1,'EIA Imports'!A2071,"")</f>
        <v/>
      </c>
      <c r="C2071">
        <f>IF('EIA Imports'!$E2071=$A$1,'EIA Imports'!C2071,"")</f>
        <v/>
      </c>
      <c r="D2071">
        <f>IF('EIA Imports'!$E2071=$A$1,'EIA Imports'!D2071,"")</f>
        <v/>
      </c>
    </row>
    <row r="2072" spans="1:4">
      <c r="A2072">
        <f>IF('EIA Imports'!$E2072=$A$1,'EIA Imports'!A2072,"")</f>
        <v/>
      </c>
      <c r="C2072">
        <f>IF('EIA Imports'!$E2072=$A$1,'EIA Imports'!C2072,"")</f>
        <v/>
      </c>
      <c r="D2072">
        <f>IF('EIA Imports'!$E2072=$A$1,'EIA Imports'!D2072,"")</f>
        <v/>
      </c>
    </row>
    <row r="2073" spans="1:4">
      <c r="A2073">
        <f>IF('EIA Imports'!$E2073=$A$1,'EIA Imports'!A2073,"")</f>
        <v/>
      </c>
      <c r="C2073">
        <f>IF('EIA Imports'!$E2073=$A$1,'EIA Imports'!C2073,"")</f>
        <v/>
      </c>
      <c r="D2073">
        <f>IF('EIA Imports'!$E2073=$A$1,'EIA Imports'!D2073,"")</f>
        <v/>
      </c>
    </row>
    <row r="2074" spans="1:4">
      <c r="A2074">
        <f>IF('EIA Imports'!$E2074=$A$1,'EIA Imports'!A2074,"")</f>
        <v/>
      </c>
      <c r="C2074">
        <f>IF('EIA Imports'!$E2074=$A$1,'EIA Imports'!C2074,"")</f>
        <v/>
      </c>
      <c r="D2074">
        <f>IF('EIA Imports'!$E2074=$A$1,'EIA Imports'!D2074,"")</f>
        <v/>
      </c>
    </row>
    <row r="2075" spans="1:4">
      <c r="A2075">
        <f>IF('EIA Imports'!$E2075=$A$1,'EIA Imports'!A2075,"")</f>
        <v/>
      </c>
      <c r="C2075">
        <f>IF('EIA Imports'!$E2075=$A$1,'EIA Imports'!C2075,"")</f>
        <v/>
      </c>
      <c r="D2075">
        <f>IF('EIA Imports'!$E2075=$A$1,'EIA Imports'!D2075,"")</f>
        <v/>
      </c>
    </row>
    <row r="2076" spans="1:4">
      <c r="A2076">
        <f>IF('EIA Imports'!$E2076=$A$1,'EIA Imports'!A2076,"")</f>
        <v/>
      </c>
      <c r="C2076">
        <f>IF('EIA Imports'!$E2076=$A$1,'EIA Imports'!C2076,"")</f>
        <v/>
      </c>
      <c r="D2076">
        <f>IF('EIA Imports'!$E2076=$A$1,'EIA Imports'!D2076,"")</f>
        <v/>
      </c>
    </row>
    <row r="2077" spans="1:4">
      <c r="A2077">
        <f>IF('EIA Imports'!$E2077=$A$1,'EIA Imports'!A2077,"")</f>
        <v/>
      </c>
      <c r="C2077">
        <f>IF('EIA Imports'!$E2077=$A$1,'EIA Imports'!C2077,"")</f>
        <v/>
      </c>
      <c r="D2077">
        <f>IF('EIA Imports'!$E2077=$A$1,'EIA Imports'!D2077,"")</f>
        <v/>
      </c>
    </row>
    <row r="2078" spans="1:4">
      <c r="A2078">
        <f>IF('EIA Imports'!$E2078=$A$1,'EIA Imports'!A2078,"")</f>
        <v/>
      </c>
      <c r="C2078">
        <f>IF('EIA Imports'!$E2078=$A$1,'EIA Imports'!C2078,"")</f>
        <v/>
      </c>
      <c r="D2078">
        <f>IF('EIA Imports'!$E2078=$A$1,'EIA Imports'!D2078,"")</f>
        <v/>
      </c>
    </row>
    <row r="2079" spans="1:4">
      <c r="A2079">
        <f>IF('EIA Imports'!$E2079=$A$1,'EIA Imports'!A2079,"")</f>
        <v/>
      </c>
      <c r="C2079">
        <f>IF('EIA Imports'!$E2079=$A$1,'EIA Imports'!C2079,"")</f>
        <v/>
      </c>
      <c r="D2079">
        <f>IF('EIA Imports'!$E2079=$A$1,'EIA Imports'!D2079,"")</f>
        <v/>
      </c>
    </row>
    <row r="2080" spans="1:4">
      <c r="A2080">
        <f>IF('EIA Imports'!$E2080=$A$1,'EIA Imports'!A2080,"")</f>
        <v/>
      </c>
      <c r="C2080">
        <f>IF('EIA Imports'!$E2080=$A$1,'EIA Imports'!C2080,"")</f>
        <v/>
      </c>
      <c r="D2080">
        <f>IF('EIA Imports'!$E2080=$A$1,'EIA Imports'!D2080,"")</f>
        <v/>
      </c>
    </row>
    <row r="2081" spans="1:4">
      <c r="A2081">
        <f>IF('EIA Imports'!$E2081=$A$1,'EIA Imports'!A2081,"")</f>
        <v/>
      </c>
      <c r="C2081">
        <f>IF('EIA Imports'!$E2081=$A$1,'EIA Imports'!C2081,"")</f>
        <v/>
      </c>
      <c r="D2081">
        <f>IF('EIA Imports'!$E2081=$A$1,'EIA Imports'!D2081,"")</f>
        <v/>
      </c>
    </row>
    <row r="2082" spans="1:4">
      <c r="A2082">
        <f>IF('EIA Imports'!$E2082=$A$1,'EIA Imports'!A2082,"")</f>
        <v/>
      </c>
      <c r="C2082">
        <f>IF('EIA Imports'!$E2082=$A$1,'EIA Imports'!C2082,"")</f>
        <v/>
      </c>
      <c r="D2082">
        <f>IF('EIA Imports'!$E2082=$A$1,'EIA Imports'!D2082,"")</f>
        <v/>
      </c>
    </row>
    <row r="2083" spans="1:4">
      <c r="A2083">
        <f>IF('EIA Imports'!$E2083=$A$1,'EIA Imports'!A2083,"")</f>
        <v/>
      </c>
      <c r="C2083">
        <f>IF('EIA Imports'!$E2083=$A$1,'EIA Imports'!C2083,"")</f>
        <v/>
      </c>
      <c r="D2083">
        <f>IF('EIA Imports'!$E2083=$A$1,'EIA Imports'!D2083,"")</f>
        <v/>
      </c>
    </row>
    <row r="2084" spans="1:4">
      <c r="A2084">
        <f>IF('EIA Imports'!$E2084=$A$1,'EIA Imports'!A2084,"")</f>
        <v/>
      </c>
      <c r="C2084">
        <f>IF('EIA Imports'!$E2084=$A$1,'EIA Imports'!C2084,"")</f>
        <v/>
      </c>
      <c r="D2084">
        <f>IF('EIA Imports'!$E2084=$A$1,'EIA Imports'!D2084,"")</f>
        <v/>
      </c>
    </row>
    <row r="2085" spans="1:4">
      <c r="A2085">
        <f>IF('EIA Imports'!$E2085=$A$1,'EIA Imports'!A2085,"")</f>
        <v/>
      </c>
      <c r="C2085">
        <f>IF('EIA Imports'!$E2085=$A$1,'EIA Imports'!C2085,"")</f>
        <v/>
      </c>
      <c r="D2085">
        <f>IF('EIA Imports'!$E2085=$A$1,'EIA Imports'!D2085,"")</f>
        <v/>
      </c>
    </row>
    <row r="2086" spans="1:4">
      <c r="A2086">
        <f>IF('EIA Imports'!$E2086=$A$1,'EIA Imports'!A2086,"")</f>
        <v/>
      </c>
      <c r="C2086">
        <f>IF('EIA Imports'!$E2086=$A$1,'EIA Imports'!C2086,"")</f>
        <v/>
      </c>
      <c r="D2086">
        <f>IF('EIA Imports'!$E2086=$A$1,'EIA Imports'!D2086,"")</f>
        <v/>
      </c>
    </row>
    <row r="2087" spans="1:4">
      <c r="A2087">
        <f>IF('EIA Imports'!$E2087=$A$1,'EIA Imports'!A2087,"")</f>
        <v/>
      </c>
      <c r="C2087">
        <f>IF('EIA Imports'!$E2087=$A$1,'EIA Imports'!C2087,"")</f>
        <v/>
      </c>
      <c r="D2087">
        <f>IF('EIA Imports'!$E2087=$A$1,'EIA Imports'!D2087,"")</f>
        <v/>
      </c>
    </row>
    <row r="2088" spans="1:4">
      <c r="A2088">
        <f>IF('EIA Imports'!$E2088=$A$1,'EIA Imports'!A2088,"")</f>
        <v/>
      </c>
      <c r="C2088">
        <f>IF('EIA Imports'!$E2088=$A$1,'EIA Imports'!C2088,"")</f>
        <v/>
      </c>
      <c r="D2088">
        <f>IF('EIA Imports'!$E2088=$A$1,'EIA Imports'!D2088,"")</f>
        <v/>
      </c>
    </row>
    <row r="2089" spans="1:4">
      <c r="A2089">
        <f>IF('EIA Imports'!$E2089=$A$1,'EIA Imports'!A2089,"")</f>
        <v/>
      </c>
      <c r="C2089">
        <f>IF('EIA Imports'!$E2089=$A$1,'EIA Imports'!C2089,"")</f>
        <v/>
      </c>
      <c r="D2089">
        <f>IF('EIA Imports'!$E2089=$A$1,'EIA Imports'!D2089,"")</f>
        <v/>
      </c>
    </row>
    <row r="2090" spans="1:4">
      <c r="A2090">
        <f>IF('EIA Imports'!$E2090=$A$1,'EIA Imports'!A2090,"")</f>
        <v/>
      </c>
      <c r="C2090">
        <f>IF('EIA Imports'!$E2090=$A$1,'EIA Imports'!C2090,"")</f>
        <v/>
      </c>
      <c r="D2090">
        <f>IF('EIA Imports'!$E2090=$A$1,'EIA Imports'!D2090,"")</f>
        <v/>
      </c>
    </row>
    <row r="2091" spans="1:4">
      <c r="A2091">
        <f>IF('EIA Imports'!$E2091=$A$1,'EIA Imports'!A2091,"")</f>
        <v/>
      </c>
      <c r="C2091">
        <f>IF('EIA Imports'!$E2091=$A$1,'EIA Imports'!C2091,"")</f>
        <v/>
      </c>
      <c r="D2091">
        <f>IF('EIA Imports'!$E2091=$A$1,'EIA Imports'!D2091,"")</f>
        <v/>
      </c>
    </row>
    <row r="2092" spans="1:4">
      <c r="A2092">
        <f>IF('EIA Imports'!$E2092=$A$1,'EIA Imports'!A2092,"")</f>
        <v/>
      </c>
      <c r="C2092">
        <f>IF('EIA Imports'!$E2092=$A$1,'EIA Imports'!C2092,"")</f>
        <v/>
      </c>
      <c r="D2092">
        <f>IF('EIA Imports'!$E2092=$A$1,'EIA Imports'!D2092,"")</f>
        <v/>
      </c>
    </row>
    <row r="2093" spans="1:4">
      <c r="A2093">
        <f>IF('EIA Imports'!$E2093=$A$1,'EIA Imports'!A2093,"")</f>
        <v/>
      </c>
      <c r="C2093">
        <f>IF('EIA Imports'!$E2093=$A$1,'EIA Imports'!C2093,"")</f>
        <v/>
      </c>
      <c r="D2093">
        <f>IF('EIA Imports'!$E2093=$A$1,'EIA Imports'!D2093,"")</f>
        <v/>
      </c>
    </row>
    <row r="2094" spans="1:4">
      <c r="A2094">
        <f>IF('EIA Imports'!$E2094=$A$1,'EIA Imports'!A2094,"")</f>
        <v/>
      </c>
      <c r="C2094">
        <f>IF('EIA Imports'!$E2094=$A$1,'EIA Imports'!C2094,"")</f>
        <v/>
      </c>
      <c r="D2094">
        <f>IF('EIA Imports'!$E2094=$A$1,'EIA Imports'!D2094,"")</f>
        <v/>
      </c>
    </row>
    <row r="2095" spans="1:4">
      <c r="A2095">
        <f>IF('EIA Imports'!$E2095=$A$1,'EIA Imports'!A2095,"")</f>
        <v/>
      </c>
      <c r="C2095">
        <f>IF('EIA Imports'!$E2095=$A$1,'EIA Imports'!C2095,"")</f>
        <v/>
      </c>
      <c r="D2095">
        <f>IF('EIA Imports'!$E2095=$A$1,'EIA Imports'!D2095,"")</f>
        <v/>
      </c>
    </row>
    <row r="2096" spans="1:4">
      <c r="A2096">
        <f>IF('EIA Imports'!$E2096=$A$1,'EIA Imports'!A2096,"")</f>
        <v/>
      </c>
      <c r="C2096">
        <f>IF('EIA Imports'!$E2096=$A$1,'EIA Imports'!C2096,"")</f>
        <v/>
      </c>
      <c r="D2096">
        <f>IF('EIA Imports'!$E2096=$A$1,'EIA Imports'!D2096,"")</f>
        <v/>
      </c>
    </row>
    <row r="2097" spans="1:4">
      <c r="A2097">
        <f>IF('EIA Imports'!$E2097=$A$1,'EIA Imports'!A2097,"")</f>
        <v/>
      </c>
      <c r="C2097">
        <f>IF('EIA Imports'!$E2097=$A$1,'EIA Imports'!C2097,"")</f>
        <v/>
      </c>
      <c r="D2097">
        <f>IF('EIA Imports'!$E2097=$A$1,'EIA Imports'!D2097,"")</f>
        <v/>
      </c>
    </row>
    <row r="2098" spans="1:4">
      <c r="A2098">
        <f>IF('EIA Imports'!$E2098=$A$1,'EIA Imports'!A2098,"")</f>
        <v/>
      </c>
      <c r="C2098">
        <f>IF('EIA Imports'!$E2098=$A$1,'EIA Imports'!C2098,"")</f>
        <v/>
      </c>
      <c r="D2098">
        <f>IF('EIA Imports'!$E2098=$A$1,'EIA Imports'!D2098,"")</f>
        <v/>
      </c>
    </row>
    <row r="2099" spans="1:4">
      <c r="A2099">
        <f>IF('EIA Imports'!$E2099=$A$1,'EIA Imports'!A2099,"")</f>
        <v/>
      </c>
      <c r="C2099">
        <f>IF('EIA Imports'!$E2099=$A$1,'EIA Imports'!C2099,"")</f>
        <v/>
      </c>
      <c r="D2099">
        <f>IF('EIA Imports'!$E2099=$A$1,'EIA Imports'!D2099,"")</f>
        <v/>
      </c>
    </row>
    <row r="2100" spans="1:4">
      <c r="A2100">
        <f>IF('EIA Imports'!$E2100=$A$1,'EIA Imports'!A2100,"")</f>
        <v/>
      </c>
      <c r="C2100">
        <f>IF('EIA Imports'!$E2100=$A$1,'EIA Imports'!C2100,"")</f>
        <v/>
      </c>
      <c r="D2100">
        <f>IF('EIA Imports'!$E2100=$A$1,'EIA Imports'!D2100,"")</f>
        <v/>
      </c>
    </row>
    <row r="2101" spans="1:4">
      <c r="A2101">
        <f>IF('EIA Imports'!$E2101=$A$1,'EIA Imports'!A2101,"")</f>
        <v/>
      </c>
      <c r="C2101">
        <f>IF('EIA Imports'!$E2101=$A$1,'EIA Imports'!C2101,"")</f>
        <v/>
      </c>
      <c r="D2101">
        <f>IF('EIA Imports'!$E2101=$A$1,'EIA Imports'!D2101,"")</f>
        <v/>
      </c>
    </row>
    <row r="2102" spans="1:4">
      <c r="A2102">
        <f>IF('EIA Imports'!$E2102=$A$1,'EIA Imports'!A2102,"")</f>
        <v/>
      </c>
      <c r="C2102">
        <f>IF('EIA Imports'!$E2102=$A$1,'EIA Imports'!C2102,"")</f>
        <v/>
      </c>
      <c r="D2102">
        <f>IF('EIA Imports'!$E2102=$A$1,'EIA Imports'!D2102,"")</f>
        <v/>
      </c>
    </row>
    <row r="2103" spans="1:4">
      <c r="A2103">
        <f>IF('EIA Imports'!$E2103=$A$1,'EIA Imports'!A2103,"")</f>
        <v/>
      </c>
      <c r="C2103">
        <f>IF('EIA Imports'!$E2103=$A$1,'EIA Imports'!C2103,"")</f>
        <v/>
      </c>
      <c r="D2103">
        <f>IF('EIA Imports'!$E2103=$A$1,'EIA Imports'!D2103,"")</f>
        <v/>
      </c>
    </row>
    <row r="2104" spans="1:4">
      <c r="A2104">
        <f>IF('EIA Imports'!$E2104=$A$1,'EIA Imports'!A2104,"")</f>
        <v/>
      </c>
      <c r="C2104">
        <f>IF('EIA Imports'!$E2104=$A$1,'EIA Imports'!C2104,"")</f>
        <v/>
      </c>
      <c r="D2104">
        <f>IF('EIA Imports'!$E2104=$A$1,'EIA Imports'!D2104,"")</f>
        <v/>
      </c>
    </row>
    <row r="2105" spans="1:4">
      <c r="A2105">
        <f>IF('EIA Imports'!$E2105=$A$1,'EIA Imports'!A2105,"")</f>
        <v/>
      </c>
      <c r="C2105">
        <f>IF('EIA Imports'!$E2105=$A$1,'EIA Imports'!C2105,"")</f>
        <v/>
      </c>
      <c r="D2105">
        <f>IF('EIA Imports'!$E2105=$A$1,'EIA Imports'!D2105,"")</f>
        <v/>
      </c>
    </row>
    <row r="2106" spans="1:4">
      <c r="A2106">
        <f>IF('EIA Imports'!$E2106=$A$1,'EIA Imports'!A2106,"")</f>
        <v/>
      </c>
      <c r="C2106">
        <f>IF('EIA Imports'!$E2106=$A$1,'EIA Imports'!C2106,"")</f>
        <v/>
      </c>
      <c r="D2106">
        <f>IF('EIA Imports'!$E2106=$A$1,'EIA Imports'!D2106,"")</f>
        <v/>
      </c>
    </row>
    <row r="2107" spans="1:4">
      <c r="A2107">
        <f>IF('EIA Imports'!$E2107=$A$1,'EIA Imports'!A2107,"")</f>
        <v/>
      </c>
      <c r="C2107">
        <f>IF('EIA Imports'!$E2107=$A$1,'EIA Imports'!C2107,"")</f>
        <v/>
      </c>
      <c r="D2107">
        <f>IF('EIA Imports'!$E2107=$A$1,'EIA Imports'!D2107,"")</f>
        <v/>
      </c>
    </row>
    <row r="2108" spans="1:4">
      <c r="A2108">
        <f>IF('EIA Imports'!$E2108=$A$1,'EIA Imports'!A2108,"")</f>
        <v/>
      </c>
      <c r="C2108">
        <f>IF('EIA Imports'!$E2108=$A$1,'EIA Imports'!C2108,"")</f>
        <v/>
      </c>
      <c r="D2108">
        <f>IF('EIA Imports'!$E2108=$A$1,'EIA Imports'!D2108,"")</f>
        <v/>
      </c>
    </row>
    <row r="2109" spans="1:4">
      <c r="A2109">
        <f>IF('EIA Imports'!$E2109=$A$1,'EIA Imports'!A2109,"")</f>
        <v/>
      </c>
      <c r="C2109">
        <f>IF('EIA Imports'!$E2109=$A$1,'EIA Imports'!C2109,"")</f>
        <v/>
      </c>
      <c r="D2109">
        <f>IF('EIA Imports'!$E2109=$A$1,'EIA Imports'!D2109,"")</f>
        <v/>
      </c>
    </row>
    <row r="2110" spans="1:4">
      <c r="A2110">
        <f>IF('EIA Imports'!$E2110=$A$1,'EIA Imports'!A2110,"")</f>
        <v/>
      </c>
      <c r="C2110">
        <f>IF('EIA Imports'!$E2110=$A$1,'EIA Imports'!C2110,"")</f>
        <v/>
      </c>
      <c r="D2110">
        <f>IF('EIA Imports'!$E2110=$A$1,'EIA Imports'!D2110,"")</f>
        <v/>
      </c>
    </row>
    <row r="2111" spans="1:4">
      <c r="A2111">
        <f>IF('EIA Imports'!$E2111=$A$1,'EIA Imports'!A2111,"")</f>
        <v/>
      </c>
      <c r="C2111">
        <f>IF('EIA Imports'!$E2111=$A$1,'EIA Imports'!C2111,"")</f>
        <v/>
      </c>
      <c r="D2111">
        <f>IF('EIA Imports'!$E2111=$A$1,'EIA Imports'!D2111,"")</f>
        <v/>
      </c>
    </row>
    <row r="2112" spans="1:4">
      <c r="A2112">
        <f>IF('EIA Imports'!$E2112=$A$1,'EIA Imports'!A2112,"")</f>
        <v/>
      </c>
      <c r="C2112">
        <f>IF('EIA Imports'!$E2112=$A$1,'EIA Imports'!C2112,"")</f>
        <v/>
      </c>
      <c r="D2112">
        <f>IF('EIA Imports'!$E2112=$A$1,'EIA Imports'!D2112,"")</f>
        <v/>
      </c>
    </row>
    <row r="2113" spans="1:4">
      <c r="A2113">
        <f>IF('EIA Imports'!$E2113=$A$1,'EIA Imports'!A2113,"")</f>
        <v/>
      </c>
      <c r="C2113">
        <f>IF('EIA Imports'!$E2113=$A$1,'EIA Imports'!C2113,"")</f>
        <v/>
      </c>
      <c r="D2113">
        <f>IF('EIA Imports'!$E2113=$A$1,'EIA Imports'!D2113,"")</f>
        <v/>
      </c>
    </row>
    <row r="2114" spans="1:4">
      <c r="A2114">
        <f>IF('EIA Imports'!$E2114=$A$1,'EIA Imports'!A2114,"")</f>
        <v/>
      </c>
      <c r="C2114">
        <f>IF('EIA Imports'!$E2114=$A$1,'EIA Imports'!C2114,"")</f>
        <v/>
      </c>
      <c r="D2114">
        <f>IF('EIA Imports'!$E2114=$A$1,'EIA Imports'!D2114,"")</f>
        <v/>
      </c>
    </row>
    <row r="2115" spans="1:4">
      <c r="A2115">
        <f>IF('EIA Imports'!$E2115=$A$1,'EIA Imports'!A2115,"")</f>
        <v/>
      </c>
      <c r="C2115">
        <f>IF('EIA Imports'!$E2115=$A$1,'EIA Imports'!C2115,"")</f>
        <v/>
      </c>
      <c r="D2115">
        <f>IF('EIA Imports'!$E2115=$A$1,'EIA Imports'!D2115,"")</f>
        <v/>
      </c>
    </row>
    <row r="2116" spans="1:4">
      <c r="A2116">
        <f>IF('EIA Imports'!$E2116=$A$1,'EIA Imports'!A2116,"")</f>
        <v/>
      </c>
      <c r="C2116">
        <f>IF('EIA Imports'!$E2116=$A$1,'EIA Imports'!C2116,"")</f>
        <v/>
      </c>
      <c r="D2116">
        <f>IF('EIA Imports'!$E2116=$A$1,'EIA Imports'!D2116,"")</f>
        <v/>
      </c>
    </row>
    <row r="2117" spans="1:4">
      <c r="A2117">
        <f>IF('EIA Imports'!$E2117=$A$1,'EIA Imports'!A2117,"")</f>
        <v/>
      </c>
      <c r="C2117">
        <f>IF('EIA Imports'!$E2117=$A$1,'EIA Imports'!C2117,"")</f>
        <v/>
      </c>
      <c r="D2117">
        <f>IF('EIA Imports'!$E2117=$A$1,'EIA Imports'!D2117,"")</f>
        <v/>
      </c>
    </row>
    <row r="2118" spans="1:4">
      <c r="A2118">
        <f>IF('EIA Imports'!$E2118=$A$1,'EIA Imports'!A2118,"")</f>
        <v/>
      </c>
      <c r="C2118">
        <f>IF('EIA Imports'!$E2118=$A$1,'EIA Imports'!C2118,"")</f>
        <v/>
      </c>
      <c r="D2118">
        <f>IF('EIA Imports'!$E2118=$A$1,'EIA Imports'!D2118,"")</f>
        <v/>
      </c>
    </row>
    <row r="2119" spans="1:4">
      <c r="A2119">
        <f>IF('EIA Imports'!$E2119=$A$1,'EIA Imports'!A2119,"")</f>
        <v/>
      </c>
      <c r="C2119">
        <f>IF('EIA Imports'!$E2119=$A$1,'EIA Imports'!C2119,"")</f>
        <v/>
      </c>
      <c r="D2119">
        <f>IF('EIA Imports'!$E2119=$A$1,'EIA Imports'!D2119,"")</f>
        <v/>
      </c>
    </row>
    <row r="2120" spans="1:4">
      <c r="A2120">
        <f>IF('EIA Imports'!$E2120=$A$1,'EIA Imports'!A2120,"")</f>
        <v/>
      </c>
      <c r="C2120">
        <f>IF('EIA Imports'!$E2120=$A$1,'EIA Imports'!C2120,"")</f>
        <v/>
      </c>
      <c r="D2120">
        <f>IF('EIA Imports'!$E2120=$A$1,'EIA Imports'!D2120,"")</f>
        <v/>
      </c>
    </row>
    <row r="2121" spans="1:4">
      <c r="A2121">
        <f>IF('EIA Imports'!$E2121=$A$1,'EIA Imports'!A2121,"")</f>
        <v/>
      </c>
      <c r="C2121">
        <f>IF('EIA Imports'!$E2121=$A$1,'EIA Imports'!C2121,"")</f>
        <v/>
      </c>
      <c r="D2121">
        <f>IF('EIA Imports'!$E2121=$A$1,'EIA Imports'!D2121,"")</f>
        <v/>
      </c>
    </row>
    <row r="2122" spans="1:4">
      <c r="A2122">
        <f>IF('EIA Imports'!$E2122=$A$1,'EIA Imports'!A2122,"")</f>
        <v/>
      </c>
      <c r="C2122">
        <f>IF('EIA Imports'!$E2122=$A$1,'EIA Imports'!C2122,"")</f>
        <v/>
      </c>
      <c r="D2122">
        <f>IF('EIA Imports'!$E2122=$A$1,'EIA Imports'!D2122,"")</f>
        <v/>
      </c>
    </row>
    <row r="2123" spans="1:4">
      <c r="A2123">
        <f>IF('EIA Imports'!$E2123=$A$1,'EIA Imports'!A2123,"")</f>
        <v/>
      </c>
      <c r="C2123">
        <f>IF('EIA Imports'!$E2123=$A$1,'EIA Imports'!C2123,"")</f>
        <v/>
      </c>
      <c r="D2123">
        <f>IF('EIA Imports'!$E2123=$A$1,'EIA Imports'!D2123,"")</f>
        <v/>
      </c>
    </row>
    <row r="2124" spans="1:4">
      <c r="A2124">
        <f>IF('EIA Imports'!$E2124=$A$1,'EIA Imports'!A2124,"")</f>
        <v/>
      </c>
      <c r="C2124">
        <f>IF('EIA Imports'!$E2124=$A$1,'EIA Imports'!C2124,"")</f>
        <v/>
      </c>
      <c r="D2124">
        <f>IF('EIA Imports'!$E2124=$A$1,'EIA Imports'!D2124,"")</f>
        <v/>
      </c>
    </row>
    <row r="2125" spans="1:4">
      <c r="A2125">
        <f>IF('EIA Imports'!$E2125=$A$1,'EIA Imports'!A2125,"")</f>
        <v/>
      </c>
      <c r="C2125">
        <f>IF('EIA Imports'!$E2125=$A$1,'EIA Imports'!C2125,"")</f>
        <v/>
      </c>
      <c r="D2125">
        <f>IF('EIA Imports'!$E2125=$A$1,'EIA Imports'!D2125,"")</f>
        <v/>
      </c>
    </row>
    <row r="2126" spans="1:4">
      <c r="A2126">
        <f>IF('EIA Imports'!$E2126=$A$1,'EIA Imports'!A2126,"")</f>
        <v/>
      </c>
      <c r="C2126">
        <f>IF('EIA Imports'!$E2126=$A$1,'EIA Imports'!C2126,"")</f>
        <v/>
      </c>
      <c r="D2126">
        <f>IF('EIA Imports'!$E2126=$A$1,'EIA Imports'!D2126,"")</f>
        <v/>
      </c>
    </row>
    <row r="2127" spans="1:4">
      <c r="A2127">
        <f>IF('EIA Imports'!$E2127=$A$1,'EIA Imports'!A2127,"")</f>
        <v/>
      </c>
      <c r="C2127">
        <f>IF('EIA Imports'!$E2127=$A$1,'EIA Imports'!C2127,"")</f>
        <v/>
      </c>
      <c r="D2127">
        <f>IF('EIA Imports'!$E2127=$A$1,'EIA Imports'!D2127,"")</f>
        <v/>
      </c>
    </row>
    <row r="2128" spans="1:4">
      <c r="A2128">
        <f>IF('EIA Imports'!$E2128=$A$1,'EIA Imports'!A2128,"")</f>
        <v/>
      </c>
      <c r="C2128">
        <f>IF('EIA Imports'!$E2128=$A$1,'EIA Imports'!C2128,"")</f>
        <v/>
      </c>
      <c r="D2128">
        <f>IF('EIA Imports'!$E2128=$A$1,'EIA Imports'!D2128,"")</f>
        <v/>
      </c>
    </row>
    <row r="2129" spans="1:4">
      <c r="A2129">
        <f>IF('EIA Imports'!$E2129=$A$1,'EIA Imports'!A2129,"")</f>
        <v/>
      </c>
      <c r="C2129">
        <f>IF('EIA Imports'!$E2129=$A$1,'EIA Imports'!C2129,"")</f>
        <v/>
      </c>
      <c r="D2129">
        <f>IF('EIA Imports'!$E2129=$A$1,'EIA Imports'!D2129,"")</f>
        <v/>
      </c>
    </row>
    <row r="2130" spans="1:4">
      <c r="A2130">
        <f>IF('EIA Imports'!$E2130=$A$1,'EIA Imports'!A2130,"")</f>
        <v/>
      </c>
      <c r="C2130">
        <f>IF('EIA Imports'!$E2130=$A$1,'EIA Imports'!C2130,"")</f>
        <v/>
      </c>
      <c r="D2130">
        <f>IF('EIA Imports'!$E2130=$A$1,'EIA Imports'!D2130,"")</f>
        <v/>
      </c>
    </row>
    <row r="2131" spans="1:4">
      <c r="A2131">
        <f>IF('EIA Imports'!$E2131=$A$1,'EIA Imports'!A2131,"")</f>
        <v/>
      </c>
      <c r="C2131">
        <f>IF('EIA Imports'!$E2131=$A$1,'EIA Imports'!C2131,"")</f>
        <v/>
      </c>
      <c r="D2131">
        <f>IF('EIA Imports'!$E2131=$A$1,'EIA Imports'!D2131,"")</f>
        <v/>
      </c>
    </row>
    <row r="2132" spans="1:4">
      <c r="A2132">
        <f>IF('EIA Imports'!$E2132=$A$1,'EIA Imports'!A2132,"")</f>
        <v/>
      </c>
      <c r="C2132">
        <f>IF('EIA Imports'!$E2132=$A$1,'EIA Imports'!C2132,"")</f>
        <v/>
      </c>
      <c r="D2132">
        <f>IF('EIA Imports'!$E2132=$A$1,'EIA Imports'!D2132,"")</f>
        <v/>
      </c>
    </row>
    <row r="2133" spans="1:4">
      <c r="A2133">
        <f>IF('EIA Imports'!$E2133=$A$1,'EIA Imports'!A2133,"")</f>
        <v/>
      </c>
      <c r="C2133">
        <f>IF('EIA Imports'!$E2133=$A$1,'EIA Imports'!C2133,"")</f>
        <v/>
      </c>
      <c r="D2133">
        <f>IF('EIA Imports'!$E2133=$A$1,'EIA Imports'!D2133,"")</f>
        <v/>
      </c>
    </row>
    <row r="2134" spans="1:4">
      <c r="A2134">
        <f>IF('EIA Imports'!$E2134=$A$1,'EIA Imports'!A2134,"")</f>
        <v/>
      </c>
      <c r="C2134">
        <f>IF('EIA Imports'!$E2134=$A$1,'EIA Imports'!C2134,"")</f>
        <v/>
      </c>
      <c r="D2134">
        <f>IF('EIA Imports'!$E2134=$A$1,'EIA Imports'!D2134,"")</f>
        <v/>
      </c>
    </row>
    <row r="2135" spans="1:4">
      <c r="A2135">
        <f>IF('EIA Imports'!$E2135=$A$1,'EIA Imports'!A2135,"")</f>
        <v/>
      </c>
      <c r="C2135">
        <f>IF('EIA Imports'!$E2135=$A$1,'EIA Imports'!C2135,"")</f>
        <v/>
      </c>
      <c r="D2135">
        <f>IF('EIA Imports'!$E2135=$A$1,'EIA Imports'!D2135,"")</f>
        <v/>
      </c>
    </row>
    <row r="2136" spans="1:4">
      <c r="A2136">
        <f>IF('EIA Imports'!$E2136=$A$1,'EIA Imports'!A2136,"")</f>
        <v/>
      </c>
      <c r="C2136">
        <f>IF('EIA Imports'!$E2136=$A$1,'EIA Imports'!C2136,"")</f>
        <v/>
      </c>
      <c r="D2136">
        <f>IF('EIA Imports'!$E2136=$A$1,'EIA Imports'!D2136,"")</f>
        <v/>
      </c>
    </row>
    <row r="2137" spans="1:4">
      <c r="A2137">
        <f>IF('EIA Imports'!$E2137=$A$1,'EIA Imports'!A2137,"")</f>
        <v/>
      </c>
      <c r="C2137">
        <f>IF('EIA Imports'!$E2137=$A$1,'EIA Imports'!C2137,"")</f>
        <v/>
      </c>
      <c r="D2137">
        <f>IF('EIA Imports'!$E2137=$A$1,'EIA Imports'!D2137,"")</f>
        <v/>
      </c>
    </row>
    <row r="2138" spans="1:4">
      <c r="A2138">
        <f>IF('EIA Imports'!$E2138=$A$1,'EIA Imports'!A2138,"")</f>
        <v/>
      </c>
      <c r="C2138">
        <f>IF('EIA Imports'!$E2138=$A$1,'EIA Imports'!C2138,"")</f>
        <v/>
      </c>
      <c r="D2138">
        <f>IF('EIA Imports'!$E2138=$A$1,'EIA Imports'!D2138,"")</f>
        <v/>
      </c>
    </row>
    <row r="2139" spans="1:4">
      <c r="A2139">
        <f>IF('EIA Imports'!$E2139=$A$1,'EIA Imports'!A2139,"")</f>
        <v/>
      </c>
      <c r="C2139">
        <f>IF('EIA Imports'!$E2139=$A$1,'EIA Imports'!C2139,"")</f>
        <v/>
      </c>
      <c r="D2139">
        <f>IF('EIA Imports'!$E2139=$A$1,'EIA Imports'!D2139,"")</f>
        <v/>
      </c>
    </row>
    <row r="2140" spans="1:4">
      <c r="A2140">
        <f>IF('EIA Imports'!$E2140=$A$1,'EIA Imports'!A2140,"")</f>
        <v/>
      </c>
      <c r="C2140">
        <f>IF('EIA Imports'!$E2140=$A$1,'EIA Imports'!C2140,"")</f>
        <v/>
      </c>
      <c r="D2140">
        <f>IF('EIA Imports'!$E2140=$A$1,'EIA Imports'!D2140,"")</f>
        <v/>
      </c>
    </row>
    <row r="2141" spans="1:4">
      <c r="A2141">
        <f>IF('EIA Imports'!$E2141=$A$1,'EIA Imports'!A2141,"")</f>
        <v/>
      </c>
      <c r="C2141">
        <f>IF('EIA Imports'!$E2141=$A$1,'EIA Imports'!C2141,"")</f>
        <v/>
      </c>
      <c r="D2141">
        <f>IF('EIA Imports'!$E2141=$A$1,'EIA Imports'!D2141,"")</f>
        <v/>
      </c>
    </row>
    <row r="2142" spans="1:4">
      <c r="A2142">
        <f>IF('EIA Imports'!$E2142=$A$1,'EIA Imports'!A2142,"")</f>
        <v/>
      </c>
      <c r="C2142">
        <f>IF('EIA Imports'!$E2142=$A$1,'EIA Imports'!C2142,"")</f>
        <v/>
      </c>
      <c r="D2142">
        <f>IF('EIA Imports'!$E2142=$A$1,'EIA Imports'!D2142,"")</f>
        <v/>
      </c>
    </row>
    <row r="2143" spans="1:4">
      <c r="A2143">
        <f>IF('EIA Imports'!$E2143=$A$1,'EIA Imports'!A2143,"")</f>
        <v/>
      </c>
      <c r="C2143">
        <f>IF('EIA Imports'!$E2143=$A$1,'EIA Imports'!C2143,"")</f>
        <v/>
      </c>
      <c r="D2143">
        <f>IF('EIA Imports'!$E2143=$A$1,'EIA Imports'!D2143,"")</f>
        <v/>
      </c>
    </row>
    <row r="2144" spans="1:4">
      <c r="A2144">
        <f>IF('EIA Imports'!$E2144=$A$1,'EIA Imports'!A2144,"")</f>
        <v/>
      </c>
      <c r="C2144">
        <f>IF('EIA Imports'!$E2144=$A$1,'EIA Imports'!C2144,"")</f>
        <v/>
      </c>
      <c r="D2144">
        <f>IF('EIA Imports'!$E2144=$A$1,'EIA Imports'!D2144,"")</f>
        <v/>
      </c>
    </row>
    <row r="2145" spans="1:4">
      <c r="A2145">
        <f>IF('EIA Imports'!$E2145=$A$1,'EIA Imports'!A2145,"")</f>
        <v/>
      </c>
      <c r="C2145">
        <f>IF('EIA Imports'!$E2145=$A$1,'EIA Imports'!C2145,"")</f>
        <v/>
      </c>
      <c r="D2145">
        <f>IF('EIA Imports'!$E2145=$A$1,'EIA Imports'!D2145,"")</f>
        <v/>
      </c>
    </row>
    <row r="2146" spans="1:4">
      <c r="A2146">
        <f>IF('EIA Imports'!$E2146=$A$1,'EIA Imports'!A2146,"")</f>
        <v/>
      </c>
      <c r="C2146">
        <f>IF('EIA Imports'!$E2146=$A$1,'EIA Imports'!C2146,"")</f>
        <v/>
      </c>
      <c r="D2146">
        <f>IF('EIA Imports'!$E2146=$A$1,'EIA Imports'!D2146,"")</f>
        <v/>
      </c>
    </row>
    <row r="2147" spans="1:4">
      <c r="A2147">
        <f>IF('EIA Imports'!$E2147=$A$1,'EIA Imports'!A2147,"")</f>
        <v/>
      </c>
      <c r="C2147">
        <f>IF('EIA Imports'!$E2147=$A$1,'EIA Imports'!C2147,"")</f>
        <v/>
      </c>
      <c r="D2147">
        <f>IF('EIA Imports'!$E2147=$A$1,'EIA Imports'!D2147,"")</f>
        <v/>
      </c>
    </row>
    <row r="2148" spans="1:4">
      <c r="A2148">
        <f>IF('EIA Imports'!$E2148=$A$1,'EIA Imports'!A2148,"")</f>
        <v/>
      </c>
      <c r="C2148">
        <f>IF('EIA Imports'!$E2148=$A$1,'EIA Imports'!C2148,"")</f>
        <v/>
      </c>
      <c r="D2148">
        <f>IF('EIA Imports'!$E2148=$A$1,'EIA Imports'!D2148,"")</f>
        <v/>
      </c>
    </row>
    <row r="2149" spans="1:4">
      <c r="A2149">
        <f>IF('EIA Imports'!$E2149=$A$1,'EIA Imports'!A2149,"")</f>
        <v/>
      </c>
      <c r="C2149">
        <f>IF('EIA Imports'!$E2149=$A$1,'EIA Imports'!C2149,"")</f>
        <v/>
      </c>
      <c r="D2149">
        <f>IF('EIA Imports'!$E2149=$A$1,'EIA Imports'!D2149,"")</f>
        <v/>
      </c>
    </row>
    <row r="2150" spans="1:4">
      <c r="A2150">
        <f>IF('EIA Imports'!$E2150=$A$1,'EIA Imports'!A2150,"")</f>
        <v/>
      </c>
      <c r="C2150">
        <f>IF('EIA Imports'!$E2150=$A$1,'EIA Imports'!C2150,"")</f>
        <v/>
      </c>
      <c r="D2150">
        <f>IF('EIA Imports'!$E2150=$A$1,'EIA Imports'!D2150,"")</f>
        <v/>
      </c>
    </row>
    <row r="2151" spans="1:4">
      <c r="A2151">
        <f>IF('EIA Imports'!$E2151=$A$1,'EIA Imports'!A2151,"")</f>
        <v/>
      </c>
      <c r="C2151">
        <f>IF('EIA Imports'!$E2151=$A$1,'EIA Imports'!C2151,"")</f>
        <v/>
      </c>
      <c r="D2151">
        <f>IF('EIA Imports'!$E2151=$A$1,'EIA Imports'!D2151,"")</f>
        <v/>
      </c>
    </row>
    <row r="2152" spans="1:4">
      <c r="A2152">
        <f>IF('EIA Imports'!$E2152=$A$1,'EIA Imports'!A2152,"")</f>
        <v/>
      </c>
      <c r="C2152">
        <f>IF('EIA Imports'!$E2152=$A$1,'EIA Imports'!C2152,"")</f>
        <v/>
      </c>
      <c r="D2152">
        <f>IF('EIA Imports'!$E2152=$A$1,'EIA Imports'!D2152,"")</f>
        <v/>
      </c>
    </row>
    <row r="2153" spans="1:4">
      <c r="A2153">
        <f>IF('EIA Imports'!$E2153=$A$1,'EIA Imports'!A2153,"")</f>
        <v/>
      </c>
      <c r="C2153">
        <f>IF('EIA Imports'!$E2153=$A$1,'EIA Imports'!C2153,"")</f>
        <v/>
      </c>
      <c r="D2153">
        <f>IF('EIA Imports'!$E2153=$A$1,'EIA Imports'!D2153,"")</f>
        <v/>
      </c>
    </row>
    <row r="2154" spans="1:4">
      <c r="A2154">
        <f>IF('EIA Imports'!$E2154=$A$1,'EIA Imports'!A2154,"")</f>
        <v/>
      </c>
      <c r="C2154">
        <f>IF('EIA Imports'!$E2154=$A$1,'EIA Imports'!C2154,"")</f>
        <v/>
      </c>
      <c r="D2154">
        <f>IF('EIA Imports'!$E2154=$A$1,'EIA Imports'!D2154,"")</f>
        <v/>
      </c>
    </row>
    <row r="2155" spans="1:4">
      <c r="A2155">
        <f>IF('EIA Imports'!$E2155=$A$1,'EIA Imports'!A2155,"")</f>
        <v/>
      </c>
      <c r="C2155">
        <f>IF('EIA Imports'!$E2155=$A$1,'EIA Imports'!C2155,"")</f>
        <v/>
      </c>
      <c r="D2155">
        <f>IF('EIA Imports'!$E2155=$A$1,'EIA Imports'!D2155,"")</f>
        <v/>
      </c>
    </row>
    <row r="2156" spans="1:4">
      <c r="A2156">
        <f>IF('EIA Imports'!$E2156=$A$1,'EIA Imports'!A2156,"")</f>
        <v/>
      </c>
      <c r="C2156">
        <f>IF('EIA Imports'!$E2156=$A$1,'EIA Imports'!C2156,"")</f>
        <v/>
      </c>
      <c r="D2156">
        <f>IF('EIA Imports'!$E2156=$A$1,'EIA Imports'!D2156,"")</f>
        <v/>
      </c>
    </row>
    <row r="2157" spans="1:4">
      <c r="A2157">
        <f>IF('EIA Imports'!$E2157=$A$1,'EIA Imports'!A2157,"")</f>
        <v/>
      </c>
      <c r="C2157">
        <f>IF('EIA Imports'!$E2157=$A$1,'EIA Imports'!C2157,"")</f>
        <v/>
      </c>
      <c r="D2157">
        <f>IF('EIA Imports'!$E2157=$A$1,'EIA Imports'!D2157,"")</f>
        <v/>
      </c>
    </row>
    <row r="2158" spans="1:4">
      <c r="A2158">
        <f>IF('EIA Imports'!$E2158=$A$1,'EIA Imports'!A2158,"")</f>
        <v/>
      </c>
      <c r="C2158">
        <f>IF('EIA Imports'!$E2158=$A$1,'EIA Imports'!C2158,"")</f>
        <v/>
      </c>
      <c r="D2158">
        <f>IF('EIA Imports'!$E2158=$A$1,'EIA Imports'!D2158,"")</f>
        <v/>
      </c>
    </row>
    <row r="2159" spans="1:4">
      <c r="A2159">
        <f>IF('EIA Imports'!$E2159=$A$1,'EIA Imports'!A2159,"")</f>
        <v/>
      </c>
      <c r="C2159">
        <f>IF('EIA Imports'!$E2159=$A$1,'EIA Imports'!C2159,"")</f>
        <v/>
      </c>
      <c r="D2159">
        <f>IF('EIA Imports'!$E2159=$A$1,'EIA Imports'!D2159,"")</f>
        <v/>
      </c>
    </row>
    <row r="2160" spans="1:4">
      <c r="A2160">
        <f>IF('EIA Imports'!$E2160=$A$1,'EIA Imports'!A2160,"")</f>
        <v/>
      </c>
      <c r="C2160">
        <f>IF('EIA Imports'!$E2160=$A$1,'EIA Imports'!C2160,"")</f>
        <v/>
      </c>
      <c r="D2160">
        <f>IF('EIA Imports'!$E2160=$A$1,'EIA Imports'!D2160,"")</f>
        <v/>
      </c>
    </row>
    <row r="2161" spans="1:4">
      <c r="A2161">
        <f>IF('EIA Imports'!$E2161=$A$1,'EIA Imports'!A2161,"")</f>
        <v/>
      </c>
      <c r="C2161">
        <f>IF('EIA Imports'!$E2161=$A$1,'EIA Imports'!C2161,"")</f>
        <v/>
      </c>
      <c r="D2161">
        <f>IF('EIA Imports'!$E2161=$A$1,'EIA Imports'!D2161,"")</f>
        <v/>
      </c>
    </row>
    <row r="2162" spans="1:4">
      <c r="A2162">
        <f>IF('EIA Imports'!$E2162=$A$1,'EIA Imports'!A2162,"")</f>
        <v/>
      </c>
      <c r="C2162">
        <f>IF('EIA Imports'!$E2162=$A$1,'EIA Imports'!C2162,"")</f>
        <v/>
      </c>
      <c r="D2162">
        <f>IF('EIA Imports'!$E2162=$A$1,'EIA Imports'!D2162,"")</f>
        <v/>
      </c>
    </row>
    <row r="2163" spans="1:4">
      <c r="A2163">
        <f>IF('EIA Imports'!$E2163=$A$1,'EIA Imports'!A2163,"")</f>
        <v/>
      </c>
      <c r="C2163">
        <f>IF('EIA Imports'!$E2163=$A$1,'EIA Imports'!C2163,"")</f>
        <v/>
      </c>
      <c r="D2163">
        <f>IF('EIA Imports'!$E2163=$A$1,'EIA Imports'!D2163,"")</f>
        <v/>
      </c>
    </row>
    <row r="2164" spans="1:4">
      <c r="A2164">
        <f>IF('EIA Imports'!$E2164=$A$1,'EIA Imports'!A2164,"")</f>
        <v/>
      </c>
      <c r="C2164">
        <f>IF('EIA Imports'!$E2164=$A$1,'EIA Imports'!C2164,"")</f>
        <v/>
      </c>
      <c r="D2164">
        <f>IF('EIA Imports'!$E2164=$A$1,'EIA Imports'!D2164,"")</f>
        <v/>
      </c>
    </row>
    <row r="2165" spans="1:4">
      <c r="A2165">
        <f>IF('EIA Imports'!$E2165=$A$1,'EIA Imports'!A2165,"")</f>
        <v/>
      </c>
      <c r="C2165">
        <f>IF('EIA Imports'!$E2165=$A$1,'EIA Imports'!C2165,"")</f>
        <v/>
      </c>
      <c r="D2165">
        <f>IF('EIA Imports'!$E2165=$A$1,'EIA Imports'!D2165,"")</f>
        <v/>
      </c>
    </row>
    <row r="2166" spans="1:4">
      <c r="A2166">
        <f>IF('EIA Imports'!$E2166=$A$1,'EIA Imports'!A2166,"")</f>
        <v/>
      </c>
      <c r="C2166">
        <f>IF('EIA Imports'!$E2166=$A$1,'EIA Imports'!C2166,"")</f>
        <v/>
      </c>
      <c r="D2166">
        <f>IF('EIA Imports'!$E2166=$A$1,'EIA Imports'!D2166,"")</f>
        <v/>
      </c>
    </row>
    <row r="2167" spans="1:4">
      <c r="A2167">
        <f>IF('EIA Imports'!$E2167=$A$1,'EIA Imports'!A2167,"")</f>
        <v/>
      </c>
      <c r="C2167">
        <f>IF('EIA Imports'!$E2167=$A$1,'EIA Imports'!C2167,"")</f>
        <v/>
      </c>
      <c r="D2167">
        <f>IF('EIA Imports'!$E2167=$A$1,'EIA Imports'!D2167,"")</f>
        <v/>
      </c>
    </row>
    <row r="2168" spans="1:4">
      <c r="A2168">
        <f>IF('EIA Imports'!$E2168=$A$1,'EIA Imports'!A2168,"")</f>
        <v/>
      </c>
      <c r="C2168">
        <f>IF('EIA Imports'!$E2168=$A$1,'EIA Imports'!C2168,"")</f>
        <v/>
      </c>
      <c r="D2168">
        <f>IF('EIA Imports'!$E2168=$A$1,'EIA Imports'!D2168,"")</f>
        <v/>
      </c>
    </row>
    <row r="2169" spans="1:4">
      <c r="A2169">
        <f>IF('EIA Imports'!$E2169=$A$1,'EIA Imports'!A2169,"")</f>
        <v/>
      </c>
      <c r="C2169">
        <f>IF('EIA Imports'!$E2169=$A$1,'EIA Imports'!C2169,"")</f>
        <v/>
      </c>
      <c r="D2169">
        <f>IF('EIA Imports'!$E2169=$A$1,'EIA Imports'!D2169,"")</f>
        <v/>
      </c>
    </row>
    <row r="2170" spans="1:4">
      <c r="A2170">
        <f>IF('EIA Imports'!$E2170=$A$1,'EIA Imports'!A2170,"")</f>
        <v/>
      </c>
      <c r="C2170">
        <f>IF('EIA Imports'!$E2170=$A$1,'EIA Imports'!C2170,"")</f>
        <v/>
      </c>
      <c r="D2170">
        <f>IF('EIA Imports'!$E2170=$A$1,'EIA Imports'!D2170,"")</f>
        <v/>
      </c>
    </row>
    <row r="2171" spans="1:4">
      <c r="A2171">
        <f>IF('EIA Imports'!$E2171=$A$1,'EIA Imports'!A2171,"")</f>
        <v/>
      </c>
      <c r="C2171">
        <f>IF('EIA Imports'!$E2171=$A$1,'EIA Imports'!C2171,"")</f>
        <v/>
      </c>
      <c r="D2171">
        <f>IF('EIA Imports'!$E2171=$A$1,'EIA Imports'!D2171,"")</f>
        <v/>
      </c>
    </row>
    <row r="2172" spans="1:4">
      <c r="A2172">
        <f>IF('EIA Imports'!$E2172=$A$1,'EIA Imports'!A2172,"")</f>
        <v/>
      </c>
      <c r="C2172">
        <f>IF('EIA Imports'!$E2172=$A$1,'EIA Imports'!C2172,"")</f>
        <v/>
      </c>
      <c r="D2172">
        <f>IF('EIA Imports'!$E2172=$A$1,'EIA Imports'!D2172,"")</f>
        <v/>
      </c>
    </row>
    <row r="2173" spans="1:4">
      <c r="A2173">
        <f>IF('EIA Imports'!$E2173=$A$1,'EIA Imports'!A2173,"")</f>
        <v/>
      </c>
      <c r="C2173">
        <f>IF('EIA Imports'!$E2173=$A$1,'EIA Imports'!C2173,"")</f>
        <v/>
      </c>
      <c r="D2173">
        <f>IF('EIA Imports'!$E2173=$A$1,'EIA Imports'!D2173,"")</f>
        <v/>
      </c>
    </row>
    <row r="2174" spans="1:4">
      <c r="A2174">
        <f>IF('EIA Imports'!$E2174=$A$1,'EIA Imports'!A2174,"")</f>
        <v/>
      </c>
      <c r="C2174">
        <f>IF('EIA Imports'!$E2174=$A$1,'EIA Imports'!C2174,"")</f>
        <v/>
      </c>
      <c r="D2174">
        <f>IF('EIA Imports'!$E2174=$A$1,'EIA Imports'!D2174,"")</f>
        <v/>
      </c>
    </row>
    <row r="2175" spans="1:4">
      <c r="A2175">
        <f>IF('EIA Imports'!$E2175=$A$1,'EIA Imports'!A2175,"")</f>
        <v/>
      </c>
      <c r="C2175">
        <f>IF('EIA Imports'!$E2175=$A$1,'EIA Imports'!C2175,"")</f>
        <v/>
      </c>
      <c r="D2175">
        <f>IF('EIA Imports'!$E2175=$A$1,'EIA Imports'!D2175,"")</f>
        <v/>
      </c>
    </row>
    <row r="2176" spans="1:4">
      <c r="A2176">
        <f>IF('EIA Imports'!$E2176=$A$1,'EIA Imports'!A2176,"")</f>
        <v/>
      </c>
      <c r="C2176">
        <f>IF('EIA Imports'!$E2176=$A$1,'EIA Imports'!C2176,"")</f>
        <v/>
      </c>
      <c r="D2176">
        <f>IF('EIA Imports'!$E2176=$A$1,'EIA Imports'!D2176,"")</f>
        <v/>
      </c>
    </row>
    <row r="2177" spans="1:4">
      <c r="A2177">
        <f>IF('EIA Imports'!$E2177=$A$1,'EIA Imports'!A2177,"")</f>
        <v/>
      </c>
      <c r="C2177">
        <f>IF('EIA Imports'!$E2177=$A$1,'EIA Imports'!C2177,"")</f>
        <v/>
      </c>
      <c r="D2177">
        <f>IF('EIA Imports'!$E2177=$A$1,'EIA Imports'!D2177,"")</f>
        <v/>
      </c>
    </row>
    <row r="2178" spans="1:4">
      <c r="A2178">
        <f>IF('EIA Imports'!$E2178=$A$1,'EIA Imports'!A2178,"")</f>
        <v/>
      </c>
      <c r="C2178">
        <f>IF('EIA Imports'!$E2178=$A$1,'EIA Imports'!C2178,"")</f>
        <v/>
      </c>
      <c r="D2178">
        <f>IF('EIA Imports'!$E2178=$A$1,'EIA Imports'!D2178,"")</f>
        <v/>
      </c>
    </row>
    <row r="2179" spans="1:4">
      <c r="A2179">
        <f>IF('EIA Imports'!$E2179=$A$1,'EIA Imports'!A2179,"")</f>
        <v/>
      </c>
      <c r="C2179">
        <f>IF('EIA Imports'!$E2179=$A$1,'EIA Imports'!C2179,"")</f>
        <v/>
      </c>
      <c r="D2179">
        <f>IF('EIA Imports'!$E2179=$A$1,'EIA Imports'!D2179,"")</f>
        <v/>
      </c>
    </row>
    <row r="2180" spans="1:4">
      <c r="A2180">
        <f>IF('EIA Imports'!$E2180=$A$1,'EIA Imports'!A2180,"")</f>
        <v/>
      </c>
      <c r="C2180">
        <f>IF('EIA Imports'!$E2180=$A$1,'EIA Imports'!C2180,"")</f>
        <v/>
      </c>
      <c r="D2180">
        <f>IF('EIA Imports'!$E2180=$A$1,'EIA Imports'!D2180,"")</f>
        <v/>
      </c>
    </row>
    <row r="2181" spans="1:4">
      <c r="A2181">
        <f>IF('EIA Imports'!$E2181=$A$1,'EIA Imports'!A2181,"")</f>
        <v/>
      </c>
      <c r="C2181">
        <f>IF('EIA Imports'!$E2181=$A$1,'EIA Imports'!C2181,"")</f>
        <v/>
      </c>
      <c r="D2181">
        <f>IF('EIA Imports'!$E2181=$A$1,'EIA Imports'!D2181,"")</f>
        <v/>
      </c>
    </row>
    <row r="2182" spans="1:4">
      <c r="A2182">
        <f>IF('EIA Imports'!$E2182=$A$1,'EIA Imports'!A2182,"")</f>
        <v/>
      </c>
      <c r="C2182">
        <f>IF('EIA Imports'!$E2182=$A$1,'EIA Imports'!C2182,"")</f>
        <v/>
      </c>
      <c r="D2182">
        <f>IF('EIA Imports'!$E2182=$A$1,'EIA Imports'!D2182,"")</f>
        <v/>
      </c>
    </row>
    <row r="2183" spans="1:4">
      <c r="A2183">
        <f>IF('EIA Imports'!$E2183=$A$1,'EIA Imports'!A2183,"")</f>
        <v/>
      </c>
      <c r="C2183">
        <f>IF('EIA Imports'!$E2183=$A$1,'EIA Imports'!C2183,"")</f>
        <v/>
      </c>
      <c r="D2183">
        <f>IF('EIA Imports'!$E2183=$A$1,'EIA Imports'!D2183,"")</f>
        <v/>
      </c>
    </row>
    <row r="2184" spans="1:4">
      <c r="A2184">
        <f>IF('EIA Imports'!$E2184=$A$1,'EIA Imports'!A2184,"")</f>
        <v/>
      </c>
      <c r="C2184">
        <f>IF('EIA Imports'!$E2184=$A$1,'EIA Imports'!C2184,"")</f>
        <v/>
      </c>
      <c r="D2184">
        <f>IF('EIA Imports'!$E2184=$A$1,'EIA Imports'!D2184,"")</f>
        <v/>
      </c>
    </row>
    <row r="2185" spans="1:4">
      <c r="A2185">
        <f>IF('EIA Imports'!$E2185=$A$1,'EIA Imports'!A2185,"")</f>
        <v/>
      </c>
      <c r="C2185">
        <f>IF('EIA Imports'!$E2185=$A$1,'EIA Imports'!C2185,"")</f>
        <v/>
      </c>
      <c r="D2185">
        <f>IF('EIA Imports'!$E2185=$A$1,'EIA Imports'!D2185,"")</f>
        <v/>
      </c>
    </row>
    <row r="2186" spans="1:4">
      <c r="A2186">
        <f>IF('EIA Imports'!$E2186=$A$1,'EIA Imports'!A2186,"")</f>
        <v/>
      </c>
      <c r="C2186">
        <f>IF('EIA Imports'!$E2186=$A$1,'EIA Imports'!C2186,"")</f>
        <v/>
      </c>
      <c r="D2186">
        <f>IF('EIA Imports'!$E2186=$A$1,'EIA Imports'!D2186,"")</f>
        <v/>
      </c>
    </row>
    <row r="2187" spans="1:4">
      <c r="A2187">
        <f>IF('EIA Imports'!$E2187=$A$1,'EIA Imports'!A2187,"")</f>
        <v/>
      </c>
      <c r="C2187">
        <f>IF('EIA Imports'!$E2187=$A$1,'EIA Imports'!C2187,"")</f>
        <v/>
      </c>
      <c r="D2187">
        <f>IF('EIA Imports'!$E2187=$A$1,'EIA Imports'!D2187,"")</f>
        <v/>
      </c>
    </row>
    <row r="2188" spans="1:4">
      <c r="A2188">
        <f>IF('EIA Imports'!$E2188=$A$1,'EIA Imports'!A2188,"")</f>
        <v/>
      </c>
      <c r="C2188">
        <f>IF('EIA Imports'!$E2188=$A$1,'EIA Imports'!C2188,"")</f>
        <v/>
      </c>
      <c r="D2188">
        <f>IF('EIA Imports'!$E2188=$A$1,'EIA Imports'!D2188,"")</f>
        <v/>
      </c>
    </row>
    <row r="2189" spans="1:4">
      <c r="A2189">
        <f>IF('EIA Imports'!$E2189=$A$1,'EIA Imports'!A2189,"")</f>
        <v/>
      </c>
      <c r="C2189">
        <f>IF('EIA Imports'!$E2189=$A$1,'EIA Imports'!C2189,"")</f>
        <v/>
      </c>
      <c r="D2189">
        <f>IF('EIA Imports'!$E2189=$A$1,'EIA Imports'!D2189,"")</f>
        <v/>
      </c>
    </row>
    <row r="2190" spans="1:4">
      <c r="A2190">
        <f>IF('EIA Imports'!$E2190=$A$1,'EIA Imports'!A2190,"")</f>
        <v/>
      </c>
      <c r="C2190">
        <f>IF('EIA Imports'!$E2190=$A$1,'EIA Imports'!C2190,"")</f>
        <v/>
      </c>
      <c r="D2190">
        <f>IF('EIA Imports'!$E2190=$A$1,'EIA Imports'!D2190,"")</f>
        <v/>
      </c>
    </row>
    <row r="2191" spans="1:4">
      <c r="A2191">
        <f>IF('EIA Imports'!$E2191=$A$1,'EIA Imports'!A2191,"")</f>
        <v/>
      </c>
      <c r="C2191">
        <f>IF('EIA Imports'!$E2191=$A$1,'EIA Imports'!C2191,"")</f>
        <v/>
      </c>
      <c r="D2191">
        <f>IF('EIA Imports'!$E2191=$A$1,'EIA Imports'!D2191,"")</f>
        <v/>
      </c>
    </row>
    <row r="2192" spans="1:4">
      <c r="A2192">
        <f>IF('EIA Imports'!$E2192=$A$1,'EIA Imports'!A2192,"")</f>
        <v/>
      </c>
      <c r="C2192">
        <f>IF('EIA Imports'!$E2192=$A$1,'EIA Imports'!C2192,"")</f>
        <v/>
      </c>
      <c r="D2192">
        <f>IF('EIA Imports'!$E2192=$A$1,'EIA Imports'!D2192,"")</f>
        <v/>
      </c>
    </row>
    <row r="2193" spans="1:4">
      <c r="A2193">
        <f>IF('EIA Imports'!$E2193=$A$1,'EIA Imports'!A2193,"")</f>
        <v/>
      </c>
      <c r="C2193">
        <f>IF('EIA Imports'!$E2193=$A$1,'EIA Imports'!C2193,"")</f>
        <v/>
      </c>
      <c r="D2193">
        <f>IF('EIA Imports'!$E2193=$A$1,'EIA Imports'!D2193,"")</f>
        <v/>
      </c>
    </row>
    <row r="2194" spans="1:4">
      <c r="A2194">
        <f>IF('EIA Imports'!$E2194=$A$1,'EIA Imports'!A2194,"")</f>
        <v/>
      </c>
      <c r="C2194">
        <f>IF('EIA Imports'!$E2194=$A$1,'EIA Imports'!C2194,"")</f>
        <v/>
      </c>
      <c r="D2194">
        <f>IF('EIA Imports'!$E2194=$A$1,'EIA Imports'!D2194,"")</f>
        <v/>
      </c>
    </row>
    <row r="2195" spans="1:4">
      <c r="A2195">
        <f>IF('EIA Imports'!$E2195=$A$1,'EIA Imports'!A2195,"")</f>
        <v/>
      </c>
      <c r="C2195">
        <f>IF('EIA Imports'!$E2195=$A$1,'EIA Imports'!C2195,"")</f>
        <v/>
      </c>
      <c r="D2195">
        <f>IF('EIA Imports'!$E2195=$A$1,'EIA Imports'!D2195,"")</f>
        <v/>
      </c>
    </row>
    <row r="2196" spans="1:4">
      <c r="A2196">
        <f>IF('EIA Imports'!$E2196=$A$1,'EIA Imports'!A2196,"")</f>
        <v/>
      </c>
      <c r="C2196">
        <f>IF('EIA Imports'!$E2196=$A$1,'EIA Imports'!C2196,"")</f>
        <v/>
      </c>
      <c r="D2196">
        <f>IF('EIA Imports'!$E2196=$A$1,'EIA Imports'!D2196,"")</f>
        <v/>
      </c>
    </row>
    <row r="2197" spans="1:4">
      <c r="A2197">
        <f>IF('EIA Imports'!$E2197=$A$1,'EIA Imports'!A2197,"")</f>
        <v/>
      </c>
      <c r="C2197">
        <f>IF('EIA Imports'!$E2197=$A$1,'EIA Imports'!C2197,"")</f>
        <v/>
      </c>
      <c r="D2197">
        <f>IF('EIA Imports'!$E2197=$A$1,'EIA Imports'!D2197,"")</f>
        <v/>
      </c>
    </row>
    <row r="2198" spans="1:4">
      <c r="A2198">
        <f>IF('EIA Imports'!$E2198=$A$1,'EIA Imports'!A2198,"")</f>
        <v/>
      </c>
      <c r="C2198">
        <f>IF('EIA Imports'!$E2198=$A$1,'EIA Imports'!C2198,"")</f>
        <v/>
      </c>
      <c r="D2198">
        <f>IF('EIA Imports'!$E2198=$A$1,'EIA Imports'!D2198,"")</f>
        <v/>
      </c>
    </row>
    <row r="2199" spans="1:4">
      <c r="A2199">
        <f>IF('EIA Imports'!$E2199=$A$1,'EIA Imports'!A2199,"")</f>
        <v/>
      </c>
      <c r="C2199">
        <f>IF('EIA Imports'!$E2199=$A$1,'EIA Imports'!C2199,"")</f>
        <v/>
      </c>
      <c r="D2199">
        <f>IF('EIA Imports'!$E2199=$A$1,'EIA Imports'!D2199,"")</f>
        <v/>
      </c>
    </row>
    <row r="2200" spans="1:4">
      <c r="A2200">
        <f>IF('EIA Imports'!$E2200=$A$1,'EIA Imports'!A2200,"")</f>
        <v/>
      </c>
      <c r="C2200">
        <f>IF('EIA Imports'!$E2200=$A$1,'EIA Imports'!C2200,"")</f>
        <v/>
      </c>
      <c r="D2200">
        <f>IF('EIA Imports'!$E2200=$A$1,'EIA Imports'!D2200,"")</f>
        <v/>
      </c>
    </row>
    <row r="2201" spans="1:4">
      <c r="A2201">
        <f>IF('EIA Imports'!$E2201=$A$1,'EIA Imports'!A2201,"")</f>
        <v/>
      </c>
      <c r="C2201">
        <f>IF('EIA Imports'!$E2201=$A$1,'EIA Imports'!C2201,"")</f>
        <v/>
      </c>
      <c r="D2201">
        <f>IF('EIA Imports'!$E2201=$A$1,'EIA Imports'!D2201,"")</f>
        <v/>
      </c>
    </row>
    <row r="2202" spans="1:4">
      <c r="A2202">
        <f>IF('EIA Imports'!$E2202=$A$1,'EIA Imports'!A2202,"")</f>
        <v/>
      </c>
      <c r="C2202">
        <f>IF('EIA Imports'!$E2202=$A$1,'EIA Imports'!C2202,"")</f>
        <v/>
      </c>
      <c r="D2202">
        <f>IF('EIA Imports'!$E2202=$A$1,'EIA Imports'!D2202,"")</f>
        <v/>
      </c>
    </row>
    <row r="2203" spans="1:4">
      <c r="A2203">
        <f>IF('EIA Imports'!$E2203=$A$1,'EIA Imports'!A2203,"")</f>
        <v/>
      </c>
      <c r="C2203">
        <f>IF('EIA Imports'!$E2203=$A$1,'EIA Imports'!C2203,"")</f>
        <v/>
      </c>
      <c r="D2203">
        <f>IF('EIA Imports'!$E2203=$A$1,'EIA Imports'!D2203,"")</f>
        <v/>
      </c>
    </row>
    <row r="2204" spans="1:4">
      <c r="A2204">
        <f>IF('EIA Imports'!$E2204=$A$1,'EIA Imports'!A2204,"")</f>
        <v/>
      </c>
      <c r="C2204">
        <f>IF('EIA Imports'!$E2204=$A$1,'EIA Imports'!C2204,"")</f>
        <v/>
      </c>
      <c r="D2204">
        <f>IF('EIA Imports'!$E2204=$A$1,'EIA Imports'!D2204,"")</f>
        <v/>
      </c>
    </row>
    <row r="2205" spans="1:4">
      <c r="A2205">
        <f>IF('EIA Imports'!$E2205=$A$1,'EIA Imports'!A2205,"")</f>
        <v/>
      </c>
      <c r="C2205">
        <f>IF('EIA Imports'!$E2205=$A$1,'EIA Imports'!C2205,"")</f>
        <v/>
      </c>
      <c r="D2205">
        <f>IF('EIA Imports'!$E2205=$A$1,'EIA Imports'!D2205,"")</f>
        <v/>
      </c>
    </row>
    <row r="2206" spans="1:4">
      <c r="A2206">
        <f>IF('EIA Imports'!$E2206=$A$1,'EIA Imports'!A2206,"")</f>
        <v/>
      </c>
      <c r="C2206">
        <f>IF('EIA Imports'!$E2206=$A$1,'EIA Imports'!C2206,"")</f>
        <v/>
      </c>
      <c r="D2206">
        <f>IF('EIA Imports'!$E2206=$A$1,'EIA Imports'!D2206,"")</f>
        <v/>
      </c>
    </row>
    <row r="2207" spans="1:4">
      <c r="A2207">
        <f>IF('EIA Imports'!$E2207=$A$1,'EIA Imports'!A2207,"")</f>
        <v/>
      </c>
      <c r="C2207">
        <f>IF('EIA Imports'!$E2207=$A$1,'EIA Imports'!C2207,"")</f>
        <v/>
      </c>
      <c r="D2207">
        <f>IF('EIA Imports'!$E2207=$A$1,'EIA Imports'!D2207,"")</f>
        <v/>
      </c>
    </row>
    <row r="2208" spans="1:4">
      <c r="A2208">
        <f>IF('EIA Imports'!$E2208=$A$1,'EIA Imports'!A2208,"")</f>
        <v/>
      </c>
      <c r="C2208">
        <f>IF('EIA Imports'!$E2208=$A$1,'EIA Imports'!C2208,"")</f>
        <v/>
      </c>
      <c r="D2208">
        <f>IF('EIA Imports'!$E2208=$A$1,'EIA Imports'!D2208,"")</f>
        <v/>
      </c>
    </row>
    <row r="2209" spans="1:4">
      <c r="A2209">
        <f>IF('EIA Imports'!$E2209=$A$1,'EIA Imports'!A2209,"")</f>
        <v/>
      </c>
      <c r="C2209">
        <f>IF('EIA Imports'!$E2209=$A$1,'EIA Imports'!C2209,"")</f>
        <v/>
      </c>
      <c r="D2209">
        <f>IF('EIA Imports'!$E2209=$A$1,'EIA Imports'!D2209,"")</f>
        <v/>
      </c>
    </row>
    <row r="2210" spans="1:4">
      <c r="A2210">
        <f>IF('EIA Imports'!$E2210=$A$1,'EIA Imports'!A2210,"")</f>
        <v/>
      </c>
      <c r="C2210">
        <f>IF('EIA Imports'!$E2210=$A$1,'EIA Imports'!C2210,"")</f>
        <v/>
      </c>
      <c r="D2210">
        <f>IF('EIA Imports'!$E2210=$A$1,'EIA Imports'!D2210,"")</f>
        <v/>
      </c>
    </row>
    <row r="2211" spans="1:4">
      <c r="A2211">
        <f>IF('EIA Imports'!$E2211=$A$1,'EIA Imports'!A2211,"")</f>
        <v/>
      </c>
      <c r="C2211">
        <f>IF('EIA Imports'!$E2211=$A$1,'EIA Imports'!C2211,"")</f>
        <v/>
      </c>
      <c r="D2211">
        <f>IF('EIA Imports'!$E2211=$A$1,'EIA Imports'!D2211,"")</f>
        <v/>
      </c>
    </row>
    <row r="2212" spans="1:4">
      <c r="A2212">
        <f>IF('EIA Imports'!$E2212=$A$1,'EIA Imports'!A2212,"")</f>
        <v/>
      </c>
      <c r="C2212">
        <f>IF('EIA Imports'!$E2212=$A$1,'EIA Imports'!C2212,"")</f>
        <v/>
      </c>
      <c r="D2212">
        <f>IF('EIA Imports'!$E2212=$A$1,'EIA Imports'!D2212,"")</f>
        <v/>
      </c>
    </row>
    <row r="2213" spans="1:4">
      <c r="A2213">
        <f>IF('EIA Imports'!$E2213=$A$1,'EIA Imports'!A2213,"")</f>
        <v/>
      </c>
      <c r="C2213">
        <f>IF('EIA Imports'!$E2213=$A$1,'EIA Imports'!C2213,"")</f>
        <v/>
      </c>
      <c r="D2213">
        <f>IF('EIA Imports'!$E2213=$A$1,'EIA Imports'!D2213,"")</f>
        <v/>
      </c>
    </row>
    <row r="2214" spans="1:4">
      <c r="A2214">
        <f>IF('EIA Imports'!$E2214=$A$1,'EIA Imports'!A2214,"")</f>
        <v/>
      </c>
      <c r="C2214">
        <f>IF('EIA Imports'!$E2214=$A$1,'EIA Imports'!C2214,"")</f>
        <v/>
      </c>
      <c r="D2214">
        <f>IF('EIA Imports'!$E2214=$A$1,'EIA Imports'!D2214,"")</f>
        <v/>
      </c>
    </row>
    <row r="2215" spans="1:4">
      <c r="A2215">
        <f>IF('EIA Imports'!$E2215=$A$1,'EIA Imports'!A2215,"")</f>
        <v/>
      </c>
      <c r="C2215">
        <f>IF('EIA Imports'!$E2215=$A$1,'EIA Imports'!C2215,"")</f>
        <v/>
      </c>
      <c r="D2215">
        <f>IF('EIA Imports'!$E2215=$A$1,'EIA Imports'!D2215,"")</f>
        <v/>
      </c>
    </row>
    <row r="2216" spans="1:4">
      <c r="A2216">
        <f>IF('EIA Imports'!$E2216=$A$1,'EIA Imports'!A2216,"")</f>
        <v/>
      </c>
      <c r="C2216">
        <f>IF('EIA Imports'!$E2216=$A$1,'EIA Imports'!C2216,"")</f>
        <v/>
      </c>
      <c r="D2216">
        <f>IF('EIA Imports'!$E2216=$A$1,'EIA Imports'!D2216,"")</f>
        <v/>
      </c>
    </row>
    <row r="2217" spans="1:4">
      <c r="A2217">
        <f>IF('EIA Imports'!$E2217=$A$1,'EIA Imports'!A2217,"")</f>
        <v/>
      </c>
      <c r="C2217">
        <f>IF('EIA Imports'!$E2217=$A$1,'EIA Imports'!C2217,"")</f>
        <v/>
      </c>
      <c r="D2217">
        <f>IF('EIA Imports'!$E2217=$A$1,'EIA Imports'!D2217,"")</f>
        <v/>
      </c>
    </row>
    <row r="2218" spans="1:4">
      <c r="A2218">
        <f>IF('EIA Imports'!$E2218=$A$1,'EIA Imports'!A2218,"")</f>
        <v/>
      </c>
      <c r="C2218">
        <f>IF('EIA Imports'!$E2218=$A$1,'EIA Imports'!C2218,"")</f>
        <v/>
      </c>
      <c r="D2218">
        <f>IF('EIA Imports'!$E2218=$A$1,'EIA Imports'!D2218,"")</f>
        <v/>
      </c>
    </row>
    <row r="2219" spans="1:4">
      <c r="A2219">
        <f>IF('EIA Imports'!$E2219=$A$1,'EIA Imports'!A2219,"")</f>
        <v/>
      </c>
      <c r="C2219">
        <f>IF('EIA Imports'!$E2219=$A$1,'EIA Imports'!C2219,"")</f>
        <v/>
      </c>
      <c r="D2219">
        <f>IF('EIA Imports'!$E2219=$A$1,'EIA Imports'!D2219,"")</f>
        <v/>
      </c>
    </row>
    <row r="2220" spans="1:4">
      <c r="A2220">
        <f>IF('EIA Imports'!$E2220=$A$1,'EIA Imports'!A2220,"")</f>
        <v/>
      </c>
      <c r="C2220">
        <f>IF('EIA Imports'!$E2220=$A$1,'EIA Imports'!C2220,"")</f>
        <v/>
      </c>
      <c r="D2220">
        <f>IF('EIA Imports'!$E2220=$A$1,'EIA Imports'!D2220,"")</f>
        <v/>
      </c>
    </row>
    <row r="2221" spans="1:4">
      <c r="A2221">
        <f>IF('EIA Imports'!$E2221=$A$1,'EIA Imports'!A2221,"")</f>
        <v/>
      </c>
      <c r="C2221">
        <f>IF('EIA Imports'!$E2221=$A$1,'EIA Imports'!C2221,"")</f>
        <v/>
      </c>
      <c r="D2221">
        <f>IF('EIA Imports'!$E2221=$A$1,'EIA Imports'!D2221,"")</f>
        <v/>
      </c>
    </row>
    <row r="2222" spans="1:4">
      <c r="A2222">
        <f>IF('EIA Imports'!$E2222=$A$1,'EIA Imports'!A2222,"")</f>
        <v/>
      </c>
      <c r="C2222">
        <f>IF('EIA Imports'!$E2222=$A$1,'EIA Imports'!C2222,"")</f>
        <v/>
      </c>
      <c r="D2222">
        <f>IF('EIA Imports'!$E2222=$A$1,'EIA Imports'!D2222,"")</f>
        <v/>
      </c>
    </row>
    <row r="2223" spans="1:4">
      <c r="A2223">
        <f>IF('EIA Imports'!$E2223=$A$1,'EIA Imports'!A2223,"")</f>
        <v/>
      </c>
      <c r="C2223">
        <f>IF('EIA Imports'!$E2223=$A$1,'EIA Imports'!C2223,"")</f>
        <v/>
      </c>
      <c r="D2223">
        <f>IF('EIA Imports'!$E2223=$A$1,'EIA Imports'!D2223,"")</f>
        <v/>
      </c>
    </row>
    <row r="2224" spans="1:4">
      <c r="A2224">
        <f>IF('EIA Imports'!$E2224=$A$1,'EIA Imports'!A2224,"")</f>
        <v/>
      </c>
      <c r="C2224">
        <f>IF('EIA Imports'!$E2224=$A$1,'EIA Imports'!C2224,"")</f>
        <v/>
      </c>
      <c r="D2224">
        <f>IF('EIA Imports'!$E2224=$A$1,'EIA Imports'!D2224,"")</f>
        <v/>
      </c>
    </row>
    <row r="2225" spans="1:4">
      <c r="A2225">
        <f>IF('EIA Imports'!$E2225=$A$1,'EIA Imports'!A2225,"")</f>
        <v/>
      </c>
      <c r="C2225">
        <f>IF('EIA Imports'!$E2225=$A$1,'EIA Imports'!C2225,"")</f>
        <v/>
      </c>
      <c r="D2225">
        <f>IF('EIA Imports'!$E2225=$A$1,'EIA Imports'!D2225,"")</f>
        <v/>
      </c>
    </row>
    <row r="2226" spans="1:4">
      <c r="A2226">
        <f>IF('EIA Imports'!$E2226=$A$1,'EIA Imports'!A2226,"")</f>
        <v/>
      </c>
      <c r="C2226">
        <f>IF('EIA Imports'!$E2226=$A$1,'EIA Imports'!C2226,"")</f>
        <v/>
      </c>
      <c r="D2226">
        <f>IF('EIA Imports'!$E2226=$A$1,'EIA Imports'!D2226,"")</f>
        <v/>
      </c>
    </row>
    <row r="2227" spans="1:4">
      <c r="A2227">
        <f>IF('EIA Imports'!$E2227=$A$1,'EIA Imports'!A2227,"")</f>
        <v/>
      </c>
      <c r="C2227">
        <f>IF('EIA Imports'!$E2227=$A$1,'EIA Imports'!C2227,"")</f>
        <v/>
      </c>
      <c r="D2227">
        <f>IF('EIA Imports'!$E2227=$A$1,'EIA Imports'!D2227,"")</f>
        <v/>
      </c>
    </row>
    <row r="2228" spans="1:4">
      <c r="A2228">
        <f>IF('EIA Imports'!$E2228=$A$1,'EIA Imports'!A2228,"")</f>
        <v/>
      </c>
      <c r="C2228">
        <f>IF('EIA Imports'!$E2228=$A$1,'EIA Imports'!C2228,"")</f>
        <v/>
      </c>
      <c r="D2228">
        <f>IF('EIA Imports'!$E2228=$A$1,'EIA Imports'!D2228,"")</f>
        <v/>
      </c>
    </row>
    <row r="2229" spans="1:4">
      <c r="A2229">
        <f>IF('EIA Imports'!$E2229=$A$1,'EIA Imports'!A2229,"")</f>
        <v/>
      </c>
      <c r="C2229">
        <f>IF('EIA Imports'!$E2229=$A$1,'EIA Imports'!C2229,"")</f>
        <v/>
      </c>
      <c r="D2229">
        <f>IF('EIA Imports'!$E2229=$A$1,'EIA Imports'!D2229,"")</f>
        <v/>
      </c>
    </row>
    <row r="2230" spans="1:4">
      <c r="A2230">
        <f>IF('EIA Imports'!$E2230=$A$1,'EIA Imports'!A2230,"")</f>
        <v/>
      </c>
      <c r="C2230">
        <f>IF('EIA Imports'!$E2230=$A$1,'EIA Imports'!C2230,"")</f>
        <v/>
      </c>
      <c r="D2230">
        <f>IF('EIA Imports'!$E2230=$A$1,'EIA Imports'!D2230,"")</f>
        <v/>
      </c>
    </row>
    <row r="2231" spans="1:4">
      <c r="A2231">
        <f>IF('EIA Imports'!$E2231=$A$1,'EIA Imports'!A2231,"")</f>
        <v/>
      </c>
      <c r="C2231">
        <f>IF('EIA Imports'!$E2231=$A$1,'EIA Imports'!C2231,"")</f>
        <v/>
      </c>
      <c r="D2231">
        <f>IF('EIA Imports'!$E2231=$A$1,'EIA Imports'!D2231,"")</f>
        <v/>
      </c>
    </row>
    <row r="2232" spans="1:4">
      <c r="A2232">
        <f>IF('EIA Imports'!$E2232=$A$1,'EIA Imports'!A2232,"")</f>
        <v/>
      </c>
      <c r="C2232">
        <f>IF('EIA Imports'!$E2232=$A$1,'EIA Imports'!C2232,"")</f>
        <v/>
      </c>
      <c r="D2232">
        <f>IF('EIA Imports'!$E2232=$A$1,'EIA Imports'!D2232,"")</f>
        <v/>
      </c>
    </row>
    <row r="2233" spans="1:4">
      <c r="A2233">
        <f>IF('EIA Imports'!$E2233=$A$1,'EIA Imports'!A2233,"")</f>
        <v/>
      </c>
      <c r="C2233">
        <f>IF('EIA Imports'!$E2233=$A$1,'EIA Imports'!C2233,"")</f>
        <v/>
      </c>
      <c r="D2233">
        <f>IF('EIA Imports'!$E2233=$A$1,'EIA Imports'!D2233,"")</f>
        <v/>
      </c>
    </row>
    <row r="2234" spans="1:4">
      <c r="A2234">
        <f>IF('EIA Imports'!$E2234=$A$1,'EIA Imports'!A2234,"")</f>
        <v/>
      </c>
      <c r="C2234">
        <f>IF('EIA Imports'!$E2234=$A$1,'EIA Imports'!C2234,"")</f>
        <v/>
      </c>
      <c r="D2234">
        <f>IF('EIA Imports'!$E2234=$A$1,'EIA Imports'!D2234,"")</f>
        <v/>
      </c>
    </row>
    <row r="2235" spans="1:4">
      <c r="A2235">
        <f>IF('EIA Imports'!$E2235=$A$1,'EIA Imports'!A2235,"")</f>
        <v/>
      </c>
      <c r="C2235">
        <f>IF('EIA Imports'!$E2235=$A$1,'EIA Imports'!C2235,"")</f>
        <v/>
      </c>
      <c r="D2235">
        <f>IF('EIA Imports'!$E2235=$A$1,'EIA Imports'!D2235,"")</f>
        <v/>
      </c>
    </row>
    <row r="2236" spans="1:4">
      <c r="A2236">
        <f>IF('EIA Imports'!$E2236=$A$1,'EIA Imports'!A2236,"")</f>
        <v/>
      </c>
      <c r="C2236">
        <f>IF('EIA Imports'!$E2236=$A$1,'EIA Imports'!C2236,"")</f>
        <v/>
      </c>
      <c r="D2236">
        <f>IF('EIA Imports'!$E2236=$A$1,'EIA Imports'!D2236,"")</f>
        <v/>
      </c>
    </row>
    <row r="2237" spans="1:4">
      <c r="A2237">
        <f>IF('EIA Imports'!$E2237=$A$1,'EIA Imports'!A2237,"")</f>
        <v/>
      </c>
      <c r="C2237">
        <f>IF('EIA Imports'!$E2237=$A$1,'EIA Imports'!C2237,"")</f>
        <v/>
      </c>
      <c r="D2237">
        <f>IF('EIA Imports'!$E2237=$A$1,'EIA Imports'!D2237,"")</f>
        <v/>
      </c>
    </row>
    <row r="2238" spans="1:4">
      <c r="A2238">
        <f>IF('EIA Imports'!$E2238=$A$1,'EIA Imports'!A2238,"")</f>
        <v/>
      </c>
      <c r="C2238">
        <f>IF('EIA Imports'!$E2238=$A$1,'EIA Imports'!C2238,"")</f>
        <v/>
      </c>
      <c r="D2238">
        <f>IF('EIA Imports'!$E2238=$A$1,'EIA Imports'!D2238,"")</f>
        <v/>
      </c>
    </row>
    <row r="2239" spans="1:4">
      <c r="A2239">
        <f>IF('EIA Imports'!$E2239=$A$1,'EIA Imports'!A2239,"")</f>
        <v/>
      </c>
      <c r="C2239">
        <f>IF('EIA Imports'!$E2239=$A$1,'EIA Imports'!C2239,"")</f>
        <v/>
      </c>
      <c r="D2239">
        <f>IF('EIA Imports'!$E2239=$A$1,'EIA Imports'!D2239,"")</f>
        <v/>
      </c>
    </row>
    <row r="2240" spans="1:4">
      <c r="A2240">
        <f>IF('EIA Imports'!$E2240=$A$1,'EIA Imports'!A2240,"")</f>
        <v/>
      </c>
      <c r="C2240">
        <f>IF('EIA Imports'!$E2240=$A$1,'EIA Imports'!C2240,"")</f>
        <v/>
      </c>
      <c r="D2240">
        <f>IF('EIA Imports'!$E2240=$A$1,'EIA Imports'!D2240,"")</f>
        <v/>
      </c>
    </row>
    <row r="2241" spans="1:4">
      <c r="A2241">
        <f>IF('EIA Imports'!$E2241=$A$1,'EIA Imports'!A2241,"")</f>
        <v/>
      </c>
      <c r="C2241">
        <f>IF('EIA Imports'!$E2241=$A$1,'EIA Imports'!C2241,"")</f>
        <v/>
      </c>
      <c r="D2241">
        <f>IF('EIA Imports'!$E2241=$A$1,'EIA Imports'!D2241,"")</f>
        <v/>
      </c>
    </row>
    <row r="2242" spans="1:4">
      <c r="A2242">
        <f>IF('EIA Imports'!$E2242=$A$1,'EIA Imports'!A2242,"")</f>
        <v/>
      </c>
      <c r="C2242">
        <f>IF('EIA Imports'!$E2242=$A$1,'EIA Imports'!C2242,"")</f>
        <v/>
      </c>
      <c r="D2242">
        <f>IF('EIA Imports'!$E2242=$A$1,'EIA Imports'!D2242,"")</f>
        <v/>
      </c>
    </row>
    <row r="2243" spans="1:4">
      <c r="A2243">
        <f>IF('EIA Imports'!$E2243=$A$1,'EIA Imports'!A2243,"")</f>
        <v/>
      </c>
      <c r="C2243">
        <f>IF('EIA Imports'!$E2243=$A$1,'EIA Imports'!C2243,"")</f>
        <v/>
      </c>
      <c r="D2243">
        <f>IF('EIA Imports'!$E2243=$A$1,'EIA Imports'!D2243,"")</f>
        <v/>
      </c>
    </row>
    <row r="2244" spans="1:4">
      <c r="A2244">
        <f>IF('EIA Imports'!$E2244=$A$1,'EIA Imports'!A2244,"")</f>
        <v/>
      </c>
      <c r="C2244">
        <f>IF('EIA Imports'!$E2244=$A$1,'EIA Imports'!C2244,"")</f>
        <v/>
      </c>
      <c r="D2244">
        <f>IF('EIA Imports'!$E2244=$A$1,'EIA Imports'!D2244,"")</f>
        <v/>
      </c>
    </row>
    <row r="2245" spans="1:4">
      <c r="A2245">
        <f>IF('EIA Imports'!$E2245=$A$1,'EIA Imports'!A2245,"")</f>
        <v/>
      </c>
      <c r="C2245">
        <f>IF('EIA Imports'!$E2245=$A$1,'EIA Imports'!C2245,"")</f>
        <v/>
      </c>
      <c r="D2245">
        <f>IF('EIA Imports'!$E2245=$A$1,'EIA Imports'!D2245,"")</f>
        <v/>
      </c>
    </row>
    <row r="2246" spans="1:4">
      <c r="A2246">
        <f>IF('EIA Imports'!$E2246=$A$1,'EIA Imports'!A2246,"")</f>
        <v/>
      </c>
      <c r="C2246">
        <f>IF('EIA Imports'!$E2246=$A$1,'EIA Imports'!C2246,"")</f>
        <v/>
      </c>
      <c r="D2246">
        <f>IF('EIA Imports'!$E2246=$A$1,'EIA Imports'!D2246,"")</f>
        <v/>
      </c>
    </row>
    <row r="2247" spans="1:4">
      <c r="A2247">
        <f>IF('EIA Imports'!$E2247=$A$1,'EIA Imports'!A2247,"")</f>
        <v/>
      </c>
      <c r="C2247">
        <f>IF('EIA Imports'!$E2247=$A$1,'EIA Imports'!C2247,"")</f>
        <v/>
      </c>
      <c r="D2247">
        <f>IF('EIA Imports'!$E2247=$A$1,'EIA Imports'!D2247,"")</f>
        <v/>
      </c>
    </row>
    <row r="2248" spans="1:4">
      <c r="A2248">
        <f>IF('EIA Imports'!$E2248=$A$1,'EIA Imports'!A2248,"")</f>
        <v/>
      </c>
      <c r="C2248">
        <f>IF('EIA Imports'!$E2248=$A$1,'EIA Imports'!C2248,"")</f>
        <v/>
      </c>
      <c r="D2248">
        <f>IF('EIA Imports'!$E2248=$A$1,'EIA Imports'!D2248,"")</f>
        <v/>
      </c>
    </row>
    <row r="2249" spans="1:4">
      <c r="A2249">
        <f>IF('EIA Imports'!$E2249=$A$1,'EIA Imports'!A2249,"")</f>
        <v/>
      </c>
      <c r="C2249">
        <f>IF('EIA Imports'!$E2249=$A$1,'EIA Imports'!C2249,"")</f>
        <v/>
      </c>
      <c r="D2249">
        <f>IF('EIA Imports'!$E2249=$A$1,'EIA Imports'!D2249,"")</f>
        <v/>
      </c>
    </row>
    <row r="2250" spans="1:4">
      <c r="A2250">
        <f>IF('EIA Imports'!$E2250=$A$1,'EIA Imports'!A2250,"")</f>
        <v/>
      </c>
      <c r="C2250">
        <f>IF('EIA Imports'!$E2250=$A$1,'EIA Imports'!C2250,"")</f>
        <v/>
      </c>
      <c r="D2250">
        <f>IF('EIA Imports'!$E2250=$A$1,'EIA Imports'!D2250,"")</f>
        <v/>
      </c>
    </row>
    <row r="2251" spans="1:4">
      <c r="A2251">
        <f>IF('EIA Imports'!$E2251=$A$1,'EIA Imports'!A2251,"")</f>
        <v/>
      </c>
      <c r="C2251">
        <f>IF('EIA Imports'!$E2251=$A$1,'EIA Imports'!C2251,"")</f>
        <v/>
      </c>
      <c r="D2251">
        <f>IF('EIA Imports'!$E2251=$A$1,'EIA Imports'!D2251,"")</f>
        <v/>
      </c>
    </row>
    <row r="2252" spans="1:4">
      <c r="A2252">
        <f>IF('EIA Imports'!$E2252=$A$1,'EIA Imports'!A2252,"")</f>
        <v/>
      </c>
      <c r="C2252">
        <f>IF('EIA Imports'!$E2252=$A$1,'EIA Imports'!C2252,"")</f>
        <v/>
      </c>
      <c r="D2252">
        <f>IF('EIA Imports'!$E2252=$A$1,'EIA Imports'!D2252,"")</f>
        <v/>
      </c>
    </row>
    <row r="2253" spans="1:4">
      <c r="A2253">
        <f>IF('EIA Imports'!$E2253=$A$1,'EIA Imports'!A2253,"")</f>
        <v/>
      </c>
      <c r="C2253">
        <f>IF('EIA Imports'!$E2253=$A$1,'EIA Imports'!C2253,"")</f>
        <v/>
      </c>
      <c r="D2253">
        <f>IF('EIA Imports'!$E2253=$A$1,'EIA Imports'!D2253,"")</f>
        <v/>
      </c>
    </row>
    <row r="2254" spans="1:4">
      <c r="A2254">
        <f>IF('EIA Imports'!$E2254=$A$1,'EIA Imports'!A2254,"")</f>
        <v/>
      </c>
      <c r="C2254">
        <f>IF('EIA Imports'!$E2254=$A$1,'EIA Imports'!C2254,"")</f>
        <v/>
      </c>
      <c r="D2254">
        <f>IF('EIA Imports'!$E2254=$A$1,'EIA Imports'!D2254,"")</f>
        <v/>
      </c>
    </row>
    <row r="2255" spans="1:4">
      <c r="A2255">
        <f>IF('EIA Imports'!$E2255=$A$1,'EIA Imports'!A2255,"")</f>
        <v/>
      </c>
      <c r="C2255">
        <f>IF('EIA Imports'!$E2255=$A$1,'EIA Imports'!C2255,"")</f>
        <v/>
      </c>
      <c r="D2255">
        <f>IF('EIA Imports'!$E2255=$A$1,'EIA Imports'!D2255,"")</f>
        <v/>
      </c>
    </row>
    <row r="2256" spans="1:4">
      <c r="A2256">
        <f>IF('EIA Imports'!$E2256=$A$1,'EIA Imports'!A2256,"")</f>
        <v/>
      </c>
      <c r="C2256">
        <f>IF('EIA Imports'!$E2256=$A$1,'EIA Imports'!C2256,"")</f>
        <v/>
      </c>
      <c r="D2256">
        <f>IF('EIA Imports'!$E2256=$A$1,'EIA Imports'!D2256,"")</f>
        <v/>
      </c>
    </row>
    <row r="2257" spans="1:4">
      <c r="A2257">
        <f>IF('EIA Imports'!$E2257=$A$1,'EIA Imports'!A2257,"")</f>
        <v/>
      </c>
      <c r="C2257">
        <f>IF('EIA Imports'!$E2257=$A$1,'EIA Imports'!C2257,"")</f>
        <v/>
      </c>
      <c r="D2257">
        <f>IF('EIA Imports'!$E2257=$A$1,'EIA Imports'!D2257,"")</f>
        <v/>
      </c>
    </row>
    <row r="2258" spans="1:4">
      <c r="A2258">
        <f>IF('EIA Imports'!$E2258=$A$1,'EIA Imports'!A2258,"")</f>
        <v/>
      </c>
      <c r="C2258">
        <f>IF('EIA Imports'!$E2258=$A$1,'EIA Imports'!C2258,"")</f>
        <v/>
      </c>
      <c r="D2258">
        <f>IF('EIA Imports'!$E2258=$A$1,'EIA Imports'!D2258,"")</f>
        <v/>
      </c>
    </row>
    <row r="2259" spans="1:4">
      <c r="A2259">
        <f>IF('EIA Imports'!$E2259=$A$1,'EIA Imports'!A2259,"")</f>
        <v/>
      </c>
      <c r="C2259">
        <f>IF('EIA Imports'!$E2259=$A$1,'EIA Imports'!C2259,"")</f>
        <v/>
      </c>
      <c r="D2259">
        <f>IF('EIA Imports'!$E2259=$A$1,'EIA Imports'!D2259,"")</f>
        <v/>
      </c>
    </row>
    <row r="2260" spans="1:4">
      <c r="A2260">
        <f>IF('EIA Imports'!$E2260=$A$1,'EIA Imports'!A2260,"")</f>
        <v/>
      </c>
      <c r="C2260">
        <f>IF('EIA Imports'!$E2260=$A$1,'EIA Imports'!C2260,"")</f>
        <v/>
      </c>
      <c r="D2260">
        <f>IF('EIA Imports'!$E2260=$A$1,'EIA Imports'!D2260,"")</f>
        <v/>
      </c>
    </row>
    <row r="2261" spans="1:4">
      <c r="A2261">
        <f>IF('EIA Imports'!$E2261=$A$1,'EIA Imports'!A2261,"")</f>
        <v/>
      </c>
      <c r="C2261">
        <f>IF('EIA Imports'!$E2261=$A$1,'EIA Imports'!C2261,"")</f>
        <v/>
      </c>
      <c r="D2261">
        <f>IF('EIA Imports'!$E2261=$A$1,'EIA Imports'!D2261,"")</f>
        <v/>
      </c>
    </row>
    <row r="2262" spans="1:4">
      <c r="A2262">
        <f>IF('EIA Imports'!$E2262=$A$1,'EIA Imports'!A2262,"")</f>
        <v/>
      </c>
      <c r="C2262">
        <f>IF('EIA Imports'!$E2262=$A$1,'EIA Imports'!C2262,"")</f>
        <v/>
      </c>
      <c r="D2262">
        <f>IF('EIA Imports'!$E2262=$A$1,'EIA Imports'!D2262,"")</f>
        <v/>
      </c>
    </row>
    <row r="2263" spans="1:4">
      <c r="A2263">
        <f>IF('EIA Imports'!$E2263=$A$1,'EIA Imports'!A2263,"")</f>
        <v/>
      </c>
      <c r="C2263">
        <f>IF('EIA Imports'!$E2263=$A$1,'EIA Imports'!C2263,"")</f>
        <v/>
      </c>
      <c r="D2263">
        <f>IF('EIA Imports'!$E2263=$A$1,'EIA Imports'!D2263,"")</f>
        <v/>
      </c>
    </row>
    <row r="2264" spans="1:4">
      <c r="A2264">
        <f>IF('EIA Imports'!$E2264=$A$1,'EIA Imports'!A2264,"")</f>
        <v/>
      </c>
      <c r="C2264">
        <f>IF('EIA Imports'!$E2264=$A$1,'EIA Imports'!C2264,"")</f>
        <v/>
      </c>
      <c r="D2264">
        <f>IF('EIA Imports'!$E2264=$A$1,'EIA Imports'!D2264,"")</f>
        <v/>
      </c>
    </row>
    <row r="2265" spans="1:4">
      <c r="A2265">
        <f>IF('EIA Imports'!$E2265=$A$1,'EIA Imports'!A2265,"")</f>
        <v/>
      </c>
      <c r="C2265">
        <f>IF('EIA Imports'!$E2265=$A$1,'EIA Imports'!C2265,"")</f>
        <v/>
      </c>
      <c r="D2265">
        <f>IF('EIA Imports'!$E2265=$A$1,'EIA Imports'!D2265,"")</f>
        <v/>
      </c>
    </row>
    <row r="2266" spans="1:4">
      <c r="A2266">
        <f>IF('EIA Imports'!$E2266=$A$1,'EIA Imports'!A2266,"")</f>
        <v/>
      </c>
      <c r="C2266">
        <f>IF('EIA Imports'!$E2266=$A$1,'EIA Imports'!C2266,"")</f>
        <v/>
      </c>
      <c r="D2266">
        <f>IF('EIA Imports'!$E2266=$A$1,'EIA Imports'!D2266,"")</f>
        <v/>
      </c>
    </row>
    <row r="2267" spans="1:4">
      <c r="A2267">
        <f>IF('EIA Imports'!$E2267=$A$1,'EIA Imports'!A2267,"")</f>
        <v/>
      </c>
      <c r="C2267">
        <f>IF('EIA Imports'!$E2267=$A$1,'EIA Imports'!C2267,"")</f>
        <v/>
      </c>
      <c r="D2267">
        <f>IF('EIA Imports'!$E2267=$A$1,'EIA Imports'!D2267,"")</f>
        <v/>
      </c>
    </row>
    <row r="2268" spans="1:4">
      <c r="A2268">
        <f>IF('EIA Imports'!$E2268=$A$1,'EIA Imports'!A2268,"")</f>
        <v/>
      </c>
      <c r="C2268">
        <f>IF('EIA Imports'!$E2268=$A$1,'EIA Imports'!C2268,"")</f>
        <v/>
      </c>
      <c r="D2268">
        <f>IF('EIA Imports'!$E2268=$A$1,'EIA Imports'!D2268,"")</f>
        <v/>
      </c>
    </row>
    <row r="2269" spans="1:4">
      <c r="A2269">
        <f>IF('EIA Imports'!$E2269=$A$1,'EIA Imports'!A2269,"")</f>
        <v/>
      </c>
      <c r="C2269">
        <f>IF('EIA Imports'!$E2269=$A$1,'EIA Imports'!C2269,"")</f>
        <v/>
      </c>
      <c r="D2269">
        <f>IF('EIA Imports'!$E2269=$A$1,'EIA Imports'!D2269,"")</f>
        <v/>
      </c>
    </row>
    <row r="2270" spans="1:4">
      <c r="A2270">
        <f>IF('EIA Imports'!$E2270=$A$1,'EIA Imports'!A2270,"")</f>
        <v/>
      </c>
      <c r="C2270">
        <f>IF('EIA Imports'!$E2270=$A$1,'EIA Imports'!C2270,"")</f>
        <v/>
      </c>
      <c r="D2270">
        <f>IF('EIA Imports'!$E2270=$A$1,'EIA Imports'!D2270,"")</f>
        <v/>
      </c>
    </row>
    <row r="2271" spans="1:4">
      <c r="A2271">
        <f>IF('EIA Imports'!$E2271=$A$1,'EIA Imports'!A2271,"")</f>
        <v/>
      </c>
      <c r="C2271">
        <f>IF('EIA Imports'!$E2271=$A$1,'EIA Imports'!C2271,"")</f>
        <v/>
      </c>
      <c r="D2271">
        <f>IF('EIA Imports'!$E2271=$A$1,'EIA Imports'!D2271,"")</f>
        <v/>
      </c>
    </row>
    <row r="2272" spans="1:4">
      <c r="A2272">
        <f>IF('EIA Imports'!$E2272=$A$1,'EIA Imports'!A2272,"")</f>
        <v/>
      </c>
      <c r="C2272">
        <f>IF('EIA Imports'!$E2272=$A$1,'EIA Imports'!C2272,"")</f>
        <v/>
      </c>
      <c r="D2272">
        <f>IF('EIA Imports'!$E2272=$A$1,'EIA Imports'!D2272,"")</f>
        <v/>
      </c>
    </row>
    <row r="2273" spans="1:4">
      <c r="A2273">
        <f>IF('EIA Imports'!$E2273=$A$1,'EIA Imports'!A2273,"")</f>
        <v/>
      </c>
      <c r="C2273">
        <f>IF('EIA Imports'!$E2273=$A$1,'EIA Imports'!C2273,"")</f>
        <v/>
      </c>
      <c r="D2273">
        <f>IF('EIA Imports'!$E2273=$A$1,'EIA Imports'!D2273,"")</f>
        <v/>
      </c>
    </row>
    <row r="2274" spans="1:4">
      <c r="A2274">
        <f>IF('EIA Imports'!$E2274=$A$1,'EIA Imports'!A2274,"")</f>
        <v/>
      </c>
      <c r="C2274">
        <f>IF('EIA Imports'!$E2274=$A$1,'EIA Imports'!C2274,"")</f>
        <v/>
      </c>
      <c r="D2274">
        <f>IF('EIA Imports'!$E2274=$A$1,'EIA Imports'!D2274,"")</f>
        <v/>
      </c>
    </row>
    <row r="2275" spans="1:4">
      <c r="A2275">
        <f>IF('EIA Imports'!$E2275=$A$1,'EIA Imports'!A2275,"")</f>
        <v/>
      </c>
      <c r="C2275">
        <f>IF('EIA Imports'!$E2275=$A$1,'EIA Imports'!C2275,"")</f>
        <v/>
      </c>
      <c r="D2275">
        <f>IF('EIA Imports'!$E2275=$A$1,'EIA Imports'!D2275,"")</f>
        <v/>
      </c>
    </row>
    <row r="2276" spans="1:4">
      <c r="A2276">
        <f>IF('EIA Imports'!$E2276=$A$1,'EIA Imports'!A2276,"")</f>
        <v/>
      </c>
      <c r="C2276">
        <f>IF('EIA Imports'!$E2276=$A$1,'EIA Imports'!C2276,"")</f>
        <v/>
      </c>
      <c r="D2276">
        <f>IF('EIA Imports'!$E2276=$A$1,'EIA Imports'!D2276,"")</f>
        <v/>
      </c>
    </row>
    <row r="2277" spans="1:4">
      <c r="A2277">
        <f>IF('EIA Imports'!$E2277=$A$1,'EIA Imports'!A2277,"")</f>
        <v/>
      </c>
      <c r="C2277">
        <f>IF('EIA Imports'!$E2277=$A$1,'EIA Imports'!C2277,"")</f>
        <v/>
      </c>
      <c r="D2277">
        <f>IF('EIA Imports'!$E2277=$A$1,'EIA Imports'!D2277,"")</f>
        <v/>
      </c>
    </row>
    <row r="2278" spans="1:4">
      <c r="A2278">
        <f>IF('EIA Imports'!$E2278=$A$1,'EIA Imports'!A2278,"")</f>
        <v/>
      </c>
      <c r="C2278">
        <f>IF('EIA Imports'!$E2278=$A$1,'EIA Imports'!C2278,"")</f>
        <v/>
      </c>
      <c r="D2278">
        <f>IF('EIA Imports'!$E2278=$A$1,'EIA Imports'!D2278,"")</f>
        <v/>
      </c>
    </row>
    <row r="2279" spans="1:4">
      <c r="A2279">
        <f>IF('EIA Imports'!$E2279=$A$1,'EIA Imports'!A2279,"")</f>
        <v/>
      </c>
      <c r="C2279">
        <f>IF('EIA Imports'!$E2279=$A$1,'EIA Imports'!C2279,"")</f>
        <v/>
      </c>
      <c r="D2279">
        <f>IF('EIA Imports'!$E2279=$A$1,'EIA Imports'!D2279,"")</f>
        <v/>
      </c>
    </row>
    <row r="2280" spans="1:4">
      <c r="A2280">
        <f>IF('EIA Imports'!$E2280=$A$1,'EIA Imports'!A2280,"")</f>
        <v/>
      </c>
      <c r="C2280">
        <f>IF('EIA Imports'!$E2280=$A$1,'EIA Imports'!C2280,"")</f>
        <v/>
      </c>
      <c r="D2280">
        <f>IF('EIA Imports'!$E2280=$A$1,'EIA Imports'!D2280,"")</f>
        <v/>
      </c>
    </row>
    <row r="2281" spans="1:4">
      <c r="A2281">
        <f>IF('EIA Imports'!$E2281=$A$1,'EIA Imports'!A2281,"")</f>
        <v/>
      </c>
      <c r="C2281">
        <f>IF('EIA Imports'!$E2281=$A$1,'EIA Imports'!C2281,"")</f>
        <v/>
      </c>
      <c r="D2281">
        <f>IF('EIA Imports'!$E2281=$A$1,'EIA Imports'!D2281,"")</f>
        <v/>
      </c>
    </row>
    <row r="2282" spans="1:4">
      <c r="A2282">
        <f>IF('EIA Imports'!$E2282=$A$1,'EIA Imports'!A2282,"")</f>
        <v/>
      </c>
      <c r="C2282">
        <f>IF('EIA Imports'!$E2282=$A$1,'EIA Imports'!C2282,"")</f>
        <v/>
      </c>
      <c r="D2282">
        <f>IF('EIA Imports'!$E2282=$A$1,'EIA Imports'!D2282,"")</f>
        <v/>
      </c>
    </row>
    <row r="2283" spans="1:4">
      <c r="A2283">
        <f>IF('EIA Imports'!$E2283=$A$1,'EIA Imports'!A2283,"")</f>
        <v/>
      </c>
      <c r="C2283">
        <f>IF('EIA Imports'!$E2283=$A$1,'EIA Imports'!C2283,"")</f>
        <v/>
      </c>
      <c r="D2283">
        <f>IF('EIA Imports'!$E2283=$A$1,'EIA Imports'!D2283,"")</f>
        <v/>
      </c>
    </row>
    <row r="2284" spans="1:4">
      <c r="A2284">
        <f>IF('EIA Imports'!$E2284=$A$1,'EIA Imports'!A2284,"")</f>
        <v/>
      </c>
      <c r="C2284">
        <f>IF('EIA Imports'!$E2284=$A$1,'EIA Imports'!C2284,"")</f>
        <v/>
      </c>
      <c r="D2284">
        <f>IF('EIA Imports'!$E2284=$A$1,'EIA Imports'!D2284,"")</f>
        <v/>
      </c>
    </row>
    <row r="2285" spans="1:4">
      <c r="A2285">
        <f>IF('EIA Imports'!$E2285=$A$1,'EIA Imports'!A2285,"")</f>
        <v/>
      </c>
      <c r="C2285">
        <f>IF('EIA Imports'!$E2285=$A$1,'EIA Imports'!C2285,"")</f>
        <v/>
      </c>
      <c r="D2285">
        <f>IF('EIA Imports'!$E2285=$A$1,'EIA Imports'!D2285,"")</f>
        <v/>
      </c>
    </row>
    <row r="2286" spans="1:4">
      <c r="A2286">
        <f>IF('EIA Imports'!$E2286=$A$1,'EIA Imports'!A2286,"")</f>
        <v/>
      </c>
      <c r="C2286">
        <f>IF('EIA Imports'!$E2286=$A$1,'EIA Imports'!C2286,"")</f>
        <v/>
      </c>
      <c r="D2286">
        <f>IF('EIA Imports'!$E2286=$A$1,'EIA Imports'!D2286,"")</f>
        <v/>
      </c>
    </row>
    <row r="2287" spans="1:4">
      <c r="A2287">
        <f>IF('EIA Imports'!$E2287=$A$1,'EIA Imports'!A2287,"")</f>
        <v/>
      </c>
      <c r="C2287">
        <f>IF('EIA Imports'!$E2287=$A$1,'EIA Imports'!C2287,"")</f>
        <v/>
      </c>
      <c r="D2287">
        <f>IF('EIA Imports'!$E2287=$A$1,'EIA Imports'!D2287,"")</f>
        <v/>
      </c>
    </row>
    <row r="2288" spans="1:4">
      <c r="A2288">
        <f>IF('EIA Imports'!$E2288=$A$1,'EIA Imports'!A2288,"")</f>
        <v/>
      </c>
      <c r="C2288">
        <f>IF('EIA Imports'!$E2288=$A$1,'EIA Imports'!C2288,"")</f>
        <v/>
      </c>
      <c r="D2288">
        <f>IF('EIA Imports'!$E2288=$A$1,'EIA Imports'!D2288,"")</f>
        <v/>
      </c>
    </row>
    <row r="2289" spans="1:4">
      <c r="A2289">
        <f>IF('EIA Imports'!$E2289=$A$1,'EIA Imports'!A2289,"")</f>
        <v/>
      </c>
      <c r="C2289">
        <f>IF('EIA Imports'!$E2289=$A$1,'EIA Imports'!C2289,"")</f>
        <v/>
      </c>
      <c r="D2289">
        <f>IF('EIA Imports'!$E2289=$A$1,'EIA Imports'!D2289,"")</f>
        <v/>
      </c>
    </row>
    <row r="2290" spans="1:4">
      <c r="A2290">
        <f>IF('EIA Imports'!$E2290=$A$1,'EIA Imports'!A2290,"")</f>
        <v/>
      </c>
      <c r="C2290">
        <f>IF('EIA Imports'!$E2290=$A$1,'EIA Imports'!C2290,"")</f>
        <v/>
      </c>
      <c r="D2290">
        <f>IF('EIA Imports'!$E2290=$A$1,'EIA Imports'!D2290,"")</f>
        <v/>
      </c>
    </row>
    <row r="2291" spans="1:4">
      <c r="A2291">
        <f>IF('EIA Imports'!$E2291=$A$1,'EIA Imports'!A2291,"")</f>
        <v/>
      </c>
      <c r="C2291">
        <f>IF('EIA Imports'!$E2291=$A$1,'EIA Imports'!C2291,"")</f>
        <v/>
      </c>
      <c r="D2291">
        <f>IF('EIA Imports'!$E2291=$A$1,'EIA Imports'!D2291,"")</f>
        <v/>
      </c>
    </row>
    <row r="2292" spans="1:4">
      <c r="A2292">
        <f>IF('EIA Imports'!$E2292=$A$1,'EIA Imports'!A2292,"")</f>
        <v/>
      </c>
      <c r="C2292">
        <f>IF('EIA Imports'!$E2292=$A$1,'EIA Imports'!C2292,"")</f>
        <v/>
      </c>
      <c r="D2292">
        <f>IF('EIA Imports'!$E2292=$A$1,'EIA Imports'!D2292,"")</f>
        <v/>
      </c>
    </row>
    <row r="2293" spans="1:4">
      <c r="A2293">
        <f>IF('EIA Imports'!$E2293=$A$1,'EIA Imports'!A2293,"")</f>
        <v/>
      </c>
      <c r="C2293">
        <f>IF('EIA Imports'!$E2293=$A$1,'EIA Imports'!C2293,"")</f>
        <v/>
      </c>
      <c r="D2293">
        <f>IF('EIA Imports'!$E2293=$A$1,'EIA Imports'!D2293,"")</f>
        <v/>
      </c>
    </row>
    <row r="2294" spans="1:4">
      <c r="A2294">
        <f>IF('EIA Imports'!$E2294=$A$1,'EIA Imports'!A2294,"")</f>
        <v/>
      </c>
      <c r="C2294">
        <f>IF('EIA Imports'!$E2294=$A$1,'EIA Imports'!C2294,"")</f>
        <v/>
      </c>
      <c r="D2294">
        <f>IF('EIA Imports'!$E2294=$A$1,'EIA Imports'!D2294,"")</f>
        <v/>
      </c>
    </row>
    <row r="2295" spans="1:4">
      <c r="A2295">
        <f>IF('EIA Imports'!$E2295=$A$1,'EIA Imports'!A2295,"")</f>
        <v/>
      </c>
      <c r="C2295">
        <f>IF('EIA Imports'!$E2295=$A$1,'EIA Imports'!C2295,"")</f>
        <v/>
      </c>
      <c r="D2295">
        <f>IF('EIA Imports'!$E2295=$A$1,'EIA Imports'!D2295,"")</f>
        <v/>
      </c>
    </row>
    <row r="2296" spans="1:4">
      <c r="A2296">
        <f>IF('EIA Imports'!$E2296=$A$1,'EIA Imports'!A2296,"")</f>
        <v/>
      </c>
      <c r="C2296">
        <f>IF('EIA Imports'!$E2296=$A$1,'EIA Imports'!C2296,"")</f>
        <v/>
      </c>
      <c r="D2296">
        <f>IF('EIA Imports'!$E2296=$A$1,'EIA Imports'!D2296,"")</f>
        <v/>
      </c>
    </row>
    <row r="2297" spans="1:4">
      <c r="A2297">
        <f>IF('EIA Imports'!$E2297=$A$1,'EIA Imports'!A2297,"")</f>
        <v/>
      </c>
      <c r="C2297">
        <f>IF('EIA Imports'!$E2297=$A$1,'EIA Imports'!C2297,"")</f>
        <v/>
      </c>
      <c r="D2297">
        <f>IF('EIA Imports'!$E2297=$A$1,'EIA Imports'!D2297,"")</f>
        <v/>
      </c>
    </row>
    <row r="2298" spans="1:4">
      <c r="A2298">
        <f>IF('EIA Imports'!$E2298=$A$1,'EIA Imports'!A2298,"")</f>
        <v/>
      </c>
      <c r="C2298">
        <f>IF('EIA Imports'!$E2298=$A$1,'EIA Imports'!C2298,"")</f>
        <v/>
      </c>
      <c r="D2298">
        <f>IF('EIA Imports'!$E2298=$A$1,'EIA Imports'!D2298,"")</f>
        <v/>
      </c>
    </row>
    <row r="2299" spans="1:4">
      <c r="A2299">
        <f>IF('EIA Imports'!$E2299=$A$1,'EIA Imports'!A2299,"")</f>
        <v/>
      </c>
      <c r="C2299">
        <f>IF('EIA Imports'!$E2299=$A$1,'EIA Imports'!C2299,"")</f>
        <v/>
      </c>
      <c r="D2299">
        <f>IF('EIA Imports'!$E2299=$A$1,'EIA Imports'!D2299,"")</f>
        <v/>
      </c>
    </row>
    <row r="2300" spans="1:4">
      <c r="A2300">
        <f>IF('EIA Imports'!$E2300=$A$1,'EIA Imports'!A2300,"")</f>
        <v/>
      </c>
      <c r="C2300">
        <f>IF('EIA Imports'!$E2300=$A$1,'EIA Imports'!C2300,"")</f>
        <v/>
      </c>
      <c r="D2300">
        <f>IF('EIA Imports'!$E2300=$A$1,'EIA Imports'!D2300,"")</f>
        <v/>
      </c>
    </row>
    <row r="2301" spans="1:4">
      <c r="A2301">
        <f>IF('EIA Imports'!$E2301=$A$1,'EIA Imports'!A2301,"")</f>
        <v/>
      </c>
      <c r="C2301">
        <f>IF('EIA Imports'!$E2301=$A$1,'EIA Imports'!C2301,"")</f>
        <v/>
      </c>
      <c r="D2301">
        <f>IF('EIA Imports'!$E2301=$A$1,'EIA Imports'!D2301,"")</f>
        <v/>
      </c>
    </row>
    <row r="2302" spans="1:4">
      <c r="A2302">
        <f>IF('EIA Imports'!$E2302=$A$1,'EIA Imports'!A2302,"")</f>
        <v/>
      </c>
      <c r="C2302">
        <f>IF('EIA Imports'!$E2302=$A$1,'EIA Imports'!C2302,"")</f>
        <v/>
      </c>
      <c r="D2302">
        <f>IF('EIA Imports'!$E2302=$A$1,'EIA Imports'!D2302,"")</f>
        <v/>
      </c>
    </row>
    <row r="2303" spans="1:4">
      <c r="A2303">
        <f>IF('EIA Imports'!$E2303=$A$1,'EIA Imports'!A2303,"")</f>
        <v/>
      </c>
      <c r="C2303">
        <f>IF('EIA Imports'!$E2303=$A$1,'EIA Imports'!C2303,"")</f>
        <v/>
      </c>
      <c r="D2303">
        <f>IF('EIA Imports'!$E2303=$A$1,'EIA Imports'!D2303,"")</f>
        <v/>
      </c>
    </row>
    <row r="2304" spans="1:4">
      <c r="A2304">
        <f>IF('EIA Imports'!$E2304=$A$1,'EIA Imports'!A2304,"")</f>
        <v/>
      </c>
      <c r="C2304">
        <f>IF('EIA Imports'!$E2304=$A$1,'EIA Imports'!C2304,"")</f>
        <v/>
      </c>
      <c r="D2304">
        <f>IF('EIA Imports'!$E2304=$A$1,'EIA Imports'!D2304,"")</f>
        <v/>
      </c>
    </row>
    <row r="2305" spans="1:4">
      <c r="A2305">
        <f>IF('EIA Imports'!$E2305=$A$1,'EIA Imports'!A2305,"")</f>
        <v/>
      </c>
      <c r="C2305">
        <f>IF('EIA Imports'!$E2305=$A$1,'EIA Imports'!C2305,"")</f>
        <v/>
      </c>
      <c r="D2305">
        <f>IF('EIA Imports'!$E2305=$A$1,'EIA Imports'!D2305,"")</f>
        <v/>
      </c>
    </row>
    <row r="2306" spans="1:4">
      <c r="A2306">
        <f>IF('EIA Imports'!$E2306=$A$1,'EIA Imports'!A2306,"")</f>
        <v/>
      </c>
      <c r="C2306">
        <f>IF('EIA Imports'!$E2306=$A$1,'EIA Imports'!C2306,"")</f>
        <v/>
      </c>
      <c r="D2306">
        <f>IF('EIA Imports'!$E2306=$A$1,'EIA Imports'!D2306,"")</f>
        <v/>
      </c>
    </row>
    <row r="2307" spans="1:4">
      <c r="A2307">
        <f>IF('EIA Imports'!$E2307=$A$1,'EIA Imports'!A2307,"")</f>
        <v/>
      </c>
      <c r="C2307">
        <f>IF('EIA Imports'!$E2307=$A$1,'EIA Imports'!C2307,"")</f>
        <v/>
      </c>
      <c r="D2307">
        <f>IF('EIA Imports'!$E2307=$A$1,'EIA Imports'!D2307,"")</f>
        <v/>
      </c>
    </row>
    <row r="2308" spans="1:4">
      <c r="A2308">
        <f>IF('EIA Imports'!$E2308=$A$1,'EIA Imports'!A2308,"")</f>
        <v/>
      </c>
      <c r="C2308">
        <f>IF('EIA Imports'!$E2308=$A$1,'EIA Imports'!C2308,"")</f>
        <v/>
      </c>
      <c r="D2308">
        <f>IF('EIA Imports'!$E2308=$A$1,'EIA Imports'!D2308,"")</f>
        <v/>
      </c>
    </row>
    <row r="2309" spans="1:4">
      <c r="A2309">
        <f>IF('EIA Imports'!$E2309=$A$1,'EIA Imports'!A2309,"")</f>
        <v/>
      </c>
      <c r="C2309">
        <f>IF('EIA Imports'!$E2309=$A$1,'EIA Imports'!C2309,"")</f>
        <v/>
      </c>
      <c r="D2309">
        <f>IF('EIA Imports'!$E2309=$A$1,'EIA Imports'!D2309,"")</f>
        <v/>
      </c>
    </row>
    <row r="2310" spans="1:4">
      <c r="A2310">
        <f>IF('EIA Imports'!$E2310=$A$1,'EIA Imports'!A2310,"")</f>
        <v/>
      </c>
      <c r="C2310">
        <f>IF('EIA Imports'!$E2310=$A$1,'EIA Imports'!C2310,"")</f>
        <v/>
      </c>
      <c r="D2310">
        <f>IF('EIA Imports'!$E2310=$A$1,'EIA Imports'!D2310,"")</f>
        <v/>
      </c>
    </row>
    <row r="2311" spans="1:4">
      <c r="A2311">
        <f>IF('EIA Imports'!$E2311=$A$1,'EIA Imports'!A2311,"")</f>
        <v/>
      </c>
      <c r="C2311">
        <f>IF('EIA Imports'!$E2311=$A$1,'EIA Imports'!C2311,"")</f>
        <v/>
      </c>
      <c r="D2311">
        <f>IF('EIA Imports'!$E2311=$A$1,'EIA Imports'!D2311,"")</f>
        <v/>
      </c>
    </row>
    <row r="2312" spans="1:4">
      <c r="A2312">
        <f>IF('EIA Imports'!$E2312=$A$1,'EIA Imports'!A2312,"")</f>
        <v/>
      </c>
      <c r="C2312">
        <f>IF('EIA Imports'!$E2312=$A$1,'EIA Imports'!C2312,"")</f>
        <v/>
      </c>
      <c r="D2312">
        <f>IF('EIA Imports'!$E2312=$A$1,'EIA Imports'!D2312,"")</f>
        <v/>
      </c>
    </row>
    <row r="2313" spans="1:4">
      <c r="A2313">
        <f>IF('EIA Imports'!$E2313=$A$1,'EIA Imports'!A2313,"")</f>
        <v/>
      </c>
      <c r="C2313">
        <f>IF('EIA Imports'!$E2313=$A$1,'EIA Imports'!C2313,"")</f>
        <v/>
      </c>
      <c r="D2313">
        <f>IF('EIA Imports'!$E2313=$A$1,'EIA Imports'!D2313,"")</f>
        <v/>
      </c>
    </row>
    <row r="2314" spans="1:4">
      <c r="A2314">
        <f>IF('EIA Imports'!$E2314=$A$1,'EIA Imports'!A2314,"")</f>
        <v/>
      </c>
      <c r="C2314">
        <f>IF('EIA Imports'!$E2314=$A$1,'EIA Imports'!C2314,"")</f>
        <v/>
      </c>
      <c r="D2314">
        <f>IF('EIA Imports'!$E2314=$A$1,'EIA Imports'!D2314,"")</f>
        <v/>
      </c>
    </row>
    <row r="2315" spans="1:4">
      <c r="A2315">
        <f>IF('EIA Imports'!$E2315=$A$1,'EIA Imports'!A2315,"")</f>
        <v/>
      </c>
      <c r="C2315">
        <f>IF('EIA Imports'!$E2315=$A$1,'EIA Imports'!C2315,"")</f>
        <v/>
      </c>
      <c r="D2315">
        <f>IF('EIA Imports'!$E2315=$A$1,'EIA Imports'!D2315,"")</f>
        <v/>
      </c>
    </row>
    <row r="2316" spans="1:4">
      <c r="A2316">
        <f>IF('EIA Imports'!$E2316=$A$1,'EIA Imports'!A2316,"")</f>
        <v/>
      </c>
      <c r="C2316">
        <f>IF('EIA Imports'!$E2316=$A$1,'EIA Imports'!C2316,"")</f>
        <v/>
      </c>
      <c r="D2316">
        <f>IF('EIA Imports'!$E2316=$A$1,'EIA Imports'!D2316,"")</f>
        <v/>
      </c>
    </row>
    <row r="2317" spans="1:4">
      <c r="A2317">
        <f>IF('EIA Imports'!$E2317=$A$1,'EIA Imports'!A2317,"")</f>
        <v/>
      </c>
      <c r="C2317">
        <f>IF('EIA Imports'!$E2317=$A$1,'EIA Imports'!C2317,"")</f>
        <v/>
      </c>
      <c r="D2317">
        <f>IF('EIA Imports'!$E2317=$A$1,'EIA Imports'!D2317,"")</f>
        <v/>
      </c>
    </row>
    <row r="2318" spans="1:4">
      <c r="A2318">
        <f>IF('EIA Imports'!$E2318=$A$1,'EIA Imports'!A2318,"")</f>
        <v/>
      </c>
      <c r="C2318">
        <f>IF('EIA Imports'!$E2318=$A$1,'EIA Imports'!C2318,"")</f>
        <v/>
      </c>
      <c r="D2318">
        <f>IF('EIA Imports'!$E2318=$A$1,'EIA Imports'!D2318,"")</f>
        <v/>
      </c>
    </row>
    <row r="2319" spans="1:4">
      <c r="A2319">
        <f>IF('EIA Imports'!$E2319=$A$1,'EIA Imports'!A2319,"")</f>
        <v/>
      </c>
      <c r="C2319">
        <f>IF('EIA Imports'!$E2319=$A$1,'EIA Imports'!C2319,"")</f>
        <v/>
      </c>
      <c r="D2319">
        <f>IF('EIA Imports'!$E2319=$A$1,'EIA Imports'!D2319,"")</f>
        <v/>
      </c>
    </row>
    <row r="2320" spans="1:4">
      <c r="A2320">
        <f>IF('EIA Imports'!$E2320=$A$1,'EIA Imports'!A2320,"")</f>
        <v/>
      </c>
      <c r="C2320">
        <f>IF('EIA Imports'!$E2320=$A$1,'EIA Imports'!C2320,"")</f>
        <v/>
      </c>
      <c r="D2320">
        <f>IF('EIA Imports'!$E2320=$A$1,'EIA Imports'!D2320,"")</f>
        <v/>
      </c>
    </row>
    <row r="2321" spans="1:4">
      <c r="A2321">
        <f>IF('EIA Imports'!$E2321=$A$1,'EIA Imports'!A2321,"")</f>
        <v/>
      </c>
      <c r="C2321">
        <f>IF('EIA Imports'!$E2321=$A$1,'EIA Imports'!C2321,"")</f>
        <v/>
      </c>
      <c r="D2321">
        <f>IF('EIA Imports'!$E2321=$A$1,'EIA Imports'!D2321,"")</f>
        <v/>
      </c>
    </row>
    <row r="2322" spans="1:4">
      <c r="A2322">
        <f>IF('EIA Imports'!$E2322=$A$1,'EIA Imports'!A2322,"")</f>
        <v/>
      </c>
      <c r="C2322">
        <f>IF('EIA Imports'!$E2322=$A$1,'EIA Imports'!C2322,"")</f>
        <v/>
      </c>
      <c r="D2322">
        <f>IF('EIA Imports'!$E2322=$A$1,'EIA Imports'!D2322,"")</f>
        <v/>
      </c>
    </row>
    <row r="2323" spans="1:4">
      <c r="A2323">
        <f>IF('EIA Imports'!$E2323=$A$1,'EIA Imports'!A2323,"")</f>
        <v/>
      </c>
      <c r="C2323">
        <f>IF('EIA Imports'!$E2323=$A$1,'EIA Imports'!C2323,"")</f>
        <v/>
      </c>
      <c r="D2323">
        <f>IF('EIA Imports'!$E2323=$A$1,'EIA Imports'!D2323,"")</f>
        <v/>
      </c>
    </row>
    <row r="2324" spans="1:4">
      <c r="A2324">
        <f>IF('EIA Imports'!$E2324=$A$1,'EIA Imports'!A2324,"")</f>
        <v/>
      </c>
      <c r="C2324">
        <f>IF('EIA Imports'!$E2324=$A$1,'EIA Imports'!C2324,"")</f>
        <v/>
      </c>
      <c r="D2324">
        <f>IF('EIA Imports'!$E2324=$A$1,'EIA Imports'!D2324,"")</f>
        <v/>
      </c>
    </row>
    <row r="2325" spans="1:4">
      <c r="A2325">
        <f>IF('EIA Imports'!$E2325=$A$1,'EIA Imports'!A2325,"")</f>
        <v/>
      </c>
      <c r="C2325">
        <f>IF('EIA Imports'!$E2325=$A$1,'EIA Imports'!C2325,"")</f>
        <v/>
      </c>
      <c r="D2325">
        <f>IF('EIA Imports'!$E2325=$A$1,'EIA Imports'!D2325,"")</f>
        <v/>
      </c>
    </row>
    <row r="2326" spans="1:4">
      <c r="A2326">
        <f>IF('EIA Imports'!$E2326=$A$1,'EIA Imports'!A2326,"")</f>
        <v/>
      </c>
      <c r="C2326">
        <f>IF('EIA Imports'!$E2326=$A$1,'EIA Imports'!C2326,"")</f>
        <v/>
      </c>
      <c r="D2326">
        <f>IF('EIA Imports'!$E2326=$A$1,'EIA Imports'!D2326,"")</f>
        <v/>
      </c>
    </row>
    <row r="2327" spans="1:4">
      <c r="A2327">
        <f>IF('EIA Imports'!$E2327=$A$1,'EIA Imports'!A2327,"")</f>
        <v/>
      </c>
      <c r="C2327">
        <f>IF('EIA Imports'!$E2327=$A$1,'EIA Imports'!C2327,"")</f>
        <v/>
      </c>
      <c r="D2327">
        <f>IF('EIA Imports'!$E2327=$A$1,'EIA Imports'!D2327,"")</f>
        <v/>
      </c>
    </row>
    <row r="2328" spans="1:4">
      <c r="A2328">
        <f>IF('EIA Imports'!$E2328=$A$1,'EIA Imports'!A2328,"")</f>
        <v/>
      </c>
      <c r="C2328">
        <f>IF('EIA Imports'!$E2328=$A$1,'EIA Imports'!C2328,"")</f>
        <v/>
      </c>
      <c r="D2328">
        <f>IF('EIA Imports'!$E2328=$A$1,'EIA Imports'!D2328,"")</f>
        <v/>
      </c>
    </row>
    <row r="2329" spans="1:4">
      <c r="A2329">
        <f>IF('EIA Imports'!$E2329=$A$1,'EIA Imports'!A2329,"")</f>
        <v/>
      </c>
      <c r="C2329">
        <f>IF('EIA Imports'!$E2329=$A$1,'EIA Imports'!C2329,"")</f>
        <v/>
      </c>
      <c r="D2329">
        <f>IF('EIA Imports'!$E2329=$A$1,'EIA Imports'!D2329,"")</f>
        <v/>
      </c>
    </row>
    <row r="2330" spans="1:4">
      <c r="A2330">
        <f>IF('EIA Imports'!$E2330=$A$1,'EIA Imports'!A2330,"")</f>
        <v/>
      </c>
      <c r="C2330">
        <f>IF('EIA Imports'!$E2330=$A$1,'EIA Imports'!C2330,"")</f>
        <v/>
      </c>
      <c r="D2330">
        <f>IF('EIA Imports'!$E2330=$A$1,'EIA Imports'!D2330,"")</f>
        <v/>
      </c>
    </row>
    <row r="2331" spans="1:4">
      <c r="A2331">
        <f>IF('EIA Imports'!$E2331=$A$1,'EIA Imports'!A2331,"")</f>
        <v/>
      </c>
      <c r="C2331">
        <f>IF('EIA Imports'!$E2331=$A$1,'EIA Imports'!C2331,"")</f>
        <v/>
      </c>
      <c r="D2331">
        <f>IF('EIA Imports'!$E2331=$A$1,'EIA Imports'!D2331,"")</f>
        <v/>
      </c>
    </row>
    <row r="2332" spans="1:4">
      <c r="A2332">
        <f>IF('EIA Imports'!$E2332=$A$1,'EIA Imports'!A2332,"")</f>
        <v/>
      </c>
      <c r="C2332">
        <f>IF('EIA Imports'!$E2332=$A$1,'EIA Imports'!C2332,"")</f>
        <v/>
      </c>
      <c r="D2332">
        <f>IF('EIA Imports'!$E2332=$A$1,'EIA Imports'!D2332,"")</f>
        <v/>
      </c>
    </row>
    <row r="2333" spans="1:4">
      <c r="A2333">
        <f>IF('EIA Imports'!$E2333=$A$1,'EIA Imports'!A2333,"")</f>
        <v/>
      </c>
      <c r="C2333">
        <f>IF('EIA Imports'!$E2333=$A$1,'EIA Imports'!C2333,"")</f>
        <v/>
      </c>
      <c r="D2333">
        <f>IF('EIA Imports'!$E2333=$A$1,'EIA Imports'!D2333,"")</f>
        <v/>
      </c>
    </row>
    <row r="2334" spans="1:4">
      <c r="A2334">
        <f>IF('EIA Imports'!$E2334=$A$1,'EIA Imports'!A2334,"")</f>
        <v/>
      </c>
      <c r="C2334">
        <f>IF('EIA Imports'!$E2334=$A$1,'EIA Imports'!C2334,"")</f>
        <v/>
      </c>
      <c r="D2334">
        <f>IF('EIA Imports'!$E2334=$A$1,'EIA Imports'!D2334,"")</f>
        <v/>
      </c>
    </row>
    <row r="2335" spans="1:4">
      <c r="A2335">
        <f>IF('EIA Imports'!$E2335=$A$1,'EIA Imports'!A2335,"")</f>
        <v/>
      </c>
      <c r="C2335">
        <f>IF('EIA Imports'!$E2335=$A$1,'EIA Imports'!C2335,"")</f>
        <v/>
      </c>
      <c r="D2335">
        <f>IF('EIA Imports'!$E2335=$A$1,'EIA Imports'!D2335,"")</f>
        <v/>
      </c>
    </row>
    <row r="2336" spans="1:4">
      <c r="A2336">
        <f>IF('EIA Imports'!$E2336=$A$1,'EIA Imports'!A2336,"")</f>
        <v/>
      </c>
      <c r="C2336">
        <f>IF('EIA Imports'!$E2336=$A$1,'EIA Imports'!C2336,"")</f>
        <v/>
      </c>
      <c r="D2336">
        <f>IF('EIA Imports'!$E2336=$A$1,'EIA Imports'!D2336,"")</f>
        <v/>
      </c>
    </row>
    <row r="2337" spans="1:4">
      <c r="A2337">
        <f>IF('EIA Imports'!$E2337=$A$1,'EIA Imports'!A2337,"")</f>
        <v/>
      </c>
      <c r="C2337">
        <f>IF('EIA Imports'!$E2337=$A$1,'EIA Imports'!C2337,"")</f>
        <v/>
      </c>
      <c r="D2337">
        <f>IF('EIA Imports'!$E2337=$A$1,'EIA Imports'!D2337,"")</f>
        <v/>
      </c>
    </row>
    <row r="2338" spans="1:4">
      <c r="A2338">
        <f>IF('EIA Imports'!$E2338=$A$1,'EIA Imports'!A2338,"")</f>
        <v/>
      </c>
      <c r="C2338">
        <f>IF('EIA Imports'!$E2338=$A$1,'EIA Imports'!C2338,"")</f>
        <v/>
      </c>
      <c r="D2338">
        <f>IF('EIA Imports'!$E2338=$A$1,'EIA Imports'!D2338,"")</f>
        <v/>
      </c>
    </row>
    <row r="2339" spans="1:4">
      <c r="A2339">
        <f>IF('EIA Imports'!$E2339=$A$1,'EIA Imports'!A2339,"")</f>
        <v/>
      </c>
      <c r="C2339">
        <f>IF('EIA Imports'!$E2339=$A$1,'EIA Imports'!C2339,"")</f>
        <v/>
      </c>
      <c r="D2339">
        <f>IF('EIA Imports'!$E2339=$A$1,'EIA Imports'!D2339,"")</f>
        <v/>
      </c>
    </row>
    <row r="2340" spans="1:4">
      <c r="A2340">
        <f>IF('EIA Imports'!$E2340=$A$1,'EIA Imports'!A2340,"")</f>
        <v/>
      </c>
      <c r="C2340">
        <f>IF('EIA Imports'!$E2340=$A$1,'EIA Imports'!C2340,"")</f>
        <v/>
      </c>
      <c r="D2340">
        <f>IF('EIA Imports'!$E2340=$A$1,'EIA Imports'!D2340,"")</f>
        <v/>
      </c>
    </row>
    <row r="2341" spans="1:4">
      <c r="A2341">
        <f>IF('EIA Imports'!$E2341=$A$1,'EIA Imports'!A2341,"")</f>
        <v/>
      </c>
      <c r="C2341">
        <f>IF('EIA Imports'!$E2341=$A$1,'EIA Imports'!C2341,"")</f>
        <v/>
      </c>
      <c r="D2341">
        <f>IF('EIA Imports'!$E2341=$A$1,'EIA Imports'!D2341,"")</f>
        <v/>
      </c>
    </row>
    <row r="2342" spans="1:4">
      <c r="A2342">
        <f>IF('EIA Imports'!$E2342=$A$1,'EIA Imports'!A2342,"")</f>
        <v/>
      </c>
      <c r="C2342">
        <f>IF('EIA Imports'!$E2342=$A$1,'EIA Imports'!C2342,"")</f>
        <v/>
      </c>
      <c r="D2342">
        <f>IF('EIA Imports'!$E2342=$A$1,'EIA Imports'!D2342,"")</f>
        <v/>
      </c>
    </row>
    <row r="2343" spans="1:4">
      <c r="A2343">
        <f>IF('EIA Imports'!$E2343=$A$1,'EIA Imports'!A2343,"")</f>
        <v/>
      </c>
      <c r="C2343">
        <f>IF('EIA Imports'!$E2343=$A$1,'EIA Imports'!C2343,"")</f>
        <v/>
      </c>
      <c r="D2343">
        <f>IF('EIA Imports'!$E2343=$A$1,'EIA Imports'!D2343,"")</f>
        <v/>
      </c>
    </row>
    <row r="2344" spans="1:4">
      <c r="A2344">
        <f>IF('EIA Imports'!$E2344=$A$1,'EIA Imports'!A2344,"")</f>
        <v/>
      </c>
      <c r="C2344">
        <f>IF('EIA Imports'!$E2344=$A$1,'EIA Imports'!C2344,"")</f>
        <v/>
      </c>
      <c r="D2344">
        <f>IF('EIA Imports'!$E2344=$A$1,'EIA Imports'!D2344,"")</f>
        <v/>
      </c>
    </row>
    <row r="2345" spans="1:4">
      <c r="A2345">
        <f>IF('EIA Imports'!$E2345=$A$1,'EIA Imports'!A2345,"")</f>
        <v/>
      </c>
      <c r="C2345">
        <f>IF('EIA Imports'!$E2345=$A$1,'EIA Imports'!C2345,"")</f>
        <v/>
      </c>
      <c r="D2345">
        <f>IF('EIA Imports'!$E2345=$A$1,'EIA Imports'!D2345,"")</f>
        <v/>
      </c>
    </row>
    <row r="2346" spans="1:4">
      <c r="A2346">
        <f>IF('EIA Imports'!$E2346=$A$1,'EIA Imports'!A2346,"")</f>
        <v/>
      </c>
      <c r="C2346">
        <f>IF('EIA Imports'!$E2346=$A$1,'EIA Imports'!C2346,"")</f>
        <v/>
      </c>
      <c r="D2346">
        <f>IF('EIA Imports'!$E2346=$A$1,'EIA Imports'!D2346,"")</f>
        <v/>
      </c>
    </row>
    <row r="2347" spans="1:4">
      <c r="A2347">
        <f>IF('EIA Imports'!$E2347=$A$1,'EIA Imports'!A2347,"")</f>
        <v/>
      </c>
      <c r="C2347">
        <f>IF('EIA Imports'!$E2347=$A$1,'EIA Imports'!C2347,"")</f>
        <v/>
      </c>
      <c r="D2347">
        <f>IF('EIA Imports'!$E2347=$A$1,'EIA Imports'!D2347,"")</f>
        <v/>
      </c>
    </row>
    <row r="2348" spans="1:4">
      <c r="A2348">
        <f>IF('EIA Imports'!$E2348=$A$1,'EIA Imports'!A2348,"")</f>
        <v/>
      </c>
      <c r="C2348">
        <f>IF('EIA Imports'!$E2348=$A$1,'EIA Imports'!C2348,"")</f>
        <v/>
      </c>
      <c r="D2348">
        <f>IF('EIA Imports'!$E2348=$A$1,'EIA Imports'!D2348,"")</f>
        <v/>
      </c>
    </row>
    <row r="2349" spans="1:4">
      <c r="A2349">
        <f>IF('EIA Imports'!$E2349=$A$1,'EIA Imports'!A2349,"")</f>
        <v/>
      </c>
      <c r="C2349">
        <f>IF('EIA Imports'!$E2349=$A$1,'EIA Imports'!C2349,"")</f>
        <v/>
      </c>
      <c r="D2349">
        <f>IF('EIA Imports'!$E2349=$A$1,'EIA Imports'!D2349,"")</f>
        <v/>
      </c>
    </row>
    <row r="2350" spans="1:4">
      <c r="A2350">
        <f>IF('EIA Imports'!$E2350=$A$1,'EIA Imports'!A2350,"")</f>
        <v/>
      </c>
      <c r="C2350">
        <f>IF('EIA Imports'!$E2350=$A$1,'EIA Imports'!C2350,"")</f>
        <v/>
      </c>
      <c r="D2350">
        <f>IF('EIA Imports'!$E2350=$A$1,'EIA Imports'!D2350,"")</f>
        <v/>
      </c>
    </row>
    <row r="2351" spans="1:4">
      <c r="A2351">
        <f>IF('EIA Imports'!$E2351=$A$1,'EIA Imports'!A2351,"")</f>
        <v/>
      </c>
      <c r="C2351">
        <f>IF('EIA Imports'!$E2351=$A$1,'EIA Imports'!C2351,"")</f>
        <v/>
      </c>
      <c r="D2351">
        <f>IF('EIA Imports'!$E2351=$A$1,'EIA Imports'!D2351,"")</f>
        <v/>
      </c>
    </row>
    <row r="2352" spans="1:4">
      <c r="A2352">
        <f>IF('EIA Imports'!$E2352=$A$1,'EIA Imports'!A2352,"")</f>
        <v/>
      </c>
      <c r="C2352">
        <f>IF('EIA Imports'!$E2352=$A$1,'EIA Imports'!C2352,"")</f>
        <v/>
      </c>
      <c r="D2352">
        <f>IF('EIA Imports'!$E2352=$A$1,'EIA Imports'!D2352,"")</f>
        <v/>
      </c>
    </row>
    <row r="2353" spans="1:4">
      <c r="A2353">
        <f>IF('EIA Imports'!$E2353=$A$1,'EIA Imports'!A2353,"")</f>
        <v/>
      </c>
      <c r="C2353">
        <f>IF('EIA Imports'!$E2353=$A$1,'EIA Imports'!C2353,"")</f>
        <v/>
      </c>
      <c r="D2353">
        <f>IF('EIA Imports'!$E2353=$A$1,'EIA Imports'!D2353,"")</f>
        <v/>
      </c>
    </row>
    <row r="2354" spans="1:4">
      <c r="A2354">
        <f>IF('EIA Imports'!$E2354=$A$1,'EIA Imports'!A2354,"")</f>
        <v/>
      </c>
      <c r="C2354">
        <f>IF('EIA Imports'!$E2354=$A$1,'EIA Imports'!C2354,"")</f>
        <v/>
      </c>
      <c r="D2354">
        <f>IF('EIA Imports'!$E2354=$A$1,'EIA Imports'!D2354,"")</f>
        <v/>
      </c>
    </row>
    <row r="2355" spans="1:4">
      <c r="A2355">
        <f>IF('EIA Imports'!$E2355=$A$1,'EIA Imports'!A2355,"")</f>
        <v/>
      </c>
      <c r="C2355">
        <f>IF('EIA Imports'!$E2355=$A$1,'EIA Imports'!C2355,"")</f>
        <v/>
      </c>
      <c r="D2355">
        <f>IF('EIA Imports'!$E2355=$A$1,'EIA Imports'!D2355,"")</f>
        <v/>
      </c>
    </row>
    <row r="2356" spans="1:4">
      <c r="A2356">
        <f>IF('EIA Imports'!$E2356=$A$1,'EIA Imports'!A2356,"")</f>
        <v/>
      </c>
      <c r="C2356">
        <f>IF('EIA Imports'!$E2356=$A$1,'EIA Imports'!C2356,"")</f>
        <v/>
      </c>
      <c r="D2356">
        <f>IF('EIA Imports'!$E2356=$A$1,'EIA Imports'!D2356,"")</f>
        <v/>
      </c>
    </row>
    <row r="2357" spans="1:4">
      <c r="A2357">
        <f>IF('EIA Imports'!$E2357=$A$1,'EIA Imports'!A2357,"")</f>
        <v/>
      </c>
      <c r="C2357">
        <f>IF('EIA Imports'!$E2357=$A$1,'EIA Imports'!C2357,"")</f>
        <v/>
      </c>
      <c r="D2357">
        <f>IF('EIA Imports'!$E2357=$A$1,'EIA Imports'!D2357,"")</f>
        <v/>
      </c>
    </row>
    <row r="2358" spans="1:4">
      <c r="A2358">
        <f>IF('EIA Imports'!$E2358=$A$1,'EIA Imports'!A2358,"")</f>
        <v/>
      </c>
      <c r="C2358">
        <f>IF('EIA Imports'!$E2358=$A$1,'EIA Imports'!C2358,"")</f>
        <v/>
      </c>
      <c r="D2358">
        <f>IF('EIA Imports'!$E2358=$A$1,'EIA Imports'!D2358,"")</f>
        <v/>
      </c>
    </row>
    <row r="2359" spans="1:4">
      <c r="A2359">
        <f>IF('EIA Imports'!$E2359=$A$1,'EIA Imports'!A2359,"")</f>
        <v/>
      </c>
      <c r="C2359">
        <f>IF('EIA Imports'!$E2359=$A$1,'EIA Imports'!C2359,"")</f>
        <v/>
      </c>
      <c r="D2359">
        <f>IF('EIA Imports'!$E2359=$A$1,'EIA Imports'!D2359,"")</f>
        <v/>
      </c>
    </row>
    <row r="2360" spans="1:4">
      <c r="A2360">
        <f>IF('EIA Imports'!$E2360=$A$1,'EIA Imports'!A2360,"")</f>
        <v/>
      </c>
      <c r="C2360">
        <f>IF('EIA Imports'!$E2360=$A$1,'EIA Imports'!C2360,"")</f>
        <v/>
      </c>
      <c r="D2360">
        <f>IF('EIA Imports'!$E2360=$A$1,'EIA Imports'!D2360,"")</f>
        <v/>
      </c>
    </row>
    <row r="2361" spans="1:4">
      <c r="A2361">
        <f>IF('EIA Imports'!$E2361=$A$1,'EIA Imports'!A2361,"")</f>
        <v/>
      </c>
      <c r="C2361">
        <f>IF('EIA Imports'!$E2361=$A$1,'EIA Imports'!C2361,"")</f>
        <v/>
      </c>
      <c r="D2361">
        <f>IF('EIA Imports'!$E2361=$A$1,'EIA Imports'!D2361,"")</f>
        <v/>
      </c>
    </row>
    <row r="2362" spans="1:4">
      <c r="A2362">
        <f>IF('EIA Imports'!$E2362=$A$1,'EIA Imports'!A2362,"")</f>
        <v/>
      </c>
      <c r="C2362">
        <f>IF('EIA Imports'!$E2362=$A$1,'EIA Imports'!C2362,"")</f>
        <v/>
      </c>
      <c r="D2362">
        <f>IF('EIA Imports'!$E2362=$A$1,'EIA Imports'!D2362,"")</f>
        <v/>
      </c>
    </row>
    <row r="2363" spans="1:4">
      <c r="A2363">
        <f>IF('EIA Imports'!$E2363=$A$1,'EIA Imports'!A2363,"")</f>
        <v/>
      </c>
      <c r="C2363">
        <f>IF('EIA Imports'!$E2363=$A$1,'EIA Imports'!C2363,"")</f>
        <v/>
      </c>
      <c r="D2363">
        <f>IF('EIA Imports'!$E2363=$A$1,'EIA Imports'!D2363,"")</f>
        <v/>
      </c>
    </row>
    <row r="2364" spans="1:4">
      <c r="A2364">
        <f>IF('EIA Imports'!$E2364=$A$1,'EIA Imports'!A2364,"")</f>
        <v/>
      </c>
      <c r="C2364">
        <f>IF('EIA Imports'!$E2364=$A$1,'EIA Imports'!C2364,"")</f>
        <v/>
      </c>
      <c r="D2364">
        <f>IF('EIA Imports'!$E2364=$A$1,'EIA Imports'!D2364,"")</f>
        <v/>
      </c>
    </row>
    <row r="2365" spans="1:4">
      <c r="A2365">
        <f>IF('EIA Imports'!$E2365=$A$1,'EIA Imports'!A2365,"")</f>
        <v/>
      </c>
      <c r="C2365">
        <f>IF('EIA Imports'!$E2365=$A$1,'EIA Imports'!C2365,"")</f>
        <v/>
      </c>
      <c r="D2365">
        <f>IF('EIA Imports'!$E2365=$A$1,'EIA Imports'!D2365,"")</f>
        <v/>
      </c>
    </row>
    <row r="2366" spans="1:4">
      <c r="A2366">
        <f>IF('EIA Imports'!$E2366=$A$1,'EIA Imports'!A2366,"")</f>
        <v/>
      </c>
      <c r="C2366">
        <f>IF('EIA Imports'!$E2366=$A$1,'EIA Imports'!C2366,"")</f>
        <v/>
      </c>
      <c r="D2366">
        <f>IF('EIA Imports'!$E2366=$A$1,'EIA Imports'!D2366,"")</f>
        <v/>
      </c>
    </row>
    <row r="2367" spans="1:4">
      <c r="A2367">
        <f>IF('EIA Imports'!$E2367=$A$1,'EIA Imports'!A2367,"")</f>
        <v/>
      </c>
      <c r="C2367">
        <f>IF('EIA Imports'!$E2367=$A$1,'EIA Imports'!C2367,"")</f>
        <v/>
      </c>
      <c r="D2367">
        <f>IF('EIA Imports'!$E2367=$A$1,'EIA Imports'!D2367,"")</f>
        <v/>
      </c>
    </row>
    <row r="2368" spans="1:4">
      <c r="A2368">
        <f>IF('EIA Imports'!$E2368=$A$1,'EIA Imports'!A2368,"")</f>
        <v/>
      </c>
      <c r="C2368">
        <f>IF('EIA Imports'!$E2368=$A$1,'EIA Imports'!C2368,"")</f>
        <v/>
      </c>
      <c r="D2368">
        <f>IF('EIA Imports'!$E2368=$A$1,'EIA Imports'!D2368,"")</f>
        <v/>
      </c>
    </row>
    <row r="2369" spans="1:4">
      <c r="A2369">
        <f>IF('EIA Imports'!$E2369=$A$1,'EIA Imports'!A2369,"")</f>
        <v/>
      </c>
      <c r="C2369">
        <f>IF('EIA Imports'!$E2369=$A$1,'EIA Imports'!C2369,"")</f>
        <v/>
      </c>
      <c r="D2369">
        <f>IF('EIA Imports'!$E2369=$A$1,'EIA Imports'!D2369,"")</f>
        <v/>
      </c>
    </row>
    <row r="2370" spans="1:4">
      <c r="A2370">
        <f>IF('EIA Imports'!$E2370=$A$1,'EIA Imports'!A2370,"")</f>
        <v/>
      </c>
      <c r="C2370">
        <f>IF('EIA Imports'!$E2370=$A$1,'EIA Imports'!C2370,"")</f>
        <v/>
      </c>
      <c r="D2370">
        <f>IF('EIA Imports'!$E2370=$A$1,'EIA Imports'!D2370,"")</f>
        <v/>
      </c>
    </row>
    <row r="2371" spans="1:4">
      <c r="A2371">
        <f>IF('EIA Imports'!$E2371=$A$1,'EIA Imports'!A2371,"")</f>
        <v/>
      </c>
      <c r="C2371">
        <f>IF('EIA Imports'!$E2371=$A$1,'EIA Imports'!C2371,"")</f>
        <v/>
      </c>
      <c r="D2371">
        <f>IF('EIA Imports'!$E2371=$A$1,'EIA Imports'!D2371,"")</f>
        <v/>
      </c>
    </row>
    <row r="2372" spans="1:4">
      <c r="A2372">
        <f>IF('EIA Imports'!$E2372=$A$1,'EIA Imports'!A2372,"")</f>
        <v/>
      </c>
      <c r="C2372">
        <f>IF('EIA Imports'!$E2372=$A$1,'EIA Imports'!C2372,"")</f>
        <v/>
      </c>
      <c r="D2372">
        <f>IF('EIA Imports'!$E2372=$A$1,'EIA Imports'!D2372,"")</f>
        <v/>
      </c>
    </row>
    <row r="2373" spans="1:4">
      <c r="A2373">
        <f>IF('EIA Imports'!$E2373=$A$1,'EIA Imports'!A2373,"")</f>
        <v/>
      </c>
      <c r="C2373">
        <f>IF('EIA Imports'!$E2373=$A$1,'EIA Imports'!C2373,"")</f>
        <v/>
      </c>
      <c r="D2373">
        <f>IF('EIA Imports'!$E2373=$A$1,'EIA Imports'!D2373,"")</f>
        <v/>
      </c>
    </row>
    <row r="2374" spans="1:4">
      <c r="A2374">
        <f>IF('EIA Imports'!$E2374=$A$1,'EIA Imports'!A2374,"")</f>
        <v/>
      </c>
      <c r="C2374">
        <f>IF('EIA Imports'!$E2374=$A$1,'EIA Imports'!C2374,"")</f>
        <v/>
      </c>
      <c r="D2374">
        <f>IF('EIA Imports'!$E2374=$A$1,'EIA Imports'!D2374,"")</f>
        <v/>
      </c>
    </row>
    <row r="2375" spans="1:4">
      <c r="A2375">
        <f>IF('EIA Imports'!$E2375=$A$1,'EIA Imports'!A2375,"")</f>
        <v/>
      </c>
      <c r="C2375">
        <f>IF('EIA Imports'!$E2375=$A$1,'EIA Imports'!C2375,"")</f>
        <v/>
      </c>
      <c r="D2375">
        <f>IF('EIA Imports'!$E2375=$A$1,'EIA Imports'!D2375,"")</f>
        <v/>
      </c>
    </row>
    <row r="2376" spans="1:4">
      <c r="A2376">
        <f>IF('EIA Imports'!$E2376=$A$1,'EIA Imports'!A2376,"")</f>
        <v/>
      </c>
      <c r="C2376">
        <f>IF('EIA Imports'!$E2376=$A$1,'EIA Imports'!C2376,"")</f>
        <v/>
      </c>
      <c r="D2376">
        <f>IF('EIA Imports'!$E2376=$A$1,'EIA Imports'!D2376,"")</f>
        <v/>
      </c>
    </row>
    <row r="2377" spans="1:4">
      <c r="A2377">
        <f>IF('EIA Imports'!$E2377=$A$1,'EIA Imports'!A2377,"")</f>
        <v/>
      </c>
      <c r="C2377">
        <f>IF('EIA Imports'!$E2377=$A$1,'EIA Imports'!C2377,"")</f>
        <v/>
      </c>
      <c r="D2377">
        <f>IF('EIA Imports'!$E2377=$A$1,'EIA Imports'!D2377,"")</f>
        <v/>
      </c>
    </row>
    <row r="2378" spans="1:4">
      <c r="A2378">
        <f>IF('EIA Imports'!$E2378=$A$1,'EIA Imports'!A2378,"")</f>
        <v/>
      </c>
      <c r="C2378">
        <f>IF('EIA Imports'!$E2378=$A$1,'EIA Imports'!C2378,"")</f>
        <v/>
      </c>
      <c r="D2378">
        <f>IF('EIA Imports'!$E2378=$A$1,'EIA Imports'!D2378,"")</f>
        <v/>
      </c>
    </row>
    <row r="2379" spans="1:4">
      <c r="A2379">
        <f>IF('EIA Imports'!$E2379=$A$1,'EIA Imports'!A2379,"")</f>
        <v/>
      </c>
      <c r="C2379">
        <f>IF('EIA Imports'!$E2379=$A$1,'EIA Imports'!C2379,"")</f>
        <v/>
      </c>
      <c r="D2379">
        <f>IF('EIA Imports'!$E2379=$A$1,'EIA Imports'!D2379,"")</f>
        <v/>
      </c>
    </row>
    <row r="2380" spans="1:4">
      <c r="A2380">
        <f>IF('EIA Imports'!$E2380=$A$1,'EIA Imports'!A2380,"")</f>
        <v/>
      </c>
      <c r="C2380">
        <f>IF('EIA Imports'!$E2380=$A$1,'EIA Imports'!C2380,"")</f>
        <v/>
      </c>
      <c r="D2380">
        <f>IF('EIA Imports'!$E2380=$A$1,'EIA Imports'!D2380,"")</f>
        <v/>
      </c>
    </row>
    <row r="2381" spans="1:4">
      <c r="A2381">
        <f>IF('EIA Imports'!$E2381=$A$1,'EIA Imports'!A2381,"")</f>
        <v/>
      </c>
      <c r="C2381">
        <f>IF('EIA Imports'!$E2381=$A$1,'EIA Imports'!C2381,"")</f>
        <v/>
      </c>
      <c r="D2381">
        <f>IF('EIA Imports'!$E2381=$A$1,'EIA Imports'!D2381,"")</f>
        <v/>
      </c>
    </row>
    <row r="2382" spans="1:4">
      <c r="A2382">
        <f>IF('EIA Imports'!$E2382=$A$1,'EIA Imports'!A2382,"")</f>
        <v/>
      </c>
      <c r="C2382">
        <f>IF('EIA Imports'!$E2382=$A$1,'EIA Imports'!C2382,"")</f>
        <v/>
      </c>
      <c r="D2382">
        <f>IF('EIA Imports'!$E2382=$A$1,'EIA Imports'!D2382,"")</f>
        <v/>
      </c>
    </row>
    <row r="2383" spans="1:4">
      <c r="A2383">
        <f>IF('EIA Imports'!$E2383=$A$1,'EIA Imports'!A2383,"")</f>
        <v/>
      </c>
      <c r="C2383">
        <f>IF('EIA Imports'!$E2383=$A$1,'EIA Imports'!C2383,"")</f>
        <v/>
      </c>
      <c r="D2383">
        <f>IF('EIA Imports'!$E2383=$A$1,'EIA Imports'!D2383,"")</f>
        <v/>
      </c>
    </row>
    <row r="2384" spans="1:4">
      <c r="A2384">
        <f>IF('EIA Imports'!$E2384=$A$1,'EIA Imports'!A2384,"")</f>
        <v/>
      </c>
      <c r="C2384">
        <f>IF('EIA Imports'!$E2384=$A$1,'EIA Imports'!C2384,"")</f>
        <v/>
      </c>
      <c r="D2384">
        <f>IF('EIA Imports'!$E2384=$A$1,'EIA Imports'!D2384,"")</f>
        <v/>
      </c>
    </row>
    <row r="2385" spans="1:4">
      <c r="A2385">
        <f>IF('EIA Imports'!$E2385=$A$1,'EIA Imports'!A2385,"")</f>
        <v/>
      </c>
      <c r="C2385">
        <f>IF('EIA Imports'!$E2385=$A$1,'EIA Imports'!C2385,"")</f>
        <v/>
      </c>
      <c r="D2385">
        <f>IF('EIA Imports'!$E2385=$A$1,'EIA Imports'!D2385,"")</f>
        <v/>
      </c>
    </row>
    <row r="2386" spans="1:4">
      <c r="A2386">
        <f>IF('EIA Imports'!$E2386=$A$1,'EIA Imports'!A2386,"")</f>
        <v/>
      </c>
      <c r="C2386">
        <f>IF('EIA Imports'!$E2386=$A$1,'EIA Imports'!C2386,"")</f>
        <v/>
      </c>
      <c r="D2386">
        <f>IF('EIA Imports'!$E2386=$A$1,'EIA Imports'!D2386,"")</f>
        <v/>
      </c>
    </row>
    <row r="2387" spans="1:4">
      <c r="A2387">
        <f>IF('EIA Imports'!$E2387=$A$1,'EIA Imports'!A2387,"")</f>
        <v/>
      </c>
      <c r="C2387">
        <f>IF('EIA Imports'!$E2387=$A$1,'EIA Imports'!C2387,"")</f>
        <v/>
      </c>
      <c r="D2387">
        <f>IF('EIA Imports'!$E2387=$A$1,'EIA Imports'!D2387,"")</f>
        <v/>
      </c>
    </row>
    <row r="2388" spans="1:4">
      <c r="A2388">
        <f>IF('EIA Imports'!$E2388=$A$1,'EIA Imports'!A2388,"")</f>
        <v/>
      </c>
      <c r="C2388">
        <f>IF('EIA Imports'!$E2388=$A$1,'EIA Imports'!C2388,"")</f>
        <v/>
      </c>
      <c r="D2388">
        <f>IF('EIA Imports'!$E2388=$A$1,'EIA Imports'!D2388,"")</f>
        <v/>
      </c>
    </row>
    <row r="2389" spans="1:4">
      <c r="A2389">
        <f>IF('EIA Imports'!$E2389=$A$1,'EIA Imports'!A2389,"")</f>
        <v/>
      </c>
      <c r="C2389">
        <f>IF('EIA Imports'!$E2389=$A$1,'EIA Imports'!C2389,"")</f>
        <v/>
      </c>
      <c r="D2389">
        <f>IF('EIA Imports'!$E2389=$A$1,'EIA Imports'!D2389,"")</f>
        <v/>
      </c>
    </row>
    <row r="2390" spans="1:4">
      <c r="A2390">
        <f>IF('EIA Imports'!$E2390=$A$1,'EIA Imports'!A2390,"")</f>
        <v/>
      </c>
      <c r="C2390">
        <f>IF('EIA Imports'!$E2390=$A$1,'EIA Imports'!C2390,"")</f>
        <v/>
      </c>
      <c r="D2390">
        <f>IF('EIA Imports'!$E2390=$A$1,'EIA Imports'!D2390,"")</f>
        <v/>
      </c>
    </row>
    <row r="2391" spans="1:4">
      <c r="A2391">
        <f>IF('EIA Imports'!$E2391=$A$1,'EIA Imports'!A2391,"")</f>
        <v/>
      </c>
      <c r="C2391">
        <f>IF('EIA Imports'!$E2391=$A$1,'EIA Imports'!C2391,"")</f>
        <v/>
      </c>
      <c r="D2391">
        <f>IF('EIA Imports'!$E2391=$A$1,'EIA Imports'!D2391,"")</f>
        <v/>
      </c>
    </row>
    <row r="2392" spans="1:4">
      <c r="A2392">
        <f>IF('EIA Imports'!$E2392=$A$1,'EIA Imports'!A2392,"")</f>
        <v/>
      </c>
      <c r="C2392">
        <f>IF('EIA Imports'!$E2392=$A$1,'EIA Imports'!C2392,"")</f>
        <v/>
      </c>
      <c r="D2392">
        <f>IF('EIA Imports'!$E2392=$A$1,'EIA Imports'!D2392,"")</f>
        <v/>
      </c>
    </row>
    <row r="2393" spans="1:4">
      <c r="A2393">
        <f>IF('EIA Imports'!$E2393=$A$1,'EIA Imports'!A2393,"")</f>
        <v/>
      </c>
      <c r="C2393">
        <f>IF('EIA Imports'!$E2393=$A$1,'EIA Imports'!C2393,"")</f>
        <v/>
      </c>
      <c r="D2393">
        <f>IF('EIA Imports'!$E2393=$A$1,'EIA Imports'!D2393,"")</f>
        <v/>
      </c>
    </row>
    <row r="2394" spans="1:4">
      <c r="A2394">
        <f>IF('EIA Imports'!$E2394=$A$1,'EIA Imports'!A2394,"")</f>
        <v/>
      </c>
      <c r="C2394">
        <f>IF('EIA Imports'!$E2394=$A$1,'EIA Imports'!C2394,"")</f>
        <v/>
      </c>
      <c r="D2394">
        <f>IF('EIA Imports'!$E2394=$A$1,'EIA Imports'!D2394,"")</f>
        <v/>
      </c>
    </row>
    <row r="2395" spans="1:4">
      <c r="A2395">
        <f>IF('EIA Imports'!$E2395=$A$1,'EIA Imports'!A2395,"")</f>
        <v/>
      </c>
      <c r="C2395">
        <f>IF('EIA Imports'!$E2395=$A$1,'EIA Imports'!C2395,"")</f>
        <v/>
      </c>
      <c r="D2395">
        <f>IF('EIA Imports'!$E2395=$A$1,'EIA Imports'!D2395,"")</f>
        <v/>
      </c>
    </row>
    <row r="2396" spans="1:4">
      <c r="A2396">
        <f>IF('EIA Imports'!$E2396=$A$1,'EIA Imports'!A2396,"")</f>
        <v/>
      </c>
      <c r="C2396">
        <f>IF('EIA Imports'!$E2396=$A$1,'EIA Imports'!C2396,"")</f>
        <v/>
      </c>
      <c r="D2396">
        <f>IF('EIA Imports'!$E2396=$A$1,'EIA Imports'!D2396,"")</f>
        <v/>
      </c>
    </row>
    <row r="2397" spans="1:4">
      <c r="A2397">
        <f>IF('EIA Imports'!$E2397=$A$1,'EIA Imports'!A2397,"")</f>
        <v/>
      </c>
      <c r="C2397">
        <f>IF('EIA Imports'!$E2397=$A$1,'EIA Imports'!C2397,"")</f>
        <v/>
      </c>
      <c r="D2397">
        <f>IF('EIA Imports'!$E2397=$A$1,'EIA Imports'!D2397,"")</f>
        <v/>
      </c>
    </row>
    <row r="2398" spans="1:4">
      <c r="A2398">
        <f>IF('EIA Imports'!$E2398=$A$1,'EIA Imports'!A2398,"")</f>
        <v/>
      </c>
      <c r="C2398">
        <f>IF('EIA Imports'!$E2398=$A$1,'EIA Imports'!C2398,"")</f>
        <v/>
      </c>
      <c r="D2398">
        <f>IF('EIA Imports'!$E2398=$A$1,'EIA Imports'!D2398,"")</f>
        <v/>
      </c>
    </row>
    <row r="2399" spans="1:4">
      <c r="A2399">
        <f>IF('EIA Imports'!$E2399=$A$1,'EIA Imports'!A2399,"")</f>
        <v/>
      </c>
      <c r="C2399">
        <f>IF('EIA Imports'!$E2399=$A$1,'EIA Imports'!C2399,"")</f>
        <v/>
      </c>
      <c r="D2399">
        <f>IF('EIA Imports'!$E2399=$A$1,'EIA Imports'!D2399,"")</f>
        <v/>
      </c>
    </row>
    <row r="2400" spans="1:4">
      <c r="A2400">
        <f>IF('EIA Imports'!$E2400=$A$1,'EIA Imports'!A2400,"")</f>
        <v/>
      </c>
      <c r="C2400">
        <f>IF('EIA Imports'!$E2400=$A$1,'EIA Imports'!C2400,"")</f>
        <v/>
      </c>
      <c r="D2400">
        <f>IF('EIA Imports'!$E2400=$A$1,'EIA Imports'!D2400,"")</f>
        <v/>
      </c>
    </row>
    <row r="2401" spans="1:4">
      <c r="A2401">
        <f>IF('EIA Imports'!$E2401=$A$1,'EIA Imports'!A2401,"")</f>
        <v/>
      </c>
      <c r="C2401">
        <f>IF('EIA Imports'!$E2401=$A$1,'EIA Imports'!C2401,"")</f>
        <v/>
      </c>
      <c r="D2401">
        <f>IF('EIA Imports'!$E2401=$A$1,'EIA Imports'!D2401,"")</f>
        <v/>
      </c>
    </row>
    <row r="2402" spans="1:4">
      <c r="A2402">
        <f>IF('EIA Imports'!$E2402=$A$1,'EIA Imports'!A2402,"")</f>
        <v/>
      </c>
      <c r="C2402">
        <f>IF('EIA Imports'!$E2402=$A$1,'EIA Imports'!C2402,"")</f>
        <v/>
      </c>
      <c r="D2402">
        <f>IF('EIA Imports'!$E2402=$A$1,'EIA Imports'!D2402,"")</f>
        <v/>
      </c>
    </row>
    <row r="2403" spans="1:4">
      <c r="A2403">
        <f>IF('EIA Imports'!$E2403=$A$1,'EIA Imports'!A2403,"")</f>
        <v/>
      </c>
      <c r="C2403">
        <f>IF('EIA Imports'!$E2403=$A$1,'EIA Imports'!C2403,"")</f>
        <v/>
      </c>
      <c r="D2403">
        <f>IF('EIA Imports'!$E2403=$A$1,'EIA Imports'!D2403,"")</f>
        <v/>
      </c>
    </row>
    <row r="2404" spans="1:4">
      <c r="A2404">
        <f>IF('EIA Imports'!$E2404=$A$1,'EIA Imports'!A2404,"")</f>
        <v/>
      </c>
      <c r="C2404">
        <f>IF('EIA Imports'!$E2404=$A$1,'EIA Imports'!C2404,"")</f>
        <v/>
      </c>
      <c r="D2404">
        <f>IF('EIA Imports'!$E2404=$A$1,'EIA Imports'!D2404,"")</f>
        <v/>
      </c>
    </row>
    <row r="2405" spans="1:4">
      <c r="A2405">
        <f>IF('EIA Imports'!$E2405=$A$1,'EIA Imports'!A2405,"")</f>
        <v/>
      </c>
      <c r="C2405">
        <f>IF('EIA Imports'!$E2405=$A$1,'EIA Imports'!C2405,"")</f>
        <v/>
      </c>
      <c r="D2405">
        <f>IF('EIA Imports'!$E2405=$A$1,'EIA Imports'!D2405,"")</f>
        <v/>
      </c>
    </row>
    <row r="2406" spans="1:4">
      <c r="A2406">
        <f>IF('EIA Imports'!$E2406=$A$1,'EIA Imports'!A2406,"")</f>
        <v/>
      </c>
      <c r="C2406">
        <f>IF('EIA Imports'!$E2406=$A$1,'EIA Imports'!C2406,"")</f>
        <v/>
      </c>
      <c r="D2406">
        <f>IF('EIA Imports'!$E2406=$A$1,'EIA Imports'!D2406,"")</f>
        <v/>
      </c>
    </row>
    <row r="2407" spans="1:4">
      <c r="A2407">
        <f>IF('EIA Imports'!$E2407=$A$1,'EIA Imports'!A2407,"")</f>
        <v/>
      </c>
      <c r="C2407">
        <f>IF('EIA Imports'!$E2407=$A$1,'EIA Imports'!C2407,"")</f>
        <v/>
      </c>
      <c r="D2407">
        <f>IF('EIA Imports'!$E2407=$A$1,'EIA Imports'!D2407,"")</f>
        <v/>
      </c>
    </row>
    <row r="2408" spans="1:4">
      <c r="A2408">
        <f>IF('EIA Imports'!$E2408=$A$1,'EIA Imports'!A2408,"")</f>
        <v/>
      </c>
      <c r="C2408">
        <f>IF('EIA Imports'!$E2408=$A$1,'EIA Imports'!C2408,"")</f>
        <v/>
      </c>
      <c r="D2408">
        <f>IF('EIA Imports'!$E2408=$A$1,'EIA Imports'!D2408,"")</f>
        <v/>
      </c>
    </row>
    <row r="2409" spans="1:4">
      <c r="A2409">
        <f>IF('EIA Imports'!$E2409=$A$1,'EIA Imports'!A2409,"")</f>
        <v/>
      </c>
      <c r="C2409">
        <f>IF('EIA Imports'!$E2409=$A$1,'EIA Imports'!C2409,"")</f>
        <v/>
      </c>
      <c r="D2409">
        <f>IF('EIA Imports'!$E2409=$A$1,'EIA Imports'!D2409,"")</f>
        <v/>
      </c>
    </row>
    <row r="2410" spans="1:4">
      <c r="A2410">
        <f>IF('EIA Imports'!$E2410=$A$1,'EIA Imports'!A2410,"")</f>
        <v/>
      </c>
      <c r="C2410">
        <f>IF('EIA Imports'!$E2410=$A$1,'EIA Imports'!C2410,"")</f>
        <v/>
      </c>
      <c r="D2410">
        <f>IF('EIA Imports'!$E2410=$A$1,'EIA Imports'!D2410,"")</f>
        <v/>
      </c>
    </row>
    <row r="2411" spans="1:4">
      <c r="A2411">
        <f>IF('EIA Imports'!$E2411=$A$1,'EIA Imports'!A2411,"")</f>
        <v/>
      </c>
      <c r="C2411">
        <f>IF('EIA Imports'!$E2411=$A$1,'EIA Imports'!C2411,"")</f>
        <v/>
      </c>
      <c r="D2411">
        <f>IF('EIA Imports'!$E2411=$A$1,'EIA Imports'!D2411,"")</f>
        <v/>
      </c>
    </row>
    <row r="2412" spans="1:4">
      <c r="A2412">
        <f>IF('EIA Imports'!$E2412=$A$1,'EIA Imports'!A2412,"")</f>
        <v/>
      </c>
      <c r="C2412">
        <f>IF('EIA Imports'!$E2412=$A$1,'EIA Imports'!C2412,"")</f>
        <v/>
      </c>
      <c r="D2412">
        <f>IF('EIA Imports'!$E2412=$A$1,'EIA Imports'!D2412,"")</f>
        <v/>
      </c>
    </row>
    <row r="2413" spans="1:4">
      <c r="A2413">
        <f>IF('EIA Imports'!$E2413=$A$1,'EIA Imports'!A2413,"")</f>
        <v/>
      </c>
      <c r="C2413">
        <f>IF('EIA Imports'!$E2413=$A$1,'EIA Imports'!C2413,"")</f>
        <v/>
      </c>
      <c r="D2413">
        <f>IF('EIA Imports'!$E2413=$A$1,'EIA Imports'!D2413,"")</f>
        <v/>
      </c>
    </row>
    <row r="2414" spans="1:4">
      <c r="A2414">
        <f>IF('EIA Imports'!$E2414=$A$1,'EIA Imports'!A2414,"")</f>
        <v/>
      </c>
      <c r="C2414">
        <f>IF('EIA Imports'!$E2414=$A$1,'EIA Imports'!C2414,"")</f>
        <v/>
      </c>
      <c r="D2414">
        <f>IF('EIA Imports'!$E2414=$A$1,'EIA Imports'!D2414,"")</f>
        <v/>
      </c>
    </row>
    <row r="2415" spans="1:4">
      <c r="A2415">
        <f>IF('EIA Imports'!$E2415=$A$1,'EIA Imports'!A2415,"")</f>
        <v/>
      </c>
      <c r="C2415">
        <f>IF('EIA Imports'!$E2415=$A$1,'EIA Imports'!C2415,"")</f>
        <v/>
      </c>
      <c r="D2415">
        <f>IF('EIA Imports'!$E2415=$A$1,'EIA Imports'!D2415,"")</f>
        <v/>
      </c>
    </row>
    <row r="2416" spans="1:4">
      <c r="A2416">
        <f>IF('EIA Imports'!$E2416=$A$1,'EIA Imports'!A2416,"")</f>
        <v/>
      </c>
      <c r="C2416">
        <f>IF('EIA Imports'!$E2416=$A$1,'EIA Imports'!C2416,"")</f>
        <v/>
      </c>
      <c r="D2416">
        <f>IF('EIA Imports'!$E2416=$A$1,'EIA Imports'!D2416,"")</f>
        <v/>
      </c>
    </row>
    <row r="2417" spans="1:4">
      <c r="A2417">
        <f>IF('EIA Imports'!$E2417=$A$1,'EIA Imports'!A2417,"")</f>
        <v/>
      </c>
      <c r="C2417">
        <f>IF('EIA Imports'!$E2417=$A$1,'EIA Imports'!C2417,"")</f>
        <v/>
      </c>
      <c r="D2417">
        <f>IF('EIA Imports'!$E2417=$A$1,'EIA Imports'!D2417,"")</f>
        <v/>
      </c>
    </row>
    <row r="2418" spans="1:4">
      <c r="A2418">
        <f>IF('EIA Imports'!$E2418=$A$1,'EIA Imports'!A2418,"")</f>
        <v/>
      </c>
      <c r="C2418">
        <f>IF('EIA Imports'!$E2418=$A$1,'EIA Imports'!C2418,"")</f>
        <v/>
      </c>
      <c r="D2418">
        <f>IF('EIA Imports'!$E2418=$A$1,'EIA Imports'!D2418,"")</f>
        <v/>
      </c>
    </row>
    <row r="2419" spans="1:4">
      <c r="A2419">
        <f>IF('EIA Imports'!$E2419=$A$1,'EIA Imports'!A2419,"")</f>
        <v/>
      </c>
      <c r="C2419">
        <f>IF('EIA Imports'!$E2419=$A$1,'EIA Imports'!C2419,"")</f>
        <v/>
      </c>
      <c r="D2419">
        <f>IF('EIA Imports'!$E2419=$A$1,'EIA Imports'!D2419,"")</f>
        <v/>
      </c>
    </row>
    <row r="2420" spans="1:4">
      <c r="A2420">
        <f>IF('EIA Imports'!$E2420=$A$1,'EIA Imports'!A2420,"")</f>
        <v/>
      </c>
      <c r="C2420">
        <f>IF('EIA Imports'!$E2420=$A$1,'EIA Imports'!C2420,"")</f>
        <v/>
      </c>
      <c r="D2420">
        <f>IF('EIA Imports'!$E2420=$A$1,'EIA Imports'!D2420,"")</f>
        <v/>
      </c>
    </row>
    <row r="2421" spans="1:4">
      <c r="A2421">
        <f>IF('EIA Imports'!$E2421=$A$1,'EIA Imports'!A2421,"")</f>
        <v/>
      </c>
      <c r="C2421">
        <f>IF('EIA Imports'!$E2421=$A$1,'EIA Imports'!C2421,"")</f>
        <v/>
      </c>
      <c r="D2421">
        <f>IF('EIA Imports'!$E2421=$A$1,'EIA Imports'!D2421,"")</f>
        <v/>
      </c>
    </row>
    <row r="2422" spans="1:4">
      <c r="A2422">
        <f>IF('EIA Imports'!$E2422=$A$1,'EIA Imports'!A2422,"")</f>
        <v/>
      </c>
      <c r="C2422">
        <f>IF('EIA Imports'!$E2422=$A$1,'EIA Imports'!C2422,"")</f>
        <v/>
      </c>
      <c r="D2422">
        <f>IF('EIA Imports'!$E2422=$A$1,'EIA Imports'!D2422,"")</f>
        <v/>
      </c>
    </row>
    <row r="2423" spans="1:4">
      <c r="A2423">
        <f>IF('EIA Imports'!$E2423=$A$1,'EIA Imports'!A2423,"")</f>
        <v/>
      </c>
      <c r="C2423">
        <f>IF('EIA Imports'!$E2423=$A$1,'EIA Imports'!C2423,"")</f>
        <v/>
      </c>
      <c r="D2423">
        <f>IF('EIA Imports'!$E2423=$A$1,'EIA Imports'!D2423,"")</f>
        <v/>
      </c>
    </row>
    <row r="2424" spans="1:4">
      <c r="A2424">
        <f>IF('EIA Imports'!$E2424=$A$1,'EIA Imports'!A2424,"")</f>
        <v/>
      </c>
      <c r="C2424">
        <f>IF('EIA Imports'!$E2424=$A$1,'EIA Imports'!C2424,"")</f>
        <v/>
      </c>
      <c r="D2424">
        <f>IF('EIA Imports'!$E2424=$A$1,'EIA Imports'!D2424,"")</f>
        <v/>
      </c>
    </row>
    <row r="2425" spans="1:4">
      <c r="A2425">
        <f>IF('EIA Imports'!$E2425=$A$1,'EIA Imports'!A2425,"")</f>
        <v/>
      </c>
      <c r="C2425">
        <f>IF('EIA Imports'!$E2425=$A$1,'EIA Imports'!C2425,"")</f>
        <v/>
      </c>
      <c r="D2425">
        <f>IF('EIA Imports'!$E2425=$A$1,'EIA Imports'!D2425,"")</f>
        <v/>
      </c>
    </row>
    <row r="2426" spans="1:4">
      <c r="A2426">
        <f>IF('EIA Imports'!$E2426=$A$1,'EIA Imports'!A2426,"")</f>
        <v/>
      </c>
      <c r="C2426">
        <f>IF('EIA Imports'!$E2426=$A$1,'EIA Imports'!C2426,"")</f>
        <v/>
      </c>
      <c r="D2426">
        <f>IF('EIA Imports'!$E2426=$A$1,'EIA Imports'!D2426,"")</f>
        <v/>
      </c>
    </row>
    <row r="2427" spans="1:4">
      <c r="A2427">
        <f>IF('EIA Imports'!$E2427=$A$1,'EIA Imports'!A2427,"")</f>
        <v/>
      </c>
      <c r="C2427">
        <f>IF('EIA Imports'!$E2427=$A$1,'EIA Imports'!C2427,"")</f>
        <v/>
      </c>
      <c r="D2427">
        <f>IF('EIA Imports'!$E2427=$A$1,'EIA Imports'!D2427,"")</f>
        <v/>
      </c>
    </row>
    <row r="2428" spans="1:4">
      <c r="A2428">
        <f>IF('EIA Imports'!$E2428=$A$1,'EIA Imports'!A2428,"")</f>
        <v/>
      </c>
      <c r="C2428">
        <f>IF('EIA Imports'!$E2428=$A$1,'EIA Imports'!C2428,"")</f>
        <v/>
      </c>
      <c r="D2428">
        <f>IF('EIA Imports'!$E2428=$A$1,'EIA Imports'!D2428,"")</f>
        <v/>
      </c>
    </row>
    <row r="2429" spans="1:4">
      <c r="A2429">
        <f>IF('EIA Imports'!$E2429=$A$1,'EIA Imports'!A2429,"")</f>
        <v/>
      </c>
      <c r="C2429">
        <f>IF('EIA Imports'!$E2429=$A$1,'EIA Imports'!C2429,"")</f>
        <v/>
      </c>
      <c r="D2429">
        <f>IF('EIA Imports'!$E2429=$A$1,'EIA Imports'!D2429,"")</f>
        <v/>
      </c>
    </row>
    <row r="2430" spans="1:4">
      <c r="A2430">
        <f>IF('EIA Imports'!$E2430=$A$1,'EIA Imports'!A2430,"")</f>
        <v/>
      </c>
      <c r="C2430">
        <f>IF('EIA Imports'!$E2430=$A$1,'EIA Imports'!C2430,"")</f>
        <v/>
      </c>
      <c r="D2430">
        <f>IF('EIA Imports'!$E2430=$A$1,'EIA Imports'!D2430,"")</f>
        <v/>
      </c>
    </row>
    <row r="2431" spans="1:4">
      <c r="A2431">
        <f>IF('EIA Imports'!$E2431=$A$1,'EIA Imports'!A2431,"")</f>
        <v/>
      </c>
      <c r="C2431">
        <f>IF('EIA Imports'!$E2431=$A$1,'EIA Imports'!C2431,"")</f>
        <v/>
      </c>
      <c r="D2431">
        <f>IF('EIA Imports'!$E2431=$A$1,'EIA Imports'!D2431,"")</f>
        <v/>
      </c>
    </row>
    <row r="2432" spans="1:4">
      <c r="A2432">
        <f>IF('EIA Imports'!$E2432=$A$1,'EIA Imports'!A2432,"")</f>
        <v/>
      </c>
      <c r="C2432">
        <f>IF('EIA Imports'!$E2432=$A$1,'EIA Imports'!C2432,"")</f>
        <v/>
      </c>
      <c r="D2432">
        <f>IF('EIA Imports'!$E2432=$A$1,'EIA Imports'!D2432,"")</f>
        <v/>
      </c>
    </row>
    <row r="2433" spans="1:4">
      <c r="A2433">
        <f>IF('EIA Imports'!$E2433=$A$1,'EIA Imports'!A2433,"")</f>
        <v/>
      </c>
      <c r="C2433">
        <f>IF('EIA Imports'!$E2433=$A$1,'EIA Imports'!C2433,"")</f>
        <v/>
      </c>
      <c r="D2433">
        <f>IF('EIA Imports'!$E2433=$A$1,'EIA Imports'!D2433,"")</f>
        <v/>
      </c>
    </row>
    <row r="2434" spans="1:4">
      <c r="A2434">
        <f>IF('EIA Imports'!$E2434=$A$1,'EIA Imports'!A2434,"")</f>
        <v/>
      </c>
      <c r="C2434">
        <f>IF('EIA Imports'!$E2434=$A$1,'EIA Imports'!C2434,"")</f>
        <v/>
      </c>
      <c r="D2434">
        <f>IF('EIA Imports'!$E2434=$A$1,'EIA Imports'!D2434,"")</f>
        <v/>
      </c>
    </row>
    <row r="2435" spans="1:4">
      <c r="A2435">
        <f>IF('EIA Imports'!$E2435=$A$1,'EIA Imports'!A2435,"")</f>
        <v/>
      </c>
      <c r="C2435">
        <f>IF('EIA Imports'!$E2435=$A$1,'EIA Imports'!C2435,"")</f>
        <v/>
      </c>
      <c r="D2435">
        <f>IF('EIA Imports'!$E2435=$A$1,'EIA Imports'!D2435,"")</f>
        <v/>
      </c>
    </row>
    <row r="2436" spans="1:4">
      <c r="A2436">
        <f>IF('EIA Imports'!$E2436=$A$1,'EIA Imports'!A2436,"")</f>
        <v/>
      </c>
      <c r="C2436">
        <f>IF('EIA Imports'!$E2436=$A$1,'EIA Imports'!C2436,"")</f>
        <v/>
      </c>
      <c r="D2436">
        <f>IF('EIA Imports'!$E2436=$A$1,'EIA Imports'!D2436,"")</f>
        <v/>
      </c>
    </row>
    <row r="2437" spans="1:4">
      <c r="A2437">
        <f>IF('EIA Imports'!$E2437=$A$1,'EIA Imports'!A2437,"")</f>
        <v/>
      </c>
      <c r="C2437">
        <f>IF('EIA Imports'!$E2437=$A$1,'EIA Imports'!C2437,"")</f>
        <v/>
      </c>
      <c r="D2437">
        <f>IF('EIA Imports'!$E2437=$A$1,'EIA Imports'!D2437,"")</f>
        <v/>
      </c>
    </row>
    <row r="2438" spans="1:4">
      <c r="A2438">
        <f>IF('EIA Imports'!$E2438=$A$1,'EIA Imports'!A2438,"")</f>
        <v/>
      </c>
      <c r="C2438">
        <f>IF('EIA Imports'!$E2438=$A$1,'EIA Imports'!C2438,"")</f>
        <v/>
      </c>
      <c r="D2438">
        <f>IF('EIA Imports'!$E2438=$A$1,'EIA Imports'!D2438,"")</f>
        <v/>
      </c>
    </row>
    <row r="2439" spans="1:4">
      <c r="A2439">
        <f>IF('EIA Imports'!$E2439=$A$1,'EIA Imports'!A2439,"")</f>
        <v/>
      </c>
      <c r="C2439">
        <f>IF('EIA Imports'!$E2439=$A$1,'EIA Imports'!C2439,"")</f>
        <v/>
      </c>
      <c r="D2439">
        <f>IF('EIA Imports'!$E2439=$A$1,'EIA Imports'!D2439,"")</f>
        <v/>
      </c>
    </row>
    <row r="2440" spans="1:4">
      <c r="A2440">
        <f>IF('EIA Imports'!$E2440=$A$1,'EIA Imports'!A2440,"")</f>
        <v/>
      </c>
      <c r="C2440">
        <f>IF('EIA Imports'!$E2440=$A$1,'EIA Imports'!C2440,"")</f>
        <v/>
      </c>
      <c r="D2440">
        <f>IF('EIA Imports'!$E2440=$A$1,'EIA Imports'!D2440,"")</f>
        <v/>
      </c>
    </row>
    <row r="2441" spans="1:4">
      <c r="A2441">
        <f>IF('EIA Imports'!$E2441=$A$1,'EIA Imports'!A2441,"")</f>
        <v/>
      </c>
      <c r="C2441">
        <f>IF('EIA Imports'!$E2441=$A$1,'EIA Imports'!C2441,"")</f>
        <v/>
      </c>
      <c r="D2441">
        <f>IF('EIA Imports'!$E2441=$A$1,'EIA Imports'!D2441,"")</f>
        <v/>
      </c>
    </row>
    <row r="2442" spans="1:4">
      <c r="A2442">
        <f>IF('EIA Imports'!$E2442=$A$1,'EIA Imports'!A2442,"")</f>
        <v/>
      </c>
      <c r="C2442">
        <f>IF('EIA Imports'!$E2442=$A$1,'EIA Imports'!C2442,"")</f>
        <v/>
      </c>
      <c r="D2442">
        <f>IF('EIA Imports'!$E2442=$A$1,'EIA Imports'!D2442,"")</f>
        <v/>
      </c>
    </row>
    <row r="2443" spans="1:4">
      <c r="A2443">
        <f>IF('EIA Imports'!$E2443=$A$1,'EIA Imports'!A2443,"")</f>
        <v/>
      </c>
      <c r="C2443">
        <f>IF('EIA Imports'!$E2443=$A$1,'EIA Imports'!C2443,"")</f>
        <v/>
      </c>
      <c r="D2443">
        <f>IF('EIA Imports'!$E2443=$A$1,'EIA Imports'!D2443,"")</f>
        <v/>
      </c>
    </row>
    <row r="2444" spans="1:4">
      <c r="A2444">
        <f>IF('EIA Imports'!$E2444=$A$1,'EIA Imports'!A2444,"")</f>
        <v/>
      </c>
      <c r="C2444">
        <f>IF('EIA Imports'!$E2444=$A$1,'EIA Imports'!C2444,"")</f>
        <v/>
      </c>
      <c r="D2444">
        <f>IF('EIA Imports'!$E2444=$A$1,'EIA Imports'!D2444,"")</f>
        <v/>
      </c>
    </row>
    <row r="2445" spans="1:4">
      <c r="A2445">
        <f>IF('EIA Imports'!$E2445=$A$1,'EIA Imports'!A2445,"")</f>
        <v/>
      </c>
      <c r="C2445">
        <f>IF('EIA Imports'!$E2445=$A$1,'EIA Imports'!C2445,"")</f>
        <v/>
      </c>
      <c r="D2445">
        <f>IF('EIA Imports'!$E2445=$A$1,'EIA Imports'!D2445,"")</f>
        <v/>
      </c>
    </row>
    <row r="2446" spans="1:4">
      <c r="A2446">
        <f>IF('EIA Imports'!$E2446=$A$1,'EIA Imports'!A2446,"")</f>
        <v/>
      </c>
      <c r="C2446">
        <f>IF('EIA Imports'!$E2446=$A$1,'EIA Imports'!C2446,"")</f>
        <v/>
      </c>
      <c r="D2446">
        <f>IF('EIA Imports'!$E2446=$A$1,'EIA Imports'!D2446,"")</f>
        <v/>
      </c>
    </row>
    <row r="2447" spans="1:4">
      <c r="A2447">
        <f>IF('EIA Imports'!$E2447=$A$1,'EIA Imports'!A2447,"")</f>
        <v/>
      </c>
      <c r="C2447">
        <f>IF('EIA Imports'!$E2447=$A$1,'EIA Imports'!C2447,"")</f>
        <v/>
      </c>
      <c r="D2447">
        <f>IF('EIA Imports'!$E2447=$A$1,'EIA Imports'!D2447,"")</f>
        <v/>
      </c>
    </row>
    <row r="2448" spans="1:4">
      <c r="A2448">
        <f>IF('EIA Imports'!$E2448=$A$1,'EIA Imports'!A2448,"")</f>
        <v/>
      </c>
      <c r="C2448">
        <f>IF('EIA Imports'!$E2448=$A$1,'EIA Imports'!C2448,"")</f>
        <v/>
      </c>
      <c r="D2448">
        <f>IF('EIA Imports'!$E2448=$A$1,'EIA Imports'!D2448,"")</f>
        <v/>
      </c>
    </row>
    <row r="2449" spans="1:4">
      <c r="A2449">
        <f>IF('EIA Imports'!$E2449=$A$1,'EIA Imports'!A2449,"")</f>
        <v/>
      </c>
      <c r="C2449">
        <f>IF('EIA Imports'!$E2449=$A$1,'EIA Imports'!C2449,"")</f>
        <v/>
      </c>
      <c r="D2449">
        <f>IF('EIA Imports'!$E2449=$A$1,'EIA Imports'!D2449,"")</f>
        <v/>
      </c>
    </row>
    <row r="2450" spans="1:4">
      <c r="A2450">
        <f>IF('EIA Imports'!$E2450=$A$1,'EIA Imports'!A2450,"")</f>
        <v/>
      </c>
      <c r="C2450">
        <f>IF('EIA Imports'!$E2450=$A$1,'EIA Imports'!C2450,"")</f>
        <v/>
      </c>
      <c r="D2450">
        <f>IF('EIA Imports'!$E2450=$A$1,'EIA Imports'!D2450,"")</f>
        <v/>
      </c>
    </row>
    <row r="2451" spans="1:4">
      <c r="A2451">
        <f>IF('EIA Imports'!$E2451=$A$1,'EIA Imports'!A2451,"")</f>
        <v/>
      </c>
      <c r="C2451">
        <f>IF('EIA Imports'!$E2451=$A$1,'EIA Imports'!C2451,"")</f>
        <v/>
      </c>
      <c r="D2451">
        <f>IF('EIA Imports'!$E2451=$A$1,'EIA Imports'!D2451,"")</f>
        <v/>
      </c>
    </row>
    <row r="2452" spans="1:4">
      <c r="A2452">
        <f>IF('EIA Imports'!$E2452=$A$1,'EIA Imports'!A2452,"")</f>
        <v/>
      </c>
      <c r="C2452">
        <f>IF('EIA Imports'!$E2452=$A$1,'EIA Imports'!C2452,"")</f>
        <v/>
      </c>
      <c r="D2452">
        <f>IF('EIA Imports'!$E2452=$A$1,'EIA Imports'!D2452,"")</f>
        <v/>
      </c>
    </row>
    <row r="2453" spans="1:4">
      <c r="A2453">
        <f>IF('EIA Imports'!$E2453=$A$1,'EIA Imports'!A2453,"")</f>
        <v/>
      </c>
      <c r="C2453">
        <f>IF('EIA Imports'!$E2453=$A$1,'EIA Imports'!C2453,"")</f>
        <v/>
      </c>
      <c r="D2453">
        <f>IF('EIA Imports'!$E2453=$A$1,'EIA Imports'!D2453,"")</f>
        <v/>
      </c>
    </row>
    <row r="2454" spans="1:4">
      <c r="A2454">
        <f>IF('EIA Imports'!$E2454=$A$1,'EIA Imports'!A2454,"")</f>
        <v/>
      </c>
      <c r="C2454">
        <f>IF('EIA Imports'!$E2454=$A$1,'EIA Imports'!C2454,"")</f>
        <v/>
      </c>
      <c r="D2454">
        <f>IF('EIA Imports'!$E2454=$A$1,'EIA Imports'!D2454,"")</f>
        <v/>
      </c>
    </row>
    <row r="2455" spans="1:4">
      <c r="A2455">
        <f>IF('EIA Imports'!$E2455=$A$1,'EIA Imports'!A2455,"")</f>
        <v/>
      </c>
      <c r="C2455">
        <f>IF('EIA Imports'!$E2455=$A$1,'EIA Imports'!C2455,"")</f>
        <v/>
      </c>
      <c r="D2455">
        <f>IF('EIA Imports'!$E2455=$A$1,'EIA Imports'!D2455,"")</f>
        <v/>
      </c>
    </row>
    <row r="2456" spans="1:4">
      <c r="A2456">
        <f>IF('EIA Imports'!$E2456=$A$1,'EIA Imports'!A2456,"")</f>
        <v/>
      </c>
      <c r="C2456">
        <f>IF('EIA Imports'!$E2456=$A$1,'EIA Imports'!C2456,"")</f>
        <v/>
      </c>
      <c r="D2456">
        <f>IF('EIA Imports'!$E2456=$A$1,'EIA Imports'!D2456,"")</f>
        <v/>
      </c>
    </row>
    <row r="2457" spans="1:4">
      <c r="A2457">
        <f>IF('EIA Imports'!$E2457=$A$1,'EIA Imports'!A2457,"")</f>
        <v/>
      </c>
      <c r="C2457">
        <f>IF('EIA Imports'!$E2457=$A$1,'EIA Imports'!C2457,"")</f>
        <v/>
      </c>
      <c r="D2457">
        <f>IF('EIA Imports'!$E2457=$A$1,'EIA Imports'!D2457,"")</f>
        <v/>
      </c>
    </row>
    <row r="2458" spans="1:4">
      <c r="A2458">
        <f>IF('EIA Imports'!$E2458=$A$1,'EIA Imports'!A2458,"")</f>
        <v/>
      </c>
      <c r="C2458">
        <f>IF('EIA Imports'!$E2458=$A$1,'EIA Imports'!C2458,"")</f>
        <v/>
      </c>
      <c r="D2458">
        <f>IF('EIA Imports'!$E2458=$A$1,'EIA Imports'!D2458,"")</f>
        <v/>
      </c>
    </row>
    <row r="2459" spans="1:4">
      <c r="A2459">
        <f>IF('EIA Imports'!$E2459=$A$1,'EIA Imports'!A2459,"")</f>
        <v/>
      </c>
      <c r="C2459">
        <f>IF('EIA Imports'!$E2459=$A$1,'EIA Imports'!C2459,"")</f>
        <v/>
      </c>
      <c r="D2459">
        <f>IF('EIA Imports'!$E2459=$A$1,'EIA Imports'!D2459,"")</f>
        <v/>
      </c>
    </row>
    <row r="2460" spans="1:4">
      <c r="A2460">
        <f>IF('EIA Imports'!$E2460=$A$1,'EIA Imports'!A2460,"")</f>
        <v/>
      </c>
      <c r="C2460">
        <f>IF('EIA Imports'!$E2460=$A$1,'EIA Imports'!C2460,"")</f>
        <v/>
      </c>
      <c r="D2460">
        <f>IF('EIA Imports'!$E2460=$A$1,'EIA Imports'!D2460,"")</f>
        <v/>
      </c>
    </row>
    <row r="2461" spans="1:4">
      <c r="A2461">
        <f>IF('EIA Imports'!$E2461=$A$1,'EIA Imports'!A2461,"")</f>
        <v/>
      </c>
      <c r="C2461">
        <f>IF('EIA Imports'!$E2461=$A$1,'EIA Imports'!C2461,"")</f>
        <v/>
      </c>
      <c r="D2461">
        <f>IF('EIA Imports'!$E2461=$A$1,'EIA Imports'!D2461,"")</f>
        <v/>
      </c>
    </row>
    <row r="2462" spans="1:4">
      <c r="A2462">
        <f>IF('EIA Imports'!$E2462=$A$1,'EIA Imports'!A2462,"")</f>
        <v/>
      </c>
      <c r="C2462">
        <f>IF('EIA Imports'!$E2462=$A$1,'EIA Imports'!C2462,"")</f>
        <v/>
      </c>
      <c r="D2462">
        <f>IF('EIA Imports'!$E2462=$A$1,'EIA Imports'!D2462,"")</f>
        <v/>
      </c>
    </row>
    <row r="2463" spans="1:4">
      <c r="A2463">
        <f>IF('EIA Imports'!$E2463=$A$1,'EIA Imports'!A2463,"")</f>
        <v/>
      </c>
      <c r="C2463">
        <f>IF('EIA Imports'!$E2463=$A$1,'EIA Imports'!C2463,"")</f>
        <v/>
      </c>
      <c r="D2463">
        <f>IF('EIA Imports'!$E2463=$A$1,'EIA Imports'!D2463,"")</f>
        <v/>
      </c>
    </row>
    <row r="2464" spans="1:4">
      <c r="A2464">
        <f>IF('EIA Imports'!$E2464=$A$1,'EIA Imports'!A2464,"")</f>
        <v/>
      </c>
      <c r="C2464">
        <f>IF('EIA Imports'!$E2464=$A$1,'EIA Imports'!C2464,"")</f>
        <v/>
      </c>
      <c r="D2464">
        <f>IF('EIA Imports'!$E2464=$A$1,'EIA Imports'!D2464,"")</f>
        <v/>
      </c>
    </row>
    <row r="2465" spans="1:4">
      <c r="A2465">
        <f>IF('EIA Imports'!$E2465=$A$1,'EIA Imports'!A2465,"")</f>
        <v/>
      </c>
      <c r="C2465">
        <f>IF('EIA Imports'!$E2465=$A$1,'EIA Imports'!C2465,"")</f>
        <v/>
      </c>
      <c r="D2465">
        <f>IF('EIA Imports'!$E2465=$A$1,'EIA Imports'!D2465,"")</f>
        <v/>
      </c>
    </row>
    <row r="2466" spans="1:4">
      <c r="A2466">
        <f>IF('EIA Imports'!$E2466=$A$1,'EIA Imports'!A2466,"")</f>
        <v/>
      </c>
      <c r="C2466">
        <f>IF('EIA Imports'!$E2466=$A$1,'EIA Imports'!C2466,"")</f>
        <v/>
      </c>
      <c r="D2466">
        <f>IF('EIA Imports'!$E2466=$A$1,'EIA Imports'!D2466,"")</f>
        <v/>
      </c>
    </row>
    <row r="2467" spans="1:4">
      <c r="A2467">
        <f>IF('EIA Imports'!$E2467=$A$1,'EIA Imports'!A2467,"")</f>
        <v/>
      </c>
      <c r="C2467">
        <f>IF('EIA Imports'!$E2467=$A$1,'EIA Imports'!C2467,"")</f>
        <v/>
      </c>
      <c r="D2467">
        <f>IF('EIA Imports'!$E2467=$A$1,'EIA Imports'!D2467,"")</f>
        <v/>
      </c>
    </row>
    <row r="2468" spans="1:4">
      <c r="A2468">
        <f>IF('EIA Imports'!$E2468=$A$1,'EIA Imports'!A2468,"")</f>
        <v/>
      </c>
      <c r="C2468">
        <f>IF('EIA Imports'!$E2468=$A$1,'EIA Imports'!C2468,"")</f>
        <v/>
      </c>
      <c r="D2468">
        <f>IF('EIA Imports'!$E2468=$A$1,'EIA Imports'!D2468,"")</f>
        <v/>
      </c>
    </row>
    <row r="2469" spans="1:4">
      <c r="A2469">
        <f>IF('EIA Imports'!$E2469=$A$1,'EIA Imports'!A2469,"")</f>
        <v/>
      </c>
      <c r="C2469">
        <f>IF('EIA Imports'!$E2469=$A$1,'EIA Imports'!C2469,"")</f>
        <v/>
      </c>
      <c r="D2469">
        <f>IF('EIA Imports'!$E2469=$A$1,'EIA Imports'!D2469,"")</f>
        <v/>
      </c>
    </row>
    <row r="2470" spans="1:4">
      <c r="A2470">
        <f>IF('EIA Imports'!$E2470=$A$1,'EIA Imports'!A2470,"")</f>
        <v/>
      </c>
      <c r="C2470">
        <f>IF('EIA Imports'!$E2470=$A$1,'EIA Imports'!C2470,"")</f>
        <v/>
      </c>
      <c r="D2470">
        <f>IF('EIA Imports'!$E2470=$A$1,'EIA Imports'!D2470,"")</f>
        <v/>
      </c>
    </row>
    <row r="2471" spans="1:4">
      <c r="A2471">
        <f>IF('EIA Imports'!$E2471=$A$1,'EIA Imports'!A2471,"")</f>
        <v/>
      </c>
      <c r="C2471">
        <f>IF('EIA Imports'!$E2471=$A$1,'EIA Imports'!C2471,"")</f>
        <v/>
      </c>
      <c r="D2471">
        <f>IF('EIA Imports'!$E2471=$A$1,'EIA Imports'!D2471,"")</f>
        <v/>
      </c>
    </row>
    <row r="2472" spans="1:4">
      <c r="A2472">
        <f>IF('EIA Imports'!$E2472=$A$1,'EIA Imports'!A2472,"")</f>
        <v/>
      </c>
      <c r="C2472">
        <f>IF('EIA Imports'!$E2472=$A$1,'EIA Imports'!C2472,"")</f>
        <v/>
      </c>
      <c r="D2472">
        <f>IF('EIA Imports'!$E2472=$A$1,'EIA Imports'!D2472,"")</f>
        <v/>
      </c>
    </row>
    <row r="2473" spans="1:4">
      <c r="A2473">
        <f>IF('EIA Imports'!$E2473=$A$1,'EIA Imports'!A2473,"")</f>
        <v/>
      </c>
      <c r="C2473">
        <f>IF('EIA Imports'!$E2473=$A$1,'EIA Imports'!C2473,"")</f>
        <v/>
      </c>
      <c r="D2473">
        <f>IF('EIA Imports'!$E2473=$A$1,'EIA Imports'!D2473,"")</f>
        <v/>
      </c>
    </row>
    <row r="2474" spans="1:4">
      <c r="A2474">
        <f>IF('EIA Imports'!$E2474=$A$1,'EIA Imports'!A2474,"")</f>
        <v/>
      </c>
      <c r="C2474">
        <f>IF('EIA Imports'!$E2474=$A$1,'EIA Imports'!C2474,"")</f>
        <v/>
      </c>
      <c r="D2474">
        <f>IF('EIA Imports'!$E2474=$A$1,'EIA Imports'!D2474,"")</f>
        <v/>
      </c>
    </row>
    <row r="2475" spans="1:4">
      <c r="A2475">
        <f>IF('EIA Imports'!$E2475=$A$1,'EIA Imports'!A2475,"")</f>
        <v/>
      </c>
      <c r="C2475">
        <f>IF('EIA Imports'!$E2475=$A$1,'EIA Imports'!C2475,"")</f>
        <v/>
      </c>
      <c r="D2475">
        <f>IF('EIA Imports'!$E2475=$A$1,'EIA Imports'!D2475,"")</f>
        <v/>
      </c>
    </row>
    <row r="2476" spans="1:4">
      <c r="A2476">
        <f>IF('EIA Imports'!$E2476=$A$1,'EIA Imports'!A2476,"")</f>
        <v/>
      </c>
      <c r="C2476">
        <f>IF('EIA Imports'!$E2476=$A$1,'EIA Imports'!C2476,"")</f>
        <v/>
      </c>
      <c r="D2476">
        <f>IF('EIA Imports'!$E2476=$A$1,'EIA Imports'!D2476,"")</f>
        <v/>
      </c>
    </row>
    <row r="2477" spans="1:4">
      <c r="A2477">
        <f>IF('EIA Imports'!$E2477=$A$1,'EIA Imports'!A2477,"")</f>
        <v/>
      </c>
      <c r="C2477">
        <f>IF('EIA Imports'!$E2477=$A$1,'EIA Imports'!C2477,"")</f>
        <v/>
      </c>
      <c r="D2477">
        <f>IF('EIA Imports'!$E2477=$A$1,'EIA Imports'!D2477,"")</f>
        <v/>
      </c>
    </row>
    <row r="2478" spans="1:4">
      <c r="A2478">
        <f>IF('EIA Imports'!$E2478=$A$1,'EIA Imports'!A2478,"")</f>
        <v/>
      </c>
      <c r="C2478">
        <f>IF('EIA Imports'!$E2478=$A$1,'EIA Imports'!C2478,"")</f>
        <v/>
      </c>
      <c r="D2478">
        <f>IF('EIA Imports'!$E2478=$A$1,'EIA Imports'!D2478,"")</f>
        <v/>
      </c>
    </row>
    <row r="2479" spans="1:4">
      <c r="A2479">
        <f>IF('EIA Imports'!$E2479=$A$1,'EIA Imports'!A2479,"")</f>
        <v/>
      </c>
      <c r="C2479">
        <f>IF('EIA Imports'!$E2479=$A$1,'EIA Imports'!C2479,"")</f>
        <v/>
      </c>
      <c r="D2479">
        <f>IF('EIA Imports'!$E2479=$A$1,'EIA Imports'!D2479,"")</f>
        <v/>
      </c>
    </row>
    <row r="2480" spans="1:4">
      <c r="A2480">
        <f>IF('EIA Imports'!$E2480=$A$1,'EIA Imports'!A2480,"")</f>
        <v/>
      </c>
      <c r="C2480">
        <f>IF('EIA Imports'!$E2480=$A$1,'EIA Imports'!C2480,"")</f>
        <v/>
      </c>
      <c r="D2480">
        <f>IF('EIA Imports'!$E2480=$A$1,'EIA Imports'!D2480,"")</f>
        <v/>
      </c>
    </row>
    <row r="2481" spans="1:4">
      <c r="A2481">
        <f>IF('EIA Imports'!$E2481=$A$1,'EIA Imports'!A2481,"")</f>
        <v/>
      </c>
      <c r="C2481">
        <f>IF('EIA Imports'!$E2481=$A$1,'EIA Imports'!C2481,"")</f>
        <v/>
      </c>
      <c r="D2481">
        <f>IF('EIA Imports'!$E2481=$A$1,'EIA Imports'!D2481,"")</f>
        <v/>
      </c>
    </row>
    <row r="2482" spans="1:4">
      <c r="A2482">
        <f>IF('EIA Imports'!$E2482=$A$1,'EIA Imports'!A2482,"")</f>
        <v/>
      </c>
      <c r="C2482">
        <f>IF('EIA Imports'!$E2482=$A$1,'EIA Imports'!C2482,"")</f>
        <v/>
      </c>
      <c r="D2482">
        <f>IF('EIA Imports'!$E2482=$A$1,'EIA Imports'!D2482,"")</f>
        <v/>
      </c>
    </row>
    <row r="2483" spans="1:4">
      <c r="A2483">
        <f>IF('EIA Imports'!$E2483=$A$1,'EIA Imports'!A2483,"")</f>
        <v/>
      </c>
      <c r="C2483">
        <f>IF('EIA Imports'!$E2483=$A$1,'EIA Imports'!C2483,"")</f>
        <v/>
      </c>
      <c r="D2483">
        <f>IF('EIA Imports'!$E2483=$A$1,'EIA Imports'!D2483,"")</f>
        <v/>
      </c>
    </row>
    <row r="2484" spans="1:4">
      <c r="A2484">
        <f>IF('EIA Imports'!$E2484=$A$1,'EIA Imports'!A2484,"")</f>
        <v/>
      </c>
      <c r="C2484">
        <f>IF('EIA Imports'!$E2484=$A$1,'EIA Imports'!C2484,"")</f>
        <v/>
      </c>
      <c r="D2484">
        <f>IF('EIA Imports'!$E2484=$A$1,'EIA Imports'!D2484,"")</f>
        <v/>
      </c>
    </row>
    <row r="2485" spans="1:4">
      <c r="A2485">
        <f>IF('EIA Imports'!$E2485=$A$1,'EIA Imports'!A2485,"")</f>
        <v/>
      </c>
      <c r="C2485">
        <f>IF('EIA Imports'!$E2485=$A$1,'EIA Imports'!C2485,"")</f>
        <v/>
      </c>
      <c r="D2485">
        <f>IF('EIA Imports'!$E2485=$A$1,'EIA Imports'!D2485,"")</f>
        <v/>
      </c>
    </row>
    <row r="2486" spans="1:4">
      <c r="A2486">
        <f>IF('EIA Imports'!$E2486=$A$1,'EIA Imports'!A2486,"")</f>
        <v/>
      </c>
      <c r="C2486">
        <f>IF('EIA Imports'!$E2486=$A$1,'EIA Imports'!C2486,"")</f>
        <v/>
      </c>
      <c r="D2486">
        <f>IF('EIA Imports'!$E2486=$A$1,'EIA Imports'!D2486,"")</f>
        <v/>
      </c>
    </row>
    <row r="2487" spans="1:4">
      <c r="A2487">
        <f>IF('EIA Imports'!$E2487=$A$1,'EIA Imports'!A2487,"")</f>
        <v/>
      </c>
      <c r="C2487">
        <f>IF('EIA Imports'!$E2487=$A$1,'EIA Imports'!C2487,"")</f>
        <v/>
      </c>
      <c r="D2487">
        <f>IF('EIA Imports'!$E2487=$A$1,'EIA Imports'!D2487,"")</f>
        <v/>
      </c>
    </row>
    <row r="2488" spans="1:4">
      <c r="A2488">
        <f>IF('EIA Imports'!$E2488=$A$1,'EIA Imports'!A2488,"")</f>
        <v/>
      </c>
      <c r="C2488">
        <f>IF('EIA Imports'!$E2488=$A$1,'EIA Imports'!C2488,"")</f>
        <v/>
      </c>
      <c r="D2488">
        <f>IF('EIA Imports'!$E2488=$A$1,'EIA Imports'!D2488,"")</f>
        <v/>
      </c>
    </row>
    <row r="2489" spans="1:4">
      <c r="A2489">
        <f>IF('EIA Imports'!$E2489=$A$1,'EIA Imports'!A2489,"")</f>
        <v/>
      </c>
      <c r="C2489">
        <f>IF('EIA Imports'!$E2489=$A$1,'EIA Imports'!C2489,"")</f>
        <v/>
      </c>
      <c r="D2489">
        <f>IF('EIA Imports'!$E2489=$A$1,'EIA Imports'!D2489,"")</f>
        <v/>
      </c>
    </row>
    <row r="2490" spans="1:4">
      <c r="A2490">
        <f>IF('EIA Imports'!$E2490=$A$1,'EIA Imports'!A2490,"")</f>
        <v/>
      </c>
      <c r="C2490">
        <f>IF('EIA Imports'!$E2490=$A$1,'EIA Imports'!C2490,"")</f>
        <v/>
      </c>
      <c r="D2490">
        <f>IF('EIA Imports'!$E2490=$A$1,'EIA Imports'!D2490,"")</f>
        <v/>
      </c>
    </row>
    <row r="2491" spans="1:4">
      <c r="A2491">
        <f>IF('EIA Imports'!$E2491=$A$1,'EIA Imports'!A2491,"")</f>
        <v/>
      </c>
      <c r="C2491">
        <f>IF('EIA Imports'!$E2491=$A$1,'EIA Imports'!C2491,"")</f>
        <v/>
      </c>
      <c r="D2491">
        <f>IF('EIA Imports'!$E2491=$A$1,'EIA Imports'!D2491,"")</f>
        <v/>
      </c>
    </row>
    <row r="2492" spans="1:4">
      <c r="A2492">
        <f>IF('EIA Imports'!$E2492=$A$1,'EIA Imports'!A2492,"")</f>
        <v/>
      </c>
      <c r="C2492">
        <f>IF('EIA Imports'!$E2492=$A$1,'EIA Imports'!C2492,"")</f>
        <v/>
      </c>
      <c r="D2492">
        <f>IF('EIA Imports'!$E2492=$A$1,'EIA Imports'!D2492,"")</f>
        <v/>
      </c>
    </row>
    <row r="2493" spans="1:4">
      <c r="A2493">
        <f>IF('EIA Imports'!$E2493=$A$1,'EIA Imports'!A2493,"")</f>
        <v/>
      </c>
      <c r="C2493">
        <f>IF('EIA Imports'!$E2493=$A$1,'EIA Imports'!C2493,"")</f>
        <v/>
      </c>
      <c r="D2493">
        <f>IF('EIA Imports'!$E2493=$A$1,'EIA Imports'!D2493,"")</f>
        <v/>
      </c>
    </row>
    <row r="2494" spans="1:4">
      <c r="A2494">
        <f>IF('EIA Imports'!$E2494=$A$1,'EIA Imports'!A2494,"")</f>
        <v/>
      </c>
      <c r="C2494">
        <f>IF('EIA Imports'!$E2494=$A$1,'EIA Imports'!C2494,"")</f>
        <v/>
      </c>
      <c r="D2494">
        <f>IF('EIA Imports'!$E2494=$A$1,'EIA Imports'!D2494,"")</f>
        <v/>
      </c>
    </row>
    <row r="2495" spans="1:4">
      <c r="A2495">
        <f>IF('EIA Imports'!$E2495=$A$1,'EIA Imports'!A2495,"")</f>
        <v/>
      </c>
      <c r="C2495">
        <f>IF('EIA Imports'!$E2495=$A$1,'EIA Imports'!C2495,"")</f>
        <v/>
      </c>
      <c r="D2495">
        <f>IF('EIA Imports'!$E2495=$A$1,'EIA Imports'!D2495,"")</f>
        <v/>
      </c>
    </row>
    <row r="2496" spans="1:4">
      <c r="A2496">
        <f>IF('EIA Imports'!$E2496=$A$1,'EIA Imports'!A2496,"")</f>
        <v/>
      </c>
      <c r="C2496">
        <f>IF('EIA Imports'!$E2496=$A$1,'EIA Imports'!C2496,"")</f>
        <v/>
      </c>
      <c r="D2496">
        <f>IF('EIA Imports'!$E2496=$A$1,'EIA Imports'!D2496,"")</f>
        <v/>
      </c>
    </row>
    <row r="2497" spans="1:4">
      <c r="A2497">
        <f>IF('EIA Imports'!$E2497=$A$1,'EIA Imports'!A2497,"")</f>
        <v/>
      </c>
      <c r="C2497">
        <f>IF('EIA Imports'!$E2497=$A$1,'EIA Imports'!C2497,"")</f>
        <v/>
      </c>
      <c r="D2497">
        <f>IF('EIA Imports'!$E2497=$A$1,'EIA Imports'!D2497,"")</f>
        <v/>
      </c>
    </row>
    <row r="2498" spans="1:4">
      <c r="A2498">
        <f>IF('EIA Imports'!$E2498=$A$1,'EIA Imports'!A2498,"")</f>
        <v/>
      </c>
      <c r="C2498">
        <f>IF('EIA Imports'!$E2498=$A$1,'EIA Imports'!C2498,"")</f>
        <v/>
      </c>
      <c r="D2498">
        <f>IF('EIA Imports'!$E2498=$A$1,'EIA Imports'!D2498,"")</f>
        <v/>
      </c>
    </row>
    <row r="2499" spans="1:4">
      <c r="A2499">
        <f>IF('EIA Imports'!$E2499=$A$1,'EIA Imports'!A2499,"")</f>
        <v/>
      </c>
      <c r="C2499">
        <f>IF('EIA Imports'!$E2499=$A$1,'EIA Imports'!C2499,"")</f>
        <v/>
      </c>
      <c r="D2499">
        <f>IF('EIA Imports'!$E2499=$A$1,'EIA Imports'!D2499,"")</f>
        <v/>
      </c>
    </row>
    <row r="2500" spans="1:4">
      <c r="A2500">
        <f>IF('EIA Imports'!$E2500=$A$1,'EIA Imports'!A2500,"")</f>
        <v/>
      </c>
      <c r="C2500">
        <f>IF('EIA Imports'!$E2500=$A$1,'EIA Imports'!C2500,"")</f>
        <v/>
      </c>
      <c r="D2500">
        <f>IF('EIA Imports'!$E2500=$A$1,'EIA Imports'!D2500,"")</f>
        <v/>
      </c>
    </row>
    <row r="2501" spans="1:4">
      <c r="A2501">
        <f>IF('EIA Imports'!$E2501=$A$1,'EIA Imports'!A2501,"")</f>
        <v/>
      </c>
      <c r="C2501">
        <f>IF('EIA Imports'!$E2501=$A$1,'EIA Imports'!C2501,"")</f>
        <v/>
      </c>
      <c r="D2501">
        <f>IF('EIA Imports'!$E2501=$A$1,'EIA Imports'!D2501,"")</f>
        <v/>
      </c>
    </row>
    <row r="2502" spans="1:4">
      <c r="A2502">
        <f>IF('EIA Imports'!$E2502=$A$1,'EIA Imports'!A2502,"")</f>
        <v/>
      </c>
      <c r="C2502">
        <f>IF('EIA Imports'!$E2502=$A$1,'EIA Imports'!C2502,"")</f>
        <v/>
      </c>
      <c r="D2502">
        <f>IF('EIA Imports'!$E2502=$A$1,'EIA Imports'!D2502,"")</f>
        <v/>
      </c>
    </row>
    <row r="2503" spans="1:4">
      <c r="A2503">
        <f>IF('EIA Imports'!$E2503=$A$1,'EIA Imports'!A2503,"")</f>
        <v/>
      </c>
      <c r="C2503">
        <f>IF('EIA Imports'!$E2503=$A$1,'EIA Imports'!C2503,"")</f>
        <v/>
      </c>
      <c r="D2503">
        <f>IF('EIA Imports'!$E2503=$A$1,'EIA Imports'!D2503,"")</f>
        <v/>
      </c>
    </row>
    <row r="2504" spans="1:4">
      <c r="A2504">
        <f>IF('EIA Imports'!$E2504=$A$1,'EIA Imports'!A2504,"")</f>
        <v/>
      </c>
      <c r="C2504">
        <f>IF('EIA Imports'!$E2504=$A$1,'EIA Imports'!C2504,"")</f>
        <v/>
      </c>
      <c r="D2504">
        <f>IF('EIA Imports'!$E2504=$A$1,'EIA Imports'!D2504,"")</f>
        <v/>
      </c>
    </row>
    <row r="2505" spans="1:4">
      <c r="A2505">
        <f>IF('EIA Imports'!$E2505=$A$1,'EIA Imports'!A2505,"")</f>
        <v/>
      </c>
      <c r="C2505">
        <f>IF('EIA Imports'!$E2505=$A$1,'EIA Imports'!C2505,"")</f>
        <v/>
      </c>
      <c r="D2505">
        <f>IF('EIA Imports'!$E2505=$A$1,'EIA Imports'!D2505,"")</f>
        <v/>
      </c>
    </row>
    <row r="2506" spans="1:4">
      <c r="A2506">
        <f>IF('EIA Imports'!$E2506=$A$1,'EIA Imports'!A2506,"")</f>
        <v/>
      </c>
      <c r="C2506">
        <f>IF('EIA Imports'!$E2506=$A$1,'EIA Imports'!C2506,"")</f>
        <v/>
      </c>
      <c r="D2506">
        <f>IF('EIA Imports'!$E2506=$A$1,'EIA Imports'!D2506,"")</f>
        <v/>
      </c>
    </row>
    <row r="2507" spans="1:4">
      <c r="A2507">
        <f>IF('EIA Imports'!$E2507=$A$1,'EIA Imports'!A2507,"")</f>
        <v/>
      </c>
      <c r="C2507">
        <f>IF('EIA Imports'!$E2507=$A$1,'EIA Imports'!C2507,"")</f>
        <v/>
      </c>
      <c r="D2507">
        <f>IF('EIA Imports'!$E2507=$A$1,'EIA Imports'!D2507,"")</f>
        <v/>
      </c>
    </row>
    <row r="2508" spans="1:4">
      <c r="A2508">
        <f>IF('EIA Imports'!$E2508=$A$1,'EIA Imports'!A2508,"")</f>
        <v/>
      </c>
      <c r="C2508">
        <f>IF('EIA Imports'!$E2508=$A$1,'EIA Imports'!C2508,"")</f>
        <v/>
      </c>
      <c r="D2508">
        <f>IF('EIA Imports'!$E2508=$A$1,'EIA Imports'!D2508,"")</f>
        <v/>
      </c>
    </row>
    <row r="2509" spans="1:4">
      <c r="A2509">
        <f>IF('EIA Imports'!$E2509=$A$1,'EIA Imports'!A2509,"")</f>
        <v/>
      </c>
      <c r="C2509">
        <f>IF('EIA Imports'!$E2509=$A$1,'EIA Imports'!C2509,"")</f>
        <v/>
      </c>
      <c r="D2509">
        <f>IF('EIA Imports'!$E2509=$A$1,'EIA Imports'!D2509,"")</f>
        <v/>
      </c>
    </row>
    <row r="2510" spans="1:4">
      <c r="A2510">
        <f>IF('EIA Imports'!$E2510=$A$1,'EIA Imports'!A2510,"")</f>
        <v/>
      </c>
      <c r="C2510">
        <f>IF('EIA Imports'!$E2510=$A$1,'EIA Imports'!C2510,"")</f>
        <v/>
      </c>
      <c r="D2510">
        <f>IF('EIA Imports'!$E2510=$A$1,'EIA Imports'!D2510,"")</f>
        <v/>
      </c>
    </row>
    <row r="2511" spans="1:4">
      <c r="A2511">
        <f>IF('EIA Imports'!$E2511=$A$1,'EIA Imports'!A2511,"")</f>
        <v/>
      </c>
      <c r="C2511">
        <f>IF('EIA Imports'!$E2511=$A$1,'EIA Imports'!C2511,"")</f>
        <v/>
      </c>
      <c r="D2511">
        <f>IF('EIA Imports'!$E2511=$A$1,'EIA Imports'!D2511,"")</f>
        <v/>
      </c>
    </row>
    <row r="2512" spans="1:4">
      <c r="A2512">
        <f>IF('EIA Imports'!$E2512=$A$1,'EIA Imports'!A2512,"")</f>
        <v/>
      </c>
      <c r="C2512">
        <f>IF('EIA Imports'!$E2512=$A$1,'EIA Imports'!C2512,"")</f>
        <v/>
      </c>
      <c r="D2512">
        <f>IF('EIA Imports'!$E2512=$A$1,'EIA Imports'!D2512,"")</f>
        <v/>
      </c>
    </row>
    <row r="2513" spans="1:4">
      <c r="A2513">
        <f>IF('EIA Imports'!$E2513=$A$1,'EIA Imports'!A2513,"")</f>
        <v/>
      </c>
      <c r="C2513">
        <f>IF('EIA Imports'!$E2513=$A$1,'EIA Imports'!C2513,"")</f>
        <v/>
      </c>
      <c r="D2513">
        <f>IF('EIA Imports'!$E2513=$A$1,'EIA Imports'!D2513,"")</f>
        <v/>
      </c>
    </row>
    <row r="2514" spans="1:4">
      <c r="A2514">
        <f>IF('EIA Imports'!$E2514=$A$1,'EIA Imports'!A2514,"")</f>
        <v/>
      </c>
      <c r="C2514">
        <f>IF('EIA Imports'!$E2514=$A$1,'EIA Imports'!C2514,"")</f>
        <v/>
      </c>
      <c r="D2514">
        <f>IF('EIA Imports'!$E2514=$A$1,'EIA Imports'!D2514,"")</f>
        <v/>
      </c>
    </row>
    <row r="2515" spans="1:4">
      <c r="A2515">
        <f>IF('EIA Imports'!$E2515=$A$1,'EIA Imports'!A2515,"")</f>
        <v/>
      </c>
      <c r="C2515">
        <f>IF('EIA Imports'!$E2515=$A$1,'EIA Imports'!C2515,"")</f>
        <v/>
      </c>
      <c r="D2515">
        <f>IF('EIA Imports'!$E2515=$A$1,'EIA Imports'!D2515,"")</f>
        <v/>
      </c>
    </row>
    <row r="2516" spans="1:4">
      <c r="A2516">
        <f>IF('EIA Imports'!$E2516=$A$1,'EIA Imports'!A2516,"")</f>
        <v/>
      </c>
      <c r="C2516">
        <f>IF('EIA Imports'!$E2516=$A$1,'EIA Imports'!C2516,"")</f>
        <v/>
      </c>
      <c r="D2516">
        <f>IF('EIA Imports'!$E2516=$A$1,'EIA Imports'!D2516,"")</f>
        <v/>
      </c>
    </row>
    <row r="2517" spans="1:4">
      <c r="A2517">
        <f>IF('EIA Imports'!$E2517=$A$1,'EIA Imports'!A2517,"")</f>
        <v/>
      </c>
      <c r="C2517">
        <f>IF('EIA Imports'!$E2517=$A$1,'EIA Imports'!C2517,"")</f>
        <v/>
      </c>
      <c r="D2517">
        <f>IF('EIA Imports'!$E2517=$A$1,'EIA Imports'!D2517,"")</f>
        <v/>
      </c>
    </row>
    <row r="2518" spans="1:4">
      <c r="A2518">
        <f>IF('EIA Imports'!$E2518=$A$1,'EIA Imports'!A2518,"")</f>
        <v/>
      </c>
      <c r="C2518">
        <f>IF('EIA Imports'!$E2518=$A$1,'EIA Imports'!C2518,"")</f>
        <v/>
      </c>
      <c r="D2518">
        <f>IF('EIA Imports'!$E2518=$A$1,'EIA Imports'!D2518,"")</f>
        <v/>
      </c>
    </row>
    <row r="2519" spans="1:4">
      <c r="A2519">
        <f>IF('EIA Imports'!$E2519=$A$1,'EIA Imports'!A2519,"")</f>
        <v/>
      </c>
      <c r="C2519">
        <f>IF('EIA Imports'!$E2519=$A$1,'EIA Imports'!C2519,"")</f>
        <v/>
      </c>
      <c r="D2519">
        <f>IF('EIA Imports'!$E2519=$A$1,'EIA Imports'!D2519,"")</f>
        <v/>
      </c>
    </row>
    <row r="2520" spans="1:4">
      <c r="A2520">
        <f>IF('EIA Imports'!$E2520=$A$1,'EIA Imports'!A2520,"")</f>
        <v/>
      </c>
      <c r="C2520">
        <f>IF('EIA Imports'!$E2520=$A$1,'EIA Imports'!C2520,"")</f>
        <v/>
      </c>
      <c r="D2520">
        <f>IF('EIA Imports'!$E2520=$A$1,'EIA Imports'!D2520,"")</f>
        <v/>
      </c>
    </row>
    <row r="2521" spans="1:4">
      <c r="A2521">
        <f>IF('EIA Imports'!$E2521=$A$1,'EIA Imports'!A2521,"")</f>
        <v/>
      </c>
      <c r="C2521">
        <f>IF('EIA Imports'!$E2521=$A$1,'EIA Imports'!C2521,"")</f>
        <v/>
      </c>
      <c r="D2521">
        <f>IF('EIA Imports'!$E2521=$A$1,'EIA Imports'!D2521,"")</f>
        <v/>
      </c>
    </row>
    <row r="2522" spans="1:4">
      <c r="A2522">
        <f>IF('EIA Imports'!$E2522=$A$1,'EIA Imports'!A2522,"")</f>
        <v/>
      </c>
      <c r="C2522">
        <f>IF('EIA Imports'!$E2522=$A$1,'EIA Imports'!C2522,"")</f>
        <v/>
      </c>
      <c r="D2522">
        <f>IF('EIA Imports'!$E2522=$A$1,'EIA Imports'!D2522,"")</f>
        <v/>
      </c>
    </row>
    <row r="2523" spans="1:4">
      <c r="A2523">
        <f>IF('EIA Imports'!$E2523=$A$1,'EIA Imports'!A2523,"")</f>
        <v/>
      </c>
      <c r="C2523">
        <f>IF('EIA Imports'!$E2523=$A$1,'EIA Imports'!C2523,"")</f>
        <v/>
      </c>
      <c r="D2523">
        <f>IF('EIA Imports'!$E2523=$A$1,'EIA Imports'!D2523,"")</f>
        <v/>
      </c>
    </row>
    <row r="2524" spans="1:4">
      <c r="A2524">
        <f>IF('EIA Imports'!$E2524=$A$1,'EIA Imports'!A2524,"")</f>
        <v/>
      </c>
      <c r="C2524">
        <f>IF('EIA Imports'!$E2524=$A$1,'EIA Imports'!C2524,"")</f>
        <v/>
      </c>
      <c r="D2524">
        <f>IF('EIA Imports'!$E2524=$A$1,'EIA Imports'!D2524,"")</f>
        <v/>
      </c>
    </row>
    <row r="2525" spans="1:4">
      <c r="A2525">
        <f>IF('EIA Imports'!$E2525=$A$1,'EIA Imports'!A2525,"")</f>
        <v/>
      </c>
      <c r="C2525">
        <f>IF('EIA Imports'!$E2525=$A$1,'EIA Imports'!C2525,"")</f>
        <v/>
      </c>
      <c r="D2525">
        <f>IF('EIA Imports'!$E2525=$A$1,'EIA Imports'!D2525,"")</f>
        <v/>
      </c>
    </row>
    <row r="2526" spans="1:4">
      <c r="A2526">
        <f>IF('EIA Imports'!$E2526=$A$1,'EIA Imports'!A2526,"")</f>
        <v/>
      </c>
      <c r="C2526">
        <f>IF('EIA Imports'!$E2526=$A$1,'EIA Imports'!C2526,"")</f>
        <v/>
      </c>
      <c r="D2526">
        <f>IF('EIA Imports'!$E2526=$A$1,'EIA Imports'!D2526,"")</f>
        <v/>
      </c>
    </row>
    <row r="2527" spans="1:4">
      <c r="A2527">
        <f>IF('EIA Imports'!$E2527=$A$1,'EIA Imports'!A2527,"")</f>
        <v/>
      </c>
      <c r="C2527">
        <f>IF('EIA Imports'!$E2527=$A$1,'EIA Imports'!C2527,"")</f>
        <v/>
      </c>
      <c r="D2527">
        <f>IF('EIA Imports'!$E2527=$A$1,'EIA Imports'!D2527,"")</f>
        <v/>
      </c>
    </row>
    <row r="2528" spans="1:4">
      <c r="A2528">
        <f>IF('EIA Imports'!$E2528=$A$1,'EIA Imports'!A2528,"")</f>
        <v/>
      </c>
      <c r="C2528">
        <f>IF('EIA Imports'!$E2528=$A$1,'EIA Imports'!C2528,"")</f>
        <v/>
      </c>
      <c r="D2528">
        <f>IF('EIA Imports'!$E2528=$A$1,'EIA Imports'!D2528,"")</f>
        <v/>
      </c>
    </row>
    <row r="2529" spans="1:4">
      <c r="A2529">
        <f>IF('EIA Imports'!$E2529=$A$1,'EIA Imports'!A2529,"")</f>
        <v/>
      </c>
      <c r="C2529">
        <f>IF('EIA Imports'!$E2529=$A$1,'EIA Imports'!C2529,"")</f>
        <v/>
      </c>
      <c r="D2529">
        <f>IF('EIA Imports'!$E2529=$A$1,'EIA Imports'!D2529,"")</f>
        <v/>
      </c>
    </row>
    <row r="2530" spans="1:4">
      <c r="A2530">
        <f>IF('EIA Imports'!$E2530=$A$1,'EIA Imports'!A2530,"")</f>
        <v/>
      </c>
      <c r="C2530">
        <f>IF('EIA Imports'!$E2530=$A$1,'EIA Imports'!C2530,"")</f>
        <v/>
      </c>
      <c r="D2530">
        <f>IF('EIA Imports'!$E2530=$A$1,'EIA Imports'!D2530,"")</f>
        <v/>
      </c>
    </row>
    <row r="2531" spans="1:4">
      <c r="A2531">
        <f>IF('EIA Imports'!$E2531=$A$1,'EIA Imports'!A2531,"")</f>
        <v/>
      </c>
      <c r="C2531">
        <f>IF('EIA Imports'!$E2531=$A$1,'EIA Imports'!C2531,"")</f>
        <v/>
      </c>
      <c r="D2531">
        <f>IF('EIA Imports'!$E2531=$A$1,'EIA Imports'!D2531,"")</f>
        <v/>
      </c>
    </row>
    <row r="2532" spans="1:4">
      <c r="A2532">
        <f>IF('EIA Imports'!$E2532=$A$1,'EIA Imports'!A2532,"")</f>
        <v/>
      </c>
      <c r="C2532">
        <f>IF('EIA Imports'!$E2532=$A$1,'EIA Imports'!C2532,"")</f>
        <v/>
      </c>
      <c r="D2532">
        <f>IF('EIA Imports'!$E2532=$A$1,'EIA Imports'!D2532,"")</f>
        <v/>
      </c>
    </row>
    <row r="2533" spans="1:4">
      <c r="A2533">
        <f>IF('EIA Imports'!$E2533=$A$1,'EIA Imports'!A2533,"")</f>
        <v/>
      </c>
      <c r="C2533">
        <f>IF('EIA Imports'!$E2533=$A$1,'EIA Imports'!C2533,"")</f>
        <v/>
      </c>
      <c r="D2533">
        <f>IF('EIA Imports'!$E2533=$A$1,'EIA Imports'!D2533,"")</f>
        <v/>
      </c>
    </row>
    <row r="2534" spans="1:4">
      <c r="A2534">
        <f>IF('EIA Imports'!$E2534=$A$1,'EIA Imports'!A2534,"")</f>
        <v/>
      </c>
      <c r="C2534">
        <f>IF('EIA Imports'!$E2534=$A$1,'EIA Imports'!C2534,"")</f>
        <v/>
      </c>
      <c r="D2534">
        <f>IF('EIA Imports'!$E2534=$A$1,'EIA Imports'!D2534,"")</f>
        <v/>
      </c>
    </row>
    <row r="2535" spans="1:4">
      <c r="A2535">
        <f>IF('EIA Imports'!$E2535=$A$1,'EIA Imports'!A2535,"")</f>
        <v/>
      </c>
      <c r="C2535">
        <f>IF('EIA Imports'!$E2535=$A$1,'EIA Imports'!C2535,"")</f>
        <v/>
      </c>
      <c r="D2535">
        <f>IF('EIA Imports'!$E2535=$A$1,'EIA Imports'!D2535,"")</f>
        <v/>
      </c>
    </row>
    <row r="2536" spans="1:4">
      <c r="A2536">
        <f>IF('EIA Imports'!$E2536=$A$1,'EIA Imports'!A2536,"")</f>
        <v/>
      </c>
      <c r="C2536">
        <f>IF('EIA Imports'!$E2536=$A$1,'EIA Imports'!C2536,"")</f>
        <v/>
      </c>
      <c r="D2536">
        <f>IF('EIA Imports'!$E2536=$A$1,'EIA Imports'!D2536,"")</f>
        <v/>
      </c>
    </row>
    <row r="2537" spans="1:4">
      <c r="A2537">
        <f>IF('EIA Imports'!$E2537=$A$1,'EIA Imports'!A2537,"")</f>
        <v/>
      </c>
      <c r="C2537">
        <f>IF('EIA Imports'!$E2537=$A$1,'EIA Imports'!C2537,"")</f>
        <v/>
      </c>
      <c r="D2537">
        <f>IF('EIA Imports'!$E2537=$A$1,'EIA Imports'!D2537,"")</f>
        <v/>
      </c>
    </row>
    <row r="2538" spans="1:4">
      <c r="A2538">
        <f>IF('EIA Imports'!$E2538=$A$1,'EIA Imports'!A2538,"")</f>
        <v/>
      </c>
      <c r="C2538">
        <f>IF('EIA Imports'!$E2538=$A$1,'EIA Imports'!C2538,"")</f>
        <v/>
      </c>
      <c r="D2538">
        <f>IF('EIA Imports'!$E2538=$A$1,'EIA Imports'!D2538,"")</f>
        <v/>
      </c>
    </row>
    <row r="2539" spans="1:4">
      <c r="A2539">
        <f>IF('EIA Imports'!$E2539=$A$1,'EIA Imports'!A2539,"")</f>
        <v/>
      </c>
      <c r="C2539">
        <f>IF('EIA Imports'!$E2539=$A$1,'EIA Imports'!C2539,"")</f>
        <v/>
      </c>
      <c r="D2539">
        <f>IF('EIA Imports'!$E2539=$A$1,'EIA Imports'!D2539,"")</f>
        <v/>
      </c>
    </row>
    <row r="2540" spans="1:4">
      <c r="A2540">
        <f>IF('EIA Imports'!$E2540=$A$1,'EIA Imports'!A2540,"")</f>
        <v/>
      </c>
      <c r="C2540">
        <f>IF('EIA Imports'!$E2540=$A$1,'EIA Imports'!C2540,"")</f>
        <v/>
      </c>
      <c r="D2540">
        <f>IF('EIA Imports'!$E2540=$A$1,'EIA Imports'!D2540,"")</f>
        <v/>
      </c>
    </row>
    <row r="2541" spans="1:4">
      <c r="A2541">
        <f>IF('EIA Imports'!$E2541=$A$1,'EIA Imports'!A2541,"")</f>
        <v/>
      </c>
      <c r="C2541">
        <f>IF('EIA Imports'!$E2541=$A$1,'EIA Imports'!C2541,"")</f>
        <v/>
      </c>
      <c r="D2541">
        <f>IF('EIA Imports'!$E2541=$A$1,'EIA Imports'!D2541,"")</f>
        <v/>
      </c>
    </row>
    <row r="2542" spans="1:4">
      <c r="A2542">
        <f>IF('EIA Imports'!$E2542=$A$1,'EIA Imports'!A2542,"")</f>
        <v/>
      </c>
      <c r="C2542">
        <f>IF('EIA Imports'!$E2542=$A$1,'EIA Imports'!C2542,"")</f>
        <v/>
      </c>
      <c r="D2542">
        <f>IF('EIA Imports'!$E2542=$A$1,'EIA Imports'!D2542,"")</f>
        <v/>
      </c>
    </row>
    <row r="2543" spans="1:4">
      <c r="A2543">
        <f>IF('EIA Imports'!$E2543=$A$1,'EIA Imports'!A2543,"")</f>
        <v/>
      </c>
      <c r="C2543">
        <f>IF('EIA Imports'!$E2543=$A$1,'EIA Imports'!C2543,"")</f>
        <v/>
      </c>
      <c r="D2543">
        <f>IF('EIA Imports'!$E2543=$A$1,'EIA Imports'!D2543,"")</f>
        <v/>
      </c>
    </row>
    <row r="2544" spans="1:4">
      <c r="A2544">
        <f>IF('EIA Imports'!$E2544=$A$1,'EIA Imports'!A2544,"")</f>
        <v/>
      </c>
      <c r="C2544">
        <f>IF('EIA Imports'!$E2544=$A$1,'EIA Imports'!C2544,"")</f>
        <v/>
      </c>
      <c r="D2544">
        <f>IF('EIA Imports'!$E2544=$A$1,'EIA Imports'!D2544,"")</f>
        <v/>
      </c>
    </row>
    <row r="2545" spans="1:4">
      <c r="A2545">
        <f>IF('EIA Imports'!$E2545=$A$1,'EIA Imports'!A2545,"")</f>
        <v/>
      </c>
      <c r="C2545">
        <f>IF('EIA Imports'!$E2545=$A$1,'EIA Imports'!C2545,"")</f>
        <v/>
      </c>
      <c r="D2545">
        <f>IF('EIA Imports'!$E2545=$A$1,'EIA Imports'!D2545,"")</f>
        <v/>
      </c>
    </row>
    <row r="2546" spans="1:4">
      <c r="A2546">
        <f>IF('EIA Imports'!$E2546=$A$1,'EIA Imports'!A2546,"")</f>
        <v/>
      </c>
      <c r="C2546">
        <f>IF('EIA Imports'!$E2546=$A$1,'EIA Imports'!C2546,"")</f>
        <v/>
      </c>
      <c r="D2546">
        <f>IF('EIA Imports'!$E2546=$A$1,'EIA Imports'!D2546,"")</f>
        <v/>
      </c>
    </row>
    <row r="2547" spans="1:4">
      <c r="A2547">
        <f>IF('EIA Imports'!$E2547=$A$1,'EIA Imports'!A2547,"")</f>
        <v/>
      </c>
      <c r="C2547">
        <f>IF('EIA Imports'!$E2547=$A$1,'EIA Imports'!C2547,"")</f>
        <v/>
      </c>
      <c r="D2547">
        <f>IF('EIA Imports'!$E2547=$A$1,'EIA Imports'!D2547,"")</f>
        <v/>
      </c>
    </row>
    <row r="2548" spans="1:4">
      <c r="A2548">
        <f>IF('EIA Imports'!$E2548=$A$1,'EIA Imports'!A2548,"")</f>
        <v/>
      </c>
      <c r="C2548">
        <f>IF('EIA Imports'!$E2548=$A$1,'EIA Imports'!C2548,"")</f>
        <v/>
      </c>
      <c r="D2548">
        <f>IF('EIA Imports'!$E2548=$A$1,'EIA Imports'!D2548,"")</f>
        <v/>
      </c>
    </row>
    <row r="2549" spans="1:4">
      <c r="A2549">
        <f>IF('EIA Imports'!$E2549=$A$1,'EIA Imports'!A2549,"")</f>
        <v/>
      </c>
      <c r="C2549">
        <f>IF('EIA Imports'!$E2549=$A$1,'EIA Imports'!C2549,"")</f>
        <v/>
      </c>
      <c r="D2549">
        <f>IF('EIA Imports'!$E2549=$A$1,'EIA Imports'!D2549,"")</f>
        <v/>
      </c>
    </row>
    <row r="2550" spans="1:4">
      <c r="A2550">
        <f>IF('EIA Imports'!$E2550=$A$1,'EIA Imports'!A2550,"")</f>
        <v/>
      </c>
      <c r="C2550">
        <f>IF('EIA Imports'!$E2550=$A$1,'EIA Imports'!C2550,"")</f>
        <v/>
      </c>
      <c r="D2550">
        <f>IF('EIA Imports'!$E2550=$A$1,'EIA Imports'!D2550,"")</f>
        <v/>
      </c>
    </row>
    <row r="2551" spans="1:4">
      <c r="A2551">
        <f>IF('EIA Imports'!$E2551=$A$1,'EIA Imports'!A2551,"")</f>
        <v/>
      </c>
      <c r="C2551">
        <f>IF('EIA Imports'!$E2551=$A$1,'EIA Imports'!C2551,"")</f>
        <v/>
      </c>
      <c r="D2551">
        <f>IF('EIA Imports'!$E2551=$A$1,'EIA Imports'!D2551,"")</f>
        <v/>
      </c>
    </row>
    <row r="2552" spans="1:4">
      <c r="A2552">
        <f>IF('EIA Imports'!$E2552=$A$1,'EIA Imports'!A2552,"")</f>
        <v/>
      </c>
      <c r="C2552">
        <f>IF('EIA Imports'!$E2552=$A$1,'EIA Imports'!C2552,"")</f>
        <v/>
      </c>
      <c r="D2552">
        <f>IF('EIA Imports'!$E2552=$A$1,'EIA Imports'!D2552,"")</f>
        <v/>
      </c>
    </row>
    <row r="2553" spans="1:4">
      <c r="A2553">
        <f>IF('EIA Imports'!$E2553=$A$1,'EIA Imports'!A2553,"")</f>
        <v/>
      </c>
      <c r="C2553">
        <f>IF('EIA Imports'!$E2553=$A$1,'EIA Imports'!C2553,"")</f>
        <v/>
      </c>
      <c r="D2553">
        <f>IF('EIA Imports'!$E2553=$A$1,'EIA Imports'!D2553,"")</f>
        <v/>
      </c>
    </row>
    <row r="2554" spans="1:4">
      <c r="A2554">
        <f>IF('EIA Imports'!$E2554=$A$1,'EIA Imports'!A2554,"")</f>
        <v/>
      </c>
      <c r="C2554">
        <f>IF('EIA Imports'!$E2554=$A$1,'EIA Imports'!C2554,"")</f>
        <v/>
      </c>
      <c r="D2554">
        <f>IF('EIA Imports'!$E2554=$A$1,'EIA Imports'!D2554,"")</f>
        <v/>
      </c>
    </row>
    <row r="2555" spans="1:4">
      <c r="A2555">
        <f>IF('EIA Imports'!$E2555=$A$1,'EIA Imports'!A2555,"")</f>
        <v/>
      </c>
      <c r="C2555">
        <f>IF('EIA Imports'!$E2555=$A$1,'EIA Imports'!C2555,"")</f>
        <v/>
      </c>
      <c r="D2555">
        <f>IF('EIA Imports'!$E2555=$A$1,'EIA Imports'!D2555,"")</f>
        <v/>
      </c>
    </row>
    <row r="2556" spans="1:4">
      <c r="A2556">
        <f>IF('EIA Imports'!$E2556=$A$1,'EIA Imports'!A2556,"")</f>
        <v/>
      </c>
      <c r="C2556">
        <f>IF('EIA Imports'!$E2556=$A$1,'EIA Imports'!C2556,"")</f>
        <v/>
      </c>
      <c r="D2556">
        <f>IF('EIA Imports'!$E2556=$A$1,'EIA Imports'!D2556,"")</f>
        <v/>
      </c>
    </row>
    <row r="2557" spans="1:4">
      <c r="A2557">
        <f>IF('EIA Imports'!$E2557=$A$1,'EIA Imports'!A2557,"")</f>
        <v/>
      </c>
      <c r="C2557">
        <f>IF('EIA Imports'!$E2557=$A$1,'EIA Imports'!C2557,"")</f>
        <v/>
      </c>
      <c r="D2557">
        <f>IF('EIA Imports'!$E2557=$A$1,'EIA Imports'!D2557,"")</f>
        <v/>
      </c>
    </row>
    <row r="2558" spans="1:4">
      <c r="A2558">
        <f>IF('EIA Imports'!$E2558=$A$1,'EIA Imports'!A2558,"")</f>
        <v/>
      </c>
      <c r="C2558">
        <f>IF('EIA Imports'!$E2558=$A$1,'EIA Imports'!C2558,"")</f>
        <v/>
      </c>
      <c r="D2558">
        <f>IF('EIA Imports'!$E2558=$A$1,'EIA Imports'!D2558,"")</f>
        <v/>
      </c>
    </row>
    <row r="2559" spans="1:4">
      <c r="A2559">
        <f>IF('EIA Imports'!$E2559=$A$1,'EIA Imports'!A2559,"")</f>
        <v/>
      </c>
      <c r="C2559">
        <f>IF('EIA Imports'!$E2559=$A$1,'EIA Imports'!C2559,"")</f>
        <v/>
      </c>
      <c r="D2559">
        <f>IF('EIA Imports'!$E2559=$A$1,'EIA Imports'!D2559,"")</f>
        <v/>
      </c>
    </row>
    <row r="2560" spans="1:4">
      <c r="A2560">
        <f>IF('EIA Imports'!$E2560=$A$1,'EIA Imports'!A2560,"")</f>
        <v/>
      </c>
      <c r="C2560">
        <f>IF('EIA Imports'!$E2560=$A$1,'EIA Imports'!C2560,"")</f>
        <v/>
      </c>
      <c r="D2560">
        <f>IF('EIA Imports'!$E2560=$A$1,'EIA Imports'!D2560,"")</f>
        <v/>
      </c>
    </row>
    <row r="2561" spans="1:4">
      <c r="A2561">
        <f>IF('EIA Imports'!$E2561=$A$1,'EIA Imports'!A2561,"")</f>
        <v/>
      </c>
      <c r="C2561">
        <f>IF('EIA Imports'!$E2561=$A$1,'EIA Imports'!C2561,"")</f>
        <v/>
      </c>
      <c r="D2561">
        <f>IF('EIA Imports'!$E2561=$A$1,'EIA Imports'!D2561,"")</f>
        <v/>
      </c>
    </row>
    <row r="2562" spans="1:4">
      <c r="A2562">
        <f>IF('EIA Imports'!$E2562=$A$1,'EIA Imports'!A2562,"")</f>
        <v/>
      </c>
      <c r="C2562">
        <f>IF('EIA Imports'!$E2562=$A$1,'EIA Imports'!C2562,"")</f>
        <v/>
      </c>
      <c r="D2562">
        <f>IF('EIA Imports'!$E2562=$A$1,'EIA Imports'!D2562,"")</f>
        <v/>
      </c>
    </row>
    <row r="2563" spans="1:4">
      <c r="A2563">
        <f>IF('EIA Imports'!$E2563=$A$1,'EIA Imports'!A2563,"")</f>
        <v/>
      </c>
      <c r="C2563">
        <f>IF('EIA Imports'!$E2563=$A$1,'EIA Imports'!C2563,"")</f>
        <v/>
      </c>
      <c r="D2563">
        <f>IF('EIA Imports'!$E2563=$A$1,'EIA Imports'!D2563,"")</f>
        <v/>
      </c>
    </row>
    <row r="2564" spans="1:4">
      <c r="A2564">
        <f>IF('EIA Imports'!$E2564=$A$1,'EIA Imports'!A2564,"")</f>
        <v/>
      </c>
      <c r="C2564">
        <f>IF('EIA Imports'!$E2564=$A$1,'EIA Imports'!C2564,"")</f>
        <v/>
      </c>
      <c r="D2564">
        <f>IF('EIA Imports'!$E2564=$A$1,'EIA Imports'!D2564,"")</f>
        <v/>
      </c>
    </row>
    <row r="2565" spans="1:4">
      <c r="A2565">
        <f>IF('EIA Imports'!$E2565=$A$1,'EIA Imports'!A2565,"")</f>
        <v/>
      </c>
      <c r="C2565">
        <f>IF('EIA Imports'!$E2565=$A$1,'EIA Imports'!C2565,"")</f>
        <v/>
      </c>
      <c r="D2565">
        <f>IF('EIA Imports'!$E2565=$A$1,'EIA Imports'!D2565,"")</f>
        <v/>
      </c>
    </row>
    <row r="2566" spans="1:4">
      <c r="A2566">
        <f>IF('EIA Imports'!$E2566=$A$1,'EIA Imports'!A2566,"")</f>
        <v/>
      </c>
      <c r="C2566">
        <f>IF('EIA Imports'!$E2566=$A$1,'EIA Imports'!C2566,"")</f>
        <v/>
      </c>
      <c r="D2566">
        <f>IF('EIA Imports'!$E2566=$A$1,'EIA Imports'!D2566,"")</f>
        <v/>
      </c>
    </row>
    <row r="2567" spans="1:4">
      <c r="A2567">
        <f>IF('EIA Imports'!$E2567=$A$1,'EIA Imports'!A2567,"")</f>
        <v/>
      </c>
      <c r="C2567">
        <f>IF('EIA Imports'!$E2567=$A$1,'EIA Imports'!C2567,"")</f>
        <v/>
      </c>
      <c r="D2567">
        <f>IF('EIA Imports'!$E2567=$A$1,'EIA Imports'!D2567,"")</f>
        <v/>
      </c>
    </row>
    <row r="2568" spans="1:4">
      <c r="A2568">
        <f>IF('EIA Imports'!$E2568=$A$1,'EIA Imports'!A2568,"")</f>
        <v/>
      </c>
      <c r="C2568">
        <f>IF('EIA Imports'!$E2568=$A$1,'EIA Imports'!C2568,"")</f>
        <v/>
      </c>
      <c r="D2568">
        <f>IF('EIA Imports'!$E2568=$A$1,'EIA Imports'!D2568,"")</f>
        <v/>
      </c>
    </row>
    <row r="2569" spans="1:4">
      <c r="A2569">
        <f>IF('EIA Imports'!$E2569=$A$1,'EIA Imports'!A2569,"")</f>
        <v/>
      </c>
      <c r="C2569">
        <f>IF('EIA Imports'!$E2569=$A$1,'EIA Imports'!C2569,"")</f>
        <v/>
      </c>
      <c r="D2569">
        <f>IF('EIA Imports'!$E2569=$A$1,'EIA Imports'!D2569,"")</f>
        <v/>
      </c>
    </row>
    <row r="2570" spans="1:4">
      <c r="A2570">
        <f>IF('EIA Imports'!$E2570=$A$1,'EIA Imports'!A2570,"")</f>
        <v/>
      </c>
      <c r="C2570">
        <f>IF('EIA Imports'!$E2570=$A$1,'EIA Imports'!C2570,"")</f>
        <v/>
      </c>
      <c r="D2570">
        <f>IF('EIA Imports'!$E2570=$A$1,'EIA Imports'!D2570,"")</f>
        <v/>
      </c>
    </row>
    <row r="2571" spans="1:4">
      <c r="A2571">
        <f>IF('EIA Imports'!$E2571=$A$1,'EIA Imports'!A2571,"")</f>
        <v/>
      </c>
      <c r="C2571">
        <f>IF('EIA Imports'!$E2571=$A$1,'EIA Imports'!C2571,"")</f>
        <v/>
      </c>
      <c r="D2571">
        <f>IF('EIA Imports'!$E2571=$A$1,'EIA Imports'!D2571,"")</f>
        <v/>
      </c>
    </row>
    <row r="2572" spans="1:4">
      <c r="A2572">
        <f>IF('EIA Imports'!$E2572=$A$1,'EIA Imports'!A2572,"")</f>
        <v/>
      </c>
      <c r="C2572">
        <f>IF('EIA Imports'!$E2572=$A$1,'EIA Imports'!C2572,"")</f>
        <v/>
      </c>
      <c r="D2572">
        <f>IF('EIA Imports'!$E2572=$A$1,'EIA Imports'!D2572,"")</f>
        <v/>
      </c>
    </row>
    <row r="2573" spans="1:4">
      <c r="A2573">
        <f>IF('EIA Imports'!$E2573=$A$1,'EIA Imports'!A2573,"")</f>
        <v/>
      </c>
      <c r="C2573">
        <f>IF('EIA Imports'!$E2573=$A$1,'EIA Imports'!C2573,"")</f>
        <v/>
      </c>
      <c r="D2573">
        <f>IF('EIA Imports'!$E2573=$A$1,'EIA Imports'!D2573,"")</f>
        <v/>
      </c>
    </row>
    <row r="2574" spans="1:4">
      <c r="A2574">
        <f>IF('EIA Imports'!$E2574=$A$1,'EIA Imports'!A2574,"")</f>
        <v/>
      </c>
      <c r="C2574">
        <f>IF('EIA Imports'!$E2574=$A$1,'EIA Imports'!C2574,"")</f>
        <v/>
      </c>
      <c r="D2574">
        <f>IF('EIA Imports'!$E2574=$A$1,'EIA Imports'!D2574,"")</f>
        <v/>
      </c>
    </row>
    <row r="2575" spans="1:4">
      <c r="A2575">
        <f>IF('EIA Imports'!$E2575=$A$1,'EIA Imports'!A2575,"")</f>
        <v/>
      </c>
      <c r="C2575">
        <f>IF('EIA Imports'!$E2575=$A$1,'EIA Imports'!C2575,"")</f>
        <v/>
      </c>
      <c r="D2575">
        <f>IF('EIA Imports'!$E2575=$A$1,'EIA Imports'!D2575,"")</f>
        <v/>
      </c>
    </row>
    <row r="2576" spans="1:4">
      <c r="A2576">
        <f>IF('EIA Imports'!$E2576=$A$1,'EIA Imports'!A2576,"")</f>
        <v/>
      </c>
      <c r="C2576">
        <f>IF('EIA Imports'!$E2576=$A$1,'EIA Imports'!C2576,"")</f>
        <v/>
      </c>
      <c r="D2576">
        <f>IF('EIA Imports'!$E2576=$A$1,'EIA Imports'!D2576,"")</f>
        <v/>
      </c>
    </row>
    <row r="2577" spans="1:4">
      <c r="A2577">
        <f>IF('EIA Imports'!$E2577=$A$1,'EIA Imports'!A2577,"")</f>
        <v/>
      </c>
      <c r="C2577">
        <f>IF('EIA Imports'!$E2577=$A$1,'EIA Imports'!C2577,"")</f>
        <v/>
      </c>
      <c r="D2577">
        <f>IF('EIA Imports'!$E2577=$A$1,'EIA Imports'!D2577,"")</f>
        <v/>
      </c>
    </row>
    <row r="2578" spans="1:4">
      <c r="A2578">
        <f>IF('EIA Imports'!$E2578=$A$1,'EIA Imports'!A2578,"")</f>
        <v/>
      </c>
      <c r="C2578">
        <f>IF('EIA Imports'!$E2578=$A$1,'EIA Imports'!C2578,"")</f>
        <v/>
      </c>
      <c r="D2578">
        <f>IF('EIA Imports'!$E2578=$A$1,'EIA Imports'!D2578,"")</f>
        <v/>
      </c>
    </row>
    <row r="2579" spans="1:4">
      <c r="A2579">
        <f>IF('EIA Imports'!$E2579=$A$1,'EIA Imports'!A2579,"")</f>
        <v/>
      </c>
      <c r="C2579">
        <f>IF('EIA Imports'!$E2579=$A$1,'EIA Imports'!C2579,"")</f>
        <v/>
      </c>
      <c r="D2579">
        <f>IF('EIA Imports'!$E2579=$A$1,'EIA Imports'!D2579,"")</f>
        <v/>
      </c>
    </row>
    <row r="2580" spans="1:4">
      <c r="A2580">
        <f>IF('EIA Imports'!$E2580=$A$1,'EIA Imports'!A2580,"")</f>
        <v/>
      </c>
      <c r="C2580">
        <f>IF('EIA Imports'!$E2580=$A$1,'EIA Imports'!C2580,"")</f>
        <v/>
      </c>
      <c r="D2580">
        <f>IF('EIA Imports'!$E2580=$A$1,'EIA Imports'!D2580,"")</f>
        <v/>
      </c>
    </row>
    <row r="2581" spans="1:4">
      <c r="A2581">
        <f>IF('EIA Imports'!$E2581=$A$1,'EIA Imports'!A2581,"")</f>
        <v/>
      </c>
      <c r="C2581">
        <f>IF('EIA Imports'!$E2581=$A$1,'EIA Imports'!C2581,"")</f>
        <v/>
      </c>
      <c r="D2581">
        <f>IF('EIA Imports'!$E2581=$A$1,'EIA Imports'!D2581,"")</f>
        <v/>
      </c>
    </row>
    <row r="2582" spans="1:4">
      <c r="A2582">
        <f>IF('EIA Imports'!$E2582=$A$1,'EIA Imports'!A2582,"")</f>
        <v/>
      </c>
      <c r="C2582">
        <f>IF('EIA Imports'!$E2582=$A$1,'EIA Imports'!C2582,"")</f>
        <v/>
      </c>
      <c r="D2582">
        <f>IF('EIA Imports'!$E2582=$A$1,'EIA Imports'!D2582,"")</f>
        <v/>
      </c>
    </row>
    <row r="2583" spans="1:4">
      <c r="A2583">
        <f>IF('EIA Imports'!$E2583=$A$1,'EIA Imports'!A2583,"")</f>
        <v/>
      </c>
      <c r="C2583">
        <f>IF('EIA Imports'!$E2583=$A$1,'EIA Imports'!C2583,"")</f>
        <v/>
      </c>
      <c r="D2583">
        <f>IF('EIA Imports'!$E2583=$A$1,'EIA Imports'!D2583,"")</f>
        <v/>
      </c>
    </row>
    <row r="2584" spans="1:4">
      <c r="A2584">
        <f>IF('EIA Imports'!$E2584=$A$1,'EIA Imports'!A2584,"")</f>
        <v/>
      </c>
      <c r="C2584">
        <f>IF('EIA Imports'!$E2584=$A$1,'EIA Imports'!C2584,"")</f>
        <v/>
      </c>
      <c r="D2584">
        <f>IF('EIA Imports'!$E2584=$A$1,'EIA Imports'!D2584,"")</f>
        <v/>
      </c>
    </row>
    <row r="2585" spans="1:4">
      <c r="A2585">
        <f>IF('EIA Imports'!$E2585=$A$1,'EIA Imports'!A2585,"")</f>
        <v/>
      </c>
      <c r="C2585">
        <f>IF('EIA Imports'!$E2585=$A$1,'EIA Imports'!C2585,"")</f>
        <v/>
      </c>
      <c r="D2585">
        <f>IF('EIA Imports'!$E2585=$A$1,'EIA Imports'!D2585,"")</f>
        <v/>
      </c>
    </row>
    <row r="2586" spans="1:4">
      <c r="A2586">
        <f>IF('EIA Imports'!$E2586=$A$1,'EIA Imports'!A2586,"")</f>
        <v/>
      </c>
      <c r="C2586">
        <f>IF('EIA Imports'!$E2586=$A$1,'EIA Imports'!C2586,"")</f>
        <v/>
      </c>
      <c r="D2586">
        <f>IF('EIA Imports'!$E2586=$A$1,'EIA Imports'!D2586,"")</f>
        <v/>
      </c>
    </row>
    <row r="2587" spans="1:4">
      <c r="A2587">
        <f>IF('EIA Imports'!$E2587=$A$1,'EIA Imports'!A2587,"")</f>
        <v/>
      </c>
      <c r="C2587">
        <f>IF('EIA Imports'!$E2587=$A$1,'EIA Imports'!C2587,"")</f>
        <v/>
      </c>
      <c r="D2587">
        <f>IF('EIA Imports'!$E2587=$A$1,'EIA Imports'!D2587,"")</f>
        <v/>
      </c>
    </row>
    <row r="2588" spans="1:4">
      <c r="A2588">
        <f>IF('EIA Imports'!$E2588=$A$1,'EIA Imports'!A2588,"")</f>
        <v/>
      </c>
      <c r="C2588">
        <f>IF('EIA Imports'!$E2588=$A$1,'EIA Imports'!C2588,"")</f>
        <v/>
      </c>
      <c r="D2588">
        <f>IF('EIA Imports'!$E2588=$A$1,'EIA Imports'!D2588,"")</f>
        <v/>
      </c>
    </row>
    <row r="2589" spans="1:4">
      <c r="A2589">
        <f>IF('EIA Imports'!$E2589=$A$1,'EIA Imports'!A2589,"")</f>
        <v/>
      </c>
      <c r="C2589">
        <f>IF('EIA Imports'!$E2589=$A$1,'EIA Imports'!C2589,"")</f>
        <v/>
      </c>
      <c r="D2589">
        <f>IF('EIA Imports'!$E2589=$A$1,'EIA Imports'!D2589,"")</f>
        <v/>
      </c>
    </row>
    <row r="2590" spans="1:4">
      <c r="A2590">
        <f>IF('EIA Imports'!$E2590=$A$1,'EIA Imports'!A2590,"")</f>
        <v/>
      </c>
      <c r="C2590">
        <f>IF('EIA Imports'!$E2590=$A$1,'EIA Imports'!C2590,"")</f>
        <v/>
      </c>
      <c r="D2590">
        <f>IF('EIA Imports'!$E2590=$A$1,'EIA Imports'!D2590,"")</f>
        <v/>
      </c>
    </row>
    <row r="2591" spans="1:4">
      <c r="A2591">
        <f>IF('EIA Imports'!$E2591=$A$1,'EIA Imports'!A2591,"")</f>
        <v/>
      </c>
      <c r="C2591">
        <f>IF('EIA Imports'!$E2591=$A$1,'EIA Imports'!C2591,"")</f>
        <v/>
      </c>
      <c r="D2591">
        <f>IF('EIA Imports'!$E2591=$A$1,'EIA Imports'!D2591,"")</f>
        <v/>
      </c>
    </row>
    <row r="2592" spans="1:4">
      <c r="A2592">
        <f>IF('EIA Imports'!$E2592=$A$1,'EIA Imports'!A2592,"")</f>
        <v/>
      </c>
      <c r="C2592">
        <f>IF('EIA Imports'!$E2592=$A$1,'EIA Imports'!C2592,"")</f>
        <v/>
      </c>
      <c r="D2592">
        <f>IF('EIA Imports'!$E2592=$A$1,'EIA Imports'!D2592,"")</f>
        <v/>
      </c>
    </row>
    <row r="2593" spans="1:4">
      <c r="A2593">
        <f>IF('EIA Imports'!$E2593=$A$1,'EIA Imports'!A2593,"")</f>
        <v/>
      </c>
      <c r="C2593">
        <f>IF('EIA Imports'!$E2593=$A$1,'EIA Imports'!C2593,"")</f>
        <v/>
      </c>
      <c r="D2593">
        <f>IF('EIA Imports'!$E2593=$A$1,'EIA Imports'!D2593,"")</f>
        <v/>
      </c>
    </row>
    <row r="2594" spans="1:4">
      <c r="A2594">
        <f>IF('EIA Imports'!$E2594=$A$1,'EIA Imports'!A2594,"")</f>
        <v/>
      </c>
      <c r="C2594">
        <f>IF('EIA Imports'!$E2594=$A$1,'EIA Imports'!C2594,"")</f>
        <v/>
      </c>
      <c r="D2594">
        <f>IF('EIA Imports'!$E2594=$A$1,'EIA Imports'!D2594,"")</f>
        <v/>
      </c>
    </row>
    <row r="2595" spans="1:4">
      <c r="A2595">
        <f>IF('EIA Imports'!$E2595=$A$1,'EIA Imports'!A2595,"")</f>
        <v/>
      </c>
      <c r="C2595">
        <f>IF('EIA Imports'!$E2595=$A$1,'EIA Imports'!C2595,"")</f>
        <v/>
      </c>
      <c r="D2595">
        <f>IF('EIA Imports'!$E2595=$A$1,'EIA Imports'!D2595,"")</f>
        <v/>
      </c>
    </row>
    <row r="2596" spans="1:4">
      <c r="A2596">
        <f>IF('EIA Imports'!$E2596=$A$1,'EIA Imports'!A2596,"")</f>
        <v/>
      </c>
      <c r="C2596">
        <f>IF('EIA Imports'!$E2596=$A$1,'EIA Imports'!C2596,"")</f>
        <v/>
      </c>
      <c r="D2596">
        <f>IF('EIA Imports'!$E2596=$A$1,'EIA Imports'!D2596,"")</f>
        <v/>
      </c>
    </row>
    <row r="2597" spans="1:4">
      <c r="A2597">
        <f>IF('EIA Imports'!$E2597=$A$1,'EIA Imports'!A2597,"")</f>
        <v/>
      </c>
      <c r="C2597">
        <f>IF('EIA Imports'!$E2597=$A$1,'EIA Imports'!C2597,"")</f>
        <v/>
      </c>
      <c r="D2597">
        <f>IF('EIA Imports'!$E2597=$A$1,'EIA Imports'!D2597,"")</f>
        <v/>
      </c>
    </row>
    <row r="2598" spans="1:4">
      <c r="A2598">
        <f>IF('EIA Imports'!$E2598=$A$1,'EIA Imports'!A2598,"")</f>
        <v/>
      </c>
      <c r="C2598">
        <f>IF('EIA Imports'!$E2598=$A$1,'EIA Imports'!C2598,"")</f>
        <v/>
      </c>
      <c r="D2598">
        <f>IF('EIA Imports'!$E2598=$A$1,'EIA Imports'!D2598,"")</f>
        <v/>
      </c>
    </row>
    <row r="2599" spans="1:4">
      <c r="A2599">
        <f>IF('EIA Imports'!$E2599=$A$1,'EIA Imports'!A2599,"")</f>
        <v/>
      </c>
      <c r="C2599">
        <f>IF('EIA Imports'!$E2599=$A$1,'EIA Imports'!C2599,"")</f>
        <v/>
      </c>
      <c r="D2599">
        <f>IF('EIA Imports'!$E2599=$A$1,'EIA Imports'!D2599,"")</f>
        <v/>
      </c>
    </row>
    <row r="2600" spans="1:4">
      <c r="A2600">
        <f>IF('EIA Imports'!$E2600=$A$1,'EIA Imports'!A2600,"")</f>
        <v/>
      </c>
      <c r="C2600">
        <f>IF('EIA Imports'!$E2600=$A$1,'EIA Imports'!C2600,"")</f>
        <v/>
      </c>
      <c r="D2600">
        <f>IF('EIA Imports'!$E2600=$A$1,'EIA Imports'!D2600,"")</f>
        <v/>
      </c>
    </row>
    <row r="2601" spans="1:4">
      <c r="A2601">
        <f>IF('EIA Imports'!$E2601=$A$1,'EIA Imports'!A2601,"")</f>
        <v/>
      </c>
      <c r="C2601">
        <f>IF('EIA Imports'!$E2601=$A$1,'EIA Imports'!C2601,"")</f>
        <v/>
      </c>
      <c r="D2601">
        <f>IF('EIA Imports'!$E2601=$A$1,'EIA Imports'!D2601,"")</f>
        <v/>
      </c>
    </row>
    <row r="2602" spans="1:4">
      <c r="A2602">
        <f>IF('EIA Imports'!$E2602=$A$1,'EIA Imports'!A2602,"")</f>
        <v/>
      </c>
      <c r="C2602">
        <f>IF('EIA Imports'!$E2602=$A$1,'EIA Imports'!C2602,"")</f>
        <v/>
      </c>
      <c r="D2602">
        <f>IF('EIA Imports'!$E2602=$A$1,'EIA Imports'!D2602,"")</f>
        <v/>
      </c>
    </row>
    <row r="2603" spans="1:4">
      <c r="A2603">
        <f>IF('EIA Imports'!$E2603=$A$1,'EIA Imports'!A2603,"")</f>
        <v/>
      </c>
      <c r="C2603">
        <f>IF('EIA Imports'!$E2603=$A$1,'EIA Imports'!C2603,"")</f>
        <v/>
      </c>
      <c r="D2603">
        <f>IF('EIA Imports'!$E2603=$A$1,'EIA Imports'!D2603,"")</f>
        <v/>
      </c>
    </row>
    <row r="2604" spans="1:4">
      <c r="A2604">
        <f>IF('EIA Imports'!$E2604=$A$1,'EIA Imports'!A2604,"")</f>
        <v/>
      </c>
      <c r="C2604">
        <f>IF('EIA Imports'!$E2604=$A$1,'EIA Imports'!C2604,"")</f>
        <v/>
      </c>
      <c r="D2604">
        <f>IF('EIA Imports'!$E2604=$A$1,'EIA Imports'!D2604,"")</f>
        <v/>
      </c>
    </row>
    <row r="2605" spans="1:4">
      <c r="A2605">
        <f>IF('EIA Imports'!$E2605=$A$1,'EIA Imports'!A2605,"")</f>
        <v/>
      </c>
      <c r="C2605">
        <f>IF('EIA Imports'!$E2605=$A$1,'EIA Imports'!C2605,"")</f>
        <v/>
      </c>
      <c r="D2605">
        <f>IF('EIA Imports'!$E2605=$A$1,'EIA Imports'!D2605,"")</f>
        <v/>
      </c>
    </row>
    <row r="2606" spans="1:4">
      <c r="A2606">
        <f>IF('EIA Imports'!$E2606=$A$1,'EIA Imports'!A2606,"")</f>
        <v/>
      </c>
      <c r="C2606">
        <f>IF('EIA Imports'!$E2606=$A$1,'EIA Imports'!C2606,"")</f>
        <v/>
      </c>
      <c r="D2606">
        <f>IF('EIA Imports'!$E2606=$A$1,'EIA Imports'!D2606,"")</f>
        <v/>
      </c>
    </row>
    <row r="2607" spans="1:4">
      <c r="A2607">
        <f>IF('EIA Imports'!$E2607=$A$1,'EIA Imports'!A2607,"")</f>
        <v/>
      </c>
      <c r="C2607">
        <f>IF('EIA Imports'!$E2607=$A$1,'EIA Imports'!C2607,"")</f>
        <v/>
      </c>
      <c r="D2607">
        <f>IF('EIA Imports'!$E2607=$A$1,'EIA Imports'!D2607,"")</f>
        <v/>
      </c>
    </row>
    <row r="2608" spans="1:4">
      <c r="A2608">
        <f>IF('EIA Imports'!$E2608=$A$1,'EIA Imports'!A2608,"")</f>
        <v/>
      </c>
      <c r="C2608">
        <f>IF('EIA Imports'!$E2608=$A$1,'EIA Imports'!C2608,"")</f>
        <v/>
      </c>
      <c r="D2608">
        <f>IF('EIA Imports'!$E2608=$A$1,'EIA Imports'!D2608,"")</f>
        <v/>
      </c>
    </row>
    <row r="2609" spans="1:4">
      <c r="A2609">
        <f>IF('EIA Imports'!$E2609=$A$1,'EIA Imports'!A2609,"")</f>
        <v/>
      </c>
      <c r="C2609">
        <f>IF('EIA Imports'!$E2609=$A$1,'EIA Imports'!C2609,"")</f>
        <v/>
      </c>
      <c r="D2609">
        <f>IF('EIA Imports'!$E2609=$A$1,'EIA Imports'!D2609,"")</f>
        <v/>
      </c>
    </row>
    <row r="2610" spans="1:4">
      <c r="A2610">
        <f>IF('EIA Imports'!$E2610=$A$1,'EIA Imports'!A2610,"")</f>
        <v/>
      </c>
      <c r="C2610">
        <f>IF('EIA Imports'!$E2610=$A$1,'EIA Imports'!C2610,"")</f>
        <v/>
      </c>
      <c r="D2610">
        <f>IF('EIA Imports'!$E2610=$A$1,'EIA Imports'!D2610,"")</f>
        <v/>
      </c>
    </row>
    <row r="2611" spans="1:4">
      <c r="A2611">
        <f>IF('EIA Imports'!$E2611=$A$1,'EIA Imports'!A2611,"")</f>
        <v/>
      </c>
      <c r="C2611">
        <f>IF('EIA Imports'!$E2611=$A$1,'EIA Imports'!C2611,"")</f>
        <v/>
      </c>
      <c r="D2611">
        <f>IF('EIA Imports'!$E2611=$A$1,'EIA Imports'!D2611,"")</f>
        <v/>
      </c>
    </row>
    <row r="2612" spans="1:4">
      <c r="A2612">
        <f>IF('EIA Imports'!$E2612=$A$1,'EIA Imports'!A2612,"")</f>
        <v/>
      </c>
      <c r="C2612">
        <f>IF('EIA Imports'!$E2612=$A$1,'EIA Imports'!C2612,"")</f>
        <v/>
      </c>
      <c r="D2612">
        <f>IF('EIA Imports'!$E2612=$A$1,'EIA Imports'!D2612,"")</f>
        <v/>
      </c>
    </row>
    <row r="2613" spans="1:4">
      <c r="A2613">
        <f>IF('EIA Imports'!$E2613=$A$1,'EIA Imports'!A2613,"")</f>
        <v/>
      </c>
      <c r="C2613">
        <f>IF('EIA Imports'!$E2613=$A$1,'EIA Imports'!C2613,"")</f>
        <v/>
      </c>
      <c r="D2613">
        <f>IF('EIA Imports'!$E2613=$A$1,'EIA Imports'!D2613,"")</f>
        <v/>
      </c>
    </row>
    <row r="2614" spans="1:4">
      <c r="A2614">
        <f>IF('EIA Imports'!$E2614=$A$1,'EIA Imports'!A2614,"")</f>
        <v/>
      </c>
      <c r="C2614">
        <f>IF('EIA Imports'!$E2614=$A$1,'EIA Imports'!C2614,"")</f>
        <v/>
      </c>
      <c r="D2614">
        <f>IF('EIA Imports'!$E2614=$A$1,'EIA Imports'!D2614,"")</f>
        <v/>
      </c>
    </row>
    <row r="2615" spans="1:4">
      <c r="A2615">
        <f>IF('EIA Imports'!$E2615=$A$1,'EIA Imports'!A2615,"")</f>
        <v/>
      </c>
      <c r="C2615">
        <f>IF('EIA Imports'!$E2615=$A$1,'EIA Imports'!C2615,"")</f>
        <v/>
      </c>
      <c r="D2615">
        <f>IF('EIA Imports'!$E2615=$A$1,'EIA Imports'!D2615,"")</f>
        <v/>
      </c>
    </row>
    <row r="2616" spans="1:4">
      <c r="A2616">
        <f>IF('EIA Imports'!$E2616=$A$1,'EIA Imports'!A2616,"")</f>
        <v/>
      </c>
      <c r="C2616">
        <f>IF('EIA Imports'!$E2616=$A$1,'EIA Imports'!C2616,"")</f>
        <v/>
      </c>
      <c r="D2616">
        <f>IF('EIA Imports'!$E2616=$A$1,'EIA Imports'!D2616,"")</f>
        <v/>
      </c>
    </row>
    <row r="2617" spans="1:4">
      <c r="A2617">
        <f>IF('EIA Imports'!$E2617=$A$1,'EIA Imports'!A2617,"")</f>
        <v/>
      </c>
      <c r="C2617">
        <f>IF('EIA Imports'!$E2617=$A$1,'EIA Imports'!C2617,"")</f>
        <v/>
      </c>
      <c r="D2617">
        <f>IF('EIA Imports'!$E2617=$A$1,'EIA Imports'!D2617,"")</f>
        <v/>
      </c>
    </row>
    <row r="2618" spans="1:4">
      <c r="A2618">
        <f>IF('EIA Imports'!$E2618=$A$1,'EIA Imports'!A2618,"")</f>
        <v/>
      </c>
      <c r="C2618">
        <f>IF('EIA Imports'!$E2618=$A$1,'EIA Imports'!C2618,"")</f>
        <v/>
      </c>
      <c r="D2618">
        <f>IF('EIA Imports'!$E2618=$A$1,'EIA Imports'!D2618,"")</f>
        <v/>
      </c>
    </row>
    <row r="2619" spans="1:4">
      <c r="A2619">
        <f>IF('EIA Imports'!$E2619=$A$1,'EIA Imports'!A2619,"")</f>
        <v/>
      </c>
      <c r="C2619">
        <f>IF('EIA Imports'!$E2619=$A$1,'EIA Imports'!C2619,"")</f>
        <v/>
      </c>
      <c r="D2619">
        <f>IF('EIA Imports'!$E2619=$A$1,'EIA Imports'!D2619,"")</f>
        <v/>
      </c>
    </row>
    <row r="2620" spans="1:4">
      <c r="A2620">
        <f>IF('EIA Imports'!$E2620=$A$1,'EIA Imports'!A2620,"")</f>
        <v/>
      </c>
      <c r="C2620">
        <f>IF('EIA Imports'!$E2620=$A$1,'EIA Imports'!C2620,"")</f>
        <v/>
      </c>
      <c r="D2620">
        <f>IF('EIA Imports'!$E2620=$A$1,'EIA Imports'!D2620,"")</f>
        <v/>
      </c>
    </row>
    <row r="2621" spans="1:4">
      <c r="A2621">
        <f>IF('EIA Imports'!$E2621=$A$1,'EIA Imports'!A2621,"")</f>
        <v/>
      </c>
      <c r="C2621">
        <f>IF('EIA Imports'!$E2621=$A$1,'EIA Imports'!C2621,"")</f>
        <v/>
      </c>
      <c r="D2621">
        <f>IF('EIA Imports'!$E2621=$A$1,'EIA Imports'!D2621,"")</f>
        <v/>
      </c>
    </row>
    <row r="2622" spans="1:4">
      <c r="A2622">
        <f>IF('EIA Imports'!$E2622=$A$1,'EIA Imports'!A2622,"")</f>
        <v/>
      </c>
      <c r="C2622">
        <f>IF('EIA Imports'!$E2622=$A$1,'EIA Imports'!C2622,"")</f>
        <v/>
      </c>
      <c r="D2622">
        <f>IF('EIA Imports'!$E2622=$A$1,'EIA Imports'!D2622,"")</f>
        <v/>
      </c>
    </row>
    <row r="2623" spans="1:4">
      <c r="A2623">
        <f>IF('EIA Imports'!$E2623=$A$1,'EIA Imports'!A2623,"")</f>
        <v/>
      </c>
      <c r="C2623">
        <f>IF('EIA Imports'!$E2623=$A$1,'EIA Imports'!C2623,"")</f>
        <v/>
      </c>
      <c r="D2623">
        <f>IF('EIA Imports'!$E2623=$A$1,'EIA Imports'!D2623,"")</f>
        <v/>
      </c>
    </row>
    <row r="2624" spans="1:4">
      <c r="A2624">
        <f>IF('EIA Imports'!$E2624=$A$1,'EIA Imports'!A2624,"")</f>
        <v/>
      </c>
      <c r="C2624">
        <f>IF('EIA Imports'!$E2624=$A$1,'EIA Imports'!C2624,"")</f>
        <v/>
      </c>
      <c r="D2624">
        <f>IF('EIA Imports'!$E2624=$A$1,'EIA Imports'!D2624,"")</f>
        <v/>
      </c>
    </row>
    <row r="2625" spans="1:4">
      <c r="A2625">
        <f>IF('EIA Imports'!$E2625=$A$1,'EIA Imports'!A2625,"")</f>
        <v/>
      </c>
      <c r="C2625">
        <f>IF('EIA Imports'!$E2625=$A$1,'EIA Imports'!C2625,"")</f>
        <v/>
      </c>
      <c r="D2625">
        <f>IF('EIA Imports'!$E2625=$A$1,'EIA Imports'!D2625,"")</f>
        <v/>
      </c>
    </row>
    <row r="2626" spans="1:4">
      <c r="A2626">
        <f>IF('EIA Imports'!$E2626=$A$1,'EIA Imports'!A2626,"")</f>
        <v/>
      </c>
      <c r="C2626">
        <f>IF('EIA Imports'!$E2626=$A$1,'EIA Imports'!C2626,"")</f>
        <v/>
      </c>
      <c r="D2626">
        <f>IF('EIA Imports'!$E2626=$A$1,'EIA Imports'!D2626,"")</f>
        <v/>
      </c>
    </row>
    <row r="2627" spans="1:4">
      <c r="A2627">
        <f>IF('EIA Imports'!$E2627=$A$1,'EIA Imports'!A2627,"")</f>
        <v/>
      </c>
      <c r="C2627">
        <f>IF('EIA Imports'!$E2627=$A$1,'EIA Imports'!C2627,"")</f>
        <v/>
      </c>
      <c r="D2627">
        <f>IF('EIA Imports'!$E2627=$A$1,'EIA Imports'!D2627,"")</f>
        <v/>
      </c>
    </row>
    <row r="2628" spans="1:4">
      <c r="A2628">
        <f>IF('EIA Imports'!$E2628=$A$1,'EIA Imports'!A2628,"")</f>
        <v/>
      </c>
      <c r="C2628">
        <f>IF('EIA Imports'!$E2628=$A$1,'EIA Imports'!C2628,"")</f>
        <v/>
      </c>
      <c r="D2628">
        <f>IF('EIA Imports'!$E2628=$A$1,'EIA Imports'!D2628,"")</f>
        <v/>
      </c>
    </row>
    <row r="2629" spans="1:4">
      <c r="A2629">
        <f>IF('EIA Imports'!$E2629=$A$1,'EIA Imports'!A2629,"")</f>
        <v/>
      </c>
      <c r="C2629">
        <f>IF('EIA Imports'!$E2629=$A$1,'EIA Imports'!C2629,"")</f>
        <v/>
      </c>
      <c r="D2629">
        <f>IF('EIA Imports'!$E2629=$A$1,'EIA Imports'!D2629,"")</f>
        <v/>
      </c>
    </row>
    <row r="2630" spans="1:4">
      <c r="A2630">
        <f>IF('EIA Imports'!$E2630=$A$1,'EIA Imports'!A2630,"")</f>
        <v/>
      </c>
      <c r="C2630">
        <f>IF('EIA Imports'!$E2630=$A$1,'EIA Imports'!C2630,"")</f>
        <v/>
      </c>
      <c r="D2630">
        <f>IF('EIA Imports'!$E2630=$A$1,'EIA Imports'!D2630,"")</f>
        <v/>
      </c>
    </row>
    <row r="2631" spans="1:4">
      <c r="A2631">
        <f>IF('EIA Imports'!$E2631=$A$1,'EIA Imports'!A2631,"")</f>
        <v/>
      </c>
      <c r="C2631">
        <f>IF('EIA Imports'!$E2631=$A$1,'EIA Imports'!C2631,"")</f>
        <v/>
      </c>
      <c r="D2631">
        <f>IF('EIA Imports'!$E2631=$A$1,'EIA Imports'!D2631,"")</f>
        <v/>
      </c>
    </row>
    <row r="2632" spans="1:4">
      <c r="A2632">
        <f>IF('EIA Imports'!$E2632=$A$1,'EIA Imports'!A2632,"")</f>
        <v/>
      </c>
      <c r="C2632">
        <f>IF('EIA Imports'!$E2632=$A$1,'EIA Imports'!C2632,"")</f>
        <v/>
      </c>
      <c r="D2632">
        <f>IF('EIA Imports'!$E2632=$A$1,'EIA Imports'!D2632,"")</f>
        <v/>
      </c>
    </row>
    <row r="2633" spans="1:4">
      <c r="A2633">
        <f>IF('EIA Imports'!$E2633=$A$1,'EIA Imports'!A2633,"")</f>
        <v/>
      </c>
      <c r="C2633">
        <f>IF('EIA Imports'!$E2633=$A$1,'EIA Imports'!C2633,"")</f>
        <v/>
      </c>
      <c r="D2633">
        <f>IF('EIA Imports'!$E2633=$A$1,'EIA Imports'!D2633,"")</f>
        <v/>
      </c>
    </row>
    <row r="2634" spans="1:4">
      <c r="A2634">
        <f>IF('EIA Imports'!$E2634=$A$1,'EIA Imports'!A2634,"")</f>
        <v/>
      </c>
      <c r="C2634">
        <f>IF('EIA Imports'!$E2634=$A$1,'EIA Imports'!C2634,"")</f>
        <v/>
      </c>
      <c r="D2634">
        <f>IF('EIA Imports'!$E2634=$A$1,'EIA Imports'!D2634,"")</f>
        <v/>
      </c>
    </row>
    <row r="2635" spans="1:4">
      <c r="A2635">
        <f>IF('EIA Imports'!$E2635=$A$1,'EIA Imports'!A2635,"")</f>
        <v/>
      </c>
      <c r="C2635">
        <f>IF('EIA Imports'!$E2635=$A$1,'EIA Imports'!C2635,"")</f>
        <v/>
      </c>
      <c r="D2635">
        <f>IF('EIA Imports'!$E2635=$A$1,'EIA Imports'!D2635,"")</f>
        <v/>
      </c>
    </row>
    <row r="2636" spans="1:4">
      <c r="A2636">
        <f>IF('EIA Imports'!$E2636=$A$1,'EIA Imports'!A2636,"")</f>
        <v/>
      </c>
      <c r="C2636">
        <f>IF('EIA Imports'!$E2636=$A$1,'EIA Imports'!C2636,"")</f>
        <v/>
      </c>
      <c r="D2636">
        <f>IF('EIA Imports'!$E2636=$A$1,'EIA Imports'!D2636,"")</f>
        <v/>
      </c>
    </row>
    <row r="2637" spans="1:4">
      <c r="A2637">
        <f>IF('EIA Imports'!$E2637=$A$1,'EIA Imports'!A2637,"")</f>
        <v/>
      </c>
      <c r="C2637">
        <f>IF('EIA Imports'!$E2637=$A$1,'EIA Imports'!C2637,"")</f>
        <v/>
      </c>
      <c r="D2637">
        <f>IF('EIA Imports'!$E2637=$A$1,'EIA Imports'!D2637,"")</f>
        <v/>
      </c>
    </row>
    <row r="2638" spans="1:4">
      <c r="A2638">
        <f>IF('EIA Imports'!$E2638=$A$1,'EIA Imports'!A2638,"")</f>
        <v/>
      </c>
      <c r="C2638">
        <f>IF('EIA Imports'!$E2638=$A$1,'EIA Imports'!C2638,"")</f>
        <v/>
      </c>
      <c r="D2638">
        <f>IF('EIA Imports'!$E2638=$A$1,'EIA Imports'!D2638,"")</f>
        <v/>
      </c>
    </row>
    <row r="2639" spans="1:4">
      <c r="A2639">
        <f>IF('EIA Imports'!$E2639=$A$1,'EIA Imports'!A2639,"")</f>
        <v/>
      </c>
      <c r="C2639">
        <f>IF('EIA Imports'!$E2639=$A$1,'EIA Imports'!C2639,"")</f>
        <v/>
      </c>
      <c r="D2639">
        <f>IF('EIA Imports'!$E2639=$A$1,'EIA Imports'!D2639,"")</f>
        <v/>
      </c>
    </row>
    <row r="2640" spans="1:4">
      <c r="A2640">
        <f>IF('EIA Imports'!$E2640=$A$1,'EIA Imports'!A2640,"")</f>
        <v/>
      </c>
      <c r="C2640">
        <f>IF('EIA Imports'!$E2640=$A$1,'EIA Imports'!C2640,"")</f>
        <v/>
      </c>
      <c r="D2640">
        <f>IF('EIA Imports'!$E2640=$A$1,'EIA Imports'!D2640,"")</f>
        <v/>
      </c>
    </row>
    <row r="2641" spans="1:4">
      <c r="A2641">
        <f>IF('EIA Imports'!$E2641=$A$1,'EIA Imports'!A2641,"")</f>
        <v/>
      </c>
      <c r="C2641">
        <f>IF('EIA Imports'!$E2641=$A$1,'EIA Imports'!C2641,"")</f>
        <v/>
      </c>
      <c r="D2641">
        <f>IF('EIA Imports'!$E2641=$A$1,'EIA Imports'!D2641,"")</f>
        <v/>
      </c>
    </row>
    <row r="2642" spans="1:4">
      <c r="A2642">
        <f>IF('EIA Imports'!$E2642=$A$1,'EIA Imports'!A2642,"")</f>
        <v/>
      </c>
      <c r="C2642">
        <f>IF('EIA Imports'!$E2642=$A$1,'EIA Imports'!C2642,"")</f>
        <v/>
      </c>
      <c r="D2642">
        <f>IF('EIA Imports'!$E2642=$A$1,'EIA Imports'!D2642,"")</f>
        <v/>
      </c>
    </row>
    <row r="2643" spans="1:4">
      <c r="A2643">
        <f>IF('EIA Imports'!$E2643=$A$1,'EIA Imports'!A2643,"")</f>
        <v/>
      </c>
      <c r="C2643">
        <f>IF('EIA Imports'!$E2643=$A$1,'EIA Imports'!C2643,"")</f>
        <v/>
      </c>
      <c r="D2643">
        <f>IF('EIA Imports'!$E2643=$A$1,'EIA Imports'!D2643,"")</f>
        <v/>
      </c>
    </row>
    <row r="2644" spans="1:4">
      <c r="A2644">
        <f>IF('EIA Imports'!$E2644=$A$1,'EIA Imports'!A2644,"")</f>
        <v/>
      </c>
      <c r="C2644">
        <f>IF('EIA Imports'!$E2644=$A$1,'EIA Imports'!C2644,"")</f>
        <v/>
      </c>
      <c r="D2644">
        <f>IF('EIA Imports'!$E2644=$A$1,'EIA Imports'!D2644,"")</f>
        <v/>
      </c>
    </row>
    <row r="2645" spans="1:4">
      <c r="A2645">
        <f>IF('EIA Imports'!$E2645=$A$1,'EIA Imports'!A2645,"")</f>
        <v/>
      </c>
      <c r="C2645">
        <f>IF('EIA Imports'!$E2645=$A$1,'EIA Imports'!C2645,"")</f>
        <v/>
      </c>
      <c r="D2645">
        <f>IF('EIA Imports'!$E2645=$A$1,'EIA Imports'!D2645,"")</f>
        <v/>
      </c>
    </row>
    <row r="2646" spans="1:4">
      <c r="A2646">
        <f>IF('EIA Imports'!$E2646=$A$1,'EIA Imports'!A2646,"")</f>
        <v/>
      </c>
      <c r="C2646">
        <f>IF('EIA Imports'!$E2646=$A$1,'EIA Imports'!C2646,"")</f>
        <v/>
      </c>
      <c r="D2646">
        <f>IF('EIA Imports'!$E2646=$A$1,'EIA Imports'!D2646,"")</f>
        <v/>
      </c>
    </row>
    <row r="2647" spans="1:4">
      <c r="A2647">
        <f>IF('EIA Imports'!$E2647=$A$1,'EIA Imports'!A2647,"")</f>
        <v/>
      </c>
      <c r="C2647">
        <f>IF('EIA Imports'!$E2647=$A$1,'EIA Imports'!C2647,"")</f>
        <v/>
      </c>
      <c r="D2647">
        <f>IF('EIA Imports'!$E2647=$A$1,'EIA Imports'!D2647,"")</f>
        <v/>
      </c>
    </row>
    <row r="2648" spans="1:4">
      <c r="A2648">
        <f>IF('EIA Imports'!$E2648=$A$1,'EIA Imports'!A2648,"")</f>
        <v/>
      </c>
      <c r="C2648">
        <f>IF('EIA Imports'!$E2648=$A$1,'EIA Imports'!C2648,"")</f>
        <v/>
      </c>
      <c r="D2648">
        <f>IF('EIA Imports'!$E2648=$A$1,'EIA Imports'!D2648,"")</f>
        <v/>
      </c>
    </row>
    <row r="2649" spans="1:4">
      <c r="A2649">
        <f>IF('EIA Imports'!$E2649=$A$1,'EIA Imports'!A2649,"")</f>
        <v/>
      </c>
      <c r="C2649">
        <f>IF('EIA Imports'!$E2649=$A$1,'EIA Imports'!C2649,"")</f>
        <v/>
      </c>
      <c r="D2649">
        <f>IF('EIA Imports'!$E2649=$A$1,'EIA Imports'!D2649,"")</f>
        <v/>
      </c>
    </row>
    <row r="2650" spans="1:4">
      <c r="A2650">
        <f>IF('EIA Imports'!$E2650=$A$1,'EIA Imports'!A2650,"")</f>
        <v/>
      </c>
      <c r="C2650">
        <f>IF('EIA Imports'!$E2650=$A$1,'EIA Imports'!C2650,"")</f>
        <v/>
      </c>
      <c r="D2650">
        <f>IF('EIA Imports'!$E2650=$A$1,'EIA Imports'!D2650,"")</f>
        <v/>
      </c>
    </row>
    <row r="2651" spans="1:4">
      <c r="A2651">
        <f>IF('EIA Imports'!$E2651=$A$1,'EIA Imports'!A2651,"")</f>
        <v/>
      </c>
      <c r="C2651">
        <f>IF('EIA Imports'!$E2651=$A$1,'EIA Imports'!C2651,"")</f>
        <v/>
      </c>
      <c r="D2651">
        <f>IF('EIA Imports'!$E2651=$A$1,'EIA Imports'!D2651,"")</f>
        <v/>
      </c>
    </row>
    <row r="2652" spans="1:4">
      <c r="A2652">
        <f>IF('EIA Imports'!$E2652=$A$1,'EIA Imports'!A2652,"")</f>
        <v/>
      </c>
      <c r="C2652">
        <f>IF('EIA Imports'!$E2652=$A$1,'EIA Imports'!C2652,"")</f>
        <v/>
      </c>
      <c r="D2652">
        <f>IF('EIA Imports'!$E2652=$A$1,'EIA Imports'!D2652,"")</f>
        <v/>
      </c>
    </row>
    <row r="2653" spans="1:4">
      <c r="A2653">
        <f>IF('EIA Imports'!$E2653=$A$1,'EIA Imports'!A2653,"")</f>
        <v/>
      </c>
      <c r="C2653">
        <f>IF('EIA Imports'!$E2653=$A$1,'EIA Imports'!C2653,"")</f>
        <v/>
      </c>
      <c r="D2653">
        <f>IF('EIA Imports'!$E2653=$A$1,'EIA Imports'!D2653,"")</f>
        <v/>
      </c>
    </row>
    <row r="2654" spans="1:4">
      <c r="A2654">
        <f>IF('EIA Imports'!$E2654=$A$1,'EIA Imports'!A2654,"")</f>
        <v/>
      </c>
      <c r="C2654">
        <f>IF('EIA Imports'!$E2654=$A$1,'EIA Imports'!C2654,"")</f>
        <v/>
      </c>
      <c r="D2654">
        <f>IF('EIA Imports'!$E2654=$A$1,'EIA Imports'!D2654,"")</f>
        <v/>
      </c>
    </row>
    <row r="2655" spans="1:4">
      <c r="A2655">
        <f>IF('EIA Imports'!$E2655=$A$1,'EIA Imports'!A2655,"")</f>
        <v/>
      </c>
      <c r="C2655">
        <f>IF('EIA Imports'!$E2655=$A$1,'EIA Imports'!C2655,"")</f>
        <v/>
      </c>
      <c r="D2655">
        <f>IF('EIA Imports'!$E2655=$A$1,'EIA Imports'!D2655,"")</f>
        <v/>
      </c>
    </row>
    <row r="2656" spans="1:4">
      <c r="A2656">
        <f>IF('EIA Imports'!$E2656=$A$1,'EIA Imports'!A2656,"")</f>
        <v/>
      </c>
      <c r="C2656">
        <f>IF('EIA Imports'!$E2656=$A$1,'EIA Imports'!C2656,"")</f>
        <v/>
      </c>
      <c r="D2656">
        <f>IF('EIA Imports'!$E2656=$A$1,'EIA Imports'!D2656,"")</f>
        <v/>
      </c>
    </row>
    <row r="2657" spans="1:4">
      <c r="A2657">
        <f>IF('EIA Imports'!$E2657=$A$1,'EIA Imports'!A2657,"")</f>
        <v/>
      </c>
      <c r="C2657">
        <f>IF('EIA Imports'!$E2657=$A$1,'EIA Imports'!C2657,"")</f>
        <v/>
      </c>
      <c r="D2657">
        <f>IF('EIA Imports'!$E2657=$A$1,'EIA Imports'!D2657,"")</f>
        <v/>
      </c>
    </row>
    <row r="2658" spans="1:4">
      <c r="A2658">
        <f>IF('EIA Imports'!$E2658=$A$1,'EIA Imports'!A2658,"")</f>
        <v/>
      </c>
      <c r="C2658">
        <f>IF('EIA Imports'!$E2658=$A$1,'EIA Imports'!C2658,"")</f>
        <v/>
      </c>
      <c r="D2658">
        <f>IF('EIA Imports'!$E2658=$A$1,'EIA Imports'!D2658,"")</f>
        <v/>
      </c>
    </row>
    <row r="2659" spans="1:4">
      <c r="A2659">
        <f>IF('EIA Imports'!$E2659=$A$1,'EIA Imports'!A2659,"")</f>
        <v/>
      </c>
      <c r="C2659">
        <f>IF('EIA Imports'!$E2659=$A$1,'EIA Imports'!C2659,"")</f>
        <v/>
      </c>
      <c r="D2659">
        <f>IF('EIA Imports'!$E2659=$A$1,'EIA Imports'!D2659,"")</f>
        <v/>
      </c>
    </row>
    <row r="2660" spans="1:4">
      <c r="A2660">
        <f>IF('EIA Imports'!$E2660=$A$1,'EIA Imports'!A2660,"")</f>
        <v/>
      </c>
      <c r="C2660">
        <f>IF('EIA Imports'!$E2660=$A$1,'EIA Imports'!C2660,"")</f>
        <v/>
      </c>
      <c r="D2660">
        <f>IF('EIA Imports'!$E2660=$A$1,'EIA Imports'!D2660,"")</f>
        <v/>
      </c>
    </row>
    <row r="2661" spans="1:4">
      <c r="A2661">
        <f>IF('EIA Imports'!$E2661=$A$1,'EIA Imports'!A2661,"")</f>
        <v/>
      </c>
      <c r="C2661">
        <f>IF('EIA Imports'!$E2661=$A$1,'EIA Imports'!C2661,"")</f>
        <v/>
      </c>
      <c r="D2661">
        <f>IF('EIA Imports'!$E2661=$A$1,'EIA Imports'!D2661,"")</f>
        <v/>
      </c>
    </row>
    <row r="2662" spans="1:4">
      <c r="A2662">
        <f>IF('EIA Imports'!$E2662=$A$1,'EIA Imports'!A2662,"")</f>
        <v/>
      </c>
      <c r="C2662">
        <f>IF('EIA Imports'!$E2662=$A$1,'EIA Imports'!C2662,"")</f>
        <v/>
      </c>
      <c r="D2662">
        <f>IF('EIA Imports'!$E2662=$A$1,'EIA Imports'!D2662,"")</f>
        <v/>
      </c>
    </row>
    <row r="2663" spans="1:4">
      <c r="A2663">
        <f>IF('EIA Imports'!$E2663=$A$1,'EIA Imports'!A2663,"")</f>
        <v/>
      </c>
      <c r="C2663">
        <f>IF('EIA Imports'!$E2663=$A$1,'EIA Imports'!C2663,"")</f>
        <v/>
      </c>
      <c r="D2663">
        <f>IF('EIA Imports'!$E2663=$A$1,'EIA Imports'!D2663,"")</f>
        <v/>
      </c>
    </row>
    <row r="2664" spans="1:4">
      <c r="A2664">
        <f>IF('EIA Imports'!$E2664=$A$1,'EIA Imports'!A2664,"")</f>
        <v/>
      </c>
      <c r="C2664">
        <f>IF('EIA Imports'!$E2664=$A$1,'EIA Imports'!C2664,"")</f>
        <v/>
      </c>
      <c r="D2664">
        <f>IF('EIA Imports'!$E2664=$A$1,'EIA Imports'!D2664,"")</f>
        <v/>
      </c>
    </row>
    <row r="2665" spans="1:4">
      <c r="A2665">
        <f>IF('EIA Imports'!$E2665=$A$1,'EIA Imports'!A2665,"")</f>
        <v/>
      </c>
      <c r="C2665">
        <f>IF('EIA Imports'!$E2665=$A$1,'EIA Imports'!C2665,"")</f>
        <v/>
      </c>
      <c r="D2665">
        <f>IF('EIA Imports'!$E2665=$A$1,'EIA Imports'!D2665,"")</f>
        <v/>
      </c>
    </row>
    <row r="2666" spans="1:4">
      <c r="A2666">
        <f>IF('EIA Imports'!$E2666=$A$1,'EIA Imports'!A2666,"")</f>
        <v/>
      </c>
      <c r="C2666">
        <f>IF('EIA Imports'!$E2666=$A$1,'EIA Imports'!C2666,"")</f>
        <v/>
      </c>
      <c r="D2666">
        <f>IF('EIA Imports'!$E2666=$A$1,'EIA Imports'!D2666,"")</f>
        <v/>
      </c>
    </row>
    <row r="2667" spans="1:4">
      <c r="A2667">
        <f>IF('EIA Imports'!$E2667=$A$1,'EIA Imports'!A2667,"")</f>
        <v/>
      </c>
      <c r="C2667">
        <f>IF('EIA Imports'!$E2667=$A$1,'EIA Imports'!C2667,"")</f>
        <v/>
      </c>
      <c r="D2667">
        <f>IF('EIA Imports'!$E2667=$A$1,'EIA Imports'!D2667,"")</f>
        <v/>
      </c>
    </row>
    <row r="2668" spans="1:4">
      <c r="A2668">
        <f>IF('EIA Imports'!$E2668=$A$1,'EIA Imports'!A2668,"")</f>
        <v/>
      </c>
      <c r="C2668">
        <f>IF('EIA Imports'!$E2668=$A$1,'EIA Imports'!C2668,"")</f>
        <v/>
      </c>
      <c r="D2668">
        <f>IF('EIA Imports'!$E2668=$A$1,'EIA Imports'!D2668,"")</f>
        <v/>
      </c>
    </row>
    <row r="2669" spans="1:4">
      <c r="A2669">
        <f>IF('EIA Imports'!$E2669=$A$1,'EIA Imports'!A2669,"")</f>
        <v/>
      </c>
      <c r="C2669">
        <f>IF('EIA Imports'!$E2669=$A$1,'EIA Imports'!C2669,"")</f>
        <v/>
      </c>
      <c r="D2669">
        <f>IF('EIA Imports'!$E2669=$A$1,'EIA Imports'!D2669,"")</f>
        <v/>
      </c>
    </row>
    <row r="2670" spans="1:4">
      <c r="A2670">
        <f>IF('EIA Imports'!$E2670=$A$1,'EIA Imports'!A2670,"")</f>
        <v/>
      </c>
      <c r="C2670">
        <f>IF('EIA Imports'!$E2670=$A$1,'EIA Imports'!C2670,"")</f>
        <v/>
      </c>
      <c r="D2670">
        <f>IF('EIA Imports'!$E2670=$A$1,'EIA Imports'!D2670,"")</f>
        <v/>
      </c>
    </row>
    <row r="2671" spans="1:4">
      <c r="A2671">
        <f>IF('EIA Imports'!$E2671=$A$1,'EIA Imports'!A2671,"")</f>
        <v/>
      </c>
      <c r="C2671">
        <f>IF('EIA Imports'!$E2671=$A$1,'EIA Imports'!C2671,"")</f>
        <v/>
      </c>
      <c r="D2671">
        <f>IF('EIA Imports'!$E2671=$A$1,'EIA Imports'!D2671,"")</f>
        <v/>
      </c>
    </row>
    <row r="2672" spans="1:4">
      <c r="A2672">
        <f>IF('EIA Imports'!$E2672=$A$1,'EIA Imports'!A2672,"")</f>
        <v/>
      </c>
      <c r="C2672">
        <f>IF('EIA Imports'!$E2672=$A$1,'EIA Imports'!C2672,"")</f>
        <v/>
      </c>
      <c r="D2672">
        <f>IF('EIA Imports'!$E2672=$A$1,'EIA Imports'!D2672,"")</f>
        <v/>
      </c>
    </row>
    <row r="2673" spans="1:4">
      <c r="A2673">
        <f>IF('EIA Imports'!$E2673=$A$1,'EIA Imports'!A2673,"")</f>
        <v/>
      </c>
      <c r="C2673">
        <f>IF('EIA Imports'!$E2673=$A$1,'EIA Imports'!C2673,"")</f>
        <v/>
      </c>
      <c r="D2673">
        <f>IF('EIA Imports'!$E2673=$A$1,'EIA Imports'!D2673,"")</f>
        <v/>
      </c>
    </row>
    <row r="2674" spans="1:4">
      <c r="A2674">
        <f>IF('EIA Imports'!$E2674=$A$1,'EIA Imports'!A2674,"")</f>
        <v/>
      </c>
      <c r="C2674">
        <f>IF('EIA Imports'!$E2674=$A$1,'EIA Imports'!C2674,"")</f>
        <v/>
      </c>
      <c r="D2674">
        <f>IF('EIA Imports'!$E2674=$A$1,'EIA Imports'!D2674,"")</f>
        <v/>
      </c>
    </row>
    <row r="2675" spans="1:4">
      <c r="A2675">
        <f>IF('EIA Imports'!$E2675=$A$1,'EIA Imports'!A2675,"")</f>
        <v/>
      </c>
      <c r="C2675">
        <f>IF('EIA Imports'!$E2675=$A$1,'EIA Imports'!C2675,"")</f>
        <v/>
      </c>
      <c r="D2675">
        <f>IF('EIA Imports'!$E2675=$A$1,'EIA Imports'!D2675,"")</f>
        <v/>
      </c>
    </row>
    <row r="2676" spans="1:4">
      <c r="A2676">
        <f>IF('EIA Imports'!$E2676=$A$1,'EIA Imports'!A2676,"")</f>
        <v/>
      </c>
      <c r="C2676">
        <f>IF('EIA Imports'!$E2676=$A$1,'EIA Imports'!C2676,"")</f>
        <v/>
      </c>
      <c r="D2676">
        <f>IF('EIA Imports'!$E2676=$A$1,'EIA Imports'!D2676,"")</f>
        <v/>
      </c>
    </row>
    <row r="2677" spans="1:4">
      <c r="A2677">
        <f>IF('EIA Imports'!$E2677=$A$1,'EIA Imports'!A2677,"")</f>
        <v/>
      </c>
      <c r="C2677">
        <f>IF('EIA Imports'!$E2677=$A$1,'EIA Imports'!C2677,"")</f>
        <v/>
      </c>
      <c r="D2677">
        <f>IF('EIA Imports'!$E2677=$A$1,'EIA Imports'!D2677,"")</f>
        <v/>
      </c>
    </row>
    <row r="2678" spans="1:4">
      <c r="A2678">
        <f>IF('EIA Imports'!$E2678=$A$1,'EIA Imports'!A2678,"")</f>
        <v/>
      </c>
      <c r="C2678">
        <f>IF('EIA Imports'!$E2678=$A$1,'EIA Imports'!C2678,"")</f>
        <v/>
      </c>
      <c r="D2678">
        <f>IF('EIA Imports'!$E2678=$A$1,'EIA Imports'!D2678,"")</f>
        <v/>
      </c>
    </row>
    <row r="2679" spans="1:4">
      <c r="A2679">
        <f>IF('EIA Imports'!$E2679=$A$1,'EIA Imports'!A2679,"")</f>
        <v/>
      </c>
      <c r="C2679">
        <f>IF('EIA Imports'!$E2679=$A$1,'EIA Imports'!C2679,"")</f>
        <v/>
      </c>
      <c r="D2679">
        <f>IF('EIA Imports'!$E2679=$A$1,'EIA Imports'!D2679,"")</f>
        <v/>
      </c>
    </row>
    <row r="2680" spans="1:4">
      <c r="A2680">
        <f>IF('EIA Imports'!$E2680=$A$1,'EIA Imports'!A2680,"")</f>
        <v/>
      </c>
      <c r="C2680">
        <f>IF('EIA Imports'!$E2680=$A$1,'EIA Imports'!C2680,"")</f>
        <v/>
      </c>
      <c r="D2680">
        <f>IF('EIA Imports'!$E2680=$A$1,'EIA Imports'!D2680,"")</f>
        <v/>
      </c>
    </row>
    <row r="2681" spans="1:4">
      <c r="A2681">
        <f>IF('EIA Imports'!$E2681=$A$1,'EIA Imports'!A2681,"")</f>
        <v/>
      </c>
      <c r="C2681">
        <f>IF('EIA Imports'!$E2681=$A$1,'EIA Imports'!C2681,"")</f>
        <v/>
      </c>
      <c r="D2681">
        <f>IF('EIA Imports'!$E2681=$A$1,'EIA Imports'!D2681,"")</f>
        <v/>
      </c>
    </row>
    <row r="2682" spans="1:4">
      <c r="A2682">
        <f>IF('EIA Imports'!$E2682=$A$1,'EIA Imports'!A2682,"")</f>
        <v/>
      </c>
      <c r="C2682">
        <f>IF('EIA Imports'!$E2682=$A$1,'EIA Imports'!C2682,"")</f>
        <v/>
      </c>
      <c r="D2682">
        <f>IF('EIA Imports'!$E2682=$A$1,'EIA Imports'!D2682,"")</f>
        <v/>
      </c>
    </row>
    <row r="2683" spans="1:4">
      <c r="A2683">
        <f>IF('EIA Imports'!$E2683=$A$1,'EIA Imports'!A2683,"")</f>
        <v/>
      </c>
      <c r="C2683">
        <f>IF('EIA Imports'!$E2683=$A$1,'EIA Imports'!C2683,"")</f>
        <v/>
      </c>
      <c r="D2683">
        <f>IF('EIA Imports'!$E2683=$A$1,'EIA Imports'!D2683,"")</f>
        <v/>
      </c>
    </row>
    <row r="2684" spans="1:4">
      <c r="A2684">
        <f>IF('EIA Imports'!$E2684=$A$1,'EIA Imports'!A2684,"")</f>
        <v/>
      </c>
      <c r="C2684">
        <f>IF('EIA Imports'!$E2684=$A$1,'EIA Imports'!C2684,"")</f>
        <v/>
      </c>
      <c r="D2684">
        <f>IF('EIA Imports'!$E2684=$A$1,'EIA Imports'!D2684,"")</f>
        <v/>
      </c>
    </row>
    <row r="2685" spans="1:4">
      <c r="A2685">
        <f>IF('EIA Imports'!$E2685=$A$1,'EIA Imports'!A2685,"")</f>
        <v/>
      </c>
      <c r="C2685">
        <f>IF('EIA Imports'!$E2685=$A$1,'EIA Imports'!C2685,"")</f>
        <v/>
      </c>
      <c r="D2685">
        <f>IF('EIA Imports'!$E2685=$A$1,'EIA Imports'!D2685,"")</f>
        <v/>
      </c>
    </row>
    <row r="2686" spans="1:4">
      <c r="A2686">
        <f>IF('EIA Imports'!$E2686=$A$1,'EIA Imports'!A2686,"")</f>
        <v/>
      </c>
      <c r="C2686">
        <f>IF('EIA Imports'!$E2686=$A$1,'EIA Imports'!C2686,"")</f>
        <v/>
      </c>
      <c r="D2686">
        <f>IF('EIA Imports'!$E2686=$A$1,'EIA Imports'!D2686,"")</f>
        <v/>
      </c>
    </row>
    <row r="2687" spans="1:4">
      <c r="A2687">
        <f>IF('EIA Imports'!$E2687=$A$1,'EIA Imports'!A2687,"")</f>
        <v/>
      </c>
      <c r="C2687">
        <f>IF('EIA Imports'!$E2687=$A$1,'EIA Imports'!C2687,"")</f>
        <v/>
      </c>
      <c r="D2687">
        <f>IF('EIA Imports'!$E2687=$A$1,'EIA Imports'!D2687,"")</f>
        <v/>
      </c>
    </row>
    <row r="2688" spans="1:4">
      <c r="A2688">
        <f>IF('EIA Imports'!$E2688=$A$1,'EIA Imports'!A2688,"")</f>
        <v/>
      </c>
      <c r="C2688">
        <f>IF('EIA Imports'!$E2688=$A$1,'EIA Imports'!C2688,"")</f>
        <v/>
      </c>
      <c r="D2688">
        <f>IF('EIA Imports'!$E2688=$A$1,'EIA Imports'!D2688,"")</f>
        <v/>
      </c>
    </row>
    <row r="2689" spans="1:4">
      <c r="A2689">
        <f>IF('EIA Imports'!$E2689=$A$1,'EIA Imports'!A2689,"")</f>
        <v/>
      </c>
      <c r="C2689">
        <f>IF('EIA Imports'!$E2689=$A$1,'EIA Imports'!C2689,"")</f>
        <v/>
      </c>
      <c r="D2689">
        <f>IF('EIA Imports'!$E2689=$A$1,'EIA Imports'!D2689,"")</f>
        <v/>
      </c>
    </row>
    <row r="2690" spans="1:4">
      <c r="A2690">
        <f>IF('EIA Imports'!$E2690=$A$1,'EIA Imports'!A2690,"")</f>
        <v/>
      </c>
      <c r="C2690">
        <f>IF('EIA Imports'!$E2690=$A$1,'EIA Imports'!C2690,"")</f>
        <v/>
      </c>
      <c r="D2690">
        <f>IF('EIA Imports'!$E2690=$A$1,'EIA Imports'!D2690,"")</f>
        <v/>
      </c>
    </row>
    <row r="2691" spans="1:4">
      <c r="A2691">
        <f>IF('EIA Imports'!$E2691=$A$1,'EIA Imports'!A2691,"")</f>
        <v/>
      </c>
      <c r="C2691">
        <f>IF('EIA Imports'!$E2691=$A$1,'EIA Imports'!C2691,"")</f>
        <v/>
      </c>
      <c r="D2691">
        <f>IF('EIA Imports'!$E2691=$A$1,'EIA Imports'!D2691,"")</f>
        <v/>
      </c>
    </row>
    <row r="2692" spans="1:4">
      <c r="A2692">
        <f>IF('EIA Imports'!$E2692=$A$1,'EIA Imports'!A2692,"")</f>
        <v/>
      </c>
      <c r="C2692">
        <f>IF('EIA Imports'!$E2692=$A$1,'EIA Imports'!C2692,"")</f>
        <v/>
      </c>
      <c r="D2692">
        <f>IF('EIA Imports'!$E2692=$A$1,'EIA Imports'!D2692,"")</f>
        <v/>
      </c>
    </row>
    <row r="2693" spans="1:4">
      <c r="A2693">
        <f>IF('EIA Imports'!$E2693=$A$1,'EIA Imports'!A2693,"")</f>
        <v/>
      </c>
      <c r="C2693">
        <f>IF('EIA Imports'!$E2693=$A$1,'EIA Imports'!C2693,"")</f>
        <v/>
      </c>
      <c r="D2693">
        <f>IF('EIA Imports'!$E2693=$A$1,'EIA Imports'!D2693,"")</f>
        <v/>
      </c>
    </row>
    <row r="2694" spans="1:4">
      <c r="A2694">
        <f>IF('EIA Imports'!$E2694=$A$1,'EIA Imports'!A2694,"")</f>
        <v/>
      </c>
      <c r="C2694">
        <f>IF('EIA Imports'!$E2694=$A$1,'EIA Imports'!C2694,"")</f>
        <v/>
      </c>
      <c r="D2694">
        <f>IF('EIA Imports'!$E2694=$A$1,'EIA Imports'!D2694,"")</f>
        <v/>
      </c>
    </row>
    <row r="2695" spans="1:4">
      <c r="A2695">
        <f>IF('EIA Imports'!$E2695=$A$1,'EIA Imports'!A2695,"")</f>
        <v/>
      </c>
      <c r="C2695">
        <f>IF('EIA Imports'!$E2695=$A$1,'EIA Imports'!C2695,"")</f>
        <v/>
      </c>
      <c r="D2695">
        <f>IF('EIA Imports'!$E2695=$A$1,'EIA Imports'!D2695,"")</f>
        <v/>
      </c>
    </row>
    <row r="2696" spans="1:4">
      <c r="A2696">
        <f>IF('EIA Imports'!$E2696=$A$1,'EIA Imports'!A2696,"")</f>
        <v/>
      </c>
      <c r="C2696">
        <f>IF('EIA Imports'!$E2696=$A$1,'EIA Imports'!C2696,"")</f>
        <v/>
      </c>
      <c r="D2696">
        <f>IF('EIA Imports'!$E2696=$A$1,'EIA Imports'!D2696,"")</f>
        <v/>
      </c>
    </row>
    <row r="2697" spans="1:4">
      <c r="A2697">
        <f>IF('EIA Imports'!$E2697=$A$1,'EIA Imports'!A2697,"")</f>
        <v/>
      </c>
      <c r="C2697">
        <f>IF('EIA Imports'!$E2697=$A$1,'EIA Imports'!C2697,"")</f>
        <v/>
      </c>
      <c r="D2697">
        <f>IF('EIA Imports'!$E2697=$A$1,'EIA Imports'!D2697,"")</f>
        <v/>
      </c>
    </row>
    <row r="2698" spans="1:4">
      <c r="A2698">
        <f>IF('EIA Imports'!$E2698=$A$1,'EIA Imports'!A2698,"")</f>
        <v/>
      </c>
      <c r="C2698">
        <f>IF('EIA Imports'!$E2698=$A$1,'EIA Imports'!C2698,"")</f>
        <v/>
      </c>
      <c r="D2698">
        <f>IF('EIA Imports'!$E2698=$A$1,'EIA Imports'!D2698,"")</f>
        <v/>
      </c>
    </row>
    <row r="2699" spans="1:4">
      <c r="A2699">
        <f>IF('EIA Imports'!$E2699=$A$1,'EIA Imports'!A2699,"")</f>
        <v/>
      </c>
      <c r="C2699">
        <f>IF('EIA Imports'!$E2699=$A$1,'EIA Imports'!C2699,"")</f>
        <v/>
      </c>
      <c r="D2699">
        <f>IF('EIA Imports'!$E2699=$A$1,'EIA Imports'!D2699,"")</f>
        <v/>
      </c>
    </row>
    <row r="2700" spans="1:4">
      <c r="A2700">
        <f>IF('EIA Imports'!$E2700=$A$1,'EIA Imports'!A2700,"")</f>
        <v/>
      </c>
      <c r="C2700">
        <f>IF('EIA Imports'!$E2700=$A$1,'EIA Imports'!C2700,"")</f>
        <v/>
      </c>
      <c r="D2700">
        <f>IF('EIA Imports'!$E2700=$A$1,'EIA Imports'!D2700,"")</f>
        <v/>
      </c>
    </row>
    <row r="2701" spans="1:4">
      <c r="A2701">
        <f>IF('EIA Imports'!$E2701=$A$1,'EIA Imports'!A2701,"")</f>
        <v/>
      </c>
      <c r="C2701">
        <f>IF('EIA Imports'!$E2701=$A$1,'EIA Imports'!C2701,"")</f>
        <v/>
      </c>
      <c r="D2701">
        <f>IF('EIA Imports'!$E2701=$A$1,'EIA Imports'!D2701,"")</f>
        <v/>
      </c>
    </row>
    <row r="2702" spans="1:4">
      <c r="A2702">
        <f>IF('EIA Imports'!$E2702=$A$1,'EIA Imports'!A2702,"")</f>
        <v/>
      </c>
      <c r="C2702">
        <f>IF('EIA Imports'!$E2702=$A$1,'EIA Imports'!C2702,"")</f>
        <v/>
      </c>
      <c r="D2702">
        <f>IF('EIA Imports'!$E2702=$A$1,'EIA Imports'!D2702,"")</f>
        <v/>
      </c>
    </row>
    <row r="2703" spans="1:4">
      <c r="A2703">
        <f>IF('EIA Imports'!$E2703=$A$1,'EIA Imports'!A2703,"")</f>
        <v/>
      </c>
      <c r="C2703">
        <f>IF('EIA Imports'!$E2703=$A$1,'EIA Imports'!C2703,"")</f>
        <v/>
      </c>
      <c r="D2703">
        <f>IF('EIA Imports'!$E2703=$A$1,'EIA Imports'!D2703,"")</f>
        <v/>
      </c>
    </row>
    <row r="2704" spans="1:4">
      <c r="A2704">
        <f>IF('EIA Imports'!$E2704=$A$1,'EIA Imports'!A2704,"")</f>
        <v/>
      </c>
      <c r="C2704">
        <f>IF('EIA Imports'!$E2704=$A$1,'EIA Imports'!C2704,"")</f>
        <v/>
      </c>
      <c r="D2704">
        <f>IF('EIA Imports'!$E2704=$A$1,'EIA Imports'!D2704,"")</f>
        <v/>
      </c>
    </row>
    <row r="2705" spans="1:4">
      <c r="A2705">
        <f>IF('EIA Imports'!$E2705=$A$1,'EIA Imports'!A2705,"")</f>
        <v/>
      </c>
      <c r="C2705">
        <f>IF('EIA Imports'!$E2705=$A$1,'EIA Imports'!C2705,"")</f>
        <v/>
      </c>
      <c r="D2705">
        <f>IF('EIA Imports'!$E2705=$A$1,'EIA Imports'!D2705,"")</f>
        <v/>
      </c>
    </row>
    <row r="2706" spans="1:4">
      <c r="A2706">
        <f>IF('EIA Imports'!$E2706=$A$1,'EIA Imports'!A2706,"")</f>
        <v/>
      </c>
      <c r="C2706">
        <f>IF('EIA Imports'!$E2706=$A$1,'EIA Imports'!C2706,"")</f>
        <v/>
      </c>
      <c r="D2706">
        <f>IF('EIA Imports'!$E2706=$A$1,'EIA Imports'!D2706,"")</f>
        <v/>
      </c>
    </row>
    <row r="2707" spans="1:4">
      <c r="A2707">
        <f>IF('EIA Imports'!$E2707=$A$1,'EIA Imports'!A2707,"")</f>
        <v/>
      </c>
      <c r="C2707">
        <f>IF('EIA Imports'!$E2707=$A$1,'EIA Imports'!C2707,"")</f>
        <v/>
      </c>
      <c r="D2707">
        <f>IF('EIA Imports'!$E2707=$A$1,'EIA Imports'!D2707,"")</f>
        <v/>
      </c>
    </row>
    <row r="2708" spans="1:4">
      <c r="A2708">
        <f>IF('EIA Imports'!$E2708=$A$1,'EIA Imports'!A2708,"")</f>
        <v/>
      </c>
      <c r="C2708">
        <f>IF('EIA Imports'!$E2708=$A$1,'EIA Imports'!C2708,"")</f>
        <v/>
      </c>
      <c r="D2708">
        <f>IF('EIA Imports'!$E2708=$A$1,'EIA Imports'!D2708,"")</f>
        <v/>
      </c>
    </row>
    <row r="2709" spans="1:4">
      <c r="A2709">
        <f>IF('EIA Imports'!$E2709=$A$1,'EIA Imports'!A2709,"")</f>
        <v/>
      </c>
      <c r="C2709">
        <f>IF('EIA Imports'!$E2709=$A$1,'EIA Imports'!C2709,"")</f>
        <v/>
      </c>
      <c r="D2709">
        <f>IF('EIA Imports'!$E2709=$A$1,'EIA Imports'!D2709,"")</f>
        <v/>
      </c>
    </row>
    <row r="2710" spans="1:4">
      <c r="A2710">
        <f>IF('EIA Imports'!$E2710=$A$1,'EIA Imports'!A2710,"")</f>
        <v/>
      </c>
      <c r="C2710">
        <f>IF('EIA Imports'!$E2710=$A$1,'EIA Imports'!C2710,"")</f>
        <v/>
      </c>
      <c r="D2710">
        <f>IF('EIA Imports'!$E2710=$A$1,'EIA Imports'!D2710,"")</f>
        <v/>
      </c>
    </row>
    <row r="2711" spans="1:4">
      <c r="A2711">
        <f>IF('EIA Imports'!$E2711=$A$1,'EIA Imports'!A2711,"")</f>
        <v/>
      </c>
      <c r="C2711">
        <f>IF('EIA Imports'!$E2711=$A$1,'EIA Imports'!C2711,"")</f>
        <v/>
      </c>
      <c r="D2711">
        <f>IF('EIA Imports'!$E2711=$A$1,'EIA Imports'!D2711,"")</f>
        <v/>
      </c>
    </row>
    <row r="2712" spans="1:4">
      <c r="A2712">
        <f>IF('EIA Imports'!$E2712=$A$1,'EIA Imports'!A2712,"")</f>
        <v/>
      </c>
      <c r="C2712">
        <f>IF('EIA Imports'!$E2712=$A$1,'EIA Imports'!C2712,"")</f>
        <v/>
      </c>
      <c r="D2712">
        <f>IF('EIA Imports'!$E2712=$A$1,'EIA Imports'!D2712,"")</f>
        <v/>
      </c>
    </row>
    <row r="2713" spans="1:4">
      <c r="A2713">
        <f>IF('EIA Imports'!$E2713=$A$1,'EIA Imports'!A2713,"")</f>
        <v/>
      </c>
      <c r="C2713">
        <f>IF('EIA Imports'!$E2713=$A$1,'EIA Imports'!C2713,"")</f>
        <v/>
      </c>
      <c r="D2713">
        <f>IF('EIA Imports'!$E2713=$A$1,'EIA Imports'!D2713,"")</f>
        <v/>
      </c>
    </row>
    <row r="2714" spans="1:4">
      <c r="A2714">
        <f>IF('EIA Imports'!$E2714=$A$1,'EIA Imports'!A2714,"")</f>
        <v/>
      </c>
      <c r="C2714">
        <f>IF('EIA Imports'!$E2714=$A$1,'EIA Imports'!C2714,"")</f>
        <v/>
      </c>
      <c r="D2714">
        <f>IF('EIA Imports'!$E2714=$A$1,'EIA Imports'!D2714,"")</f>
        <v/>
      </c>
    </row>
    <row r="2715" spans="1:4">
      <c r="A2715">
        <f>IF('EIA Imports'!$E2715=$A$1,'EIA Imports'!A2715,"")</f>
        <v/>
      </c>
      <c r="C2715">
        <f>IF('EIA Imports'!$E2715=$A$1,'EIA Imports'!C2715,"")</f>
        <v/>
      </c>
      <c r="D2715">
        <f>IF('EIA Imports'!$E2715=$A$1,'EIA Imports'!D2715,"")</f>
        <v/>
      </c>
    </row>
    <row r="2716" spans="1:4">
      <c r="A2716">
        <f>IF('EIA Imports'!$E2716=$A$1,'EIA Imports'!A2716,"")</f>
        <v/>
      </c>
      <c r="C2716">
        <f>IF('EIA Imports'!$E2716=$A$1,'EIA Imports'!C2716,"")</f>
        <v/>
      </c>
      <c r="D2716">
        <f>IF('EIA Imports'!$E2716=$A$1,'EIA Imports'!D2716,"")</f>
        <v/>
      </c>
    </row>
    <row r="2717" spans="1:4">
      <c r="A2717">
        <f>IF('EIA Imports'!$E2717=$A$1,'EIA Imports'!A2717,"")</f>
        <v/>
      </c>
      <c r="C2717">
        <f>IF('EIA Imports'!$E2717=$A$1,'EIA Imports'!C2717,"")</f>
        <v/>
      </c>
      <c r="D2717">
        <f>IF('EIA Imports'!$E2717=$A$1,'EIA Imports'!D2717,"")</f>
        <v/>
      </c>
    </row>
    <row r="2718" spans="1:4">
      <c r="A2718">
        <f>IF('EIA Imports'!$E2718=$A$1,'EIA Imports'!A2718,"")</f>
        <v/>
      </c>
      <c r="C2718">
        <f>IF('EIA Imports'!$E2718=$A$1,'EIA Imports'!C2718,"")</f>
        <v/>
      </c>
      <c r="D2718">
        <f>IF('EIA Imports'!$E2718=$A$1,'EIA Imports'!D2718,"")</f>
        <v/>
      </c>
    </row>
    <row r="2719" spans="1:4">
      <c r="A2719">
        <f>IF('EIA Imports'!$E2719=$A$1,'EIA Imports'!A2719,"")</f>
        <v/>
      </c>
      <c r="C2719">
        <f>IF('EIA Imports'!$E2719=$A$1,'EIA Imports'!C2719,"")</f>
        <v/>
      </c>
      <c r="D2719">
        <f>IF('EIA Imports'!$E2719=$A$1,'EIA Imports'!D2719,"")</f>
        <v/>
      </c>
    </row>
    <row r="2720" spans="1:4">
      <c r="A2720">
        <f>IF('EIA Imports'!$E2720=$A$1,'EIA Imports'!A2720,"")</f>
        <v/>
      </c>
      <c r="C2720">
        <f>IF('EIA Imports'!$E2720=$A$1,'EIA Imports'!C2720,"")</f>
        <v/>
      </c>
      <c r="D2720">
        <f>IF('EIA Imports'!$E2720=$A$1,'EIA Imports'!D2720,"")</f>
        <v/>
      </c>
    </row>
    <row r="2721" spans="1:4">
      <c r="A2721">
        <f>IF('EIA Imports'!$E2721=$A$1,'EIA Imports'!A2721,"")</f>
        <v/>
      </c>
      <c r="C2721">
        <f>IF('EIA Imports'!$E2721=$A$1,'EIA Imports'!C2721,"")</f>
        <v/>
      </c>
      <c r="D2721">
        <f>IF('EIA Imports'!$E2721=$A$1,'EIA Imports'!D2721,"")</f>
        <v/>
      </c>
    </row>
    <row r="2722" spans="1:4">
      <c r="A2722">
        <f>IF('EIA Imports'!$E2722=$A$1,'EIA Imports'!A2722,"")</f>
        <v/>
      </c>
      <c r="C2722">
        <f>IF('EIA Imports'!$E2722=$A$1,'EIA Imports'!C2722,"")</f>
        <v/>
      </c>
      <c r="D2722">
        <f>IF('EIA Imports'!$E2722=$A$1,'EIA Imports'!D2722,"")</f>
        <v/>
      </c>
    </row>
    <row r="2723" spans="1:4">
      <c r="A2723">
        <f>IF('EIA Imports'!$E2723=$A$1,'EIA Imports'!A2723,"")</f>
        <v/>
      </c>
      <c r="C2723">
        <f>IF('EIA Imports'!$E2723=$A$1,'EIA Imports'!C2723,"")</f>
        <v/>
      </c>
      <c r="D2723">
        <f>IF('EIA Imports'!$E2723=$A$1,'EIA Imports'!D2723,"")</f>
        <v/>
      </c>
    </row>
    <row r="2724" spans="1:4">
      <c r="A2724">
        <f>IF('EIA Imports'!$E2724=$A$1,'EIA Imports'!A2724,"")</f>
        <v/>
      </c>
      <c r="C2724">
        <f>IF('EIA Imports'!$E2724=$A$1,'EIA Imports'!C2724,"")</f>
        <v/>
      </c>
      <c r="D2724">
        <f>IF('EIA Imports'!$E2724=$A$1,'EIA Imports'!D2724,"")</f>
        <v/>
      </c>
    </row>
    <row r="2725" spans="1:4">
      <c r="A2725">
        <f>IF('EIA Imports'!$E2725=$A$1,'EIA Imports'!A2725,"")</f>
        <v/>
      </c>
      <c r="C2725">
        <f>IF('EIA Imports'!$E2725=$A$1,'EIA Imports'!C2725,"")</f>
        <v/>
      </c>
      <c r="D2725">
        <f>IF('EIA Imports'!$E2725=$A$1,'EIA Imports'!D2725,"")</f>
        <v/>
      </c>
    </row>
    <row r="2726" spans="1:4">
      <c r="A2726">
        <f>IF('EIA Imports'!$E2726=$A$1,'EIA Imports'!A2726,"")</f>
        <v/>
      </c>
      <c r="C2726">
        <f>IF('EIA Imports'!$E2726=$A$1,'EIA Imports'!C2726,"")</f>
        <v/>
      </c>
      <c r="D2726">
        <f>IF('EIA Imports'!$E2726=$A$1,'EIA Imports'!D2726,"")</f>
        <v/>
      </c>
    </row>
    <row r="2727" spans="1:4">
      <c r="A2727">
        <f>IF('EIA Imports'!$E2727=$A$1,'EIA Imports'!A2727,"")</f>
        <v/>
      </c>
      <c r="C2727">
        <f>IF('EIA Imports'!$E2727=$A$1,'EIA Imports'!C2727,"")</f>
        <v/>
      </c>
      <c r="D2727">
        <f>IF('EIA Imports'!$E2727=$A$1,'EIA Imports'!D2727,"")</f>
        <v/>
      </c>
    </row>
    <row r="2728" spans="1:4">
      <c r="A2728">
        <f>IF('EIA Imports'!$E2728=$A$1,'EIA Imports'!A2728,"")</f>
        <v/>
      </c>
      <c r="C2728">
        <f>IF('EIA Imports'!$E2728=$A$1,'EIA Imports'!C2728,"")</f>
        <v/>
      </c>
      <c r="D2728">
        <f>IF('EIA Imports'!$E2728=$A$1,'EIA Imports'!D2728,"")</f>
        <v/>
      </c>
    </row>
    <row r="2729" spans="1:4">
      <c r="A2729">
        <f>IF('EIA Imports'!$E2729=$A$1,'EIA Imports'!A2729,"")</f>
        <v/>
      </c>
      <c r="C2729">
        <f>IF('EIA Imports'!$E2729=$A$1,'EIA Imports'!C2729,"")</f>
        <v/>
      </c>
      <c r="D2729">
        <f>IF('EIA Imports'!$E2729=$A$1,'EIA Imports'!D2729,"")</f>
        <v/>
      </c>
    </row>
    <row r="2730" spans="1:4">
      <c r="A2730">
        <f>IF('EIA Imports'!$E2730=$A$1,'EIA Imports'!A2730,"")</f>
        <v/>
      </c>
      <c r="C2730">
        <f>IF('EIA Imports'!$E2730=$A$1,'EIA Imports'!C2730,"")</f>
        <v/>
      </c>
      <c r="D2730">
        <f>IF('EIA Imports'!$E2730=$A$1,'EIA Imports'!D2730,"")</f>
        <v/>
      </c>
    </row>
    <row r="2731" spans="1:4">
      <c r="A2731">
        <f>IF('EIA Imports'!$E2731=$A$1,'EIA Imports'!A2731,"")</f>
        <v/>
      </c>
      <c r="C2731">
        <f>IF('EIA Imports'!$E2731=$A$1,'EIA Imports'!C2731,"")</f>
        <v/>
      </c>
      <c r="D2731">
        <f>IF('EIA Imports'!$E2731=$A$1,'EIA Imports'!D2731,"")</f>
        <v/>
      </c>
    </row>
    <row r="2732" spans="1:4">
      <c r="A2732">
        <f>IF('EIA Imports'!$E2732=$A$1,'EIA Imports'!A2732,"")</f>
        <v/>
      </c>
      <c r="C2732">
        <f>IF('EIA Imports'!$E2732=$A$1,'EIA Imports'!C2732,"")</f>
        <v/>
      </c>
      <c r="D2732">
        <f>IF('EIA Imports'!$E2732=$A$1,'EIA Imports'!D2732,"")</f>
        <v/>
      </c>
    </row>
    <row r="2733" spans="1:4">
      <c r="A2733">
        <f>IF('EIA Imports'!$E2733=$A$1,'EIA Imports'!A2733,"")</f>
        <v/>
      </c>
      <c r="C2733">
        <f>IF('EIA Imports'!$E2733=$A$1,'EIA Imports'!C2733,"")</f>
        <v/>
      </c>
      <c r="D2733">
        <f>IF('EIA Imports'!$E2733=$A$1,'EIA Imports'!D2733,"")</f>
        <v/>
      </c>
    </row>
    <row r="2734" spans="1:4">
      <c r="A2734">
        <f>IF('EIA Imports'!$E2734=$A$1,'EIA Imports'!A2734,"")</f>
        <v/>
      </c>
      <c r="C2734">
        <f>IF('EIA Imports'!$E2734=$A$1,'EIA Imports'!C2734,"")</f>
        <v/>
      </c>
      <c r="D2734">
        <f>IF('EIA Imports'!$E2734=$A$1,'EIA Imports'!D2734,"")</f>
        <v/>
      </c>
    </row>
    <row r="2735" spans="1:4">
      <c r="A2735">
        <f>IF('EIA Imports'!$E2735=$A$1,'EIA Imports'!A2735,"")</f>
        <v/>
      </c>
      <c r="C2735">
        <f>IF('EIA Imports'!$E2735=$A$1,'EIA Imports'!C2735,"")</f>
        <v/>
      </c>
      <c r="D2735">
        <f>IF('EIA Imports'!$E2735=$A$1,'EIA Imports'!D2735,"")</f>
        <v/>
      </c>
    </row>
    <row r="2736" spans="1:4">
      <c r="A2736">
        <f>IF('EIA Imports'!$E2736=$A$1,'EIA Imports'!A2736,"")</f>
        <v/>
      </c>
      <c r="C2736">
        <f>IF('EIA Imports'!$E2736=$A$1,'EIA Imports'!C2736,"")</f>
        <v/>
      </c>
      <c r="D2736">
        <f>IF('EIA Imports'!$E2736=$A$1,'EIA Imports'!D2736,"")</f>
        <v/>
      </c>
    </row>
    <row r="2737" spans="1:4">
      <c r="A2737">
        <f>IF('EIA Imports'!$E2737=$A$1,'EIA Imports'!A2737,"")</f>
        <v/>
      </c>
      <c r="C2737">
        <f>IF('EIA Imports'!$E2737=$A$1,'EIA Imports'!C2737,"")</f>
        <v/>
      </c>
      <c r="D2737">
        <f>IF('EIA Imports'!$E2737=$A$1,'EIA Imports'!D2737,"")</f>
        <v/>
      </c>
    </row>
    <row r="2738" spans="1:4">
      <c r="A2738">
        <f>IF('EIA Imports'!$E2738=$A$1,'EIA Imports'!A2738,"")</f>
        <v/>
      </c>
      <c r="C2738">
        <f>IF('EIA Imports'!$E2738=$A$1,'EIA Imports'!C2738,"")</f>
        <v/>
      </c>
      <c r="D2738">
        <f>IF('EIA Imports'!$E2738=$A$1,'EIA Imports'!D2738,"")</f>
        <v/>
      </c>
    </row>
    <row r="2739" spans="1:4">
      <c r="A2739">
        <f>IF('EIA Imports'!$E2739=$A$1,'EIA Imports'!A2739,"")</f>
        <v/>
      </c>
      <c r="C2739">
        <f>IF('EIA Imports'!$E2739=$A$1,'EIA Imports'!C2739,"")</f>
        <v/>
      </c>
      <c r="D2739">
        <f>IF('EIA Imports'!$E2739=$A$1,'EIA Imports'!D2739,"")</f>
        <v/>
      </c>
    </row>
    <row r="2740" spans="1:4">
      <c r="A2740">
        <f>IF('EIA Imports'!$E2740=$A$1,'EIA Imports'!A2740,"")</f>
        <v/>
      </c>
      <c r="C2740">
        <f>IF('EIA Imports'!$E2740=$A$1,'EIA Imports'!C2740,"")</f>
        <v/>
      </c>
      <c r="D2740">
        <f>IF('EIA Imports'!$E2740=$A$1,'EIA Imports'!D2740,"")</f>
        <v/>
      </c>
    </row>
    <row r="2741" spans="1:4">
      <c r="A2741">
        <f>IF('EIA Imports'!$E2741=$A$1,'EIA Imports'!A2741,"")</f>
        <v/>
      </c>
      <c r="C2741">
        <f>IF('EIA Imports'!$E2741=$A$1,'EIA Imports'!C2741,"")</f>
        <v/>
      </c>
      <c r="D2741">
        <f>IF('EIA Imports'!$E2741=$A$1,'EIA Imports'!D2741,"")</f>
        <v/>
      </c>
    </row>
    <row r="2742" spans="1:4">
      <c r="A2742">
        <f>IF('EIA Imports'!$E2742=$A$1,'EIA Imports'!A2742,"")</f>
        <v/>
      </c>
      <c r="C2742">
        <f>IF('EIA Imports'!$E2742=$A$1,'EIA Imports'!C2742,"")</f>
        <v/>
      </c>
      <c r="D2742">
        <f>IF('EIA Imports'!$E2742=$A$1,'EIA Imports'!D2742,"")</f>
        <v/>
      </c>
    </row>
    <row r="2743" spans="1:4">
      <c r="A2743">
        <f>IF('EIA Imports'!$E2743=$A$1,'EIA Imports'!A2743,"")</f>
        <v/>
      </c>
      <c r="C2743">
        <f>IF('EIA Imports'!$E2743=$A$1,'EIA Imports'!C2743,"")</f>
        <v/>
      </c>
      <c r="D2743">
        <f>IF('EIA Imports'!$E2743=$A$1,'EIA Imports'!D2743,"")</f>
        <v/>
      </c>
    </row>
    <row r="2744" spans="1:4">
      <c r="A2744">
        <f>IF('EIA Imports'!$E2744=$A$1,'EIA Imports'!A2744,"")</f>
        <v/>
      </c>
      <c r="C2744">
        <f>IF('EIA Imports'!$E2744=$A$1,'EIA Imports'!C2744,"")</f>
        <v/>
      </c>
      <c r="D2744">
        <f>IF('EIA Imports'!$E2744=$A$1,'EIA Imports'!D2744,"")</f>
        <v/>
      </c>
    </row>
    <row r="2745" spans="1:4">
      <c r="A2745">
        <f>IF('EIA Imports'!$E2745=$A$1,'EIA Imports'!A2745,"")</f>
        <v/>
      </c>
      <c r="C2745">
        <f>IF('EIA Imports'!$E2745=$A$1,'EIA Imports'!C2745,"")</f>
        <v/>
      </c>
      <c r="D2745">
        <f>IF('EIA Imports'!$E2745=$A$1,'EIA Imports'!D2745,"")</f>
        <v/>
      </c>
    </row>
    <row r="2746" spans="1:4">
      <c r="A2746">
        <f>IF('EIA Imports'!$E2746=$A$1,'EIA Imports'!A2746,"")</f>
        <v/>
      </c>
      <c r="C2746">
        <f>IF('EIA Imports'!$E2746=$A$1,'EIA Imports'!C2746,"")</f>
        <v/>
      </c>
      <c r="D2746">
        <f>IF('EIA Imports'!$E2746=$A$1,'EIA Imports'!D2746,"")</f>
        <v/>
      </c>
    </row>
    <row r="2747" spans="1:4">
      <c r="A2747">
        <f>IF('EIA Imports'!$E2747=$A$1,'EIA Imports'!A2747,"")</f>
        <v/>
      </c>
      <c r="C2747">
        <f>IF('EIA Imports'!$E2747=$A$1,'EIA Imports'!C2747,"")</f>
        <v/>
      </c>
      <c r="D2747">
        <f>IF('EIA Imports'!$E2747=$A$1,'EIA Imports'!D2747,"")</f>
        <v/>
      </c>
    </row>
    <row r="2748" spans="1:4">
      <c r="A2748">
        <f>IF('EIA Imports'!$E2748=$A$1,'EIA Imports'!A2748,"")</f>
        <v/>
      </c>
      <c r="C2748">
        <f>IF('EIA Imports'!$E2748=$A$1,'EIA Imports'!C2748,"")</f>
        <v/>
      </c>
      <c r="D2748">
        <f>IF('EIA Imports'!$E2748=$A$1,'EIA Imports'!D2748,"")</f>
        <v/>
      </c>
    </row>
    <row r="2749" spans="1:4">
      <c r="A2749">
        <f>IF('EIA Imports'!$E2749=$A$1,'EIA Imports'!A2749,"")</f>
        <v/>
      </c>
      <c r="C2749">
        <f>IF('EIA Imports'!$E2749=$A$1,'EIA Imports'!C2749,"")</f>
        <v/>
      </c>
      <c r="D2749">
        <f>IF('EIA Imports'!$E2749=$A$1,'EIA Imports'!D2749,"")</f>
        <v/>
      </c>
    </row>
    <row r="2750" spans="1:4">
      <c r="A2750">
        <f>IF('EIA Imports'!$E2750=$A$1,'EIA Imports'!A2750,"")</f>
        <v/>
      </c>
      <c r="C2750">
        <f>IF('EIA Imports'!$E2750=$A$1,'EIA Imports'!C2750,"")</f>
        <v/>
      </c>
      <c r="D2750">
        <f>IF('EIA Imports'!$E2750=$A$1,'EIA Imports'!D2750,"")</f>
        <v/>
      </c>
    </row>
    <row r="2751" spans="1:4">
      <c r="A2751">
        <f>IF('EIA Imports'!$E2751=$A$1,'EIA Imports'!A2751,"")</f>
        <v/>
      </c>
      <c r="C2751">
        <f>IF('EIA Imports'!$E2751=$A$1,'EIA Imports'!C2751,"")</f>
        <v/>
      </c>
      <c r="D2751">
        <f>IF('EIA Imports'!$E2751=$A$1,'EIA Imports'!D2751,"")</f>
        <v/>
      </c>
    </row>
    <row r="2752" spans="1:4">
      <c r="A2752">
        <f>IF('EIA Imports'!$E2752=$A$1,'EIA Imports'!A2752,"")</f>
        <v/>
      </c>
      <c r="C2752">
        <f>IF('EIA Imports'!$E2752=$A$1,'EIA Imports'!C2752,"")</f>
        <v/>
      </c>
      <c r="D2752">
        <f>IF('EIA Imports'!$E2752=$A$1,'EIA Imports'!D2752,"")</f>
        <v/>
      </c>
    </row>
    <row r="2753" spans="1:4">
      <c r="A2753">
        <f>IF('EIA Imports'!$E2753=$A$1,'EIA Imports'!A2753,"")</f>
        <v/>
      </c>
      <c r="C2753">
        <f>IF('EIA Imports'!$E2753=$A$1,'EIA Imports'!C2753,"")</f>
        <v/>
      </c>
      <c r="D2753">
        <f>IF('EIA Imports'!$E2753=$A$1,'EIA Imports'!D2753,"")</f>
        <v/>
      </c>
    </row>
    <row r="2754" spans="1:4">
      <c r="A2754">
        <f>IF('EIA Imports'!$E2754=$A$1,'EIA Imports'!A2754,"")</f>
        <v/>
      </c>
      <c r="C2754">
        <f>IF('EIA Imports'!$E2754=$A$1,'EIA Imports'!C2754,"")</f>
        <v/>
      </c>
      <c r="D2754">
        <f>IF('EIA Imports'!$E2754=$A$1,'EIA Imports'!D2754,"")</f>
        <v/>
      </c>
    </row>
    <row r="2755" spans="1:4">
      <c r="A2755">
        <f>IF('EIA Imports'!$E2755=$A$1,'EIA Imports'!A2755,"")</f>
        <v/>
      </c>
      <c r="C2755">
        <f>IF('EIA Imports'!$E2755=$A$1,'EIA Imports'!C2755,"")</f>
        <v/>
      </c>
      <c r="D2755">
        <f>IF('EIA Imports'!$E2755=$A$1,'EIA Imports'!D2755,"")</f>
        <v/>
      </c>
    </row>
    <row r="2756" spans="1:4">
      <c r="A2756">
        <f>IF('EIA Imports'!$E2756=$A$1,'EIA Imports'!A2756,"")</f>
        <v/>
      </c>
      <c r="C2756">
        <f>IF('EIA Imports'!$E2756=$A$1,'EIA Imports'!C2756,"")</f>
        <v/>
      </c>
      <c r="D2756">
        <f>IF('EIA Imports'!$E2756=$A$1,'EIA Imports'!D2756,"")</f>
        <v/>
      </c>
    </row>
    <row r="2757" spans="1:4">
      <c r="A2757">
        <f>IF('EIA Imports'!$E2757=$A$1,'EIA Imports'!A2757,"")</f>
        <v/>
      </c>
      <c r="C2757">
        <f>IF('EIA Imports'!$E2757=$A$1,'EIA Imports'!C2757,"")</f>
        <v/>
      </c>
      <c r="D2757">
        <f>IF('EIA Imports'!$E2757=$A$1,'EIA Imports'!D2757,"")</f>
        <v/>
      </c>
    </row>
    <row r="2758" spans="1:4">
      <c r="A2758">
        <f>IF('EIA Imports'!$E2758=$A$1,'EIA Imports'!A2758,"")</f>
        <v/>
      </c>
      <c r="C2758">
        <f>IF('EIA Imports'!$E2758=$A$1,'EIA Imports'!C2758,"")</f>
        <v/>
      </c>
      <c r="D2758">
        <f>IF('EIA Imports'!$E2758=$A$1,'EIA Imports'!D2758,"")</f>
        <v/>
      </c>
    </row>
    <row r="2759" spans="1:4">
      <c r="A2759">
        <f>IF('EIA Imports'!$E2759=$A$1,'EIA Imports'!A2759,"")</f>
        <v/>
      </c>
      <c r="C2759">
        <f>IF('EIA Imports'!$E2759=$A$1,'EIA Imports'!C2759,"")</f>
        <v/>
      </c>
      <c r="D2759">
        <f>IF('EIA Imports'!$E2759=$A$1,'EIA Imports'!D2759,"")</f>
        <v/>
      </c>
    </row>
    <row r="2760" spans="1:4">
      <c r="A2760">
        <f>IF('EIA Imports'!$E2760=$A$1,'EIA Imports'!A2760,"")</f>
        <v/>
      </c>
      <c r="C2760">
        <f>IF('EIA Imports'!$E2760=$A$1,'EIA Imports'!C2760,"")</f>
        <v/>
      </c>
      <c r="D2760">
        <f>IF('EIA Imports'!$E2760=$A$1,'EIA Imports'!D2760,"")</f>
        <v/>
      </c>
    </row>
    <row r="2761" spans="1:4">
      <c r="A2761">
        <f>IF('EIA Imports'!$E2761=$A$1,'EIA Imports'!A2761,"")</f>
        <v/>
      </c>
      <c r="C2761">
        <f>IF('EIA Imports'!$E2761=$A$1,'EIA Imports'!C2761,"")</f>
        <v/>
      </c>
      <c r="D2761">
        <f>IF('EIA Imports'!$E2761=$A$1,'EIA Imports'!D2761,"")</f>
        <v/>
      </c>
    </row>
    <row r="2762" spans="1:4">
      <c r="A2762">
        <f>IF('EIA Imports'!$E2762=$A$1,'EIA Imports'!A2762,"")</f>
        <v/>
      </c>
      <c r="C2762">
        <f>IF('EIA Imports'!$E2762=$A$1,'EIA Imports'!C2762,"")</f>
        <v/>
      </c>
      <c r="D2762">
        <f>IF('EIA Imports'!$E2762=$A$1,'EIA Imports'!D2762,"")</f>
        <v/>
      </c>
    </row>
    <row r="2763" spans="1:4">
      <c r="A2763">
        <f>IF('EIA Imports'!$E2763=$A$1,'EIA Imports'!A2763,"")</f>
        <v/>
      </c>
      <c r="C2763">
        <f>IF('EIA Imports'!$E2763=$A$1,'EIA Imports'!C2763,"")</f>
        <v/>
      </c>
      <c r="D2763">
        <f>IF('EIA Imports'!$E2763=$A$1,'EIA Imports'!D2763,"")</f>
        <v/>
      </c>
    </row>
    <row r="2764" spans="1:4">
      <c r="A2764">
        <f>IF('EIA Imports'!$E2764=$A$1,'EIA Imports'!A2764,"")</f>
        <v/>
      </c>
      <c r="C2764">
        <f>IF('EIA Imports'!$E2764=$A$1,'EIA Imports'!C2764,"")</f>
        <v/>
      </c>
      <c r="D2764">
        <f>IF('EIA Imports'!$E2764=$A$1,'EIA Imports'!D2764,"")</f>
        <v/>
      </c>
    </row>
    <row r="2765" spans="1:4">
      <c r="A2765">
        <f>IF('EIA Imports'!$E2765=$A$1,'EIA Imports'!A2765,"")</f>
        <v/>
      </c>
      <c r="C2765">
        <f>IF('EIA Imports'!$E2765=$A$1,'EIA Imports'!C2765,"")</f>
        <v/>
      </c>
      <c r="D2765">
        <f>IF('EIA Imports'!$E2765=$A$1,'EIA Imports'!D2765,"")</f>
        <v/>
      </c>
    </row>
    <row r="2766" spans="1:4">
      <c r="A2766">
        <f>IF('EIA Imports'!$E2766=$A$1,'EIA Imports'!A2766,"")</f>
        <v/>
      </c>
      <c r="C2766">
        <f>IF('EIA Imports'!$E2766=$A$1,'EIA Imports'!C2766,"")</f>
        <v/>
      </c>
      <c r="D2766">
        <f>IF('EIA Imports'!$E2766=$A$1,'EIA Imports'!D2766,"")</f>
        <v/>
      </c>
    </row>
    <row r="2767" spans="1:4">
      <c r="A2767">
        <f>IF('EIA Imports'!$E2767=$A$1,'EIA Imports'!A2767,"")</f>
        <v/>
      </c>
      <c r="C2767">
        <f>IF('EIA Imports'!$E2767=$A$1,'EIA Imports'!C2767,"")</f>
        <v/>
      </c>
      <c r="D2767">
        <f>IF('EIA Imports'!$E2767=$A$1,'EIA Imports'!D2767,"")</f>
        <v/>
      </c>
    </row>
    <row r="2768" spans="1:4">
      <c r="A2768">
        <f>IF('EIA Imports'!$E2768=$A$1,'EIA Imports'!A2768,"")</f>
        <v/>
      </c>
      <c r="C2768">
        <f>IF('EIA Imports'!$E2768=$A$1,'EIA Imports'!C2768,"")</f>
        <v/>
      </c>
      <c r="D2768">
        <f>IF('EIA Imports'!$E2768=$A$1,'EIA Imports'!D2768,"")</f>
        <v/>
      </c>
    </row>
    <row r="2769" spans="1:4">
      <c r="A2769">
        <f>IF('EIA Imports'!$E2769=$A$1,'EIA Imports'!A2769,"")</f>
        <v/>
      </c>
      <c r="C2769">
        <f>IF('EIA Imports'!$E2769=$A$1,'EIA Imports'!C2769,"")</f>
        <v/>
      </c>
      <c r="D2769">
        <f>IF('EIA Imports'!$E2769=$A$1,'EIA Imports'!D2769,"")</f>
        <v/>
      </c>
    </row>
    <row r="2770" spans="1:4">
      <c r="A2770">
        <f>IF('EIA Imports'!$E2770=$A$1,'EIA Imports'!A2770,"")</f>
        <v/>
      </c>
      <c r="C2770">
        <f>IF('EIA Imports'!$E2770=$A$1,'EIA Imports'!C2770,"")</f>
        <v/>
      </c>
      <c r="D2770">
        <f>IF('EIA Imports'!$E2770=$A$1,'EIA Imports'!D2770,"")</f>
        <v/>
      </c>
    </row>
    <row r="2771" spans="1:4">
      <c r="A2771">
        <f>IF('EIA Imports'!$E2771=$A$1,'EIA Imports'!A2771,"")</f>
        <v/>
      </c>
      <c r="C2771">
        <f>IF('EIA Imports'!$E2771=$A$1,'EIA Imports'!C2771,"")</f>
        <v/>
      </c>
      <c r="D2771">
        <f>IF('EIA Imports'!$E2771=$A$1,'EIA Imports'!D2771,"")</f>
        <v/>
      </c>
    </row>
    <row r="2772" spans="1:4">
      <c r="A2772">
        <f>IF('EIA Imports'!$E2772=$A$1,'EIA Imports'!A2772,"")</f>
        <v/>
      </c>
      <c r="C2772">
        <f>IF('EIA Imports'!$E2772=$A$1,'EIA Imports'!C2772,"")</f>
        <v/>
      </c>
      <c r="D2772">
        <f>IF('EIA Imports'!$E2772=$A$1,'EIA Imports'!D2772,"")</f>
        <v/>
      </c>
    </row>
    <row r="2773" spans="1:4">
      <c r="A2773">
        <f>IF('EIA Imports'!$E2773=$A$1,'EIA Imports'!A2773,"")</f>
        <v/>
      </c>
      <c r="C2773">
        <f>IF('EIA Imports'!$E2773=$A$1,'EIA Imports'!C2773,"")</f>
        <v/>
      </c>
      <c r="D2773">
        <f>IF('EIA Imports'!$E2773=$A$1,'EIA Imports'!D2773,"")</f>
        <v/>
      </c>
    </row>
    <row r="2774" spans="1:4">
      <c r="A2774">
        <f>IF('EIA Imports'!$E2774=$A$1,'EIA Imports'!A2774,"")</f>
        <v/>
      </c>
      <c r="C2774">
        <f>IF('EIA Imports'!$E2774=$A$1,'EIA Imports'!C2774,"")</f>
        <v/>
      </c>
      <c r="D2774">
        <f>IF('EIA Imports'!$E2774=$A$1,'EIA Imports'!D2774,"")</f>
        <v/>
      </c>
    </row>
    <row r="2775" spans="1:4">
      <c r="A2775">
        <f>IF('EIA Imports'!$E2775=$A$1,'EIA Imports'!A2775,"")</f>
        <v/>
      </c>
      <c r="C2775">
        <f>IF('EIA Imports'!$E2775=$A$1,'EIA Imports'!C2775,"")</f>
        <v/>
      </c>
      <c r="D2775">
        <f>IF('EIA Imports'!$E2775=$A$1,'EIA Imports'!D2775,"")</f>
        <v/>
      </c>
    </row>
    <row r="2776" spans="1:4">
      <c r="A2776">
        <f>IF('EIA Imports'!$E2776=$A$1,'EIA Imports'!A2776,"")</f>
        <v/>
      </c>
      <c r="C2776">
        <f>IF('EIA Imports'!$E2776=$A$1,'EIA Imports'!C2776,"")</f>
        <v/>
      </c>
      <c r="D2776">
        <f>IF('EIA Imports'!$E2776=$A$1,'EIA Imports'!D2776,"")</f>
        <v/>
      </c>
    </row>
    <row r="2777" spans="1:4">
      <c r="A2777">
        <f>IF('EIA Imports'!$E2777=$A$1,'EIA Imports'!A2777,"")</f>
        <v/>
      </c>
      <c r="C2777">
        <f>IF('EIA Imports'!$E2777=$A$1,'EIA Imports'!C2777,"")</f>
        <v/>
      </c>
      <c r="D2777">
        <f>IF('EIA Imports'!$E2777=$A$1,'EIA Imports'!D2777,"")</f>
        <v/>
      </c>
    </row>
    <row r="2778" spans="1:4">
      <c r="A2778">
        <f>IF('EIA Imports'!$E2778=$A$1,'EIA Imports'!A2778,"")</f>
        <v/>
      </c>
      <c r="C2778">
        <f>IF('EIA Imports'!$E2778=$A$1,'EIA Imports'!C2778,"")</f>
        <v/>
      </c>
      <c r="D2778">
        <f>IF('EIA Imports'!$E2778=$A$1,'EIA Imports'!D2778,"")</f>
        <v/>
      </c>
    </row>
    <row r="2779" spans="1:4">
      <c r="A2779">
        <f>IF('EIA Imports'!$E2779=$A$1,'EIA Imports'!A2779,"")</f>
        <v/>
      </c>
      <c r="C2779">
        <f>IF('EIA Imports'!$E2779=$A$1,'EIA Imports'!C2779,"")</f>
        <v/>
      </c>
      <c r="D2779">
        <f>IF('EIA Imports'!$E2779=$A$1,'EIA Imports'!D2779,"")</f>
        <v/>
      </c>
    </row>
    <row r="2780" spans="1:4">
      <c r="A2780">
        <f>IF('EIA Imports'!$E2780=$A$1,'EIA Imports'!A2780,"")</f>
        <v/>
      </c>
      <c r="C2780">
        <f>IF('EIA Imports'!$E2780=$A$1,'EIA Imports'!C2780,"")</f>
        <v/>
      </c>
      <c r="D2780">
        <f>IF('EIA Imports'!$E2780=$A$1,'EIA Imports'!D2780,"")</f>
        <v/>
      </c>
    </row>
    <row r="2781" spans="1:4">
      <c r="A2781">
        <f>IF('EIA Imports'!$E2781=$A$1,'EIA Imports'!A2781,"")</f>
        <v/>
      </c>
      <c r="C2781">
        <f>IF('EIA Imports'!$E2781=$A$1,'EIA Imports'!C2781,"")</f>
        <v/>
      </c>
      <c r="D2781">
        <f>IF('EIA Imports'!$E2781=$A$1,'EIA Imports'!D2781,"")</f>
        <v/>
      </c>
    </row>
    <row r="2782" spans="1:4">
      <c r="A2782">
        <f>IF('EIA Imports'!$E2782=$A$1,'EIA Imports'!A2782,"")</f>
        <v/>
      </c>
      <c r="C2782">
        <f>IF('EIA Imports'!$E2782=$A$1,'EIA Imports'!C2782,"")</f>
        <v/>
      </c>
      <c r="D2782">
        <f>IF('EIA Imports'!$E2782=$A$1,'EIA Imports'!D2782,"")</f>
        <v/>
      </c>
    </row>
    <row r="2783" spans="1:4">
      <c r="A2783">
        <f>IF('EIA Imports'!$E2783=$A$1,'EIA Imports'!A2783,"")</f>
        <v/>
      </c>
      <c r="C2783">
        <f>IF('EIA Imports'!$E2783=$A$1,'EIA Imports'!C2783,"")</f>
        <v/>
      </c>
      <c r="D2783">
        <f>IF('EIA Imports'!$E2783=$A$1,'EIA Imports'!D2783,"")</f>
        <v/>
      </c>
    </row>
    <row r="2784" spans="1:4">
      <c r="A2784">
        <f>IF('EIA Imports'!$E2784=$A$1,'EIA Imports'!A2784,"")</f>
        <v/>
      </c>
      <c r="C2784">
        <f>IF('EIA Imports'!$E2784=$A$1,'EIA Imports'!C2784,"")</f>
        <v/>
      </c>
      <c r="D2784">
        <f>IF('EIA Imports'!$E2784=$A$1,'EIA Imports'!D2784,"")</f>
        <v/>
      </c>
    </row>
    <row r="2785" spans="1:4">
      <c r="A2785">
        <f>IF('EIA Imports'!$E2785=$A$1,'EIA Imports'!A2785,"")</f>
        <v/>
      </c>
      <c r="C2785">
        <f>IF('EIA Imports'!$E2785=$A$1,'EIA Imports'!C2785,"")</f>
        <v/>
      </c>
      <c r="D2785">
        <f>IF('EIA Imports'!$E2785=$A$1,'EIA Imports'!D2785,"")</f>
        <v/>
      </c>
    </row>
    <row r="2786" spans="1:4">
      <c r="A2786">
        <f>IF('EIA Imports'!$E2786=$A$1,'EIA Imports'!A2786,"")</f>
        <v/>
      </c>
      <c r="C2786">
        <f>IF('EIA Imports'!$E2786=$A$1,'EIA Imports'!C2786,"")</f>
        <v/>
      </c>
      <c r="D2786">
        <f>IF('EIA Imports'!$E2786=$A$1,'EIA Imports'!D2786,"")</f>
        <v/>
      </c>
    </row>
    <row r="2787" spans="1:4">
      <c r="A2787">
        <f>IF('EIA Imports'!$E2787=$A$1,'EIA Imports'!A2787,"")</f>
        <v/>
      </c>
      <c r="C2787">
        <f>IF('EIA Imports'!$E2787=$A$1,'EIA Imports'!C2787,"")</f>
        <v/>
      </c>
      <c r="D2787">
        <f>IF('EIA Imports'!$E2787=$A$1,'EIA Imports'!D2787,"")</f>
        <v/>
      </c>
    </row>
    <row r="2788" spans="1:4">
      <c r="A2788">
        <f>IF('EIA Imports'!$E2788=$A$1,'EIA Imports'!A2788,"")</f>
        <v/>
      </c>
      <c r="C2788">
        <f>IF('EIA Imports'!$E2788=$A$1,'EIA Imports'!C2788,"")</f>
        <v/>
      </c>
      <c r="D2788">
        <f>IF('EIA Imports'!$E2788=$A$1,'EIA Imports'!D2788,"")</f>
        <v/>
      </c>
    </row>
    <row r="2789" spans="1:4">
      <c r="A2789">
        <f>IF('EIA Imports'!$E2789=$A$1,'EIA Imports'!A2789,"")</f>
        <v/>
      </c>
      <c r="C2789">
        <f>IF('EIA Imports'!$E2789=$A$1,'EIA Imports'!C2789,"")</f>
        <v/>
      </c>
      <c r="D2789">
        <f>IF('EIA Imports'!$E2789=$A$1,'EIA Imports'!D2789,"")</f>
        <v/>
      </c>
    </row>
    <row r="2790" spans="1:4">
      <c r="A2790">
        <f>IF('EIA Imports'!$E2790=$A$1,'EIA Imports'!A2790,"")</f>
        <v/>
      </c>
      <c r="C2790">
        <f>IF('EIA Imports'!$E2790=$A$1,'EIA Imports'!C2790,"")</f>
        <v/>
      </c>
      <c r="D2790">
        <f>IF('EIA Imports'!$E2790=$A$1,'EIA Imports'!D2790,"")</f>
        <v/>
      </c>
    </row>
    <row r="2791" spans="1:4">
      <c r="A2791">
        <f>IF('EIA Imports'!$E2791=$A$1,'EIA Imports'!A2791,"")</f>
        <v/>
      </c>
      <c r="C2791">
        <f>IF('EIA Imports'!$E2791=$A$1,'EIA Imports'!C2791,"")</f>
        <v/>
      </c>
      <c r="D2791">
        <f>IF('EIA Imports'!$E2791=$A$1,'EIA Imports'!D2791,"")</f>
        <v/>
      </c>
    </row>
    <row r="2792" spans="1:4">
      <c r="A2792">
        <f>IF('EIA Imports'!$E2792=$A$1,'EIA Imports'!A2792,"")</f>
        <v/>
      </c>
      <c r="C2792">
        <f>IF('EIA Imports'!$E2792=$A$1,'EIA Imports'!C2792,"")</f>
        <v/>
      </c>
      <c r="D2792">
        <f>IF('EIA Imports'!$E2792=$A$1,'EIA Imports'!D2792,"")</f>
        <v/>
      </c>
    </row>
    <row r="2793" spans="1:4">
      <c r="A2793">
        <f>IF('EIA Imports'!$E2793=$A$1,'EIA Imports'!A2793,"")</f>
        <v/>
      </c>
      <c r="C2793">
        <f>IF('EIA Imports'!$E2793=$A$1,'EIA Imports'!C2793,"")</f>
        <v/>
      </c>
      <c r="D2793">
        <f>IF('EIA Imports'!$E2793=$A$1,'EIA Imports'!D2793,"")</f>
        <v/>
      </c>
    </row>
    <row r="2794" spans="1:4">
      <c r="A2794">
        <f>IF('EIA Imports'!$E2794=$A$1,'EIA Imports'!A2794,"")</f>
        <v/>
      </c>
      <c r="C2794">
        <f>IF('EIA Imports'!$E2794=$A$1,'EIA Imports'!C2794,"")</f>
        <v/>
      </c>
      <c r="D2794">
        <f>IF('EIA Imports'!$E2794=$A$1,'EIA Imports'!D2794,"")</f>
        <v/>
      </c>
    </row>
    <row r="2795" spans="1:4">
      <c r="A2795">
        <f>IF('EIA Imports'!$E2795=$A$1,'EIA Imports'!A2795,"")</f>
        <v/>
      </c>
      <c r="C2795">
        <f>IF('EIA Imports'!$E2795=$A$1,'EIA Imports'!C2795,"")</f>
        <v/>
      </c>
      <c r="D2795">
        <f>IF('EIA Imports'!$E2795=$A$1,'EIA Imports'!D2795,"")</f>
        <v/>
      </c>
    </row>
    <row r="2796" spans="1:4">
      <c r="A2796">
        <f>IF('EIA Imports'!$E2796=$A$1,'EIA Imports'!A2796,"")</f>
        <v/>
      </c>
      <c r="C2796">
        <f>IF('EIA Imports'!$E2796=$A$1,'EIA Imports'!C2796,"")</f>
        <v/>
      </c>
      <c r="D2796">
        <f>IF('EIA Imports'!$E2796=$A$1,'EIA Imports'!D2796,"")</f>
        <v/>
      </c>
    </row>
    <row r="2797" spans="1:4">
      <c r="A2797">
        <f>IF('EIA Imports'!$E2797=$A$1,'EIA Imports'!A2797,"")</f>
        <v/>
      </c>
      <c r="C2797">
        <f>IF('EIA Imports'!$E2797=$A$1,'EIA Imports'!C2797,"")</f>
        <v/>
      </c>
      <c r="D2797">
        <f>IF('EIA Imports'!$E2797=$A$1,'EIA Imports'!D2797,"")</f>
        <v/>
      </c>
    </row>
    <row r="2798" spans="1:4">
      <c r="A2798">
        <f>IF('EIA Imports'!$E2798=$A$1,'EIA Imports'!A2798,"")</f>
        <v/>
      </c>
      <c r="C2798">
        <f>IF('EIA Imports'!$E2798=$A$1,'EIA Imports'!C2798,"")</f>
        <v/>
      </c>
      <c r="D2798">
        <f>IF('EIA Imports'!$E2798=$A$1,'EIA Imports'!D2798,"")</f>
        <v/>
      </c>
    </row>
    <row r="2799" spans="1:4">
      <c r="A2799">
        <f>IF('EIA Imports'!$E2799=$A$1,'EIA Imports'!A2799,"")</f>
        <v/>
      </c>
      <c r="C2799">
        <f>IF('EIA Imports'!$E2799=$A$1,'EIA Imports'!C2799,"")</f>
        <v/>
      </c>
      <c r="D2799">
        <f>IF('EIA Imports'!$E2799=$A$1,'EIA Imports'!D2799,"")</f>
        <v/>
      </c>
    </row>
    <row r="2800" spans="1:4">
      <c r="A2800">
        <f>IF('EIA Imports'!$E2800=$A$1,'EIA Imports'!A2800,"")</f>
        <v/>
      </c>
      <c r="C2800">
        <f>IF('EIA Imports'!$E2800=$A$1,'EIA Imports'!C2800,"")</f>
        <v/>
      </c>
      <c r="D2800">
        <f>IF('EIA Imports'!$E2800=$A$1,'EIA Imports'!D2800,"")</f>
        <v/>
      </c>
    </row>
    <row r="2801" spans="1:4">
      <c r="A2801">
        <f>IF('EIA Imports'!$E2801=$A$1,'EIA Imports'!A2801,"")</f>
        <v/>
      </c>
      <c r="C2801">
        <f>IF('EIA Imports'!$E2801=$A$1,'EIA Imports'!C2801,"")</f>
        <v/>
      </c>
      <c r="D2801">
        <f>IF('EIA Imports'!$E2801=$A$1,'EIA Imports'!D2801,"")</f>
        <v/>
      </c>
    </row>
    <row r="2802" spans="1:4">
      <c r="A2802">
        <f>IF('EIA Imports'!$E2802=$A$1,'EIA Imports'!A2802,"")</f>
        <v/>
      </c>
      <c r="C2802">
        <f>IF('EIA Imports'!$E2802=$A$1,'EIA Imports'!C2802,"")</f>
        <v/>
      </c>
      <c r="D2802">
        <f>IF('EIA Imports'!$E2802=$A$1,'EIA Imports'!D2802,"")</f>
        <v/>
      </c>
    </row>
    <row r="2803" spans="1:4">
      <c r="A2803">
        <f>IF('EIA Imports'!$E2803=$A$1,'EIA Imports'!A2803,"")</f>
        <v/>
      </c>
      <c r="C2803">
        <f>IF('EIA Imports'!$E2803=$A$1,'EIA Imports'!C2803,"")</f>
        <v/>
      </c>
      <c r="D2803">
        <f>IF('EIA Imports'!$E2803=$A$1,'EIA Imports'!D2803,"")</f>
        <v/>
      </c>
    </row>
    <row r="2804" spans="1:4">
      <c r="A2804">
        <f>IF('EIA Imports'!$E2804=$A$1,'EIA Imports'!A2804,"")</f>
        <v/>
      </c>
      <c r="C2804">
        <f>IF('EIA Imports'!$E2804=$A$1,'EIA Imports'!C2804,"")</f>
        <v/>
      </c>
      <c r="D2804">
        <f>IF('EIA Imports'!$E2804=$A$1,'EIA Imports'!D2804,"")</f>
        <v/>
      </c>
    </row>
    <row r="2805" spans="1:4">
      <c r="A2805">
        <f>IF('EIA Imports'!$E2805=$A$1,'EIA Imports'!A2805,"")</f>
        <v/>
      </c>
      <c r="C2805">
        <f>IF('EIA Imports'!$E2805=$A$1,'EIA Imports'!C2805,"")</f>
        <v/>
      </c>
      <c r="D2805">
        <f>IF('EIA Imports'!$E2805=$A$1,'EIA Imports'!D2805,"")</f>
        <v/>
      </c>
    </row>
    <row r="2806" spans="1:4">
      <c r="A2806">
        <f>IF('EIA Imports'!$E2806=$A$1,'EIA Imports'!A2806,"")</f>
        <v/>
      </c>
      <c r="C2806">
        <f>IF('EIA Imports'!$E2806=$A$1,'EIA Imports'!C2806,"")</f>
        <v/>
      </c>
      <c r="D2806">
        <f>IF('EIA Imports'!$E2806=$A$1,'EIA Imports'!D2806,"")</f>
        <v/>
      </c>
    </row>
    <row r="2807" spans="1:4">
      <c r="A2807">
        <f>IF('EIA Imports'!$E2807=$A$1,'EIA Imports'!A2807,"")</f>
        <v/>
      </c>
      <c r="C2807">
        <f>IF('EIA Imports'!$E2807=$A$1,'EIA Imports'!C2807,"")</f>
        <v/>
      </c>
      <c r="D2807">
        <f>IF('EIA Imports'!$E2807=$A$1,'EIA Imports'!D2807,"")</f>
        <v/>
      </c>
    </row>
    <row r="2808" spans="1:4">
      <c r="A2808">
        <f>IF('EIA Imports'!$E2808=$A$1,'EIA Imports'!A2808,"")</f>
        <v/>
      </c>
      <c r="C2808">
        <f>IF('EIA Imports'!$E2808=$A$1,'EIA Imports'!C2808,"")</f>
        <v/>
      </c>
      <c r="D2808">
        <f>IF('EIA Imports'!$E2808=$A$1,'EIA Imports'!D2808,"")</f>
        <v/>
      </c>
    </row>
    <row r="2809" spans="1:4">
      <c r="A2809">
        <f>IF('EIA Imports'!$E2809=$A$1,'EIA Imports'!A2809,"")</f>
        <v/>
      </c>
      <c r="C2809">
        <f>IF('EIA Imports'!$E2809=$A$1,'EIA Imports'!C2809,"")</f>
        <v/>
      </c>
      <c r="D2809">
        <f>IF('EIA Imports'!$E2809=$A$1,'EIA Imports'!D2809,"")</f>
        <v/>
      </c>
    </row>
    <row r="2810" spans="1:4">
      <c r="A2810">
        <f>IF('EIA Imports'!$E2810=$A$1,'EIA Imports'!A2810,"")</f>
        <v/>
      </c>
      <c r="C2810">
        <f>IF('EIA Imports'!$E2810=$A$1,'EIA Imports'!C2810,"")</f>
        <v/>
      </c>
      <c r="D2810">
        <f>IF('EIA Imports'!$E2810=$A$1,'EIA Imports'!D2810,"")</f>
        <v/>
      </c>
    </row>
    <row r="2811" spans="1:4">
      <c r="A2811">
        <f>IF('EIA Imports'!$E2811=$A$1,'EIA Imports'!A2811,"")</f>
        <v/>
      </c>
      <c r="C2811">
        <f>IF('EIA Imports'!$E2811=$A$1,'EIA Imports'!C2811,"")</f>
        <v/>
      </c>
      <c r="D2811">
        <f>IF('EIA Imports'!$E2811=$A$1,'EIA Imports'!D2811,"")</f>
        <v/>
      </c>
    </row>
    <row r="2812" spans="1:4">
      <c r="A2812">
        <f>IF('EIA Imports'!$E2812=$A$1,'EIA Imports'!A2812,"")</f>
        <v/>
      </c>
      <c r="C2812">
        <f>IF('EIA Imports'!$E2812=$A$1,'EIA Imports'!C2812,"")</f>
        <v/>
      </c>
      <c r="D2812">
        <f>IF('EIA Imports'!$E2812=$A$1,'EIA Imports'!D2812,"")</f>
        <v/>
      </c>
    </row>
    <row r="2813" spans="1:4">
      <c r="A2813">
        <f>IF('EIA Imports'!$E2813=$A$1,'EIA Imports'!A2813,"")</f>
        <v/>
      </c>
      <c r="C2813">
        <f>IF('EIA Imports'!$E2813=$A$1,'EIA Imports'!C2813,"")</f>
        <v/>
      </c>
      <c r="D2813">
        <f>IF('EIA Imports'!$E2813=$A$1,'EIA Imports'!D2813,"")</f>
        <v/>
      </c>
    </row>
    <row r="2814" spans="1:4">
      <c r="A2814">
        <f>IF('EIA Imports'!$E2814=$A$1,'EIA Imports'!A2814,"")</f>
        <v/>
      </c>
      <c r="C2814">
        <f>IF('EIA Imports'!$E2814=$A$1,'EIA Imports'!C2814,"")</f>
        <v/>
      </c>
      <c r="D2814">
        <f>IF('EIA Imports'!$E2814=$A$1,'EIA Imports'!D2814,"")</f>
        <v/>
      </c>
    </row>
    <row r="2815" spans="1:4">
      <c r="A2815">
        <f>IF('EIA Imports'!$E2815=$A$1,'EIA Imports'!A2815,"")</f>
        <v/>
      </c>
      <c r="C2815">
        <f>IF('EIA Imports'!$E2815=$A$1,'EIA Imports'!C2815,"")</f>
        <v/>
      </c>
      <c r="D2815">
        <f>IF('EIA Imports'!$E2815=$A$1,'EIA Imports'!D2815,"")</f>
        <v/>
      </c>
    </row>
    <row r="2816" spans="1:4">
      <c r="A2816">
        <f>IF('EIA Imports'!$E2816=$A$1,'EIA Imports'!A2816,"")</f>
        <v/>
      </c>
      <c r="C2816">
        <f>IF('EIA Imports'!$E2816=$A$1,'EIA Imports'!C2816,"")</f>
        <v/>
      </c>
      <c r="D2816">
        <f>IF('EIA Imports'!$E2816=$A$1,'EIA Imports'!D2816,"")</f>
        <v/>
      </c>
    </row>
    <row r="2817" spans="1:4">
      <c r="A2817">
        <f>IF('EIA Imports'!$E2817=$A$1,'EIA Imports'!A2817,"")</f>
        <v/>
      </c>
      <c r="C2817">
        <f>IF('EIA Imports'!$E2817=$A$1,'EIA Imports'!C2817,"")</f>
        <v/>
      </c>
      <c r="D2817">
        <f>IF('EIA Imports'!$E2817=$A$1,'EIA Imports'!D2817,"")</f>
        <v/>
      </c>
    </row>
    <row r="2818" spans="1:4">
      <c r="A2818">
        <f>IF('EIA Imports'!$E2818=$A$1,'EIA Imports'!A2818,"")</f>
        <v/>
      </c>
      <c r="C2818">
        <f>IF('EIA Imports'!$E2818=$A$1,'EIA Imports'!C2818,"")</f>
        <v/>
      </c>
      <c r="D2818">
        <f>IF('EIA Imports'!$E2818=$A$1,'EIA Imports'!D2818,"")</f>
        <v/>
      </c>
    </row>
    <row r="2819" spans="1:4">
      <c r="A2819">
        <f>IF('EIA Imports'!$E2819=$A$1,'EIA Imports'!A2819,"")</f>
        <v/>
      </c>
      <c r="C2819">
        <f>IF('EIA Imports'!$E2819=$A$1,'EIA Imports'!C2819,"")</f>
        <v/>
      </c>
      <c r="D2819">
        <f>IF('EIA Imports'!$E2819=$A$1,'EIA Imports'!D2819,"")</f>
        <v/>
      </c>
    </row>
    <row r="2820" spans="1:4">
      <c r="A2820">
        <f>IF('EIA Imports'!$E2820=$A$1,'EIA Imports'!A2820,"")</f>
        <v/>
      </c>
      <c r="C2820">
        <f>IF('EIA Imports'!$E2820=$A$1,'EIA Imports'!C2820,"")</f>
        <v/>
      </c>
      <c r="D2820">
        <f>IF('EIA Imports'!$E2820=$A$1,'EIA Imports'!D2820,"")</f>
        <v/>
      </c>
    </row>
    <row r="2821" spans="1:4">
      <c r="A2821">
        <f>IF('EIA Imports'!$E2821=$A$1,'EIA Imports'!A2821,"")</f>
        <v/>
      </c>
      <c r="C2821">
        <f>IF('EIA Imports'!$E2821=$A$1,'EIA Imports'!C2821,"")</f>
        <v/>
      </c>
      <c r="D2821">
        <f>IF('EIA Imports'!$E2821=$A$1,'EIA Imports'!D2821,"")</f>
        <v/>
      </c>
    </row>
    <row r="2822" spans="1:4">
      <c r="A2822">
        <f>IF('EIA Imports'!$E2822=$A$1,'EIA Imports'!A2822,"")</f>
        <v/>
      </c>
      <c r="C2822">
        <f>IF('EIA Imports'!$E2822=$A$1,'EIA Imports'!C2822,"")</f>
        <v/>
      </c>
      <c r="D2822">
        <f>IF('EIA Imports'!$E2822=$A$1,'EIA Imports'!D2822,"")</f>
        <v/>
      </c>
    </row>
    <row r="2823" spans="1:4">
      <c r="A2823">
        <f>IF('EIA Imports'!$E2823=$A$1,'EIA Imports'!A2823,"")</f>
        <v/>
      </c>
      <c r="C2823">
        <f>IF('EIA Imports'!$E2823=$A$1,'EIA Imports'!C2823,"")</f>
        <v/>
      </c>
      <c r="D2823">
        <f>IF('EIA Imports'!$E2823=$A$1,'EIA Imports'!D2823,"")</f>
        <v/>
      </c>
    </row>
    <row r="2824" spans="1:4">
      <c r="A2824">
        <f>IF('EIA Imports'!$E2824=$A$1,'EIA Imports'!A2824,"")</f>
        <v/>
      </c>
      <c r="C2824">
        <f>IF('EIA Imports'!$E2824=$A$1,'EIA Imports'!C2824,"")</f>
        <v/>
      </c>
      <c r="D2824">
        <f>IF('EIA Imports'!$E2824=$A$1,'EIA Imports'!D2824,"")</f>
        <v/>
      </c>
    </row>
    <row r="2825" spans="1:4">
      <c r="A2825">
        <f>IF('EIA Imports'!$E2825=$A$1,'EIA Imports'!A2825,"")</f>
        <v/>
      </c>
      <c r="C2825">
        <f>IF('EIA Imports'!$E2825=$A$1,'EIA Imports'!C2825,"")</f>
        <v/>
      </c>
      <c r="D2825">
        <f>IF('EIA Imports'!$E2825=$A$1,'EIA Imports'!D2825,"")</f>
        <v/>
      </c>
    </row>
    <row r="2826" spans="1:4">
      <c r="A2826">
        <f>IF('EIA Imports'!$E2826=$A$1,'EIA Imports'!A2826,"")</f>
        <v/>
      </c>
      <c r="C2826">
        <f>IF('EIA Imports'!$E2826=$A$1,'EIA Imports'!C2826,"")</f>
        <v/>
      </c>
      <c r="D2826">
        <f>IF('EIA Imports'!$E2826=$A$1,'EIA Imports'!D2826,"")</f>
        <v/>
      </c>
    </row>
    <row r="2827" spans="1:4">
      <c r="A2827">
        <f>IF('EIA Imports'!$E2827=$A$1,'EIA Imports'!A2827,"")</f>
        <v/>
      </c>
      <c r="C2827">
        <f>IF('EIA Imports'!$E2827=$A$1,'EIA Imports'!C2827,"")</f>
        <v/>
      </c>
      <c r="D2827">
        <f>IF('EIA Imports'!$E2827=$A$1,'EIA Imports'!D2827,"")</f>
        <v/>
      </c>
    </row>
    <row r="2828" spans="1:4">
      <c r="A2828">
        <f>IF('EIA Imports'!$E2828=$A$1,'EIA Imports'!A2828,"")</f>
        <v/>
      </c>
      <c r="C2828">
        <f>IF('EIA Imports'!$E2828=$A$1,'EIA Imports'!C2828,"")</f>
        <v/>
      </c>
      <c r="D2828">
        <f>IF('EIA Imports'!$E2828=$A$1,'EIA Imports'!D2828,"")</f>
        <v/>
      </c>
    </row>
    <row r="2829" spans="1:4">
      <c r="A2829">
        <f>IF('EIA Imports'!$E2829=$A$1,'EIA Imports'!A2829,"")</f>
        <v/>
      </c>
      <c r="C2829">
        <f>IF('EIA Imports'!$E2829=$A$1,'EIA Imports'!C2829,"")</f>
        <v/>
      </c>
      <c r="D2829">
        <f>IF('EIA Imports'!$E2829=$A$1,'EIA Imports'!D2829,"")</f>
        <v/>
      </c>
    </row>
    <row r="2830" spans="1:4">
      <c r="A2830">
        <f>IF('EIA Imports'!$E2830=$A$1,'EIA Imports'!A2830,"")</f>
        <v/>
      </c>
      <c r="C2830">
        <f>IF('EIA Imports'!$E2830=$A$1,'EIA Imports'!C2830,"")</f>
        <v/>
      </c>
      <c r="D2830">
        <f>IF('EIA Imports'!$E2830=$A$1,'EIA Imports'!D2830,"")</f>
        <v/>
      </c>
    </row>
    <row r="2831" spans="1:4">
      <c r="A2831">
        <f>IF('EIA Imports'!$E2831=$A$1,'EIA Imports'!A2831,"")</f>
        <v/>
      </c>
      <c r="C2831">
        <f>IF('EIA Imports'!$E2831=$A$1,'EIA Imports'!C2831,"")</f>
        <v/>
      </c>
      <c r="D2831">
        <f>IF('EIA Imports'!$E2831=$A$1,'EIA Imports'!D2831,"")</f>
        <v/>
      </c>
    </row>
    <row r="2832" spans="1:4">
      <c r="A2832">
        <f>IF('EIA Imports'!$E2832=$A$1,'EIA Imports'!A2832,"")</f>
        <v/>
      </c>
      <c r="C2832">
        <f>IF('EIA Imports'!$E2832=$A$1,'EIA Imports'!C2832,"")</f>
        <v/>
      </c>
      <c r="D2832">
        <f>IF('EIA Imports'!$E2832=$A$1,'EIA Imports'!D2832,"")</f>
        <v/>
      </c>
    </row>
    <row r="2833" spans="1:4">
      <c r="A2833">
        <f>IF('EIA Imports'!$E2833=$A$1,'EIA Imports'!A2833,"")</f>
        <v/>
      </c>
      <c r="C2833">
        <f>IF('EIA Imports'!$E2833=$A$1,'EIA Imports'!C2833,"")</f>
        <v/>
      </c>
      <c r="D2833">
        <f>IF('EIA Imports'!$E2833=$A$1,'EIA Imports'!D2833,"")</f>
        <v/>
      </c>
    </row>
    <row r="2834" spans="1:4">
      <c r="A2834">
        <f>IF('EIA Imports'!$E2834=$A$1,'EIA Imports'!A2834,"")</f>
        <v/>
      </c>
      <c r="C2834">
        <f>IF('EIA Imports'!$E2834=$A$1,'EIA Imports'!C2834,"")</f>
        <v/>
      </c>
      <c r="D2834">
        <f>IF('EIA Imports'!$E2834=$A$1,'EIA Imports'!D2834,"")</f>
        <v/>
      </c>
    </row>
    <row r="2835" spans="1:4">
      <c r="A2835">
        <f>IF('EIA Imports'!$E2835=$A$1,'EIA Imports'!A2835,"")</f>
        <v/>
      </c>
      <c r="C2835">
        <f>IF('EIA Imports'!$E2835=$A$1,'EIA Imports'!C2835,"")</f>
        <v/>
      </c>
      <c r="D2835">
        <f>IF('EIA Imports'!$E2835=$A$1,'EIA Imports'!D2835,"")</f>
        <v/>
      </c>
    </row>
    <row r="2836" spans="1:4">
      <c r="A2836">
        <f>IF('EIA Imports'!$E2836=$A$1,'EIA Imports'!A2836,"")</f>
        <v/>
      </c>
      <c r="C2836">
        <f>IF('EIA Imports'!$E2836=$A$1,'EIA Imports'!C2836,"")</f>
        <v/>
      </c>
      <c r="D2836">
        <f>IF('EIA Imports'!$E2836=$A$1,'EIA Imports'!D2836,"")</f>
        <v/>
      </c>
    </row>
    <row r="2837" spans="1:4">
      <c r="A2837">
        <f>IF('EIA Imports'!$E2837=$A$1,'EIA Imports'!A2837,"")</f>
        <v/>
      </c>
      <c r="C2837">
        <f>IF('EIA Imports'!$E2837=$A$1,'EIA Imports'!C2837,"")</f>
        <v/>
      </c>
      <c r="D2837">
        <f>IF('EIA Imports'!$E2837=$A$1,'EIA Imports'!D2837,"")</f>
        <v/>
      </c>
    </row>
    <row r="2838" spans="1:4">
      <c r="A2838">
        <f>IF('EIA Imports'!$E2838=$A$1,'EIA Imports'!A2838,"")</f>
        <v/>
      </c>
      <c r="C2838">
        <f>IF('EIA Imports'!$E2838=$A$1,'EIA Imports'!C2838,"")</f>
        <v/>
      </c>
      <c r="D2838">
        <f>IF('EIA Imports'!$E2838=$A$1,'EIA Imports'!D2838,"")</f>
        <v/>
      </c>
    </row>
    <row r="2839" spans="1:4">
      <c r="A2839">
        <f>IF('EIA Imports'!$E2839=$A$1,'EIA Imports'!A2839,"")</f>
        <v/>
      </c>
      <c r="C2839">
        <f>IF('EIA Imports'!$E2839=$A$1,'EIA Imports'!C2839,"")</f>
        <v/>
      </c>
      <c r="D2839">
        <f>IF('EIA Imports'!$E2839=$A$1,'EIA Imports'!D2839,"")</f>
        <v/>
      </c>
    </row>
    <row r="2840" spans="1:4">
      <c r="A2840">
        <f>IF('EIA Imports'!$E2840=$A$1,'EIA Imports'!A2840,"")</f>
        <v/>
      </c>
      <c r="C2840">
        <f>IF('EIA Imports'!$E2840=$A$1,'EIA Imports'!C2840,"")</f>
        <v/>
      </c>
      <c r="D2840">
        <f>IF('EIA Imports'!$E2840=$A$1,'EIA Imports'!D2840,"")</f>
        <v/>
      </c>
    </row>
    <row r="2841" spans="1:4">
      <c r="A2841">
        <f>IF('EIA Imports'!$E2841=$A$1,'EIA Imports'!A2841,"")</f>
        <v/>
      </c>
      <c r="C2841">
        <f>IF('EIA Imports'!$E2841=$A$1,'EIA Imports'!C2841,"")</f>
        <v/>
      </c>
      <c r="D2841">
        <f>IF('EIA Imports'!$E2841=$A$1,'EIA Imports'!D2841,"")</f>
        <v/>
      </c>
    </row>
    <row r="2842" spans="1:4">
      <c r="A2842">
        <f>IF('EIA Imports'!$E2842=$A$1,'EIA Imports'!A2842,"")</f>
        <v/>
      </c>
      <c r="C2842">
        <f>IF('EIA Imports'!$E2842=$A$1,'EIA Imports'!C2842,"")</f>
        <v/>
      </c>
      <c r="D2842">
        <f>IF('EIA Imports'!$E2842=$A$1,'EIA Imports'!D2842,"")</f>
        <v/>
      </c>
    </row>
    <row r="2843" spans="1:4">
      <c r="A2843">
        <f>IF('EIA Imports'!$E2843=$A$1,'EIA Imports'!A2843,"")</f>
        <v/>
      </c>
      <c r="C2843">
        <f>IF('EIA Imports'!$E2843=$A$1,'EIA Imports'!C2843,"")</f>
        <v/>
      </c>
      <c r="D2843">
        <f>IF('EIA Imports'!$E2843=$A$1,'EIA Imports'!D2843,"")</f>
        <v/>
      </c>
    </row>
    <row r="2844" spans="1:4">
      <c r="A2844">
        <f>IF('EIA Imports'!$E2844=$A$1,'EIA Imports'!A2844,"")</f>
        <v/>
      </c>
      <c r="C2844">
        <f>IF('EIA Imports'!$E2844=$A$1,'EIA Imports'!C2844,"")</f>
        <v/>
      </c>
      <c r="D2844">
        <f>IF('EIA Imports'!$E2844=$A$1,'EIA Imports'!D2844,"")</f>
        <v/>
      </c>
    </row>
    <row r="2845" spans="1:4">
      <c r="A2845">
        <f>IF('EIA Imports'!$E2845=$A$1,'EIA Imports'!A2845,"")</f>
        <v/>
      </c>
      <c r="C2845">
        <f>IF('EIA Imports'!$E2845=$A$1,'EIA Imports'!C2845,"")</f>
        <v/>
      </c>
      <c r="D2845">
        <f>IF('EIA Imports'!$E2845=$A$1,'EIA Imports'!D2845,"")</f>
        <v/>
      </c>
    </row>
    <row r="2846" spans="1:4">
      <c r="A2846">
        <f>IF('EIA Imports'!$E2846=$A$1,'EIA Imports'!A2846,"")</f>
        <v/>
      </c>
      <c r="C2846">
        <f>IF('EIA Imports'!$E2846=$A$1,'EIA Imports'!C2846,"")</f>
        <v/>
      </c>
      <c r="D2846">
        <f>IF('EIA Imports'!$E2846=$A$1,'EIA Imports'!D2846,"")</f>
        <v/>
      </c>
    </row>
    <row r="2847" spans="1:4">
      <c r="A2847">
        <f>IF('EIA Imports'!$E2847=$A$1,'EIA Imports'!A2847,"")</f>
        <v/>
      </c>
      <c r="C2847">
        <f>IF('EIA Imports'!$E2847=$A$1,'EIA Imports'!C2847,"")</f>
        <v/>
      </c>
      <c r="D2847">
        <f>IF('EIA Imports'!$E2847=$A$1,'EIA Imports'!D2847,"")</f>
        <v/>
      </c>
    </row>
    <row r="2848" spans="1:4">
      <c r="A2848">
        <f>IF('EIA Imports'!$E2848=$A$1,'EIA Imports'!A2848,"")</f>
        <v/>
      </c>
      <c r="C2848">
        <f>IF('EIA Imports'!$E2848=$A$1,'EIA Imports'!C2848,"")</f>
        <v/>
      </c>
      <c r="D2848">
        <f>IF('EIA Imports'!$E2848=$A$1,'EIA Imports'!D2848,"")</f>
        <v/>
      </c>
    </row>
    <row r="2849" spans="1:4">
      <c r="A2849">
        <f>IF('EIA Imports'!$E2849=$A$1,'EIA Imports'!A2849,"")</f>
        <v/>
      </c>
      <c r="C2849">
        <f>IF('EIA Imports'!$E2849=$A$1,'EIA Imports'!C2849,"")</f>
        <v/>
      </c>
      <c r="D2849">
        <f>IF('EIA Imports'!$E2849=$A$1,'EIA Imports'!D2849,"")</f>
        <v/>
      </c>
    </row>
    <row r="2850" spans="1:4">
      <c r="A2850">
        <f>IF('EIA Imports'!$E2850=$A$1,'EIA Imports'!A2850,"")</f>
        <v/>
      </c>
      <c r="C2850">
        <f>IF('EIA Imports'!$E2850=$A$1,'EIA Imports'!C2850,"")</f>
        <v/>
      </c>
      <c r="D2850">
        <f>IF('EIA Imports'!$E2850=$A$1,'EIA Imports'!D2850,"")</f>
        <v/>
      </c>
    </row>
    <row r="2851" spans="1:4">
      <c r="A2851">
        <f>IF('EIA Imports'!$E2851=$A$1,'EIA Imports'!A2851,"")</f>
        <v/>
      </c>
      <c r="C2851">
        <f>IF('EIA Imports'!$E2851=$A$1,'EIA Imports'!C2851,"")</f>
        <v/>
      </c>
      <c r="D2851">
        <f>IF('EIA Imports'!$E2851=$A$1,'EIA Imports'!D2851,"")</f>
        <v/>
      </c>
    </row>
    <row r="2852" spans="1:4">
      <c r="A2852">
        <f>IF('EIA Imports'!$E2852=$A$1,'EIA Imports'!A2852,"")</f>
        <v/>
      </c>
      <c r="C2852">
        <f>IF('EIA Imports'!$E2852=$A$1,'EIA Imports'!C2852,"")</f>
        <v/>
      </c>
      <c r="D2852">
        <f>IF('EIA Imports'!$E2852=$A$1,'EIA Imports'!D2852,"")</f>
        <v/>
      </c>
    </row>
    <row r="2853" spans="1:4">
      <c r="A2853">
        <f>IF('EIA Imports'!$E2853=$A$1,'EIA Imports'!A2853,"")</f>
        <v/>
      </c>
      <c r="C2853">
        <f>IF('EIA Imports'!$E2853=$A$1,'EIA Imports'!C2853,"")</f>
        <v/>
      </c>
      <c r="D2853">
        <f>IF('EIA Imports'!$E2853=$A$1,'EIA Imports'!D2853,"")</f>
        <v/>
      </c>
    </row>
    <row r="2854" spans="1:4">
      <c r="A2854">
        <f>IF('EIA Imports'!$E2854=$A$1,'EIA Imports'!A2854,"")</f>
        <v/>
      </c>
      <c r="C2854">
        <f>IF('EIA Imports'!$E2854=$A$1,'EIA Imports'!C2854,"")</f>
        <v/>
      </c>
      <c r="D2854">
        <f>IF('EIA Imports'!$E2854=$A$1,'EIA Imports'!D2854,"")</f>
        <v/>
      </c>
    </row>
    <row r="2855" spans="1:4">
      <c r="A2855">
        <f>IF('EIA Imports'!$E2855=$A$1,'EIA Imports'!A2855,"")</f>
        <v/>
      </c>
      <c r="C2855">
        <f>IF('EIA Imports'!$E2855=$A$1,'EIA Imports'!C2855,"")</f>
        <v/>
      </c>
      <c r="D2855">
        <f>IF('EIA Imports'!$E2855=$A$1,'EIA Imports'!D2855,"")</f>
        <v/>
      </c>
    </row>
    <row r="2856" spans="1:4">
      <c r="A2856">
        <f>IF('EIA Imports'!$E2856=$A$1,'EIA Imports'!A2856,"")</f>
        <v/>
      </c>
      <c r="C2856">
        <f>IF('EIA Imports'!$E2856=$A$1,'EIA Imports'!C2856,"")</f>
        <v/>
      </c>
      <c r="D2856">
        <f>IF('EIA Imports'!$E2856=$A$1,'EIA Imports'!D2856,"")</f>
        <v/>
      </c>
    </row>
    <row r="2857" spans="1:4">
      <c r="A2857">
        <f>IF('EIA Imports'!$E2857=$A$1,'EIA Imports'!A2857,"")</f>
        <v/>
      </c>
      <c r="C2857">
        <f>IF('EIA Imports'!$E2857=$A$1,'EIA Imports'!C2857,"")</f>
        <v/>
      </c>
      <c r="D2857">
        <f>IF('EIA Imports'!$E2857=$A$1,'EIA Imports'!D2857,"")</f>
        <v/>
      </c>
    </row>
    <row r="2858" spans="1:4">
      <c r="A2858">
        <f>IF('EIA Imports'!$E2858=$A$1,'EIA Imports'!A2858,"")</f>
        <v/>
      </c>
      <c r="C2858">
        <f>IF('EIA Imports'!$E2858=$A$1,'EIA Imports'!C2858,"")</f>
        <v/>
      </c>
      <c r="D2858">
        <f>IF('EIA Imports'!$E2858=$A$1,'EIA Imports'!D2858,"")</f>
        <v/>
      </c>
    </row>
    <row r="2859" spans="1:4">
      <c r="A2859">
        <f>IF('EIA Imports'!$E2859=$A$1,'EIA Imports'!A2859,"")</f>
        <v/>
      </c>
      <c r="C2859">
        <f>IF('EIA Imports'!$E2859=$A$1,'EIA Imports'!C2859,"")</f>
        <v/>
      </c>
      <c r="D2859">
        <f>IF('EIA Imports'!$E2859=$A$1,'EIA Imports'!D2859,"")</f>
        <v/>
      </c>
    </row>
    <row r="2860" spans="1:4">
      <c r="A2860">
        <f>IF('EIA Imports'!$E2860=$A$1,'EIA Imports'!A2860,"")</f>
        <v/>
      </c>
      <c r="C2860">
        <f>IF('EIA Imports'!$E2860=$A$1,'EIA Imports'!C2860,"")</f>
        <v/>
      </c>
      <c r="D2860">
        <f>IF('EIA Imports'!$E2860=$A$1,'EIA Imports'!D2860,"")</f>
        <v/>
      </c>
    </row>
    <row r="2861" spans="1:4">
      <c r="A2861">
        <f>IF('EIA Imports'!$E2861=$A$1,'EIA Imports'!A2861,"")</f>
        <v/>
      </c>
      <c r="C2861">
        <f>IF('EIA Imports'!$E2861=$A$1,'EIA Imports'!C2861,"")</f>
        <v/>
      </c>
      <c r="D2861">
        <f>IF('EIA Imports'!$E2861=$A$1,'EIA Imports'!D2861,"")</f>
        <v/>
      </c>
    </row>
    <row r="2862" spans="1:4">
      <c r="A2862">
        <f>IF('EIA Imports'!$E2862=$A$1,'EIA Imports'!A2862,"")</f>
        <v/>
      </c>
      <c r="C2862">
        <f>IF('EIA Imports'!$E2862=$A$1,'EIA Imports'!C2862,"")</f>
        <v/>
      </c>
      <c r="D2862">
        <f>IF('EIA Imports'!$E2862=$A$1,'EIA Imports'!D2862,"")</f>
        <v/>
      </c>
    </row>
    <row r="2863" spans="1:4">
      <c r="A2863">
        <f>IF('EIA Imports'!$E2863=$A$1,'EIA Imports'!A2863,"")</f>
        <v/>
      </c>
      <c r="C2863">
        <f>IF('EIA Imports'!$E2863=$A$1,'EIA Imports'!C2863,"")</f>
        <v/>
      </c>
      <c r="D2863">
        <f>IF('EIA Imports'!$E2863=$A$1,'EIA Imports'!D2863,"")</f>
        <v/>
      </c>
    </row>
    <row r="2864" spans="1:4">
      <c r="A2864">
        <f>IF('EIA Imports'!$E2864=$A$1,'EIA Imports'!A2864,"")</f>
        <v/>
      </c>
      <c r="C2864">
        <f>IF('EIA Imports'!$E2864=$A$1,'EIA Imports'!C2864,"")</f>
        <v/>
      </c>
      <c r="D2864">
        <f>IF('EIA Imports'!$E2864=$A$1,'EIA Imports'!D2864,"")</f>
        <v/>
      </c>
    </row>
    <row r="2865" spans="1:4">
      <c r="A2865">
        <f>IF('EIA Imports'!$E2865=$A$1,'EIA Imports'!A2865,"")</f>
        <v/>
      </c>
      <c r="C2865">
        <f>IF('EIA Imports'!$E2865=$A$1,'EIA Imports'!C2865,"")</f>
        <v/>
      </c>
      <c r="D2865">
        <f>IF('EIA Imports'!$E2865=$A$1,'EIA Imports'!D2865,"")</f>
        <v/>
      </c>
    </row>
    <row r="2866" spans="1:4">
      <c r="A2866">
        <f>IF('EIA Imports'!$E2866=$A$1,'EIA Imports'!A2866,"")</f>
        <v/>
      </c>
      <c r="C2866">
        <f>IF('EIA Imports'!$E2866=$A$1,'EIA Imports'!C2866,"")</f>
        <v/>
      </c>
      <c r="D2866">
        <f>IF('EIA Imports'!$E2866=$A$1,'EIA Imports'!D2866,"")</f>
        <v/>
      </c>
    </row>
    <row r="2867" spans="1:4">
      <c r="A2867">
        <f>IF('EIA Imports'!$E2867=$A$1,'EIA Imports'!A2867,"")</f>
        <v/>
      </c>
      <c r="C2867">
        <f>IF('EIA Imports'!$E2867=$A$1,'EIA Imports'!C2867,"")</f>
        <v/>
      </c>
      <c r="D2867">
        <f>IF('EIA Imports'!$E2867=$A$1,'EIA Imports'!D2867,"")</f>
        <v/>
      </c>
    </row>
    <row r="2868" spans="1:4">
      <c r="A2868">
        <f>IF('EIA Imports'!$E2868=$A$1,'EIA Imports'!A2868,"")</f>
        <v/>
      </c>
      <c r="C2868">
        <f>IF('EIA Imports'!$E2868=$A$1,'EIA Imports'!C2868,"")</f>
        <v/>
      </c>
      <c r="D2868">
        <f>IF('EIA Imports'!$E2868=$A$1,'EIA Imports'!D2868,"")</f>
        <v/>
      </c>
    </row>
    <row r="2869" spans="1:4">
      <c r="A2869">
        <f>IF('EIA Imports'!$E2869=$A$1,'EIA Imports'!A2869,"")</f>
        <v/>
      </c>
      <c r="C2869">
        <f>IF('EIA Imports'!$E2869=$A$1,'EIA Imports'!C2869,"")</f>
        <v/>
      </c>
      <c r="D2869">
        <f>IF('EIA Imports'!$E2869=$A$1,'EIA Imports'!D2869,"")</f>
        <v/>
      </c>
    </row>
    <row r="2870" spans="1:4">
      <c r="A2870">
        <f>IF('EIA Imports'!$E2870=$A$1,'EIA Imports'!A2870,"")</f>
        <v/>
      </c>
      <c r="C2870">
        <f>IF('EIA Imports'!$E2870=$A$1,'EIA Imports'!C2870,"")</f>
        <v/>
      </c>
      <c r="D2870">
        <f>IF('EIA Imports'!$E2870=$A$1,'EIA Imports'!D2870,"")</f>
        <v/>
      </c>
    </row>
    <row r="2871" spans="1:4">
      <c r="A2871">
        <f>IF('EIA Imports'!$E2871=$A$1,'EIA Imports'!A2871,"")</f>
        <v/>
      </c>
      <c r="C2871">
        <f>IF('EIA Imports'!$E2871=$A$1,'EIA Imports'!C2871,"")</f>
        <v/>
      </c>
      <c r="D2871">
        <f>IF('EIA Imports'!$E2871=$A$1,'EIA Imports'!D2871,"")</f>
        <v/>
      </c>
    </row>
    <row r="2872" spans="1:4">
      <c r="A2872">
        <f>IF('EIA Imports'!$E2872=$A$1,'EIA Imports'!A2872,"")</f>
        <v/>
      </c>
      <c r="C2872">
        <f>IF('EIA Imports'!$E2872=$A$1,'EIA Imports'!C2872,"")</f>
        <v/>
      </c>
      <c r="D2872">
        <f>IF('EIA Imports'!$E2872=$A$1,'EIA Imports'!D2872,"")</f>
        <v/>
      </c>
    </row>
    <row r="2873" spans="1:4">
      <c r="A2873">
        <f>IF('EIA Imports'!$E2873=$A$1,'EIA Imports'!A2873,"")</f>
        <v/>
      </c>
      <c r="C2873">
        <f>IF('EIA Imports'!$E2873=$A$1,'EIA Imports'!C2873,"")</f>
        <v/>
      </c>
      <c r="D2873">
        <f>IF('EIA Imports'!$E2873=$A$1,'EIA Imports'!D2873,"")</f>
        <v/>
      </c>
    </row>
    <row r="2874" spans="1:4">
      <c r="A2874">
        <f>IF('EIA Imports'!$E2874=$A$1,'EIA Imports'!A2874,"")</f>
        <v/>
      </c>
      <c r="C2874">
        <f>IF('EIA Imports'!$E2874=$A$1,'EIA Imports'!C2874,"")</f>
        <v/>
      </c>
      <c r="D2874">
        <f>IF('EIA Imports'!$E2874=$A$1,'EIA Imports'!D2874,"")</f>
        <v/>
      </c>
    </row>
    <row r="2875" spans="1:4">
      <c r="A2875">
        <f>IF('EIA Imports'!$E2875=$A$1,'EIA Imports'!A2875,"")</f>
        <v/>
      </c>
      <c r="C2875">
        <f>IF('EIA Imports'!$E2875=$A$1,'EIA Imports'!C2875,"")</f>
        <v/>
      </c>
      <c r="D2875">
        <f>IF('EIA Imports'!$E2875=$A$1,'EIA Imports'!D2875,"")</f>
        <v/>
      </c>
    </row>
    <row r="2876" spans="1:4">
      <c r="A2876">
        <f>IF('EIA Imports'!$E2876=$A$1,'EIA Imports'!A2876,"")</f>
        <v/>
      </c>
      <c r="C2876">
        <f>IF('EIA Imports'!$E2876=$A$1,'EIA Imports'!C2876,"")</f>
        <v/>
      </c>
      <c r="D2876">
        <f>IF('EIA Imports'!$E2876=$A$1,'EIA Imports'!D2876,"")</f>
        <v/>
      </c>
    </row>
    <row r="2877" spans="1:4">
      <c r="A2877">
        <f>IF('EIA Imports'!$E2877=$A$1,'EIA Imports'!A2877,"")</f>
        <v/>
      </c>
      <c r="C2877">
        <f>IF('EIA Imports'!$E2877=$A$1,'EIA Imports'!C2877,"")</f>
        <v/>
      </c>
      <c r="D2877">
        <f>IF('EIA Imports'!$E2877=$A$1,'EIA Imports'!D2877,"")</f>
        <v/>
      </c>
    </row>
    <row r="2878" spans="1:4">
      <c r="A2878">
        <f>IF('EIA Imports'!$E2878=$A$1,'EIA Imports'!A2878,"")</f>
        <v/>
      </c>
      <c r="C2878">
        <f>IF('EIA Imports'!$E2878=$A$1,'EIA Imports'!C2878,"")</f>
        <v/>
      </c>
      <c r="D2878">
        <f>IF('EIA Imports'!$E2878=$A$1,'EIA Imports'!D2878,"")</f>
        <v/>
      </c>
    </row>
    <row r="2879" spans="1:4">
      <c r="A2879">
        <f>IF('EIA Imports'!$E2879=$A$1,'EIA Imports'!A2879,"")</f>
        <v/>
      </c>
      <c r="C2879">
        <f>IF('EIA Imports'!$E2879=$A$1,'EIA Imports'!C2879,"")</f>
        <v/>
      </c>
      <c r="D2879">
        <f>IF('EIA Imports'!$E2879=$A$1,'EIA Imports'!D2879,"")</f>
        <v/>
      </c>
    </row>
    <row r="2880" spans="1:4">
      <c r="A2880">
        <f>IF('EIA Imports'!$E2880=$A$1,'EIA Imports'!A2880,"")</f>
        <v/>
      </c>
      <c r="C2880">
        <f>IF('EIA Imports'!$E2880=$A$1,'EIA Imports'!C2880,"")</f>
        <v/>
      </c>
      <c r="D2880">
        <f>IF('EIA Imports'!$E2880=$A$1,'EIA Imports'!D2880,"")</f>
        <v/>
      </c>
    </row>
    <row r="2881" spans="1:4">
      <c r="A2881">
        <f>IF('EIA Imports'!$E2881=$A$1,'EIA Imports'!A2881,"")</f>
        <v/>
      </c>
      <c r="C2881">
        <f>IF('EIA Imports'!$E2881=$A$1,'EIA Imports'!C2881,"")</f>
        <v/>
      </c>
      <c r="D2881">
        <f>IF('EIA Imports'!$E2881=$A$1,'EIA Imports'!D2881,"")</f>
        <v/>
      </c>
    </row>
    <row r="2882" spans="1:4">
      <c r="A2882">
        <f>IF('EIA Imports'!$E2882=$A$1,'EIA Imports'!A2882,"")</f>
        <v/>
      </c>
      <c r="C2882">
        <f>IF('EIA Imports'!$E2882=$A$1,'EIA Imports'!C2882,"")</f>
        <v/>
      </c>
      <c r="D2882">
        <f>IF('EIA Imports'!$E2882=$A$1,'EIA Imports'!D2882,"")</f>
        <v/>
      </c>
    </row>
    <row r="2883" spans="1:4">
      <c r="A2883">
        <f>IF('EIA Imports'!$E2883=$A$1,'EIA Imports'!A2883,"")</f>
        <v/>
      </c>
      <c r="C2883">
        <f>IF('EIA Imports'!$E2883=$A$1,'EIA Imports'!C2883,"")</f>
        <v/>
      </c>
      <c r="D2883">
        <f>IF('EIA Imports'!$E2883=$A$1,'EIA Imports'!D2883,"")</f>
        <v/>
      </c>
    </row>
    <row r="2884" spans="1:4">
      <c r="A2884">
        <f>IF('EIA Imports'!$E2884=$A$1,'EIA Imports'!A2884,"")</f>
        <v/>
      </c>
      <c r="C2884">
        <f>IF('EIA Imports'!$E2884=$A$1,'EIA Imports'!C2884,"")</f>
        <v/>
      </c>
      <c r="D2884">
        <f>IF('EIA Imports'!$E2884=$A$1,'EIA Imports'!D2884,"")</f>
        <v/>
      </c>
    </row>
    <row r="2885" spans="1:4">
      <c r="A2885">
        <f>IF('EIA Imports'!$E2885=$A$1,'EIA Imports'!A2885,"")</f>
        <v/>
      </c>
      <c r="C2885">
        <f>IF('EIA Imports'!$E2885=$A$1,'EIA Imports'!C2885,"")</f>
        <v/>
      </c>
      <c r="D2885">
        <f>IF('EIA Imports'!$E2885=$A$1,'EIA Imports'!D2885,"")</f>
        <v/>
      </c>
    </row>
    <row r="2886" spans="1:4">
      <c r="A2886">
        <f>IF('EIA Imports'!$E2886=$A$1,'EIA Imports'!A2886,"")</f>
        <v/>
      </c>
      <c r="C2886">
        <f>IF('EIA Imports'!$E2886=$A$1,'EIA Imports'!C2886,"")</f>
        <v/>
      </c>
      <c r="D2886">
        <f>IF('EIA Imports'!$E2886=$A$1,'EIA Imports'!D2886,"")</f>
        <v/>
      </c>
    </row>
    <row r="2887" spans="1:4">
      <c r="A2887">
        <f>IF('EIA Imports'!$E2887=$A$1,'EIA Imports'!A2887,"")</f>
        <v/>
      </c>
      <c r="C2887">
        <f>IF('EIA Imports'!$E2887=$A$1,'EIA Imports'!C2887,"")</f>
        <v/>
      </c>
      <c r="D2887">
        <f>IF('EIA Imports'!$E2887=$A$1,'EIA Imports'!D2887,"")</f>
        <v/>
      </c>
    </row>
    <row r="2888" spans="1:4">
      <c r="A2888">
        <f>IF('EIA Imports'!$E2888=$A$1,'EIA Imports'!A2888,"")</f>
        <v/>
      </c>
      <c r="C2888">
        <f>IF('EIA Imports'!$E2888=$A$1,'EIA Imports'!C2888,"")</f>
        <v/>
      </c>
      <c r="D2888">
        <f>IF('EIA Imports'!$E2888=$A$1,'EIA Imports'!D2888,"")</f>
        <v/>
      </c>
    </row>
    <row r="2889" spans="1:4">
      <c r="A2889">
        <f>IF('EIA Imports'!$E2889=$A$1,'EIA Imports'!A2889,"")</f>
        <v/>
      </c>
      <c r="C2889">
        <f>IF('EIA Imports'!$E2889=$A$1,'EIA Imports'!C2889,"")</f>
        <v/>
      </c>
      <c r="D2889">
        <f>IF('EIA Imports'!$E2889=$A$1,'EIA Imports'!D2889,"")</f>
        <v/>
      </c>
    </row>
    <row r="2890" spans="1:4">
      <c r="A2890">
        <f>IF('EIA Imports'!$E2890=$A$1,'EIA Imports'!A2890,"")</f>
        <v/>
      </c>
      <c r="C2890">
        <f>IF('EIA Imports'!$E2890=$A$1,'EIA Imports'!C2890,"")</f>
        <v/>
      </c>
      <c r="D2890">
        <f>IF('EIA Imports'!$E2890=$A$1,'EIA Imports'!D2890,"")</f>
        <v/>
      </c>
    </row>
    <row r="2891" spans="1:4">
      <c r="A2891">
        <f>IF('EIA Imports'!$E2891=$A$1,'EIA Imports'!A2891,"")</f>
        <v/>
      </c>
      <c r="C2891">
        <f>IF('EIA Imports'!$E2891=$A$1,'EIA Imports'!C2891,"")</f>
        <v/>
      </c>
      <c r="D2891">
        <f>IF('EIA Imports'!$E2891=$A$1,'EIA Imports'!D2891,"")</f>
        <v/>
      </c>
    </row>
    <row r="2892" spans="1:4">
      <c r="A2892">
        <f>IF('EIA Imports'!$E2892=$A$1,'EIA Imports'!A2892,"")</f>
        <v/>
      </c>
      <c r="C2892">
        <f>IF('EIA Imports'!$E2892=$A$1,'EIA Imports'!C2892,"")</f>
        <v/>
      </c>
      <c r="D2892">
        <f>IF('EIA Imports'!$E2892=$A$1,'EIA Imports'!D2892,"")</f>
        <v/>
      </c>
    </row>
    <row r="2893" spans="1:4">
      <c r="A2893">
        <f>IF('EIA Imports'!$E2893=$A$1,'EIA Imports'!A2893,"")</f>
        <v/>
      </c>
      <c r="C2893">
        <f>IF('EIA Imports'!$E2893=$A$1,'EIA Imports'!C2893,"")</f>
        <v/>
      </c>
      <c r="D2893">
        <f>IF('EIA Imports'!$E2893=$A$1,'EIA Imports'!D2893,"")</f>
        <v/>
      </c>
    </row>
    <row r="2894" spans="1:4">
      <c r="A2894">
        <f>IF('EIA Imports'!$E2894=$A$1,'EIA Imports'!A2894,"")</f>
        <v/>
      </c>
      <c r="C2894">
        <f>IF('EIA Imports'!$E2894=$A$1,'EIA Imports'!C2894,"")</f>
        <v/>
      </c>
      <c r="D2894">
        <f>IF('EIA Imports'!$E2894=$A$1,'EIA Imports'!D2894,"")</f>
        <v/>
      </c>
    </row>
    <row r="2895" spans="1:4">
      <c r="A2895">
        <f>IF('EIA Imports'!$E2895=$A$1,'EIA Imports'!A2895,"")</f>
        <v/>
      </c>
      <c r="C2895">
        <f>IF('EIA Imports'!$E2895=$A$1,'EIA Imports'!C2895,"")</f>
        <v/>
      </c>
      <c r="D2895">
        <f>IF('EIA Imports'!$E2895=$A$1,'EIA Imports'!D2895,"")</f>
        <v/>
      </c>
    </row>
    <row r="2896" spans="1:4">
      <c r="A2896">
        <f>IF('EIA Imports'!$E2896=$A$1,'EIA Imports'!A2896,"")</f>
        <v/>
      </c>
      <c r="C2896">
        <f>IF('EIA Imports'!$E2896=$A$1,'EIA Imports'!C2896,"")</f>
        <v/>
      </c>
      <c r="D2896">
        <f>IF('EIA Imports'!$E2896=$A$1,'EIA Imports'!D2896,"")</f>
        <v/>
      </c>
    </row>
    <row r="2897" spans="1:4">
      <c r="A2897">
        <f>IF('EIA Imports'!$E2897=$A$1,'EIA Imports'!A2897,"")</f>
        <v/>
      </c>
      <c r="C2897">
        <f>IF('EIA Imports'!$E2897=$A$1,'EIA Imports'!C2897,"")</f>
        <v/>
      </c>
      <c r="D2897">
        <f>IF('EIA Imports'!$E2897=$A$1,'EIA Imports'!D2897,"")</f>
        <v/>
      </c>
    </row>
    <row r="2898" spans="1:4">
      <c r="A2898">
        <f>IF('EIA Imports'!$E2898=$A$1,'EIA Imports'!A2898,"")</f>
        <v/>
      </c>
      <c r="C2898">
        <f>IF('EIA Imports'!$E2898=$A$1,'EIA Imports'!C2898,"")</f>
        <v/>
      </c>
      <c r="D2898">
        <f>IF('EIA Imports'!$E2898=$A$1,'EIA Imports'!D2898,"")</f>
        <v/>
      </c>
    </row>
    <row r="2899" spans="1:4">
      <c r="A2899">
        <f>IF('EIA Imports'!$E2899=$A$1,'EIA Imports'!A2899,"")</f>
        <v/>
      </c>
      <c r="C2899">
        <f>IF('EIA Imports'!$E2899=$A$1,'EIA Imports'!C2899,"")</f>
        <v/>
      </c>
      <c r="D2899">
        <f>IF('EIA Imports'!$E2899=$A$1,'EIA Imports'!D2899,"")</f>
        <v/>
      </c>
    </row>
    <row r="2900" spans="1:4">
      <c r="A2900">
        <f>IF('EIA Imports'!$E2900=$A$1,'EIA Imports'!A2900,"")</f>
        <v/>
      </c>
      <c r="C2900">
        <f>IF('EIA Imports'!$E2900=$A$1,'EIA Imports'!C2900,"")</f>
        <v/>
      </c>
      <c r="D2900">
        <f>IF('EIA Imports'!$E2900=$A$1,'EIA Imports'!D2900,"")</f>
        <v/>
      </c>
    </row>
    <row r="2901" spans="1:4">
      <c r="A2901">
        <f>IF('EIA Imports'!$E2901=$A$1,'EIA Imports'!A2901,"")</f>
        <v/>
      </c>
      <c r="C2901">
        <f>IF('EIA Imports'!$E2901=$A$1,'EIA Imports'!C2901,"")</f>
        <v/>
      </c>
      <c r="D2901">
        <f>IF('EIA Imports'!$E2901=$A$1,'EIA Imports'!D2901,"")</f>
        <v/>
      </c>
    </row>
    <row r="2902" spans="1:4">
      <c r="A2902">
        <f>IF('EIA Imports'!$E2902=$A$1,'EIA Imports'!A2902,"")</f>
        <v/>
      </c>
      <c r="C2902">
        <f>IF('EIA Imports'!$E2902=$A$1,'EIA Imports'!C2902,"")</f>
        <v/>
      </c>
      <c r="D2902">
        <f>IF('EIA Imports'!$E2902=$A$1,'EIA Imports'!D2902,"")</f>
        <v/>
      </c>
    </row>
    <row r="2903" spans="1:4">
      <c r="A2903">
        <f>IF('EIA Imports'!$E2903=$A$1,'EIA Imports'!A2903,"")</f>
        <v/>
      </c>
      <c r="C2903">
        <f>IF('EIA Imports'!$E2903=$A$1,'EIA Imports'!C2903,"")</f>
        <v/>
      </c>
      <c r="D2903">
        <f>IF('EIA Imports'!$E2903=$A$1,'EIA Imports'!D2903,"")</f>
        <v/>
      </c>
    </row>
    <row r="2904" spans="1:4">
      <c r="A2904">
        <f>IF('EIA Imports'!$E2904=$A$1,'EIA Imports'!A2904,"")</f>
        <v/>
      </c>
      <c r="C2904">
        <f>IF('EIA Imports'!$E2904=$A$1,'EIA Imports'!C2904,"")</f>
        <v/>
      </c>
      <c r="D2904">
        <f>IF('EIA Imports'!$E2904=$A$1,'EIA Imports'!D2904,"")</f>
        <v/>
      </c>
    </row>
    <row r="2905" spans="1:4">
      <c r="A2905">
        <f>IF('EIA Imports'!$E2905=$A$1,'EIA Imports'!A2905,"")</f>
        <v/>
      </c>
      <c r="C2905">
        <f>IF('EIA Imports'!$E2905=$A$1,'EIA Imports'!C2905,"")</f>
        <v/>
      </c>
      <c r="D2905">
        <f>IF('EIA Imports'!$E2905=$A$1,'EIA Imports'!D2905,"")</f>
        <v/>
      </c>
    </row>
    <row r="2906" spans="1:4">
      <c r="A2906">
        <f>IF('EIA Imports'!$E2906=$A$1,'EIA Imports'!A2906,"")</f>
        <v/>
      </c>
      <c r="C2906">
        <f>IF('EIA Imports'!$E2906=$A$1,'EIA Imports'!C2906,"")</f>
        <v/>
      </c>
      <c r="D2906">
        <f>IF('EIA Imports'!$E2906=$A$1,'EIA Imports'!D2906,"")</f>
        <v/>
      </c>
    </row>
    <row r="2907" spans="1:4">
      <c r="A2907">
        <f>IF('EIA Imports'!$E2907=$A$1,'EIA Imports'!A2907,"")</f>
        <v/>
      </c>
      <c r="C2907">
        <f>IF('EIA Imports'!$E2907=$A$1,'EIA Imports'!C2907,"")</f>
        <v/>
      </c>
      <c r="D2907">
        <f>IF('EIA Imports'!$E2907=$A$1,'EIA Imports'!D2907,"")</f>
        <v/>
      </c>
    </row>
    <row r="2908" spans="1:4">
      <c r="A2908">
        <f>IF('EIA Imports'!$E2908=$A$1,'EIA Imports'!A2908,"")</f>
        <v/>
      </c>
      <c r="C2908">
        <f>IF('EIA Imports'!$E2908=$A$1,'EIA Imports'!C2908,"")</f>
        <v/>
      </c>
      <c r="D2908">
        <f>IF('EIA Imports'!$E2908=$A$1,'EIA Imports'!D2908,"")</f>
        <v/>
      </c>
    </row>
    <row r="2909" spans="1:4">
      <c r="A2909">
        <f>IF('EIA Imports'!$E2909=$A$1,'EIA Imports'!A2909,"")</f>
        <v/>
      </c>
      <c r="C2909">
        <f>IF('EIA Imports'!$E2909=$A$1,'EIA Imports'!C2909,"")</f>
        <v/>
      </c>
      <c r="D2909">
        <f>IF('EIA Imports'!$E2909=$A$1,'EIA Imports'!D2909,"")</f>
        <v/>
      </c>
    </row>
    <row r="2910" spans="1:4">
      <c r="A2910">
        <f>IF('EIA Imports'!$E2910=$A$1,'EIA Imports'!A2910,"")</f>
        <v/>
      </c>
      <c r="C2910">
        <f>IF('EIA Imports'!$E2910=$A$1,'EIA Imports'!C2910,"")</f>
        <v/>
      </c>
      <c r="D2910">
        <f>IF('EIA Imports'!$E2910=$A$1,'EIA Imports'!D2910,"")</f>
        <v/>
      </c>
    </row>
    <row r="2911" spans="1:4">
      <c r="A2911">
        <f>IF('EIA Imports'!$E2911=$A$1,'EIA Imports'!A2911,"")</f>
        <v/>
      </c>
      <c r="C2911">
        <f>IF('EIA Imports'!$E2911=$A$1,'EIA Imports'!C2911,"")</f>
        <v/>
      </c>
      <c r="D2911">
        <f>IF('EIA Imports'!$E2911=$A$1,'EIA Imports'!D2911,"")</f>
        <v/>
      </c>
    </row>
    <row r="2912" spans="1:4">
      <c r="A2912">
        <f>IF('EIA Imports'!$E2912=$A$1,'EIA Imports'!A2912,"")</f>
        <v/>
      </c>
      <c r="C2912">
        <f>IF('EIA Imports'!$E2912=$A$1,'EIA Imports'!C2912,"")</f>
        <v/>
      </c>
      <c r="D2912">
        <f>IF('EIA Imports'!$E2912=$A$1,'EIA Imports'!D2912,"")</f>
        <v/>
      </c>
    </row>
    <row r="2913" spans="1:4">
      <c r="A2913">
        <f>IF('EIA Imports'!$E2913=$A$1,'EIA Imports'!A2913,"")</f>
        <v/>
      </c>
      <c r="C2913">
        <f>IF('EIA Imports'!$E2913=$A$1,'EIA Imports'!C2913,"")</f>
        <v/>
      </c>
      <c r="D2913">
        <f>IF('EIA Imports'!$E2913=$A$1,'EIA Imports'!D2913,"")</f>
        <v/>
      </c>
    </row>
    <row r="2914" spans="1:4">
      <c r="A2914">
        <f>IF('EIA Imports'!$E2914=$A$1,'EIA Imports'!A2914,"")</f>
        <v/>
      </c>
      <c r="C2914">
        <f>IF('EIA Imports'!$E2914=$A$1,'EIA Imports'!C2914,"")</f>
        <v/>
      </c>
      <c r="D2914">
        <f>IF('EIA Imports'!$E2914=$A$1,'EIA Imports'!D2914,"")</f>
        <v/>
      </c>
    </row>
    <row r="2915" spans="1:4">
      <c r="A2915">
        <f>IF('EIA Imports'!$E2915=$A$1,'EIA Imports'!A2915,"")</f>
        <v/>
      </c>
      <c r="C2915">
        <f>IF('EIA Imports'!$E2915=$A$1,'EIA Imports'!C2915,"")</f>
        <v/>
      </c>
      <c r="D2915">
        <f>IF('EIA Imports'!$E2915=$A$1,'EIA Imports'!D2915,"")</f>
        <v/>
      </c>
    </row>
    <row r="2916" spans="1:4">
      <c r="A2916">
        <f>IF('EIA Imports'!$E2916=$A$1,'EIA Imports'!A2916,"")</f>
        <v/>
      </c>
      <c r="C2916">
        <f>IF('EIA Imports'!$E2916=$A$1,'EIA Imports'!C2916,"")</f>
        <v/>
      </c>
      <c r="D2916">
        <f>IF('EIA Imports'!$E2916=$A$1,'EIA Imports'!D2916,"")</f>
        <v/>
      </c>
    </row>
    <row r="2917" spans="1:4">
      <c r="A2917">
        <f>IF('EIA Imports'!$E2917=$A$1,'EIA Imports'!A2917,"")</f>
        <v/>
      </c>
      <c r="C2917">
        <f>IF('EIA Imports'!$E2917=$A$1,'EIA Imports'!C2917,"")</f>
        <v/>
      </c>
      <c r="D2917">
        <f>IF('EIA Imports'!$E2917=$A$1,'EIA Imports'!D2917,"")</f>
        <v/>
      </c>
    </row>
    <row r="2918" spans="1:4">
      <c r="A2918">
        <f>IF('EIA Imports'!$E2918=$A$1,'EIA Imports'!A2918,"")</f>
        <v/>
      </c>
      <c r="C2918">
        <f>IF('EIA Imports'!$E2918=$A$1,'EIA Imports'!C2918,"")</f>
        <v/>
      </c>
      <c r="D2918">
        <f>IF('EIA Imports'!$E2918=$A$1,'EIA Imports'!D2918,"")</f>
        <v/>
      </c>
    </row>
    <row r="2919" spans="1:4">
      <c r="A2919">
        <f>IF('EIA Imports'!$E2919=$A$1,'EIA Imports'!A2919,"")</f>
        <v/>
      </c>
      <c r="C2919">
        <f>IF('EIA Imports'!$E2919=$A$1,'EIA Imports'!C2919,"")</f>
        <v/>
      </c>
      <c r="D2919">
        <f>IF('EIA Imports'!$E2919=$A$1,'EIA Imports'!D2919,"")</f>
        <v/>
      </c>
    </row>
    <row r="2920" spans="1:4">
      <c r="A2920">
        <f>IF('EIA Imports'!$E2920=$A$1,'EIA Imports'!A2920,"")</f>
        <v/>
      </c>
      <c r="C2920">
        <f>IF('EIA Imports'!$E2920=$A$1,'EIA Imports'!C2920,"")</f>
        <v/>
      </c>
      <c r="D2920">
        <f>IF('EIA Imports'!$E2920=$A$1,'EIA Imports'!D2920,"")</f>
        <v/>
      </c>
    </row>
    <row r="2921" spans="1:4">
      <c r="A2921">
        <f>IF('EIA Imports'!$E2921=$A$1,'EIA Imports'!A2921,"")</f>
        <v/>
      </c>
      <c r="C2921">
        <f>IF('EIA Imports'!$E2921=$A$1,'EIA Imports'!C2921,"")</f>
        <v/>
      </c>
      <c r="D2921">
        <f>IF('EIA Imports'!$E2921=$A$1,'EIA Imports'!D2921,"")</f>
        <v/>
      </c>
    </row>
    <row r="2922" spans="1:4">
      <c r="A2922">
        <f>IF('EIA Imports'!$E2922=$A$1,'EIA Imports'!A2922,"")</f>
        <v/>
      </c>
      <c r="C2922">
        <f>IF('EIA Imports'!$E2922=$A$1,'EIA Imports'!C2922,"")</f>
        <v/>
      </c>
      <c r="D2922">
        <f>IF('EIA Imports'!$E2922=$A$1,'EIA Imports'!D2922,"")</f>
        <v/>
      </c>
    </row>
    <row r="2923" spans="1:4">
      <c r="A2923">
        <f>IF('EIA Imports'!$E2923=$A$1,'EIA Imports'!A2923,"")</f>
        <v/>
      </c>
      <c r="C2923">
        <f>IF('EIA Imports'!$E2923=$A$1,'EIA Imports'!C2923,"")</f>
        <v/>
      </c>
      <c r="D2923">
        <f>IF('EIA Imports'!$E2923=$A$1,'EIA Imports'!D2923,"")</f>
        <v/>
      </c>
    </row>
    <row r="2924" spans="1:4">
      <c r="A2924">
        <f>IF('EIA Imports'!$E2924=$A$1,'EIA Imports'!A2924,"")</f>
        <v/>
      </c>
      <c r="C2924">
        <f>IF('EIA Imports'!$E2924=$A$1,'EIA Imports'!C2924,"")</f>
        <v/>
      </c>
      <c r="D2924">
        <f>IF('EIA Imports'!$E2924=$A$1,'EIA Imports'!D2924,"")</f>
        <v/>
      </c>
    </row>
    <row r="2925" spans="1:4">
      <c r="A2925">
        <f>IF('EIA Imports'!$E2925=$A$1,'EIA Imports'!A2925,"")</f>
        <v/>
      </c>
      <c r="C2925">
        <f>IF('EIA Imports'!$E2925=$A$1,'EIA Imports'!C2925,"")</f>
        <v/>
      </c>
      <c r="D2925">
        <f>IF('EIA Imports'!$E2925=$A$1,'EIA Imports'!D2925,"")</f>
        <v/>
      </c>
    </row>
    <row r="2926" spans="1:4">
      <c r="A2926">
        <f>IF('EIA Imports'!$E2926=$A$1,'EIA Imports'!A2926,"")</f>
        <v/>
      </c>
      <c r="C2926">
        <f>IF('EIA Imports'!$E2926=$A$1,'EIA Imports'!C2926,"")</f>
        <v/>
      </c>
      <c r="D2926">
        <f>IF('EIA Imports'!$E2926=$A$1,'EIA Imports'!D2926,"")</f>
        <v/>
      </c>
    </row>
    <row r="2927" spans="1:4">
      <c r="A2927">
        <f>IF('EIA Imports'!$E2927=$A$1,'EIA Imports'!A2927,"")</f>
        <v/>
      </c>
      <c r="C2927">
        <f>IF('EIA Imports'!$E2927=$A$1,'EIA Imports'!C2927,"")</f>
        <v/>
      </c>
      <c r="D2927">
        <f>IF('EIA Imports'!$E2927=$A$1,'EIA Imports'!D2927,"")</f>
        <v/>
      </c>
    </row>
    <row r="2928" spans="1:4">
      <c r="A2928">
        <f>IF('EIA Imports'!$E2928=$A$1,'EIA Imports'!A2928,"")</f>
        <v/>
      </c>
      <c r="C2928">
        <f>IF('EIA Imports'!$E2928=$A$1,'EIA Imports'!C2928,"")</f>
        <v/>
      </c>
      <c r="D2928">
        <f>IF('EIA Imports'!$E2928=$A$1,'EIA Imports'!D2928,"")</f>
        <v/>
      </c>
    </row>
    <row r="2929" spans="1:4">
      <c r="A2929">
        <f>IF('EIA Imports'!$E2929=$A$1,'EIA Imports'!A2929,"")</f>
        <v/>
      </c>
      <c r="C2929">
        <f>IF('EIA Imports'!$E2929=$A$1,'EIA Imports'!C2929,"")</f>
        <v/>
      </c>
      <c r="D2929">
        <f>IF('EIA Imports'!$E2929=$A$1,'EIA Imports'!D2929,"")</f>
        <v/>
      </c>
    </row>
    <row r="2930" spans="1:4">
      <c r="A2930">
        <f>IF('EIA Imports'!$E2930=$A$1,'EIA Imports'!A2930,"")</f>
        <v/>
      </c>
      <c r="C2930">
        <f>IF('EIA Imports'!$E2930=$A$1,'EIA Imports'!C2930,"")</f>
        <v/>
      </c>
      <c r="D2930">
        <f>IF('EIA Imports'!$E2930=$A$1,'EIA Imports'!D2930,"")</f>
        <v/>
      </c>
    </row>
    <row r="2931" spans="1:4">
      <c r="A2931">
        <f>IF('EIA Imports'!$E2931=$A$1,'EIA Imports'!A2931,"")</f>
        <v/>
      </c>
      <c r="C2931">
        <f>IF('EIA Imports'!$E2931=$A$1,'EIA Imports'!C2931,"")</f>
        <v/>
      </c>
      <c r="D2931">
        <f>IF('EIA Imports'!$E2931=$A$1,'EIA Imports'!D2931,"")</f>
        <v/>
      </c>
    </row>
    <row r="2932" spans="1:4">
      <c r="A2932">
        <f>IF('EIA Imports'!$E2932=$A$1,'EIA Imports'!A2932,"")</f>
        <v/>
      </c>
      <c r="C2932">
        <f>IF('EIA Imports'!$E2932=$A$1,'EIA Imports'!C2932,"")</f>
        <v/>
      </c>
      <c r="D2932">
        <f>IF('EIA Imports'!$E2932=$A$1,'EIA Imports'!D2932,"")</f>
        <v/>
      </c>
    </row>
    <row r="2933" spans="1:4">
      <c r="A2933">
        <f>IF('EIA Imports'!$E2933=$A$1,'EIA Imports'!A2933,"")</f>
        <v/>
      </c>
      <c r="C2933">
        <f>IF('EIA Imports'!$E2933=$A$1,'EIA Imports'!C2933,"")</f>
        <v/>
      </c>
      <c r="D2933">
        <f>IF('EIA Imports'!$E2933=$A$1,'EIA Imports'!D2933,"")</f>
        <v/>
      </c>
    </row>
    <row r="2934" spans="1:4">
      <c r="A2934">
        <f>IF('EIA Imports'!$E2934=$A$1,'EIA Imports'!A2934,"")</f>
        <v/>
      </c>
      <c r="C2934">
        <f>IF('EIA Imports'!$E2934=$A$1,'EIA Imports'!C2934,"")</f>
        <v/>
      </c>
      <c r="D2934">
        <f>IF('EIA Imports'!$E2934=$A$1,'EIA Imports'!D2934,"")</f>
        <v/>
      </c>
    </row>
    <row r="2935" spans="1:4">
      <c r="A2935">
        <f>IF('EIA Imports'!$E2935=$A$1,'EIA Imports'!A2935,"")</f>
        <v/>
      </c>
      <c r="C2935">
        <f>IF('EIA Imports'!$E2935=$A$1,'EIA Imports'!C2935,"")</f>
        <v/>
      </c>
      <c r="D2935">
        <f>IF('EIA Imports'!$E2935=$A$1,'EIA Imports'!D2935,"")</f>
        <v/>
      </c>
    </row>
    <row r="2936" spans="1:4">
      <c r="A2936">
        <f>IF('EIA Imports'!$E2936=$A$1,'EIA Imports'!A2936,"")</f>
        <v/>
      </c>
      <c r="C2936">
        <f>IF('EIA Imports'!$E2936=$A$1,'EIA Imports'!C2936,"")</f>
        <v/>
      </c>
      <c r="D2936">
        <f>IF('EIA Imports'!$E2936=$A$1,'EIA Imports'!D2936,"")</f>
        <v/>
      </c>
    </row>
    <row r="2937" spans="1:4">
      <c r="A2937">
        <f>IF('EIA Imports'!$E2937=$A$1,'EIA Imports'!A2937,"")</f>
        <v/>
      </c>
      <c r="C2937">
        <f>IF('EIA Imports'!$E2937=$A$1,'EIA Imports'!C2937,"")</f>
        <v/>
      </c>
      <c r="D2937">
        <f>IF('EIA Imports'!$E2937=$A$1,'EIA Imports'!D2937,"")</f>
        <v/>
      </c>
    </row>
    <row r="2938" spans="1:4">
      <c r="A2938">
        <f>IF('EIA Imports'!$E2938=$A$1,'EIA Imports'!A2938,"")</f>
        <v/>
      </c>
      <c r="C2938">
        <f>IF('EIA Imports'!$E2938=$A$1,'EIA Imports'!C2938,"")</f>
        <v/>
      </c>
      <c r="D2938">
        <f>IF('EIA Imports'!$E2938=$A$1,'EIA Imports'!D2938,"")</f>
        <v/>
      </c>
    </row>
    <row r="2939" spans="1:4">
      <c r="A2939">
        <f>IF('EIA Imports'!$E2939=$A$1,'EIA Imports'!A2939,"")</f>
        <v/>
      </c>
      <c r="C2939">
        <f>IF('EIA Imports'!$E2939=$A$1,'EIA Imports'!C2939,"")</f>
        <v/>
      </c>
      <c r="D2939">
        <f>IF('EIA Imports'!$E2939=$A$1,'EIA Imports'!D2939,"")</f>
        <v/>
      </c>
    </row>
    <row r="2940" spans="1:4">
      <c r="A2940">
        <f>IF('EIA Imports'!$E2940=$A$1,'EIA Imports'!A2940,"")</f>
        <v/>
      </c>
      <c r="C2940">
        <f>IF('EIA Imports'!$E2940=$A$1,'EIA Imports'!C2940,"")</f>
        <v/>
      </c>
      <c r="D2940">
        <f>IF('EIA Imports'!$E2940=$A$1,'EIA Imports'!D2940,"")</f>
        <v/>
      </c>
    </row>
    <row r="2941" spans="1:4">
      <c r="A2941">
        <f>IF('EIA Imports'!$E2941=$A$1,'EIA Imports'!A2941,"")</f>
        <v/>
      </c>
      <c r="C2941">
        <f>IF('EIA Imports'!$E2941=$A$1,'EIA Imports'!C2941,"")</f>
        <v/>
      </c>
      <c r="D2941">
        <f>IF('EIA Imports'!$E2941=$A$1,'EIA Imports'!D2941,"")</f>
        <v/>
      </c>
    </row>
    <row r="2942" spans="1:4">
      <c r="A2942">
        <f>IF('EIA Imports'!$E2942=$A$1,'EIA Imports'!A2942,"")</f>
        <v/>
      </c>
      <c r="C2942">
        <f>IF('EIA Imports'!$E2942=$A$1,'EIA Imports'!C2942,"")</f>
        <v/>
      </c>
      <c r="D2942">
        <f>IF('EIA Imports'!$E2942=$A$1,'EIA Imports'!D2942,"")</f>
        <v/>
      </c>
    </row>
    <row r="2943" spans="1:4">
      <c r="A2943">
        <f>IF('EIA Imports'!$E2943=$A$1,'EIA Imports'!A2943,"")</f>
        <v/>
      </c>
      <c r="C2943">
        <f>IF('EIA Imports'!$E2943=$A$1,'EIA Imports'!C2943,"")</f>
        <v/>
      </c>
      <c r="D2943">
        <f>IF('EIA Imports'!$E2943=$A$1,'EIA Imports'!D2943,"")</f>
        <v/>
      </c>
    </row>
    <row r="2944" spans="1:4">
      <c r="A2944">
        <f>IF('EIA Imports'!$E2944=$A$1,'EIA Imports'!A2944,"")</f>
        <v/>
      </c>
      <c r="C2944">
        <f>IF('EIA Imports'!$E2944=$A$1,'EIA Imports'!C2944,"")</f>
        <v/>
      </c>
      <c r="D2944">
        <f>IF('EIA Imports'!$E2944=$A$1,'EIA Imports'!D2944,"")</f>
        <v/>
      </c>
    </row>
    <row r="2945" spans="1:4">
      <c r="A2945">
        <f>IF('EIA Imports'!$E2945=$A$1,'EIA Imports'!A2945,"")</f>
        <v/>
      </c>
      <c r="C2945">
        <f>IF('EIA Imports'!$E2945=$A$1,'EIA Imports'!C2945,"")</f>
        <v/>
      </c>
      <c r="D2945">
        <f>IF('EIA Imports'!$E2945=$A$1,'EIA Imports'!D2945,"")</f>
        <v/>
      </c>
    </row>
    <row r="2946" spans="1:4">
      <c r="A2946">
        <f>IF('EIA Imports'!$E2946=$A$1,'EIA Imports'!A2946,"")</f>
        <v/>
      </c>
      <c r="C2946">
        <f>IF('EIA Imports'!$E2946=$A$1,'EIA Imports'!C2946,"")</f>
        <v/>
      </c>
      <c r="D2946">
        <f>IF('EIA Imports'!$E2946=$A$1,'EIA Imports'!D2946,"")</f>
        <v/>
      </c>
    </row>
    <row r="2947" spans="1:4">
      <c r="A2947">
        <f>IF('EIA Imports'!$E2947=$A$1,'EIA Imports'!A2947,"")</f>
        <v/>
      </c>
      <c r="C2947">
        <f>IF('EIA Imports'!$E2947=$A$1,'EIA Imports'!C2947,"")</f>
        <v/>
      </c>
      <c r="D2947">
        <f>IF('EIA Imports'!$E2947=$A$1,'EIA Imports'!D2947,"")</f>
        <v/>
      </c>
    </row>
    <row r="2948" spans="1:4">
      <c r="A2948">
        <f>IF('EIA Imports'!$E2948=$A$1,'EIA Imports'!A2948,"")</f>
        <v/>
      </c>
      <c r="C2948">
        <f>IF('EIA Imports'!$E2948=$A$1,'EIA Imports'!C2948,"")</f>
        <v/>
      </c>
      <c r="D2948">
        <f>IF('EIA Imports'!$E2948=$A$1,'EIA Imports'!D2948,"")</f>
        <v/>
      </c>
    </row>
    <row r="2949" spans="1:4">
      <c r="A2949">
        <f>IF('EIA Imports'!$E2949=$A$1,'EIA Imports'!A2949,"")</f>
        <v/>
      </c>
      <c r="C2949">
        <f>IF('EIA Imports'!$E2949=$A$1,'EIA Imports'!C2949,"")</f>
        <v/>
      </c>
      <c r="D2949">
        <f>IF('EIA Imports'!$E2949=$A$1,'EIA Imports'!D2949,"")</f>
        <v/>
      </c>
    </row>
    <row r="2950" spans="1:4">
      <c r="A2950">
        <f>IF('EIA Imports'!$E2950=$A$1,'EIA Imports'!A2950,"")</f>
        <v/>
      </c>
      <c r="C2950">
        <f>IF('EIA Imports'!$E2950=$A$1,'EIA Imports'!C2950,"")</f>
        <v/>
      </c>
      <c r="D2950">
        <f>IF('EIA Imports'!$E2950=$A$1,'EIA Imports'!D2950,"")</f>
        <v/>
      </c>
    </row>
    <row r="2951" spans="1:4">
      <c r="A2951">
        <f>IF('EIA Imports'!$E2951=$A$1,'EIA Imports'!A2951,"")</f>
        <v/>
      </c>
      <c r="C2951">
        <f>IF('EIA Imports'!$E2951=$A$1,'EIA Imports'!C2951,"")</f>
        <v/>
      </c>
      <c r="D2951">
        <f>IF('EIA Imports'!$E2951=$A$1,'EIA Imports'!D2951,"")</f>
        <v/>
      </c>
    </row>
    <row r="2952" spans="1:4">
      <c r="A2952">
        <f>IF('EIA Imports'!$E2952=$A$1,'EIA Imports'!A2952,"")</f>
        <v/>
      </c>
      <c r="C2952">
        <f>IF('EIA Imports'!$E2952=$A$1,'EIA Imports'!C2952,"")</f>
        <v/>
      </c>
      <c r="D2952">
        <f>IF('EIA Imports'!$E2952=$A$1,'EIA Imports'!D2952,"")</f>
        <v/>
      </c>
    </row>
    <row r="2953" spans="1:4">
      <c r="A2953">
        <f>IF('EIA Imports'!$E2953=$A$1,'EIA Imports'!A2953,"")</f>
        <v/>
      </c>
      <c r="C2953">
        <f>IF('EIA Imports'!$E2953=$A$1,'EIA Imports'!C2953,"")</f>
        <v/>
      </c>
      <c r="D2953">
        <f>IF('EIA Imports'!$E2953=$A$1,'EIA Imports'!D2953,"")</f>
        <v/>
      </c>
    </row>
    <row r="2954" spans="1:4">
      <c r="A2954">
        <f>IF('EIA Imports'!$E2954=$A$1,'EIA Imports'!A2954,"")</f>
        <v/>
      </c>
      <c r="C2954">
        <f>IF('EIA Imports'!$E2954=$A$1,'EIA Imports'!C2954,"")</f>
        <v/>
      </c>
      <c r="D2954">
        <f>IF('EIA Imports'!$E2954=$A$1,'EIA Imports'!D2954,"")</f>
        <v/>
      </c>
    </row>
    <row r="2955" spans="1:4">
      <c r="A2955">
        <f>IF('EIA Imports'!$E2955=$A$1,'EIA Imports'!A2955,"")</f>
        <v/>
      </c>
      <c r="C2955">
        <f>IF('EIA Imports'!$E2955=$A$1,'EIA Imports'!C2955,"")</f>
        <v/>
      </c>
      <c r="D2955">
        <f>IF('EIA Imports'!$E2955=$A$1,'EIA Imports'!D2955,"")</f>
        <v/>
      </c>
    </row>
    <row r="2956" spans="1:4">
      <c r="A2956">
        <f>IF('EIA Imports'!$E2956=$A$1,'EIA Imports'!A2956,"")</f>
        <v/>
      </c>
      <c r="C2956">
        <f>IF('EIA Imports'!$E2956=$A$1,'EIA Imports'!C2956,"")</f>
        <v/>
      </c>
      <c r="D2956">
        <f>IF('EIA Imports'!$E2956=$A$1,'EIA Imports'!D2956,"")</f>
        <v/>
      </c>
    </row>
    <row r="2957" spans="1:4">
      <c r="A2957">
        <f>IF('EIA Imports'!$E2957=$A$1,'EIA Imports'!A2957,"")</f>
        <v/>
      </c>
      <c r="C2957">
        <f>IF('EIA Imports'!$E2957=$A$1,'EIA Imports'!C2957,"")</f>
        <v/>
      </c>
      <c r="D2957">
        <f>IF('EIA Imports'!$E2957=$A$1,'EIA Imports'!D2957,"")</f>
        <v/>
      </c>
    </row>
    <row r="2958" spans="1:4">
      <c r="A2958">
        <f>IF('EIA Imports'!$E2958=$A$1,'EIA Imports'!A2958,"")</f>
        <v/>
      </c>
      <c r="C2958">
        <f>IF('EIA Imports'!$E2958=$A$1,'EIA Imports'!C2958,"")</f>
        <v/>
      </c>
      <c r="D2958">
        <f>IF('EIA Imports'!$E2958=$A$1,'EIA Imports'!D2958,"")</f>
        <v/>
      </c>
    </row>
    <row r="2959" spans="1:4">
      <c r="A2959">
        <f>IF('EIA Imports'!$E2959=$A$1,'EIA Imports'!A2959,"")</f>
        <v/>
      </c>
      <c r="C2959">
        <f>IF('EIA Imports'!$E2959=$A$1,'EIA Imports'!C2959,"")</f>
        <v/>
      </c>
      <c r="D2959">
        <f>IF('EIA Imports'!$E2959=$A$1,'EIA Imports'!D2959,"")</f>
        <v/>
      </c>
    </row>
    <row r="2960" spans="1:4">
      <c r="A2960">
        <f>IF('EIA Imports'!$E2960=$A$1,'EIA Imports'!A2960,"")</f>
        <v/>
      </c>
      <c r="C2960">
        <f>IF('EIA Imports'!$E2960=$A$1,'EIA Imports'!C2960,"")</f>
        <v/>
      </c>
      <c r="D2960">
        <f>IF('EIA Imports'!$E2960=$A$1,'EIA Imports'!D2960,"")</f>
        <v/>
      </c>
    </row>
    <row r="2961" spans="1:4">
      <c r="A2961">
        <f>IF('EIA Imports'!$E2961=$A$1,'EIA Imports'!A2961,"")</f>
        <v/>
      </c>
      <c r="C2961">
        <f>IF('EIA Imports'!$E2961=$A$1,'EIA Imports'!C2961,"")</f>
        <v/>
      </c>
      <c r="D2961">
        <f>IF('EIA Imports'!$E2961=$A$1,'EIA Imports'!D2961,"")</f>
        <v/>
      </c>
    </row>
    <row r="2962" spans="1:4">
      <c r="A2962">
        <f>IF('EIA Imports'!$E2962=$A$1,'EIA Imports'!A2962,"")</f>
        <v/>
      </c>
      <c r="C2962">
        <f>IF('EIA Imports'!$E2962=$A$1,'EIA Imports'!C2962,"")</f>
        <v/>
      </c>
      <c r="D2962">
        <f>IF('EIA Imports'!$E2962=$A$1,'EIA Imports'!D2962,"")</f>
        <v/>
      </c>
    </row>
    <row r="2963" spans="1:4">
      <c r="A2963">
        <f>IF('EIA Imports'!$E2963=$A$1,'EIA Imports'!A2963,"")</f>
        <v/>
      </c>
      <c r="C2963">
        <f>IF('EIA Imports'!$E2963=$A$1,'EIA Imports'!C2963,"")</f>
        <v/>
      </c>
      <c r="D2963">
        <f>IF('EIA Imports'!$E2963=$A$1,'EIA Imports'!D2963,"")</f>
        <v/>
      </c>
    </row>
    <row r="2964" spans="1:4">
      <c r="A2964">
        <f>IF('EIA Imports'!$E2964=$A$1,'EIA Imports'!A2964,"")</f>
        <v/>
      </c>
      <c r="C2964">
        <f>IF('EIA Imports'!$E2964=$A$1,'EIA Imports'!C2964,"")</f>
        <v/>
      </c>
      <c r="D2964">
        <f>IF('EIA Imports'!$E2964=$A$1,'EIA Imports'!D2964,"")</f>
        <v/>
      </c>
    </row>
    <row r="2965" spans="1:4">
      <c r="A2965">
        <f>IF('EIA Imports'!$E2965=$A$1,'EIA Imports'!A2965,"")</f>
        <v/>
      </c>
      <c r="C2965">
        <f>IF('EIA Imports'!$E2965=$A$1,'EIA Imports'!C2965,"")</f>
        <v/>
      </c>
      <c r="D2965">
        <f>IF('EIA Imports'!$E2965=$A$1,'EIA Imports'!D2965,"")</f>
        <v/>
      </c>
    </row>
    <row r="2966" spans="1:4">
      <c r="A2966">
        <f>IF('EIA Imports'!$E2966=$A$1,'EIA Imports'!A2966,"")</f>
        <v/>
      </c>
      <c r="C2966">
        <f>IF('EIA Imports'!$E2966=$A$1,'EIA Imports'!C2966,"")</f>
        <v/>
      </c>
      <c r="D2966">
        <f>IF('EIA Imports'!$E2966=$A$1,'EIA Imports'!D2966,"")</f>
        <v/>
      </c>
    </row>
    <row r="2967" spans="1:4">
      <c r="A2967">
        <f>IF('EIA Imports'!$E2967=$A$1,'EIA Imports'!A2967,"")</f>
        <v/>
      </c>
      <c r="C2967">
        <f>IF('EIA Imports'!$E2967=$A$1,'EIA Imports'!C2967,"")</f>
        <v/>
      </c>
      <c r="D2967">
        <f>IF('EIA Imports'!$E2967=$A$1,'EIA Imports'!D2967,"")</f>
        <v/>
      </c>
    </row>
    <row r="2968" spans="1:4">
      <c r="A2968">
        <f>IF('EIA Imports'!$E2968=$A$1,'EIA Imports'!A2968,"")</f>
        <v/>
      </c>
      <c r="C2968">
        <f>IF('EIA Imports'!$E2968=$A$1,'EIA Imports'!C2968,"")</f>
        <v/>
      </c>
      <c r="D2968">
        <f>IF('EIA Imports'!$E2968=$A$1,'EIA Imports'!D2968,"")</f>
        <v/>
      </c>
    </row>
    <row r="2969" spans="1:4">
      <c r="A2969">
        <f>IF('EIA Imports'!$E2969=$A$1,'EIA Imports'!A2969,"")</f>
        <v/>
      </c>
      <c r="C2969">
        <f>IF('EIA Imports'!$E2969=$A$1,'EIA Imports'!C2969,"")</f>
        <v/>
      </c>
      <c r="D2969">
        <f>IF('EIA Imports'!$E2969=$A$1,'EIA Imports'!D2969,"")</f>
        <v/>
      </c>
    </row>
    <row r="2970" spans="1:4">
      <c r="A2970">
        <f>IF('EIA Imports'!$E2970=$A$1,'EIA Imports'!A2970,"")</f>
        <v/>
      </c>
      <c r="C2970">
        <f>IF('EIA Imports'!$E2970=$A$1,'EIA Imports'!C2970,"")</f>
        <v/>
      </c>
      <c r="D2970">
        <f>IF('EIA Imports'!$E2970=$A$1,'EIA Imports'!D2970,"")</f>
        <v/>
      </c>
    </row>
    <row r="2971" spans="1:4">
      <c r="A2971">
        <f>IF('EIA Imports'!$E2971=$A$1,'EIA Imports'!A2971,"")</f>
        <v/>
      </c>
      <c r="C2971">
        <f>IF('EIA Imports'!$E2971=$A$1,'EIA Imports'!C2971,"")</f>
        <v/>
      </c>
      <c r="D2971">
        <f>IF('EIA Imports'!$E2971=$A$1,'EIA Imports'!D2971,"")</f>
        <v/>
      </c>
    </row>
    <row r="2972" spans="1:4">
      <c r="A2972">
        <f>IF('EIA Imports'!$E2972=$A$1,'EIA Imports'!A2972,"")</f>
        <v/>
      </c>
      <c r="C2972">
        <f>IF('EIA Imports'!$E2972=$A$1,'EIA Imports'!C2972,"")</f>
        <v/>
      </c>
      <c r="D2972">
        <f>IF('EIA Imports'!$E2972=$A$1,'EIA Imports'!D2972,"")</f>
        <v/>
      </c>
    </row>
    <row r="2973" spans="1:4">
      <c r="A2973">
        <f>IF('EIA Imports'!$E2973=$A$1,'EIA Imports'!A2973,"")</f>
        <v/>
      </c>
      <c r="C2973">
        <f>IF('EIA Imports'!$E2973=$A$1,'EIA Imports'!C2973,"")</f>
        <v/>
      </c>
      <c r="D2973">
        <f>IF('EIA Imports'!$E2973=$A$1,'EIA Imports'!D2973,"")</f>
        <v/>
      </c>
    </row>
    <row r="2974" spans="1:4">
      <c r="A2974">
        <f>IF('EIA Imports'!$E2974=$A$1,'EIA Imports'!A2974,"")</f>
        <v/>
      </c>
      <c r="C2974">
        <f>IF('EIA Imports'!$E2974=$A$1,'EIA Imports'!C2974,"")</f>
        <v/>
      </c>
      <c r="D2974">
        <f>IF('EIA Imports'!$E2974=$A$1,'EIA Imports'!D2974,"")</f>
        <v/>
      </c>
    </row>
    <row r="2975" spans="1:4">
      <c r="A2975">
        <f>IF('EIA Imports'!$E2975=$A$1,'EIA Imports'!A2975,"")</f>
        <v/>
      </c>
      <c r="C2975">
        <f>IF('EIA Imports'!$E2975=$A$1,'EIA Imports'!C2975,"")</f>
        <v/>
      </c>
      <c r="D2975">
        <f>IF('EIA Imports'!$E2975=$A$1,'EIA Imports'!D2975,"")</f>
        <v/>
      </c>
    </row>
    <row r="2976" spans="1:4">
      <c r="A2976">
        <f>IF('EIA Imports'!$E2976=$A$1,'EIA Imports'!A2976,"")</f>
        <v/>
      </c>
      <c r="C2976">
        <f>IF('EIA Imports'!$E2976=$A$1,'EIA Imports'!C2976,"")</f>
        <v/>
      </c>
      <c r="D2976">
        <f>IF('EIA Imports'!$E2976=$A$1,'EIA Imports'!D2976,"")</f>
        <v/>
      </c>
    </row>
    <row r="2977" spans="1:4">
      <c r="A2977">
        <f>IF('EIA Imports'!$E2977=$A$1,'EIA Imports'!A2977,"")</f>
        <v/>
      </c>
      <c r="C2977">
        <f>IF('EIA Imports'!$E2977=$A$1,'EIA Imports'!C2977,"")</f>
        <v/>
      </c>
      <c r="D2977">
        <f>IF('EIA Imports'!$E2977=$A$1,'EIA Imports'!D2977,"")</f>
        <v/>
      </c>
    </row>
    <row r="2978" spans="1:4">
      <c r="A2978">
        <f>IF('EIA Imports'!$E2978=$A$1,'EIA Imports'!A2978,"")</f>
        <v/>
      </c>
      <c r="C2978">
        <f>IF('EIA Imports'!$E2978=$A$1,'EIA Imports'!C2978,"")</f>
        <v/>
      </c>
      <c r="D2978">
        <f>IF('EIA Imports'!$E2978=$A$1,'EIA Imports'!D2978,"")</f>
        <v/>
      </c>
    </row>
    <row r="2979" spans="1:4">
      <c r="A2979">
        <f>IF('EIA Imports'!$E2979=$A$1,'EIA Imports'!A2979,"")</f>
        <v/>
      </c>
      <c r="C2979">
        <f>IF('EIA Imports'!$E2979=$A$1,'EIA Imports'!C2979,"")</f>
        <v/>
      </c>
      <c r="D2979">
        <f>IF('EIA Imports'!$E2979=$A$1,'EIA Imports'!D2979,"")</f>
        <v/>
      </c>
    </row>
    <row r="2980" spans="1:4">
      <c r="A2980">
        <f>IF('EIA Imports'!$E2980=$A$1,'EIA Imports'!A2980,"")</f>
        <v/>
      </c>
      <c r="C2980">
        <f>IF('EIA Imports'!$E2980=$A$1,'EIA Imports'!C2980,"")</f>
        <v/>
      </c>
      <c r="D2980">
        <f>IF('EIA Imports'!$E2980=$A$1,'EIA Imports'!D2980,"")</f>
        <v/>
      </c>
    </row>
    <row r="2981" spans="1:4">
      <c r="A2981">
        <f>IF('EIA Imports'!$E2981=$A$1,'EIA Imports'!A2981,"")</f>
        <v/>
      </c>
      <c r="C2981">
        <f>IF('EIA Imports'!$E2981=$A$1,'EIA Imports'!C2981,"")</f>
        <v/>
      </c>
      <c r="D2981">
        <f>IF('EIA Imports'!$E2981=$A$1,'EIA Imports'!D2981,"")</f>
        <v/>
      </c>
    </row>
    <row r="2982" spans="1:4">
      <c r="A2982">
        <f>IF('EIA Imports'!$E2982=$A$1,'EIA Imports'!A2982,"")</f>
        <v/>
      </c>
      <c r="C2982">
        <f>IF('EIA Imports'!$E2982=$A$1,'EIA Imports'!C2982,"")</f>
        <v/>
      </c>
      <c r="D2982">
        <f>IF('EIA Imports'!$E2982=$A$1,'EIA Imports'!D2982,"")</f>
        <v/>
      </c>
    </row>
    <row r="2983" spans="1:4">
      <c r="A2983">
        <f>IF('EIA Imports'!$E2983=$A$1,'EIA Imports'!A2983,"")</f>
        <v/>
      </c>
      <c r="C2983">
        <f>IF('EIA Imports'!$E2983=$A$1,'EIA Imports'!C2983,"")</f>
        <v/>
      </c>
      <c r="D2983">
        <f>IF('EIA Imports'!$E2983=$A$1,'EIA Imports'!D2983,"")</f>
        <v/>
      </c>
    </row>
    <row r="2984" spans="1:4">
      <c r="A2984">
        <f>IF('EIA Imports'!$E2984=$A$1,'EIA Imports'!A2984,"")</f>
        <v/>
      </c>
      <c r="C2984">
        <f>IF('EIA Imports'!$E2984=$A$1,'EIA Imports'!C2984,"")</f>
        <v/>
      </c>
      <c r="D2984">
        <f>IF('EIA Imports'!$E2984=$A$1,'EIA Imports'!D2984,"")</f>
        <v/>
      </c>
    </row>
    <row r="2985" spans="1:4">
      <c r="A2985">
        <f>IF('EIA Imports'!$E2985=$A$1,'EIA Imports'!A2985,"")</f>
        <v/>
      </c>
      <c r="C2985">
        <f>IF('EIA Imports'!$E2985=$A$1,'EIA Imports'!C2985,"")</f>
        <v/>
      </c>
      <c r="D2985">
        <f>IF('EIA Imports'!$E2985=$A$1,'EIA Imports'!D2985,"")</f>
        <v/>
      </c>
    </row>
    <row r="2986" spans="1:4">
      <c r="A2986">
        <f>IF('EIA Imports'!$E2986=$A$1,'EIA Imports'!A2986,"")</f>
        <v/>
      </c>
      <c r="C2986">
        <f>IF('EIA Imports'!$E2986=$A$1,'EIA Imports'!C2986,"")</f>
        <v/>
      </c>
      <c r="D2986">
        <f>IF('EIA Imports'!$E2986=$A$1,'EIA Imports'!D2986,"")</f>
        <v/>
      </c>
    </row>
    <row r="2987" spans="1:4">
      <c r="A2987">
        <f>IF('EIA Imports'!$E2987=$A$1,'EIA Imports'!A2987,"")</f>
        <v/>
      </c>
      <c r="C2987">
        <f>IF('EIA Imports'!$E2987=$A$1,'EIA Imports'!C2987,"")</f>
        <v/>
      </c>
      <c r="D2987">
        <f>IF('EIA Imports'!$E2987=$A$1,'EIA Imports'!D2987,"")</f>
        <v/>
      </c>
    </row>
    <row r="2988" spans="1:4">
      <c r="A2988">
        <f>IF('EIA Imports'!$E2988=$A$1,'EIA Imports'!A2988,"")</f>
        <v/>
      </c>
      <c r="C2988">
        <f>IF('EIA Imports'!$E2988=$A$1,'EIA Imports'!C2988,"")</f>
        <v/>
      </c>
      <c r="D2988">
        <f>IF('EIA Imports'!$E2988=$A$1,'EIA Imports'!D2988,"")</f>
        <v/>
      </c>
    </row>
    <row r="2989" spans="1:4">
      <c r="A2989">
        <f>IF('EIA Imports'!$E2989=$A$1,'EIA Imports'!A2989,"")</f>
        <v/>
      </c>
      <c r="C2989">
        <f>IF('EIA Imports'!$E2989=$A$1,'EIA Imports'!C2989,"")</f>
        <v/>
      </c>
      <c r="D2989">
        <f>IF('EIA Imports'!$E2989=$A$1,'EIA Imports'!D2989,"")</f>
        <v/>
      </c>
    </row>
    <row r="2990" spans="1:4">
      <c r="A2990">
        <f>IF('EIA Imports'!$E2990=$A$1,'EIA Imports'!A2990,"")</f>
        <v/>
      </c>
      <c r="C2990">
        <f>IF('EIA Imports'!$E2990=$A$1,'EIA Imports'!C2990,"")</f>
        <v/>
      </c>
      <c r="D2990">
        <f>IF('EIA Imports'!$E2990=$A$1,'EIA Imports'!D2990,"")</f>
        <v/>
      </c>
    </row>
    <row r="2991" spans="1:4">
      <c r="A2991">
        <f>IF('EIA Imports'!$E2991=$A$1,'EIA Imports'!A2991,"")</f>
        <v/>
      </c>
      <c r="C2991">
        <f>IF('EIA Imports'!$E2991=$A$1,'EIA Imports'!C2991,"")</f>
        <v/>
      </c>
      <c r="D2991">
        <f>IF('EIA Imports'!$E2991=$A$1,'EIA Imports'!D2991,"")</f>
        <v/>
      </c>
    </row>
    <row r="2992" spans="1:4">
      <c r="A2992">
        <f>IF('EIA Imports'!$E2992=$A$1,'EIA Imports'!A2992,"")</f>
        <v/>
      </c>
      <c r="C2992">
        <f>IF('EIA Imports'!$E2992=$A$1,'EIA Imports'!C2992,"")</f>
        <v/>
      </c>
      <c r="D2992">
        <f>IF('EIA Imports'!$E2992=$A$1,'EIA Imports'!D2992,"")</f>
        <v/>
      </c>
    </row>
    <row r="2993" spans="1:4">
      <c r="A2993">
        <f>IF('EIA Imports'!$E2993=$A$1,'EIA Imports'!A2993,"")</f>
        <v/>
      </c>
      <c r="C2993">
        <f>IF('EIA Imports'!$E2993=$A$1,'EIA Imports'!C2993,"")</f>
        <v/>
      </c>
      <c r="D2993">
        <f>IF('EIA Imports'!$E2993=$A$1,'EIA Imports'!D2993,"")</f>
        <v/>
      </c>
    </row>
    <row r="2994" spans="1:4">
      <c r="A2994">
        <f>IF('EIA Imports'!$E2994=$A$1,'EIA Imports'!A2994,"")</f>
        <v/>
      </c>
      <c r="C2994">
        <f>IF('EIA Imports'!$E2994=$A$1,'EIA Imports'!C2994,"")</f>
        <v/>
      </c>
      <c r="D2994">
        <f>IF('EIA Imports'!$E2994=$A$1,'EIA Imports'!D2994,"")</f>
        <v/>
      </c>
    </row>
    <row r="2995" spans="1:4">
      <c r="A2995">
        <f>IF('EIA Imports'!$E2995=$A$1,'EIA Imports'!A2995,"")</f>
        <v/>
      </c>
      <c r="C2995">
        <f>IF('EIA Imports'!$E2995=$A$1,'EIA Imports'!C2995,"")</f>
        <v/>
      </c>
      <c r="D2995">
        <f>IF('EIA Imports'!$E2995=$A$1,'EIA Imports'!D2995,"")</f>
        <v/>
      </c>
    </row>
    <row r="2996" spans="1:4">
      <c r="A2996">
        <f>IF('EIA Imports'!$E2996=$A$1,'EIA Imports'!A2996,"")</f>
        <v/>
      </c>
      <c r="C2996">
        <f>IF('EIA Imports'!$E2996=$A$1,'EIA Imports'!C2996,"")</f>
        <v/>
      </c>
      <c r="D2996">
        <f>IF('EIA Imports'!$E2996=$A$1,'EIA Imports'!D2996,"")</f>
        <v/>
      </c>
    </row>
    <row r="2997" spans="1:4">
      <c r="A2997">
        <f>IF('EIA Imports'!$E2997=$A$1,'EIA Imports'!A2997,"")</f>
        <v/>
      </c>
      <c r="C2997">
        <f>IF('EIA Imports'!$E2997=$A$1,'EIA Imports'!C2997,"")</f>
        <v/>
      </c>
      <c r="D2997">
        <f>IF('EIA Imports'!$E2997=$A$1,'EIA Imports'!D2997,"")</f>
        <v/>
      </c>
    </row>
    <row r="2998" spans="1:4">
      <c r="A2998">
        <f>IF('EIA Imports'!$E2998=$A$1,'EIA Imports'!A2998,"")</f>
        <v/>
      </c>
      <c r="C2998">
        <f>IF('EIA Imports'!$E2998=$A$1,'EIA Imports'!C2998,"")</f>
        <v/>
      </c>
      <c r="D2998">
        <f>IF('EIA Imports'!$E2998=$A$1,'EIA Imports'!D2998,"")</f>
        <v/>
      </c>
    </row>
    <row r="2999" spans="1:4">
      <c r="A2999">
        <f>IF('EIA Imports'!$E2999=$A$1,'EIA Imports'!A2999,"")</f>
        <v/>
      </c>
      <c r="C2999">
        <f>IF('EIA Imports'!$E2999=$A$1,'EIA Imports'!C2999,"")</f>
        <v/>
      </c>
      <c r="D2999">
        <f>IF('EIA Imports'!$E2999=$A$1,'EIA Imports'!D2999,"")</f>
        <v/>
      </c>
    </row>
    <row r="3000" spans="1:4">
      <c r="A3000">
        <f>IF('EIA Imports'!$E3000=$A$1,'EIA Imports'!A3000,"")</f>
        <v/>
      </c>
      <c r="C3000">
        <f>IF('EIA Imports'!$E3000=$A$1,'EIA Imports'!C3000,"")</f>
        <v/>
      </c>
      <c r="D3000">
        <f>IF('EIA Imports'!$E3000=$A$1,'EIA Imports'!D3000,"")</f>
        <v/>
      </c>
    </row>
    <row r="3001" spans="1:4">
      <c r="A3001">
        <f>IF('EIA Imports'!$E3001=$A$1,'EIA Imports'!A3001,"")</f>
        <v/>
      </c>
      <c r="C3001">
        <f>IF('EIA Imports'!$E3001=$A$1,'EIA Imports'!C3001,"")</f>
        <v/>
      </c>
      <c r="D3001">
        <f>IF('EIA Imports'!$E3001=$A$1,'EIA Imports'!D3001,"")</f>
        <v/>
      </c>
    </row>
    <row r="3002" spans="1:4">
      <c r="A3002">
        <f>IF('EIA Imports'!$E3002=$A$1,'EIA Imports'!A3002,"")</f>
        <v/>
      </c>
      <c r="C3002">
        <f>IF('EIA Imports'!$E3002=$A$1,'EIA Imports'!C3002,"")</f>
        <v/>
      </c>
      <c r="D3002">
        <f>IF('EIA Imports'!$E3002=$A$1,'EIA Imports'!D3002,"")</f>
        <v/>
      </c>
    </row>
    <row r="3003" spans="1:4">
      <c r="A3003">
        <f>IF('EIA Imports'!$E3003=$A$1,'EIA Imports'!A3003,"")</f>
        <v/>
      </c>
      <c r="C3003">
        <f>IF('EIA Imports'!$E3003=$A$1,'EIA Imports'!C3003,"")</f>
        <v/>
      </c>
      <c r="D3003">
        <f>IF('EIA Imports'!$E3003=$A$1,'EIA Imports'!D3003,"")</f>
        <v/>
      </c>
    </row>
    <row r="3004" spans="1:4">
      <c r="A3004">
        <f>IF('EIA Imports'!$E3004=$A$1,'EIA Imports'!A3004,"")</f>
        <v/>
      </c>
      <c r="C3004">
        <f>IF('EIA Imports'!$E3004=$A$1,'EIA Imports'!C3004,"")</f>
        <v/>
      </c>
      <c r="D3004">
        <f>IF('EIA Imports'!$E3004=$A$1,'EIA Imports'!D3004,"")</f>
        <v/>
      </c>
    </row>
    <row r="3005" spans="1:4">
      <c r="A3005">
        <f>IF('EIA Imports'!$E3005=$A$1,'EIA Imports'!A3005,"")</f>
        <v/>
      </c>
      <c r="C3005">
        <f>IF('EIA Imports'!$E3005=$A$1,'EIA Imports'!C3005,"")</f>
        <v/>
      </c>
      <c r="D3005">
        <f>IF('EIA Imports'!$E3005=$A$1,'EIA Imports'!D3005,"")</f>
        <v/>
      </c>
    </row>
    <row r="3006" spans="1:4">
      <c r="A3006">
        <f>IF('EIA Imports'!$E3006=$A$1,'EIA Imports'!A3006,"")</f>
        <v/>
      </c>
      <c r="C3006">
        <f>IF('EIA Imports'!$E3006=$A$1,'EIA Imports'!C3006,"")</f>
        <v/>
      </c>
      <c r="D3006">
        <f>IF('EIA Imports'!$E3006=$A$1,'EIA Imports'!D3006,"")</f>
        <v/>
      </c>
    </row>
    <row r="3007" spans="1:4">
      <c r="A3007">
        <f>IF('EIA Imports'!$E3007=$A$1,'EIA Imports'!A3007,"")</f>
        <v/>
      </c>
      <c r="C3007">
        <f>IF('EIA Imports'!$E3007=$A$1,'EIA Imports'!C3007,"")</f>
        <v/>
      </c>
      <c r="D3007">
        <f>IF('EIA Imports'!$E3007=$A$1,'EIA Imports'!D3007,"")</f>
        <v/>
      </c>
    </row>
    <row r="3008" spans="1:4">
      <c r="A3008">
        <f>IF('EIA Imports'!$E3008=$A$1,'EIA Imports'!A3008,"")</f>
        <v/>
      </c>
      <c r="C3008">
        <f>IF('EIA Imports'!$E3008=$A$1,'EIA Imports'!C3008,"")</f>
        <v/>
      </c>
      <c r="D3008">
        <f>IF('EIA Imports'!$E3008=$A$1,'EIA Imports'!D3008,"")</f>
        <v/>
      </c>
    </row>
    <row r="3009" spans="1:4">
      <c r="A3009">
        <f>IF('EIA Imports'!$E3009=$A$1,'EIA Imports'!A3009,"")</f>
        <v/>
      </c>
      <c r="C3009">
        <f>IF('EIA Imports'!$E3009=$A$1,'EIA Imports'!C3009,"")</f>
        <v/>
      </c>
      <c r="D3009">
        <f>IF('EIA Imports'!$E3009=$A$1,'EIA Imports'!D3009,"")</f>
        <v/>
      </c>
    </row>
    <row r="3010" spans="1:4">
      <c r="A3010">
        <f>IF('EIA Imports'!$E3010=$A$1,'EIA Imports'!A3010,"")</f>
        <v/>
      </c>
      <c r="C3010">
        <f>IF('EIA Imports'!$E3010=$A$1,'EIA Imports'!C3010,"")</f>
        <v/>
      </c>
      <c r="D3010">
        <f>IF('EIA Imports'!$E3010=$A$1,'EIA Imports'!D3010,"")</f>
        <v/>
      </c>
    </row>
    <row r="3011" spans="1:4">
      <c r="A3011">
        <f>IF('EIA Imports'!$E3011=$A$1,'EIA Imports'!A3011,"")</f>
        <v/>
      </c>
      <c r="C3011">
        <f>IF('EIA Imports'!$E3011=$A$1,'EIA Imports'!C3011,"")</f>
        <v/>
      </c>
      <c r="D3011">
        <f>IF('EIA Imports'!$E3011=$A$1,'EIA Imports'!D3011,"")</f>
        <v/>
      </c>
    </row>
    <row r="3012" spans="1:4">
      <c r="A3012">
        <f>IF('EIA Imports'!$E3012=$A$1,'EIA Imports'!A3012,"")</f>
        <v/>
      </c>
      <c r="C3012">
        <f>IF('EIA Imports'!$E3012=$A$1,'EIA Imports'!C3012,"")</f>
        <v/>
      </c>
      <c r="D3012">
        <f>IF('EIA Imports'!$E3012=$A$1,'EIA Imports'!D3012,"")</f>
        <v/>
      </c>
    </row>
    <row r="3013" spans="1:4">
      <c r="A3013">
        <f>IF('EIA Imports'!$E3013=$A$1,'EIA Imports'!A3013,"")</f>
        <v/>
      </c>
      <c r="C3013">
        <f>IF('EIA Imports'!$E3013=$A$1,'EIA Imports'!C3013,"")</f>
        <v/>
      </c>
      <c r="D3013">
        <f>IF('EIA Imports'!$E3013=$A$1,'EIA Imports'!D3013,"")</f>
        <v/>
      </c>
    </row>
    <row r="3014" spans="1:4">
      <c r="A3014">
        <f>IF('EIA Imports'!$E3014=$A$1,'EIA Imports'!A3014,"")</f>
        <v/>
      </c>
      <c r="C3014">
        <f>IF('EIA Imports'!$E3014=$A$1,'EIA Imports'!C3014,"")</f>
        <v/>
      </c>
      <c r="D3014">
        <f>IF('EIA Imports'!$E3014=$A$1,'EIA Imports'!D3014,"")</f>
        <v/>
      </c>
    </row>
    <row r="3015" spans="1:4">
      <c r="A3015">
        <f>IF('EIA Imports'!$E3015=$A$1,'EIA Imports'!A3015,"")</f>
        <v/>
      </c>
      <c r="C3015">
        <f>IF('EIA Imports'!$E3015=$A$1,'EIA Imports'!C3015,"")</f>
        <v/>
      </c>
      <c r="D3015">
        <f>IF('EIA Imports'!$E3015=$A$1,'EIA Imports'!D3015,"")</f>
        <v/>
      </c>
    </row>
    <row r="3016" spans="1:4">
      <c r="A3016">
        <f>IF('EIA Imports'!$E3016=$A$1,'EIA Imports'!A3016,"")</f>
        <v/>
      </c>
      <c r="C3016">
        <f>IF('EIA Imports'!$E3016=$A$1,'EIA Imports'!C3016,"")</f>
        <v/>
      </c>
      <c r="D3016">
        <f>IF('EIA Imports'!$E3016=$A$1,'EIA Imports'!D3016,"")</f>
        <v/>
      </c>
    </row>
    <row r="3017" spans="1:4">
      <c r="A3017">
        <f>IF('EIA Imports'!$E3017=$A$1,'EIA Imports'!A3017,"")</f>
        <v/>
      </c>
      <c r="C3017">
        <f>IF('EIA Imports'!$E3017=$A$1,'EIA Imports'!C3017,"")</f>
        <v/>
      </c>
      <c r="D3017">
        <f>IF('EIA Imports'!$E3017=$A$1,'EIA Imports'!D3017,"")</f>
        <v/>
      </c>
    </row>
    <row r="3018" spans="1:4">
      <c r="A3018">
        <f>IF('EIA Imports'!$E3018=$A$1,'EIA Imports'!A3018,"")</f>
        <v/>
      </c>
      <c r="C3018">
        <f>IF('EIA Imports'!$E3018=$A$1,'EIA Imports'!C3018,"")</f>
        <v/>
      </c>
      <c r="D3018">
        <f>IF('EIA Imports'!$E3018=$A$1,'EIA Imports'!D3018,"")</f>
        <v/>
      </c>
    </row>
    <row r="3019" spans="1:4">
      <c r="A3019">
        <f>IF('EIA Imports'!$E3019=$A$1,'EIA Imports'!A3019,"")</f>
        <v/>
      </c>
      <c r="C3019">
        <f>IF('EIA Imports'!$E3019=$A$1,'EIA Imports'!C3019,"")</f>
        <v/>
      </c>
      <c r="D3019">
        <f>IF('EIA Imports'!$E3019=$A$1,'EIA Imports'!D3019,"")</f>
        <v/>
      </c>
    </row>
    <row r="3020" spans="1:4">
      <c r="A3020">
        <f>IF('EIA Imports'!$E3020=$A$1,'EIA Imports'!A3020,"")</f>
        <v/>
      </c>
      <c r="C3020">
        <f>IF('EIA Imports'!$E3020=$A$1,'EIA Imports'!C3020,"")</f>
        <v/>
      </c>
      <c r="D3020">
        <f>IF('EIA Imports'!$E3020=$A$1,'EIA Imports'!D3020,"")</f>
        <v/>
      </c>
    </row>
    <row r="3021" spans="1:4">
      <c r="A3021">
        <f>IF('EIA Imports'!$E3021=$A$1,'EIA Imports'!A3021,"")</f>
        <v/>
      </c>
      <c r="C3021">
        <f>IF('EIA Imports'!$E3021=$A$1,'EIA Imports'!C3021,"")</f>
        <v/>
      </c>
      <c r="D3021">
        <f>IF('EIA Imports'!$E3021=$A$1,'EIA Imports'!D3021,"")</f>
        <v/>
      </c>
    </row>
    <row r="3022" spans="1:4">
      <c r="A3022">
        <f>IF('EIA Imports'!$E3022=$A$1,'EIA Imports'!A3022,"")</f>
        <v/>
      </c>
      <c r="C3022">
        <f>IF('EIA Imports'!$E3022=$A$1,'EIA Imports'!C3022,"")</f>
        <v/>
      </c>
      <c r="D3022">
        <f>IF('EIA Imports'!$E3022=$A$1,'EIA Imports'!D3022,"")</f>
        <v/>
      </c>
    </row>
    <row r="3023" spans="1:4">
      <c r="A3023">
        <f>IF('EIA Imports'!$E3023=$A$1,'EIA Imports'!A3023,"")</f>
        <v/>
      </c>
      <c r="C3023">
        <f>IF('EIA Imports'!$E3023=$A$1,'EIA Imports'!C3023,"")</f>
        <v/>
      </c>
      <c r="D3023">
        <f>IF('EIA Imports'!$E3023=$A$1,'EIA Imports'!D3023,"")</f>
        <v/>
      </c>
    </row>
    <row r="3024" spans="1:4">
      <c r="A3024">
        <f>IF('EIA Imports'!$E3024=$A$1,'EIA Imports'!A3024,"")</f>
        <v/>
      </c>
      <c r="C3024">
        <f>IF('EIA Imports'!$E3024=$A$1,'EIA Imports'!C3024,"")</f>
        <v/>
      </c>
      <c r="D3024">
        <f>IF('EIA Imports'!$E3024=$A$1,'EIA Imports'!D3024,"")</f>
        <v/>
      </c>
    </row>
    <row r="3025" spans="1:4">
      <c r="A3025">
        <f>IF('EIA Imports'!$E3025=$A$1,'EIA Imports'!A3025,"")</f>
        <v/>
      </c>
      <c r="C3025">
        <f>IF('EIA Imports'!$E3025=$A$1,'EIA Imports'!C3025,"")</f>
        <v/>
      </c>
      <c r="D3025">
        <f>IF('EIA Imports'!$E3025=$A$1,'EIA Imports'!D3025,"")</f>
        <v/>
      </c>
    </row>
    <row r="3026" spans="1:4">
      <c r="A3026">
        <f>IF('EIA Imports'!$E3026=$A$1,'EIA Imports'!A3026,"")</f>
        <v/>
      </c>
      <c r="C3026">
        <f>IF('EIA Imports'!$E3026=$A$1,'EIA Imports'!C3026,"")</f>
        <v/>
      </c>
      <c r="D3026">
        <f>IF('EIA Imports'!$E3026=$A$1,'EIA Imports'!D3026,"")</f>
        <v/>
      </c>
    </row>
    <row r="3027" spans="1:4">
      <c r="A3027">
        <f>IF('EIA Imports'!$E3027=$A$1,'EIA Imports'!A3027,"")</f>
        <v/>
      </c>
      <c r="C3027">
        <f>IF('EIA Imports'!$E3027=$A$1,'EIA Imports'!C3027,"")</f>
        <v/>
      </c>
      <c r="D3027">
        <f>IF('EIA Imports'!$E3027=$A$1,'EIA Imports'!D3027,"")</f>
        <v/>
      </c>
    </row>
    <row r="3028" spans="1:4">
      <c r="A3028">
        <f>IF('EIA Imports'!$E3028=$A$1,'EIA Imports'!A3028,"")</f>
        <v/>
      </c>
      <c r="C3028">
        <f>IF('EIA Imports'!$E3028=$A$1,'EIA Imports'!C3028,"")</f>
        <v/>
      </c>
      <c r="D3028">
        <f>IF('EIA Imports'!$E3028=$A$1,'EIA Imports'!D3028,"")</f>
        <v/>
      </c>
    </row>
    <row r="3029" spans="1:4">
      <c r="A3029">
        <f>IF('EIA Imports'!$E3029=$A$1,'EIA Imports'!A3029,"")</f>
        <v/>
      </c>
      <c r="C3029">
        <f>IF('EIA Imports'!$E3029=$A$1,'EIA Imports'!C3029,"")</f>
        <v/>
      </c>
      <c r="D3029">
        <f>IF('EIA Imports'!$E3029=$A$1,'EIA Imports'!D3029,"")</f>
        <v/>
      </c>
    </row>
    <row r="3030" spans="1:4">
      <c r="A3030">
        <f>IF('EIA Imports'!$E3030=$A$1,'EIA Imports'!A3030,"")</f>
        <v/>
      </c>
      <c r="C3030">
        <f>IF('EIA Imports'!$E3030=$A$1,'EIA Imports'!C3030,"")</f>
        <v/>
      </c>
      <c r="D3030">
        <f>IF('EIA Imports'!$E3030=$A$1,'EIA Imports'!D3030,"")</f>
        <v/>
      </c>
    </row>
    <row r="3031" spans="1:4">
      <c r="A3031">
        <f>IF('EIA Imports'!$E3031=$A$1,'EIA Imports'!A3031,"")</f>
        <v/>
      </c>
      <c r="C3031">
        <f>IF('EIA Imports'!$E3031=$A$1,'EIA Imports'!C3031,"")</f>
        <v/>
      </c>
      <c r="D3031">
        <f>IF('EIA Imports'!$E3031=$A$1,'EIA Imports'!D3031,"")</f>
        <v/>
      </c>
    </row>
    <row r="3032" spans="1:4">
      <c r="A3032">
        <f>IF('EIA Imports'!$E3032=$A$1,'EIA Imports'!A3032,"")</f>
        <v/>
      </c>
      <c r="C3032">
        <f>IF('EIA Imports'!$E3032=$A$1,'EIA Imports'!C3032,"")</f>
        <v/>
      </c>
      <c r="D3032">
        <f>IF('EIA Imports'!$E3032=$A$1,'EIA Imports'!D3032,"")</f>
        <v/>
      </c>
    </row>
    <row r="3033" spans="1:4">
      <c r="A3033">
        <f>IF('EIA Imports'!$E3033=$A$1,'EIA Imports'!A3033,"")</f>
        <v/>
      </c>
      <c r="C3033">
        <f>IF('EIA Imports'!$E3033=$A$1,'EIA Imports'!C3033,"")</f>
        <v/>
      </c>
      <c r="D3033">
        <f>IF('EIA Imports'!$E3033=$A$1,'EIA Imports'!D3033,"")</f>
        <v/>
      </c>
    </row>
    <row r="3034" spans="1:4">
      <c r="A3034">
        <f>IF('EIA Imports'!$E3034=$A$1,'EIA Imports'!A3034,"")</f>
        <v/>
      </c>
      <c r="C3034">
        <f>IF('EIA Imports'!$E3034=$A$1,'EIA Imports'!C3034,"")</f>
        <v/>
      </c>
      <c r="D3034">
        <f>IF('EIA Imports'!$E3034=$A$1,'EIA Imports'!D3034,"")</f>
        <v/>
      </c>
    </row>
    <row r="3035" spans="1:4">
      <c r="A3035">
        <f>IF('EIA Imports'!$E3035=$A$1,'EIA Imports'!A3035,"")</f>
        <v/>
      </c>
      <c r="C3035">
        <f>IF('EIA Imports'!$E3035=$A$1,'EIA Imports'!C3035,"")</f>
        <v/>
      </c>
      <c r="D3035">
        <f>IF('EIA Imports'!$E3035=$A$1,'EIA Imports'!D3035,"")</f>
        <v/>
      </c>
    </row>
    <row r="3036" spans="1:4">
      <c r="A3036">
        <f>IF('EIA Imports'!$E3036=$A$1,'EIA Imports'!A3036,"")</f>
        <v/>
      </c>
      <c r="C3036">
        <f>IF('EIA Imports'!$E3036=$A$1,'EIA Imports'!C3036,"")</f>
        <v/>
      </c>
      <c r="D3036">
        <f>IF('EIA Imports'!$E3036=$A$1,'EIA Imports'!D3036,"")</f>
        <v/>
      </c>
    </row>
    <row r="3037" spans="1:4">
      <c r="A3037">
        <f>IF('EIA Imports'!$E3037=$A$1,'EIA Imports'!A3037,"")</f>
        <v/>
      </c>
      <c r="C3037">
        <f>IF('EIA Imports'!$E3037=$A$1,'EIA Imports'!C3037,"")</f>
        <v/>
      </c>
      <c r="D3037">
        <f>IF('EIA Imports'!$E3037=$A$1,'EIA Imports'!D3037,"")</f>
        <v/>
      </c>
    </row>
    <row r="3038" spans="1:4">
      <c r="A3038">
        <f>IF('EIA Imports'!$E3038=$A$1,'EIA Imports'!A3038,"")</f>
        <v/>
      </c>
      <c r="C3038">
        <f>IF('EIA Imports'!$E3038=$A$1,'EIA Imports'!C3038,"")</f>
        <v/>
      </c>
      <c r="D3038">
        <f>IF('EIA Imports'!$E3038=$A$1,'EIA Imports'!D3038,"")</f>
        <v/>
      </c>
    </row>
    <row r="3039" spans="1:4">
      <c r="A3039">
        <f>IF('EIA Imports'!$E3039=$A$1,'EIA Imports'!A3039,"")</f>
        <v/>
      </c>
      <c r="C3039">
        <f>IF('EIA Imports'!$E3039=$A$1,'EIA Imports'!C3039,"")</f>
        <v/>
      </c>
      <c r="D3039">
        <f>IF('EIA Imports'!$E3039=$A$1,'EIA Imports'!D3039,"")</f>
        <v/>
      </c>
    </row>
    <row r="3040" spans="1:4">
      <c r="A3040">
        <f>IF('EIA Imports'!$E3040=$A$1,'EIA Imports'!A3040,"")</f>
        <v/>
      </c>
      <c r="C3040">
        <f>IF('EIA Imports'!$E3040=$A$1,'EIA Imports'!C3040,"")</f>
        <v/>
      </c>
      <c r="D3040">
        <f>IF('EIA Imports'!$E3040=$A$1,'EIA Imports'!D3040,"")</f>
        <v/>
      </c>
    </row>
    <row r="3041" spans="1:4">
      <c r="A3041">
        <f>IF('EIA Imports'!$E3041=$A$1,'EIA Imports'!A3041,"")</f>
        <v/>
      </c>
      <c r="C3041">
        <f>IF('EIA Imports'!$E3041=$A$1,'EIA Imports'!C3041,"")</f>
        <v/>
      </c>
      <c r="D3041">
        <f>IF('EIA Imports'!$E3041=$A$1,'EIA Imports'!D3041,"")</f>
        <v/>
      </c>
    </row>
    <row r="3042" spans="1:4">
      <c r="A3042">
        <f>IF('EIA Imports'!$E3042=$A$1,'EIA Imports'!A3042,"")</f>
        <v/>
      </c>
      <c r="C3042">
        <f>IF('EIA Imports'!$E3042=$A$1,'EIA Imports'!C3042,"")</f>
        <v/>
      </c>
      <c r="D3042">
        <f>IF('EIA Imports'!$E3042=$A$1,'EIA Imports'!D3042,"")</f>
        <v/>
      </c>
    </row>
    <row r="3043" spans="1:4">
      <c r="A3043">
        <f>IF('EIA Imports'!$E3043=$A$1,'EIA Imports'!A3043,"")</f>
        <v/>
      </c>
      <c r="C3043">
        <f>IF('EIA Imports'!$E3043=$A$1,'EIA Imports'!C3043,"")</f>
        <v/>
      </c>
      <c r="D3043">
        <f>IF('EIA Imports'!$E3043=$A$1,'EIA Imports'!D3043,"")</f>
        <v/>
      </c>
    </row>
    <row r="3044" spans="1:4">
      <c r="A3044">
        <f>IF('EIA Imports'!$E3044=$A$1,'EIA Imports'!A3044,"")</f>
        <v/>
      </c>
      <c r="C3044">
        <f>IF('EIA Imports'!$E3044=$A$1,'EIA Imports'!C3044,"")</f>
        <v/>
      </c>
      <c r="D3044">
        <f>IF('EIA Imports'!$E3044=$A$1,'EIA Imports'!D3044,"")</f>
        <v/>
      </c>
    </row>
    <row r="3045" spans="1:4">
      <c r="A3045">
        <f>IF('EIA Imports'!$E3045=$A$1,'EIA Imports'!A3045,"")</f>
        <v/>
      </c>
      <c r="C3045">
        <f>IF('EIA Imports'!$E3045=$A$1,'EIA Imports'!C3045,"")</f>
        <v/>
      </c>
      <c r="D3045">
        <f>IF('EIA Imports'!$E3045=$A$1,'EIA Imports'!D3045,"")</f>
        <v/>
      </c>
    </row>
    <row r="3046" spans="1:4">
      <c r="A3046">
        <f>IF('EIA Imports'!$E3046=$A$1,'EIA Imports'!A3046,"")</f>
        <v/>
      </c>
      <c r="C3046">
        <f>IF('EIA Imports'!$E3046=$A$1,'EIA Imports'!C3046,"")</f>
        <v/>
      </c>
      <c r="D3046">
        <f>IF('EIA Imports'!$E3046=$A$1,'EIA Imports'!D3046,"")</f>
        <v/>
      </c>
    </row>
    <row r="3047" spans="1:4">
      <c r="A3047">
        <f>IF('EIA Imports'!$E3047=$A$1,'EIA Imports'!A3047,"")</f>
        <v/>
      </c>
      <c r="C3047">
        <f>IF('EIA Imports'!$E3047=$A$1,'EIA Imports'!C3047,"")</f>
        <v/>
      </c>
      <c r="D3047">
        <f>IF('EIA Imports'!$E3047=$A$1,'EIA Imports'!D3047,"")</f>
        <v/>
      </c>
    </row>
    <row r="3048" spans="1:4">
      <c r="A3048">
        <f>IF('EIA Imports'!$E3048=$A$1,'EIA Imports'!A3048,"")</f>
        <v/>
      </c>
      <c r="C3048">
        <f>IF('EIA Imports'!$E3048=$A$1,'EIA Imports'!C3048,"")</f>
        <v/>
      </c>
      <c r="D3048">
        <f>IF('EIA Imports'!$E3048=$A$1,'EIA Imports'!D3048,"")</f>
        <v/>
      </c>
    </row>
    <row r="3049" spans="1:4">
      <c r="A3049">
        <f>IF('EIA Imports'!$E3049=$A$1,'EIA Imports'!A3049,"")</f>
        <v/>
      </c>
      <c r="C3049">
        <f>IF('EIA Imports'!$E3049=$A$1,'EIA Imports'!C3049,"")</f>
        <v/>
      </c>
      <c r="D3049">
        <f>IF('EIA Imports'!$E3049=$A$1,'EIA Imports'!D3049,"")</f>
        <v/>
      </c>
    </row>
    <row r="3050" spans="1:4">
      <c r="A3050">
        <f>IF('EIA Imports'!$E3050=$A$1,'EIA Imports'!A3050,"")</f>
        <v/>
      </c>
      <c r="C3050">
        <f>IF('EIA Imports'!$E3050=$A$1,'EIA Imports'!C3050,"")</f>
        <v/>
      </c>
      <c r="D3050">
        <f>IF('EIA Imports'!$E3050=$A$1,'EIA Imports'!D3050,"")</f>
        <v/>
      </c>
    </row>
    <row r="3051" spans="1:4">
      <c r="A3051">
        <f>IF('EIA Imports'!$E3051=$A$1,'EIA Imports'!A3051,"")</f>
        <v/>
      </c>
      <c r="C3051">
        <f>IF('EIA Imports'!$E3051=$A$1,'EIA Imports'!C3051,"")</f>
        <v/>
      </c>
      <c r="D3051">
        <f>IF('EIA Imports'!$E3051=$A$1,'EIA Imports'!D3051,"")</f>
        <v/>
      </c>
    </row>
    <row r="3052" spans="1:4">
      <c r="A3052">
        <f>IF('EIA Imports'!$E3052=$A$1,'EIA Imports'!A3052,"")</f>
        <v/>
      </c>
      <c r="C3052">
        <f>IF('EIA Imports'!$E3052=$A$1,'EIA Imports'!C3052,"")</f>
        <v/>
      </c>
      <c r="D3052">
        <f>IF('EIA Imports'!$E3052=$A$1,'EIA Imports'!D3052,"")</f>
        <v/>
      </c>
    </row>
    <row r="3053" spans="1:4">
      <c r="A3053">
        <f>IF('EIA Imports'!$E3053=$A$1,'EIA Imports'!A3053,"")</f>
        <v/>
      </c>
      <c r="C3053">
        <f>IF('EIA Imports'!$E3053=$A$1,'EIA Imports'!C3053,"")</f>
        <v/>
      </c>
      <c r="D3053">
        <f>IF('EIA Imports'!$E3053=$A$1,'EIA Imports'!D3053,"")</f>
        <v/>
      </c>
    </row>
    <row r="3054" spans="1:4">
      <c r="A3054">
        <f>IF('EIA Imports'!$E3054=$A$1,'EIA Imports'!A3054,"")</f>
        <v/>
      </c>
      <c r="C3054">
        <f>IF('EIA Imports'!$E3054=$A$1,'EIA Imports'!C3054,"")</f>
        <v/>
      </c>
      <c r="D3054">
        <f>IF('EIA Imports'!$E3054=$A$1,'EIA Imports'!D3054,"")</f>
        <v/>
      </c>
    </row>
    <row r="3055" spans="1:4">
      <c r="A3055">
        <f>IF('EIA Imports'!$E3055=$A$1,'EIA Imports'!A3055,"")</f>
        <v/>
      </c>
      <c r="C3055">
        <f>IF('EIA Imports'!$E3055=$A$1,'EIA Imports'!C3055,"")</f>
        <v/>
      </c>
      <c r="D3055">
        <f>IF('EIA Imports'!$E3055=$A$1,'EIA Imports'!D3055,"")</f>
        <v/>
      </c>
    </row>
    <row r="3056" spans="1:4">
      <c r="A3056">
        <f>IF('EIA Imports'!$E3056=$A$1,'EIA Imports'!A3056,"")</f>
        <v/>
      </c>
      <c r="C3056">
        <f>IF('EIA Imports'!$E3056=$A$1,'EIA Imports'!C3056,"")</f>
        <v/>
      </c>
      <c r="D3056">
        <f>IF('EIA Imports'!$E3056=$A$1,'EIA Imports'!D3056,"")</f>
        <v/>
      </c>
    </row>
    <row r="3057" spans="1:4">
      <c r="A3057">
        <f>IF('EIA Imports'!$E3057=$A$1,'EIA Imports'!A3057,"")</f>
        <v/>
      </c>
      <c r="C3057">
        <f>IF('EIA Imports'!$E3057=$A$1,'EIA Imports'!C3057,"")</f>
        <v/>
      </c>
      <c r="D3057">
        <f>IF('EIA Imports'!$E3057=$A$1,'EIA Imports'!D3057,"")</f>
        <v/>
      </c>
    </row>
    <row r="3058" spans="1:4">
      <c r="A3058">
        <f>IF('EIA Imports'!$E3058=$A$1,'EIA Imports'!A3058,"")</f>
        <v/>
      </c>
      <c r="C3058">
        <f>IF('EIA Imports'!$E3058=$A$1,'EIA Imports'!C3058,"")</f>
        <v/>
      </c>
      <c r="D3058">
        <f>IF('EIA Imports'!$E3058=$A$1,'EIA Imports'!D3058,"")</f>
        <v/>
      </c>
    </row>
    <row r="3059" spans="1:4">
      <c r="A3059">
        <f>IF('EIA Imports'!$E3059=$A$1,'EIA Imports'!A3059,"")</f>
        <v/>
      </c>
      <c r="C3059">
        <f>IF('EIA Imports'!$E3059=$A$1,'EIA Imports'!C3059,"")</f>
        <v/>
      </c>
      <c r="D3059">
        <f>IF('EIA Imports'!$E3059=$A$1,'EIA Imports'!D3059,"")</f>
        <v/>
      </c>
    </row>
    <row r="3060" spans="1:4">
      <c r="A3060">
        <f>IF('EIA Imports'!$E3060=$A$1,'EIA Imports'!A3060,"")</f>
        <v/>
      </c>
      <c r="C3060">
        <f>IF('EIA Imports'!$E3060=$A$1,'EIA Imports'!C3060,"")</f>
        <v/>
      </c>
      <c r="D3060">
        <f>IF('EIA Imports'!$E3060=$A$1,'EIA Imports'!D3060,"")</f>
        <v/>
      </c>
    </row>
    <row r="3061" spans="1:4">
      <c r="A3061">
        <f>IF('EIA Imports'!$E3061=$A$1,'EIA Imports'!A3061,"")</f>
        <v/>
      </c>
      <c r="C3061">
        <f>IF('EIA Imports'!$E3061=$A$1,'EIA Imports'!C3061,"")</f>
        <v/>
      </c>
      <c r="D3061">
        <f>IF('EIA Imports'!$E3061=$A$1,'EIA Imports'!D3061,"")</f>
        <v/>
      </c>
    </row>
    <row r="3062" spans="1:4">
      <c r="A3062">
        <f>IF('EIA Imports'!$E3062=$A$1,'EIA Imports'!A3062,"")</f>
        <v/>
      </c>
      <c r="C3062">
        <f>IF('EIA Imports'!$E3062=$A$1,'EIA Imports'!C3062,"")</f>
        <v/>
      </c>
      <c r="D3062">
        <f>IF('EIA Imports'!$E3062=$A$1,'EIA Imports'!D3062,"")</f>
        <v/>
      </c>
    </row>
    <row r="3063" spans="1:4">
      <c r="A3063">
        <f>IF('EIA Imports'!$E3063=$A$1,'EIA Imports'!A3063,"")</f>
        <v/>
      </c>
      <c r="C3063">
        <f>IF('EIA Imports'!$E3063=$A$1,'EIA Imports'!C3063,"")</f>
        <v/>
      </c>
      <c r="D3063">
        <f>IF('EIA Imports'!$E3063=$A$1,'EIA Imports'!D3063,"")</f>
        <v/>
      </c>
    </row>
    <row r="3064" spans="1:4">
      <c r="A3064">
        <f>IF('EIA Imports'!$E3064=$A$1,'EIA Imports'!A3064,"")</f>
        <v/>
      </c>
      <c r="C3064">
        <f>IF('EIA Imports'!$E3064=$A$1,'EIA Imports'!C3064,"")</f>
        <v/>
      </c>
      <c r="D3064">
        <f>IF('EIA Imports'!$E3064=$A$1,'EIA Imports'!D3064,"")</f>
        <v/>
      </c>
    </row>
    <row r="3065" spans="1:4">
      <c r="A3065">
        <f>IF('EIA Imports'!$E3065=$A$1,'EIA Imports'!A3065,"")</f>
        <v/>
      </c>
      <c r="C3065">
        <f>IF('EIA Imports'!$E3065=$A$1,'EIA Imports'!C3065,"")</f>
        <v/>
      </c>
      <c r="D3065">
        <f>IF('EIA Imports'!$E3065=$A$1,'EIA Imports'!D3065,"")</f>
        <v/>
      </c>
    </row>
    <row r="3066" spans="1:4">
      <c r="A3066">
        <f>IF('EIA Imports'!$E3066=$A$1,'EIA Imports'!A3066,"")</f>
        <v/>
      </c>
      <c r="C3066">
        <f>IF('EIA Imports'!$E3066=$A$1,'EIA Imports'!C3066,"")</f>
        <v/>
      </c>
      <c r="D3066">
        <f>IF('EIA Imports'!$E3066=$A$1,'EIA Imports'!D3066,"")</f>
        <v/>
      </c>
    </row>
    <row r="3067" spans="1:4">
      <c r="A3067">
        <f>IF('EIA Imports'!$E3067=$A$1,'EIA Imports'!A3067,"")</f>
        <v/>
      </c>
      <c r="C3067">
        <f>IF('EIA Imports'!$E3067=$A$1,'EIA Imports'!C3067,"")</f>
        <v/>
      </c>
      <c r="D3067">
        <f>IF('EIA Imports'!$E3067=$A$1,'EIA Imports'!D3067,"")</f>
        <v/>
      </c>
    </row>
    <row r="3068" spans="1:4">
      <c r="A3068">
        <f>IF('EIA Imports'!$E3068=$A$1,'EIA Imports'!A3068,"")</f>
        <v/>
      </c>
      <c r="C3068">
        <f>IF('EIA Imports'!$E3068=$A$1,'EIA Imports'!C3068,"")</f>
        <v/>
      </c>
      <c r="D3068">
        <f>IF('EIA Imports'!$E3068=$A$1,'EIA Imports'!D3068,"")</f>
        <v/>
      </c>
    </row>
    <row r="3069" spans="1:4">
      <c r="A3069">
        <f>IF('EIA Imports'!$E3069=$A$1,'EIA Imports'!A3069,"")</f>
        <v/>
      </c>
      <c r="C3069">
        <f>IF('EIA Imports'!$E3069=$A$1,'EIA Imports'!C3069,"")</f>
        <v/>
      </c>
      <c r="D3069">
        <f>IF('EIA Imports'!$E3069=$A$1,'EIA Imports'!D3069,"")</f>
        <v/>
      </c>
    </row>
    <row r="3070" spans="1:4">
      <c r="A3070">
        <f>IF('EIA Imports'!$E3070=$A$1,'EIA Imports'!A3070,"")</f>
        <v/>
      </c>
      <c r="C3070">
        <f>IF('EIA Imports'!$E3070=$A$1,'EIA Imports'!C3070,"")</f>
        <v/>
      </c>
      <c r="D3070">
        <f>IF('EIA Imports'!$E3070=$A$1,'EIA Imports'!D3070,"")</f>
        <v/>
      </c>
    </row>
    <row r="3071" spans="1:4">
      <c r="A3071">
        <f>IF('EIA Imports'!$E3071=$A$1,'EIA Imports'!A3071,"")</f>
        <v/>
      </c>
      <c r="C3071">
        <f>IF('EIA Imports'!$E3071=$A$1,'EIA Imports'!C3071,"")</f>
        <v/>
      </c>
      <c r="D3071">
        <f>IF('EIA Imports'!$E3071=$A$1,'EIA Imports'!D3071,"")</f>
        <v/>
      </c>
    </row>
    <row r="3072" spans="1:4">
      <c r="A3072">
        <f>IF('EIA Imports'!$E3072=$A$1,'EIA Imports'!A3072,"")</f>
        <v/>
      </c>
      <c r="C3072">
        <f>IF('EIA Imports'!$E3072=$A$1,'EIA Imports'!C3072,"")</f>
        <v/>
      </c>
      <c r="D3072">
        <f>IF('EIA Imports'!$E3072=$A$1,'EIA Imports'!D3072,"")</f>
        <v/>
      </c>
    </row>
    <row r="3073" spans="1:4">
      <c r="A3073">
        <f>IF('EIA Imports'!$E3073=$A$1,'EIA Imports'!A3073,"")</f>
        <v/>
      </c>
      <c r="C3073">
        <f>IF('EIA Imports'!$E3073=$A$1,'EIA Imports'!C3073,"")</f>
        <v/>
      </c>
      <c r="D3073">
        <f>IF('EIA Imports'!$E3073=$A$1,'EIA Imports'!D3073,"")</f>
        <v/>
      </c>
    </row>
    <row r="3074" spans="1:4">
      <c r="A3074">
        <f>IF('EIA Imports'!$E3074=$A$1,'EIA Imports'!A3074,"")</f>
        <v/>
      </c>
      <c r="C3074">
        <f>IF('EIA Imports'!$E3074=$A$1,'EIA Imports'!C3074,"")</f>
        <v/>
      </c>
      <c r="D3074">
        <f>IF('EIA Imports'!$E3074=$A$1,'EIA Imports'!D3074,"")</f>
        <v/>
      </c>
    </row>
    <row r="3075" spans="1:4">
      <c r="A3075">
        <f>IF('EIA Imports'!$E3075=$A$1,'EIA Imports'!A3075,"")</f>
        <v/>
      </c>
      <c r="C3075">
        <f>IF('EIA Imports'!$E3075=$A$1,'EIA Imports'!C3075,"")</f>
        <v/>
      </c>
      <c r="D3075">
        <f>IF('EIA Imports'!$E3075=$A$1,'EIA Imports'!D3075,"")</f>
        <v/>
      </c>
    </row>
    <row r="3076" spans="1:4">
      <c r="A3076">
        <f>IF('EIA Imports'!$E3076=$A$1,'EIA Imports'!A3076,"")</f>
        <v/>
      </c>
      <c r="C3076">
        <f>IF('EIA Imports'!$E3076=$A$1,'EIA Imports'!C3076,"")</f>
        <v/>
      </c>
      <c r="D3076">
        <f>IF('EIA Imports'!$E3076=$A$1,'EIA Imports'!D3076,"")</f>
        <v/>
      </c>
    </row>
    <row r="3077" spans="1:4">
      <c r="A3077">
        <f>IF('EIA Imports'!$E3077=$A$1,'EIA Imports'!A3077,"")</f>
        <v/>
      </c>
      <c r="C3077">
        <f>IF('EIA Imports'!$E3077=$A$1,'EIA Imports'!C3077,"")</f>
        <v/>
      </c>
      <c r="D3077">
        <f>IF('EIA Imports'!$E3077=$A$1,'EIA Imports'!D3077,"")</f>
        <v/>
      </c>
    </row>
    <row r="3078" spans="1:4">
      <c r="A3078">
        <f>IF('EIA Imports'!$E3078=$A$1,'EIA Imports'!A3078,"")</f>
        <v/>
      </c>
      <c r="C3078">
        <f>IF('EIA Imports'!$E3078=$A$1,'EIA Imports'!C3078,"")</f>
        <v/>
      </c>
      <c r="D3078">
        <f>IF('EIA Imports'!$E3078=$A$1,'EIA Imports'!D3078,"")</f>
        <v/>
      </c>
    </row>
    <row r="3079" spans="1:4">
      <c r="A3079">
        <f>IF('EIA Imports'!$E3079=$A$1,'EIA Imports'!A3079,"")</f>
        <v/>
      </c>
      <c r="C3079">
        <f>IF('EIA Imports'!$E3079=$A$1,'EIA Imports'!C3079,"")</f>
        <v/>
      </c>
      <c r="D3079">
        <f>IF('EIA Imports'!$E3079=$A$1,'EIA Imports'!D3079,"")</f>
        <v/>
      </c>
    </row>
    <row r="3080" spans="1:4">
      <c r="A3080">
        <f>IF('EIA Imports'!$E3080=$A$1,'EIA Imports'!A3080,"")</f>
        <v/>
      </c>
      <c r="C3080">
        <f>IF('EIA Imports'!$E3080=$A$1,'EIA Imports'!C3080,"")</f>
        <v/>
      </c>
      <c r="D3080">
        <f>IF('EIA Imports'!$E3080=$A$1,'EIA Imports'!D3080,"")</f>
        <v/>
      </c>
    </row>
    <row r="3081" spans="1:4">
      <c r="A3081">
        <f>IF('EIA Imports'!$E3081=$A$1,'EIA Imports'!A3081,"")</f>
        <v/>
      </c>
      <c r="C3081">
        <f>IF('EIA Imports'!$E3081=$A$1,'EIA Imports'!C3081,"")</f>
        <v/>
      </c>
      <c r="D3081">
        <f>IF('EIA Imports'!$E3081=$A$1,'EIA Imports'!D3081,"")</f>
        <v/>
      </c>
    </row>
    <row r="3082" spans="1:4">
      <c r="A3082">
        <f>IF('EIA Imports'!$E3082=$A$1,'EIA Imports'!A3082,"")</f>
        <v/>
      </c>
      <c r="C3082">
        <f>IF('EIA Imports'!$E3082=$A$1,'EIA Imports'!C3082,"")</f>
        <v/>
      </c>
      <c r="D3082">
        <f>IF('EIA Imports'!$E3082=$A$1,'EIA Imports'!D3082,"")</f>
        <v/>
      </c>
    </row>
    <row r="3083" spans="1:4">
      <c r="A3083">
        <f>IF('EIA Imports'!$E3083=$A$1,'EIA Imports'!A3083,"")</f>
        <v/>
      </c>
      <c r="C3083">
        <f>IF('EIA Imports'!$E3083=$A$1,'EIA Imports'!C3083,"")</f>
        <v/>
      </c>
      <c r="D3083">
        <f>IF('EIA Imports'!$E3083=$A$1,'EIA Imports'!D3083,"")</f>
        <v/>
      </c>
    </row>
    <row r="3084" spans="1:4">
      <c r="A3084">
        <f>IF('EIA Imports'!$E3084=$A$1,'EIA Imports'!A3084,"")</f>
        <v/>
      </c>
      <c r="C3084">
        <f>IF('EIA Imports'!$E3084=$A$1,'EIA Imports'!C3084,"")</f>
        <v/>
      </c>
      <c r="D3084">
        <f>IF('EIA Imports'!$E3084=$A$1,'EIA Imports'!D3084,"")</f>
        <v/>
      </c>
    </row>
    <row r="3085" spans="1:4">
      <c r="A3085">
        <f>IF('EIA Imports'!$E3085=$A$1,'EIA Imports'!A3085,"")</f>
        <v/>
      </c>
      <c r="C3085">
        <f>IF('EIA Imports'!$E3085=$A$1,'EIA Imports'!C3085,"")</f>
        <v/>
      </c>
      <c r="D3085">
        <f>IF('EIA Imports'!$E3085=$A$1,'EIA Imports'!D3085,"")</f>
        <v/>
      </c>
    </row>
    <row r="3086" spans="1:4">
      <c r="A3086">
        <f>IF('EIA Imports'!$E3086=$A$1,'EIA Imports'!A3086,"")</f>
        <v/>
      </c>
      <c r="C3086">
        <f>IF('EIA Imports'!$E3086=$A$1,'EIA Imports'!C3086,"")</f>
        <v/>
      </c>
      <c r="D3086">
        <f>IF('EIA Imports'!$E3086=$A$1,'EIA Imports'!D3086,"")</f>
        <v/>
      </c>
    </row>
    <row r="3087" spans="1:4">
      <c r="A3087">
        <f>IF('EIA Imports'!$E3087=$A$1,'EIA Imports'!A3087,"")</f>
        <v/>
      </c>
      <c r="C3087">
        <f>IF('EIA Imports'!$E3087=$A$1,'EIA Imports'!C3087,"")</f>
        <v/>
      </c>
      <c r="D3087">
        <f>IF('EIA Imports'!$E3087=$A$1,'EIA Imports'!D3087,"")</f>
        <v/>
      </c>
    </row>
    <row r="3088" spans="1:4">
      <c r="A3088">
        <f>IF('EIA Imports'!$E3088=$A$1,'EIA Imports'!A3088,"")</f>
        <v/>
      </c>
      <c r="C3088">
        <f>IF('EIA Imports'!$E3088=$A$1,'EIA Imports'!C3088,"")</f>
        <v/>
      </c>
      <c r="D3088">
        <f>IF('EIA Imports'!$E3088=$A$1,'EIA Imports'!D3088,"")</f>
        <v/>
      </c>
    </row>
    <row r="3089" spans="1:4">
      <c r="A3089">
        <f>IF('EIA Imports'!$E3089=$A$1,'EIA Imports'!A3089,"")</f>
        <v/>
      </c>
      <c r="C3089">
        <f>IF('EIA Imports'!$E3089=$A$1,'EIA Imports'!C3089,"")</f>
        <v/>
      </c>
      <c r="D3089">
        <f>IF('EIA Imports'!$E3089=$A$1,'EIA Imports'!D3089,"")</f>
        <v/>
      </c>
    </row>
    <row r="3090" spans="1:4">
      <c r="A3090">
        <f>IF('EIA Imports'!$E3090=$A$1,'EIA Imports'!A3090,"")</f>
        <v/>
      </c>
      <c r="C3090">
        <f>IF('EIA Imports'!$E3090=$A$1,'EIA Imports'!C3090,"")</f>
        <v/>
      </c>
      <c r="D3090">
        <f>IF('EIA Imports'!$E3090=$A$1,'EIA Imports'!D3090,"")</f>
        <v/>
      </c>
    </row>
    <row r="3091" spans="1:4">
      <c r="A3091">
        <f>IF('EIA Imports'!$E3091=$A$1,'EIA Imports'!A3091,"")</f>
        <v/>
      </c>
      <c r="C3091">
        <f>IF('EIA Imports'!$E3091=$A$1,'EIA Imports'!C3091,"")</f>
        <v/>
      </c>
      <c r="D3091">
        <f>IF('EIA Imports'!$E3091=$A$1,'EIA Imports'!D3091,"")</f>
        <v/>
      </c>
    </row>
    <row r="3092" spans="1:4">
      <c r="A3092">
        <f>IF('EIA Imports'!$E3092=$A$1,'EIA Imports'!A3092,"")</f>
        <v/>
      </c>
      <c r="C3092">
        <f>IF('EIA Imports'!$E3092=$A$1,'EIA Imports'!C3092,"")</f>
        <v/>
      </c>
      <c r="D3092">
        <f>IF('EIA Imports'!$E3092=$A$1,'EIA Imports'!D3092,"")</f>
        <v/>
      </c>
    </row>
    <row r="3093" spans="1:4">
      <c r="A3093">
        <f>IF('EIA Imports'!$E3093=$A$1,'EIA Imports'!A3093,"")</f>
        <v/>
      </c>
      <c r="C3093">
        <f>IF('EIA Imports'!$E3093=$A$1,'EIA Imports'!C3093,"")</f>
        <v/>
      </c>
      <c r="D3093">
        <f>IF('EIA Imports'!$E3093=$A$1,'EIA Imports'!D3093,"")</f>
        <v/>
      </c>
    </row>
    <row r="3094" spans="1:4">
      <c r="A3094">
        <f>IF('EIA Imports'!$E3094=$A$1,'EIA Imports'!A3094,"")</f>
        <v/>
      </c>
      <c r="C3094">
        <f>IF('EIA Imports'!$E3094=$A$1,'EIA Imports'!C3094,"")</f>
        <v/>
      </c>
      <c r="D3094">
        <f>IF('EIA Imports'!$E3094=$A$1,'EIA Imports'!D3094,"")</f>
        <v/>
      </c>
    </row>
    <row r="3095" spans="1:4">
      <c r="A3095">
        <f>IF('EIA Imports'!$E3095=$A$1,'EIA Imports'!A3095,"")</f>
        <v/>
      </c>
      <c r="C3095">
        <f>IF('EIA Imports'!$E3095=$A$1,'EIA Imports'!C3095,"")</f>
        <v/>
      </c>
      <c r="D3095">
        <f>IF('EIA Imports'!$E3095=$A$1,'EIA Imports'!D3095,"")</f>
        <v/>
      </c>
    </row>
    <row r="3096" spans="1:4">
      <c r="A3096">
        <f>IF('EIA Imports'!$E3096=$A$1,'EIA Imports'!A3096,"")</f>
        <v/>
      </c>
      <c r="C3096">
        <f>IF('EIA Imports'!$E3096=$A$1,'EIA Imports'!C3096,"")</f>
        <v/>
      </c>
      <c r="D3096">
        <f>IF('EIA Imports'!$E3096=$A$1,'EIA Imports'!D3096,"")</f>
        <v/>
      </c>
    </row>
    <row r="3097" spans="1:4">
      <c r="A3097">
        <f>IF('EIA Imports'!$E3097=$A$1,'EIA Imports'!A3097,"")</f>
        <v/>
      </c>
      <c r="C3097">
        <f>IF('EIA Imports'!$E3097=$A$1,'EIA Imports'!C3097,"")</f>
        <v/>
      </c>
      <c r="D3097">
        <f>IF('EIA Imports'!$E3097=$A$1,'EIA Imports'!D3097,"")</f>
        <v/>
      </c>
    </row>
    <row r="3098" spans="1:4">
      <c r="A3098">
        <f>IF('EIA Imports'!$E3098=$A$1,'EIA Imports'!A3098,"")</f>
        <v/>
      </c>
      <c r="C3098">
        <f>IF('EIA Imports'!$E3098=$A$1,'EIA Imports'!C3098,"")</f>
        <v/>
      </c>
      <c r="D3098">
        <f>IF('EIA Imports'!$E3098=$A$1,'EIA Imports'!D3098,"")</f>
        <v/>
      </c>
    </row>
    <row r="3099" spans="1:4">
      <c r="A3099">
        <f>IF('EIA Imports'!$E3099=$A$1,'EIA Imports'!A3099,"")</f>
        <v/>
      </c>
      <c r="C3099">
        <f>IF('EIA Imports'!$E3099=$A$1,'EIA Imports'!C3099,"")</f>
        <v/>
      </c>
      <c r="D3099">
        <f>IF('EIA Imports'!$E3099=$A$1,'EIA Imports'!D3099,"")</f>
        <v/>
      </c>
    </row>
    <row r="3100" spans="1:4">
      <c r="A3100">
        <f>IF('EIA Imports'!$E3100=$A$1,'EIA Imports'!A3100,"")</f>
        <v/>
      </c>
      <c r="C3100">
        <f>IF('EIA Imports'!$E3100=$A$1,'EIA Imports'!C3100,"")</f>
        <v/>
      </c>
      <c r="D3100">
        <f>IF('EIA Imports'!$E3100=$A$1,'EIA Imports'!D3100,"")</f>
        <v/>
      </c>
    </row>
    <row r="3101" spans="1:4">
      <c r="A3101">
        <f>IF('EIA Imports'!$E3101=$A$1,'EIA Imports'!A3101,"")</f>
        <v/>
      </c>
      <c r="C3101">
        <f>IF('EIA Imports'!$E3101=$A$1,'EIA Imports'!C3101,"")</f>
        <v/>
      </c>
      <c r="D3101">
        <f>IF('EIA Imports'!$E3101=$A$1,'EIA Imports'!D3101,"")</f>
        <v/>
      </c>
    </row>
    <row r="3102" spans="1:4">
      <c r="A3102">
        <f>IF('EIA Imports'!$E3102=$A$1,'EIA Imports'!A3102,"")</f>
        <v/>
      </c>
      <c r="C3102">
        <f>IF('EIA Imports'!$E3102=$A$1,'EIA Imports'!C3102,"")</f>
        <v/>
      </c>
      <c r="D3102">
        <f>IF('EIA Imports'!$E3102=$A$1,'EIA Imports'!D3102,"")</f>
        <v/>
      </c>
    </row>
    <row r="3103" spans="1:4">
      <c r="A3103">
        <f>IF('EIA Imports'!$E3103=$A$1,'EIA Imports'!A3103,"")</f>
        <v/>
      </c>
      <c r="C3103">
        <f>IF('EIA Imports'!$E3103=$A$1,'EIA Imports'!C3103,"")</f>
        <v/>
      </c>
      <c r="D3103">
        <f>IF('EIA Imports'!$E3103=$A$1,'EIA Imports'!D3103,"")</f>
        <v/>
      </c>
    </row>
    <row r="3104" spans="1:4">
      <c r="A3104">
        <f>IF('EIA Imports'!$E3104=$A$1,'EIA Imports'!A3104,"")</f>
        <v/>
      </c>
      <c r="C3104">
        <f>IF('EIA Imports'!$E3104=$A$1,'EIA Imports'!C3104,"")</f>
        <v/>
      </c>
      <c r="D3104">
        <f>IF('EIA Imports'!$E3104=$A$1,'EIA Imports'!D3104,"")</f>
        <v/>
      </c>
    </row>
    <row r="3105" spans="1:4">
      <c r="A3105">
        <f>IF('EIA Imports'!$E3105=$A$1,'EIA Imports'!A3105,"")</f>
        <v/>
      </c>
      <c r="C3105">
        <f>IF('EIA Imports'!$E3105=$A$1,'EIA Imports'!C3105,"")</f>
        <v/>
      </c>
      <c r="D3105">
        <f>IF('EIA Imports'!$E3105=$A$1,'EIA Imports'!D3105,"")</f>
        <v/>
      </c>
    </row>
    <row r="3106" spans="1:4">
      <c r="A3106">
        <f>IF('EIA Imports'!$E3106=$A$1,'EIA Imports'!A3106,"")</f>
        <v/>
      </c>
      <c r="C3106">
        <f>IF('EIA Imports'!$E3106=$A$1,'EIA Imports'!C3106,"")</f>
        <v/>
      </c>
      <c r="D3106">
        <f>IF('EIA Imports'!$E3106=$A$1,'EIA Imports'!D3106,"")</f>
        <v/>
      </c>
    </row>
    <row r="3107" spans="1:4">
      <c r="A3107">
        <f>IF('EIA Imports'!$E3107=$A$1,'EIA Imports'!A3107,"")</f>
        <v/>
      </c>
      <c r="C3107">
        <f>IF('EIA Imports'!$E3107=$A$1,'EIA Imports'!C3107,"")</f>
        <v/>
      </c>
      <c r="D3107">
        <f>IF('EIA Imports'!$E3107=$A$1,'EIA Imports'!D3107,"")</f>
        <v/>
      </c>
    </row>
    <row r="3108" spans="1:4">
      <c r="A3108">
        <f>IF('EIA Imports'!$E3108=$A$1,'EIA Imports'!A3108,"")</f>
        <v/>
      </c>
      <c r="C3108">
        <f>IF('EIA Imports'!$E3108=$A$1,'EIA Imports'!C3108,"")</f>
        <v/>
      </c>
      <c r="D3108">
        <f>IF('EIA Imports'!$E3108=$A$1,'EIA Imports'!D3108,"")</f>
        <v/>
      </c>
    </row>
    <row r="3109" spans="1:4">
      <c r="A3109">
        <f>IF('EIA Imports'!$E3109=$A$1,'EIA Imports'!A3109,"")</f>
        <v/>
      </c>
      <c r="C3109">
        <f>IF('EIA Imports'!$E3109=$A$1,'EIA Imports'!C3109,"")</f>
        <v/>
      </c>
      <c r="D3109">
        <f>IF('EIA Imports'!$E3109=$A$1,'EIA Imports'!D3109,"")</f>
        <v/>
      </c>
    </row>
    <row r="3110" spans="1:4">
      <c r="A3110">
        <f>IF('EIA Imports'!$E3110=$A$1,'EIA Imports'!A3110,"")</f>
        <v/>
      </c>
      <c r="C3110">
        <f>IF('EIA Imports'!$E3110=$A$1,'EIA Imports'!C3110,"")</f>
        <v/>
      </c>
      <c r="D3110">
        <f>IF('EIA Imports'!$E3110=$A$1,'EIA Imports'!D3110,"")</f>
        <v/>
      </c>
    </row>
    <row r="3111" spans="1:4">
      <c r="A3111">
        <f>IF('EIA Imports'!$E3111=$A$1,'EIA Imports'!A3111,"")</f>
        <v/>
      </c>
      <c r="C3111">
        <f>IF('EIA Imports'!$E3111=$A$1,'EIA Imports'!C3111,"")</f>
        <v/>
      </c>
      <c r="D3111">
        <f>IF('EIA Imports'!$E3111=$A$1,'EIA Imports'!D3111,"")</f>
        <v/>
      </c>
    </row>
    <row r="3112" spans="1:4">
      <c r="A3112">
        <f>IF('EIA Imports'!$E3112=$A$1,'EIA Imports'!A3112,"")</f>
        <v/>
      </c>
      <c r="C3112">
        <f>IF('EIA Imports'!$E3112=$A$1,'EIA Imports'!C3112,"")</f>
        <v/>
      </c>
      <c r="D3112">
        <f>IF('EIA Imports'!$E3112=$A$1,'EIA Imports'!D3112,"")</f>
        <v/>
      </c>
    </row>
    <row r="3113" spans="1:4">
      <c r="A3113">
        <f>IF('EIA Imports'!$E3113=$A$1,'EIA Imports'!A3113,"")</f>
        <v/>
      </c>
      <c r="C3113">
        <f>IF('EIA Imports'!$E3113=$A$1,'EIA Imports'!C3113,"")</f>
        <v/>
      </c>
      <c r="D3113">
        <f>IF('EIA Imports'!$E3113=$A$1,'EIA Imports'!D3113,"")</f>
        <v/>
      </c>
    </row>
    <row r="3114" spans="1:4">
      <c r="A3114">
        <f>IF('EIA Imports'!$E3114=$A$1,'EIA Imports'!A3114,"")</f>
        <v/>
      </c>
      <c r="C3114">
        <f>IF('EIA Imports'!$E3114=$A$1,'EIA Imports'!C3114,"")</f>
        <v/>
      </c>
      <c r="D3114">
        <f>IF('EIA Imports'!$E3114=$A$1,'EIA Imports'!D3114,"")</f>
        <v/>
      </c>
    </row>
    <row r="3115" spans="1:4">
      <c r="A3115">
        <f>IF('EIA Imports'!$E3115=$A$1,'EIA Imports'!A3115,"")</f>
        <v/>
      </c>
      <c r="C3115">
        <f>IF('EIA Imports'!$E3115=$A$1,'EIA Imports'!C3115,"")</f>
        <v/>
      </c>
      <c r="D3115">
        <f>IF('EIA Imports'!$E3115=$A$1,'EIA Imports'!D3115,"")</f>
        <v/>
      </c>
    </row>
    <row r="3116" spans="1:4">
      <c r="A3116">
        <f>IF('EIA Imports'!$E3116=$A$1,'EIA Imports'!A3116,"")</f>
        <v/>
      </c>
      <c r="C3116">
        <f>IF('EIA Imports'!$E3116=$A$1,'EIA Imports'!C3116,"")</f>
        <v/>
      </c>
      <c r="D3116">
        <f>IF('EIA Imports'!$E3116=$A$1,'EIA Imports'!D3116,"")</f>
        <v/>
      </c>
    </row>
    <row r="3117" spans="1:4">
      <c r="A3117">
        <f>IF('EIA Imports'!$E3117=$A$1,'EIA Imports'!A3117,"")</f>
        <v/>
      </c>
      <c r="C3117">
        <f>IF('EIA Imports'!$E3117=$A$1,'EIA Imports'!C3117,"")</f>
        <v/>
      </c>
      <c r="D3117">
        <f>IF('EIA Imports'!$E3117=$A$1,'EIA Imports'!D3117,"")</f>
        <v/>
      </c>
    </row>
    <row r="3118" spans="1:4">
      <c r="A3118">
        <f>IF('EIA Imports'!$E3118=$A$1,'EIA Imports'!A3118,"")</f>
        <v/>
      </c>
      <c r="C3118">
        <f>IF('EIA Imports'!$E3118=$A$1,'EIA Imports'!C3118,"")</f>
        <v/>
      </c>
      <c r="D3118">
        <f>IF('EIA Imports'!$E3118=$A$1,'EIA Imports'!D3118,"")</f>
        <v/>
      </c>
    </row>
    <row r="3119" spans="1:4">
      <c r="A3119">
        <f>IF('EIA Imports'!$E3119=$A$1,'EIA Imports'!A3119,"")</f>
        <v/>
      </c>
      <c r="C3119">
        <f>IF('EIA Imports'!$E3119=$A$1,'EIA Imports'!C3119,"")</f>
        <v/>
      </c>
      <c r="D3119">
        <f>IF('EIA Imports'!$E3119=$A$1,'EIA Imports'!D3119,"")</f>
        <v/>
      </c>
    </row>
    <row r="3120" spans="1:4">
      <c r="A3120">
        <f>IF('EIA Imports'!$E3120=$A$1,'EIA Imports'!A3120,"")</f>
        <v/>
      </c>
      <c r="C3120">
        <f>IF('EIA Imports'!$E3120=$A$1,'EIA Imports'!C3120,"")</f>
        <v/>
      </c>
      <c r="D3120">
        <f>IF('EIA Imports'!$E3120=$A$1,'EIA Imports'!D3120,"")</f>
        <v/>
      </c>
    </row>
    <row r="3121" spans="1:4">
      <c r="A3121">
        <f>IF('EIA Imports'!$E3121=$A$1,'EIA Imports'!A3121,"")</f>
        <v/>
      </c>
      <c r="C3121">
        <f>IF('EIA Imports'!$E3121=$A$1,'EIA Imports'!C3121,"")</f>
        <v/>
      </c>
      <c r="D3121">
        <f>IF('EIA Imports'!$E3121=$A$1,'EIA Imports'!D3121,"")</f>
        <v/>
      </c>
    </row>
    <row r="3122" spans="1:4">
      <c r="A3122">
        <f>IF('EIA Imports'!$E3122=$A$1,'EIA Imports'!A3122,"")</f>
        <v/>
      </c>
      <c r="C3122">
        <f>IF('EIA Imports'!$E3122=$A$1,'EIA Imports'!C3122,"")</f>
        <v/>
      </c>
      <c r="D3122">
        <f>IF('EIA Imports'!$E3122=$A$1,'EIA Imports'!D3122,"")</f>
        <v/>
      </c>
    </row>
    <row r="3123" spans="1:4">
      <c r="A3123">
        <f>IF('EIA Imports'!$E3123=$A$1,'EIA Imports'!A3123,"")</f>
        <v/>
      </c>
      <c r="C3123">
        <f>IF('EIA Imports'!$E3123=$A$1,'EIA Imports'!C3123,"")</f>
        <v/>
      </c>
      <c r="D3123">
        <f>IF('EIA Imports'!$E3123=$A$1,'EIA Imports'!D3123,"")</f>
        <v/>
      </c>
    </row>
    <row r="3124" spans="1:4">
      <c r="A3124">
        <f>IF('EIA Imports'!$E3124=$A$1,'EIA Imports'!A3124,"")</f>
        <v/>
      </c>
      <c r="C3124">
        <f>IF('EIA Imports'!$E3124=$A$1,'EIA Imports'!C3124,"")</f>
        <v/>
      </c>
      <c r="D3124">
        <f>IF('EIA Imports'!$E3124=$A$1,'EIA Imports'!D3124,"")</f>
        <v/>
      </c>
    </row>
    <row r="3125" spans="1:4">
      <c r="A3125">
        <f>IF('EIA Imports'!$E3125=$A$1,'EIA Imports'!A3125,"")</f>
        <v/>
      </c>
      <c r="C3125">
        <f>IF('EIA Imports'!$E3125=$A$1,'EIA Imports'!C3125,"")</f>
        <v/>
      </c>
      <c r="D3125">
        <f>IF('EIA Imports'!$E3125=$A$1,'EIA Imports'!D3125,"")</f>
        <v/>
      </c>
    </row>
    <row r="3126" spans="1:4">
      <c r="A3126">
        <f>IF('EIA Imports'!$E3126=$A$1,'EIA Imports'!A3126,"")</f>
        <v/>
      </c>
      <c r="C3126">
        <f>IF('EIA Imports'!$E3126=$A$1,'EIA Imports'!C3126,"")</f>
        <v/>
      </c>
      <c r="D3126">
        <f>IF('EIA Imports'!$E3126=$A$1,'EIA Imports'!D3126,"")</f>
        <v/>
      </c>
    </row>
    <row r="3127" spans="1:4">
      <c r="A3127">
        <f>IF('EIA Imports'!$E3127=$A$1,'EIA Imports'!A3127,"")</f>
        <v/>
      </c>
      <c r="C3127">
        <f>IF('EIA Imports'!$E3127=$A$1,'EIA Imports'!C3127,"")</f>
        <v/>
      </c>
      <c r="D3127">
        <f>IF('EIA Imports'!$E3127=$A$1,'EIA Imports'!D3127,"")</f>
        <v/>
      </c>
    </row>
    <row r="3128" spans="1:4">
      <c r="A3128">
        <f>IF('EIA Imports'!$E3128=$A$1,'EIA Imports'!A3128,"")</f>
        <v/>
      </c>
      <c r="C3128">
        <f>IF('EIA Imports'!$E3128=$A$1,'EIA Imports'!C3128,"")</f>
        <v/>
      </c>
      <c r="D3128">
        <f>IF('EIA Imports'!$E3128=$A$1,'EIA Imports'!D3128,"")</f>
        <v/>
      </c>
    </row>
    <row r="3129" spans="1:4">
      <c r="A3129">
        <f>IF('EIA Imports'!$E3129=$A$1,'EIA Imports'!A3129,"")</f>
        <v/>
      </c>
      <c r="C3129">
        <f>IF('EIA Imports'!$E3129=$A$1,'EIA Imports'!C3129,"")</f>
        <v/>
      </c>
      <c r="D3129">
        <f>IF('EIA Imports'!$E3129=$A$1,'EIA Imports'!D3129,"")</f>
        <v/>
      </c>
    </row>
    <row r="3130" spans="1:4">
      <c r="A3130">
        <f>IF('EIA Imports'!$E3130=$A$1,'EIA Imports'!A3130,"")</f>
        <v/>
      </c>
      <c r="C3130">
        <f>IF('EIA Imports'!$E3130=$A$1,'EIA Imports'!C3130,"")</f>
        <v/>
      </c>
      <c r="D3130">
        <f>IF('EIA Imports'!$E3130=$A$1,'EIA Imports'!D3130,"")</f>
        <v/>
      </c>
    </row>
    <row r="3131" spans="1:4">
      <c r="A3131">
        <f>IF('EIA Imports'!$E3131=$A$1,'EIA Imports'!A3131,"")</f>
        <v/>
      </c>
      <c r="C3131">
        <f>IF('EIA Imports'!$E3131=$A$1,'EIA Imports'!C3131,"")</f>
        <v/>
      </c>
      <c r="D3131">
        <f>IF('EIA Imports'!$E3131=$A$1,'EIA Imports'!D3131,"")</f>
        <v/>
      </c>
    </row>
    <row r="3132" spans="1:4">
      <c r="A3132">
        <f>IF('EIA Imports'!$E3132=$A$1,'EIA Imports'!A3132,"")</f>
        <v/>
      </c>
      <c r="C3132">
        <f>IF('EIA Imports'!$E3132=$A$1,'EIA Imports'!C3132,"")</f>
        <v/>
      </c>
      <c r="D3132">
        <f>IF('EIA Imports'!$E3132=$A$1,'EIA Imports'!D3132,"")</f>
        <v/>
      </c>
    </row>
    <row r="3133" spans="1:4">
      <c r="A3133">
        <f>IF('EIA Imports'!$E3133=$A$1,'EIA Imports'!A3133,"")</f>
        <v/>
      </c>
      <c r="C3133">
        <f>IF('EIA Imports'!$E3133=$A$1,'EIA Imports'!C3133,"")</f>
        <v/>
      </c>
      <c r="D3133">
        <f>IF('EIA Imports'!$E3133=$A$1,'EIA Imports'!D3133,"")</f>
        <v/>
      </c>
    </row>
    <row r="3134" spans="1:4">
      <c r="A3134">
        <f>IF('EIA Imports'!$E3134=$A$1,'EIA Imports'!A3134,"")</f>
        <v/>
      </c>
      <c r="C3134">
        <f>IF('EIA Imports'!$E3134=$A$1,'EIA Imports'!C3134,"")</f>
        <v/>
      </c>
      <c r="D3134">
        <f>IF('EIA Imports'!$E3134=$A$1,'EIA Imports'!D3134,"")</f>
        <v/>
      </c>
    </row>
    <row r="3135" spans="1:4">
      <c r="A3135">
        <f>IF('EIA Imports'!$E3135=$A$1,'EIA Imports'!A3135,"")</f>
        <v/>
      </c>
      <c r="C3135">
        <f>IF('EIA Imports'!$E3135=$A$1,'EIA Imports'!C3135,"")</f>
        <v/>
      </c>
      <c r="D3135">
        <f>IF('EIA Imports'!$E3135=$A$1,'EIA Imports'!D3135,"")</f>
        <v/>
      </c>
    </row>
    <row r="3136" spans="1:4">
      <c r="A3136">
        <f>IF('EIA Imports'!$E3136=$A$1,'EIA Imports'!A3136,"")</f>
        <v/>
      </c>
      <c r="C3136">
        <f>IF('EIA Imports'!$E3136=$A$1,'EIA Imports'!C3136,"")</f>
        <v/>
      </c>
      <c r="D3136">
        <f>IF('EIA Imports'!$E3136=$A$1,'EIA Imports'!D3136,"")</f>
        <v/>
      </c>
    </row>
    <row r="3137" spans="1:4">
      <c r="A3137">
        <f>IF('EIA Imports'!$E3137=$A$1,'EIA Imports'!A3137,"")</f>
        <v/>
      </c>
      <c r="C3137">
        <f>IF('EIA Imports'!$E3137=$A$1,'EIA Imports'!C3137,"")</f>
        <v/>
      </c>
      <c r="D3137">
        <f>IF('EIA Imports'!$E3137=$A$1,'EIA Imports'!D3137,"")</f>
        <v/>
      </c>
    </row>
    <row r="3138" spans="1:4">
      <c r="A3138">
        <f>IF('EIA Imports'!$E3138=$A$1,'EIA Imports'!A3138,"")</f>
        <v/>
      </c>
      <c r="C3138">
        <f>IF('EIA Imports'!$E3138=$A$1,'EIA Imports'!C3138,"")</f>
        <v/>
      </c>
      <c r="D3138">
        <f>IF('EIA Imports'!$E3138=$A$1,'EIA Imports'!D3138,"")</f>
        <v/>
      </c>
    </row>
    <row r="3139" spans="1:4">
      <c r="A3139">
        <f>IF('EIA Imports'!$E3139=$A$1,'EIA Imports'!A3139,"")</f>
        <v/>
      </c>
      <c r="C3139">
        <f>IF('EIA Imports'!$E3139=$A$1,'EIA Imports'!C3139,"")</f>
        <v/>
      </c>
      <c r="D3139">
        <f>IF('EIA Imports'!$E3139=$A$1,'EIA Imports'!D3139,"")</f>
        <v/>
      </c>
    </row>
    <row r="3140" spans="1:4">
      <c r="A3140">
        <f>IF('EIA Imports'!$E3140=$A$1,'EIA Imports'!A3140,"")</f>
        <v/>
      </c>
      <c r="C3140">
        <f>IF('EIA Imports'!$E3140=$A$1,'EIA Imports'!C3140,"")</f>
        <v/>
      </c>
      <c r="D3140">
        <f>IF('EIA Imports'!$E3140=$A$1,'EIA Imports'!D3140,"")</f>
        <v/>
      </c>
    </row>
    <row r="3141" spans="1:4">
      <c r="A3141">
        <f>IF('EIA Imports'!$E3141=$A$1,'EIA Imports'!A3141,"")</f>
        <v/>
      </c>
      <c r="C3141">
        <f>IF('EIA Imports'!$E3141=$A$1,'EIA Imports'!C3141,"")</f>
        <v/>
      </c>
      <c r="D3141">
        <f>IF('EIA Imports'!$E3141=$A$1,'EIA Imports'!D3141,"")</f>
        <v/>
      </c>
    </row>
    <row r="3142" spans="1:4">
      <c r="A3142">
        <f>IF('EIA Imports'!$E3142=$A$1,'EIA Imports'!A3142,"")</f>
        <v/>
      </c>
      <c r="C3142">
        <f>IF('EIA Imports'!$E3142=$A$1,'EIA Imports'!C3142,"")</f>
        <v/>
      </c>
      <c r="D3142">
        <f>IF('EIA Imports'!$E3142=$A$1,'EIA Imports'!D3142,"")</f>
        <v/>
      </c>
    </row>
    <row r="3143" spans="1:4">
      <c r="A3143">
        <f>IF('EIA Imports'!$E3143=$A$1,'EIA Imports'!A3143,"")</f>
        <v/>
      </c>
      <c r="C3143">
        <f>IF('EIA Imports'!$E3143=$A$1,'EIA Imports'!C3143,"")</f>
        <v/>
      </c>
      <c r="D3143">
        <f>IF('EIA Imports'!$E3143=$A$1,'EIA Imports'!D3143,"")</f>
        <v/>
      </c>
    </row>
    <row r="3144" spans="1:4">
      <c r="A3144">
        <f>IF('EIA Imports'!$E3144=$A$1,'EIA Imports'!A3144,"")</f>
        <v/>
      </c>
      <c r="C3144">
        <f>IF('EIA Imports'!$E3144=$A$1,'EIA Imports'!C3144,"")</f>
        <v/>
      </c>
      <c r="D3144">
        <f>IF('EIA Imports'!$E3144=$A$1,'EIA Imports'!D3144,"")</f>
        <v/>
      </c>
    </row>
    <row r="3145" spans="1:4">
      <c r="A3145">
        <f>IF('EIA Imports'!$E3145=$A$1,'EIA Imports'!A3145,"")</f>
        <v/>
      </c>
      <c r="C3145">
        <f>IF('EIA Imports'!$E3145=$A$1,'EIA Imports'!C3145,"")</f>
        <v/>
      </c>
      <c r="D3145">
        <f>IF('EIA Imports'!$E3145=$A$1,'EIA Imports'!D3145,"")</f>
        <v/>
      </c>
    </row>
    <row r="3146" spans="1:4">
      <c r="A3146">
        <f>IF('EIA Imports'!$E3146=$A$1,'EIA Imports'!A3146,"")</f>
        <v/>
      </c>
      <c r="C3146">
        <f>IF('EIA Imports'!$E3146=$A$1,'EIA Imports'!C3146,"")</f>
        <v/>
      </c>
      <c r="D3146">
        <f>IF('EIA Imports'!$E3146=$A$1,'EIA Imports'!D3146,"")</f>
        <v/>
      </c>
    </row>
    <row r="3147" spans="1:4">
      <c r="A3147">
        <f>IF('EIA Imports'!$E3147=$A$1,'EIA Imports'!A3147,"")</f>
        <v/>
      </c>
      <c r="C3147">
        <f>IF('EIA Imports'!$E3147=$A$1,'EIA Imports'!C3147,"")</f>
        <v/>
      </c>
      <c r="D3147">
        <f>IF('EIA Imports'!$E3147=$A$1,'EIA Imports'!D3147,"")</f>
        <v/>
      </c>
    </row>
    <row r="3148" spans="1:4">
      <c r="A3148">
        <f>IF('EIA Imports'!$E3148=$A$1,'EIA Imports'!A3148,"")</f>
        <v/>
      </c>
      <c r="C3148">
        <f>IF('EIA Imports'!$E3148=$A$1,'EIA Imports'!C3148,"")</f>
        <v/>
      </c>
      <c r="D3148">
        <f>IF('EIA Imports'!$E3148=$A$1,'EIA Imports'!D3148,"")</f>
        <v/>
      </c>
    </row>
    <row r="3149" spans="1:4">
      <c r="A3149">
        <f>IF('EIA Imports'!$E3149=$A$1,'EIA Imports'!A3149,"")</f>
        <v/>
      </c>
      <c r="C3149">
        <f>IF('EIA Imports'!$E3149=$A$1,'EIA Imports'!C3149,"")</f>
        <v/>
      </c>
      <c r="D3149">
        <f>IF('EIA Imports'!$E3149=$A$1,'EIA Imports'!D3149,"")</f>
        <v/>
      </c>
    </row>
    <row r="3150" spans="1:4">
      <c r="A3150">
        <f>IF('EIA Imports'!$E3150=$A$1,'EIA Imports'!A3150,"")</f>
        <v/>
      </c>
      <c r="C3150">
        <f>IF('EIA Imports'!$E3150=$A$1,'EIA Imports'!C3150,"")</f>
        <v/>
      </c>
      <c r="D3150">
        <f>IF('EIA Imports'!$E3150=$A$1,'EIA Imports'!D3150,"")</f>
        <v/>
      </c>
    </row>
    <row r="3151" spans="1:4">
      <c r="A3151">
        <f>IF('EIA Imports'!$E3151=$A$1,'EIA Imports'!A3151,"")</f>
        <v/>
      </c>
      <c r="C3151">
        <f>IF('EIA Imports'!$E3151=$A$1,'EIA Imports'!C3151,"")</f>
        <v/>
      </c>
      <c r="D3151">
        <f>IF('EIA Imports'!$E3151=$A$1,'EIA Imports'!D3151,"")</f>
        <v/>
      </c>
    </row>
    <row r="3152" spans="1:4">
      <c r="A3152">
        <f>IF('EIA Imports'!$E3152=$A$1,'EIA Imports'!A3152,"")</f>
        <v/>
      </c>
      <c r="C3152">
        <f>IF('EIA Imports'!$E3152=$A$1,'EIA Imports'!C3152,"")</f>
        <v/>
      </c>
      <c r="D3152">
        <f>IF('EIA Imports'!$E3152=$A$1,'EIA Imports'!D3152,"")</f>
        <v/>
      </c>
    </row>
    <row r="3153" spans="1:4">
      <c r="A3153">
        <f>IF('EIA Imports'!$E3153=$A$1,'EIA Imports'!A3153,"")</f>
        <v/>
      </c>
      <c r="C3153">
        <f>IF('EIA Imports'!$E3153=$A$1,'EIA Imports'!C3153,"")</f>
        <v/>
      </c>
      <c r="D3153">
        <f>IF('EIA Imports'!$E3153=$A$1,'EIA Imports'!D3153,"")</f>
        <v/>
      </c>
    </row>
    <row r="3154" spans="1:4">
      <c r="A3154">
        <f>IF('EIA Imports'!$E3154=$A$1,'EIA Imports'!A3154,"")</f>
        <v/>
      </c>
      <c r="C3154">
        <f>IF('EIA Imports'!$E3154=$A$1,'EIA Imports'!C3154,"")</f>
        <v/>
      </c>
      <c r="D3154">
        <f>IF('EIA Imports'!$E3154=$A$1,'EIA Imports'!D3154,"")</f>
        <v/>
      </c>
    </row>
    <row r="3155" spans="1:4">
      <c r="A3155">
        <f>IF('EIA Imports'!$E3155=$A$1,'EIA Imports'!A3155,"")</f>
        <v/>
      </c>
      <c r="C3155">
        <f>IF('EIA Imports'!$E3155=$A$1,'EIA Imports'!C3155,"")</f>
        <v/>
      </c>
      <c r="D3155">
        <f>IF('EIA Imports'!$E3155=$A$1,'EIA Imports'!D3155,"")</f>
        <v/>
      </c>
    </row>
    <row r="3156" spans="1:4">
      <c r="A3156">
        <f>IF('EIA Imports'!$E3156=$A$1,'EIA Imports'!A3156,"")</f>
        <v/>
      </c>
      <c r="C3156">
        <f>IF('EIA Imports'!$E3156=$A$1,'EIA Imports'!C3156,"")</f>
        <v/>
      </c>
      <c r="D3156">
        <f>IF('EIA Imports'!$E3156=$A$1,'EIA Imports'!D3156,"")</f>
        <v/>
      </c>
    </row>
    <row r="3157" spans="1:4">
      <c r="A3157">
        <f>IF('EIA Imports'!$E3157=$A$1,'EIA Imports'!A3157,"")</f>
        <v/>
      </c>
      <c r="C3157">
        <f>IF('EIA Imports'!$E3157=$A$1,'EIA Imports'!C3157,"")</f>
        <v/>
      </c>
      <c r="D3157">
        <f>IF('EIA Imports'!$E3157=$A$1,'EIA Imports'!D3157,"")</f>
        <v/>
      </c>
    </row>
    <row r="3158" spans="1:4">
      <c r="A3158">
        <f>IF('EIA Imports'!$E3158=$A$1,'EIA Imports'!A3158,"")</f>
        <v/>
      </c>
      <c r="C3158">
        <f>IF('EIA Imports'!$E3158=$A$1,'EIA Imports'!C3158,"")</f>
        <v/>
      </c>
      <c r="D3158">
        <f>IF('EIA Imports'!$E3158=$A$1,'EIA Imports'!D3158,"")</f>
        <v/>
      </c>
    </row>
    <row r="3159" spans="1:4">
      <c r="A3159">
        <f>IF('EIA Imports'!$E3159=$A$1,'EIA Imports'!A3159,"")</f>
        <v/>
      </c>
      <c r="C3159">
        <f>IF('EIA Imports'!$E3159=$A$1,'EIA Imports'!C3159,"")</f>
        <v/>
      </c>
      <c r="D3159">
        <f>IF('EIA Imports'!$E3159=$A$1,'EIA Imports'!D3159,"")</f>
        <v/>
      </c>
    </row>
    <row r="3160" spans="1:4">
      <c r="A3160">
        <f>IF('EIA Imports'!$E3160=$A$1,'EIA Imports'!A3160,"")</f>
        <v/>
      </c>
      <c r="C3160">
        <f>IF('EIA Imports'!$E3160=$A$1,'EIA Imports'!C3160,"")</f>
        <v/>
      </c>
      <c r="D3160">
        <f>IF('EIA Imports'!$E3160=$A$1,'EIA Imports'!D3160,"")</f>
        <v/>
      </c>
    </row>
    <row r="3161" spans="1:4">
      <c r="A3161">
        <f>IF('EIA Imports'!$E3161=$A$1,'EIA Imports'!A3161,"")</f>
        <v/>
      </c>
      <c r="C3161">
        <f>IF('EIA Imports'!$E3161=$A$1,'EIA Imports'!C3161,"")</f>
        <v/>
      </c>
      <c r="D3161">
        <f>IF('EIA Imports'!$E3161=$A$1,'EIA Imports'!D3161,"")</f>
        <v/>
      </c>
    </row>
    <row r="3162" spans="1:4">
      <c r="A3162">
        <f>IF('EIA Imports'!$E3162=$A$1,'EIA Imports'!A3162,"")</f>
        <v/>
      </c>
      <c r="C3162">
        <f>IF('EIA Imports'!$E3162=$A$1,'EIA Imports'!C3162,"")</f>
        <v/>
      </c>
      <c r="D3162">
        <f>IF('EIA Imports'!$E3162=$A$1,'EIA Imports'!D3162,"")</f>
        <v/>
      </c>
    </row>
    <row r="3163" spans="1:4">
      <c r="A3163">
        <f>IF('EIA Imports'!$E3163=$A$1,'EIA Imports'!A3163,"")</f>
        <v/>
      </c>
      <c r="C3163">
        <f>IF('EIA Imports'!$E3163=$A$1,'EIA Imports'!C3163,"")</f>
        <v/>
      </c>
      <c r="D3163">
        <f>IF('EIA Imports'!$E3163=$A$1,'EIA Imports'!D3163,"")</f>
        <v/>
      </c>
    </row>
    <row r="3164" spans="1:4">
      <c r="A3164">
        <f>IF('EIA Imports'!$E3164=$A$1,'EIA Imports'!A3164,"")</f>
        <v/>
      </c>
      <c r="C3164">
        <f>IF('EIA Imports'!$E3164=$A$1,'EIA Imports'!C3164,"")</f>
        <v/>
      </c>
      <c r="D3164">
        <f>IF('EIA Imports'!$E3164=$A$1,'EIA Imports'!D3164,"")</f>
        <v/>
      </c>
    </row>
    <row r="3165" spans="1:4">
      <c r="A3165">
        <f>IF('EIA Imports'!$E3165=$A$1,'EIA Imports'!A3165,"")</f>
        <v/>
      </c>
      <c r="C3165">
        <f>IF('EIA Imports'!$E3165=$A$1,'EIA Imports'!C3165,"")</f>
        <v/>
      </c>
      <c r="D3165">
        <f>IF('EIA Imports'!$E3165=$A$1,'EIA Imports'!D3165,"")</f>
        <v/>
      </c>
    </row>
    <row r="3166" spans="1:4">
      <c r="A3166">
        <f>IF('EIA Imports'!$E3166=$A$1,'EIA Imports'!A3166,"")</f>
        <v/>
      </c>
      <c r="C3166">
        <f>IF('EIA Imports'!$E3166=$A$1,'EIA Imports'!C3166,"")</f>
        <v/>
      </c>
      <c r="D3166">
        <f>IF('EIA Imports'!$E3166=$A$1,'EIA Imports'!D3166,"")</f>
        <v/>
      </c>
    </row>
    <row r="3167" spans="1:4">
      <c r="A3167">
        <f>IF('EIA Imports'!$E3167=$A$1,'EIA Imports'!A3167,"")</f>
        <v/>
      </c>
      <c r="C3167">
        <f>IF('EIA Imports'!$E3167=$A$1,'EIA Imports'!C3167,"")</f>
        <v/>
      </c>
      <c r="D3167">
        <f>IF('EIA Imports'!$E3167=$A$1,'EIA Imports'!D3167,"")</f>
        <v/>
      </c>
    </row>
    <row r="3168" spans="1:4">
      <c r="A3168">
        <f>IF('EIA Imports'!$E3168=$A$1,'EIA Imports'!A3168,"")</f>
        <v/>
      </c>
      <c r="C3168">
        <f>IF('EIA Imports'!$E3168=$A$1,'EIA Imports'!C3168,"")</f>
        <v/>
      </c>
      <c r="D3168">
        <f>IF('EIA Imports'!$E3168=$A$1,'EIA Imports'!D3168,"")</f>
        <v/>
      </c>
    </row>
    <row r="3169" spans="1:4">
      <c r="A3169">
        <f>IF('EIA Imports'!$E3169=$A$1,'EIA Imports'!A3169,"")</f>
        <v/>
      </c>
      <c r="C3169">
        <f>IF('EIA Imports'!$E3169=$A$1,'EIA Imports'!C3169,"")</f>
        <v/>
      </c>
      <c r="D3169">
        <f>IF('EIA Imports'!$E3169=$A$1,'EIA Imports'!D3169,"")</f>
        <v/>
      </c>
    </row>
    <row r="3170" spans="1:4">
      <c r="A3170">
        <f>IF('EIA Imports'!$E3170=$A$1,'EIA Imports'!A3170,"")</f>
        <v/>
      </c>
      <c r="C3170">
        <f>IF('EIA Imports'!$E3170=$A$1,'EIA Imports'!C3170,"")</f>
        <v/>
      </c>
      <c r="D3170">
        <f>IF('EIA Imports'!$E3170=$A$1,'EIA Imports'!D3170,"")</f>
        <v/>
      </c>
    </row>
    <row r="3171" spans="1:4">
      <c r="A3171">
        <f>IF('EIA Imports'!$E3171=$A$1,'EIA Imports'!A3171,"")</f>
        <v/>
      </c>
      <c r="C3171">
        <f>IF('EIA Imports'!$E3171=$A$1,'EIA Imports'!C3171,"")</f>
        <v/>
      </c>
      <c r="D3171">
        <f>IF('EIA Imports'!$E3171=$A$1,'EIA Imports'!D3171,"")</f>
        <v/>
      </c>
    </row>
    <row r="3172" spans="1:4">
      <c r="A3172">
        <f>IF('EIA Imports'!$E3172=$A$1,'EIA Imports'!A3172,"")</f>
        <v/>
      </c>
      <c r="C3172">
        <f>IF('EIA Imports'!$E3172=$A$1,'EIA Imports'!C3172,"")</f>
        <v/>
      </c>
      <c r="D3172">
        <f>IF('EIA Imports'!$E3172=$A$1,'EIA Imports'!D3172,"")</f>
        <v/>
      </c>
    </row>
    <row r="3173" spans="1:4">
      <c r="A3173">
        <f>IF('EIA Imports'!$E3173=$A$1,'EIA Imports'!A3173,"")</f>
        <v/>
      </c>
      <c r="C3173">
        <f>IF('EIA Imports'!$E3173=$A$1,'EIA Imports'!C3173,"")</f>
        <v/>
      </c>
      <c r="D3173">
        <f>IF('EIA Imports'!$E3173=$A$1,'EIA Imports'!D3173,"")</f>
        <v/>
      </c>
    </row>
    <row r="3174" spans="1:4">
      <c r="A3174">
        <f>IF('EIA Imports'!$E3174=$A$1,'EIA Imports'!A3174,"")</f>
        <v/>
      </c>
      <c r="C3174">
        <f>IF('EIA Imports'!$E3174=$A$1,'EIA Imports'!C3174,"")</f>
        <v/>
      </c>
      <c r="D3174">
        <f>IF('EIA Imports'!$E3174=$A$1,'EIA Imports'!D3174,"")</f>
        <v/>
      </c>
    </row>
    <row r="3175" spans="1:4">
      <c r="A3175">
        <f>IF('EIA Imports'!$E3175=$A$1,'EIA Imports'!A3175,"")</f>
        <v/>
      </c>
      <c r="C3175">
        <f>IF('EIA Imports'!$E3175=$A$1,'EIA Imports'!C3175,"")</f>
        <v/>
      </c>
      <c r="D3175">
        <f>IF('EIA Imports'!$E3175=$A$1,'EIA Imports'!D3175,"")</f>
        <v/>
      </c>
    </row>
    <row r="3176" spans="1:4">
      <c r="A3176">
        <f>IF('EIA Imports'!$E3176=$A$1,'EIA Imports'!A3176,"")</f>
        <v/>
      </c>
      <c r="C3176">
        <f>IF('EIA Imports'!$E3176=$A$1,'EIA Imports'!C3176,"")</f>
        <v/>
      </c>
      <c r="D3176">
        <f>IF('EIA Imports'!$E3176=$A$1,'EIA Imports'!D3176,"")</f>
        <v/>
      </c>
    </row>
    <row r="3177" spans="1:4">
      <c r="A3177">
        <f>IF('EIA Imports'!$E3177=$A$1,'EIA Imports'!A3177,"")</f>
        <v/>
      </c>
      <c r="C3177">
        <f>IF('EIA Imports'!$E3177=$A$1,'EIA Imports'!C3177,"")</f>
        <v/>
      </c>
      <c r="D3177">
        <f>IF('EIA Imports'!$E3177=$A$1,'EIA Imports'!D3177,"")</f>
        <v/>
      </c>
    </row>
    <row r="3178" spans="1:4">
      <c r="A3178">
        <f>IF('EIA Imports'!$E3178=$A$1,'EIA Imports'!A3178,"")</f>
        <v/>
      </c>
      <c r="C3178">
        <f>IF('EIA Imports'!$E3178=$A$1,'EIA Imports'!C3178,"")</f>
        <v/>
      </c>
      <c r="D3178">
        <f>IF('EIA Imports'!$E3178=$A$1,'EIA Imports'!D3178,"")</f>
        <v/>
      </c>
    </row>
    <row r="3179" spans="1:4">
      <c r="A3179">
        <f>IF('EIA Imports'!$E3179=$A$1,'EIA Imports'!A3179,"")</f>
        <v/>
      </c>
      <c r="C3179">
        <f>IF('EIA Imports'!$E3179=$A$1,'EIA Imports'!C3179,"")</f>
        <v/>
      </c>
      <c r="D3179">
        <f>IF('EIA Imports'!$E3179=$A$1,'EIA Imports'!D3179,"")</f>
        <v/>
      </c>
    </row>
    <row r="3180" spans="1:4">
      <c r="A3180">
        <f>IF('EIA Imports'!$E3180=$A$1,'EIA Imports'!A3180,"")</f>
        <v/>
      </c>
      <c r="C3180">
        <f>IF('EIA Imports'!$E3180=$A$1,'EIA Imports'!C3180,"")</f>
        <v/>
      </c>
      <c r="D3180">
        <f>IF('EIA Imports'!$E3180=$A$1,'EIA Imports'!D3180,"")</f>
        <v/>
      </c>
    </row>
    <row r="3181" spans="1:4">
      <c r="A3181">
        <f>IF('EIA Imports'!$E3181=$A$1,'EIA Imports'!A3181,"")</f>
        <v/>
      </c>
      <c r="C3181">
        <f>IF('EIA Imports'!$E3181=$A$1,'EIA Imports'!C3181,"")</f>
        <v/>
      </c>
      <c r="D3181">
        <f>IF('EIA Imports'!$E3181=$A$1,'EIA Imports'!D3181,"")</f>
        <v/>
      </c>
    </row>
    <row r="3182" spans="1:4">
      <c r="A3182">
        <f>IF('EIA Imports'!$E3182=$A$1,'EIA Imports'!A3182,"")</f>
        <v/>
      </c>
      <c r="C3182">
        <f>IF('EIA Imports'!$E3182=$A$1,'EIA Imports'!C3182,"")</f>
        <v/>
      </c>
      <c r="D3182">
        <f>IF('EIA Imports'!$E3182=$A$1,'EIA Imports'!D3182,"")</f>
        <v/>
      </c>
    </row>
    <row r="3183" spans="1:4">
      <c r="A3183">
        <f>IF('EIA Imports'!$E3183=$A$1,'EIA Imports'!A3183,"")</f>
        <v/>
      </c>
      <c r="C3183">
        <f>IF('EIA Imports'!$E3183=$A$1,'EIA Imports'!C3183,"")</f>
        <v/>
      </c>
      <c r="D3183">
        <f>IF('EIA Imports'!$E3183=$A$1,'EIA Imports'!D3183,"")</f>
        <v/>
      </c>
    </row>
    <row r="3184" spans="1:4">
      <c r="A3184">
        <f>IF('EIA Imports'!$E3184=$A$1,'EIA Imports'!A3184,"")</f>
        <v/>
      </c>
      <c r="C3184">
        <f>IF('EIA Imports'!$E3184=$A$1,'EIA Imports'!C3184,"")</f>
        <v/>
      </c>
      <c r="D3184">
        <f>IF('EIA Imports'!$E3184=$A$1,'EIA Imports'!D3184,"")</f>
        <v/>
      </c>
    </row>
    <row r="3185" spans="1:4">
      <c r="A3185">
        <f>IF('EIA Imports'!$E3185=$A$1,'EIA Imports'!A3185,"")</f>
        <v/>
      </c>
      <c r="C3185">
        <f>IF('EIA Imports'!$E3185=$A$1,'EIA Imports'!C3185,"")</f>
        <v/>
      </c>
      <c r="D3185">
        <f>IF('EIA Imports'!$E3185=$A$1,'EIA Imports'!D3185,"")</f>
        <v/>
      </c>
    </row>
    <row r="3186" spans="1:4">
      <c r="A3186">
        <f>IF('EIA Imports'!$E3186=$A$1,'EIA Imports'!A3186,"")</f>
        <v/>
      </c>
      <c r="C3186">
        <f>IF('EIA Imports'!$E3186=$A$1,'EIA Imports'!C3186,"")</f>
        <v/>
      </c>
      <c r="D3186">
        <f>IF('EIA Imports'!$E3186=$A$1,'EIA Imports'!D3186,"")</f>
        <v/>
      </c>
    </row>
    <row r="3187" spans="1:4">
      <c r="A3187">
        <f>IF('EIA Imports'!$E3187=$A$1,'EIA Imports'!A3187,"")</f>
        <v/>
      </c>
      <c r="C3187">
        <f>IF('EIA Imports'!$E3187=$A$1,'EIA Imports'!C3187,"")</f>
        <v/>
      </c>
      <c r="D3187">
        <f>IF('EIA Imports'!$E3187=$A$1,'EIA Imports'!D3187,"")</f>
        <v/>
      </c>
    </row>
    <row r="3188" spans="1:4">
      <c r="A3188">
        <f>IF('EIA Imports'!$E3188=$A$1,'EIA Imports'!A3188,"")</f>
        <v/>
      </c>
      <c r="C3188">
        <f>IF('EIA Imports'!$E3188=$A$1,'EIA Imports'!C3188,"")</f>
        <v/>
      </c>
      <c r="D3188">
        <f>IF('EIA Imports'!$E3188=$A$1,'EIA Imports'!D3188,"")</f>
        <v/>
      </c>
    </row>
    <row r="3189" spans="1:4">
      <c r="A3189">
        <f>IF('EIA Imports'!$E3189=$A$1,'EIA Imports'!A3189,"")</f>
        <v/>
      </c>
      <c r="C3189">
        <f>IF('EIA Imports'!$E3189=$A$1,'EIA Imports'!C3189,"")</f>
        <v/>
      </c>
      <c r="D3189">
        <f>IF('EIA Imports'!$E3189=$A$1,'EIA Imports'!D3189,"")</f>
        <v/>
      </c>
    </row>
    <row r="3190" spans="1:4">
      <c r="A3190">
        <f>IF('EIA Imports'!$E3190=$A$1,'EIA Imports'!A3190,"")</f>
        <v/>
      </c>
      <c r="C3190">
        <f>IF('EIA Imports'!$E3190=$A$1,'EIA Imports'!C3190,"")</f>
        <v/>
      </c>
      <c r="D3190">
        <f>IF('EIA Imports'!$E3190=$A$1,'EIA Imports'!D3190,"")</f>
        <v/>
      </c>
    </row>
    <row r="3191" spans="1:4">
      <c r="A3191">
        <f>IF('EIA Imports'!$E3191=$A$1,'EIA Imports'!A3191,"")</f>
        <v/>
      </c>
      <c r="C3191">
        <f>IF('EIA Imports'!$E3191=$A$1,'EIA Imports'!C3191,"")</f>
        <v/>
      </c>
      <c r="D3191">
        <f>IF('EIA Imports'!$E3191=$A$1,'EIA Imports'!D3191,"")</f>
        <v/>
      </c>
    </row>
    <row r="3192" spans="1:4">
      <c r="A3192">
        <f>IF('EIA Imports'!$E3192=$A$1,'EIA Imports'!A3192,"")</f>
        <v/>
      </c>
      <c r="C3192">
        <f>IF('EIA Imports'!$E3192=$A$1,'EIA Imports'!C3192,"")</f>
        <v/>
      </c>
      <c r="D3192">
        <f>IF('EIA Imports'!$E3192=$A$1,'EIA Imports'!D3192,"")</f>
        <v/>
      </c>
    </row>
    <row r="3193" spans="1:4">
      <c r="A3193">
        <f>IF('EIA Imports'!$E3193=$A$1,'EIA Imports'!A3193,"")</f>
        <v/>
      </c>
      <c r="C3193">
        <f>IF('EIA Imports'!$E3193=$A$1,'EIA Imports'!C3193,"")</f>
        <v/>
      </c>
      <c r="D3193">
        <f>IF('EIA Imports'!$E3193=$A$1,'EIA Imports'!D3193,"")</f>
        <v/>
      </c>
    </row>
    <row r="3194" spans="1:4">
      <c r="A3194">
        <f>IF('EIA Imports'!$E3194=$A$1,'EIA Imports'!A3194,"")</f>
        <v/>
      </c>
      <c r="C3194">
        <f>IF('EIA Imports'!$E3194=$A$1,'EIA Imports'!C3194,"")</f>
        <v/>
      </c>
      <c r="D3194">
        <f>IF('EIA Imports'!$E3194=$A$1,'EIA Imports'!D3194,"")</f>
        <v/>
      </c>
    </row>
    <row r="3195" spans="1:4">
      <c r="A3195">
        <f>IF('EIA Imports'!$E3195=$A$1,'EIA Imports'!A3195,"")</f>
        <v/>
      </c>
      <c r="C3195">
        <f>IF('EIA Imports'!$E3195=$A$1,'EIA Imports'!C3195,"")</f>
        <v/>
      </c>
      <c r="D3195">
        <f>IF('EIA Imports'!$E3195=$A$1,'EIA Imports'!D3195,"")</f>
        <v/>
      </c>
    </row>
    <row r="3196" spans="1:4">
      <c r="A3196">
        <f>IF('EIA Imports'!$E3196=$A$1,'EIA Imports'!A3196,"")</f>
        <v/>
      </c>
      <c r="C3196">
        <f>IF('EIA Imports'!$E3196=$A$1,'EIA Imports'!C3196,"")</f>
        <v/>
      </c>
      <c r="D3196">
        <f>IF('EIA Imports'!$E3196=$A$1,'EIA Imports'!D3196,"")</f>
        <v/>
      </c>
    </row>
    <row r="3197" spans="1:4">
      <c r="A3197">
        <f>IF('EIA Imports'!$E3197=$A$1,'EIA Imports'!A3197,"")</f>
        <v/>
      </c>
      <c r="C3197">
        <f>IF('EIA Imports'!$E3197=$A$1,'EIA Imports'!C3197,"")</f>
        <v/>
      </c>
      <c r="D3197">
        <f>IF('EIA Imports'!$E3197=$A$1,'EIA Imports'!D3197,"")</f>
        <v/>
      </c>
    </row>
    <row r="3198" spans="1:4">
      <c r="A3198">
        <f>IF('EIA Imports'!$E3198=$A$1,'EIA Imports'!A3198,"")</f>
        <v/>
      </c>
      <c r="C3198">
        <f>IF('EIA Imports'!$E3198=$A$1,'EIA Imports'!C3198,"")</f>
        <v/>
      </c>
      <c r="D3198">
        <f>IF('EIA Imports'!$E3198=$A$1,'EIA Imports'!D3198,"")</f>
        <v/>
      </c>
    </row>
    <row r="3199" spans="1:4">
      <c r="A3199">
        <f>IF('EIA Imports'!$E3199=$A$1,'EIA Imports'!A3199,"")</f>
        <v/>
      </c>
      <c r="C3199">
        <f>IF('EIA Imports'!$E3199=$A$1,'EIA Imports'!C3199,"")</f>
        <v/>
      </c>
      <c r="D3199">
        <f>IF('EIA Imports'!$E3199=$A$1,'EIA Imports'!D3199,"")</f>
        <v/>
      </c>
    </row>
    <row r="3200" spans="1:4">
      <c r="A3200">
        <f>IF('EIA Imports'!$E3200=$A$1,'EIA Imports'!A3200,"")</f>
        <v/>
      </c>
      <c r="C3200">
        <f>IF('EIA Imports'!$E3200=$A$1,'EIA Imports'!C3200,"")</f>
        <v/>
      </c>
      <c r="D3200">
        <f>IF('EIA Imports'!$E3200=$A$1,'EIA Imports'!D3200,"")</f>
        <v/>
      </c>
    </row>
    <row r="3201" spans="1:4">
      <c r="A3201">
        <f>IF('EIA Imports'!$E3201=$A$1,'EIA Imports'!A3201,"")</f>
        <v/>
      </c>
      <c r="C3201">
        <f>IF('EIA Imports'!$E3201=$A$1,'EIA Imports'!C3201,"")</f>
        <v/>
      </c>
      <c r="D3201">
        <f>IF('EIA Imports'!$E3201=$A$1,'EIA Imports'!D3201,"")</f>
        <v/>
      </c>
    </row>
    <row r="3202" spans="1:4">
      <c r="A3202">
        <f>IF('EIA Imports'!$E3202=$A$1,'EIA Imports'!A3202,"")</f>
        <v/>
      </c>
      <c r="C3202">
        <f>IF('EIA Imports'!$E3202=$A$1,'EIA Imports'!C3202,"")</f>
        <v/>
      </c>
      <c r="D3202">
        <f>IF('EIA Imports'!$E3202=$A$1,'EIA Imports'!D3202,"")</f>
        <v/>
      </c>
    </row>
    <row r="3203" spans="1:4">
      <c r="A3203">
        <f>IF('EIA Imports'!$E3203=$A$1,'EIA Imports'!A3203,"")</f>
        <v/>
      </c>
      <c r="C3203">
        <f>IF('EIA Imports'!$E3203=$A$1,'EIA Imports'!C3203,"")</f>
        <v/>
      </c>
      <c r="D3203">
        <f>IF('EIA Imports'!$E3203=$A$1,'EIA Imports'!D3203,"")</f>
        <v/>
      </c>
    </row>
    <row r="3204" spans="1:4">
      <c r="A3204">
        <f>IF('EIA Imports'!$E3204=$A$1,'EIA Imports'!A3204,"")</f>
        <v/>
      </c>
      <c r="C3204">
        <f>IF('EIA Imports'!$E3204=$A$1,'EIA Imports'!C3204,"")</f>
        <v/>
      </c>
      <c r="D3204">
        <f>IF('EIA Imports'!$E3204=$A$1,'EIA Imports'!D3204,"")</f>
        <v/>
      </c>
    </row>
    <row r="3205" spans="1:4">
      <c r="A3205">
        <f>IF('EIA Imports'!$E3205=$A$1,'EIA Imports'!A3205,"")</f>
        <v/>
      </c>
      <c r="C3205">
        <f>IF('EIA Imports'!$E3205=$A$1,'EIA Imports'!C3205,"")</f>
        <v/>
      </c>
      <c r="D3205">
        <f>IF('EIA Imports'!$E3205=$A$1,'EIA Imports'!D3205,"")</f>
        <v/>
      </c>
    </row>
    <row r="3206" spans="1:4">
      <c r="A3206">
        <f>IF('EIA Imports'!$E3206=$A$1,'EIA Imports'!A3206,"")</f>
        <v/>
      </c>
      <c r="C3206">
        <f>IF('EIA Imports'!$E3206=$A$1,'EIA Imports'!C3206,"")</f>
        <v/>
      </c>
      <c r="D3206">
        <f>IF('EIA Imports'!$E3206=$A$1,'EIA Imports'!D3206,"")</f>
        <v/>
      </c>
    </row>
    <row r="3207" spans="1:4">
      <c r="A3207">
        <f>IF('EIA Imports'!$E3207=$A$1,'EIA Imports'!A3207,"")</f>
        <v/>
      </c>
      <c r="C3207">
        <f>IF('EIA Imports'!$E3207=$A$1,'EIA Imports'!C3207,"")</f>
        <v/>
      </c>
      <c r="D3207">
        <f>IF('EIA Imports'!$E3207=$A$1,'EIA Imports'!D3207,"")</f>
        <v/>
      </c>
    </row>
    <row r="3208" spans="1:4">
      <c r="A3208">
        <f>IF('EIA Imports'!$E3208=$A$1,'EIA Imports'!A3208,"")</f>
        <v/>
      </c>
      <c r="C3208">
        <f>IF('EIA Imports'!$E3208=$A$1,'EIA Imports'!C3208,"")</f>
        <v/>
      </c>
      <c r="D3208">
        <f>IF('EIA Imports'!$E3208=$A$1,'EIA Imports'!D3208,"")</f>
        <v/>
      </c>
    </row>
    <row r="3209" spans="1:4">
      <c r="A3209">
        <f>IF('EIA Imports'!$E3209=$A$1,'EIA Imports'!A3209,"")</f>
        <v/>
      </c>
      <c r="C3209">
        <f>IF('EIA Imports'!$E3209=$A$1,'EIA Imports'!C3209,"")</f>
        <v/>
      </c>
      <c r="D3209">
        <f>IF('EIA Imports'!$E3209=$A$1,'EIA Imports'!D3209,"")</f>
        <v/>
      </c>
    </row>
    <row r="3210" spans="1:4">
      <c r="A3210">
        <f>IF('EIA Imports'!$E3210=$A$1,'EIA Imports'!A3210,"")</f>
        <v/>
      </c>
      <c r="C3210">
        <f>IF('EIA Imports'!$E3210=$A$1,'EIA Imports'!C3210,"")</f>
        <v/>
      </c>
      <c r="D3210">
        <f>IF('EIA Imports'!$E3210=$A$1,'EIA Imports'!D3210,"")</f>
        <v/>
      </c>
    </row>
    <row r="3211" spans="1:4">
      <c r="A3211">
        <f>IF('EIA Imports'!$E3211=$A$1,'EIA Imports'!A3211,"")</f>
        <v/>
      </c>
      <c r="C3211">
        <f>IF('EIA Imports'!$E3211=$A$1,'EIA Imports'!C3211,"")</f>
        <v/>
      </c>
      <c r="D3211">
        <f>IF('EIA Imports'!$E3211=$A$1,'EIA Imports'!D3211,"")</f>
        <v/>
      </c>
    </row>
    <row r="3212" spans="1:4">
      <c r="A3212">
        <f>IF('EIA Imports'!$E3212=$A$1,'EIA Imports'!A3212,"")</f>
        <v/>
      </c>
      <c r="C3212">
        <f>IF('EIA Imports'!$E3212=$A$1,'EIA Imports'!C3212,"")</f>
        <v/>
      </c>
      <c r="D3212">
        <f>IF('EIA Imports'!$E3212=$A$1,'EIA Imports'!D3212,"")</f>
        <v/>
      </c>
    </row>
    <row r="3213" spans="1:4">
      <c r="A3213">
        <f>IF('EIA Imports'!$E3213=$A$1,'EIA Imports'!A3213,"")</f>
        <v/>
      </c>
      <c r="C3213">
        <f>IF('EIA Imports'!$E3213=$A$1,'EIA Imports'!C3213,"")</f>
        <v/>
      </c>
      <c r="D3213">
        <f>IF('EIA Imports'!$E3213=$A$1,'EIA Imports'!D3213,"")</f>
        <v/>
      </c>
    </row>
    <row r="3214" spans="1:4">
      <c r="A3214">
        <f>IF('EIA Imports'!$E3214=$A$1,'EIA Imports'!A3214,"")</f>
        <v/>
      </c>
      <c r="C3214">
        <f>IF('EIA Imports'!$E3214=$A$1,'EIA Imports'!C3214,"")</f>
        <v/>
      </c>
      <c r="D3214">
        <f>IF('EIA Imports'!$E3214=$A$1,'EIA Imports'!D3214,"")</f>
        <v/>
      </c>
    </row>
    <row r="3215" spans="1:4">
      <c r="A3215">
        <f>IF('EIA Imports'!$E3215=$A$1,'EIA Imports'!A3215,"")</f>
        <v/>
      </c>
      <c r="C3215">
        <f>IF('EIA Imports'!$E3215=$A$1,'EIA Imports'!C3215,"")</f>
        <v/>
      </c>
      <c r="D3215">
        <f>IF('EIA Imports'!$E3215=$A$1,'EIA Imports'!D3215,"")</f>
        <v/>
      </c>
    </row>
    <row r="3216" spans="1:4">
      <c r="A3216">
        <f>IF('EIA Imports'!$E3216=$A$1,'EIA Imports'!A3216,"")</f>
        <v/>
      </c>
      <c r="C3216">
        <f>IF('EIA Imports'!$E3216=$A$1,'EIA Imports'!C3216,"")</f>
        <v/>
      </c>
      <c r="D3216">
        <f>IF('EIA Imports'!$E3216=$A$1,'EIA Imports'!D3216,"")</f>
        <v/>
      </c>
    </row>
    <row r="3217" spans="1:4">
      <c r="A3217">
        <f>IF('EIA Imports'!$E3217=$A$1,'EIA Imports'!A3217,"")</f>
        <v/>
      </c>
      <c r="C3217">
        <f>IF('EIA Imports'!$E3217=$A$1,'EIA Imports'!C3217,"")</f>
        <v/>
      </c>
      <c r="D3217">
        <f>IF('EIA Imports'!$E3217=$A$1,'EIA Imports'!D3217,"")</f>
        <v/>
      </c>
    </row>
    <row r="3218" spans="1:4">
      <c r="A3218">
        <f>IF('EIA Imports'!$E3218=$A$1,'EIA Imports'!A3218,"")</f>
        <v/>
      </c>
      <c r="C3218">
        <f>IF('EIA Imports'!$E3218=$A$1,'EIA Imports'!C3218,"")</f>
        <v/>
      </c>
      <c r="D3218">
        <f>IF('EIA Imports'!$E3218=$A$1,'EIA Imports'!D3218,"")</f>
        <v/>
      </c>
    </row>
    <row r="3219" spans="1:4">
      <c r="A3219">
        <f>IF('EIA Imports'!$E3219=$A$1,'EIA Imports'!A3219,"")</f>
        <v/>
      </c>
      <c r="C3219">
        <f>IF('EIA Imports'!$E3219=$A$1,'EIA Imports'!C3219,"")</f>
        <v/>
      </c>
      <c r="D3219">
        <f>IF('EIA Imports'!$E3219=$A$1,'EIA Imports'!D3219,"")</f>
        <v/>
      </c>
    </row>
    <row r="3220" spans="1:4">
      <c r="A3220">
        <f>IF('EIA Imports'!$E3220=$A$1,'EIA Imports'!A3220,"")</f>
        <v/>
      </c>
      <c r="C3220">
        <f>IF('EIA Imports'!$E3220=$A$1,'EIA Imports'!C3220,"")</f>
        <v/>
      </c>
      <c r="D3220">
        <f>IF('EIA Imports'!$E3220=$A$1,'EIA Imports'!D3220,"")</f>
        <v/>
      </c>
    </row>
    <row r="3221" spans="1:4">
      <c r="A3221">
        <f>IF('EIA Imports'!$E3221=$A$1,'EIA Imports'!A3221,"")</f>
        <v/>
      </c>
      <c r="C3221">
        <f>IF('EIA Imports'!$E3221=$A$1,'EIA Imports'!C3221,"")</f>
        <v/>
      </c>
      <c r="D3221">
        <f>IF('EIA Imports'!$E3221=$A$1,'EIA Imports'!D3221,"")</f>
        <v/>
      </c>
    </row>
    <row r="3222" spans="1:4">
      <c r="A3222">
        <f>IF('EIA Imports'!$E3222=$A$1,'EIA Imports'!A3222,"")</f>
        <v/>
      </c>
      <c r="C3222">
        <f>IF('EIA Imports'!$E3222=$A$1,'EIA Imports'!C3222,"")</f>
        <v/>
      </c>
      <c r="D3222">
        <f>IF('EIA Imports'!$E3222=$A$1,'EIA Imports'!D3222,"")</f>
        <v/>
      </c>
    </row>
    <row r="3223" spans="1:4">
      <c r="A3223">
        <f>IF('EIA Imports'!$E3223=$A$1,'EIA Imports'!A3223,"")</f>
        <v/>
      </c>
      <c r="C3223">
        <f>IF('EIA Imports'!$E3223=$A$1,'EIA Imports'!C3223,"")</f>
        <v/>
      </c>
      <c r="D3223">
        <f>IF('EIA Imports'!$E3223=$A$1,'EIA Imports'!D3223,"")</f>
        <v/>
      </c>
    </row>
    <row r="3224" spans="1:4">
      <c r="A3224">
        <f>IF('EIA Imports'!$E3224=$A$1,'EIA Imports'!A3224,"")</f>
        <v/>
      </c>
      <c r="C3224">
        <f>IF('EIA Imports'!$E3224=$A$1,'EIA Imports'!C3224,"")</f>
        <v/>
      </c>
      <c r="D3224">
        <f>IF('EIA Imports'!$E3224=$A$1,'EIA Imports'!D3224,"")</f>
        <v/>
      </c>
    </row>
    <row r="3225" spans="1:4">
      <c r="A3225">
        <f>IF('EIA Imports'!$E3225=$A$1,'EIA Imports'!A3225,"")</f>
        <v/>
      </c>
      <c r="C3225">
        <f>IF('EIA Imports'!$E3225=$A$1,'EIA Imports'!C3225,"")</f>
        <v/>
      </c>
      <c r="D3225">
        <f>IF('EIA Imports'!$E3225=$A$1,'EIA Imports'!D3225,"")</f>
        <v/>
      </c>
    </row>
    <row r="3226" spans="1:4">
      <c r="A3226">
        <f>IF('EIA Imports'!$E3226=$A$1,'EIA Imports'!A3226,"")</f>
        <v/>
      </c>
      <c r="C3226">
        <f>IF('EIA Imports'!$E3226=$A$1,'EIA Imports'!C3226,"")</f>
        <v/>
      </c>
      <c r="D3226">
        <f>IF('EIA Imports'!$E3226=$A$1,'EIA Imports'!D3226,"")</f>
        <v/>
      </c>
    </row>
    <row r="3227" spans="1:4">
      <c r="A3227">
        <f>IF('EIA Imports'!$E3227=$A$1,'EIA Imports'!A3227,"")</f>
        <v/>
      </c>
      <c r="C3227">
        <f>IF('EIA Imports'!$E3227=$A$1,'EIA Imports'!C3227,"")</f>
        <v/>
      </c>
      <c r="D3227">
        <f>IF('EIA Imports'!$E3227=$A$1,'EIA Imports'!D3227,"")</f>
        <v/>
      </c>
    </row>
    <row r="3228" spans="1:4">
      <c r="A3228">
        <f>IF('EIA Imports'!$E3228=$A$1,'EIA Imports'!A3228,"")</f>
        <v/>
      </c>
      <c r="C3228">
        <f>IF('EIA Imports'!$E3228=$A$1,'EIA Imports'!C3228,"")</f>
        <v/>
      </c>
      <c r="D3228">
        <f>IF('EIA Imports'!$E3228=$A$1,'EIA Imports'!D3228,"")</f>
        <v/>
      </c>
    </row>
    <row r="3229" spans="1:4">
      <c r="A3229">
        <f>IF('EIA Imports'!$E3229=$A$1,'EIA Imports'!A3229,"")</f>
        <v/>
      </c>
      <c r="C3229">
        <f>IF('EIA Imports'!$E3229=$A$1,'EIA Imports'!C3229,"")</f>
        <v/>
      </c>
      <c r="D3229">
        <f>IF('EIA Imports'!$E3229=$A$1,'EIA Imports'!D3229,"")</f>
        <v/>
      </c>
    </row>
    <row r="3230" spans="1:4">
      <c r="A3230">
        <f>IF('EIA Imports'!$E3230=$A$1,'EIA Imports'!A3230,"")</f>
        <v/>
      </c>
      <c r="C3230">
        <f>IF('EIA Imports'!$E3230=$A$1,'EIA Imports'!C3230,"")</f>
        <v/>
      </c>
      <c r="D3230">
        <f>IF('EIA Imports'!$E3230=$A$1,'EIA Imports'!D3230,"")</f>
        <v/>
      </c>
    </row>
    <row r="3231" spans="1:4">
      <c r="A3231">
        <f>IF('EIA Imports'!$E3231=$A$1,'EIA Imports'!A3231,"")</f>
        <v/>
      </c>
      <c r="C3231">
        <f>IF('EIA Imports'!$E3231=$A$1,'EIA Imports'!C3231,"")</f>
        <v/>
      </c>
      <c r="D3231">
        <f>IF('EIA Imports'!$E3231=$A$1,'EIA Imports'!D3231,"")</f>
        <v/>
      </c>
    </row>
    <row r="3232" spans="1:4">
      <c r="A3232">
        <f>IF('EIA Imports'!$E3232=$A$1,'EIA Imports'!A3232,"")</f>
        <v/>
      </c>
      <c r="C3232">
        <f>IF('EIA Imports'!$E3232=$A$1,'EIA Imports'!C3232,"")</f>
        <v/>
      </c>
      <c r="D3232">
        <f>IF('EIA Imports'!$E3232=$A$1,'EIA Imports'!D3232,"")</f>
        <v/>
      </c>
    </row>
    <row r="3233" spans="1:4">
      <c r="A3233">
        <f>IF('EIA Imports'!$E3233=$A$1,'EIA Imports'!A3233,"")</f>
        <v/>
      </c>
      <c r="C3233">
        <f>IF('EIA Imports'!$E3233=$A$1,'EIA Imports'!C3233,"")</f>
        <v/>
      </c>
      <c r="D3233">
        <f>IF('EIA Imports'!$E3233=$A$1,'EIA Imports'!D3233,"")</f>
        <v/>
      </c>
    </row>
    <row r="3234" spans="1:4">
      <c r="A3234">
        <f>IF('EIA Imports'!$E3234=$A$1,'EIA Imports'!A3234,"")</f>
        <v/>
      </c>
      <c r="C3234">
        <f>IF('EIA Imports'!$E3234=$A$1,'EIA Imports'!C3234,"")</f>
        <v/>
      </c>
      <c r="D3234">
        <f>IF('EIA Imports'!$E3234=$A$1,'EIA Imports'!D3234,"")</f>
        <v/>
      </c>
    </row>
    <row r="3235" spans="1:4">
      <c r="A3235">
        <f>IF('EIA Imports'!$E3235=$A$1,'EIA Imports'!A3235,"")</f>
        <v/>
      </c>
      <c r="C3235">
        <f>IF('EIA Imports'!$E3235=$A$1,'EIA Imports'!C3235,"")</f>
        <v/>
      </c>
      <c r="D3235">
        <f>IF('EIA Imports'!$E3235=$A$1,'EIA Imports'!D3235,"")</f>
        <v/>
      </c>
    </row>
    <row r="3236" spans="1:4">
      <c r="A3236">
        <f>IF('EIA Imports'!$E3236=$A$1,'EIA Imports'!A3236,"")</f>
        <v/>
      </c>
      <c r="C3236">
        <f>IF('EIA Imports'!$E3236=$A$1,'EIA Imports'!C3236,"")</f>
        <v/>
      </c>
      <c r="D3236">
        <f>IF('EIA Imports'!$E3236=$A$1,'EIA Imports'!D3236,"")</f>
        <v/>
      </c>
    </row>
    <row r="3237" spans="1:4">
      <c r="A3237">
        <f>IF('EIA Imports'!$E3237=$A$1,'EIA Imports'!A3237,"")</f>
        <v/>
      </c>
      <c r="C3237">
        <f>IF('EIA Imports'!$E3237=$A$1,'EIA Imports'!C3237,"")</f>
        <v/>
      </c>
      <c r="D3237">
        <f>IF('EIA Imports'!$E3237=$A$1,'EIA Imports'!D3237,"")</f>
        <v/>
      </c>
    </row>
    <row r="3238" spans="1:4">
      <c r="A3238">
        <f>IF('EIA Imports'!$E3238=$A$1,'EIA Imports'!A3238,"")</f>
        <v/>
      </c>
      <c r="C3238">
        <f>IF('EIA Imports'!$E3238=$A$1,'EIA Imports'!C3238,"")</f>
        <v/>
      </c>
      <c r="D3238">
        <f>IF('EIA Imports'!$E3238=$A$1,'EIA Imports'!D3238,"")</f>
        <v/>
      </c>
    </row>
    <row r="3239" spans="1:4">
      <c r="A3239">
        <f>IF('EIA Imports'!$E3239=$A$1,'EIA Imports'!A3239,"")</f>
        <v/>
      </c>
      <c r="C3239">
        <f>IF('EIA Imports'!$E3239=$A$1,'EIA Imports'!C3239,"")</f>
        <v/>
      </c>
      <c r="D3239">
        <f>IF('EIA Imports'!$E3239=$A$1,'EIA Imports'!D3239,"")</f>
        <v/>
      </c>
    </row>
    <row r="3240" spans="1:4">
      <c r="A3240">
        <f>IF('EIA Imports'!$E3240=$A$1,'EIA Imports'!A3240,"")</f>
        <v/>
      </c>
      <c r="C3240">
        <f>IF('EIA Imports'!$E3240=$A$1,'EIA Imports'!C3240,"")</f>
        <v/>
      </c>
      <c r="D3240">
        <f>IF('EIA Imports'!$E3240=$A$1,'EIA Imports'!D3240,"")</f>
        <v/>
      </c>
    </row>
    <row r="3241" spans="1:4">
      <c r="A3241">
        <f>IF('EIA Imports'!$E3241=$A$1,'EIA Imports'!A3241,"")</f>
        <v/>
      </c>
      <c r="C3241">
        <f>IF('EIA Imports'!$E3241=$A$1,'EIA Imports'!C3241,"")</f>
        <v/>
      </c>
      <c r="D3241">
        <f>IF('EIA Imports'!$E3241=$A$1,'EIA Imports'!D3241,"")</f>
        <v/>
      </c>
    </row>
    <row r="3242" spans="1:4">
      <c r="A3242">
        <f>IF('EIA Imports'!$E3242=$A$1,'EIA Imports'!A3242,"")</f>
        <v/>
      </c>
      <c r="C3242">
        <f>IF('EIA Imports'!$E3242=$A$1,'EIA Imports'!C3242,"")</f>
        <v/>
      </c>
      <c r="D3242">
        <f>IF('EIA Imports'!$E3242=$A$1,'EIA Imports'!D3242,"")</f>
        <v/>
      </c>
    </row>
    <row r="3243" spans="1:4">
      <c r="A3243">
        <f>IF('EIA Imports'!$E3243=$A$1,'EIA Imports'!A3243,"")</f>
        <v/>
      </c>
      <c r="C3243">
        <f>IF('EIA Imports'!$E3243=$A$1,'EIA Imports'!C3243,"")</f>
        <v/>
      </c>
      <c r="D3243">
        <f>IF('EIA Imports'!$E3243=$A$1,'EIA Imports'!D3243,"")</f>
        <v/>
      </c>
    </row>
    <row r="3244" spans="1:4">
      <c r="A3244">
        <f>IF('EIA Imports'!$E3244=$A$1,'EIA Imports'!A3244,"")</f>
        <v/>
      </c>
      <c r="C3244">
        <f>IF('EIA Imports'!$E3244=$A$1,'EIA Imports'!C3244,"")</f>
        <v/>
      </c>
      <c r="D3244">
        <f>IF('EIA Imports'!$E3244=$A$1,'EIA Imports'!D3244,"")</f>
        <v/>
      </c>
    </row>
    <row r="3245" spans="1:4">
      <c r="A3245">
        <f>IF('EIA Imports'!$E3245=$A$1,'EIA Imports'!A3245,"")</f>
        <v/>
      </c>
      <c r="C3245">
        <f>IF('EIA Imports'!$E3245=$A$1,'EIA Imports'!C3245,"")</f>
        <v/>
      </c>
      <c r="D3245">
        <f>IF('EIA Imports'!$E3245=$A$1,'EIA Imports'!D3245,"")</f>
        <v/>
      </c>
    </row>
    <row r="3246" spans="1:4">
      <c r="A3246">
        <f>IF('EIA Imports'!$E3246=$A$1,'EIA Imports'!A3246,"")</f>
        <v/>
      </c>
      <c r="C3246">
        <f>IF('EIA Imports'!$E3246=$A$1,'EIA Imports'!C3246,"")</f>
        <v/>
      </c>
      <c r="D3246">
        <f>IF('EIA Imports'!$E3246=$A$1,'EIA Imports'!D3246,"")</f>
        <v/>
      </c>
    </row>
    <row r="3247" spans="1:4">
      <c r="A3247">
        <f>IF('EIA Imports'!$E3247=$A$1,'EIA Imports'!A3247,"")</f>
        <v/>
      </c>
      <c r="C3247">
        <f>IF('EIA Imports'!$E3247=$A$1,'EIA Imports'!C3247,"")</f>
        <v/>
      </c>
      <c r="D3247">
        <f>IF('EIA Imports'!$E3247=$A$1,'EIA Imports'!D3247,"")</f>
        <v/>
      </c>
    </row>
    <row r="3248" spans="1:4">
      <c r="A3248">
        <f>IF('EIA Imports'!$E3248=$A$1,'EIA Imports'!A3248,"")</f>
        <v/>
      </c>
      <c r="C3248">
        <f>IF('EIA Imports'!$E3248=$A$1,'EIA Imports'!C3248,"")</f>
        <v/>
      </c>
      <c r="D3248">
        <f>IF('EIA Imports'!$E3248=$A$1,'EIA Imports'!D3248,"")</f>
        <v/>
      </c>
    </row>
    <row r="3249" spans="1:4">
      <c r="A3249">
        <f>IF('EIA Imports'!$E3249=$A$1,'EIA Imports'!A3249,"")</f>
        <v/>
      </c>
      <c r="C3249">
        <f>IF('EIA Imports'!$E3249=$A$1,'EIA Imports'!C3249,"")</f>
        <v/>
      </c>
      <c r="D3249">
        <f>IF('EIA Imports'!$E3249=$A$1,'EIA Imports'!D3249,"")</f>
        <v/>
      </c>
    </row>
    <row r="3250" spans="1:4">
      <c r="A3250">
        <f>IF('EIA Imports'!$E3250=$A$1,'EIA Imports'!A3250,"")</f>
        <v/>
      </c>
      <c r="C3250">
        <f>IF('EIA Imports'!$E3250=$A$1,'EIA Imports'!C3250,"")</f>
        <v/>
      </c>
      <c r="D3250">
        <f>IF('EIA Imports'!$E3250=$A$1,'EIA Imports'!D3250,"")</f>
        <v/>
      </c>
    </row>
    <row r="3251" spans="1:4">
      <c r="A3251">
        <f>IF('EIA Imports'!$E3251=$A$1,'EIA Imports'!A3251,"")</f>
        <v/>
      </c>
      <c r="C3251">
        <f>IF('EIA Imports'!$E3251=$A$1,'EIA Imports'!C3251,"")</f>
        <v/>
      </c>
      <c r="D3251">
        <f>IF('EIA Imports'!$E3251=$A$1,'EIA Imports'!D3251,"")</f>
        <v/>
      </c>
    </row>
    <row r="3252" spans="1:4">
      <c r="A3252">
        <f>IF('EIA Imports'!$E3252=$A$1,'EIA Imports'!A3252,"")</f>
        <v/>
      </c>
      <c r="C3252">
        <f>IF('EIA Imports'!$E3252=$A$1,'EIA Imports'!C3252,"")</f>
        <v/>
      </c>
      <c r="D3252">
        <f>IF('EIA Imports'!$E3252=$A$1,'EIA Imports'!D3252,"")</f>
        <v/>
      </c>
    </row>
    <row r="3253" spans="1:4">
      <c r="A3253">
        <f>IF('EIA Imports'!$E3253=$A$1,'EIA Imports'!A3253,"")</f>
        <v/>
      </c>
      <c r="C3253">
        <f>IF('EIA Imports'!$E3253=$A$1,'EIA Imports'!C3253,"")</f>
        <v/>
      </c>
      <c r="D3253">
        <f>IF('EIA Imports'!$E3253=$A$1,'EIA Imports'!D3253,"")</f>
        <v/>
      </c>
    </row>
    <row r="3254" spans="1:4">
      <c r="A3254">
        <f>IF('EIA Imports'!$E3254=$A$1,'EIA Imports'!A3254,"")</f>
        <v/>
      </c>
      <c r="C3254">
        <f>IF('EIA Imports'!$E3254=$A$1,'EIA Imports'!C3254,"")</f>
        <v/>
      </c>
      <c r="D3254">
        <f>IF('EIA Imports'!$E3254=$A$1,'EIA Imports'!D3254,"")</f>
        <v/>
      </c>
    </row>
    <row r="3255" spans="1:4">
      <c r="A3255">
        <f>IF('EIA Imports'!$E3255=$A$1,'EIA Imports'!A3255,"")</f>
        <v/>
      </c>
      <c r="C3255">
        <f>IF('EIA Imports'!$E3255=$A$1,'EIA Imports'!C3255,"")</f>
        <v/>
      </c>
      <c r="D3255">
        <f>IF('EIA Imports'!$E3255=$A$1,'EIA Imports'!D3255,"")</f>
        <v/>
      </c>
    </row>
    <row r="3256" spans="1:4">
      <c r="A3256">
        <f>IF('EIA Imports'!$E3256=$A$1,'EIA Imports'!A3256,"")</f>
        <v/>
      </c>
      <c r="C3256">
        <f>IF('EIA Imports'!$E3256=$A$1,'EIA Imports'!C3256,"")</f>
        <v/>
      </c>
      <c r="D3256">
        <f>IF('EIA Imports'!$E3256=$A$1,'EIA Imports'!D3256,"")</f>
        <v/>
      </c>
    </row>
    <row r="3257" spans="1:4">
      <c r="A3257">
        <f>IF('EIA Imports'!$E3257=$A$1,'EIA Imports'!A3257,"")</f>
        <v/>
      </c>
      <c r="C3257">
        <f>IF('EIA Imports'!$E3257=$A$1,'EIA Imports'!C3257,"")</f>
        <v/>
      </c>
      <c r="D3257">
        <f>IF('EIA Imports'!$E3257=$A$1,'EIA Imports'!D3257,"")</f>
        <v/>
      </c>
    </row>
    <row r="3258" spans="1:4">
      <c r="A3258">
        <f>IF('EIA Imports'!$E3258=$A$1,'EIA Imports'!A3258,"")</f>
        <v/>
      </c>
      <c r="C3258">
        <f>IF('EIA Imports'!$E3258=$A$1,'EIA Imports'!C3258,"")</f>
        <v/>
      </c>
      <c r="D3258">
        <f>IF('EIA Imports'!$E3258=$A$1,'EIA Imports'!D3258,"")</f>
        <v/>
      </c>
    </row>
    <row r="3259" spans="1:4">
      <c r="A3259">
        <f>IF('EIA Imports'!$E3259=$A$1,'EIA Imports'!A3259,"")</f>
        <v/>
      </c>
      <c r="C3259">
        <f>IF('EIA Imports'!$E3259=$A$1,'EIA Imports'!C3259,"")</f>
        <v/>
      </c>
      <c r="D3259">
        <f>IF('EIA Imports'!$E3259=$A$1,'EIA Imports'!D3259,"")</f>
        <v/>
      </c>
    </row>
    <row r="3260" spans="1:4">
      <c r="A3260">
        <f>IF('EIA Imports'!$E3260=$A$1,'EIA Imports'!A3260,"")</f>
        <v/>
      </c>
      <c r="C3260">
        <f>IF('EIA Imports'!$E3260=$A$1,'EIA Imports'!C3260,"")</f>
        <v/>
      </c>
      <c r="D3260">
        <f>IF('EIA Imports'!$E3260=$A$1,'EIA Imports'!D3260,"")</f>
        <v/>
      </c>
    </row>
    <row r="3261" spans="1:4">
      <c r="A3261">
        <f>IF('EIA Imports'!$E3261=$A$1,'EIA Imports'!A3261,"")</f>
        <v/>
      </c>
      <c r="C3261">
        <f>IF('EIA Imports'!$E3261=$A$1,'EIA Imports'!C3261,"")</f>
        <v/>
      </c>
      <c r="D3261">
        <f>IF('EIA Imports'!$E3261=$A$1,'EIA Imports'!D3261,"")</f>
        <v/>
      </c>
    </row>
    <row r="3262" spans="1:4">
      <c r="A3262">
        <f>IF('EIA Imports'!$E3262=$A$1,'EIA Imports'!A3262,"")</f>
        <v/>
      </c>
      <c r="C3262">
        <f>IF('EIA Imports'!$E3262=$A$1,'EIA Imports'!C3262,"")</f>
        <v/>
      </c>
      <c r="D3262">
        <f>IF('EIA Imports'!$E3262=$A$1,'EIA Imports'!D3262,"")</f>
        <v/>
      </c>
    </row>
    <row r="3263" spans="1:4">
      <c r="A3263">
        <f>IF('EIA Imports'!$E3263=$A$1,'EIA Imports'!A3263,"")</f>
        <v/>
      </c>
      <c r="C3263">
        <f>IF('EIA Imports'!$E3263=$A$1,'EIA Imports'!C3263,"")</f>
        <v/>
      </c>
      <c r="D3263">
        <f>IF('EIA Imports'!$E3263=$A$1,'EIA Imports'!D3263,"")</f>
        <v/>
      </c>
    </row>
    <row r="3264" spans="1:4">
      <c r="A3264">
        <f>IF('EIA Imports'!$E3264=$A$1,'EIA Imports'!A3264,"")</f>
        <v/>
      </c>
      <c r="C3264">
        <f>IF('EIA Imports'!$E3264=$A$1,'EIA Imports'!C3264,"")</f>
        <v/>
      </c>
      <c r="D3264">
        <f>IF('EIA Imports'!$E3264=$A$1,'EIA Imports'!D3264,"")</f>
        <v/>
      </c>
    </row>
    <row r="3265" spans="1:4">
      <c r="A3265">
        <f>IF('EIA Imports'!$E3265=$A$1,'EIA Imports'!A3265,"")</f>
        <v/>
      </c>
      <c r="C3265">
        <f>IF('EIA Imports'!$E3265=$A$1,'EIA Imports'!C3265,"")</f>
        <v/>
      </c>
      <c r="D3265">
        <f>IF('EIA Imports'!$E3265=$A$1,'EIA Imports'!D3265,"")</f>
        <v/>
      </c>
    </row>
    <row r="3266" spans="1:4">
      <c r="A3266">
        <f>IF('EIA Imports'!$E3266=$A$1,'EIA Imports'!A3266,"")</f>
        <v/>
      </c>
      <c r="C3266">
        <f>IF('EIA Imports'!$E3266=$A$1,'EIA Imports'!C3266,"")</f>
        <v/>
      </c>
      <c r="D3266">
        <f>IF('EIA Imports'!$E3266=$A$1,'EIA Imports'!D3266,"")</f>
        <v/>
      </c>
    </row>
    <row r="3267" spans="1:4">
      <c r="A3267">
        <f>IF('EIA Imports'!$E3267=$A$1,'EIA Imports'!A3267,"")</f>
        <v/>
      </c>
      <c r="C3267">
        <f>IF('EIA Imports'!$E3267=$A$1,'EIA Imports'!C3267,"")</f>
        <v/>
      </c>
      <c r="D3267">
        <f>IF('EIA Imports'!$E3267=$A$1,'EIA Imports'!D3267,"")</f>
        <v/>
      </c>
    </row>
    <row r="3268" spans="1:4">
      <c r="A3268">
        <f>IF('EIA Imports'!$E3268=$A$1,'EIA Imports'!A3268,"")</f>
        <v/>
      </c>
      <c r="C3268">
        <f>IF('EIA Imports'!$E3268=$A$1,'EIA Imports'!C3268,"")</f>
        <v/>
      </c>
      <c r="D3268">
        <f>IF('EIA Imports'!$E3268=$A$1,'EIA Imports'!D3268,"")</f>
        <v/>
      </c>
    </row>
    <row r="3269" spans="1:4">
      <c r="A3269">
        <f>IF('EIA Imports'!$E3269=$A$1,'EIA Imports'!A3269,"")</f>
        <v/>
      </c>
      <c r="C3269">
        <f>IF('EIA Imports'!$E3269=$A$1,'EIA Imports'!C3269,"")</f>
        <v/>
      </c>
      <c r="D3269">
        <f>IF('EIA Imports'!$E3269=$A$1,'EIA Imports'!D3269,"")</f>
        <v/>
      </c>
    </row>
    <row r="3270" spans="1:4">
      <c r="A3270">
        <f>IF('EIA Imports'!$E3270=$A$1,'EIA Imports'!A3270,"")</f>
        <v/>
      </c>
      <c r="C3270">
        <f>IF('EIA Imports'!$E3270=$A$1,'EIA Imports'!C3270,"")</f>
        <v/>
      </c>
      <c r="D3270">
        <f>IF('EIA Imports'!$E3270=$A$1,'EIA Imports'!D3270,"")</f>
        <v/>
      </c>
    </row>
    <row r="3271" spans="1:4">
      <c r="A3271">
        <f>IF('EIA Imports'!$E3271=$A$1,'EIA Imports'!A3271,"")</f>
        <v/>
      </c>
      <c r="C3271">
        <f>IF('EIA Imports'!$E3271=$A$1,'EIA Imports'!C3271,"")</f>
        <v/>
      </c>
      <c r="D3271">
        <f>IF('EIA Imports'!$E3271=$A$1,'EIA Imports'!D3271,"")</f>
        <v/>
      </c>
    </row>
    <row r="3272" spans="1:4">
      <c r="A3272">
        <f>IF('EIA Imports'!$E3272=$A$1,'EIA Imports'!A3272,"")</f>
        <v/>
      </c>
      <c r="C3272">
        <f>IF('EIA Imports'!$E3272=$A$1,'EIA Imports'!C3272,"")</f>
        <v/>
      </c>
      <c r="D3272">
        <f>IF('EIA Imports'!$E3272=$A$1,'EIA Imports'!D3272,"")</f>
        <v/>
      </c>
    </row>
    <row r="3273" spans="1:4">
      <c r="A3273">
        <f>IF('EIA Imports'!$E3273=$A$1,'EIA Imports'!A3273,"")</f>
        <v/>
      </c>
      <c r="C3273">
        <f>IF('EIA Imports'!$E3273=$A$1,'EIA Imports'!C3273,"")</f>
        <v/>
      </c>
      <c r="D3273">
        <f>IF('EIA Imports'!$E3273=$A$1,'EIA Imports'!D3273,"")</f>
        <v/>
      </c>
    </row>
    <row r="3274" spans="1:4">
      <c r="A3274">
        <f>IF('EIA Imports'!$E3274=$A$1,'EIA Imports'!A3274,"")</f>
        <v/>
      </c>
      <c r="C3274">
        <f>IF('EIA Imports'!$E3274=$A$1,'EIA Imports'!C3274,"")</f>
        <v/>
      </c>
      <c r="D3274">
        <f>IF('EIA Imports'!$E3274=$A$1,'EIA Imports'!D3274,"")</f>
        <v/>
      </c>
    </row>
    <row r="3275" spans="1:4">
      <c r="A3275">
        <f>IF('EIA Imports'!$E3275=$A$1,'EIA Imports'!A3275,"")</f>
        <v/>
      </c>
      <c r="C3275">
        <f>IF('EIA Imports'!$E3275=$A$1,'EIA Imports'!C3275,"")</f>
        <v/>
      </c>
      <c r="D3275">
        <f>IF('EIA Imports'!$E3275=$A$1,'EIA Imports'!D3275,"")</f>
        <v/>
      </c>
    </row>
    <row r="3276" spans="1:4">
      <c r="A3276">
        <f>IF('EIA Imports'!$E3276=$A$1,'EIA Imports'!A3276,"")</f>
        <v/>
      </c>
      <c r="C3276">
        <f>IF('EIA Imports'!$E3276=$A$1,'EIA Imports'!C3276,"")</f>
        <v/>
      </c>
      <c r="D3276">
        <f>IF('EIA Imports'!$E3276=$A$1,'EIA Imports'!D3276,"")</f>
        <v/>
      </c>
    </row>
    <row r="3277" spans="1:4">
      <c r="A3277">
        <f>IF('EIA Imports'!$E3277=$A$1,'EIA Imports'!A3277,"")</f>
        <v/>
      </c>
      <c r="C3277">
        <f>IF('EIA Imports'!$E3277=$A$1,'EIA Imports'!C3277,"")</f>
        <v/>
      </c>
      <c r="D3277">
        <f>IF('EIA Imports'!$E3277=$A$1,'EIA Imports'!D3277,"")</f>
        <v/>
      </c>
    </row>
    <row r="3278" spans="1:4">
      <c r="A3278">
        <f>IF('EIA Imports'!$E3278=$A$1,'EIA Imports'!A3278,"")</f>
        <v/>
      </c>
      <c r="C3278">
        <f>IF('EIA Imports'!$E3278=$A$1,'EIA Imports'!C3278,"")</f>
        <v/>
      </c>
      <c r="D3278">
        <f>IF('EIA Imports'!$E3278=$A$1,'EIA Imports'!D3278,"")</f>
        <v/>
      </c>
    </row>
    <row r="3279" spans="1:4">
      <c r="A3279">
        <f>IF('EIA Imports'!$E3279=$A$1,'EIA Imports'!A3279,"")</f>
        <v/>
      </c>
      <c r="C3279">
        <f>IF('EIA Imports'!$E3279=$A$1,'EIA Imports'!C3279,"")</f>
        <v/>
      </c>
      <c r="D3279">
        <f>IF('EIA Imports'!$E3279=$A$1,'EIA Imports'!D3279,"")</f>
        <v/>
      </c>
    </row>
    <row r="3280" spans="1:4">
      <c r="A3280">
        <f>IF('EIA Imports'!$E3280=$A$1,'EIA Imports'!A3280,"")</f>
        <v/>
      </c>
      <c r="C3280">
        <f>IF('EIA Imports'!$E3280=$A$1,'EIA Imports'!C3280,"")</f>
        <v/>
      </c>
      <c r="D3280">
        <f>IF('EIA Imports'!$E3280=$A$1,'EIA Imports'!D3280,"")</f>
        <v/>
      </c>
    </row>
    <row r="3281" spans="1:4">
      <c r="A3281">
        <f>IF('EIA Imports'!$E3281=$A$1,'EIA Imports'!A3281,"")</f>
        <v/>
      </c>
      <c r="C3281">
        <f>IF('EIA Imports'!$E3281=$A$1,'EIA Imports'!C3281,"")</f>
        <v/>
      </c>
      <c r="D3281">
        <f>IF('EIA Imports'!$E3281=$A$1,'EIA Imports'!D3281,"")</f>
        <v/>
      </c>
    </row>
    <row r="3282" spans="1:4">
      <c r="A3282">
        <f>IF('EIA Imports'!$E3282=$A$1,'EIA Imports'!A3282,"")</f>
        <v/>
      </c>
      <c r="C3282">
        <f>IF('EIA Imports'!$E3282=$A$1,'EIA Imports'!C3282,"")</f>
        <v/>
      </c>
      <c r="D3282">
        <f>IF('EIA Imports'!$E3282=$A$1,'EIA Imports'!D3282,"")</f>
        <v/>
      </c>
    </row>
    <row r="3283" spans="1:4">
      <c r="A3283">
        <f>IF('EIA Imports'!$E3283=$A$1,'EIA Imports'!A3283,"")</f>
        <v/>
      </c>
      <c r="C3283">
        <f>IF('EIA Imports'!$E3283=$A$1,'EIA Imports'!C3283,"")</f>
        <v/>
      </c>
      <c r="D3283">
        <f>IF('EIA Imports'!$E3283=$A$1,'EIA Imports'!D3283,"")</f>
        <v/>
      </c>
    </row>
    <row r="3284" spans="1:4">
      <c r="A3284">
        <f>IF('EIA Imports'!$E3284=$A$1,'EIA Imports'!A3284,"")</f>
        <v/>
      </c>
      <c r="C3284">
        <f>IF('EIA Imports'!$E3284=$A$1,'EIA Imports'!C3284,"")</f>
        <v/>
      </c>
      <c r="D3284">
        <f>IF('EIA Imports'!$E3284=$A$1,'EIA Imports'!D3284,"")</f>
        <v/>
      </c>
    </row>
    <row r="3285" spans="1:4">
      <c r="A3285">
        <f>IF('EIA Imports'!$E3285=$A$1,'EIA Imports'!A3285,"")</f>
        <v/>
      </c>
      <c r="C3285">
        <f>IF('EIA Imports'!$E3285=$A$1,'EIA Imports'!C3285,"")</f>
        <v/>
      </c>
      <c r="D3285">
        <f>IF('EIA Imports'!$E3285=$A$1,'EIA Imports'!D3285,"")</f>
        <v/>
      </c>
    </row>
    <row r="3286" spans="1:4">
      <c r="A3286">
        <f>IF('EIA Imports'!$E3286=$A$1,'EIA Imports'!A3286,"")</f>
        <v/>
      </c>
      <c r="C3286">
        <f>IF('EIA Imports'!$E3286=$A$1,'EIA Imports'!C3286,"")</f>
        <v/>
      </c>
      <c r="D3286">
        <f>IF('EIA Imports'!$E3286=$A$1,'EIA Imports'!D3286,"")</f>
        <v/>
      </c>
    </row>
    <row r="3287" spans="1:4">
      <c r="A3287">
        <f>IF('EIA Imports'!$E3287=$A$1,'EIA Imports'!A3287,"")</f>
        <v/>
      </c>
      <c r="C3287">
        <f>IF('EIA Imports'!$E3287=$A$1,'EIA Imports'!C3287,"")</f>
        <v/>
      </c>
      <c r="D3287">
        <f>IF('EIA Imports'!$E3287=$A$1,'EIA Imports'!D3287,"")</f>
        <v/>
      </c>
    </row>
    <row r="3288" spans="1:4">
      <c r="A3288">
        <f>IF('EIA Imports'!$E3288=$A$1,'EIA Imports'!A3288,"")</f>
        <v/>
      </c>
      <c r="C3288">
        <f>IF('EIA Imports'!$E3288=$A$1,'EIA Imports'!C3288,"")</f>
        <v/>
      </c>
      <c r="D3288">
        <f>IF('EIA Imports'!$E3288=$A$1,'EIA Imports'!D3288,"")</f>
        <v/>
      </c>
    </row>
    <row r="3289" spans="1:4">
      <c r="A3289">
        <f>IF('EIA Imports'!$E3289=$A$1,'EIA Imports'!A3289,"")</f>
        <v/>
      </c>
      <c r="C3289">
        <f>IF('EIA Imports'!$E3289=$A$1,'EIA Imports'!C3289,"")</f>
        <v/>
      </c>
      <c r="D3289">
        <f>IF('EIA Imports'!$E3289=$A$1,'EIA Imports'!D3289,"")</f>
        <v/>
      </c>
    </row>
    <row r="3290" spans="1:4">
      <c r="A3290">
        <f>IF('EIA Imports'!$E3290=$A$1,'EIA Imports'!A3290,"")</f>
        <v/>
      </c>
      <c r="C3290">
        <f>IF('EIA Imports'!$E3290=$A$1,'EIA Imports'!C3290,"")</f>
        <v/>
      </c>
      <c r="D3290">
        <f>IF('EIA Imports'!$E3290=$A$1,'EIA Imports'!D3290,"")</f>
        <v/>
      </c>
    </row>
    <row r="3291" spans="1:4">
      <c r="A3291">
        <f>IF('EIA Imports'!$E3291=$A$1,'EIA Imports'!A3291,"")</f>
        <v/>
      </c>
      <c r="C3291">
        <f>IF('EIA Imports'!$E3291=$A$1,'EIA Imports'!C3291,"")</f>
        <v/>
      </c>
      <c r="D3291">
        <f>IF('EIA Imports'!$E3291=$A$1,'EIA Imports'!D3291,"")</f>
        <v/>
      </c>
    </row>
    <row r="3292" spans="1:4">
      <c r="A3292">
        <f>IF('EIA Imports'!$E3292=$A$1,'EIA Imports'!A3292,"")</f>
        <v/>
      </c>
      <c r="C3292">
        <f>IF('EIA Imports'!$E3292=$A$1,'EIA Imports'!C3292,"")</f>
        <v/>
      </c>
      <c r="D3292">
        <f>IF('EIA Imports'!$E3292=$A$1,'EIA Imports'!D3292,"")</f>
        <v/>
      </c>
    </row>
    <row r="3293" spans="1:4">
      <c r="A3293">
        <f>IF('EIA Imports'!$E3293=$A$1,'EIA Imports'!A3293,"")</f>
        <v/>
      </c>
      <c r="C3293">
        <f>IF('EIA Imports'!$E3293=$A$1,'EIA Imports'!C3293,"")</f>
        <v/>
      </c>
      <c r="D3293">
        <f>IF('EIA Imports'!$E3293=$A$1,'EIA Imports'!D3293,"")</f>
        <v/>
      </c>
    </row>
    <row r="3294" spans="1:4">
      <c r="A3294">
        <f>IF('EIA Imports'!$E3294=$A$1,'EIA Imports'!A3294,"")</f>
        <v/>
      </c>
      <c r="C3294">
        <f>IF('EIA Imports'!$E3294=$A$1,'EIA Imports'!C3294,"")</f>
        <v/>
      </c>
      <c r="D3294">
        <f>IF('EIA Imports'!$E3294=$A$1,'EIA Imports'!D3294,"")</f>
        <v/>
      </c>
    </row>
    <row r="3295" spans="1:4">
      <c r="A3295">
        <f>IF('EIA Imports'!$E3295=$A$1,'EIA Imports'!A3295,"")</f>
        <v/>
      </c>
      <c r="C3295">
        <f>IF('EIA Imports'!$E3295=$A$1,'EIA Imports'!C3295,"")</f>
        <v/>
      </c>
      <c r="D3295">
        <f>IF('EIA Imports'!$E3295=$A$1,'EIA Imports'!D3295,"")</f>
        <v/>
      </c>
    </row>
    <row r="3296" spans="1:4">
      <c r="A3296">
        <f>IF('EIA Imports'!$E3296=$A$1,'EIA Imports'!A3296,"")</f>
        <v/>
      </c>
      <c r="C3296">
        <f>IF('EIA Imports'!$E3296=$A$1,'EIA Imports'!C3296,"")</f>
        <v/>
      </c>
      <c r="D3296">
        <f>IF('EIA Imports'!$E3296=$A$1,'EIA Imports'!D3296,"")</f>
        <v/>
      </c>
    </row>
    <row r="3297" spans="1:4">
      <c r="A3297">
        <f>IF('EIA Imports'!$E3297=$A$1,'EIA Imports'!A3297,"")</f>
        <v/>
      </c>
      <c r="C3297">
        <f>IF('EIA Imports'!$E3297=$A$1,'EIA Imports'!C3297,"")</f>
        <v/>
      </c>
      <c r="D3297">
        <f>IF('EIA Imports'!$E3297=$A$1,'EIA Imports'!D3297,"")</f>
        <v/>
      </c>
    </row>
    <row r="3298" spans="1:4">
      <c r="A3298">
        <f>IF('EIA Imports'!$E3298=$A$1,'EIA Imports'!A3298,"")</f>
        <v/>
      </c>
      <c r="C3298">
        <f>IF('EIA Imports'!$E3298=$A$1,'EIA Imports'!C3298,"")</f>
        <v/>
      </c>
      <c r="D3298">
        <f>IF('EIA Imports'!$E3298=$A$1,'EIA Imports'!D3298,"")</f>
        <v/>
      </c>
    </row>
    <row r="3299" spans="1:4">
      <c r="A3299">
        <f>IF('EIA Imports'!$E3299=$A$1,'EIA Imports'!A3299,"")</f>
        <v/>
      </c>
      <c r="C3299">
        <f>IF('EIA Imports'!$E3299=$A$1,'EIA Imports'!C3299,"")</f>
        <v/>
      </c>
      <c r="D3299">
        <f>IF('EIA Imports'!$E3299=$A$1,'EIA Imports'!D3299,"")</f>
        <v/>
      </c>
    </row>
    <row r="3300" spans="1:4">
      <c r="A3300">
        <f>IF('EIA Imports'!$E3300=$A$1,'EIA Imports'!A3300,"")</f>
        <v/>
      </c>
      <c r="C3300">
        <f>IF('EIA Imports'!$E3300=$A$1,'EIA Imports'!C3300,"")</f>
        <v/>
      </c>
      <c r="D3300">
        <f>IF('EIA Imports'!$E3300=$A$1,'EIA Imports'!D3300,"")</f>
        <v/>
      </c>
    </row>
    <row r="3301" spans="1:4">
      <c r="A3301">
        <f>IF('EIA Imports'!$E3301=$A$1,'EIA Imports'!A3301,"")</f>
        <v/>
      </c>
      <c r="C3301">
        <f>IF('EIA Imports'!$E3301=$A$1,'EIA Imports'!C3301,"")</f>
        <v/>
      </c>
      <c r="D3301">
        <f>IF('EIA Imports'!$E3301=$A$1,'EIA Imports'!D3301,"")</f>
        <v/>
      </c>
    </row>
    <row r="3302" spans="1:4">
      <c r="A3302">
        <f>IF('EIA Imports'!$E3302=$A$1,'EIA Imports'!A3302,"")</f>
        <v/>
      </c>
      <c r="C3302">
        <f>IF('EIA Imports'!$E3302=$A$1,'EIA Imports'!C3302,"")</f>
        <v/>
      </c>
      <c r="D3302">
        <f>IF('EIA Imports'!$E3302=$A$1,'EIA Imports'!D3302,"")</f>
        <v/>
      </c>
    </row>
    <row r="3303" spans="1:4">
      <c r="A3303">
        <f>IF('EIA Imports'!$E3303=$A$1,'EIA Imports'!A3303,"")</f>
        <v/>
      </c>
      <c r="C3303">
        <f>IF('EIA Imports'!$E3303=$A$1,'EIA Imports'!C3303,"")</f>
        <v/>
      </c>
      <c r="D3303">
        <f>IF('EIA Imports'!$E3303=$A$1,'EIA Imports'!D3303,"")</f>
        <v/>
      </c>
    </row>
    <row r="3304" spans="1:4">
      <c r="A3304">
        <f>IF('EIA Imports'!$E3304=$A$1,'EIA Imports'!A3304,"")</f>
        <v/>
      </c>
      <c r="C3304">
        <f>IF('EIA Imports'!$E3304=$A$1,'EIA Imports'!C3304,"")</f>
        <v/>
      </c>
      <c r="D3304">
        <f>IF('EIA Imports'!$E3304=$A$1,'EIA Imports'!D3304,"")</f>
        <v/>
      </c>
    </row>
    <row r="3305" spans="1:4">
      <c r="A3305">
        <f>IF('EIA Imports'!$E3305=$A$1,'EIA Imports'!A3305,"")</f>
        <v/>
      </c>
      <c r="C3305">
        <f>IF('EIA Imports'!$E3305=$A$1,'EIA Imports'!C3305,"")</f>
        <v/>
      </c>
      <c r="D3305">
        <f>IF('EIA Imports'!$E3305=$A$1,'EIA Imports'!D3305,"")</f>
        <v/>
      </c>
    </row>
    <row r="3306" spans="1:4">
      <c r="A3306">
        <f>IF('EIA Imports'!$E3306=$A$1,'EIA Imports'!A3306,"")</f>
        <v/>
      </c>
      <c r="C3306">
        <f>IF('EIA Imports'!$E3306=$A$1,'EIA Imports'!C3306,"")</f>
        <v/>
      </c>
      <c r="D3306">
        <f>IF('EIA Imports'!$E3306=$A$1,'EIA Imports'!D3306,"")</f>
        <v/>
      </c>
    </row>
    <row r="3307" spans="1:4">
      <c r="A3307">
        <f>IF('EIA Imports'!$E3307=$A$1,'EIA Imports'!A3307,"")</f>
        <v/>
      </c>
      <c r="C3307">
        <f>IF('EIA Imports'!$E3307=$A$1,'EIA Imports'!C3307,"")</f>
        <v/>
      </c>
      <c r="D3307">
        <f>IF('EIA Imports'!$E3307=$A$1,'EIA Imports'!D3307,"")</f>
        <v/>
      </c>
    </row>
    <row r="3308" spans="1:4">
      <c r="A3308">
        <f>IF('EIA Imports'!$E3308=$A$1,'EIA Imports'!A3308,"")</f>
        <v/>
      </c>
      <c r="C3308">
        <f>IF('EIA Imports'!$E3308=$A$1,'EIA Imports'!C3308,"")</f>
        <v/>
      </c>
      <c r="D3308">
        <f>IF('EIA Imports'!$E3308=$A$1,'EIA Imports'!D3308,"")</f>
        <v/>
      </c>
    </row>
    <row r="3309" spans="1:4">
      <c r="A3309">
        <f>IF('EIA Imports'!$E3309=$A$1,'EIA Imports'!A3309,"")</f>
        <v/>
      </c>
      <c r="C3309">
        <f>IF('EIA Imports'!$E3309=$A$1,'EIA Imports'!C3309,"")</f>
        <v/>
      </c>
      <c r="D3309">
        <f>IF('EIA Imports'!$E3309=$A$1,'EIA Imports'!D3309,"")</f>
        <v/>
      </c>
    </row>
    <row r="3310" spans="1:4">
      <c r="A3310">
        <f>IF('EIA Imports'!$E3310=$A$1,'EIA Imports'!A3310,"")</f>
        <v/>
      </c>
      <c r="C3310">
        <f>IF('EIA Imports'!$E3310=$A$1,'EIA Imports'!C3310,"")</f>
        <v/>
      </c>
      <c r="D3310">
        <f>IF('EIA Imports'!$E3310=$A$1,'EIA Imports'!D3310,"")</f>
        <v/>
      </c>
    </row>
    <row r="3311" spans="1:4">
      <c r="A3311">
        <f>IF('EIA Imports'!$E3311=$A$1,'EIA Imports'!A3311,"")</f>
        <v/>
      </c>
      <c r="C3311">
        <f>IF('EIA Imports'!$E3311=$A$1,'EIA Imports'!C3311,"")</f>
        <v/>
      </c>
      <c r="D3311">
        <f>IF('EIA Imports'!$E3311=$A$1,'EIA Imports'!D3311,"")</f>
        <v/>
      </c>
    </row>
    <row r="3312" spans="1:4">
      <c r="A3312">
        <f>IF('EIA Imports'!$E3312=$A$1,'EIA Imports'!A3312,"")</f>
        <v/>
      </c>
      <c r="C3312">
        <f>IF('EIA Imports'!$E3312=$A$1,'EIA Imports'!C3312,"")</f>
        <v/>
      </c>
      <c r="D3312">
        <f>IF('EIA Imports'!$E3312=$A$1,'EIA Imports'!D3312,"")</f>
        <v/>
      </c>
    </row>
    <row r="3313" spans="1:4">
      <c r="A3313">
        <f>IF('EIA Imports'!$E3313=$A$1,'EIA Imports'!A3313,"")</f>
        <v/>
      </c>
      <c r="C3313">
        <f>IF('EIA Imports'!$E3313=$A$1,'EIA Imports'!C3313,"")</f>
        <v/>
      </c>
      <c r="D3313">
        <f>IF('EIA Imports'!$E3313=$A$1,'EIA Imports'!D3313,"")</f>
        <v/>
      </c>
    </row>
    <row r="3314" spans="1:4">
      <c r="A3314">
        <f>IF('EIA Imports'!$E3314=$A$1,'EIA Imports'!A3314,"")</f>
        <v/>
      </c>
      <c r="C3314">
        <f>IF('EIA Imports'!$E3314=$A$1,'EIA Imports'!C3314,"")</f>
        <v/>
      </c>
      <c r="D3314">
        <f>IF('EIA Imports'!$E3314=$A$1,'EIA Imports'!D3314,"")</f>
        <v/>
      </c>
    </row>
    <row r="3315" spans="1:4">
      <c r="A3315">
        <f>IF('EIA Imports'!$E3315=$A$1,'EIA Imports'!A3315,"")</f>
        <v/>
      </c>
      <c r="C3315">
        <f>IF('EIA Imports'!$E3315=$A$1,'EIA Imports'!C3315,"")</f>
        <v/>
      </c>
      <c r="D3315">
        <f>IF('EIA Imports'!$E3315=$A$1,'EIA Imports'!D3315,"")</f>
        <v/>
      </c>
    </row>
    <row r="3316" spans="1:4">
      <c r="A3316">
        <f>IF('EIA Imports'!$E3316=$A$1,'EIA Imports'!A3316,"")</f>
        <v/>
      </c>
      <c r="C3316">
        <f>IF('EIA Imports'!$E3316=$A$1,'EIA Imports'!C3316,"")</f>
        <v/>
      </c>
      <c r="D3316">
        <f>IF('EIA Imports'!$E3316=$A$1,'EIA Imports'!D3316,"")</f>
        <v/>
      </c>
    </row>
    <row r="3317" spans="1:4">
      <c r="A3317">
        <f>IF('EIA Imports'!$E3317=$A$1,'EIA Imports'!A3317,"")</f>
        <v/>
      </c>
      <c r="C3317">
        <f>IF('EIA Imports'!$E3317=$A$1,'EIA Imports'!C3317,"")</f>
        <v/>
      </c>
      <c r="D3317">
        <f>IF('EIA Imports'!$E3317=$A$1,'EIA Imports'!D3317,"")</f>
        <v/>
      </c>
    </row>
    <row r="3318" spans="1:4">
      <c r="A3318">
        <f>IF('EIA Imports'!$E3318=$A$1,'EIA Imports'!A3318,"")</f>
        <v/>
      </c>
      <c r="C3318">
        <f>IF('EIA Imports'!$E3318=$A$1,'EIA Imports'!C3318,"")</f>
        <v/>
      </c>
      <c r="D3318">
        <f>IF('EIA Imports'!$E3318=$A$1,'EIA Imports'!D3318,"")</f>
        <v/>
      </c>
    </row>
    <row r="3319" spans="1:4">
      <c r="A3319">
        <f>IF('EIA Imports'!$E3319=$A$1,'EIA Imports'!A3319,"")</f>
        <v/>
      </c>
      <c r="C3319">
        <f>IF('EIA Imports'!$E3319=$A$1,'EIA Imports'!C3319,"")</f>
        <v/>
      </c>
      <c r="D3319">
        <f>IF('EIA Imports'!$E3319=$A$1,'EIA Imports'!D3319,"")</f>
        <v/>
      </c>
    </row>
    <row r="3320" spans="1:4">
      <c r="A3320">
        <f>IF('EIA Imports'!$E3320=$A$1,'EIA Imports'!A3320,"")</f>
        <v/>
      </c>
      <c r="C3320">
        <f>IF('EIA Imports'!$E3320=$A$1,'EIA Imports'!C3320,"")</f>
        <v/>
      </c>
      <c r="D3320">
        <f>IF('EIA Imports'!$E3320=$A$1,'EIA Imports'!D3320,"")</f>
        <v/>
      </c>
    </row>
    <row r="3321" spans="1:4">
      <c r="A3321">
        <f>IF('EIA Imports'!$E3321=$A$1,'EIA Imports'!A3321,"")</f>
        <v/>
      </c>
      <c r="C3321">
        <f>IF('EIA Imports'!$E3321=$A$1,'EIA Imports'!C3321,"")</f>
        <v/>
      </c>
      <c r="D3321">
        <f>IF('EIA Imports'!$E3321=$A$1,'EIA Imports'!D3321,"")</f>
        <v/>
      </c>
    </row>
    <row r="3322" spans="1:4">
      <c r="A3322">
        <f>IF('EIA Imports'!$E3322=$A$1,'EIA Imports'!A3322,"")</f>
        <v/>
      </c>
      <c r="C3322">
        <f>IF('EIA Imports'!$E3322=$A$1,'EIA Imports'!C3322,"")</f>
        <v/>
      </c>
      <c r="D3322">
        <f>IF('EIA Imports'!$E3322=$A$1,'EIA Imports'!D3322,"")</f>
        <v/>
      </c>
    </row>
    <row r="3323" spans="1:4">
      <c r="A3323">
        <f>IF('EIA Imports'!$E3323=$A$1,'EIA Imports'!A3323,"")</f>
        <v/>
      </c>
      <c r="C3323">
        <f>IF('EIA Imports'!$E3323=$A$1,'EIA Imports'!C3323,"")</f>
        <v/>
      </c>
      <c r="D3323">
        <f>IF('EIA Imports'!$E3323=$A$1,'EIA Imports'!D3323,"")</f>
        <v/>
      </c>
    </row>
    <row r="3324" spans="1:4">
      <c r="A3324">
        <f>IF('EIA Imports'!$E3324=$A$1,'EIA Imports'!A3324,"")</f>
        <v/>
      </c>
      <c r="C3324">
        <f>IF('EIA Imports'!$E3324=$A$1,'EIA Imports'!C3324,"")</f>
        <v/>
      </c>
      <c r="D3324">
        <f>IF('EIA Imports'!$E3324=$A$1,'EIA Imports'!D3324,"")</f>
        <v/>
      </c>
    </row>
    <row r="3325" spans="1:4">
      <c r="A3325">
        <f>IF('EIA Imports'!$E3325=$A$1,'EIA Imports'!A3325,"")</f>
        <v/>
      </c>
      <c r="C3325">
        <f>IF('EIA Imports'!$E3325=$A$1,'EIA Imports'!C3325,"")</f>
        <v/>
      </c>
      <c r="D3325">
        <f>IF('EIA Imports'!$E3325=$A$1,'EIA Imports'!D3325,"")</f>
        <v/>
      </c>
    </row>
    <row r="3326" spans="1:4">
      <c r="A3326">
        <f>IF('EIA Imports'!$E3326=$A$1,'EIA Imports'!A3326,"")</f>
        <v/>
      </c>
      <c r="C3326">
        <f>IF('EIA Imports'!$E3326=$A$1,'EIA Imports'!C3326,"")</f>
        <v/>
      </c>
      <c r="D3326">
        <f>IF('EIA Imports'!$E3326=$A$1,'EIA Imports'!D3326,"")</f>
        <v/>
      </c>
    </row>
    <row r="3327" spans="1:4">
      <c r="A3327">
        <f>IF('EIA Imports'!$E3327=$A$1,'EIA Imports'!A3327,"")</f>
        <v/>
      </c>
      <c r="C3327">
        <f>IF('EIA Imports'!$E3327=$A$1,'EIA Imports'!C3327,"")</f>
        <v/>
      </c>
      <c r="D3327">
        <f>IF('EIA Imports'!$E3327=$A$1,'EIA Imports'!D3327,"")</f>
        <v/>
      </c>
    </row>
    <row r="3328" spans="1:4">
      <c r="A3328">
        <f>IF('EIA Imports'!$E3328=$A$1,'EIA Imports'!A3328,"")</f>
        <v/>
      </c>
      <c r="C3328">
        <f>IF('EIA Imports'!$E3328=$A$1,'EIA Imports'!C3328,"")</f>
        <v/>
      </c>
      <c r="D3328">
        <f>IF('EIA Imports'!$E3328=$A$1,'EIA Imports'!D3328,"")</f>
        <v/>
      </c>
    </row>
    <row r="3329" spans="1:4">
      <c r="A3329">
        <f>IF('EIA Imports'!$E3329=$A$1,'EIA Imports'!A3329,"")</f>
        <v/>
      </c>
      <c r="C3329">
        <f>IF('EIA Imports'!$E3329=$A$1,'EIA Imports'!C3329,"")</f>
        <v/>
      </c>
      <c r="D3329">
        <f>IF('EIA Imports'!$E3329=$A$1,'EIA Imports'!D3329,"")</f>
        <v/>
      </c>
    </row>
    <row r="3330" spans="1:4">
      <c r="A3330">
        <f>IF('EIA Imports'!$E3330=$A$1,'EIA Imports'!A3330,"")</f>
        <v/>
      </c>
      <c r="C3330">
        <f>IF('EIA Imports'!$E3330=$A$1,'EIA Imports'!C3330,"")</f>
        <v/>
      </c>
      <c r="D3330">
        <f>IF('EIA Imports'!$E3330=$A$1,'EIA Imports'!D3330,"")</f>
        <v/>
      </c>
    </row>
    <row r="3331" spans="1:4">
      <c r="A3331">
        <f>IF('EIA Imports'!$E3331=$A$1,'EIA Imports'!A3331,"")</f>
        <v/>
      </c>
      <c r="C3331">
        <f>IF('EIA Imports'!$E3331=$A$1,'EIA Imports'!C3331,"")</f>
        <v/>
      </c>
      <c r="D3331">
        <f>IF('EIA Imports'!$E3331=$A$1,'EIA Imports'!D3331,"")</f>
        <v/>
      </c>
    </row>
    <row r="3332" spans="1:4">
      <c r="A3332">
        <f>IF('EIA Imports'!$E3332=$A$1,'EIA Imports'!A3332,"")</f>
        <v/>
      </c>
      <c r="C3332">
        <f>IF('EIA Imports'!$E3332=$A$1,'EIA Imports'!C3332,"")</f>
        <v/>
      </c>
      <c r="D3332">
        <f>IF('EIA Imports'!$E3332=$A$1,'EIA Imports'!D3332,"")</f>
        <v/>
      </c>
    </row>
    <row r="3333" spans="1:4">
      <c r="A3333">
        <f>IF('EIA Imports'!$E3333=$A$1,'EIA Imports'!A3333,"")</f>
        <v/>
      </c>
      <c r="C3333">
        <f>IF('EIA Imports'!$E3333=$A$1,'EIA Imports'!C3333,"")</f>
        <v/>
      </c>
      <c r="D3333">
        <f>IF('EIA Imports'!$E3333=$A$1,'EIA Imports'!D3333,"")</f>
        <v/>
      </c>
    </row>
    <row r="3334" spans="1:4">
      <c r="A3334">
        <f>IF('EIA Imports'!$E3334=$A$1,'EIA Imports'!A3334,"")</f>
        <v/>
      </c>
      <c r="C3334">
        <f>IF('EIA Imports'!$E3334=$A$1,'EIA Imports'!C3334,"")</f>
        <v/>
      </c>
      <c r="D3334">
        <f>IF('EIA Imports'!$E3334=$A$1,'EIA Imports'!D3334,"")</f>
        <v/>
      </c>
    </row>
    <row r="3335" spans="1:4">
      <c r="A3335">
        <f>IF('EIA Imports'!$E3335=$A$1,'EIA Imports'!A3335,"")</f>
        <v/>
      </c>
      <c r="C3335">
        <f>IF('EIA Imports'!$E3335=$A$1,'EIA Imports'!C3335,"")</f>
        <v/>
      </c>
      <c r="D3335">
        <f>IF('EIA Imports'!$E3335=$A$1,'EIA Imports'!D3335,"")</f>
        <v/>
      </c>
    </row>
    <row r="3336" spans="1:4">
      <c r="A3336">
        <f>IF('EIA Imports'!$E3336=$A$1,'EIA Imports'!A3336,"")</f>
        <v/>
      </c>
      <c r="C3336">
        <f>IF('EIA Imports'!$E3336=$A$1,'EIA Imports'!C3336,"")</f>
        <v/>
      </c>
      <c r="D3336">
        <f>IF('EIA Imports'!$E3336=$A$1,'EIA Imports'!D3336,"")</f>
        <v/>
      </c>
    </row>
    <row r="3337" spans="1:4">
      <c r="A3337">
        <f>IF('EIA Imports'!$E3337=$A$1,'EIA Imports'!A3337,"")</f>
        <v/>
      </c>
      <c r="C3337">
        <f>IF('EIA Imports'!$E3337=$A$1,'EIA Imports'!C3337,"")</f>
        <v/>
      </c>
      <c r="D3337">
        <f>IF('EIA Imports'!$E3337=$A$1,'EIA Imports'!D3337,"")</f>
        <v/>
      </c>
    </row>
    <row r="3338" spans="1:4">
      <c r="A3338">
        <f>IF('EIA Imports'!$E3338=$A$1,'EIA Imports'!A3338,"")</f>
        <v/>
      </c>
      <c r="C3338">
        <f>IF('EIA Imports'!$E3338=$A$1,'EIA Imports'!C3338,"")</f>
        <v/>
      </c>
      <c r="D3338">
        <f>IF('EIA Imports'!$E3338=$A$1,'EIA Imports'!D3338,"")</f>
        <v/>
      </c>
    </row>
    <row r="3339" spans="1:4">
      <c r="A3339">
        <f>IF('EIA Imports'!$E3339=$A$1,'EIA Imports'!A3339,"")</f>
        <v/>
      </c>
      <c r="C3339">
        <f>IF('EIA Imports'!$E3339=$A$1,'EIA Imports'!C3339,"")</f>
        <v/>
      </c>
      <c r="D3339">
        <f>IF('EIA Imports'!$E3339=$A$1,'EIA Imports'!D3339,"")</f>
        <v/>
      </c>
    </row>
    <row r="3340" spans="1:4">
      <c r="A3340">
        <f>IF('EIA Imports'!$E3340=$A$1,'EIA Imports'!A3340,"")</f>
        <v/>
      </c>
      <c r="C3340">
        <f>IF('EIA Imports'!$E3340=$A$1,'EIA Imports'!C3340,"")</f>
        <v/>
      </c>
      <c r="D3340">
        <f>IF('EIA Imports'!$E3340=$A$1,'EIA Imports'!D3340,"")</f>
        <v/>
      </c>
    </row>
    <row r="3341" spans="1:4">
      <c r="A3341">
        <f>IF('EIA Imports'!$E3341=$A$1,'EIA Imports'!A3341,"")</f>
        <v/>
      </c>
      <c r="C3341">
        <f>IF('EIA Imports'!$E3341=$A$1,'EIA Imports'!C3341,"")</f>
        <v/>
      </c>
      <c r="D3341">
        <f>IF('EIA Imports'!$E3341=$A$1,'EIA Imports'!D3341,"")</f>
        <v/>
      </c>
    </row>
    <row r="3342" spans="1:4">
      <c r="A3342">
        <f>IF('EIA Imports'!$E3342=$A$1,'EIA Imports'!A3342,"")</f>
        <v/>
      </c>
      <c r="C3342">
        <f>IF('EIA Imports'!$E3342=$A$1,'EIA Imports'!C3342,"")</f>
        <v/>
      </c>
      <c r="D3342">
        <f>IF('EIA Imports'!$E3342=$A$1,'EIA Imports'!D3342,"")</f>
        <v/>
      </c>
    </row>
    <row r="3343" spans="1:4">
      <c r="A3343">
        <f>IF('EIA Imports'!$E3343=$A$1,'EIA Imports'!A3343,"")</f>
        <v/>
      </c>
      <c r="C3343">
        <f>IF('EIA Imports'!$E3343=$A$1,'EIA Imports'!C3343,"")</f>
        <v/>
      </c>
      <c r="D3343">
        <f>IF('EIA Imports'!$E3343=$A$1,'EIA Imports'!D3343,"")</f>
        <v/>
      </c>
    </row>
    <row r="3344" spans="1:4">
      <c r="A3344">
        <f>IF('EIA Imports'!$E3344=$A$1,'EIA Imports'!A3344,"")</f>
        <v/>
      </c>
      <c r="C3344">
        <f>IF('EIA Imports'!$E3344=$A$1,'EIA Imports'!C3344,"")</f>
        <v/>
      </c>
      <c r="D3344">
        <f>IF('EIA Imports'!$E3344=$A$1,'EIA Imports'!D3344,"")</f>
        <v/>
      </c>
    </row>
    <row r="3345" spans="1:4">
      <c r="A3345">
        <f>IF('EIA Imports'!$E3345=$A$1,'EIA Imports'!A3345,"")</f>
        <v/>
      </c>
      <c r="C3345">
        <f>IF('EIA Imports'!$E3345=$A$1,'EIA Imports'!C3345,"")</f>
        <v/>
      </c>
      <c r="D3345">
        <f>IF('EIA Imports'!$E3345=$A$1,'EIA Imports'!D3345,"")</f>
        <v/>
      </c>
    </row>
    <row r="3346" spans="1:4">
      <c r="A3346">
        <f>IF('EIA Imports'!$E3346=$A$1,'EIA Imports'!A3346,"")</f>
        <v/>
      </c>
      <c r="C3346">
        <f>IF('EIA Imports'!$E3346=$A$1,'EIA Imports'!C3346,"")</f>
        <v/>
      </c>
      <c r="D3346">
        <f>IF('EIA Imports'!$E3346=$A$1,'EIA Imports'!D3346,"")</f>
        <v/>
      </c>
    </row>
    <row r="3347" spans="1:4">
      <c r="A3347">
        <f>IF('EIA Imports'!$E3347=$A$1,'EIA Imports'!A3347,"")</f>
        <v/>
      </c>
      <c r="C3347">
        <f>IF('EIA Imports'!$E3347=$A$1,'EIA Imports'!C3347,"")</f>
        <v/>
      </c>
      <c r="D3347">
        <f>IF('EIA Imports'!$E3347=$A$1,'EIA Imports'!D3347,"")</f>
        <v/>
      </c>
    </row>
    <row r="3348" spans="1:4">
      <c r="A3348">
        <f>IF('EIA Imports'!$E3348=$A$1,'EIA Imports'!A3348,"")</f>
        <v/>
      </c>
      <c r="C3348">
        <f>IF('EIA Imports'!$E3348=$A$1,'EIA Imports'!C3348,"")</f>
        <v/>
      </c>
      <c r="D3348">
        <f>IF('EIA Imports'!$E3348=$A$1,'EIA Imports'!D3348,"")</f>
        <v/>
      </c>
    </row>
    <row r="3349" spans="1:4">
      <c r="A3349">
        <f>IF('EIA Imports'!$E3349=$A$1,'EIA Imports'!A3349,"")</f>
        <v/>
      </c>
      <c r="C3349">
        <f>IF('EIA Imports'!$E3349=$A$1,'EIA Imports'!C3349,"")</f>
        <v/>
      </c>
      <c r="D3349">
        <f>IF('EIA Imports'!$E3349=$A$1,'EIA Imports'!D3349,"")</f>
        <v/>
      </c>
    </row>
    <row r="3350" spans="1:4">
      <c r="A3350">
        <f>IF('EIA Imports'!$E3350=$A$1,'EIA Imports'!A3350,"")</f>
        <v/>
      </c>
      <c r="C3350">
        <f>IF('EIA Imports'!$E3350=$A$1,'EIA Imports'!C3350,"")</f>
        <v/>
      </c>
      <c r="D3350">
        <f>IF('EIA Imports'!$E3350=$A$1,'EIA Imports'!D3350,"")</f>
        <v/>
      </c>
    </row>
    <row r="3351" spans="1:4">
      <c r="A3351">
        <f>IF('EIA Imports'!$E3351=$A$1,'EIA Imports'!A3351,"")</f>
        <v/>
      </c>
      <c r="C3351">
        <f>IF('EIA Imports'!$E3351=$A$1,'EIA Imports'!C3351,"")</f>
        <v/>
      </c>
      <c r="D3351">
        <f>IF('EIA Imports'!$E3351=$A$1,'EIA Imports'!D3351,"")</f>
        <v/>
      </c>
    </row>
    <row r="3352" spans="1:4">
      <c r="A3352">
        <f>IF('EIA Imports'!$E3352=$A$1,'EIA Imports'!A3352,"")</f>
        <v/>
      </c>
      <c r="C3352">
        <f>IF('EIA Imports'!$E3352=$A$1,'EIA Imports'!C3352,"")</f>
        <v/>
      </c>
      <c r="D3352">
        <f>IF('EIA Imports'!$E3352=$A$1,'EIA Imports'!D3352,"")</f>
        <v/>
      </c>
    </row>
    <row r="3353" spans="1:4">
      <c r="A3353">
        <f>IF('EIA Imports'!$E3353=$A$1,'EIA Imports'!A3353,"")</f>
        <v/>
      </c>
      <c r="C3353">
        <f>IF('EIA Imports'!$E3353=$A$1,'EIA Imports'!C3353,"")</f>
        <v/>
      </c>
      <c r="D3353">
        <f>IF('EIA Imports'!$E3353=$A$1,'EIA Imports'!D3353,"")</f>
        <v/>
      </c>
    </row>
    <row r="3354" spans="1:4">
      <c r="A3354">
        <f>IF('EIA Imports'!$E3354=$A$1,'EIA Imports'!A3354,"")</f>
        <v/>
      </c>
      <c r="C3354">
        <f>IF('EIA Imports'!$E3354=$A$1,'EIA Imports'!C3354,"")</f>
        <v/>
      </c>
      <c r="D3354">
        <f>IF('EIA Imports'!$E3354=$A$1,'EIA Imports'!D3354,"")</f>
        <v/>
      </c>
    </row>
    <row r="3355" spans="1:4">
      <c r="A3355">
        <f>IF('EIA Imports'!$E3355=$A$1,'EIA Imports'!A3355,"")</f>
        <v/>
      </c>
      <c r="C3355">
        <f>IF('EIA Imports'!$E3355=$A$1,'EIA Imports'!C3355,"")</f>
        <v/>
      </c>
    </row>
    <row r="3356" spans="1:4">
      <c r="A3356">
        <f>IF('EIA Imports'!$E3356=$A$1,'EIA Imports'!A3356,"")</f>
        <v/>
      </c>
      <c r="C3356">
        <f>IF('EIA Imports'!$E3356=$A$1,'EIA Imports'!C3356,"")</f>
        <v/>
      </c>
    </row>
    <row r="3357" spans="1:4">
      <c r="A3357">
        <f>IF('EIA Imports'!$E3357=$A$1,'EIA Imports'!A3357,"")</f>
        <v/>
      </c>
      <c r="C3357">
        <f>IF('EIA Imports'!$E3357=$A$1,'EIA Imports'!C3357,"")</f>
        <v/>
      </c>
    </row>
    <row r="3358" spans="1:4">
      <c r="A3358">
        <f>IF('EIA Imports'!$E3358=$A$1,'EIA Imports'!A3358,"")</f>
        <v/>
      </c>
      <c r="C3358">
        <f>IF('EIA Imports'!$E3358=$A$1,'EIA Imports'!C3358,"")</f>
        <v/>
      </c>
    </row>
    <row r="3359" spans="1:4">
      <c r="A3359">
        <f>IF('EIA Imports'!$E3359=$A$1,'EIA Imports'!A3359,"")</f>
        <v/>
      </c>
      <c r="C3359">
        <f>IF('EIA Imports'!$E3359=$A$1,'EIA Imports'!C3359,"")</f>
        <v/>
      </c>
    </row>
    <row r="3360" spans="1:4">
      <c r="A3360">
        <f>IF('EIA Imports'!$E3360=$A$1,'EIA Imports'!A3360,"")</f>
        <v/>
      </c>
      <c r="C3360">
        <f>IF('EIA Imports'!$E3360=$A$1,'EIA Imports'!C3360,"")</f>
        <v/>
      </c>
    </row>
    <row r="3361" spans="1:4">
      <c r="A3361">
        <f>IF('EIA Imports'!$E3361=$A$1,'EIA Imports'!A3361,"")</f>
        <v/>
      </c>
      <c r="C3361">
        <f>IF('EIA Imports'!$E3361=$A$1,'EIA Imports'!C3361,"")</f>
        <v/>
      </c>
    </row>
    <row r="3362" spans="1:4">
      <c r="A3362">
        <f>IF('EIA Imports'!$E3362=$A$1,'EIA Imports'!A3362,"")</f>
        <v/>
      </c>
      <c r="C3362">
        <f>IF('EIA Imports'!$E3362=$A$1,'EIA Imports'!C3362,"")</f>
        <v/>
      </c>
    </row>
    <row r="3363" spans="1:4">
      <c r="A3363">
        <f>IF('EIA Imports'!$E3363=$A$1,'EIA Imports'!A3363,"")</f>
        <v/>
      </c>
      <c r="C3363">
        <f>IF('EIA Imports'!$E3363=$A$1,'EIA Imports'!C3363,"")</f>
        <v/>
      </c>
    </row>
    <row r="3364" spans="1:4">
      <c r="A3364">
        <f>IF('EIA Imports'!$E3364=$A$1,'EIA Imports'!A3364,"")</f>
        <v/>
      </c>
      <c r="C3364">
        <f>IF('EIA Imports'!$E3364=$A$1,'EIA Imports'!C3364,"")</f>
        <v/>
      </c>
    </row>
    <row r="3365" spans="1:4">
      <c r="A3365">
        <f>IF('EIA Imports'!$E3365=$A$1,'EIA Imports'!A3365,"")</f>
        <v/>
      </c>
      <c r="C3365">
        <f>IF('EIA Imports'!$E3365=$A$1,'EIA Imports'!C3365,"")</f>
        <v/>
      </c>
    </row>
    <row r="3366" spans="1:4">
      <c r="A3366">
        <f>IF('EIA Imports'!$E3366=$A$1,'EIA Imports'!A3366,"")</f>
        <v/>
      </c>
      <c r="C3366">
        <f>IF('EIA Imports'!$E3366=$A$1,'EIA Imports'!C3366,"")</f>
        <v/>
      </c>
    </row>
    <row r="3367" spans="1:4">
      <c r="A3367">
        <f>IF('EIA Imports'!$E3367=$A$1,'EIA Imports'!A3367,"")</f>
        <v/>
      </c>
      <c r="C3367">
        <f>IF('EIA Imports'!$E3367=$A$1,'EIA Imports'!C3367,"")</f>
        <v/>
      </c>
    </row>
    <row r="3368" spans="1:4">
      <c r="A3368">
        <f>IF('EIA Imports'!$E3368=$A$1,'EIA Imports'!A3368,"")</f>
        <v/>
      </c>
      <c r="C3368">
        <f>IF('EIA Imports'!$E3368=$A$1,'EIA Imports'!C3368,"")</f>
        <v/>
      </c>
    </row>
    <row r="3369" spans="1:4">
      <c r="A3369">
        <f>IF('EIA Imports'!$E3369=$A$1,'EIA Imports'!A3369,"")</f>
        <v/>
      </c>
      <c r="C3369">
        <f>IF('EIA Imports'!$E3369=$A$1,'EIA Imports'!C3369,"")</f>
        <v/>
      </c>
    </row>
    <row r="3370" spans="1:4">
      <c r="A3370">
        <f>IF('EIA Imports'!$E3370=$A$1,'EIA Imports'!A3370,"")</f>
        <v/>
      </c>
      <c r="C3370">
        <f>IF('EIA Imports'!$E3370=$A$1,'EIA Imports'!C3370,"")</f>
        <v/>
      </c>
    </row>
    <row r="3371" spans="1:4">
      <c r="A3371">
        <f>IF('EIA Imports'!$E3371=$A$1,'EIA Imports'!A3371,"")</f>
        <v/>
      </c>
      <c r="C3371">
        <f>IF('EIA Imports'!$E3371=$A$1,'EIA Imports'!C3371,"")</f>
        <v/>
      </c>
    </row>
    <row r="3372" spans="1:4">
      <c r="A3372">
        <f>IF('EIA Imports'!$E3372=$A$1,'EIA Imports'!A3372,"")</f>
        <v/>
      </c>
      <c r="C3372">
        <f>IF('EIA Imports'!$E3372=$A$1,'EIA Imports'!C3372,"")</f>
        <v/>
      </c>
    </row>
    <row r="3373" spans="1:4">
      <c r="A3373">
        <f>IF('EIA Imports'!$E3373=$A$1,'EIA Imports'!A3373,"")</f>
        <v/>
      </c>
      <c r="C3373">
        <f>IF('EIA Imports'!$E3373=$A$1,'EIA Imports'!C3373,"")</f>
        <v/>
      </c>
    </row>
    <row r="3374" spans="1:4">
      <c r="A3374">
        <f>IF('EIA Imports'!$E3374=$A$1,'EIA Imports'!A3374,"")</f>
        <v/>
      </c>
      <c r="C3374">
        <f>IF('EIA Imports'!$E3374=$A$1,'EIA Imports'!C3374,"")</f>
        <v/>
      </c>
    </row>
    <row r="3375" spans="1:4">
      <c r="A3375">
        <f>IF('EIA Imports'!$E3375=$A$1,'EIA Imports'!A3375,"")</f>
        <v/>
      </c>
      <c r="C3375">
        <f>IF('EIA Imports'!$E3375=$A$1,'EIA Imports'!C3375,"")</f>
        <v/>
      </c>
    </row>
    <row r="3376" spans="1:4">
      <c r="A3376">
        <f>IF('EIA Imports'!$E3376=$A$1,'EIA Imports'!A3376,"")</f>
        <v/>
      </c>
      <c r="C3376">
        <f>IF('EIA Imports'!$E3376=$A$1,'EIA Imports'!C3376,"")</f>
        <v/>
      </c>
    </row>
    <row r="3377" spans="1:4">
      <c r="A3377">
        <f>IF('EIA Imports'!$E3377=$A$1,'EIA Imports'!A3377,"")</f>
        <v/>
      </c>
      <c r="C3377">
        <f>IF('EIA Imports'!$E3377=$A$1,'EIA Imports'!C3377,"")</f>
        <v/>
      </c>
    </row>
    <row r="3378" spans="1:4">
      <c r="A3378">
        <f>IF('EIA Imports'!$E3378=$A$1,'EIA Imports'!A3378,"")</f>
        <v/>
      </c>
      <c r="C3378">
        <f>IF('EIA Imports'!$E3378=$A$1,'EIA Imports'!C3378,"")</f>
        <v/>
      </c>
    </row>
    <row r="3379" spans="1:4">
      <c r="A3379">
        <f>IF('EIA Imports'!$E3379=$A$1,'EIA Imports'!A3379,"")</f>
        <v/>
      </c>
      <c r="C3379">
        <f>IF('EIA Imports'!$E3379=$A$1,'EIA Imports'!C3379,"")</f>
        <v/>
      </c>
    </row>
    <row r="3380" spans="1:4">
      <c r="A3380">
        <f>IF('EIA Imports'!$E3380=$A$1,'EIA Imports'!A3380,"")</f>
        <v/>
      </c>
      <c r="C3380">
        <f>IF('EIA Imports'!$E3380=$A$1,'EIA Imports'!C3380,"")</f>
        <v/>
      </c>
    </row>
    <row r="3381" spans="1:4">
      <c r="A3381">
        <f>IF('EIA Imports'!$E3381=$A$1,'EIA Imports'!A3381,"")</f>
        <v/>
      </c>
      <c r="C3381">
        <f>IF('EIA Imports'!$E3381=$A$1,'EIA Imports'!C3381,"")</f>
        <v/>
      </c>
    </row>
    <row r="3382" spans="1:4">
      <c r="A3382">
        <f>IF('EIA Imports'!$E3382=$A$1,'EIA Imports'!A3382,"")</f>
        <v/>
      </c>
      <c r="C3382">
        <f>IF('EIA Imports'!$E3382=$A$1,'EIA Imports'!C3382,"")</f>
        <v/>
      </c>
    </row>
    <row r="3383" spans="1:4">
      <c r="A3383">
        <f>IF('EIA Imports'!$E3383=$A$1,'EIA Imports'!A3383,"")</f>
        <v/>
      </c>
      <c r="C3383">
        <f>IF('EIA Imports'!$E3383=$A$1,'EIA Imports'!C3383,"")</f>
        <v/>
      </c>
    </row>
    <row r="3384" spans="1:4">
      <c r="A3384">
        <f>IF('EIA Imports'!$E3384=$A$1,'EIA Imports'!A3384,"")</f>
        <v/>
      </c>
      <c r="C3384">
        <f>IF('EIA Imports'!$E3384=$A$1,'EIA Imports'!C3384,"")</f>
        <v/>
      </c>
    </row>
    <row r="3385" spans="1:4">
      <c r="A3385">
        <f>IF('EIA Imports'!$E3385=$A$1,'EIA Imports'!A3385,"")</f>
        <v/>
      </c>
      <c r="C3385">
        <f>IF('EIA Imports'!$E3385=$A$1,'EIA Imports'!C3385,"")</f>
        <v/>
      </c>
    </row>
    <row r="3386" spans="1:4">
      <c r="A3386">
        <f>IF('EIA Imports'!$E3386=$A$1,'EIA Imports'!A3386,"")</f>
        <v/>
      </c>
      <c r="C3386">
        <f>IF('EIA Imports'!$E3386=$A$1,'EIA Imports'!C3386,"")</f>
        <v/>
      </c>
    </row>
    <row r="3387" spans="1:4">
      <c r="A3387">
        <f>IF('EIA Imports'!$E3387=$A$1,'EIA Imports'!A3387,"")</f>
        <v/>
      </c>
      <c r="C3387">
        <f>IF('EIA Imports'!$E3387=$A$1,'EIA Imports'!C3387,"")</f>
        <v/>
      </c>
    </row>
    <row r="3388" spans="1:4">
      <c r="A3388">
        <f>IF('EIA Imports'!$E3388=$A$1,'EIA Imports'!A3388,"")</f>
        <v/>
      </c>
      <c r="C3388">
        <f>IF('EIA Imports'!$E3388=$A$1,'EIA Imports'!C3388,"")</f>
        <v/>
      </c>
    </row>
    <row r="3389" spans="1:4">
      <c r="A3389">
        <f>IF('EIA Imports'!$E3389=$A$1,'EIA Imports'!A3389,"")</f>
        <v/>
      </c>
      <c r="C3389">
        <f>IF('EIA Imports'!$E3389=$A$1,'EIA Imports'!C3389,"")</f>
        <v/>
      </c>
    </row>
    <row r="3390" spans="1:4">
      <c r="A3390">
        <f>IF('EIA Imports'!$E3390=$A$1,'EIA Imports'!A3390,"")</f>
        <v/>
      </c>
      <c r="C3390">
        <f>IF('EIA Imports'!$E3390=$A$1,'EIA Imports'!C3390,"")</f>
        <v/>
      </c>
    </row>
    <row r="3391" spans="1:4">
      <c r="A3391">
        <f>IF('EIA Imports'!$E3391=$A$1,'EIA Imports'!A3391,"")</f>
        <v/>
      </c>
      <c r="C3391">
        <f>IF('EIA Imports'!$E3391=$A$1,'EIA Imports'!C3391,"")</f>
        <v/>
      </c>
    </row>
    <row r="3392" spans="1:4">
      <c r="A3392">
        <f>IF('EIA Imports'!$E3392=$A$1,'EIA Imports'!A3392,"")</f>
        <v/>
      </c>
      <c r="C3392">
        <f>IF('EIA Imports'!$E3392=$A$1,'EIA Imports'!C3392,"")</f>
        <v/>
      </c>
    </row>
    <row r="3393" spans="1:4">
      <c r="A3393">
        <f>IF('EIA Imports'!$E3393=$A$1,'EIA Imports'!A3393,"")</f>
        <v/>
      </c>
      <c r="C3393">
        <f>IF('EIA Imports'!$E3393=$A$1,'EIA Imports'!C3393,"")</f>
        <v/>
      </c>
    </row>
    <row r="3394" spans="1:4">
      <c r="A3394">
        <f>IF('EIA Imports'!$E3394=$A$1,'EIA Imports'!A3394,"")</f>
        <v/>
      </c>
      <c r="C3394">
        <f>IF('EIA Imports'!$E3394=$A$1,'EIA Imports'!C3394,"")</f>
        <v/>
      </c>
    </row>
    <row r="3395" spans="1:4">
      <c r="A3395">
        <f>IF('EIA Imports'!$E3395=$A$1,'EIA Imports'!A3395,"")</f>
        <v/>
      </c>
      <c r="C3395">
        <f>IF('EIA Imports'!$E3395=$A$1,'EIA Imports'!C3395,"")</f>
        <v/>
      </c>
    </row>
    <row r="3396" spans="1:4">
      <c r="A3396">
        <f>IF('EIA Imports'!$E3396=$A$1,'EIA Imports'!A3396,"")</f>
        <v/>
      </c>
      <c r="C3396">
        <f>IF('EIA Imports'!$E3396=$A$1,'EIA Imports'!C3396,"")</f>
        <v/>
      </c>
    </row>
    <row r="3397" spans="1:4">
      <c r="A3397">
        <f>IF('EIA Imports'!$E3397=$A$1,'EIA Imports'!A3397,"")</f>
        <v/>
      </c>
      <c r="C3397">
        <f>IF('EIA Imports'!$E3397=$A$1,'EIA Imports'!C3397,"")</f>
        <v/>
      </c>
    </row>
    <row r="3398" spans="1:4">
      <c r="A3398">
        <f>IF('EIA Imports'!$E3398=$A$1,'EIA Imports'!A3398,"")</f>
        <v/>
      </c>
      <c r="C3398">
        <f>IF('EIA Imports'!$E3398=$A$1,'EIA Imports'!C3398,"")</f>
        <v/>
      </c>
    </row>
    <row r="3399" spans="1:4">
      <c r="A3399">
        <f>IF('EIA Imports'!$E3399=$A$1,'EIA Imports'!A3399,"")</f>
        <v/>
      </c>
      <c r="C3399">
        <f>IF('EIA Imports'!$E3399=$A$1,'EIA Imports'!C3399,"")</f>
        <v/>
      </c>
    </row>
    <row r="3400" spans="1:4">
      <c r="A3400">
        <f>IF('EIA Imports'!$E3400=$A$1,'EIA Imports'!A3400,"")</f>
        <v/>
      </c>
      <c r="C3400">
        <f>IF('EIA Imports'!$E3400=$A$1,'EIA Imports'!C3400,"")</f>
        <v/>
      </c>
    </row>
    <row r="3401" spans="1:4">
      <c r="A3401">
        <f>IF('EIA Imports'!$E3401=$A$1,'EIA Imports'!A3401,"")</f>
        <v/>
      </c>
      <c r="C3401">
        <f>IF('EIA Imports'!$E3401=$A$1,'EIA Imports'!C3401,"")</f>
        <v/>
      </c>
    </row>
    <row r="3402" spans="1:4">
      <c r="A3402">
        <f>IF('EIA Imports'!$E3402=$A$1,'EIA Imports'!A3402,"")</f>
        <v/>
      </c>
      <c r="C3402">
        <f>IF('EIA Imports'!$E3402=$A$1,'EIA Imports'!C3402,"")</f>
        <v/>
      </c>
    </row>
    <row r="3403" spans="1:4">
      <c r="A3403">
        <f>IF('EIA Imports'!$E3403=$A$1,'EIA Imports'!A3403,"")</f>
        <v/>
      </c>
      <c r="C3403">
        <f>IF('EIA Imports'!$E3403=$A$1,'EIA Imports'!C3403,"")</f>
        <v/>
      </c>
    </row>
    <row r="3404" spans="1:4">
      <c r="A3404">
        <f>IF('EIA Imports'!$E3404=$A$1,'EIA Imports'!A3404,"")</f>
        <v/>
      </c>
      <c r="C3404">
        <f>IF('EIA Imports'!$E3404=$A$1,'EIA Imports'!C3404,"")</f>
        <v/>
      </c>
    </row>
    <row r="3405" spans="1:4">
      <c r="A3405">
        <f>IF('EIA Imports'!$E3405=$A$1,'EIA Imports'!A3405,"")</f>
        <v/>
      </c>
      <c r="C3405">
        <f>IF('EIA Imports'!$E3405=$A$1,'EIA Imports'!C3405,"")</f>
        <v/>
      </c>
    </row>
    <row r="3406" spans="1:4">
      <c r="A3406">
        <f>IF('EIA Imports'!$E3406=$A$1,'EIA Imports'!A3406,"")</f>
        <v/>
      </c>
      <c r="C3406">
        <f>IF('EIA Imports'!$E3406=$A$1,'EIA Imports'!C3406,"")</f>
        <v/>
      </c>
    </row>
    <row r="3407" spans="1:4">
      <c r="A3407">
        <f>IF('EIA Imports'!$E3407=$A$1,'EIA Imports'!A3407,"")</f>
        <v/>
      </c>
      <c r="C3407">
        <f>IF('EIA Imports'!$E3407=$A$1,'EIA Imports'!C3407,"")</f>
        <v/>
      </c>
    </row>
    <row r="3408" spans="1:4">
      <c r="A3408">
        <f>IF('EIA Imports'!$E3408=$A$1,'EIA Imports'!A3408,"")</f>
        <v/>
      </c>
      <c r="C3408">
        <f>IF('EIA Imports'!$E3408=$A$1,'EIA Imports'!C3408,"")</f>
        <v/>
      </c>
    </row>
    <row r="3409" spans="1:4">
      <c r="A3409">
        <f>IF('EIA Imports'!$E3409=$A$1,'EIA Imports'!A3409,"")</f>
        <v/>
      </c>
      <c r="C3409">
        <f>IF('EIA Imports'!$E3409=$A$1,'EIA Imports'!C3409,"")</f>
        <v/>
      </c>
    </row>
    <row r="3410" spans="1:4">
      <c r="A3410">
        <f>IF('EIA Imports'!$E3410=$A$1,'EIA Imports'!A3410,"")</f>
        <v/>
      </c>
      <c r="C3410">
        <f>IF('EIA Imports'!$E3410=$A$1,'EIA Imports'!C3410,"")</f>
        <v/>
      </c>
    </row>
    <row r="3411" spans="1:4">
      <c r="A3411">
        <f>IF('EIA Imports'!$E3411=$A$1,'EIA Imports'!A3411,"")</f>
        <v/>
      </c>
      <c r="C3411">
        <f>IF('EIA Imports'!$E3411=$A$1,'EIA Imports'!C3411,"")</f>
        <v/>
      </c>
    </row>
    <row r="3412" spans="1:4">
      <c r="A3412">
        <f>IF('EIA Imports'!$E3412=$A$1,'EIA Imports'!A3412,"")</f>
        <v/>
      </c>
      <c r="C3412">
        <f>IF('EIA Imports'!$E3412=$A$1,'EIA Imports'!C3412,"")</f>
        <v/>
      </c>
    </row>
    <row r="3413" spans="1:4">
      <c r="A3413">
        <f>IF('EIA Imports'!$E3413=$A$1,'EIA Imports'!A3413,"")</f>
        <v/>
      </c>
      <c r="C3413">
        <f>IF('EIA Imports'!$E3413=$A$1,'EIA Imports'!C3413,"")</f>
        <v/>
      </c>
    </row>
    <row r="3414" spans="1:4">
      <c r="A3414">
        <f>IF('EIA Imports'!$E3414=$A$1,'EIA Imports'!A3414,"")</f>
        <v/>
      </c>
      <c r="C3414">
        <f>IF('EIA Imports'!$E3414=$A$1,'EIA Imports'!C3414,"")</f>
        <v/>
      </c>
    </row>
    <row r="3415" spans="1:4">
      <c r="A3415">
        <f>IF('EIA Imports'!$E3415=$A$1,'EIA Imports'!A3415,"")</f>
        <v/>
      </c>
      <c r="C3415">
        <f>IF('EIA Imports'!$E3415=$A$1,'EIA Imports'!C3415,"")</f>
        <v/>
      </c>
    </row>
    <row r="3416" spans="1:4">
      <c r="A3416">
        <f>IF('EIA Imports'!$E3416=$A$1,'EIA Imports'!A3416,"")</f>
        <v/>
      </c>
      <c r="C3416">
        <f>IF('EIA Imports'!$E3416=$A$1,'EIA Imports'!C3416,"")</f>
        <v/>
      </c>
    </row>
    <row r="3417" spans="1:4">
      <c r="A3417">
        <f>IF('EIA Imports'!$E3417=$A$1,'EIA Imports'!A3417,"")</f>
        <v/>
      </c>
      <c r="C3417">
        <f>IF('EIA Imports'!$E3417=$A$1,'EIA Imports'!C3417,"")</f>
        <v/>
      </c>
    </row>
    <row r="3418" spans="1:4">
      <c r="A3418">
        <f>IF('EIA Imports'!$E3418=$A$1,'EIA Imports'!A3418,"")</f>
        <v/>
      </c>
      <c r="C3418">
        <f>IF('EIA Imports'!$E3418=$A$1,'EIA Imports'!C3418,"")</f>
        <v/>
      </c>
    </row>
    <row r="3419" spans="1:4">
      <c r="A3419">
        <f>IF('EIA Imports'!$E3419=$A$1,'EIA Imports'!A3419,"")</f>
        <v/>
      </c>
      <c r="C3419">
        <f>IF('EIA Imports'!$E3419=$A$1,'EIA Imports'!C3419,"")</f>
        <v/>
      </c>
    </row>
    <row r="3420" spans="1:4">
      <c r="A3420">
        <f>IF('EIA Imports'!$E3420=$A$1,'EIA Imports'!A3420,"")</f>
        <v/>
      </c>
      <c r="C3420">
        <f>IF('EIA Imports'!$E3420=$A$1,'EIA Imports'!C3420,"")</f>
        <v/>
      </c>
    </row>
    <row r="3421" spans="1:4">
      <c r="A3421">
        <f>IF('EIA Imports'!$E3421=$A$1,'EIA Imports'!A3421,"")</f>
        <v/>
      </c>
      <c r="C3421">
        <f>IF('EIA Imports'!$E3421=$A$1,'EIA Imports'!C3421,"")</f>
        <v/>
      </c>
    </row>
    <row r="3422" spans="1:4">
      <c r="A3422">
        <f>IF('EIA Imports'!$E3422=$A$1,'EIA Imports'!A3422,"")</f>
        <v/>
      </c>
      <c r="C3422">
        <f>IF('EIA Imports'!$E3422=$A$1,'EIA Imports'!C3422,"")</f>
        <v/>
      </c>
    </row>
    <row r="3423" spans="1:4">
      <c r="A3423">
        <f>IF('EIA Imports'!$E3423=$A$1,'EIA Imports'!A3423,"")</f>
        <v/>
      </c>
      <c r="C3423">
        <f>IF('EIA Imports'!$E3423=$A$1,'EIA Imports'!C3423,"")</f>
        <v/>
      </c>
    </row>
    <row r="3424" spans="1:4">
      <c r="A3424">
        <f>IF('EIA Imports'!$E3424=$A$1,'EIA Imports'!A3424,"")</f>
        <v/>
      </c>
      <c r="C3424">
        <f>IF('EIA Imports'!$E3424=$A$1,'EIA Imports'!C3424,"")</f>
        <v/>
      </c>
    </row>
    <row r="3425" spans="1:4">
      <c r="A3425">
        <f>IF('EIA Imports'!$E3425=$A$1,'EIA Imports'!A3425,"")</f>
        <v/>
      </c>
      <c r="C3425">
        <f>IF('EIA Imports'!$E3425=$A$1,'EIA Imports'!C3425,"")</f>
        <v/>
      </c>
    </row>
    <row r="3426" spans="1:4">
      <c r="A3426">
        <f>IF('EIA Imports'!$E3426=$A$1,'EIA Imports'!A3426,"")</f>
        <v/>
      </c>
      <c r="C3426">
        <f>IF('EIA Imports'!$E3426=$A$1,'EIA Imports'!C3426,"")</f>
        <v/>
      </c>
    </row>
    <row r="3427" spans="1:4">
      <c r="A3427">
        <f>IF('EIA Imports'!$E3427=$A$1,'EIA Imports'!A3427,"")</f>
        <v/>
      </c>
      <c r="C3427">
        <f>IF('EIA Imports'!$E3427=$A$1,'EIA Imports'!C3427,"")</f>
        <v/>
      </c>
    </row>
    <row r="3428" spans="1:4">
      <c r="A3428">
        <f>IF('EIA Imports'!$E3428=$A$1,'EIA Imports'!A3428,"")</f>
        <v/>
      </c>
      <c r="C3428">
        <f>IF('EIA Imports'!$E3428=$A$1,'EIA Imports'!C3428,"")</f>
        <v/>
      </c>
    </row>
    <row r="3429" spans="1:4">
      <c r="A3429">
        <f>IF('EIA Imports'!$E3429=$A$1,'EIA Imports'!A3429,"")</f>
        <v/>
      </c>
      <c r="C3429">
        <f>IF('EIA Imports'!$E3429=$A$1,'EIA Imports'!C3429,"")</f>
        <v/>
      </c>
    </row>
    <row r="3430" spans="1:4">
      <c r="A3430">
        <f>IF('EIA Imports'!$E3430=$A$1,'EIA Imports'!A3430,"")</f>
        <v/>
      </c>
      <c r="C3430">
        <f>IF('EIA Imports'!$E3430=$A$1,'EIA Imports'!C3430,"")</f>
        <v/>
      </c>
    </row>
    <row r="3431" spans="1:4">
      <c r="A3431">
        <f>IF('EIA Imports'!$E3431=$A$1,'EIA Imports'!A3431,"")</f>
        <v/>
      </c>
      <c r="C3431">
        <f>IF('EIA Imports'!$E3431=$A$1,'EIA Imports'!C3431,"")</f>
        <v/>
      </c>
    </row>
    <row r="3432" spans="1:4">
      <c r="A3432">
        <f>IF('EIA Imports'!$E3432=$A$1,'EIA Imports'!A3432,"")</f>
        <v/>
      </c>
      <c r="C3432">
        <f>IF('EIA Imports'!$E3432=$A$1,'EIA Imports'!C3432,"")</f>
        <v/>
      </c>
    </row>
    <row r="3433" spans="1:4">
      <c r="A3433">
        <f>IF('EIA Imports'!$E3433=$A$1,'EIA Imports'!A3433,"")</f>
        <v/>
      </c>
      <c r="C3433">
        <f>IF('EIA Imports'!$E3433=$A$1,'EIA Imports'!C3433,"")</f>
        <v/>
      </c>
    </row>
    <row r="3434" spans="1:4">
      <c r="A3434">
        <f>IF('EIA Imports'!$E3434=$A$1,'EIA Imports'!A3434,"")</f>
        <v/>
      </c>
      <c r="C3434">
        <f>IF('EIA Imports'!$E3434=$A$1,'EIA Imports'!C3434,"")</f>
        <v/>
      </c>
    </row>
    <row r="3435" spans="1:4">
      <c r="A3435">
        <f>IF('EIA Imports'!$E3435=$A$1,'EIA Imports'!A3435,"")</f>
        <v/>
      </c>
      <c r="C3435">
        <f>IF('EIA Imports'!$E3435=$A$1,'EIA Imports'!C3435,"")</f>
        <v/>
      </c>
    </row>
    <row r="3436" spans="1:4">
      <c r="A3436">
        <f>IF('EIA Imports'!$E3436=$A$1,'EIA Imports'!A3436,"")</f>
        <v/>
      </c>
      <c r="C3436">
        <f>IF('EIA Imports'!$E3436=$A$1,'EIA Imports'!C3436,"")</f>
        <v/>
      </c>
    </row>
    <row r="3437" spans="1:4">
      <c r="A3437">
        <f>IF('EIA Imports'!$E3437=$A$1,'EIA Imports'!A3437,"")</f>
        <v/>
      </c>
      <c r="C3437">
        <f>IF('EIA Imports'!$E3437=$A$1,'EIA Imports'!C3437,"")</f>
        <v/>
      </c>
    </row>
    <row r="3438" spans="1:4">
      <c r="A3438">
        <f>IF('EIA Imports'!$E3438=$A$1,'EIA Imports'!A3438,"")</f>
        <v/>
      </c>
      <c r="C3438">
        <f>IF('EIA Imports'!$E3438=$A$1,'EIA Imports'!C3438,"")</f>
        <v/>
      </c>
    </row>
    <row r="3439" spans="1:4">
      <c r="A3439">
        <f>IF('EIA Imports'!$E3439=$A$1,'EIA Imports'!A3439,"")</f>
        <v/>
      </c>
      <c r="C3439">
        <f>IF('EIA Imports'!$E3439=$A$1,'EIA Imports'!C3439,"")</f>
        <v/>
      </c>
    </row>
    <row r="3440" spans="1:4">
      <c r="A3440">
        <f>IF('EIA Imports'!$E3440=$A$1,'EIA Imports'!A3440,"")</f>
        <v/>
      </c>
      <c r="C3440">
        <f>IF('EIA Imports'!$E3440=$A$1,'EIA Imports'!C3440,"")</f>
        <v/>
      </c>
    </row>
    <row r="3441" spans="1:4">
      <c r="A3441">
        <f>IF('EIA Imports'!$E3441=$A$1,'EIA Imports'!A3441,"")</f>
        <v/>
      </c>
      <c r="C3441">
        <f>IF('EIA Imports'!$E3441=$A$1,'EIA Imports'!C3441,"")</f>
        <v/>
      </c>
    </row>
    <row r="3442" spans="1:4">
      <c r="A3442">
        <f>IF('EIA Imports'!$E3442=$A$1,'EIA Imports'!A3442,"")</f>
        <v/>
      </c>
      <c r="C3442">
        <f>IF('EIA Imports'!$E3442=$A$1,'EIA Imports'!C3442,"")</f>
        <v/>
      </c>
    </row>
    <row r="3443" spans="1:4">
      <c r="A3443">
        <f>IF('EIA Imports'!$E3443=$A$1,'EIA Imports'!A3443,"")</f>
        <v/>
      </c>
      <c r="C3443">
        <f>IF('EIA Imports'!$E3443=$A$1,'EIA Imports'!C3443,"")</f>
        <v/>
      </c>
    </row>
    <row r="3444" spans="1:4">
      <c r="A3444">
        <f>IF('EIA Imports'!$E3444=$A$1,'EIA Imports'!A3444,"")</f>
        <v/>
      </c>
      <c r="C3444">
        <f>IF('EIA Imports'!$E3444=$A$1,'EIA Imports'!C3444,"")</f>
        <v/>
      </c>
    </row>
    <row r="3445" spans="1:4">
      <c r="A3445">
        <f>IF('EIA Imports'!$E3445=$A$1,'EIA Imports'!A3445,"")</f>
        <v/>
      </c>
      <c r="C3445">
        <f>IF('EIA Imports'!$E3445=$A$1,'EIA Imports'!C3445,"")</f>
        <v/>
      </c>
    </row>
    <row r="3446" spans="1:4">
      <c r="A3446">
        <f>IF('EIA Imports'!$E3446=$A$1,'EIA Imports'!A3446,"")</f>
        <v/>
      </c>
      <c r="C3446">
        <f>IF('EIA Imports'!$E3446=$A$1,'EIA Imports'!C3446,"")</f>
        <v/>
      </c>
    </row>
    <row r="3447" spans="1:4">
      <c r="A3447">
        <f>IF('EIA Imports'!$E3447=$A$1,'EIA Imports'!A3447,"")</f>
        <v/>
      </c>
      <c r="C3447">
        <f>IF('EIA Imports'!$E3447=$A$1,'EIA Imports'!C3447,"")</f>
        <v/>
      </c>
    </row>
    <row r="3448" spans="1:4">
      <c r="A3448">
        <f>IF('EIA Imports'!$E3448=$A$1,'EIA Imports'!A3448,"")</f>
        <v/>
      </c>
      <c r="C3448">
        <f>IF('EIA Imports'!$E3448=$A$1,'EIA Imports'!C3448,"")</f>
        <v/>
      </c>
    </row>
    <row r="3449" spans="1:4">
      <c r="A3449">
        <f>IF('EIA Imports'!$E3449=$A$1,'EIA Imports'!A3449,"")</f>
        <v/>
      </c>
      <c r="C3449">
        <f>IF('EIA Imports'!$E3449=$A$1,'EIA Imports'!C3449,"")</f>
        <v/>
      </c>
    </row>
    <row r="3450" spans="1:4">
      <c r="A3450">
        <f>IF('EIA Imports'!$E3450=$A$1,'EIA Imports'!A3450,"")</f>
        <v/>
      </c>
      <c r="C3450">
        <f>IF('EIA Imports'!$E3450=$A$1,'EIA Imports'!C3450,"")</f>
        <v/>
      </c>
    </row>
    <row r="3451" spans="1:4">
      <c r="A3451">
        <f>IF('EIA Imports'!$E3451=$A$1,'EIA Imports'!A3451,"")</f>
        <v/>
      </c>
      <c r="C3451">
        <f>IF('EIA Imports'!$E3451=$A$1,'EIA Imports'!C3451,"")</f>
        <v/>
      </c>
    </row>
    <row r="3452" spans="1:4">
      <c r="A3452">
        <f>IF('EIA Imports'!$E3452=$A$1,'EIA Imports'!A3452,"")</f>
        <v/>
      </c>
      <c r="C3452">
        <f>IF('EIA Imports'!$E3452=$A$1,'EIA Imports'!C3452,"")</f>
        <v/>
      </c>
    </row>
    <row r="3453" spans="1:4">
      <c r="A3453">
        <f>IF('EIA Imports'!$E3453=$A$1,'EIA Imports'!A3453,"")</f>
        <v/>
      </c>
      <c r="C3453">
        <f>IF('EIA Imports'!$E3453=$A$1,'EIA Imports'!C3453,"")</f>
        <v/>
      </c>
    </row>
    <row r="3454" spans="1:4">
      <c r="A3454">
        <f>IF('EIA Imports'!$E3454=$A$1,'EIA Imports'!A3454,"")</f>
        <v/>
      </c>
      <c r="C3454">
        <f>IF('EIA Imports'!$E3454=$A$1,'EIA Imports'!C3454,"")</f>
        <v/>
      </c>
    </row>
    <row r="3455" spans="1:4">
      <c r="A3455">
        <f>IF('EIA Imports'!$E3455=$A$1,'EIA Imports'!A3455,"")</f>
        <v/>
      </c>
      <c r="C3455">
        <f>IF('EIA Imports'!$E3455=$A$1,'EIA Imports'!C3455,"")</f>
        <v/>
      </c>
    </row>
    <row r="3456" spans="1:4">
      <c r="A3456">
        <f>IF('EIA Imports'!$E3456=$A$1,'EIA Imports'!A3456,"")</f>
        <v/>
      </c>
      <c r="C3456">
        <f>IF('EIA Imports'!$E3456=$A$1,'EIA Imports'!C3456,"")</f>
        <v/>
      </c>
    </row>
    <row r="3457" spans="1:4">
      <c r="A3457">
        <f>IF('EIA Imports'!$E3457=$A$1,'EIA Imports'!A3457,"")</f>
        <v/>
      </c>
      <c r="C3457">
        <f>IF('EIA Imports'!$E3457=$A$1,'EIA Imports'!C3457,"")</f>
        <v/>
      </c>
    </row>
    <row r="3458" spans="1:4">
      <c r="A3458">
        <f>IF('EIA Imports'!$E3458=$A$1,'EIA Imports'!A3458,"")</f>
        <v/>
      </c>
      <c r="C3458">
        <f>IF('EIA Imports'!$E3458=$A$1,'EIA Imports'!C3458,"")</f>
        <v/>
      </c>
    </row>
    <row r="3459" spans="1:4">
      <c r="A3459">
        <f>IF('EIA Imports'!$E3459=$A$1,'EIA Imports'!A3459,"")</f>
        <v/>
      </c>
      <c r="C3459">
        <f>IF('EIA Imports'!$E3459=$A$1,'EIA Imports'!C3459,"")</f>
        <v/>
      </c>
    </row>
    <row r="3460" spans="1:4">
      <c r="A3460">
        <f>IF('EIA Imports'!$E3460=$A$1,'EIA Imports'!A3460,"")</f>
        <v/>
      </c>
      <c r="C3460">
        <f>IF('EIA Imports'!$E3460=$A$1,'EIA Imports'!C3460,"")</f>
        <v/>
      </c>
    </row>
    <row r="3461" spans="1:4">
      <c r="A3461">
        <f>IF('EIA Imports'!$E3461=$A$1,'EIA Imports'!A3461,"")</f>
        <v/>
      </c>
      <c r="C3461">
        <f>IF('EIA Imports'!$E3461=$A$1,'EIA Imports'!C3461,"")</f>
        <v/>
      </c>
    </row>
    <row r="3462" spans="1:4">
      <c r="A3462">
        <f>IF('EIA Imports'!$E3462=$A$1,'EIA Imports'!A3462,"")</f>
        <v/>
      </c>
      <c r="C3462">
        <f>IF('EIA Imports'!$E3462=$A$1,'EIA Imports'!C3462,"")</f>
        <v/>
      </c>
    </row>
    <row r="3463" spans="1:4">
      <c r="A3463">
        <f>IF('EIA Imports'!$E3463=$A$1,'EIA Imports'!A3463,"")</f>
        <v/>
      </c>
      <c r="C3463">
        <f>IF('EIA Imports'!$E3463=$A$1,'EIA Imports'!C3463,"")</f>
        <v/>
      </c>
    </row>
    <row r="3464" spans="1:4">
      <c r="A3464">
        <f>IF('EIA Imports'!$E3464=$A$1,'EIA Imports'!A3464,"")</f>
        <v/>
      </c>
      <c r="C3464">
        <f>IF('EIA Imports'!$E3464=$A$1,'EIA Imports'!C3464,"")</f>
        <v/>
      </c>
    </row>
    <row r="3465" spans="1:4">
      <c r="A3465">
        <f>IF('EIA Imports'!$E3465=$A$1,'EIA Imports'!A3465,"")</f>
        <v/>
      </c>
      <c r="C3465">
        <f>IF('EIA Imports'!$E3465=$A$1,'EIA Imports'!C3465,"")</f>
        <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1719</v>
      </c>
    </row>
    <row r="2" spans="1:4">
      <c r="A2" t="s">
        <v>15</v>
      </c>
      <c r="B2" t="s">
        <v>1811</v>
      </c>
      <c r="C2" t="s">
        <v>1741</v>
      </c>
      <c r="D2" t="s">
        <v>1812</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B48"/>
  <sheetViews>
    <sheetView workbookViewId="0">
      <selection activeCell="A1" sqref="A1"/>
    </sheetView>
  </sheetViews>
  <sheetFormatPr baseColWidth="10" defaultRowHeight="15"/>
  <sheetData>
    <row r="1" spans="1:2">
      <c r="A1" t="s">
        <v>1815</v>
      </c>
      <c r="B1" t="s">
        <v>1813</v>
      </c>
    </row>
    <row r="2" spans="1:2">
      <c r="A2" t="s">
        <v>353</v>
      </c>
      <c r="B2" t="s">
        <v>353</v>
      </c>
    </row>
    <row r="3" spans="1:2">
      <c r="A3" t="s">
        <v>249</v>
      </c>
      <c r="B3" t="s">
        <v>249</v>
      </c>
    </row>
    <row r="4" spans="1:2">
      <c r="A4" t="s">
        <v>1816</v>
      </c>
      <c r="B4" t="s">
        <v>1816</v>
      </c>
    </row>
    <row r="5" spans="1:2">
      <c r="A5" t="s">
        <v>373</v>
      </c>
      <c r="B5" t="s">
        <v>373</v>
      </c>
    </row>
    <row r="6" spans="1:2">
      <c r="A6" t="s">
        <v>152</v>
      </c>
      <c r="B6" t="s">
        <v>152</v>
      </c>
    </row>
    <row r="7" spans="1:2">
      <c r="A7" t="s">
        <v>1719</v>
      </c>
      <c r="B7" t="s">
        <v>1719</v>
      </c>
    </row>
    <row r="8" spans="1:2">
      <c r="A8" t="s">
        <v>1817</v>
      </c>
      <c r="B8" t="s">
        <v>1817</v>
      </c>
    </row>
    <row r="9" spans="1:2">
      <c r="A9" t="s">
        <v>148</v>
      </c>
      <c r="B9" t="s">
        <v>148</v>
      </c>
    </row>
    <row r="10" spans="1:2">
      <c r="A10" t="s">
        <v>147</v>
      </c>
      <c r="B10" t="s">
        <v>147</v>
      </c>
    </row>
    <row r="11" spans="1:2">
      <c r="A11" t="s">
        <v>256</v>
      </c>
      <c r="B11" t="s">
        <v>1719</v>
      </c>
    </row>
    <row r="12" spans="1:2">
      <c r="A12" t="s">
        <v>260</v>
      </c>
      <c r="B12" t="s">
        <v>1817</v>
      </c>
    </row>
    <row r="13" spans="1:2">
      <c r="A13" t="s">
        <v>265</v>
      </c>
      <c r="B13" t="s">
        <v>152</v>
      </c>
    </row>
    <row r="14" spans="1:2">
      <c r="A14" t="s">
        <v>268</v>
      </c>
      <c r="B14" t="s">
        <v>147</v>
      </c>
    </row>
    <row r="15" spans="1:2">
      <c r="A15" t="s">
        <v>269</v>
      </c>
      <c r="B15" t="s">
        <v>147</v>
      </c>
    </row>
    <row r="16" spans="1:2">
      <c r="A16" t="s">
        <v>277</v>
      </c>
      <c r="B16" t="s">
        <v>147</v>
      </c>
    </row>
    <row r="17" spans="1:2">
      <c r="A17" t="s">
        <v>282</v>
      </c>
      <c r="B17" t="s">
        <v>1816</v>
      </c>
    </row>
    <row r="18" spans="1:2">
      <c r="A18" t="s">
        <v>284</v>
      </c>
      <c r="B18" t="s">
        <v>152</v>
      </c>
    </row>
    <row r="19" spans="1:2">
      <c r="A19" t="s">
        <v>286</v>
      </c>
      <c r="B19" t="s">
        <v>1719</v>
      </c>
    </row>
    <row r="20" spans="1:2">
      <c r="A20" t="s">
        <v>293</v>
      </c>
      <c r="B20" t="s">
        <v>1719</v>
      </c>
    </row>
    <row r="21" spans="1:2">
      <c r="A21" t="s">
        <v>302</v>
      </c>
      <c r="B21" t="s">
        <v>1817</v>
      </c>
    </row>
    <row r="22" spans="1:2">
      <c r="A22" t="s">
        <v>309</v>
      </c>
      <c r="B22" t="s">
        <v>1816</v>
      </c>
    </row>
    <row r="23" spans="1:2">
      <c r="A23" t="s">
        <v>310</v>
      </c>
      <c r="B23" t="s">
        <v>152</v>
      </c>
    </row>
    <row r="24" spans="1:2">
      <c r="A24" t="s">
        <v>312</v>
      </c>
      <c r="B24" t="s">
        <v>1816</v>
      </c>
    </row>
    <row r="25" spans="1:2">
      <c r="A25" t="s">
        <v>314</v>
      </c>
      <c r="B25" t="s">
        <v>1816</v>
      </c>
    </row>
    <row r="26" spans="1:2">
      <c r="A26" t="s">
        <v>316</v>
      </c>
      <c r="B26" t="s">
        <v>1816</v>
      </c>
    </row>
    <row r="27" spans="1:2">
      <c r="A27" t="s">
        <v>318</v>
      </c>
      <c r="B27" t="s">
        <v>1816</v>
      </c>
    </row>
    <row r="28" spans="1:2">
      <c r="A28" t="s">
        <v>324</v>
      </c>
      <c r="B28" t="s">
        <v>152</v>
      </c>
    </row>
    <row r="29" spans="1:2">
      <c r="A29" t="s">
        <v>330</v>
      </c>
      <c r="B29" t="s">
        <v>249</v>
      </c>
    </row>
    <row r="30" spans="1:2">
      <c r="A30" t="s">
        <v>333</v>
      </c>
      <c r="B30" t="s">
        <v>1719</v>
      </c>
    </row>
    <row r="31" spans="1:2">
      <c r="A31" t="s">
        <v>336</v>
      </c>
      <c r="B31" t="s">
        <v>152</v>
      </c>
    </row>
    <row r="32" spans="1:2">
      <c r="A32" t="s">
        <v>338</v>
      </c>
      <c r="B32" t="s">
        <v>1816</v>
      </c>
    </row>
    <row r="33" spans="1:2">
      <c r="A33" t="s">
        <v>339</v>
      </c>
      <c r="B33" t="s">
        <v>147</v>
      </c>
    </row>
    <row r="34" spans="1:2">
      <c r="A34" t="s">
        <v>341</v>
      </c>
      <c r="B34" t="s">
        <v>1719</v>
      </c>
    </row>
    <row r="35" spans="1:2">
      <c r="A35" t="s">
        <v>355</v>
      </c>
      <c r="B35" t="s">
        <v>152</v>
      </c>
    </row>
    <row r="36" spans="1:2">
      <c r="A36" t="s">
        <v>356</v>
      </c>
      <c r="B36" t="s">
        <v>152</v>
      </c>
    </row>
    <row r="37" spans="1:2">
      <c r="A37" t="s">
        <v>357</v>
      </c>
      <c r="B37" t="s">
        <v>1816</v>
      </c>
    </row>
    <row r="38" spans="1:2">
      <c r="A38" t="s">
        <v>360</v>
      </c>
      <c r="B38" t="s">
        <v>1817</v>
      </c>
    </row>
    <row r="39" spans="1:2">
      <c r="A39" t="s">
        <v>363</v>
      </c>
      <c r="B39" t="s">
        <v>1816</v>
      </c>
    </row>
    <row r="40" spans="1:2">
      <c r="A40" t="s">
        <v>365</v>
      </c>
      <c r="B40" t="s">
        <v>148</v>
      </c>
    </row>
    <row r="41" spans="1:2">
      <c r="A41" t="s">
        <v>368</v>
      </c>
      <c r="B41" t="s">
        <v>1817</v>
      </c>
    </row>
    <row r="42" spans="1:2">
      <c r="A42" t="s">
        <v>393</v>
      </c>
      <c r="B42" t="s">
        <v>1816</v>
      </c>
    </row>
    <row r="43" spans="1:2">
      <c r="A43" t="s">
        <v>398</v>
      </c>
      <c r="B43" t="s">
        <v>1816</v>
      </c>
    </row>
    <row r="44" spans="1:2">
      <c r="A44" t="s">
        <v>402</v>
      </c>
      <c r="B44" t="s">
        <v>152</v>
      </c>
    </row>
    <row r="45" spans="1:2">
      <c r="A45" t="s">
        <v>423</v>
      </c>
      <c r="B45" t="s">
        <v>152</v>
      </c>
    </row>
    <row r="46" spans="1:2">
      <c r="A46" t="s">
        <v>428</v>
      </c>
      <c r="B46" t="s">
        <v>1816</v>
      </c>
    </row>
    <row r="47" spans="1:2">
      <c r="A47" t="s">
        <v>422</v>
      </c>
      <c r="B47" t="s">
        <v>147</v>
      </c>
    </row>
    <row r="48" spans="1:2">
      <c r="A48" t="s">
        <v>429</v>
      </c>
      <c r="B48" t="s">
        <v>147</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BQ18"/>
  <sheetViews>
    <sheetView workbookViewId="0">
      <selection activeCell="A1" sqref="A1"/>
    </sheetView>
  </sheetViews>
  <sheetFormatPr baseColWidth="10" defaultRowHeight="15"/>
  <sheetData>
    <row r="1" spans="1:69">
      <c r="A1" t="s">
        <v>1818</v>
      </c>
      <c r="B1" t="n">
        <v>1963</v>
      </c>
      <c r="C1" t="n">
        <v>1964</v>
      </c>
      <c r="D1" t="n">
        <v>1965</v>
      </c>
      <c r="E1" t="n">
        <v>1966</v>
      </c>
      <c r="F1" t="n">
        <v>1967</v>
      </c>
      <c r="G1" t="n">
        <v>1968</v>
      </c>
      <c r="H1" t="n">
        <v>1969</v>
      </c>
      <c r="I1" t="n">
        <v>1970</v>
      </c>
      <c r="J1" t="n">
        <v>1971</v>
      </c>
      <c r="K1" t="n">
        <v>1972</v>
      </c>
      <c r="L1" t="n">
        <v>1973</v>
      </c>
      <c r="M1" t="n">
        <v>1974</v>
      </c>
      <c r="N1" t="n">
        <v>1975</v>
      </c>
      <c r="O1" t="n">
        <v>1976</v>
      </c>
      <c r="P1" t="n">
        <v>1977</v>
      </c>
      <c r="Q1" t="n">
        <v>1978</v>
      </c>
      <c r="R1" t="n">
        <v>1979</v>
      </c>
      <c r="S1" t="n">
        <v>1980</v>
      </c>
      <c r="T1" t="n">
        <v>1981</v>
      </c>
      <c r="U1" t="n">
        <v>1982</v>
      </c>
      <c r="V1" t="n">
        <v>1983</v>
      </c>
      <c r="W1" t="n">
        <v>1984</v>
      </c>
      <c r="X1" t="n">
        <v>1985</v>
      </c>
      <c r="Y1" t="n">
        <v>1986</v>
      </c>
      <c r="Z1" t="n">
        <v>1987</v>
      </c>
      <c r="AA1" t="n">
        <v>1988</v>
      </c>
      <c r="AB1" t="n">
        <v>1989</v>
      </c>
      <c r="AC1" t="n">
        <v>1990</v>
      </c>
      <c r="AD1" t="n">
        <v>1991</v>
      </c>
      <c r="AE1" t="n">
        <v>1992</v>
      </c>
      <c r="AF1" t="n">
        <v>1993</v>
      </c>
      <c r="AG1" t="n">
        <v>1994</v>
      </c>
      <c r="AH1" t="n">
        <v>1995</v>
      </c>
      <c r="AI1" t="n">
        <v>1996</v>
      </c>
      <c r="AJ1" t="n">
        <v>1997</v>
      </c>
      <c r="AK1" t="n">
        <v>1998</v>
      </c>
      <c r="AL1" t="n">
        <v>1999</v>
      </c>
      <c r="AM1" t="n">
        <v>2000</v>
      </c>
      <c r="AN1" t="n">
        <v>2001</v>
      </c>
      <c r="AO1" t="n">
        <v>2002</v>
      </c>
      <c r="AP1" t="n">
        <v>2003</v>
      </c>
      <c r="AQ1" t="n">
        <v>2004</v>
      </c>
      <c r="AR1" t="n">
        <v>2005</v>
      </c>
      <c r="AS1" t="n">
        <v>2006</v>
      </c>
      <c r="AT1" t="n">
        <v>2007</v>
      </c>
      <c r="AU1" t="n">
        <v>2008</v>
      </c>
      <c r="AV1" t="n">
        <v>2009</v>
      </c>
      <c r="AW1" t="n">
        <v>2010</v>
      </c>
      <c r="AX1" t="n">
        <v>2011</v>
      </c>
      <c r="AY1" t="n">
        <v>2012</v>
      </c>
      <c r="AZ1" t="n">
        <v>2013</v>
      </c>
      <c r="BA1" t="n">
        <v>2014</v>
      </c>
      <c r="BB1" t="n">
        <v>2015</v>
      </c>
      <c r="BC1" t="n">
        <v>2016</v>
      </c>
      <c r="BD1" t="n">
        <v>2017</v>
      </c>
      <c r="BE1" t="n">
        <v>2018</v>
      </c>
      <c r="BF1" t="n">
        <v>2019</v>
      </c>
      <c r="BG1" t="n">
        <v>2020</v>
      </c>
      <c r="BH1" t="n">
        <v>2021</v>
      </c>
      <c r="BI1" t="n">
        <v>2022</v>
      </c>
      <c r="BJ1" t="n">
        <v>2023</v>
      </c>
      <c r="BK1" t="n">
        <v>2024</v>
      </c>
      <c r="BL1" t="n">
        <v>2025</v>
      </c>
      <c r="BM1" t="n">
        <v>2026</v>
      </c>
      <c r="BN1" t="n">
        <v>2027</v>
      </c>
      <c r="BO1" t="n">
        <v>2028</v>
      </c>
      <c r="BP1" t="n">
        <v>2029</v>
      </c>
      <c r="BQ1" t="n">
        <v>2030</v>
      </c>
    </row>
    <row r="2" spans="1:69">
      <c r="A2" t="s">
        <v>1819</v>
      </c>
      <c r="B2" t="n">
        <v>2367</v>
      </c>
      <c r="C2" t="n">
        <v>2571</v>
      </c>
      <c r="D2" t="n">
        <v>2849</v>
      </c>
      <c r="E2" t="n">
        <v>3110</v>
      </c>
      <c r="F2" t="n">
        <v>3307</v>
      </c>
      <c r="G2" t="n">
        <v>3722</v>
      </c>
      <c r="H2" t="n">
        <v>4262</v>
      </c>
      <c r="I2" t="n">
        <v>4813</v>
      </c>
      <c r="J2" t="n">
        <v>5188</v>
      </c>
      <c r="K2" t="n">
        <v>5624</v>
      </c>
      <c r="L2" t="n">
        <v>6353</v>
      </c>
      <c r="M2" t="n">
        <v>7143</v>
      </c>
      <c r="N2" t="n">
        <v>8173</v>
      </c>
      <c r="O2" t="n">
        <v>8526</v>
      </c>
      <c r="P2" t="n">
        <v>9441</v>
      </c>
      <c r="Q2" t="n">
        <v>10508</v>
      </c>
      <c r="R2" t="n">
        <v>11869</v>
      </c>
      <c r="S2" t="n">
        <v>13380</v>
      </c>
      <c r="T2" t="n">
        <v>14640</v>
      </c>
      <c r="U2" t="n">
        <v>15740</v>
      </c>
      <c r="V2" t="n">
        <v>17260</v>
      </c>
      <c r="W2" t="n">
        <v>19132</v>
      </c>
      <c r="X2" t="n">
        <v>20722</v>
      </c>
      <c r="Y2" t="n">
        <v>22437</v>
      </c>
      <c r="Z2" t="n">
        <v>24273</v>
      </c>
      <c r="AA2" t="n">
        <v>26799</v>
      </c>
      <c r="AB2" t="n">
        <v>29427</v>
      </c>
      <c r="AC2" t="n">
        <v>32534</v>
      </c>
      <c r="AD2" t="n">
        <v>34357</v>
      </c>
      <c r="AE2" t="n">
        <v>36129</v>
      </c>
      <c r="AF2" t="n">
        <v>36732</v>
      </c>
      <c r="AG2" t="n">
        <v>37395</v>
      </c>
      <c r="AH2" t="n">
        <v>37763</v>
      </c>
      <c r="AI2" t="n">
        <v>38125</v>
      </c>
      <c r="AJ2" t="n">
        <v>39064</v>
      </c>
    </row>
    <row r="3" spans="1:69">
      <c r="A3" t="s">
        <v>1820</v>
      </c>
      <c r="AJ3" t="n">
        <v>38031</v>
      </c>
      <c r="AK3" t="n">
        <v>38019</v>
      </c>
      <c r="AL3" t="n">
        <v>39332</v>
      </c>
      <c r="AM3" t="n">
        <v>41450</v>
      </c>
      <c r="AN3" t="n">
        <v>42529</v>
      </c>
      <c r="AO3" t="n">
        <v>44752</v>
      </c>
      <c r="AP3" t="n">
        <v>48095</v>
      </c>
      <c r="AQ3" t="n">
        <v>52290</v>
      </c>
      <c r="AR3" t="n">
        <v>56901</v>
      </c>
      <c r="AS3" t="n">
        <v>60993</v>
      </c>
      <c r="AT3" t="n">
        <v>64070</v>
      </c>
      <c r="AU3" t="n">
        <v>65978</v>
      </c>
      <c r="AV3" t="n">
        <v>64787</v>
      </c>
      <c r="AW3" t="n">
        <v>67274</v>
      </c>
      <c r="AX3" t="n">
        <v>70006</v>
      </c>
      <c r="AY3" t="n">
        <v>72424</v>
      </c>
      <c r="AZ3" t="n">
        <v>74156</v>
      </c>
      <c r="BA3" t="n">
        <v>76171</v>
      </c>
    </row>
    <row r="4" spans="1:69">
      <c r="A4" t="s">
        <v>1821</v>
      </c>
      <c r="B4">
        <f>MAX(B2:B3)</f>
        <v/>
      </c>
      <c r="C4">
        <f>MAX(C2:C3)</f>
        <v/>
      </c>
      <c r="D4">
        <f>MAX(D2:D3)</f>
        <v/>
      </c>
      <c r="E4">
        <f>MAX(E2:E3)</f>
        <v/>
      </c>
      <c r="F4">
        <f>MAX(F2:F3)</f>
        <v/>
      </c>
      <c r="G4">
        <f>MAX(G2:G3)</f>
        <v/>
      </c>
      <c r="H4">
        <f>MAX(H2:H3)</f>
        <v/>
      </c>
      <c r="I4">
        <f>MAX(I2:I3)</f>
        <v/>
      </c>
      <c r="J4">
        <f>MAX(J2:J3)</f>
        <v/>
      </c>
      <c r="K4">
        <f>MAX(K2:K3)</f>
        <v/>
      </c>
      <c r="L4">
        <f>MAX(L2:L3)</f>
        <v/>
      </c>
      <c r="M4">
        <f>MAX(M2:M3)</f>
        <v/>
      </c>
      <c r="N4">
        <f>MAX(N2:N3)</f>
        <v/>
      </c>
      <c r="O4">
        <f>MAX(O2:O3)</f>
        <v/>
      </c>
      <c r="P4">
        <f>MAX(P2:P3)</f>
        <v/>
      </c>
      <c r="Q4">
        <f>MAX(Q2:Q3)</f>
        <v/>
      </c>
      <c r="R4">
        <f>MAX(R2:R3)</f>
        <v/>
      </c>
      <c r="S4">
        <f>MAX(S2:S3)</f>
        <v/>
      </c>
      <c r="T4">
        <f>MAX(T2:T3)</f>
        <v/>
      </c>
      <c r="U4">
        <f>MAX(U2:U3)</f>
        <v/>
      </c>
      <c r="V4">
        <f>MAX(V2:V3)</f>
        <v/>
      </c>
      <c r="W4">
        <f>MAX(W2:W3)</f>
        <v/>
      </c>
      <c r="X4">
        <f>MAX(X2:X3)</f>
        <v/>
      </c>
      <c r="Y4">
        <f>MAX(Y2:Y3)</f>
        <v/>
      </c>
      <c r="Z4">
        <f>MAX(Z2:Z3)</f>
        <v/>
      </c>
      <c r="AA4">
        <f>MAX(AA2:AA3)</f>
        <v/>
      </c>
      <c r="AB4">
        <f>MAX(AB2:AB3)</f>
        <v/>
      </c>
      <c r="AC4">
        <f>MAX(AC2:AC3)</f>
        <v/>
      </c>
      <c r="AD4">
        <f>MAX(AD2:AD3)</f>
        <v/>
      </c>
      <c r="AE4">
        <f>MAX(AE2:AE3)</f>
        <v/>
      </c>
      <c r="AF4">
        <f>MAX(AF2:AF3)</f>
        <v/>
      </c>
      <c r="AG4">
        <f>MAX(AG2:AG3)</f>
        <v/>
      </c>
      <c r="AH4">
        <f>MAX(AH2:AH3)</f>
        <v/>
      </c>
      <c r="AI4">
        <f>MAX(AI2:AI3)</f>
        <v/>
      </c>
      <c r="AJ4">
        <f>MAX(AJ2:AJ3)</f>
        <v/>
      </c>
      <c r="AK4">
        <f>MAX(AK3:AK3)</f>
        <v/>
      </c>
      <c r="AL4">
        <f>MAX(AL3:AL3)</f>
        <v/>
      </c>
      <c r="AM4">
        <f>MAX(AM3:AM3)</f>
        <v/>
      </c>
      <c r="AN4">
        <f>MAX(AN3:AN3)</f>
        <v/>
      </c>
      <c r="AO4">
        <f>MAX(AO3:AO3)</f>
        <v/>
      </c>
      <c r="AP4">
        <f>MAX(AP3:AP3)</f>
        <v/>
      </c>
      <c r="AQ4">
        <f>MAX(AQ3:AQ3)</f>
        <v/>
      </c>
      <c r="AR4">
        <f>MAX(AR3:AR3)</f>
        <v/>
      </c>
      <c r="AS4">
        <f>MAX(AS3:AS3)</f>
        <v/>
      </c>
      <c r="AT4">
        <f>MAX(AT3:AT3)</f>
        <v/>
      </c>
      <c r="AU4">
        <f>MAX(AU3:AU3)</f>
        <v/>
      </c>
      <c r="AV4">
        <f>MAX(AV3:AV3)</f>
        <v/>
      </c>
      <c r="AW4">
        <f>MAX(AW3:AW3)</f>
        <v/>
      </c>
      <c r="AX4">
        <f>MAX(AX3:AX3)</f>
        <v/>
      </c>
      <c r="AY4">
        <f>MAX(AY3:AY3)</f>
        <v/>
      </c>
      <c r="AZ4">
        <f>MAX(AZ3:AZ3)</f>
        <v/>
      </c>
      <c r="BA4">
        <f>MAX(BA3:BA3)</f>
        <v/>
      </c>
      <c r="BB4">
        <f>MAX(BB3:BB3)</f>
        <v/>
      </c>
      <c r="BC4">
        <f>MAX(BC3:BC3)</f>
        <v/>
      </c>
      <c r="BD4">
        <f>MAX(BD3:BD3)</f>
        <v/>
      </c>
      <c r="BE4">
        <f>MAX(BE3:BE3)</f>
        <v/>
      </c>
      <c r="BF4">
        <f>MAX(BF3:BF3)</f>
        <v/>
      </c>
      <c r="BG4">
        <f>MAX(BG3:BG3)</f>
        <v/>
      </c>
      <c r="BH4">
        <f>MAX(BH3:BH3)</f>
        <v/>
      </c>
      <c r="BI4">
        <f>MAX(BI3:BI3)</f>
        <v/>
      </c>
      <c r="BJ4">
        <f>MAX(BJ3:BJ3)</f>
        <v/>
      </c>
      <c r="BK4">
        <f>MAX(BK3:BK3)</f>
        <v/>
      </c>
      <c r="BL4">
        <f>MAX(BL3:BL3)</f>
        <v/>
      </c>
      <c r="BM4">
        <f>MAX(BM3:BM3)</f>
        <v/>
      </c>
      <c r="BN4">
        <f>MAX(BN3:BN3)</f>
        <v/>
      </c>
      <c r="BO4">
        <f>MAX(BO3:BO3)</f>
        <v/>
      </c>
      <c r="BP4">
        <f>MAX(BP3:BP3)</f>
        <v/>
      </c>
      <c r="BQ4">
        <f>MAX(BQ3:BQ3)</f>
        <v/>
      </c>
    </row>
    <row r="5" spans="1:69">
      <c r="A5" t="s">
        <v>1822</v>
      </c>
      <c r="D5">
        <f>IFERROR(100*D4/'GSP Hawaii'!A13,"")</f>
        <v/>
      </c>
      <c r="E5">
        <f>IFERROR(100*E4/'GSP Hawaii'!B13,"")</f>
        <v/>
      </c>
      <c r="F5">
        <f>IFERROR(100*F4/'GSP Hawaii'!C13,"")</f>
        <v/>
      </c>
      <c r="G5">
        <f>IFERROR(100*G4/'GSP Hawaii'!D13,"")</f>
        <v/>
      </c>
      <c r="H5">
        <f>IFERROR(100*H4/'GSP Hawaii'!E13,"")</f>
        <v/>
      </c>
      <c r="I5">
        <f>IFERROR(100*I4/'GSP Hawaii'!F13,"")</f>
        <v/>
      </c>
      <c r="J5">
        <f>IFERROR(100*J4/'GSP Hawaii'!G13,"")</f>
        <v/>
      </c>
      <c r="K5">
        <f>IFERROR(100*K4/'GSP Hawaii'!H13,"")</f>
        <v/>
      </c>
      <c r="L5">
        <f>IFERROR(100*L4/'GSP Hawaii'!I13,"")</f>
        <v/>
      </c>
      <c r="M5">
        <f>IFERROR(100*M4/'GSP Hawaii'!J13,"")</f>
        <v/>
      </c>
      <c r="N5">
        <f>IFERROR(100*N4/'GSP Hawaii'!K13,"")</f>
        <v/>
      </c>
      <c r="O5">
        <f>IFERROR(100*O4/'GSP Hawaii'!L13,"")</f>
        <v/>
      </c>
      <c r="P5">
        <f>IFERROR(100*P4/'GSP Hawaii'!M13,"")</f>
        <v/>
      </c>
      <c r="Q5">
        <f>IFERROR(100*Q4/'GSP Hawaii'!N13,"")</f>
        <v/>
      </c>
      <c r="R5">
        <f>IFERROR(100*R4/'GSP Hawaii'!O13,"")</f>
        <v/>
      </c>
      <c r="S5">
        <f>IFERROR(100*S4/'GSP Hawaii'!P13,"")</f>
        <v/>
      </c>
      <c r="T5">
        <f>IFERROR(100*T4/'GSP Hawaii'!Q13,"")</f>
        <v/>
      </c>
      <c r="U5">
        <f>IFERROR(100*U4/'GSP Hawaii'!R13,"")</f>
        <v/>
      </c>
      <c r="V5">
        <f>IFERROR(100*V4/'GSP Hawaii'!S13,"")</f>
        <v/>
      </c>
      <c r="W5">
        <f>IFERROR(100*W4/'GSP Hawaii'!T13,"")</f>
        <v/>
      </c>
      <c r="X5">
        <f>IFERROR(100*X4/'GSP Hawaii'!U13,"")</f>
        <v/>
      </c>
      <c r="Y5">
        <f>IFERROR(100*Y4/'GSP Hawaii'!V13,"")</f>
        <v/>
      </c>
      <c r="Z5">
        <f>IFERROR(100*Z4/'GSP Hawaii'!W13,"")</f>
        <v/>
      </c>
      <c r="AA5">
        <f>IFERROR(100*AA4/'GSP Hawaii'!X13,"")</f>
        <v/>
      </c>
      <c r="AB5">
        <f>IFERROR(100*AB4/'GSP Hawaii'!Y13,"")</f>
        <v/>
      </c>
      <c r="AC5">
        <f>IFERROR(100*AC4/'GSP Hawaii'!Z13,"")</f>
        <v/>
      </c>
      <c r="AD5">
        <f>IFERROR(100*AD4/'GSP Hawaii'!AA13,"")</f>
        <v/>
      </c>
      <c r="AE5">
        <f>IFERROR(100*AE4/'GSP Hawaii'!AB13,"")</f>
        <v/>
      </c>
      <c r="AF5">
        <f>IFERROR(100*AF4/'GSP Hawaii'!AC13,"")</f>
        <v/>
      </c>
      <c r="AG5">
        <f>IFERROR(100*AG4/'GSP Hawaii'!AD13,"")</f>
        <v/>
      </c>
      <c r="AH5">
        <f>IFERROR(100*AH4/'GSP Hawaii'!AE13,"")</f>
        <v/>
      </c>
      <c r="AI5">
        <f>IFERROR(100*AI4/'GSP Hawaii'!AF13,"")</f>
        <v/>
      </c>
      <c r="AJ5">
        <f>IFERROR(100*AJ4/'GSP Hawaii'!AG13,"")</f>
        <v/>
      </c>
      <c r="AK5">
        <f>IFERROR(100*AK4/'GSP Hawaii'!AH13,"")</f>
        <v/>
      </c>
      <c r="AL5">
        <f>IFERROR(100*AL4/'GSP Hawaii'!AI13,"")</f>
        <v/>
      </c>
      <c r="AM5">
        <f>IFERROR(100*AM4/'GSP Hawaii'!AJ13,"")</f>
        <v/>
      </c>
      <c r="AN5">
        <f>IFERROR(100*AN4/'GSP Hawaii'!AK13,"")</f>
        <v/>
      </c>
      <c r="AO5">
        <f>IFERROR(100*AO4/'GSP Hawaii'!AL13,"")</f>
        <v/>
      </c>
      <c r="AP5">
        <f>IFERROR(100*AP4/'GSP Hawaii'!AM13,"")</f>
        <v/>
      </c>
      <c r="AQ5">
        <f>IFERROR(100*AQ4/'GSP Hawaii'!AN13,"")</f>
        <v/>
      </c>
      <c r="AR5">
        <f>IFERROR(100*AR4/'GSP Hawaii'!AO13,"")</f>
        <v/>
      </c>
      <c r="AS5">
        <f>IFERROR(100*AS4/'GSP Hawaii'!AP13,"")</f>
        <v/>
      </c>
      <c r="AT5">
        <f>IFERROR(100*AT4/'GSP Hawaii'!AQ13,"")</f>
        <v/>
      </c>
      <c r="AU5">
        <f>IFERROR(100*AU4/'GSP Hawaii'!AR13,"")</f>
        <v/>
      </c>
      <c r="AV5">
        <f>IFERROR(100*AV4/'GSP Hawaii'!AS13,"")</f>
        <v/>
      </c>
      <c r="AW5">
        <f>IFERROR(100*AW4/'GSP Hawaii'!AT13,"")</f>
        <v/>
      </c>
      <c r="AX5">
        <f>IFERROR(100*AX4/'GSP Hawaii'!AU13,"")</f>
        <v/>
      </c>
      <c r="AY5">
        <f>IFERROR(100*AY4/'GSP Hawaii'!AV13,"")</f>
        <v/>
      </c>
      <c r="AZ5">
        <f>IFERROR(100*AZ4/'GSP Hawaii'!AW13,"")</f>
        <v/>
      </c>
      <c r="BA5">
        <f>IFERROR(100*BA4/'GSP Hawaii'!AX13,"")</f>
        <v/>
      </c>
      <c r="BB5">
        <f>IFERROR(100*BB4/'GSP Hawaii'!AY13,"")</f>
        <v/>
      </c>
      <c r="BC5">
        <f>IFERROR(100*BC4/'GSP Hawaii'!AZ13,"")</f>
        <v/>
      </c>
      <c r="BD5">
        <f>IFERROR(100*BD4/'GSP Hawaii'!BA13,"")</f>
        <v/>
      </c>
      <c r="BE5">
        <f>IFERROR(100*BE4/'GSP Hawaii'!BB13,"")</f>
        <v/>
      </c>
      <c r="BF5">
        <f>IFERROR(100*BF4/'GSP Hawaii'!BC13,"")</f>
        <v/>
      </c>
      <c r="BG5">
        <f>IFERROR(100*BG4/'GSP Hawaii'!BD13,"")</f>
        <v/>
      </c>
      <c r="BH5">
        <f>IFERROR(100*BH4/'GSP Hawaii'!BE13,"")</f>
        <v/>
      </c>
      <c r="BI5">
        <f>IFERROR(100*BI4/'GSP Hawaii'!BF13,"")</f>
        <v/>
      </c>
      <c r="BJ5">
        <f>IFERROR(100*BJ4/'GSP Hawaii'!BG13,"")</f>
        <v/>
      </c>
      <c r="BK5">
        <f>IFERROR(100*BK4/'GSP Hawaii'!BH13,"")</f>
        <v/>
      </c>
      <c r="BL5">
        <f>IFERROR(100*BL4/'GSP Hawaii'!BI13,"")</f>
        <v/>
      </c>
      <c r="BM5">
        <f>IFERROR(100*BM4/'GSP Hawaii'!BJ13,"")</f>
        <v/>
      </c>
      <c r="BN5">
        <f>IFERROR(100*BN4/'GSP Hawaii'!BK13,"")</f>
        <v/>
      </c>
      <c r="BO5">
        <f>IFERROR(100*BO4/'GSP Hawaii'!BL13,"")</f>
        <v/>
      </c>
      <c r="BP5">
        <f>IFERROR(100*BP4/'GSP Hawaii'!BM13,"")</f>
        <v/>
      </c>
      <c r="BQ5">
        <f>IFERROR(100*BQ4/'GSP Hawaii'!BN13,"")</f>
        <v/>
      </c>
    </row>
    <row r="6" spans="1:69">
      <c r="A6">
        <f>"EIA SEDS GDPRV / "&amp;INDEX('Input EIA SEDS'!$A:$BZ,MATCH("GDPRV",'Input EIA SEDS'!$C:$C,0),MATCH("Description",'Input EIA SEDS'!$1:$1,0)) &amp;" (" &amp;INDEX('Input EIA SEDS'!$A:$BZ,MATCH("GDPRV",'Input EIA SEDS'!$C:$C,0),MATCH("Unit",'Input EIA SEDS'!$1:$1,0)) &amp;")"</f>
        <v/>
      </c>
      <c r="B6">
        <f>INDEX('Input EIA SEDS'!$A:$BZ,MATCH("GDPRV",'Input EIA SEDS'!$C:$C,0),MATCH(B$1,'Input EIA SEDS'!$1:$1,0))</f>
        <v/>
      </c>
      <c r="C6">
        <f>INDEX('Input EIA SEDS'!$A:$BZ,MATCH("GDPRV",'Input EIA SEDS'!$C:$C,0),MATCH(C$1,'Input EIA SEDS'!$1:$1,0))</f>
        <v/>
      </c>
      <c r="D6">
        <f>INDEX('Input EIA SEDS'!$A:$BZ,MATCH("GDPRV",'Input EIA SEDS'!$C:$C,0),MATCH(D$1,'Input EIA SEDS'!$1:$1,0))</f>
        <v/>
      </c>
      <c r="E6">
        <f>INDEX('Input EIA SEDS'!$A:$BZ,MATCH("GDPRV",'Input EIA SEDS'!$C:$C,0),MATCH(E$1,'Input EIA SEDS'!$1:$1,0))</f>
        <v/>
      </c>
      <c r="F6">
        <f>INDEX('Input EIA SEDS'!$A:$BZ,MATCH("GDPRV",'Input EIA SEDS'!$C:$C,0),MATCH(F$1,'Input EIA SEDS'!$1:$1,0))</f>
        <v/>
      </c>
      <c r="G6">
        <f>INDEX('Input EIA SEDS'!$A:$BZ,MATCH("GDPRV",'Input EIA SEDS'!$C:$C,0),MATCH(G$1,'Input EIA SEDS'!$1:$1,0))</f>
        <v/>
      </c>
      <c r="H6">
        <f>INDEX('Input EIA SEDS'!$A:$BZ,MATCH("GDPRV",'Input EIA SEDS'!$C:$C,0),MATCH(H$1,'Input EIA SEDS'!$1:$1,0))</f>
        <v/>
      </c>
      <c r="I6">
        <f>INDEX('Input EIA SEDS'!$A:$BZ,MATCH("GDPRV",'Input EIA SEDS'!$C:$C,0),MATCH(I$1,'Input EIA SEDS'!$1:$1,0))</f>
        <v/>
      </c>
      <c r="J6">
        <f>INDEX('Input EIA SEDS'!$A:$BZ,MATCH("GDPRV",'Input EIA SEDS'!$C:$C,0),MATCH(J$1,'Input EIA SEDS'!$1:$1,0))</f>
        <v/>
      </c>
      <c r="K6">
        <f>INDEX('Input EIA SEDS'!$A:$BZ,MATCH("GDPRV",'Input EIA SEDS'!$C:$C,0),MATCH(K$1,'Input EIA SEDS'!$1:$1,0))</f>
        <v/>
      </c>
      <c r="L6">
        <f>INDEX('Input EIA SEDS'!$A:$BZ,MATCH("GDPRV",'Input EIA SEDS'!$C:$C,0),MATCH(L$1,'Input EIA SEDS'!$1:$1,0))</f>
        <v/>
      </c>
      <c r="M6">
        <f>INDEX('Input EIA SEDS'!$A:$BZ,MATCH("GDPRV",'Input EIA SEDS'!$C:$C,0),MATCH(M$1,'Input EIA SEDS'!$1:$1,0))</f>
        <v/>
      </c>
      <c r="N6">
        <f>INDEX('Input EIA SEDS'!$A:$BZ,MATCH("GDPRV",'Input EIA SEDS'!$C:$C,0),MATCH(N$1,'Input EIA SEDS'!$1:$1,0))</f>
        <v/>
      </c>
      <c r="O6">
        <f>INDEX('Input EIA SEDS'!$A:$BZ,MATCH("GDPRV",'Input EIA SEDS'!$C:$C,0),MATCH(O$1,'Input EIA SEDS'!$1:$1,0))</f>
        <v/>
      </c>
      <c r="P6">
        <f>INDEX('Input EIA SEDS'!$A:$BZ,MATCH("GDPRV",'Input EIA SEDS'!$C:$C,0),MATCH(P$1,'Input EIA SEDS'!$1:$1,0))</f>
        <v/>
      </c>
      <c r="Q6">
        <f>INDEX('Input EIA SEDS'!$A:$BZ,MATCH("GDPRV",'Input EIA SEDS'!$C:$C,0),MATCH(Q$1,'Input EIA SEDS'!$1:$1,0))</f>
        <v/>
      </c>
      <c r="R6">
        <f>INDEX('Input EIA SEDS'!$A:$BZ,MATCH("GDPRV",'Input EIA SEDS'!$C:$C,0),MATCH(R$1,'Input EIA SEDS'!$1:$1,0))</f>
        <v/>
      </c>
      <c r="S6">
        <f>INDEX('Input EIA SEDS'!$A:$BZ,MATCH("GDPRV",'Input EIA SEDS'!$C:$C,0),MATCH(S$1,'Input EIA SEDS'!$1:$1,0))</f>
        <v/>
      </c>
      <c r="T6">
        <f>INDEX('Input EIA SEDS'!$A:$BZ,MATCH("GDPRV",'Input EIA SEDS'!$C:$C,0),MATCH(T$1,'Input EIA SEDS'!$1:$1,0))</f>
        <v/>
      </c>
      <c r="U6">
        <f>INDEX('Input EIA SEDS'!$A:$BZ,MATCH("GDPRV",'Input EIA SEDS'!$C:$C,0),MATCH(U$1,'Input EIA SEDS'!$1:$1,0))</f>
        <v/>
      </c>
      <c r="V6">
        <f>INDEX('Input EIA SEDS'!$A:$BZ,MATCH("GDPRV",'Input EIA SEDS'!$C:$C,0),MATCH(V$1,'Input EIA SEDS'!$1:$1,0))</f>
        <v/>
      </c>
      <c r="W6">
        <f>INDEX('Input EIA SEDS'!$A:$BZ,MATCH("GDPRV",'Input EIA SEDS'!$C:$C,0),MATCH(W$1,'Input EIA SEDS'!$1:$1,0))</f>
        <v/>
      </c>
      <c r="X6">
        <f>INDEX('Input EIA SEDS'!$A:$BZ,MATCH("GDPRV",'Input EIA SEDS'!$C:$C,0),MATCH(X$1,'Input EIA SEDS'!$1:$1,0))</f>
        <v/>
      </c>
      <c r="Y6">
        <f>INDEX('Input EIA SEDS'!$A:$BZ,MATCH("GDPRV",'Input EIA SEDS'!$C:$C,0),MATCH(Y$1,'Input EIA SEDS'!$1:$1,0))</f>
        <v/>
      </c>
      <c r="Z6">
        <f>INDEX('Input EIA SEDS'!$A:$BZ,MATCH("GDPRV",'Input EIA SEDS'!$C:$C,0),MATCH(Z$1,'Input EIA SEDS'!$1:$1,0))</f>
        <v/>
      </c>
      <c r="AA6">
        <f>INDEX('Input EIA SEDS'!$A:$BZ,MATCH("GDPRV",'Input EIA SEDS'!$C:$C,0),MATCH(AA$1,'Input EIA SEDS'!$1:$1,0))</f>
        <v/>
      </c>
      <c r="AB6">
        <f>INDEX('Input EIA SEDS'!$A:$BZ,MATCH("GDPRV",'Input EIA SEDS'!$C:$C,0),MATCH(AB$1,'Input EIA SEDS'!$1:$1,0))</f>
        <v/>
      </c>
      <c r="AC6">
        <f>INDEX('Input EIA SEDS'!$A:$BZ,MATCH("GDPRV",'Input EIA SEDS'!$C:$C,0),MATCH(AC$1,'Input EIA SEDS'!$1:$1,0))</f>
        <v/>
      </c>
      <c r="AD6">
        <f>INDEX('Input EIA SEDS'!$A:$BZ,MATCH("GDPRV",'Input EIA SEDS'!$C:$C,0),MATCH(AD$1,'Input EIA SEDS'!$1:$1,0))</f>
        <v/>
      </c>
      <c r="AE6">
        <f>INDEX('Input EIA SEDS'!$A:$BZ,MATCH("GDPRV",'Input EIA SEDS'!$C:$C,0),MATCH(AE$1,'Input EIA SEDS'!$1:$1,0))</f>
        <v/>
      </c>
      <c r="AF6">
        <f>INDEX('Input EIA SEDS'!$A:$BZ,MATCH("GDPRV",'Input EIA SEDS'!$C:$C,0),MATCH(AF$1,'Input EIA SEDS'!$1:$1,0))</f>
        <v/>
      </c>
      <c r="AG6">
        <f>INDEX('Input EIA SEDS'!$A:$BZ,MATCH("GDPRV",'Input EIA SEDS'!$C:$C,0),MATCH(AG$1,'Input EIA SEDS'!$1:$1,0))</f>
        <v/>
      </c>
      <c r="AH6">
        <f>INDEX('Input EIA SEDS'!$A:$BZ,MATCH("GDPRV",'Input EIA SEDS'!$C:$C,0),MATCH(AH$1,'Input EIA SEDS'!$1:$1,0))</f>
        <v/>
      </c>
      <c r="AI6">
        <f>INDEX('Input EIA SEDS'!$A:$BZ,MATCH("GDPRV",'Input EIA SEDS'!$C:$C,0),MATCH(AI$1,'Input EIA SEDS'!$1:$1,0))</f>
        <v/>
      </c>
      <c r="AJ6">
        <f>INDEX('Input EIA SEDS'!$A:$BZ,MATCH("GDPRV",'Input EIA SEDS'!$C:$C,0),MATCH(AJ$1,'Input EIA SEDS'!$1:$1,0))</f>
        <v/>
      </c>
      <c r="AK6">
        <f>INDEX('Input EIA SEDS'!$A:$BZ,MATCH("GDPRV",'Input EIA SEDS'!$C:$C,0),MATCH(AK$1,'Input EIA SEDS'!$1:$1,0))</f>
        <v/>
      </c>
      <c r="AL6">
        <f>INDEX('Input EIA SEDS'!$A:$BZ,MATCH("GDPRV",'Input EIA SEDS'!$C:$C,0),MATCH(AL$1,'Input EIA SEDS'!$1:$1,0))</f>
        <v/>
      </c>
      <c r="AM6">
        <f>INDEX('Input EIA SEDS'!$A:$BZ,MATCH("GDPRV",'Input EIA SEDS'!$C:$C,0),MATCH(AM$1,'Input EIA SEDS'!$1:$1,0))</f>
        <v/>
      </c>
      <c r="AN6">
        <f>INDEX('Input EIA SEDS'!$A:$BZ,MATCH("GDPRV",'Input EIA SEDS'!$C:$C,0),MATCH(AN$1,'Input EIA SEDS'!$1:$1,0))</f>
        <v/>
      </c>
      <c r="AO6">
        <f>INDEX('Input EIA SEDS'!$A:$BZ,MATCH("GDPRV",'Input EIA SEDS'!$C:$C,0),MATCH(AO$1,'Input EIA SEDS'!$1:$1,0))</f>
        <v/>
      </c>
      <c r="AP6">
        <f>INDEX('Input EIA SEDS'!$A:$BZ,MATCH("GDPRV",'Input EIA SEDS'!$C:$C,0),MATCH(AP$1,'Input EIA SEDS'!$1:$1,0))</f>
        <v/>
      </c>
      <c r="AQ6">
        <f>INDEX('Input EIA SEDS'!$A:$BZ,MATCH("GDPRV",'Input EIA SEDS'!$C:$C,0),MATCH(AQ$1,'Input EIA SEDS'!$1:$1,0))</f>
        <v/>
      </c>
      <c r="AR6">
        <f>INDEX('Input EIA SEDS'!$A:$BZ,MATCH("GDPRV",'Input EIA SEDS'!$C:$C,0),MATCH(AR$1,'Input EIA SEDS'!$1:$1,0))</f>
        <v/>
      </c>
      <c r="AS6">
        <f>INDEX('Input EIA SEDS'!$A:$BZ,MATCH("GDPRV",'Input EIA SEDS'!$C:$C,0),MATCH(AS$1,'Input EIA SEDS'!$1:$1,0))</f>
        <v/>
      </c>
      <c r="AT6">
        <f>INDEX('Input EIA SEDS'!$A:$BZ,MATCH("GDPRV",'Input EIA SEDS'!$C:$C,0),MATCH(AT$1,'Input EIA SEDS'!$1:$1,0))</f>
        <v/>
      </c>
      <c r="AU6">
        <f>INDEX('Input EIA SEDS'!$A:$BZ,MATCH("GDPRV",'Input EIA SEDS'!$C:$C,0),MATCH(AU$1,'Input EIA SEDS'!$1:$1,0))</f>
        <v/>
      </c>
      <c r="AV6">
        <f>INDEX('Input EIA SEDS'!$A:$BZ,MATCH("GDPRV",'Input EIA SEDS'!$C:$C,0),MATCH(AV$1,'Input EIA SEDS'!$1:$1,0))</f>
        <v/>
      </c>
      <c r="AW6">
        <f>INDEX('Input EIA SEDS'!$A:$BZ,MATCH("GDPRV",'Input EIA SEDS'!$C:$C,0),MATCH(AW$1,'Input EIA SEDS'!$1:$1,0))</f>
        <v/>
      </c>
      <c r="AX6">
        <f>INDEX('Input EIA SEDS'!$A:$BZ,MATCH("GDPRV",'Input EIA SEDS'!$C:$C,0),MATCH(AX$1,'Input EIA SEDS'!$1:$1,0))</f>
        <v/>
      </c>
      <c r="AY6">
        <f>INDEX('Input EIA SEDS'!$A:$BZ,MATCH("GDPRV",'Input EIA SEDS'!$C:$C,0),MATCH(AY$1,'Input EIA SEDS'!$1:$1,0))</f>
        <v/>
      </c>
      <c r="AZ6">
        <f>INDEX('Input EIA SEDS'!$A:$BZ,MATCH("GDPRV",'Input EIA SEDS'!$C:$C,0),MATCH(AZ$1,'Input EIA SEDS'!$1:$1,0))</f>
        <v/>
      </c>
      <c r="BA6">
        <f>INDEX('Input EIA SEDS'!$A:$BZ,MATCH("GDPRV",'Input EIA SEDS'!$C:$C,0),MATCH(BA$1,'Input EIA SEDS'!$1:$1,0))</f>
        <v/>
      </c>
      <c r="BB6">
        <f>INDEX('Input EIA SEDS'!$A:$BZ,MATCH("GDPRV",'Input EIA SEDS'!$C:$C,0),MATCH(BB$1,'Input EIA SEDS'!$1:$1,0))</f>
        <v/>
      </c>
      <c r="BC6">
        <f>INDEX('Input EIA SEDS'!$A:$BZ,MATCH("GDPRV",'Input EIA SEDS'!$C:$C,0),MATCH(BC$1,'Input EIA SEDS'!$1:$1,0))</f>
        <v/>
      </c>
      <c r="BD6">
        <f>INDEX('Input EIA SEDS'!$A:$BZ,MATCH("GDPRV",'Input EIA SEDS'!$C:$C,0),MATCH(BD$1,'Input EIA SEDS'!$1:$1,0))</f>
        <v/>
      </c>
      <c r="BE6">
        <f>INDEX('Input EIA SEDS'!$A:$BZ,MATCH("GDPRV",'Input EIA SEDS'!$C:$C,0),MATCH(BE$1,'Input EIA SEDS'!$1:$1,0))</f>
        <v/>
      </c>
      <c r="BF6">
        <f>INDEX('Input EIA SEDS'!$A:$BZ,MATCH("GDPRV",'Input EIA SEDS'!$C:$C,0),MATCH(BF$1,'Input EIA SEDS'!$1:$1,0))</f>
        <v/>
      </c>
      <c r="BG6">
        <f>INDEX('Input EIA SEDS'!$A:$BZ,MATCH("GDPRV",'Input EIA SEDS'!$C:$C,0),MATCH(BG$1,'Input EIA SEDS'!$1:$1,0))</f>
        <v/>
      </c>
      <c r="BH6">
        <f>INDEX('Input EIA SEDS'!$A:$BZ,MATCH("GDPRV",'Input EIA SEDS'!$C:$C,0),MATCH(BH$1,'Input EIA SEDS'!$1:$1,0))</f>
        <v/>
      </c>
      <c r="BI6">
        <f>INDEX('Input EIA SEDS'!$A:$BZ,MATCH("GDPRV",'Input EIA SEDS'!$C:$C,0),MATCH(BI$1,'Input EIA SEDS'!$1:$1,0))</f>
        <v/>
      </c>
      <c r="BJ6">
        <f>INDEX('Input EIA SEDS'!$A:$BZ,MATCH("GDPRV",'Input EIA SEDS'!$C:$C,0),MATCH(BJ$1,'Input EIA SEDS'!$1:$1,0))</f>
        <v/>
      </c>
      <c r="BK6">
        <f>INDEX('Input EIA SEDS'!$A:$BZ,MATCH("GDPRV",'Input EIA SEDS'!$C:$C,0),MATCH(BK$1,'Input EIA SEDS'!$1:$1,0))</f>
        <v/>
      </c>
      <c r="BL6">
        <f>INDEX('Input EIA SEDS'!$A:$BZ,MATCH("GDPRV",'Input EIA SEDS'!$C:$C,0),MATCH(BL$1,'Input EIA SEDS'!$1:$1,0))</f>
        <v/>
      </c>
      <c r="BM6">
        <f>INDEX('Input EIA SEDS'!$A:$BZ,MATCH("GDPRV",'Input EIA SEDS'!$C:$C,0),MATCH(BM$1,'Input EIA SEDS'!$1:$1,0))</f>
        <v/>
      </c>
      <c r="BN6">
        <f>INDEX('Input EIA SEDS'!$A:$BZ,MATCH("GDPRV",'Input EIA SEDS'!$C:$C,0),MATCH(BN$1,'Input EIA SEDS'!$1:$1,0))</f>
        <v/>
      </c>
      <c r="BO6">
        <f>INDEX('Input EIA SEDS'!$A:$BZ,MATCH("GDPRV",'Input EIA SEDS'!$C:$C,0),MATCH(BO$1,'Input EIA SEDS'!$1:$1,0))</f>
        <v/>
      </c>
      <c r="BP6">
        <f>INDEX('Input EIA SEDS'!$A:$BZ,MATCH("GDPRV",'Input EIA SEDS'!$C:$C,0),MATCH(BP$1,'Input EIA SEDS'!$1:$1,0))</f>
        <v/>
      </c>
      <c r="BQ6">
        <f>INDEX('Input EIA SEDS'!$A:$BZ,MATCH("GDPRV",'Input EIA SEDS'!$C:$C,0),MATCH(BQ$1,'Input EIA SEDS'!$1:$1,0))</f>
        <v/>
      </c>
    </row>
    <row r="7" spans="1:69">
      <c r="A7">
        <f>"EIA SEDS GDPRX / "&amp;INDEX('Input EIA SEDS'!$A:$BZ,MATCH("GDPRX",'Input EIA SEDS'!$C:$C,0),MATCH("Description",'Input EIA SEDS'!$1:$1,0)) &amp;" (" &amp;INDEX('Input EIA SEDS'!$A:$BZ,MATCH("GDPRX",'Input EIA SEDS'!$C:$C,0),MATCH("Unit",'Input EIA SEDS'!$1:$1,0)) &amp;")"</f>
        <v/>
      </c>
      <c r="B7">
        <f>INDEX('Input EIA SEDS'!$A:$BZ,MATCH("GDPRX",'Input EIA SEDS'!$C:$C,0),MATCH(B$1,'Input EIA SEDS'!$1:$1,0))</f>
        <v/>
      </c>
      <c r="C7">
        <f>INDEX('Input EIA SEDS'!$A:$BZ,MATCH("GDPRX",'Input EIA SEDS'!$C:$C,0),MATCH(C$1,'Input EIA SEDS'!$1:$1,0))</f>
        <v/>
      </c>
      <c r="D7">
        <f>INDEX('Input EIA SEDS'!$A:$BZ,MATCH("GDPRX",'Input EIA SEDS'!$C:$C,0),MATCH(D$1,'Input EIA SEDS'!$1:$1,0))</f>
        <v/>
      </c>
      <c r="E7">
        <f>INDEX('Input EIA SEDS'!$A:$BZ,MATCH("GDPRX",'Input EIA SEDS'!$C:$C,0),MATCH(E$1,'Input EIA SEDS'!$1:$1,0))</f>
        <v/>
      </c>
      <c r="F7">
        <f>INDEX('Input EIA SEDS'!$A:$BZ,MATCH("GDPRX",'Input EIA SEDS'!$C:$C,0),MATCH(F$1,'Input EIA SEDS'!$1:$1,0))</f>
        <v/>
      </c>
      <c r="G7">
        <f>$P7*'GSP Hawaii'!D15/100</f>
        <v/>
      </c>
      <c r="H7">
        <f>$P7*'GSP Hawaii'!E15/100</f>
        <v/>
      </c>
      <c r="I7">
        <f>$P7*'GSP Hawaii'!F15/100</f>
        <v/>
      </c>
      <c r="J7">
        <f>$P7*'GSP Hawaii'!G15/100</f>
        <v/>
      </c>
      <c r="K7">
        <f>$P7*'GSP Hawaii'!H15/100</f>
        <v/>
      </c>
      <c r="L7">
        <f>$P7*'GSP Hawaii'!I15/100</f>
        <v/>
      </c>
      <c r="M7">
        <f>$P7*'GSP Hawaii'!J15/100</f>
        <v/>
      </c>
      <c r="N7">
        <f>$P7*'GSP Hawaii'!K15/100</f>
        <v/>
      </c>
      <c r="O7">
        <f>$P7*'GSP Hawaii'!L15/100</f>
        <v/>
      </c>
      <c r="P7">
        <f>INDEX('Input EIA SEDS'!$A:$BZ,MATCH("GDPRX",'Input EIA SEDS'!$C:$C,0),MATCH(P$1,'Input EIA SEDS'!$1:$1,0))</f>
        <v/>
      </c>
      <c r="Q7">
        <f>INDEX('Input EIA SEDS'!$A:$BZ,MATCH("GDPRX",'Input EIA SEDS'!$C:$C,0),MATCH(Q$1,'Input EIA SEDS'!$1:$1,0))</f>
        <v/>
      </c>
      <c r="R7">
        <f>INDEX('Input EIA SEDS'!$A:$BZ,MATCH("GDPRX",'Input EIA SEDS'!$C:$C,0),MATCH(R$1,'Input EIA SEDS'!$1:$1,0))</f>
        <v/>
      </c>
      <c r="S7">
        <f>INDEX('Input EIA SEDS'!$A:$BZ,MATCH("GDPRX",'Input EIA SEDS'!$C:$C,0),MATCH(S$1,'Input EIA SEDS'!$1:$1,0))</f>
        <v/>
      </c>
      <c r="T7">
        <f>INDEX('Input EIA SEDS'!$A:$BZ,MATCH("GDPRX",'Input EIA SEDS'!$C:$C,0),MATCH(T$1,'Input EIA SEDS'!$1:$1,0))</f>
        <v/>
      </c>
      <c r="U7">
        <f>INDEX('Input EIA SEDS'!$A:$BZ,MATCH("GDPRX",'Input EIA SEDS'!$C:$C,0),MATCH(U$1,'Input EIA SEDS'!$1:$1,0))</f>
        <v/>
      </c>
      <c r="V7">
        <f>INDEX('Input EIA SEDS'!$A:$BZ,MATCH("GDPRX",'Input EIA SEDS'!$C:$C,0),MATCH(V$1,'Input EIA SEDS'!$1:$1,0))</f>
        <v/>
      </c>
      <c r="W7">
        <f>INDEX('Input EIA SEDS'!$A:$BZ,MATCH("GDPRX",'Input EIA SEDS'!$C:$C,0),MATCH(W$1,'Input EIA SEDS'!$1:$1,0))</f>
        <v/>
      </c>
      <c r="X7">
        <f>INDEX('Input EIA SEDS'!$A:$BZ,MATCH("GDPRX",'Input EIA SEDS'!$C:$C,0),MATCH(X$1,'Input EIA SEDS'!$1:$1,0))</f>
        <v/>
      </c>
      <c r="Y7">
        <f>INDEX('Input EIA SEDS'!$A:$BZ,MATCH("GDPRX",'Input EIA SEDS'!$C:$C,0),MATCH(Y$1,'Input EIA SEDS'!$1:$1,0))</f>
        <v/>
      </c>
      <c r="Z7">
        <f>INDEX('Input EIA SEDS'!$A:$BZ,MATCH("GDPRX",'Input EIA SEDS'!$C:$C,0),MATCH(Z$1,'Input EIA SEDS'!$1:$1,0))</f>
        <v/>
      </c>
      <c r="AA7">
        <f>INDEX('Input EIA SEDS'!$A:$BZ,MATCH("GDPRX",'Input EIA SEDS'!$C:$C,0),MATCH(AA$1,'Input EIA SEDS'!$1:$1,0))</f>
        <v/>
      </c>
      <c r="AB7">
        <f>INDEX('Input EIA SEDS'!$A:$BZ,MATCH("GDPRX",'Input EIA SEDS'!$C:$C,0),MATCH(AB$1,'Input EIA SEDS'!$1:$1,0))</f>
        <v/>
      </c>
      <c r="AC7">
        <f>INDEX('Input EIA SEDS'!$A:$BZ,MATCH("GDPRX",'Input EIA SEDS'!$C:$C,0),MATCH(AC$1,'Input EIA SEDS'!$1:$1,0))</f>
        <v/>
      </c>
      <c r="AD7">
        <f>INDEX('Input EIA SEDS'!$A:$BZ,MATCH("GDPRX",'Input EIA SEDS'!$C:$C,0),MATCH(AD$1,'Input EIA SEDS'!$1:$1,0))</f>
        <v/>
      </c>
      <c r="AE7">
        <f>INDEX('Input EIA SEDS'!$A:$BZ,MATCH("GDPRX",'Input EIA SEDS'!$C:$C,0),MATCH(AE$1,'Input EIA SEDS'!$1:$1,0))</f>
        <v/>
      </c>
      <c r="AF7">
        <f>INDEX('Input EIA SEDS'!$A:$BZ,MATCH("GDPRX",'Input EIA SEDS'!$C:$C,0),MATCH(AF$1,'Input EIA SEDS'!$1:$1,0))</f>
        <v/>
      </c>
      <c r="AG7">
        <f>INDEX('Input EIA SEDS'!$A:$BZ,MATCH("GDPRX",'Input EIA SEDS'!$C:$C,0),MATCH(AG$1,'Input EIA SEDS'!$1:$1,0))</f>
        <v/>
      </c>
      <c r="AH7">
        <f>INDEX('Input EIA SEDS'!$A:$BZ,MATCH("GDPRX",'Input EIA SEDS'!$C:$C,0),MATCH(AH$1,'Input EIA SEDS'!$1:$1,0))</f>
        <v/>
      </c>
      <c r="AI7">
        <f>INDEX('Input EIA SEDS'!$A:$BZ,MATCH("GDPRX",'Input EIA SEDS'!$C:$C,0),MATCH(AI$1,'Input EIA SEDS'!$1:$1,0))</f>
        <v/>
      </c>
      <c r="AJ7">
        <f>INDEX('Input EIA SEDS'!$A:$BZ,MATCH("GDPRX",'Input EIA SEDS'!$C:$C,0),MATCH(AJ$1,'Input EIA SEDS'!$1:$1,0))</f>
        <v/>
      </c>
      <c r="AK7">
        <f>INDEX('Input EIA SEDS'!$A:$BZ,MATCH("GDPRX",'Input EIA SEDS'!$C:$C,0),MATCH(AK$1,'Input EIA SEDS'!$1:$1,0))</f>
        <v/>
      </c>
      <c r="AL7">
        <f>INDEX('Input EIA SEDS'!$A:$BZ,MATCH("GDPRX",'Input EIA SEDS'!$C:$C,0),MATCH(AL$1,'Input EIA SEDS'!$1:$1,0))</f>
        <v/>
      </c>
      <c r="AM7">
        <f>INDEX('Input EIA SEDS'!$A:$BZ,MATCH("GDPRX",'Input EIA SEDS'!$C:$C,0),MATCH(AM$1,'Input EIA SEDS'!$1:$1,0))</f>
        <v/>
      </c>
      <c r="AN7">
        <f>INDEX('Input EIA SEDS'!$A:$BZ,MATCH("GDPRX",'Input EIA SEDS'!$C:$C,0),MATCH(AN$1,'Input EIA SEDS'!$1:$1,0))</f>
        <v/>
      </c>
      <c r="AO7">
        <f>INDEX('Input EIA SEDS'!$A:$BZ,MATCH("GDPRX",'Input EIA SEDS'!$C:$C,0),MATCH(AO$1,'Input EIA SEDS'!$1:$1,0))</f>
        <v/>
      </c>
      <c r="AP7">
        <f>INDEX('Input EIA SEDS'!$A:$BZ,MATCH("GDPRX",'Input EIA SEDS'!$C:$C,0),MATCH(AP$1,'Input EIA SEDS'!$1:$1,0))</f>
        <v/>
      </c>
      <c r="AQ7">
        <f>INDEX('Input EIA SEDS'!$A:$BZ,MATCH("GDPRX",'Input EIA SEDS'!$C:$C,0),MATCH(AQ$1,'Input EIA SEDS'!$1:$1,0))</f>
        <v/>
      </c>
      <c r="AR7">
        <f>INDEX('Input EIA SEDS'!$A:$BZ,MATCH("GDPRX",'Input EIA SEDS'!$C:$C,0),MATCH(AR$1,'Input EIA SEDS'!$1:$1,0))</f>
        <v/>
      </c>
      <c r="AS7">
        <f>INDEX('Input EIA SEDS'!$A:$BZ,MATCH("GDPRX",'Input EIA SEDS'!$C:$C,0),MATCH(AS$1,'Input EIA SEDS'!$1:$1,0))</f>
        <v/>
      </c>
      <c r="AT7">
        <f>INDEX('Input EIA SEDS'!$A:$BZ,MATCH("GDPRX",'Input EIA SEDS'!$C:$C,0),MATCH(AT$1,'Input EIA SEDS'!$1:$1,0))</f>
        <v/>
      </c>
      <c r="AU7">
        <f>INDEX('Input EIA SEDS'!$A:$BZ,MATCH("GDPRX",'Input EIA SEDS'!$C:$C,0),MATCH(AU$1,'Input EIA SEDS'!$1:$1,0))</f>
        <v/>
      </c>
      <c r="AV7">
        <f>INDEX('Input EIA SEDS'!$A:$BZ,MATCH("GDPRX",'Input EIA SEDS'!$C:$C,0),MATCH(AV$1,'Input EIA SEDS'!$1:$1,0))</f>
        <v/>
      </c>
      <c r="AW7">
        <f>INDEX('Input EIA SEDS'!$A:$BZ,MATCH("GDPRX",'Input EIA SEDS'!$C:$C,0),MATCH(AW$1,'Input EIA SEDS'!$1:$1,0))</f>
        <v/>
      </c>
      <c r="AX7">
        <f>INDEX('Input EIA SEDS'!$A:$BZ,MATCH("GDPRX",'Input EIA SEDS'!$C:$C,0),MATCH(AX$1,'Input EIA SEDS'!$1:$1,0))</f>
        <v/>
      </c>
      <c r="AY7">
        <f>INDEX('Input EIA SEDS'!$A:$BZ,MATCH("GDPRX",'Input EIA SEDS'!$C:$C,0),MATCH(AY$1,'Input EIA SEDS'!$1:$1,0))</f>
        <v/>
      </c>
      <c r="AZ7">
        <f>INDEX('Input EIA SEDS'!$A:$BZ,MATCH("GDPRX",'Input EIA SEDS'!$C:$C,0),MATCH(AZ$1,'Input EIA SEDS'!$1:$1,0))</f>
        <v/>
      </c>
      <c r="BA7">
        <f>INDEX('Input EIA SEDS'!$A:$BZ,MATCH("GDPRX",'Input EIA SEDS'!$C:$C,0),MATCH(BA$1,'Input EIA SEDS'!$1:$1,0))</f>
        <v/>
      </c>
      <c r="BB7">
        <f>INDEX('Input EIA SEDS'!$A:$BZ,MATCH("GDPRX",'Input EIA SEDS'!$C:$C,0),MATCH(BB$1,'Input EIA SEDS'!$1:$1,0))</f>
        <v/>
      </c>
      <c r="BC7">
        <f>INDEX('Input EIA SEDS'!$A:$BZ,MATCH("GDPRX",'Input EIA SEDS'!$C:$C,0),MATCH(BC$1,'Input EIA SEDS'!$1:$1,0))</f>
        <v/>
      </c>
      <c r="BD7">
        <f>INDEX('Input EIA SEDS'!$A:$BZ,MATCH("GDPRX",'Input EIA SEDS'!$C:$C,0),MATCH(BD$1,'Input EIA SEDS'!$1:$1,0))</f>
        <v/>
      </c>
      <c r="BE7">
        <f>INDEX('Input EIA SEDS'!$A:$BZ,MATCH("GDPRX",'Input EIA SEDS'!$C:$C,0),MATCH(BE$1,'Input EIA SEDS'!$1:$1,0))</f>
        <v/>
      </c>
      <c r="BF7">
        <f>INDEX('Input EIA SEDS'!$A:$BZ,MATCH("GDPRX",'Input EIA SEDS'!$C:$C,0),MATCH(BF$1,'Input EIA SEDS'!$1:$1,0))</f>
        <v/>
      </c>
      <c r="BG7">
        <f>INDEX('Input EIA SEDS'!$A:$BZ,MATCH("GDPRX",'Input EIA SEDS'!$C:$C,0),MATCH(BG$1,'Input EIA SEDS'!$1:$1,0))</f>
        <v/>
      </c>
      <c r="BH7">
        <f>INDEX('Input EIA SEDS'!$A:$BZ,MATCH("GDPRX",'Input EIA SEDS'!$C:$C,0),MATCH(BH$1,'Input EIA SEDS'!$1:$1,0))</f>
        <v/>
      </c>
      <c r="BI7">
        <f>INDEX('Input EIA SEDS'!$A:$BZ,MATCH("GDPRX",'Input EIA SEDS'!$C:$C,0),MATCH(BI$1,'Input EIA SEDS'!$1:$1,0))</f>
        <v/>
      </c>
      <c r="BJ7">
        <f>INDEX('Input EIA SEDS'!$A:$BZ,MATCH("GDPRX",'Input EIA SEDS'!$C:$C,0),MATCH(BJ$1,'Input EIA SEDS'!$1:$1,0))</f>
        <v/>
      </c>
      <c r="BK7">
        <f>INDEX('Input EIA SEDS'!$A:$BZ,MATCH("GDPRX",'Input EIA SEDS'!$C:$C,0),MATCH(BK$1,'Input EIA SEDS'!$1:$1,0))</f>
        <v/>
      </c>
      <c r="BL7">
        <f>INDEX('Input EIA SEDS'!$A:$BZ,MATCH("GDPRX",'Input EIA SEDS'!$C:$C,0),MATCH(BL$1,'Input EIA SEDS'!$1:$1,0))</f>
        <v/>
      </c>
      <c r="BM7">
        <f>INDEX('Input EIA SEDS'!$A:$BZ,MATCH("GDPRX",'Input EIA SEDS'!$C:$C,0),MATCH(BM$1,'Input EIA SEDS'!$1:$1,0))</f>
        <v/>
      </c>
      <c r="BN7">
        <f>INDEX('Input EIA SEDS'!$A:$BZ,MATCH("GDPRX",'Input EIA SEDS'!$C:$C,0),MATCH(BN$1,'Input EIA SEDS'!$1:$1,0))</f>
        <v/>
      </c>
      <c r="BO7">
        <f>INDEX('Input EIA SEDS'!$A:$BZ,MATCH("GDPRX",'Input EIA SEDS'!$C:$C,0),MATCH(BO$1,'Input EIA SEDS'!$1:$1,0))</f>
        <v/>
      </c>
      <c r="BP7">
        <f>INDEX('Input EIA SEDS'!$A:$BZ,MATCH("GDPRX",'Input EIA SEDS'!$C:$C,0),MATCH(BP$1,'Input EIA SEDS'!$1:$1,0))</f>
        <v/>
      </c>
      <c r="BQ7">
        <f>INDEX('Input EIA SEDS'!$A:$BZ,MATCH("GDPRX",'Input EIA SEDS'!$C:$C,0),MATCH(BQ$1,'Input EIA SEDS'!$1:$1,0))</f>
        <v/>
      </c>
    </row>
    <row r="12" spans="1:69">
      <c r="A12" t="s">
        <v>1823</v>
      </c>
      <c r="E12" t="n">
        <v>1969</v>
      </c>
      <c r="F12" t="n">
        <v>1970</v>
      </c>
      <c r="G12" t="s">
        <v>1824</v>
      </c>
      <c r="H12" t="s">
        <v>1825</v>
      </c>
      <c r="I12" t="s">
        <v>1826</v>
      </c>
      <c r="J12" t="s">
        <v>1827</v>
      </c>
      <c r="K12" t="s">
        <v>1828</v>
      </c>
      <c r="L12" t="s">
        <v>1829</v>
      </c>
      <c r="M12" t="s">
        <v>1830</v>
      </c>
      <c r="N12" t="s">
        <v>1831</v>
      </c>
      <c r="O12" t="s">
        <v>1832</v>
      </c>
      <c r="P12" t="s">
        <v>1833</v>
      </c>
      <c r="Q12" t="s">
        <v>1834</v>
      </c>
      <c r="R12" t="s">
        <v>1835</v>
      </c>
      <c r="S12" t="s">
        <v>1836</v>
      </c>
      <c r="T12" t="s">
        <v>1837</v>
      </c>
      <c r="U12" t="s">
        <v>1838</v>
      </c>
      <c r="V12" t="s">
        <v>1839</v>
      </c>
      <c r="W12" t="s">
        <v>1840</v>
      </c>
      <c r="X12" t="s">
        <v>1841</v>
      </c>
      <c r="Y12" t="s">
        <v>1842</v>
      </c>
      <c r="Z12" t="s">
        <v>1843</v>
      </c>
      <c r="AA12" t="s">
        <v>1844</v>
      </c>
      <c r="AB12" t="s">
        <v>1845</v>
      </c>
      <c r="AC12" t="s">
        <v>1846</v>
      </c>
      <c r="AD12" t="s">
        <v>1847</v>
      </c>
      <c r="AE12" t="s">
        <v>1848</v>
      </c>
      <c r="AF12" t="s">
        <v>1849</v>
      </c>
      <c r="AG12" t="s">
        <v>1850</v>
      </c>
      <c r="AH12" t="s">
        <v>1851</v>
      </c>
      <c r="AI12" t="s">
        <v>1852</v>
      </c>
      <c r="AJ12" t="s">
        <v>1853</v>
      </c>
      <c r="AK12" t="s">
        <v>1854</v>
      </c>
      <c r="AL12" t="s">
        <v>1855</v>
      </c>
      <c r="AM12" t="s">
        <v>1856</v>
      </c>
      <c r="AN12" t="s">
        <v>1857</v>
      </c>
      <c r="AO12" t="s">
        <v>1858</v>
      </c>
      <c r="AP12" t="s">
        <v>1859</v>
      </c>
      <c r="AQ12" t="s">
        <v>1860</v>
      </c>
      <c r="AR12" t="s">
        <v>1861</v>
      </c>
      <c r="AS12" t="s">
        <v>1862</v>
      </c>
      <c r="AT12" t="s">
        <v>1863</v>
      </c>
      <c r="AU12" t="s">
        <v>1864</v>
      </c>
      <c r="AV12" t="s">
        <v>1865</v>
      </c>
      <c r="AW12" t="s">
        <v>1866</v>
      </c>
      <c r="AX12" t="s">
        <v>1867</v>
      </c>
      <c r="AY12" t="s">
        <v>1868</v>
      </c>
      <c r="AZ12" t="s">
        <v>1869</v>
      </c>
      <c r="BA12" t="s">
        <v>1870</v>
      </c>
      <c r="BB12" t="s">
        <v>1871</v>
      </c>
      <c r="BC12" t="s">
        <v>1872</v>
      </c>
      <c r="BD12" t="s">
        <v>1873</v>
      </c>
      <c r="BE12" t="s">
        <v>1874</v>
      </c>
      <c r="BF12" t="s">
        <v>1875</v>
      </c>
      <c r="BG12" t="s">
        <v>1876</v>
      </c>
      <c r="BH12" t="s">
        <v>1877</v>
      </c>
      <c r="BI12" t="s">
        <v>1878</v>
      </c>
      <c r="BJ12" t="s">
        <v>1879</v>
      </c>
      <c r="BK12" t="s">
        <v>1880</v>
      </c>
      <c r="BL12" t="s">
        <v>1881</v>
      </c>
      <c r="BM12" t="s">
        <v>1882</v>
      </c>
      <c r="BN12" t="s">
        <v>1883</v>
      </c>
    </row>
    <row r="13" spans="1:69">
      <c r="A13" t="s">
        <v>1884</v>
      </c>
      <c r="B13" t="s">
        <v>1885</v>
      </c>
      <c r="E13">
        <f>100*E14/$AO$14</f>
        <v/>
      </c>
      <c r="F13">
        <f>100*F14/$AO$14</f>
        <v/>
      </c>
      <c r="G13">
        <f>100*G14/$AO$14</f>
        <v/>
      </c>
      <c r="H13">
        <f>100*H14/$AO$14</f>
        <v/>
      </c>
      <c r="I13">
        <f>100*I14/$AO$14</f>
        <v/>
      </c>
      <c r="J13">
        <f>100*J14/$AO$14</f>
        <v/>
      </c>
      <c r="K13">
        <f>100*K14/$AO$14</f>
        <v/>
      </c>
      <c r="L13">
        <f>100*L14/$AO$14</f>
        <v/>
      </c>
      <c r="M13">
        <f>100*M14/$AO$14</f>
        <v/>
      </c>
      <c r="N13">
        <f>100*N14/$AO$14</f>
        <v/>
      </c>
      <c r="O13">
        <f>100*O14/$AO$14</f>
        <v/>
      </c>
      <c r="P13">
        <f>100*P14/$AO$14</f>
        <v/>
      </c>
      <c r="Q13">
        <f>100*Q14/$AO$14</f>
        <v/>
      </c>
      <c r="R13">
        <f>100*R14/$AO$14</f>
        <v/>
      </c>
      <c r="S13">
        <f>100*S14/$AO$14</f>
        <v/>
      </c>
      <c r="T13">
        <f>100*T14/$AO$14</f>
        <v/>
      </c>
      <c r="U13">
        <f>100*U14/$AO$14</f>
        <v/>
      </c>
      <c r="V13">
        <f>100*V14/$AO$14</f>
        <v/>
      </c>
      <c r="W13">
        <f>100*W14/$AO$14</f>
        <v/>
      </c>
      <c r="X13">
        <f>100*X14/$AO$14</f>
        <v/>
      </c>
      <c r="Y13">
        <f>100*Y14/$AO$14</f>
        <v/>
      </c>
      <c r="Z13">
        <f>100*Z14/$AO$14</f>
        <v/>
      </c>
      <c r="AA13">
        <f>100*AA14/$AO$14</f>
        <v/>
      </c>
      <c r="AB13">
        <f>100*AB14/$AO$14</f>
        <v/>
      </c>
      <c r="AC13">
        <f>100*AC14/$AO$14</f>
        <v/>
      </c>
      <c r="AD13">
        <f>100*AD14/$AO$14</f>
        <v/>
      </c>
      <c r="AE13">
        <f>100*AE14/$AO$14</f>
        <v/>
      </c>
      <c r="AF13">
        <f>100*AF14/$AO$14</f>
        <v/>
      </c>
      <c r="AG13">
        <f>100*AG14/$AO$14</f>
        <v/>
      </c>
      <c r="AH13">
        <f>100*AH14/$AO$14</f>
        <v/>
      </c>
      <c r="AI13">
        <f>100*AI14/$AO$14</f>
        <v/>
      </c>
      <c r="AJ13">
        <f>100*AJ14/$AO$14</f>
        <v/>
      </c>
      <c r="AK13">
        <f>100*AK14/$AO$14</f>
        <v/>
      </c>
      <c r="AL13">
        <f>100*AL14/$AO$14</f>
        <v/>
      </c>
      <c r="AM13">
        <f>100*AM14/$AO$14</f>
        <v/>
      </c>
      <c r="AN13">
        <f>100*AN14/$AO$14</f>
        <v/>
      </c>
      <c r="AO13">
        <f>100*AO14/$AO$14</f>
        <v/>
      </c>
      <c r="AP13">
        <f>100*AP14/$AO$14</f>
        <v/>
      </c>
      <c r="AQ13">
        <f>100*AQ14/$AO$14</f>
        <v/>
      </c>
      <c r="AR13">
        <f>100*AR14/$AO$14</f>
        <v/>
      </c>
      <c r="AS13">
        <f>100*AS14/$AO$14</f>
        <v/>
      </c>
      <c r="AT13">
        <f>100*AT14/$AO$14</f>
        <v/>
      </c>
      <c r="AU13">
        <f>100*AU14/$AO$14</f>
        <v/>
      </c>
      <c r="AV13">
        <f>100*AV14/$AO$14</f>
        <v/>
      </c>
      <c r="AW13">
        <f>100*AW14/$AO$14</f>
        <v/>
      </c>
      <c r="AX13">
        <f>100*AX14/$AO$14</f>
        <v/>
      </c>
    </row>
    <row r="14" spans="1:69">
      <c r="A14" t="s">
        <v>1886</v>
      </c>
      <c r="B14" t="s">
        <v>1885</v>
      </c>
      <c r="E14" t="n">
        <v>21.0395919476</v>
      </c>
      <c r="F14" t="n">
        <v>22.5328513302</v>
      </c>
      <c r="G14" t="n">
        <v>23.6780876461</v>
      </c>
      <c r="H14" t="n">
        <v>24.7048550286</v>
      </c>
      <c r="I14" t="n">
        <v>26.049523109</v>
      </c>
      <c r="J14" t="n">
        <v>28.3899759432</v>
      </c>
      <c r="K14" t="n">
        <v>31.0196282027</v>
      </c>
      <c r="L14" t="n">
        <v>32.7226300101</v>
      </c>
      <c r="M14" t="n">
        <v>34.7528347356</v>
      </c>
      <c r="N14" t="n">
        <v>37.1927554752</v>
      </c>
      <c r="O14" t="n">
        <v>40.2622663352</v>
      </c>
      <c r="P14" t="n">
        <v>43.8939805483</v>
      </c>
      <c r="Q14" t="n">
        <v>47.9910735513</v>
      </c>
      <c r="R14" t="n">
        <v>50.9691729802</v>
      </c>
      <c r="S14" t="n">
        <v>52.980804345</v>
      </c>
      <c r="T14" t="n">
        <v>54.8613968357</v>
      </c>
      <c r="U14" t="n">
        <v>56.6159199081</v>
      </c>
      <c r="V14" t="n">
        <v>57.7578328485</v>
      </c>
      <c r="W14" t="n">
        <v>59.2320538269</v>
      </c>
      <c r="X14" t="n">
        <v>61.3057782179</v>
      </c>
      <c r="Y14" t="n">
        <v>63.6895794417</v>
      </c>
      <c r="Z14" t="n">
        <v>66.046062679</v>
      </c>
      <c r="AA14" t="n">
        <v>68.242842893</v>
      </c>
      <c r="AB14" t="n">
        <v>69.7990701474</v>
      </c>
      <c r="AC14" t="n">
        <v>71.4601435326</v>
      </c>
      <c r="AD14" t="n">
        <v>72.9813796027</v>
      </c>
      <c r="AE14" t="n">
        <v>74.5037654562</v>
      </c>
      <c r="AF14" t="n">
        <v>75.8644703033</v>
      </c>
      <c r="AG14" t="n">
        <v>77.16248056080001</v>
      </c>
      <c r="AH14" t="n">
        <v>77.9995060927</v>
      </c>
      <c r="AI14" t="n">
        <v>79.1134337968</v>
      </c>
      <c r="AJ14" t="n">
        <v>80.9110564117</v>
      </c>
      <c r="AK14" t="n">
        <v>82.76483170429999</v>
      </c>
      <c r="AL14" t="n">
        <v>84.03663709289999</v>
      </c>
      <c r="AM14" t="n">
        <v>85.71601404579999</v>
      </c>
      <c r="AN14" t="n">
        <v>88.0656898556</v>
      </c>
      <c r="AO14" t="n">
        <v>90.8903040693</v>
      </c>
      <c r="AP14" t="n">
        <v>93.6843881077</v>
      </c>
      <c r="AQ14" t="n">
        <v>96.17066062240001</v>
      </c>
      <c r="AR14" t="n">
        <v>98.0493370444</v>
      </c>
      <c r="AS14" t="n">
        <v>98.80400847689999</v>
      </c>
      <c r="AT14" t="n">
        <v>100</v>
      </c>
      <c r="AU14" t="n">
        <v>102.1</v>
      </c>
      <c r="AV14" t="n">
        <v>103.9378</v>
      </c>
      <c r="AW14" t="n">
        <v>105.6008048</v>
      </c>
      <c r="AX14" t="n">
        <v>107.290417677</v>
      </c>
    </row>
    <row r="15" spans="1:69">
      <c r="E15">
        <f>+$M15*E13/F13</f>
        <v/>
      </c>
      <c r="F15">
        <f>+$M15*F13/G13</f>
        <v/>
      </c>
      <c r="G15">
        <f>+$M15*G13/H13</f>
        <v/>
      </c>
      <c r="H15">
        <f>+$M15*H13/I13</f>
        <v/>
      </c>
      <c r="I15">
        <f>+$M15*I13/J13</f>
        <v/>
      </c>
      <c r="J15">
        <f>+$M15*J13/K13</f>
        <v/>
      </c>
      <c r="K15">
        <f>+$M15*K13/L13</f>
        <v/>
      </c>
      <c r="L15">
        <f>+$M15*L13/M13</f>
        <v/>
      </c>
      <c r="M15" t="n">
        <v>100</v>
      </c>
    </row>
    <row r="16" spans="1:69">
      <c r="A16" t="s">
        <v>1887</v>
      </c>
    </row>
    <row r="17" spans="1:69">
      <c r="A17" t="s">
        <v>1888</v>
      </c>
      <c r="B17" t="s">
        <v>1885</v>
      </c>
      <c r="E17" t="n">
        <v>23.119</v>
      </c>
      <c r="F17" t="n">
        <v>24.338</v>
      </c>
      <c r="G17" t="n">
        <v>25.554</v>
      </c>
      <c r="H17" t="n">
        <v>26.657</v>
      </c>
      <c r="I17" t="n">
        <v>28.136</v>
      </c>
      <c r="J17" t="n">
        <v>30.69</v>
      </c>
      <c r="K17" t="n">
        <v>33.591</v>
      </c>
      <c r="L17" t="n">
        <v>35.519</v>
      </c>
      <c r="M17" t="n">
        <v>37.783</v>
      </c>
      <c r="N17" t="n">
        <v>40.435</v>
      </c>
      <c r="O17" t="n">
        <v>43.798</v>
      </c>
      <c r="P17" t="n">
        <v>47.791</v>
      </c>
      <c r="Q17" t="n">
        <v>52.27</v>
      </c>
      <c r="R17" t="n">
        <v>55.459</v>
      </c>
      <c r="S17" t="n">
        <v>57.652</v>
      </c>
      <c r="T17" t="n">
        <v>59.817</v>
      </c>
      <c r="U17" t="n">
        <v>61.628</v>
      </c>
      <c r="V17" t="n">
        <v>62.991</v>
      </c>
      <c r="W17" t="n">
        <v>64.819</v>
      </c>
      <c r="X17" t="n">
        <v>67.04600000000001</v>
      </c>
      <c r="Y17" t="n">
        <v>69.577</v>
      </c>
      <c r="Z17" t="n">
        <v>72.262</v>
      </c>
      <c r="AA17" t="n">
        <v>74.824</v>
      </c>
      <c r="AB17" t="n">
        <v>76.598</v>
      </c>
      <c r="AC17" t="n">
        <v>78.29000000000001</v>
      </c>
      <c r="AD17" t="n">
        <v>79.94</v>
      </c>
      <c r="AE17" t="n">
        <v>81.602</v>
      </c>
      <c r="AF17" t="n">
        <v>83.154</v>
      </c>
      <c r="AG17" t="n">
        <v>84.627</v>
      </c>
      <c r="AH17" t="n">
        <v>85.58</v>
      </c>
      <c r="AI17" t="n">
        <v>86.84</v>
      </c>
      <c r="AJ17" t="n">
        <v>88.724</v>
      </c>
      <c r="AK17" t="n">
        <v>90.73099999999999</v>
      </c>
      <c r="AL17" t="n">
        <v>92.19199999999999</v>
      </c>
      <c r="AM17" t="n">
        <v>94.134</v>
      </c>
      <c r="AN17" t="n">
        <v>96.78400000000001</v>
      </c>
      <c r="AO17" t="n">
        <v>100</v>
      </c>
      <c r="AP17" t="n">
        <v>103.237</v>
      </c>
      <c r="AQ17" t="n">
        <v>106.231</v>
      </c>
      <c r="AR17" t="n">
        <v>108.565</v>
      </c>
      <c r="AS17" t="n">
        <v>109.532</v>
      </c>
      <c r="AT17" t="n">
        <v>111.002</v>
      </c>
      <c r="AU17" t="n">
        <v>113.369</v>
      </c>
      <c r="AV17" t="n">
        <v>114.704429574</v>
      </c>
      <c r="AW17" t="n">
        <v>116.520065505</v>
      </c>
      <c r="AX17" t="n">
        <v>118.61181394</v>
      </c>
      <c r="AY17" t="n">
        <v>120.820271991</v>
      </c>
      <c r="AZ17" t="n">
        <v>123.006353707</v>
      </c>
      <c r="BA17" t="n">
        <v>125.196713157</v>
      </c>
      <c r="BB17" t="n">
        <v>127.374111298</v>
      </c>
      <c r="BC17" t="n">
        <v>129.520268146</v>
      </c>
      <c r="BD17" t="n">
        <v>131.683447727</v>
      </c>
      <c r="BE17" t="n">
        <v>133.868515958</v>
      </c>
      <c r="BF17" t="n">
        <v>136.10755043</v>
      </c>
      <c r="BG17" t="n">
        <v>138.392308137</v>
      </c>
      <c r="BH17" t="n">
        <v>140.721769666</v>
      </c>
      <c r="BI17" t="n">
        <v>143.088415533</v>
      </c>
      <c r="BJ17" t="n">
        <v>145.55257951</v>
      </c>
      <c r="BK17" t="n">
        <v>148.088069074</v>
      </c>
      <c r="BL17" t="n">
        <v>150.714127362</v>
      </c>
      <c r="BM17" t="n">
        <v>153.429388452</v>
      </c>
      <c r="BN17" t="n">
        <v>156.190961106</v>
      </c>
    </row>
    <row r="18" spans="1:69">
      <c r="E18">
        <f>E17-E13</f>
        <v/>
      </c>
      <c r="F18">
        <f>F17-F13</f>
        <v/>
      </c>
      <c r="G18">
        <f>G17-G13</f>
        <v/>
      </c>
      <c r="H18">
        <f>H17-H13</f>
        <v/>
      </c>
      <c r="I18">
        <f>I17-I13</f>
        <v/>
      </c>
      <c r="J18">
        <f>J17-J13</f>
        <v/>
      </c>
      <c r="K18">
        <f>K17-K13</f>
        <v/>
      </c>
      <c r="L18">
        <f>L17-L13</f>
        <v/>
      </c>
      <c r="M18">
        <f>M17-M13</f>
        <v/>
      </c>
      <c r="N18">
        <f>N17-N13</f>
        <v/>
      </c>
      <c r="O18">
        <f>O17-O13</f>
        <v/>
      </c>
      <c r="P18">
        <f>P17-P13</f>
        <v/>
      </c>
      <c r="Q18">
        <f>Q17-Q13</f>
        <v/>
      </c>
      <c r="R18">
        <f>R17-R13</f>
        <v/>
      </c>
      <c r="S18">
        <f>S17-S13</f>
        <v/>
      </c>
      <c r="T18">
        <f>T17-T13</f>
        <v/>
      </c>
      <c r="U18">
        <f>U17-U13</f>
        <v/>
      </c>
      <c r="V18">
        <f>V17-V13</f>
        <v/>
      </c>
      <c r="W18">
        <f>W17-W13</f>
        <v/>
      </c>
      <c r="X18">
        <f>X17-X13</f>
        <v/>
      </c>
      <c r="Y18">
        <f>Y17-Y13</f>
        <v/>
      </c>
      <c r="Z18">
        <f>Z17-Z13</f>
        <v/>
      </c>
      <c r="AA18">
        <f>AA17-AA13</f>
        <v/>
      </c>
      <c r="AB18">
        <f>AB17-AB13</f>
        <v/>
      </c>
      <c r="AC18">
        <f>AC17-AC13</f>
        <v/>
      </c>
      <c r="AD18">
        <f>AD17-AD13</f>
        <v/>
      </c>
      <c r="AE18">
        <f>AE17-AE13</f>
        <v/>
      </c>
      <c r="AF18">
        <f>AF17-AF13</f>
        <v/>
      </c>
      <c r="AG18">
        <f>AG17-AG13</f>
        <v/>
      </c>
      <c r="AH18">
        <f>AH17-AH13</f>
        <v/>
      </c>
      <c r="AI18">
        <f>AI17-AI13</f>
        <v/>
      </c>
      <c r="AJ18">
        <f>AJ17-AJ13</f>
        <v/>
      </c>
      <c r="AK18">
        <f>AK17-AK13</f>
        <v/>
      </c>
      <c r="AL18">
        <f>AL17-AL13</f>
        <v/>
      </c>
      <c r="AM18">
        <f>AM17-AM13</f>
        <v/>
      </c>
      <c r="AN18">
        <f>AN17-AN13</f>
        <v/>
      </c>
      <c r="AO18">
        <f>AO17-AO13</f>
        <v/>
      </c>
      <c r="AP18">
        <f>AP17-AP13</f>
        <v/>
      </c>
      <c r="AQ18">
        <f>AQ17-AQ13</f>
        <v/>
      </c>
      <c r="AR18">
        <f>AR17-AR13</f>
        <v/>
      </c>
      <c r="AS18">
        <f>AS17-AS13</f>
        <v/>
      </c>
      <c r="AT18">
        <f>AT17-AT13</f>
        <v/>
      </c>
      <c r="AU18">
        <f>AU17-AU13</f>
        <v/>
      </c>
      <c r="AV18">
        <f>AV17-AV13</f>
        <v/>
      </c>
      <c r="AW18">
        <f>AW17-AW13</f>
        <v/>
      </c>
      <c r="AX18">
        <f>AX17-AX13</f>
        <v/>
      </c>
      <c r="AY18">
        <f>AY17-AY13</f>
        <v/>
      </c>
      <c r="AZ18">
        <f>AZ17-AZ13</f>
        <v/>
      </c>
      <c r="BA18">
        <f>BA17-BA13</f>
        <v/>
      </c>
      <c r="BB18">
        <f>BB17-BB13</f>
        <v/>
      </c>
    </row>
  </sheetData>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H69"/>
  <sheetViews>
    <sheetView workbookViewId="0">
      <selection activeCell="A1" sqref="A1"/>
    </sheetView>
  </sheetViews>
  <sheetFormatPr baseColWidth="10" defaultRowHeight="15"/>
  <sheetData>
    <row r="1" spans="1:8">
      <c r="A1" t="s">
        <v>1889</v>
      </c>
    </row>
    <row r="2" spans="1:8">
      <c r="A2" t="s">
        <v>15</v>
      </c>
      <c r="B2" t="s">
        <v>207</v>
      </c>
      <c r="C2" t="s">
        <v>1890</v>
      </c>
      <c r="D2" t="s">
        <v>1891</v>
      </c>
      <c r="E2" t="s">
        <v>1892</v>
      </c>
      <c r="F2" t="s">
        <v>1893</v>
      </c>
      <c r="G2" t="s">
        <v>1894</v>
      </c>
      <c r="H2" t="s">
        <v>1895</v>
      </c>
    </row>
    <row r="3" spans="1:8">
      <c r="A3">
        <f>YEAR(B3)</f>
        <v/>
      </c>
      <c r="B3" s="1" t="n">
        <v>23924</v>
      </c>
      <c r="C3">
        <f>IFERROR(G3/1000,"")</f>
        <v/>
      </c>
      <c r="D3">
        <f>IFERROR(100*C3/C2-100,"")</f>
        <v/>
      </c>
      <c r="E3">
        <f>IFERROR(H3/1000,"")</f>
        <v/>
      </c>
      <c r="F3">
        <f>IFERROR(100*E3/E2-100,"")</f>
        <v/>
      </c>
      <c r="G3">
        <f>IFERROR(INDEX('Input DBEDT Population'!$A:G, MATCH('Hawaii Population'!$B3,'Input DBEDT Population'!$A:$A,0), COLUMN('Input DBEDT Population'!$B$1)),"")</f>
        <v/>
      </c>
      <c r="H3">
        <f>IFERROR(INDEX('Input DBEDT Population'!$A:H, MATCH('Hawaii Population'!$B3,'Input DBEDT Population'!$A:$A,0), COLUMN('Input DBEDT Population'!$D$1)),"")</f>
        <v/>
      </c>
    </row>
    <row r="4" spans="1:8">
      <c r="A4">
        <f>YEAR(B4)</f>
        <v/>
      </c>
      <c r="B4" s="1" t="n">
        <v>24289</v>
      </c>
      <c r="C4">
        <f>IFERROR(G4/1000,"")</f>
        <v/>
      </c>
      <c r="D4">
        <f>IFERROR(100*C4/C3-100,"")</f>
        <v/>
      </c>
      <c r="E4">
        <f>IFERROR(H4/1000,"")</f>
        <v/>
      </c>
      <c r="F4">
        <f>IFERROR(100*E4/E3-100,"")</f>
        <v/>
      </c>
      <c r="G4">
        <f>IFERROR(INDEX('Input DBEDT Population'!$A:G, MATCH('Hawaii Population'!$B4,'Input DBEDT Population'!$A:$A,0), COLUMN('Input DBEDT Population'!$B$1)),"")</f>
        <v/>
      </c>
      <c r="H4">
        <f>IFERROR(INDEX('Input DBEDT Population'!$A:H, MATCH('Hawaii Population'!$B4,'Input DBEDT Population'!$A:$A,0), COLUMN('Input DBEDT Population'!$D$1)),"")</f>
        <v/>
      </c>
    </row>
    <row r="5" spans="1:8">
      <c r="A5">
        <f>YEAR(B5)</f>
        <v/>
      </c>
      <c r="B5" s="1" t="n">
        <v>24654</v>
      </c>
      <c r="C5">
        <f>IFERROR(G5/1000,"")</f>
        <v/>
      </c>
      <c r="D5">
        <f>IFERROR(100*C5/C4-100,"")</f>
        <v/>
      </c>
      <c r="E5">
        <f>IFERROR(H5/1000,"")</f>
        <v/>
      </c>
      <c r="F5">
        <f>IFERROR(100*E5/E4-100,"")</f>
        <v/>
      </c>
      <c r="G5">
        <f>IFERROR(INDEX('Input DBEDT Population'!$A:G, MATCH('Hawaii Population'!$B5,'Input DBEDT Population'!$A:$A,0), COLUMN('Input DBEDT Population'!$B$1)),"")</f>
        <v/>
      </c>
      <c r="H5">
        <f>IFERROR(INDEX('Input DBEDT Population'!$A:H, MATCH('Hawaii Population'!$B5,'Input DBEDT Population'!$A:$A,0), COLUMN('Input DBEDT Population'!$D$1)),"")</f>
        <v/>
      </c>
    </row>
    <row r="6" spans="1:8">
      <c r="A6">
        <f>YEAR(B6)</f>
        <v/>
      </c>
      <c r="B6" s="1" t="n">
        <v>25020</v>
      </c>
      <c r="C6">
        <f>IFERROR(G6/1000,"")</f>
        <v/>
      </c>
      <c r="D6">
        <f>IFERROR(100*C6/C5-100,"")</f>
        <v/>
      </c>
      <c r="E6">
        <f>IFERROR(H6/1000,"")</f>
        <v/>
      </c>
      <c r="F6">
        <f>IFERROR(100*E6/E5-100,"")</f>
        <v/>
      </c>
      <c r="G6">
        <f>IFERROR(INDEX('Input DBEDT Population'!$A:G, MATCH('Hawaii Population'!$B6,'Input DBEDT Population'!$A:$A,0), COLUMN('Input DBEDT Population'!$B$1)),"")</f>
        <v/>
      </c>
      <c r="H6">
        <f>IFERROR(INDEX('Input DBEDT Population'!$A:H, MATCH('Hawaii Population'!$B6,'Input DBEDT Population'!$A:$A,0), COLUMN('Input DBEDT Population'!$D$1)),"")</f>
        <v/>
      </c>
    </row>
    <row r="7" spans="1:8">
      <c r="A7">
        <f>YEAR(B7)</f>
        <v/>
      </c>
      <c r="B7" s="1" t="n">
        <v>25385</v>
      </c>
      <c r="C7">
        <f>IFERROR(G7/1000,"")</f>
        <v/>
      </c>
      <c r="D7">
        <f>IFERROR(100*C7/C6-100,"")</f>
        <v/>
      </c>
      <c r="E7">
        <f>IFERROR(H7/1000,"")</f>
        <v/>
      </c>
      <c r="F7">
        <f>IFERROR(100*E7/E6-100,"")</f>
        <v/>
      </c>
      <c r="G7">
        <f>IFERROR(INDEX('Input DBEDT Population'!$A:G, MATCH('Hawaii Population'!$B7,'Input DBEDT Population'!$A:$A,0), COLUMN('Input DBEDT Population'!$B$1)),"")</f>
        <v/>
      </c>
      <c r="H7">
        <f>IFERROR(INDEX('Input DBEDT Population'!$A:H, MATCH('Hawaii Population'!$B7,'Input DBEDT Population'!$A:$A,0), COLUMN('Input DBEDT Population'!$D$1)),"")</f>
        <v/>
      </c>
    </row>
    <row r="8" spans="1:8">
      <c r="A8">
        <f>YEAR(B8)</f>
        <v/>
      </c>
      <c r="B8" s="1" t="n">
        <v>25750</v>
      </c>
      <c r="C8">
        <f>IFERROR(G8/1000,"")</f>
        <v/>
      </c>
      <c r="D8">
        <f>IFERROR(100*C8/C7-100,"")</f>
        <v/>
      </c>
      <c r="E8">
        <f>IFERROR(H8/1000,"")</f>
        <v/>
      </c>
      <c r="F8">
        <f>IFERROR(100*E8/E7-100,"")</f>
        <v/>
      </c>
      <c r="G8">
        <f>IFERROR(INDEX('Input DBEDT Population'!$A:G, MATCH('Hawaii Population'!$B8,'Input DBEDT Population'!$A:$A,0), COLUMN('Input DBEDT Population'!$B$1)),"")</f>
        <v/>
      </c>
      <c r="H8">
        <f>IFERROR(INDEX('Input DBEDT Population'!$A:H, MATCH('Hawaii Population'!$B8,'Input DBEDT Population'!$A:$A,0), COLUMN('Input DBEDT Population'!$D$1)),"")</f>
        <v/>
      </c>
    </row>
    <row r="9" spans="1:8">
      <c r="A9">
        <f>YEAR(B9)</f>
        <v/>
      </c>
      <c r="B9" s="1" t="n">
        <v>26115</v>
      </c>
      <c r="C9">
        <f>IFERROR(G9/1000,"")</f>
        <v/>
      </c>
      <c r="D9">
        <f>IFERROR(100*C9/C8-100,"")</f>
        <v/>
      </c>
      <c r="E9">
        <f>IFERROR(H9/1000,"")</f>
        <v/>
      </c>
      <c r="F9">
        <f>IFERROR(100*E9/E8-100,"")</f>
        <v/>
      </c>
      <c r="G9">
        <f>IFERROR(INDEX('Input DBEDT Population'!$A:G, MATCH('Hawaii Population'!$B9,'Input DBEDT Population'!$A:$A,0), COLUMN('Input DBEDT Population'!$B$1)),"")</f>
        <v/>
      </c>
      <c r="H9">
        <f>IFERROR(INDEX('Input DBEDT Population'!$A:H, MATCH('Hawaii Population'!$B9,'Input DBEDT Population'!$A:$A,0), COLUMN('Input DBEDT Population'!$D$1)),"")</f>
        <v/>
      </c>
    </row>
    <row r="10" spans="1:8">
      <c r="A10">
        <f>YEAR(B10)</f>
        <v/>
      </c>
      <c r="B10" s="1" t="n">
        <v>26481</v>
      </c>
      <c r="C10">
        <f>IFERROR(G10/1000,"")</f>
        <v/>
      </c>
      <c r="D10">
        <f>IFERROR(100*C10/C9-100,"")</f>
        <v/>
      </c>
      <c r="E10">
        <f>IFERROR(H10/1000,"")</f>
        <v/>
      </c>
      <c r="F10">
        <f>IFERROR(100*E10/E9-100,"")</f>
        <v/>
      </c>
      <c r="G10">
        <f>IFERROR(INDEX('Input DBEDT Population'!$A:G, MATCH('Hawaii Population'!$B10,'Input DBEDT Population'!$A:$A,0), COLUMN('Input DBEDT Population'!$B$1)),"")</f>
        <v/>
      </c>
      <c r="H10">
        <f>IFERROR(INDEX('Input DBEDT Population'!$A:H, MATCH('Hawaii Population'!$B10,'Input DBEDT Population'!$A:$A,0), COLUMN('Input DBEDT Population'!$D$1)),"")</f>
        <v/>
      </c>
    </row>
    <row r="11" spans="1:8">
      <c r="A11">
        <f>YEAR(B11)</f>
        <v/>
      </c>
      <c r="B11" s="1" t="n">
        <v>26846</v>
      </c>
      <c r="C11">
        <f>IFERROR(G11/1000,"")</f>
        <v/>
      </c>
      <c r="D11">
        <f>IFERROR(100*C11/C10-100,"")</f>
        <v/>
      </c>
      <c r="E11">
        <f>IFERROR(H11/1000,"")</f>
        <v/>
      </c>
      <c r="F11">
        <f>IFERROR(100*E11/E10-100,"")</f>
        <v/>
      </c>
      <c r="G11">
        <f>IFERROR(INDEX('Input DBEDT Population'!$A:G, MATCH('Hawaii Population'!$B11,'Input DBEDT Population'!$A:$A,0), COLUMN('Input DBEDT Population'!$B$1)),"")</f>
        <v/>
      </c>
      <c r="H11">
        <f>IFERROR(INDEX('Input DBEDT Population'!$A:H, MATCH('Hawaii Population'!$B11,'Input DBEDT Population'!$A:$A,0), COLUMN('Input DBEDT Population'!$D$1)),"")</f>
        <v/>
      </c>
    </row>
    <row r="12" spans="1:8">
      <c r="A12">
        <f>YEAR(B12)</f>
        <v/>
      </c>
      <c r="B12" s="1" t="n">
        <v>27211</v>
      </c>
      <c r="C12">
        <f>IFERROR(G12/1000,"")</f>
        <v/>
      </c>
      <c r="D12">
        <f>IFERROR(100*C12/C11-100,"")</f>
        <v/>
      </c>
      <c r="E12">
        <f>IFERROR(H12/1000,"")</f>
        <v/>
      </c>
      <c r="F12">
        <f>IFERROR(100*E12/E11-100,"")</f>
        <v/>
      </c>
      <c r="G12">
        <f>IFERROR(INDEX('Input DBEDT Population'!$A:G, MATCH('Hawaii Population'!$B12,'Input DBEDT Population'!$A:$A,0), COLUMN('Input DBEDT Population'!$B$1)),"")</f>
        <v/>
      </c>
      <c r="H12">
        <f>IFERROR(INDEX('Input DBEDT Population'!$A:H, MATCH('Hawaii Population'!$B12,'Input DBEDT Population'!$A:$A,0), COLUMN('Input DBEDT Population'!$D$1)),"")</f>
        <v/>
      </c>
    </row>
    <row r="13" spans="1:8">
      <c r="A13">
        <f>YEAR(B13)</f>
        <v/>
      </c>
      <c r="B13" s="1" t="n">
        <v>27576</v>
      </c>
      <c r="C13">
        <f>IFERROR(G13/1000,"")</f>
        <v/>
      </c>
      <c r="D13">
        <f>IFERROR(100*C13/C12-100,"")</f>
        <v/>
      </c>
      <c r="E13">
        <f>IFERROR(H13/1000,"")</f>
        <v/>
      </c>
      <c r="F13">
        <f>IFERROR(100*E13/E12-100,"")</f>
        <v/>
      </c>
      <c r="G13">
        <f>IFERROR(INDEX('Input DBEDT Population'!$A:G, MATCH('Hawaii Population'!$B13,'Input DBEDT Population'!$A:$A,0), COLUMN('Input DBEDT Population'!$B$1)),"")</f>
        <v/>
      </c>
      <c r="H13">
        <f>IFERROR(INDEX('Input DBEDT Population'!$A:H, MATCH('Hawaii Population'!$B13,'Input DBEDT Population'!$A:$A,0), COLUMN('Input DBEDT Population'!$D$1)),"")</f>
        <v/>
      </c>
    </row>
    <row r="14" spans="1:8">
      <c r="A14">
        <f>YEAR(B14)</f>
        <v/>
      </c>
      <c r="B14" s="1" t="n">
        <v>27942</v>
      </c>
      <c r="C14">
        <f>IFERROR(G14/1000,"")</f>
        <v/>
      </c>
      <c r="D14">
        <f>IFERROR(100*C14/C13-100,"")</f>
        <v/>
      </c>
      <c r="E14">
        <f>IFERROR(H14/1000,"")</f>
        <v/>
      </c>
      <c r="F14">
        <f>IFERROR(100*E14/E13-100,"")</f>
        <v/>
      </c>
      <c r="G14">
        <f>IFERROR(INDEX('Input DBEDT Population'!$A:G, MATCH('Hawaii Population'!$B14,'Input DBEDT Population'!$A:$A,0), COLUMN('Input DBEDT Population'!$B$1)),"")</f>
        <v/>
      </c>
      <c r="H14">
        <f>IFERROR(INDEX('Input DBEDT Population'!$A:H, MATCH('Hawaii Population'!$B14,'Input DBEDT Population'!$A:$A,0), COLUMN('Input DBEDT Population'!$D$1)),"")</f>
        <v/>
      </c>
    </row>
    <row r="15" spans="1:8">
      <c r="A15">
        <f>YEAR(B15)</f>
        <v/>
      </c>
      <c r="B15" s="1" t="n">
        <v>28307</v>
      </c>
      <c r="C15">
        <f>IFERROR(G15/1000,"")</f>
        <v/>
      </c>
      <c r="D15">
        <f>IFERROR(100*C15/C14-100,"")</f>
        <v/>
      </c>
      <c r="E15">
        <f>IFERROR(H15/1000,"")</f>
        <v/>
      </c>
      <c r="F15">
        <f>IFERROR(100*E15/E14-100,"")</f>
        <v/>
      </c>
      <c r="G15">
        <f>IFERROR(INDEX('Input DBEDT Population'!$A:G, MATCH('Hawaii Population'!$B15,'Input DBEDT Population'!$A:$A,0), COLUMN('Input DBEDT Population'!$B$1)),"")</f>
        <v/>
      </c>
      <c r="H15">
        <f>IFERROR(INDEX('Input DBEDT Population'!$A:H, MATCH('Hawaii Population'!$B15,'Input DBEDT Population'!$A:$A,0), COLUMN('Input DBEDT Population'!$D$1)),"")</f>
        <v/>
      </c>
    </row>
    <row r="16" spans="1:8">
      <c r="A16">
        <f>YEAR(B16)</f>
        <v/>
      </c>
      <c r="B16" s="1" t="n">
        <v>28672</v>
      </c>
      <c r="C16">
        <f>IFERROR(G16/1000,"")</f>
        <v/>
      </c>
      <c r="D16">
        <f>IFERROR(100*C16/C15-100,"")</f>
        <v/>
      </c>
      <c r="E16">
        <f>IFERROR(H16/1000,"")</f>
        <v/>
      </c>
      <c r="F16">
        <f>IFERROR(100*E16/E15-100,"")</f>
        <v/>
      </c>
      <c r="G16">
        <f>IFERROR(INDEX('Input DBEDT Population'!$A:G, MATCH('Hawaii Population'!$B16,'Input DBEDT Population'!$A:$A,0), COLUMN('Input DBEDT Population'!$B$1)),"")</f>
        <v/>
      </c>
      <c r="H16">
        <f>IFERROR(INDEX('Input DBEDT Population'!$A:H, MATCH('Hawaii Population'!$B16,'Input DBEDT Population'!$A:$A,0), COLUMN('Input DBEDT Population'!$D$1)),"")</f>
        <v/>
      </c>
    </row>
    <row r="17" spans="1:8">
      <c r="A17">
        <f>YEAR(B17)</f>
        <v/>
      </c>
      <c r="B17" s="1" t="n">
        <v>29037</v>
      </c>
      <c r="C17">
        <f>IFERROR(G17/1000,"")</f>
        <v/>
      </c>
      <c r="D17">
        <f>IFERROR(100*C17/C16-100,"")</f>
        <v/>
      </c>
      <c r="E17">
        <f>IFERROR(H17/1000,"")</f>
        <v/>
      </c>
      <c r="F17">
        <f>IFERROR(100*E17/E16-100,"")</f>
        <v/>
      </c>
      <c r="G17">
        <f>IFERROR(INDEX('Input DBEDT Population'!$A:G, MATCH('Hawaii Population'!$B17,'Input DBEDT Population'!$A:$A,0), COLUMN('Input DBEDT Population'!$B$1)),"")</f>
        <v/>
      </c>
      <c r="H17">
        <f>IFERROR(INDEX('Input DBEDT Population'!$A:H, MATCH('Hawaii Population'!$B17,'Input DBEDT Population'!$A:$A,0), COLUMN('Input DBEDT Population'!$D$1)),"")</f>
        <v/>
      </c>
    </row>
    <row r="18" spans="1:8">
      <c r="A18">
        <f>YEAR(B18)</f>
        <v/>
      </c>
      <c r="B18" s="1" t="n">
        <v>29403</v>
      </c>
      <c r="C18">
        <f>IFERROR(G18/1000,"")</f>
        <v/>
      </c>
      <c r="D18">
        <f>IFERROR(100*C18/C17-100,"")</f>
        <v/>
      </c>
      <c r="E18">
        <f>IFERROR(H18/1000,"")</f>
        <v/>
      </c>
      <c r="F18">
        <f>IFERROR(100*E18/E17-100,"")</f>
        <v/>
      </c>
      <c r="G18">
        <f>IFERROR(INDEX('Input DBEDT Population'!$A:G, MATCH('Hawaii Population'!$B18,'Input DBEDT Population'!$A:$A,0), COLUMN('Input DBEDT Population'!$B$1)),"")</f>
        <v/>
      </c>
      <c r="H18">
        <f>IFERROR(INDEX('Input DBEDT Population'!$A:H, MATCH('Hawaii Population'!$B18,'Input DBEDT Population'!$A:$A,0), COLUMN('Input DBEDT Population'!$D$1)),"")</f>
        <v/>
      </c>
    </row>
    <row r="19" spans="1:8">
      <c r="A19">
        <f>YEAR(B19)</f>
        <v/>
      </c>
      <c r="B19" s="1" t="n">
        <v>29768</v>
      </c>
      <c r="C19">
        <f>IFERROR(G19/1000,"")</f>
        <v/>
      </c>
      <c r="D19">
        <f>IFERROR(100*C19/C18-100,"")</f>
        <v/>
      </c>
      <c r="E19">
        <f>IFERROR(H19/1000,"")</f>
        <v/>
      </c>
      <c r="F19">
        <f>IFERROR(100*E19/E18-100,"")</f>
        <v/>
      </c>
      <c r="G19">
        <f>IFERROR(INDEX('Input DBEDT Population'!$A:G, MATCH('Hawaii Population'!$B19,'Input DBEDT Population'!$A:$A,0), COLUMN('Input DBEDT Population'!$B$1)),"")</f>
        <v/>
      </c>
      <c r="H19">
        <f>IFERROR(INDEX('Input DBEDT Population'!$A:H, MATCH('Hawaii Population'!$B19,'Input DBEDT Population'!$A:$A,0), COLUMN('Input DBEDT Population'!$D$1)),"")</f>
        <v/>
      </c>
    </row>
    <row r="20" spans="1:8">
      <c r="A20">
        <f>YEAR(B20)</f>
        <v/>
      </c>
      <c r="B20" s="1" t="n">
        <v>30133</v>
      </c>
      <c r="C20">
        <f>IFERROR(G20/1000,"")</f>
        <v/>
      </c>
      <c r="D20">
        <f>IFERROR(100*C20/C19-100,"")</f>
        <v/>
      </c>
      <c r="E20">
        <f>IFERROR(H20/1000,"")</f>
        <v/>
      </c>
      <c r="F20">
        <f>IFERROR(100*E20/E19-100,"")</f>
        <v/>
      </c>
      <c r="G20">
        <f>IFERROR(INDEX('Input DBEDT Population'!$A:G, MATCH('Hawaii Population'!$B20,'Input DBEDT Population'!$A:$A,0), COLUMN('Input DBEDT Population'!$B$1)),"")</f>
        <v/>
      </c>
      <c r="H20">
        <f>IFERROR(INDEX('Input DBEDT Population'!$A:H, MATCH('Hawaii Population'!$B20,'Input DBEDT Population'!$A:$A,0), COLUMN('Input DBEDT Population'!$D$1)),"")</f>
        <v/>
      </c>
    </row>
    <row r="21" spans="1:8">
      <c r="A21">
        <f>YEAR(B21)</f>
        <v/>
      </c>
      <c r="B21" s="1" t="n">
        <v>30498</v>
      </c>
      <c r="C21">
        <f>IFERROR(G21/1000,"")</f>
        <v/>
      </c>
      <c r="D21">
        <f>IFERROR(100*C21/C20-100,"")</f>
        <v/>
      </c>
      <c r="E21">
        <f>IFERROR(H21/1000,"")</f>
        <v/>
      </c>
      <c r="F21">
        <f>IFERROR(100*E21/E20-100,"")</f>
        <v/>
      </c>
      <c r="G21">
        <f>IFERROR(INDEX('Input DBEDT Population'!$A:G, MATCH('Hawaii Population'!$B21,'Input DBEDT Population'!$A:$A,0), COLUMN('Input DBEDT Population'!$B$1)),"")</f>
        <v/>
      </c>
      <c r="H21">
        <f>IFERROR(INDEX('Input DBEDT Population'!$A:H, MATCH('Hawaii Population'!$B21,'Input DBEDT Population'!$A:$A,0), COLUMN('Input DBEDT Population'!$D$1)),"")</f>
        <v/>
      </c>
    </row>
    <row r="22" spans="1:8">
      <c r="A22">
        <f>YEAR(B22)</f>
        <v/>
      </c>
      <c r="B22" s="1" t="n">
        <v>30864</v>
      </c>
      <c r="C22">
        <f>IFERROR(G22/1000,"")</f>
        <v/>
      </c>
      <c r="D22">
        <f>IFERROR(100*C22/C21-100,"")</f>
        <v/>
      </c>
      <c r="E22">
        <f>IFERROR(H22/1000,"")</f>
        <v/>
      </c>
      <c r="F22">
        <f>IFERROR(100*E22/E21-100,"")</f>
        <v/>
      </c>
      <c r="G22">
        <f>IFERROR(INDEX('Input DBEDT Population'!$A:G, MATCH('Hawaii Population'!$B22,'Input DBEDT Population'!$A:$A,0), COLUMN('Input DBEDT Population'!$B$1)),"")</f>
        <v/>
      </c>
      <c r="H22">
        <f>IFERROR(INDEX('Input DBEDT Population'!$A:H, MATCH('Hawaii Population'!$B22,'Input DBEDT Population'!$A:$A,0), COLUMN('Input DBEDT Population'!$D$1)),"")</f>
        <v/>
      </c>
    </row>
    <row r="23" spans="1:8">
      <c r="A23">
        <f>YEAR(B23)</f>
        <v/>
      </c>
      <c r="B23" s="1" t="n">
        <v>31229</v>
      </c>
      <c r="C23">
        <f>IFERROR(G23/1000,"")</f>
        <v/>
      </c>
      <c r="D23">
        <f>IFERROR(100*C23/C22-100,"")</f>
        <v/>
      </c>
      <c r="E23">
        <f>IFERROR(H23/1000,"")</f>
        <v/>
      </c>
      <c r="F23">
        <f>IFERROR(100*E23/E22-100,"")</f>
        <v/>
      </c>
      <c r="G23">
        <f>IFERROR(INDEX('Input DBEDT Population'!$A:G, MATCH('Hawaii Population'!$B23,'Input DBEDT Population'!$A:$A,0), COLUMN('Input DBEDT Population'!$B$1)),"")</f>
        <v/>
      </c>
      <c r="H23">
        <f>IFERROR(INDEX('Input DBEDT Population'!$A:H, MATCH('Hawaii Population'!$B23,'Input DBEDT Population'!$A:$A,0), COLUMN('Input DBEDT Population'!$D$1)),"")</f>
        <v/>
      </c>
    </row>
    <row r="24" spans="1:8">
      <c r="A24">
        <f>YEAR(B24)</f>
        <v/>
      </c>
      <c r="B24" s="1" t="n">
        <v>31594</v>
      </c>
      <c r="C24">
        <f>IFERROR(G24/1000,"")</f>
        <v/>
      </c>
      <c r="D24">
        <f>IFERROR(100*C24/C23-100,"")</f>
        <v/>
      </c>
      <c r="E24">
        <f>IFERROR(H24/1000,"")</f>
        <v/>
      </c>
      <c r="F24">
        <f>IFERROR(100*E24/E23-100,"")</f>
        <v/>
      </c>
      <c r="G24">
        <f>IFERROR(INDEX('Input DBEDT Population'!$A:G, MATCH('Hawaii Population'!$B24,'Input DBEDT Population'!$A:$A,0), COLUMN('Input DBEDT Population'!$B$1)),"")</f>
        <v/>
      </c>
      <c r="H24">
        <f>IFERROR(INDEX('Input DBEDT Population'!$A:H, MATCH('Hawaii Population'!$B24,'Input DBEDT Population'!$A:$A,0), COLUMN('Input DBEDT Population'!$D$1)),"")</f>
        <v/>
      </c>
    </row>
    <row r="25" spans="1:8">
      <c r="A25">
        <f>YEAR(B25)</f>
        <v/>
      </c>
      <c r="B25" s="1" t="n">
        <v>31959</v>
      </c>
      <c r="C25">
        <f>IFERROR(G25/1000,"")</f>
        <v/>
      </c>
      <c r="D25">
        <f>IFERROR(100*C25/C24-100,"")</f>
        <v/>
      </c>
      <c r="E25">
        <f>IFERROR(H25/1000,"")</f>
        <v/>
      </c>
      <c r="F25">
        <f>IFERROR(100*E25/E24-100,"")</f>
        <v/>
      </c>
      <c r="G25">
        <f>IFERROR(INDEX('Input DBEDT Population'!$A:G, MATCH('Hawaii Population'!$B25,'Input DBEDT Population'!$A:$A,0), COLUMN('Input DBEDT Population'!$B$1)),"")</f>
        <v/>
      </c>
      <c r="H25">
        <f>IFERROR(INDEX('Input DBEDT Population'!$A:H, MATCH('Hawaii Population'!$B25,'Input DBEDT Population'!$A:$A,0), COLUMN('Input DBEDT Population'!$D$1)),"")</f>
        <v/>
      </c>
    </row>
    <row r="26" spans="1:8">
      <c r="A26">
        <f>YEAR(B26)</f>
        <v/>
      </c>
      <c r="B26" s="1" t="n">
        <v>32325</v>
      </c>
      <c r="C26">
        <f>IFERROR(G26/1000,"")</f>
        <v/>
      </c>
      <c r="D26">
        <f>IFERROR(100*C26/C25-100,"")</f>
        <v/>
      </c>
      <c r="E26">
        <f>IFERROR(H26/1000,"")</f>
        <v/>
      </c>
      <c r="F26">
        <f>IFERROR(100*E26/E25-100,"")</f>
        <v/>
      </c>
      <c r="G26">
        <f>IFERROR(INDEX('Input DBEDT Population'!$A:G, MATCH('Hawaii Population'!$B26,'Input DBEDT Population'!$A:$A,0), COLUMN('Input DBEDT Population'!$B$1)),"")</f>
        <v/>
      </c>
      <c r="H26">
        <f>IFERROR(INDEX('Input DBEDT Population'!$A:H, MATCH('Hawaii Population'!$B26,'Input DBEDT Population'!$A:$A,0), COLUMN('Input DBEDT Population'!$D$1)),"")</f>
        <v/>
      </c>
    </row>
    <row r="27" spans="1:8">
      <c r="A27">
        <f>YEAR(B27)</f>
        <v/>
      </c>
      <c r="B27" s="1" t="n">
        <v>32690</v>
      </c>
      <c r="C27">
        <f>IFERROR(G27/1000,"")</f>
        <v/>
      </c>
      <c r="D27">
        <f>IFERROR(100*C27/C26-100,"")</f>
        <v/>
      </c>
      <c r="E27">
        <f>IFERROR(H27/1000,"")</f>
        <v/>
      </c>
      <c r="F27">
        <f>IFERROR(100*E27/E26-100,"")</f>
        <v/>
      </c>
      <c r="G27">
        <f>IFERROR(INDEX('Input DBEDT Population'!$A:G, MATCH('Hawaii Population'!$B27,'Input DBEDT Population'!$A:$A,0), COLUMN('Input DBEDT Population'!$B$1)),"")</f>
        <v/>
      </c>
      <c r="H27">
        <f>IFERROR(INDEX('Input DBEDT Population'!$A:H, MATCH('Hawaii Population'!$B27,'Input DBEDT Population'!$A:$A,0), COLUMN('Input DBEDT Population'!$D$1)),"")</f>
        <v/>
      </c>
    </row>
    <row r="28" spans="1:8">
      <c r="A28">
        <f>YEAR(B28)</f>
        <v/>
      </c>
      <c r="B28" s="1" t="n">
        <v>33055</v>
      </c>
      <c r="C28">
        <f>IFERROR(G28/1000,"")</f>
        <v/>
      </c>
      <c r="D28">
        <f>IFERROR(100*C28/C27-100,"")</f>
        <v/>
      </c>
      <c r="E28">
        <f>IFERROR(H28/1000,"")</f>
        <v/>
      </c>
      <c r="F28">
        <f>IFERROR(100*E28/E27-100,"")</f>
        <v/>
      </c>
      <c r="G28">
        <f>IFERROR(INDEX('Input DBEDT Population'!$A:G, MATCH('Hawaii Population'!$B28,'Input DBEDT Population'!$A:$A,0), COLUMN('Input DBEDT Population'!$B$1)),"")</f>
        <v/>
      </c>
      <c r="H28">
        <f>IFERROR(INDEX('Input DBEDT Population'!$A:H, MATCH('Hawaii Population'!$B28,'Input DBEDT Population'!$A:$A,0), COLUMN('Input DBEDT Population'!$D$1)),"")</f>
        <v/>
      </c>
    </row>
    <row r="29" spans="1:8">
      <c r="A29">
        <f>YEAR(B29)</f>
        <v/>
      </c>
      <c r="B29" s="1" t="n">
        <v>33420</v>
      </c>
      <c r="C29">
        <f>IFERROR(G29/1000,"")</f>
        <v/>
      </c>
      <c r="D29">
        <f>IFERROR(100*C29/C28-100,"")</f>
        <v/>
      </c>
      <c r="E29">
        <f>IFERROR(H29/1000,"")</f>
        <v/>
      </c>
      <c r="F29">
        <f>IFERROR(100*E29/E28-100,"")</f>
        <v/>
      </c>
      <c r="G29">
        <f>IFERROR(INDEX('Input DBEDT Population'!$A:G, MATCH('Hawaii Population'!$B29,'Input DBEDT Population'!$A:$A,0), COLUMN('Input DBEDT Population'!$B$1)),"")</f>
        <v/>
      </c>
      <c r="H29">
        <f>IFERROR(INDEX('Input DBEDT Population'!$A:H, MATCH('Hawaii Population'!$B29,'Input DBEDT Population'!$A:$A,0), COLUMN('Input DBEDT Population'!$D$1)),"")</f>
        <v/>
      </c>
    </row>
    <row r="30" spans="1:8">
      <c r="A30">
        <f>YEAR(B30)</f>
        <v/>
      </c>
      <c r="B30" s="1" t="n">
        <v>33786</v>
      </c>
      <c r="C30">
        <f>IFERROR(G30/1000,"")</f>
        <v/>
      </c>
      <c r="D30">
        <f>IFERROR(100*C30/C29-100,"")</f>
        <v/>
      </c>
      <c r="E30">
        <f>IFERROR(H30/1000,"")</f>
        <v/>
      </c>
      <c r="F30">
        <f>IFERROR(100*E30/E29-100,"")</f>
        <v/>
      </c>
      <c r="G30">
        <f>IFERROR(INDEX('Input DBEDT Population'!$A:G, MATCH('Hawaii Population'!$B30,'Input DBEDT Population'!$A:$A,0), COLUMN('Input DBEDT Population'!$B$1)),"")</f>
        <v/>
      </c>
      <c r="H30">
        <f>IFERROR(INDEX('Input DBEDT Population'!$A:H, MATCH('Hawaii Population'!$B30,'Input DBEDT Population'!$A:$A,0), COLUMN('Input DBEDT Population'!$D$1)),"")</f>
        <v/>
      </c>
    </row>
    <row r="31" spans="1:8">
      <c r="A31">
        <f>YEAR(B31)</f>
        <v/>
      </c>
      <c r="B31" s="1" t="n">
        <v>34151</v>
      </c>
      <c r="C31">
        <f>IFERROR(G31/1000,"")</f>
        <v/>
      </c>
      <c r="D31">
        <f>IFERROR(100*C31/C30-100,"")</f>
        <v/>
      </c>
      <c r="E31">
        <f>IFERROR(H31/1000,"")</f>
        <v/>
      </c>
      <c r="F31">
        <f>IFERROR(100*E31/E30-100,"")</f>
        <v/>
      </c>
      <c r="G31">
        <f>IFERROR(INDEX('Input DBEDT Population'!$A:G, MATCH('Hawaii Population'!$B31,'Input DBEDT Population'!$A:$A,0), COLUMN('Input DBEDT Population'!$B$1)),"")</f>
        <v/>
      </c>
      <c r="H31">
        <f>IFERROR(INDEX('Input DBEDT Population'!$A:H, MATCH('Hawaii Population'!$B31,'Input DBEDT Population'!$A:$A,0), COLUMN('Input DBEDT Population'!$D$1)),"")</f>
        <v/>
      </c>
    </row>
    <row r="32" spans="1:8">
      <c r="A32">
        <f>YEAR(B32)</f>
        <v/>
      </c>
      <c r="B32" s="1" t="n">
        <v>34516</v>
      </c>
      <c r="C32">
        <f>IFERROR(G32/1000,"")</f>
        <v/>
      </c>
      <c r="D32">
        <f>IFERROR(100*C32/C31-100,"")</f>
        <v/>
      </c>
      <c r="E32">
        <f>IFERROR(H32/1000,"")</f>
        <v/>
      </c>
      <c r="F32">
        <f>IFERROR(100*E32/E31-100,"")</f>
        <v/>
      </c>
      <c r="G32">
        <f>IFERROR(INDEX('Input DBEDT Population'!$A:G, MATCH('Hawaii Population'!$B32,'Input DBEDT Population'!$A:$A,0), COLUMN('Input DBEDT Population'!$B$1)),"")</f>
        <v/>
      </c>
      <c r="H32">
        <f>IFERROR(INDEX('Input DBEDT Population'!$A:H, MATCH('Hawaii Population'!$B32,'Input DBEDT Population'!$A:$A,0), COLUMN('Input DBEDT Population'!$D$1)),"")</f>
        <v/>
      </c>
    </row>
    <row r="33" spans="1:8">
      <c r="A33">
        <f>YEAR(B33)</f>
        <v/>
      </c>
      <c r="B33" s="1" t="n">
        <v>34881</v>
      </c>
      <c r="C33">
        <f>IFERROR(G33/1000,"")</f>
        <v/>
      </c>
      <c r="D33">
        <f>IFERROR(100*C33/C32-100,"")</f>
        <v/>
      </c>
      <c r="E33">
        <f>IFERROR(H33/1000,"")</f>
        <v/>
      </c>
      <c r="F33">
        <f>IFERROR(100*E33/E32-100,"")</f>
        <v/>
      </c>
      <c r="G33">
        <f>IFERROR(INDEX('Input DBEDT Population'!$A:G, MATCH('Hawaii Population'!$B33,'Input DBEDT Population'!$A:$A,0), COLUMN('Input DBEDT Population'!$B$1)),"")</f>
        <v/>
      </c>
      <c r="H33">
        <f>IFERROR(INDEX('Input DBEDT Population'!$A:H, MATCH('Hawaii Population'!$B33,'Input DBEDT Population'!$A:$A,0), COLUMN('Input DBEDT Population'!$D$1)),"")</f>
        <v/>
      </c>
    </row>
    <row r="34" spans="1:8">
      <c r="A34">
        <f>YEAR(B34)</f>
        <v/>
      </c>
      <c r="B34" s="1" t="n">
        <v>35247</v>
      </c>
      <c r="C34">
        <f>IFERROR(G34/1000,"")</f>
        <v/>
      </c>
      <c r="D34">
        <f>IFERROR(100*C34/C33-100,"")</f>
        <v/>
      </c>
      <c r="E34">
        <f>IFERROR(H34/1000,"")</f>
        <v/>
      </c>
      <c r="F34">
        <f>IFERROR(100*E34/E33-100,"")</f>
        <v/>
      </c>
      <c r="G34">
        <f>IFERROR(INDEX('Input DBEDT Population'!$A:G, MATCH('Hawaii Population'!$B34,'Input DBEDT Population'!$A:$A,0), COLUMN('Input DBEDT Population'!$B$1)),"")</f>
        <v/>
      </c>
      <c r="H34">
        <f>IFERROR(INDEX('Input DBEDT Population'!$A:H, MATCH('Hawaii Population'!$B34,'Input DBEDT Population'!$A:$A,0), COLUMN('Input DBEDT Population'!$D$1)),"")</f>
        <v/>
      </c>
    </row>
    <row r="35" spans="1:8">
      <c r="A35">
        <f>YEAR(B35)</f>
        <v/>
      </c>
      <c r="B35" s="1" t="n">
        <v>35612</v>
      </c>
      <c r="C35">
        <f>IFERROR(G35/1000,"")</f>
        <v/>
      </c>
      <c r="D35">
        <f>IFERROR(100*C35/C34-100,"")</f>
        <v/>
      </c>
      <c r="E35">
        <f>IFERROR(H35/1000,"")</f>
        <v/>
      </c>
      <c r="F35">
        <f>IFERROR(100*E35/E34-100,"")</f>
        <v/>
      </c>
      <c r="G35">
        <f>IFERROR(INDEX('Input DBEDT Population'!$A:G, MATCH('Hawaii Population'!$B35,'Input DBEDT Population'!$A:$A,0), COLUMN('Input DBEDT Population'!$B$1)),"")</f>
        <v/>
      </c>
      <c r="H35">
        <f>IFERROR(INDEX('Input DBEDT Population'!$A:H, MATCH('Hawaii Population'!$B35,'Input DBEDT Population'!$A:$A,0), COLUMN('Input DBEDT Population'!$D$1)),"")</f>
        <v/>
      </c>
    </row>
    <row r="36" spans="1:8">
      <c r="A36">
        <f>YEAR(B36)</f>
        <v/>
      </c>
      <c r="B36" s="1" t="n">
        <v>35977</v>
      </c>
      <c r="C36">
        <f>IFERROR(G36/1000,"")</f>
        <v/>
      </c>
      <c r="D36">
        <f>IFERROR(100*C36/C35-100,"")</f>
        <v/>
      </c>
      <c r="E36">
        <f>IFERROR(H36/1000,"")</f>
        <v/>
      </c>
      <c r="F36">
        <f>IFERROR(100*E36/E35-100,"")</f>
        <v/>
      </c>
      <c r="G36">
        <f>IFERROR(INDEX('Input DBEDT Population'!$A:G, MATCH('Hawaii Population'!$B36,'Input DBEDT Population'!$A:$A,0), COLUMN('Input DBEDT Population'!$B$1)),"")</f>
        <v/>
      </c>
      <c r="H36">
        <f>IFERROR(INDEX('Input DBEDT Population'!$A:H, MATCH('Hawaii Population'!$B36,'Input DBEDT Population'!$A:$A,0), COLUMN('Input DBEDT Population'!$D$1)),"")</f>
        <v/>
      </c>
    </row>
    <row r="37" spans="1:8">
      <c r="A37">
        <f>YEAR(B37)</f>
        <v/>
      </c>
      <c r="B37" s="1" t="n">
        <v>36342</v>
      </c>
      <c r="C37">
        <f>IFERROR(G37/1000,"")</f>
        <v/>
      </c>
      <c r="D37">
        <f>IFERROR(100*C37/C36-100,"")</f>
        <v/>
      </c>
      <c r="E37">
        <f>IFERROR(H37/1000,"")</f>
        <v/>
      </c>
      <c r="F37">
        <f>IFERROR(100*E37/E36-100,"")</f>
        <v/>
      </c>
      <c r="G37">
        <f>IFERROR(INDEX('Input DBEDT Population'!$A:G, MATCH('Hawaii Population'!$B37,'Input DBEDT Population'!$A:$A,0), COLUMN('Input DBEDT Population'!$B$1)),"")</f>
        <v/>
      </c>
      <c r="H37">
        <f>IFERROR(INDEX('Input DBEDT Population'!$A:H, MATCH('Hawaii Population'!$B37,'Input DBEDT Population'!$A:$A,0), COLUMN('Input DBEDT Population'!$D$1)),"")</f>
        <v/>
      </c>
    </row>
    <row r="38" spans="1:8">
      <c r="A38">
        <f>YEAR(B38)</f>
        <v/>
      </c>
      <c r="B38" s="1" t="n">
        <v>36708</v>
      </c>
      <c r="C38">
        <f>IFERROR(G38/1000,"")</f>
        <v/>
      </c>
      <c r="D38">
        <f>IFERROR(100*C38/C37-100,"")</f>
        <v/>
      </c>
      <c r="E38">
        <f>IFERROR(H38/1000,"")</f>
        <v/>
      </c>
      <c r="F38">
        <f>IFERROR(100*E38/E37-100,"")</f>
        <v/>
      </c>
      <c r="G38">
        <f>IFERROR(INDEX('Input DBEDT Population'!$A:G, MATCH('Hawaii Population'!$B38,'Input DBEDT Population'!$A:$A,0), COLUMN('Input DBEDT Population'!$B$1)),"")</f>
        <v/>
      </c>
      <c r="H38">
        <f>IFERROR(INDEX('Input DBEDT Population'!$A:H, MATCH('Hawaii Population'!$B38,'Input DBEDT Population'!$A:$A,0), COLUMN('Input DBEDT Population'!$D$1)),"")</f>
        <v/>
      </c>
    </row>
    <row r="39" spans="1:8">
      <c r="A39">
        <f>YEAR(B39)</f>
        <v/>
      </c>
      <c r="B39" s="1" t="n">
        <v>37073</v>
      </c>
      <c r="C39">
        <f>IFERROR(G39/1000,"")</f>
        <v/>
      </c>
      <c r="D39">
        <f>IFERROR(100*C39/C38-100,"")</f>
        <v/>
      </c>
      <c r="E39">
        <f>IFERROR(H39/1000,"")</f>
        <v/>
      </c>
      <c r="F39">
        <f>IFERROR(100*E39/E38-100,"")</f>
        <v/>
      </c>
      <c r="G39">
        <f>IFERROR(INDEX('Input DBEDT Population'!$A:G, MATCH('Hawaii Population'!$B39,'Input DBEDT Population'!$A:$A,0), COLUMN('Input DBEDT Population'!$B$1)),"")</f>
        <v/>
      </c>
      <c r="H39">
        <f>IFERROR(INDEX('Input DBEDT Population'!$A:H, MATCH('Hawaii Population'!$B39,'Input DBEDT Population'!$A:$A,0), COLUMN('Input DBEDT Population'!$D$1)),"")</f>
        <v/>
      </c>
    </row>
    <row r="40" spans="1:8">
      <c r="A40">
        <f>YEAR(B40)</f>
        <v/>
      </c>
      <c r="B40" s="1" t="n">
        <v>37438</v>
      </c>
      <c r="C40">
        <f>IFERROR(G40/1000,"")</f>
        <v/>
      </c>
      <c r="D40">
        <f>IFERROR(100*C40/C39-100,"")</f>
        <v/>
      </c>
      <c r="E40">
        <f>IFERROR(H40/1000,"")</f>
        <v/>
      </c>
      <c r="F40">
        <f>IFERROR(100*E40/E39-100,"")</f>
        <v/>
      </c>
      <c r="G40">
        <f>IFERROR(INDEX('Input DBEDT Population'!$A:G, MATCH('Hawaii Population'!$B40,'Input DBEDT Population'!$A:$A,0), COLUMN('Input DBEDT Population'!$B$1)),"")</f>
        <v/>
      </c>
      <c r="H40">
        <f>IFERROR(INDEX('Input DBEDT Population'!$A:H, MATCH('Hawaii Population'!$B40,'Input DBEDT Population'!$A:$A,0), COLUMN('Input DBEDT Population'!$D$1)),"")</f>
        <v/>
      </c>
    </row>
    <row r="41" spans="1:8">
      <c r="A41">
        <f>YEAR(B41)</f>
        <v/>
      </c>
      <c r="B41" s="1" t="n">
        <v>37803</v>
      </c>
      <c r="C41">
        <f>IFERROR(G41/1000,"")</f>
        <v/>
      </c>
      <c r="D41">
        <f>IFERROR(100*C41/C40-100,"")</f>
        <v/>
      </c>
      <c r="E41">
        <f>IFERROR(H41/1000,"")</f>
        <v/>
      </c>
      <c r="F41">
        <f>IFERROR(100*E41/E40-100,"")</f>
        <v/>
      </c>
      <c r="G41">
        <f>IFERROR(INDEX('Input DBEDT Population'!$A:G, MATCH('Hawaii Population'!$B41,'Input DBEDT Population'!$A:$A,0), COLUMN('Input DBEDT Population'!$B$1)),"")</f>
        <v/>
      </c>
      <c r="H41">
        <f>IFERROR(INDEX('Input DBEDT Population'!$A:H, MATCH('Hawaii Population'!$B41,'Input DBEDT Population'!$A:$A,0), COLUMN('Input DBEDT Population'!$D$1)),"")</f>
        <v/>
      </c>
    </row>
    <row r="42" spans="1:8">
      <c r="A42">
        <f>YEAR(B42)</f>
        <v/>
      </c>
      <c r="B42" s="1" t="n">
        <v>38169</v>
      </c>
      <c r="C42">
        <f>IFERROR(G42/1000,"")</f>
        <v/>
      </c>
      <c r="D42">
        <f>IFERROR(100*C42/C41-100,"")</f>
        <v/>
      </c>
      <c r="E42">
        <f>IFERROR(H42/1000,"")</f>
        <v/>
      </c>
      <c r="F42">
        <f>IFERROR(100*E42/E41-100,"")</f>
        <v/>
      </c>
      <c r="G42">
        <f>IFERROR(INDEX('Input DBEDT Population'!$A:G, MATCH('Hawaii Population'!$B42,'Input DBEDT Population'!$A:$A,0), COLUMN('Input DBEDT Population'!$B$1)),"")</f>
        <v/>
      </c>
      <c r="H42">
        <f>IFERROR(INDEX('Input DBEDT Population'!$A:H, MATCH('Hawaii Population'!$B42,'Input DBEDT Population'!$A:$A,0), COLUMN('Input DBEDT Population'!$D$1)),"")</f>
        <v/>
      </c>
    </row>
    <row r="43" spans="1:8">
      <c r="A43">
        <f>YEAR(B43)</f>
        <v/>
      </c>
      <c r="B43" s="1" t="n">
        <v>38534</v>
      </c>
      <c r="C43">
        <f>IFERROR(G43/1000,"")</f>
        <v/>
      </c>
      <c r="D43">
        <f>IFERROR(100*C43/C42-100,"")</f>
        <v/>
      </c>
      <c r="E43">
        <f>IFERROR(H43/1000,"")</f>
        <v/>
      </c>
      <c r="F43">
        <f>IFERROR(100*E43/E42-100,"")</f>
        <v/>
      </c>
      <c r="G43">
        <f>IFERROR(INDEX('Input DBEDT Population'!$A:G, MATCH('Hawaii Population'!$B43,'Input DBEDT Population'!$A:$A,0), COLUMN('Input DBEDT Population'!$B$1)),"")</f>
        <v/>
      </c>
      <c r="H43">
        <f>IFERROR(INDEX('Input DBEDT Population'!$A:H, MATCH('Hawaii Population'!$B43,'Input DBEDT Population'!$A:$A,0), COLUMN('Input DBEDT Population'!$D$1)),"")</f>
        <v/>
      </c>
    </row>
    <row r="44" spans="1:8">
      <c r="A44">
        <f>YEAR(B44)</f>
        <v/>
      </c>
      <c r="B44" s="1" t="n">
        <v>38899</v>
      </c>
      <c r="C44">
        <f>IFERROR(G44/1000,"")</f>
        <v/>
      </c>
      <c r="D44">
        <f>IFERROR(100*C44/C43-100,"")</f>
        <v/>
      </c>
      <c r="E44">
        <f>IFERROR(H44/1000,"")</f>
        <v/>
      </c>
      <c r="F44">
        <f>IFERROR(100*E44/E43-100,"")</f>
        <v/>
      </c>
      <c r="G44">
        <f>IFERROR(INDEX('Input DBEDT Population'!$A:G, MATCH('Hawaii Population'!$B44,'Input DBEDT Population'!$A:$A,0), COLUMN('Input DBEDT Population'!$B$1)),"")</f>
        <v/>
      </c>
      <c r="H44">
        <f>IFERROR(INDEX('Input DBEDT Population'!$A:H, MATCH('Hawaii Population'!$B44,'Input DBEDT Population'!$A:$A,0), COLUMN('Input DBEDT Population'!$D$1)),"")</f>
        <v/>
      </c>
    </row>
    <row r="45" spans="1:8">
      <c r="A45">
        <f>YEAR(B45)</f>
        <v/>
      </c>
      <c r="B45" s="1" t="n">
        <v>39264</v>
      </c>
      <c r="C45">
        <f>IFERROR(G45/1000,"")</f>
        <v/>
      </c>
      <c r="D45">
        <f>IFERROR(100*C45/C44-100,"")</f>
        <v/>
      </c>
      <c r="E45">
        <f>IFERROR(H45/1000,"")</f>
        <v/>
      </c>
      <c r="F45">
        <f>IFERROR(100*E45/E44-100,"")</f>
        <v/>
      </c>
      <c r="G45">
        <f>IFERROR(INDEX('Input DBEDT Population'!$A:G, MATCH('Hawaii Population'!$B45,'Input DBEDT Population'!$A:$A,0), COLUMN('Input DBEDT Population'!$B$1)),"")</f>
        <v/>
      </c>
      <c r="H45">
        <f>IFERROR(INDEX('Input DBEDT Population'!$A:H, MATCH('Hawaii Population'!$B45,'Input DBEDT Population'!$A:$A,0), COLUMN('Input DBEDT Population'!$D$1)),"")</f>
        <v/>
      </c>
    </row>
    <row r="46" spans="1:8">
      <c r="A46">
        <f>YEAR(B46)</f>
        <v/>
      </c>
      <c r="B46" s="1" t="n">
        <v>39630</v>
      </c>
      <c r="C46">
        <f>IFERROR(G46/1000,"")</f>
        <v/>
      </c>
      <c r="D46">
        <f>IFERROR(100*C46/C45-100,"")</f>
        <v/>
      </c>
      <c r="E46">
        <f>IFERROR(H46/1000,"")</f>
        <v/>
      </c>
      <c r="F46">
        <f>IFERROR(100*E46/E45-100,"")</f>
        <v/>
      </c>
      <c r="G46">
        <f>IFERROR(INDEX('Input DBEDT Population'!$A:G, MATCH('Hawaii Population'!$B46,'Input DBEDT Population'!$A:$A,0), COLUMN('Input DBEDT Population'!$B$1)),"")</f>
        <v/>
      </c>
      <c r="H46">
        <f>IFERROR(INDEX('Input DBEDT Population'!$A:H, MATCH('Hawaii Population'!$B46,'Input DBEDT Population'!$A:$A,0), COLUMN('Input DBEDT Population'!$D$1)),"")</f>
        <v/>
      </c>
    </row>
    <row r="47" spans="1:8">
      <c r="A47">
        <f>YEAR(B47)</f>
        <v/>
      </c>
      <c r="B47" s="1" t="n">
        <v>39995</v>
      </c>
      <c r="C47">
        <f>IFERROR(G47/1000,"")</f>
        <v/>
      </c>
      <c r="D47">
        <f>IFERROR(100*C47/C46-100,"")</f>
        <v/>
      </c>
      <c r="E47">
        <f>IFERROR(H47/1000,"")</f>
        <v/>
      </c>
      <c r="F47">
        <f>IFERROR(100*E47/E46-100,"")</f>
        <v/>
      </c>
      <c r="G47">
        <f>IFERROR(INDEX('Input DBEDT Population'!$A:G, MATCH('Hawaii Population'!$B47,'Input DBEDT Population'!$A:$A,0), COLUMN('Input DBEDT Population'!$B$1)),"")</f>
        <v/>
      </c>
      <c r="H47">
        <f>IFERROR(INDEX('Input DBEDT Population'!$A:H, MATCH('Hawaii Population'!$B47,'Input DBEDT Population'!$A:$A,0), COLUMN('Input DBEDT Population'!$D$1)),"")</f>
        <v/>
      </c>
    </row>
    <row r="48" spans="1:8">
      <c r="A48">
        <f>YEAR(B48)</f>
        <v/>
      </c>
      <c r="B48" s="1" t="n">
        <v>40360</v>
      </c>
      <c r="C48">
        <f>IFERROR(G48/1000,"")</f>
        <v/>
      </c>
      <c r="D48">
        <f>IFERROR(100*C48/C47-100,"")</f>
        <v/>
      </c>
      <c r="E48">
        <f>IFERROR(H48/1000,"")</f>
        <v/>
      </c>
      <c r="F48">
        <f>IFERROR(100*E48/E47-100,"")</f>
        <v/>
      </c>
      <c r="G48">
        <f>IFERROR(INDEX('Input DBEDT Population'!$A:G, MATCH('Hawaii Population'!$B48,'Input DBEDT Population'!$A:$A,0), COLUMN('Input DBEDT Population'!$B$1)),"")</f>
        <v/>
      </c>
      <c r="H48">
        <f>IFERROR(INDEX('Input DBEDT Population'!$A:H, MATCH('Hawaii Population'!$B48,'Input DBEDT Population'!$A:$A,0), COLUMN('Input DBEDT Population'!$D$1)),"")</f>
        <v/>
      </c>
    </row>
    <row r="49" spans="1:8">
      <c r="A49">
        <f>YEAR(B49)</f>
        <v/>
      </c>
      <c r="B49" s="1" t="n">
        <v>40725</v>
      </c>
      <c r="C49">
        <f>IFERROR(G49/1000,"")</f>
        <v/>
      </c>
      <c r="D49">
        <f>IFERROR(100*C49/C48-100,"")</f>
        <v/>
      </c>
      <c r="E49">
        <f>IFERROR(H49/1000,"")</f>
        <v/>
      </c>
      <c r="F49">
        <f>IFERROR(100*E49/E48-100,"")</f>
        <v/>
      </c>
      <c r="G49">
        <f>IFERROR(INDEX('Input DBEDT Population'!$A:G, MATCH('Hawaii Population'!$B49,'Input DBEDT Population'!$A:$A,0), COLUMN('Input DBEDT Population'!$B$1)),"")</f>
        <v/>
      </c>
      <c r="H49">
        <f>IFERROR(INDEX('Input DBEDT Population'!$A:H, MATCH('Hawaii Population'!$B49,'Input DBEDT Population'!$A:$A,0), COLUMN('Input DBEDT Population'!$D$1)),"")</f>
        <v/>
      </c>
    </row>
    <row r="50" spans="1:8">
      <c r="A50">
        <f>YEAR(B50)</f>
        <v/>
      </c>
      <c r="B50" s="1" t="n">
        <v>41091</v>
      </c>
      <c r="C50">
        <f>IFERROR(G50/1000,"")</f>
        <v/>
      </c>
      <c r="D50">
        <f>IFERROR(100*C50/C49-100,"")</f>
        <v/>
      </c>
      <c r="E50">
        <f>IFERROR(H50/1000,"")</f>
        <v/>
      </c>
      <c r="F50">
        <f>IFERROR(100*E50/E49-100,"")</f>
        <v/>
      </c>
      <c r="G50">
        <f>IFERROR(INDEX('Input DBEDT Population'!$A:G, MATCH('Hawaii Population'!$B50,'Input DBEDT Population'!$A:$A,0), COLUMN('Input DBEDT Population'!$B$1)),"")</f>
        <v/>
      </c>
      <c r="H50">
        <f>IFERROR(INDEX('Input DBEDT Population'!$A:H, MATCH('Hawaii Population'!$B50,'Input DBEDT Population'!$A:$A,0), COLUMN('Input DBEDT Population'!$D$1)),"")</f>
        <v/>
      </c>
    </row>
    <row r="51" spans="1:8">
      <c r="A51">
        <f>YEAR(B51)</f>
        <v/>
      </c>
      <c r="B51" s="1" t="n">
        <v>41456</v>
      </c>
      <c r="C51">
        <f>IFERROR(G51/1000,"")</f>
        <v/>
      </c>
      <c r="D51">
        <f>IFERROR(100*C51/C50-100,"")</f>
        <v/>
      </c>
      <c r="E51">
        <f>IFERROR(H51/1000,"")</f>
        <v/>
      </c>
      <c r="F51">
        <f>IFERROR(100*E51/E50-100,"")</f>
        <v/>
      </c>
      <c r="G51">
        <f>IFERROR(INDEX('Input DBEDT Population'!$A:G, MATCH('Hawaii Population'!$B51,'Input DBEDT Population'!$A:$A,0), COLUMN('Input DBEDT Population'!$B$1)),"")</f>
        <v/>
      </c>
      <c r="H51">
        <f>IFERROR(INDEX('Input DBEDT Population'!$A:H, MATCH('Hawaii Population'!$B51,'Input DBEDT Population'!$A:$A,0), COLUMN('Input DBEDT Population'!$D$1)),"")</f>
        <v/>
      </c>
    </row>
    <row r="52" spans="1:8">
      <c r="A52">
        <f>YEAR(B52)</f>
        <v/>
      </c>
      <c r="B52" s="1" t="n">
        <v>41821</v>
      </c>
      <c r="C52">
        <f>IFERROR(G52/1000,"")</f>
        <v/>
      </c>
      <c r="D52">
        <f>IFERROR(100*C52/C51-100,"")</f>
        <v/>
      </c>
      <c r="E52">
        <f>IFERROR(H52/1000,"")</f>
        <v/>
      </c>
      <c r="F52">
        <f>IFERROR(100*E52/E51-100,"")</f>
        <v/>
      </c>
      <c r="G52">
        <f>IFERROR(INDEX('Input DBEDT Population'!$A:G, MATCH('Hawaii Population'!$B52,'Input DBEDT Population'!$A:$A,0), COLUMN('Input DBEDT Population'!$B$1)),"")</f>
        <v/>
      </c>
      <c r="H52">
        <f>IFERROR(INDEX('Input DBEDT Population'!$A:H, MATCH('Hawaii Population'!$B52,'Input DBEDT Population'!$A:$A,0), COLUMN('Input DBEDT Population'!$D$1)),"")</f>
        <v/>
      </c>
    </row>
    <row r="53" spans="1:8">
      <c r="A53">
        <f>YEAR(B53)</f>
        <v/>
      </c>
      <c r="B53" s="1" t="n">
        <v>42186</v>
      </c>
      <c r="C53">
        <f>IFERROR(G53/1000,"")</f>
        <v/>
      </c>
      <c r="D53">
        <f>IFERROR(100*C53/C52-100,"")</f>
        <v/>
      </c>
      <c r="E53">
        <f>IFERROR(H53/1000,"")</f>
        <v/>
      </c>
      <c r="F53">
        <f>IFERROR(100*E53/E52-100,"")</f>
        <v/>
      </c>
      <c r="G53">
        <f>IFERROR(INDEX('Input DBEDT Population'!$A:G, MATCH('Hawaii Population'!$B53,'Input DBEDT Population'!$A:$A,0), COLUMN('Input DBEDT Population'!$B$1)),"")</f>
        <v/>
      </c>
      <c r="H53">
        <f>IFERROR(INDEX('Input DBEDT Population'!$A:H, MATCH('Hawaii Population'!$B53,'Input DBEDT Population'!$A:$A,0), COLUMN('Input DBEDT Population'!$D$1)),"")</f>
        <v/>
      </c>
    </row>
    <row r="54" spans="1:8">
      <c r="A54">
        <f>YEAR(B54)</f>
        <v/>
      </c>
      <c r="B54" s="1" t="n">
        <v>42552</v>
      </c>
      <c r="C54">
        <f>IFERROR(G54/1000,"")</f>
        <v/>
      </c>
      <c r="D54">
        <f>IFERROR(100*C54/C53-100,"")</f>
        <v/>
      </c>
      <c r="E54">
        <f>IFERROR(H54/1000,"")</f>
        <v/>
      </c>
      <c r="F54">
        <f>IFERROR(100*E54/E53-100,"")</f>
        <v/>
      </c>
      <c r="G54">
        <f>IFERROR(INDEX('Input DBEDT Population'!$A:G, MATCH('Hawaii Population'!$B54,'Input DBEDT Population'!$A:$A,0), COLUMN('Input DBEDT Population'!$B$1)),"")</f>
        <v/>
      </c>
      <c r="H54">
        <f>IFERROR(INDEX('Input DBEDT Population'!$A:H, MATCH('Hawaii Population'!$B54,'Input DBEDT Population'!$A:$A,0), COLUMN('Input DBEDT Population'!$D$1)),"")</f>
        <v/>
      </c>
    </row>
    <row r="55" spans="1:8">
      <c r="A55">
        <f>YEAR(B55)</f>
        <v/>
      </c>
      <c r="B55" s="1" t="n">
        <v>42917</v>
      </c>
      <c r="C55">
        <f>IFERROR(G55/1000,"")</f>
        <v/>
      </c>
      <c r="D55">
        <f>IFERROR(100*C55/C54-100,"")</f>
        <v/>
      </c>
      <c r="E55">
        <f>IFERROR(H55/1000,"")</f>
        <v/>
      </c>
      <c r="F55">
        <f>IFERROR(100*E55/E54-100,"")</f>
        <v/>
      </c>
      <c r="G55">
        <f>IFERROR(INDEX('Input DBEDT Population'!$A:G, MATCH('Hawaii Population'!$B55,'Input DBEDT Population'!$A:$A,0), COLUMN('Input DBEDT Population'!$B$1)),"")</f>
        <v/>
      </c>
      <c r="H55">
        <f>IFERROR(INDEX('Input DBEDT Population'!$A:H, MATCH('Hawaii Population'!$B55,'Input DBEDT Population'!$A:$A,0), COLUMN('Input DBEDT Population'!$D$1)),"")</f>
        <v/>
      </c>
    </row>
    <row r="56" spans="1:8">
      <c r="A56">
        <f>YEAR(B56)</f>
        <v/>
      </c>
      <c r="B56" s="1" t="n">
        <v>43282</v>
      </c>
      <c r="C56">
        <f>IFERROR(G56/1000,"")</f>
        <v/>
      </c>
      <c r="D56">
        <f>IFERROR(100*C56/C55-100,"")</f>
        <v/>
      </c>
      <c r="E56">
        <f>IFERROR(H56/1000,"")</f>
        <v/>
      </c>
      <c r="F56">
        <f>IFERROR(100*E56/E55-100,"")</f>
        <v/>
      </c>
      <c r="G56">
        <f>IFERROR(INDEX('Input DBEDT Population'!$A:G, MATCH('Hawaii Population'!$B56,'Input DBEDT Population'!$A:$A,0), COLUMN('Input DBEDT Population'!$B$1)),"")</f>
        <v/>
      </c>
      <c r="H56">
        <f>IFERROR(INDEX('Input DBEDT Population'!$A:H, MATCH('Hawaii Population'!$B56,'Input DBEDT Population'!$A:$A,0), COLUMN('Input DBEDT Population'!$D$1)),"")</f>
        <v/>
      </c>
    </row>
    <row r="57" spans="1:8">
      <c r="A57">
        <f>YEAR(B57)</f>
        <v/>
      </c>
      <c r="B57" s="1" t="n">
        <v>43647</v>
      </c>
      <c r="C57">
        <f>IFERROR(G57/1000,"")</f>
        <v/>
      </c>
      <c r="D57">
        <f>IFERROR(100*C57/C56-100,"")</f>
        <v/>
      </c>
      <c r="E57">
        <f>IFERROR(H57/1000,"")</f>
        <v/>
      </c>
      <c r="F57">
        <f>IFERROR(100*E57/E56-100,"")</f>
        <v/>
      </c>
      <c r="G57">
        <f>IFERROR(INDEX('Input DBEDT Population'!$A:G, MATCH('Hawaii Population'!$B57,'Input DBEDT Population'!$A:$A,0), COLUMN('Input DBEDT Population'!$B$1)),"")</f>
        <v/>
      </c>
      <c r="H57">
        <f>IFERROR(INDEX('Input DBEDT Population'!$A:H, MATCH('Hawaii Population'!$B57,'Input DBEDT Population'!$A:$A,0), COLUMN('Input DBEDT Population'!$D$1)),"")</f>
        <v/>
      </c>
    </row>
    <row r="58" spans="1:8">
      <c r="A58">
        <f>YEAR(B58)</f>
        <v/>
      </c>
      <c r="B58" s="1" t="n">
        <v>44013</v>
      </c>
      <c r="C58">
        <f>IFERROR(G58/1000,"")</f>
        <v/>
      </c>
      <c r="D58">
        <f>IFERROR(100*C58/C57-100,"")</f>
        <v/>
      </c>
      <c r="E58">
        <f>IFERROR(H58/1000,"")</f>
        <v/>
      </c>
      <c r="F58">
        <f>IFERROR(100*E58/E57-100,"")</f>
        <v/>
      </c>
      <c r="G58">
        <f>IFERROR(INDEX('Input DBEDT Population'!$A:G, MATCH('Hawaii Population'!$B58,'Input DBEDT Population'!$A:$A,0), COLUMN('Input DBEDT Population'!$B$1)),"")</f>
        <v/>
      </c>
      <c r="H58">
        <f>IFERROR(INDEX('Input DBEDT Population'!$A:H, MATCH('Hawaii Population'!$B58,'Input DBEDT Population'!$A:$A,0), COLUMN('Input DBEDT Population'!$D$1)),"")</f>
        <v/>
      </c>
    </row>
    <row r="59" spans="1:8">
      <c r="A59">
        <f>YEAR(B59)</f>
        <v/>
      </c>
      <c r="B59" s="1" t="n">
        <v>44378</v>
      </c>
      <c r="C59">
        <f>IFERROR(G59/1000,"")</f>
        <v/>
      </c>
      <c r="D59">
        <f>IFERROR(100*C59/C58-100,"")</f>
        <v/>
      </c>
      <c r="E59">
        <f>IFERROR(H59/1000,"")</f>
        <v/>
      </c>
      <c r="F59">
        <f>IFERROR(100*E59/E58-100,"")</f>
        <v/>
      </c>
      <c r="G59">
        <f>IFERROR(INDEX('Input DBEDT Population'!$A:G, MATCH('Hawaii Population'!$B59,'Input DBEDT Population'!$A:$A,0), COLUMN('Input DBEDT Population'!$B$1)),"")</f>
        <v/>
      </c>
      <c r="H59">
        <f>IFERROR(INDEX('Input DBEDT Population'!$A:H, MATCH('Hawaii Population'!$B59,'Input DBEDT Population'!$A:$A,0), COLUMN('Input DBEDT Population'!$D$1)),"")</f>
        <v/>
      </c>
    </row>
    <row r="60" spans="1:8">
      <c r="A60">
        <f>YEAR(B60)</f>
        <v/>
      </c>
      <c r="B60" s="1" t="n">
        <v>44743</v>
      </c>
      <c r="C60">
        <f>IFERROR(G60/1000,"")</f>
        <v/>
      </c>
      <c r="D60">
        <f>IFERROR(100*C60/C59-100,"")</f>
        <v/>
      </c>
      <c r="E60">
        <f>IFERROR(H60/1000,"")</f>
        <v/>
      </c>
      <c r="F60">
        <f>IFERROR(100*E60/E59-100,"")</f>
        <v/>
      </c>
      <c r="G60">
        <f>IFERROR(INDEX('Input DBEDT Population'!$A:G, MATCH('Hawaii Population'!$B60,'Input DBEDT Population'!$A:$A,0), COLUMN('Input DBEDT Population'!$B$1)),"")</f>
        <v/>
      </c>
      <c r="H60">
        <f>IFERROR(INDEX('Input DBEDT Population'!$A:H, MATCH('Hawaii Population'!$B60,'Input DBEDT Population'!$A:$A,0), COLUMN('Input DBEDT Population'!$D$1)),"")</f>
        <v/>
      </c>
    </row>
    <row r="61" spans="1:8">
      <c r="A61">
        <f>YEAR(B61)</f>
        <v/>
      </c>
      <c r="B61" s="1" t="n">
        <v>45108</v>
      </c>
      <c r="C61">
        <f>IFERROR(G61/1000,"")</f>
        <v/>
      </c>
      <c r="D61">
        <f>IFERROR(100*C61/C60-100,"")</f>
        <v/>
      </c>
      <c r="E61">
        <f>IFERROR(H61/1000,"")</f>
        <v/>
      </c>
      <c r="F61">
        <f>IFERROR(100*E61/E60-100,"")</f>
        <v/>
      </c>
      <c r="G61">
        <f>IFERROR(INDEX('Input DBEDT Population'!$A:G, MATCH('Hawaii Population'!$B61,'Input DBEDT Population'!$A:$A,0), COLUMN('Input DBEDT Population'!$B$1)),"")</f>
        <v/>
      </c>
      <c r="H61">
        <f>IFERROR(INDEX('Input DBEDT Population'!$A:H, MATCH('Hawaii Population'!$B61,'Input DBEDT Population'!$A:$A,0), COLUMN('Input DBEDT Population'!$D$1)),"")</f>
        <v/>
      </c>
    </row>
    <row r="62" spans="1:8">
      <c r="A62">
        <f>YEAR(B62)</f>
        <v/>
      </c>
      <c r="B62" s="1" t="n">
        <v>45474</v>
      </c>
      <c r="C62">
        <f>IFERROR(G62/1000,"")</f>
        <v/>
      </c>
      <c r="D62">
        <f>IFERROR(100*C62/C61-100,"")</f>
        <v/>
      </c>
      <c r="E62">
        <f>IFERROR(H62/1000,"")</f>
        <v/>
      </c>
      <c r="F62">
        <f>IFERROR(100*E62/E61-100,"")</f>
        <v/>
      </c>
      <c r="G62">
        <f>IFERROR(INDEX('Input DBEDT Population'!$A:G, MATCH('Hawaii Population'!$B62,'Input DBEDT Population'!$A:$A,0), COLUMN('Input DBEDT Population'!$B$1)),"")</f>
        <v/>
      </c>
      <c r="H62">
        <f>IFERROR(INDEX('Input DBEDT Population'!$A:H, MATCH('Hawaii Population'!$B62,'Input DBEDT Population'!$A:$A,0), COLUMN('Input DBEDT Population'!$D$1)),"")</f>
        <v/>
      </c>
    </row>
    <row r="63" spans="1:8">
      <c r="A63">
        <f>YEAR(B63)</f>
        <v/>
      </c>
      <c r="B63" s="1" t="n">
        <v>45839</v>
      </c>
      <c r="C63">
        <f>IFERROR(G63/1000,"")</f>
        <v/>
      </c>
      <c r="D63">
        <f>IFERROR(100*C63/C62-100,"")</f>
        <v/>
      </c>
      <c r="E63">
        <f>IFERROR(H63/1000,"")</f>
        <v/>
      </c>
      <c r="F63">
        <f>IFERROR(100*E63/E62-100,"")</f>
        <v/>
      </c>
      <c r="G63">
        <f>IFERROR(INDEX('Input DBEDT Population'!$A:G, MATCH('Hawaii Population'!$B63,'Input DBEDT Population'!$A:$A,0), COLUMN('Input DBEDT Population'!$B$1)),"")</f>
        <v/>
      </c>
      <c r="H63">
        <f>IFERROR(INDEX('Input DBEDT Population'!$A:H, MATCH('Hawaii Population'!$B63,'Input DBEDT Population'!$A:$A,0), COLUMN('Input DBEDT Population'!$D$1)),"")</f>
        <v/>
      </c>
    </row>
    <row r="64" spans="1:8">
      <c r="A64">
        <f>YEAR(B64)</f>
        <v/>
      </c>
      <c r="B64" s="1" t="n">
        <v>46204</v>
      </c>
      <c r="C64">
        <f>IFERROR(G64/1000,"")</f>
        <v/>
      </c>
      <c r="D64">
        <f>IFERROR(100*C64/C63-100,"")</f>
        <v/>
      </c>
      <c r="E64">
        <f>IFERROR(H64/1000,"")</f>
        <v/>
      </c>
      <c r="F64">
        <f>IFERROR(100*E64/E63-100,"")</f>
        <v/>
      </c>
      <c r="G64">
        <f>IFERROR(INDEX('Input DBEDT Population'!$A:G, MATCH('Hawaii Population'!$B64,'Input DBEDT Population'!$A:$A,0), COLUMN('Input DBEDT Population'!$B$1)),"")</f>
        <v/>
      </c>
      <c r="H64">
        <f>IFERROR(INDEX('Input DBEDT Population'!$A:H, MATCH('Hawaii Population'!$B64,'Input DBEDT Population'!$A:$A,0), COLUMN('Input DBEDT Population'!$D$1)),"")</f>
        <v/>
      </c>
    </row>
    <row r="65" spans="1:8">
      <c r="A65">
        <f>YEAR(B65)</f>
        <v/>
      </c>
      <c r="B65" s="1" t="n">
        <v>46569</v>
      </c>
      <c r="C65">
        <f>IFERROR(G65/1000,"")</f>
        <v/>
      </c>
      <c r="D65">
        <f>IFERROR(100*C65/C64-100,"")</f>
        <v/>
      </c>
      <c r="E65">
        <f>IFERROR(H65/1000,"")</f>
        <v/>
      </c>
      <c r="F65">
        <f>IFERROR(100*E65/E64-100,"")</f>
        <v/>
      </c>
      <c r="G65">
        <f>IFERROR(INDEX('Input DBEDT Population'!$A:G, MATCH('Hawaii Population'!$B65,'Input DBEDT Population'!$A:$A,0), COLUMN('Input DBEDT Population'!$B$1)),"")</f>
        <v/>
      </c>
      <c r="H65">
        <f>IFERROR(INDEX('Input DBEDT Population'!$A:H, MATCH('Hawaii Population'!$B65,'Input DBEDT Population'!$A:$A,0), COLUMN('Input DBEDT Population'!$D$1)),"")</f>
        <v/>
      </c>
    </row>
    <row r="66" spans="1:8">
      <c r="A66">
        <f>YEAR(B66)</f>
        <v/>
      </c>
      <c r="B66" s="1" t="n">
        <v>46935</v>
      </c>
      <c r="C66">
        <f>IFERROR(G66/1000,"")</f>
        <v/>
      </c>
      <c r="D66">
        <f>IFERROR(100*C66/C65-100,"")</f>
        <v/>
      </c>
      <c r="E66">
        <f>IFERROR(H66/1000,"")</f>
        <v/>
      </c>
      <c r="F66">
        <f>IFERROR(100*E66/E65-100,"")</f>
        <v/>
      </c>
      <c r="G66">
        <f>IFERROR(INDEX('Input DBEDT Population'!$A:G, MATCH('Hawaii Population'!$B66,'Input DBEDT Population'!$A:$A,0), COLUMN('Input DBEDT Population'!$B$1)),"")</f>
        <v/>
      </c>
      <c r="H66">
        <f>IFERROR(INDEX('Input DBEDT Population'!$A:H, MATCH('Hawaii Population'!$B66,'Input DBEDT Population'!$A:$A,0), COLUMN('Input DBEDT Population'!$D$1)),"")</f>
        <v/>
      </c>
    </row>
    <row r="67" spans="1:8">
      <c r="A67">
        <f>YEAR(B67)</f>
        <v/>
      </c>
      <c r="B67" s="1" t="n">
        <v>47300</v>
      </c>
      <c r="C67">
        <f>IFERROR(G67/1000,"")</f>
        <v/>
      </c>
      <c r="D67">
        <f>IFERROR(100*C67/C66-100,"")</f>
        <v/>
      </c>
      <c r="E67">
        <f>IFERROR(H67/1000,"")</f>
        <v/>
      </c>
      <c r="F67">
        <f>IFERROR(100*E67/E66-100,"")</f>
        <v/>
      </c>
      <c r="G67">
        <f>IFERROR(INDEX('Input DBEDT Population'!$A:G, MATCH('Hawaii Population'!$B67,'Input DBEDT Population'!$A:$A,0), COLUMN('Input DBEDT Population'!$B$1)),"")</f>
        <v/>
      </c>
      <c r="H67">
        <f>IFERROR(INDEX('Input DBEDT Population'!$A:H, MATCH('Hawaii Population'!$B67,'Input DBEDT Population'!$A:$A,0), COLUMN('Input DBEDT Population'!$D$1)),"")</f>
        <v/>
      </c>
    </row>
    <row r="68" spans="1:8">
      <c r="A68">
        <f>YEAR(B68)</f>
        <v/>
      </c>
      <c r="B68" s="1" t="n">
        <v>47665</v>
      </c>
      <c r="C68">
        <f>IFERROR(G68/1000,"")</f>
        <v/>
      </c>
      <c r="D68">
        <f>IFERROR(100*C68/C67-100,"")</f>
        <v/>
      </c>
      <c r="E68">
        <f>IFERROR(H68/1000,"")</f>
        <v/>
      </c>
      <c r="F68">
        <f>IFERROR(100*E68/E67-100,"")</f>
        <v/>
      </c>
      <c r="G68">
        <f>IFERROR(INDEX('Input DBEDT Population'!$A:G, MATCH('Hawaii Population'!$B68,'Input DBEDT Population'!$A:$A,0), COLUMN('Input DBEDT Population'!$B$1)),"")</f>
        <v/>
      </c>
      <c r="H68">
        <f>IFERROR(INDEX('Input DBEDT Population'!$A:H, MATCH('Hawaii Population'!$B68,'Input DBEDT Population'!$A:$A,0), COLUMN('Input DBEDT Population'!$D$1)),"")</f>
        <v/>
      </c>
    </row>
    <row r="69" spans="1:8">
      <c r="B69" t="s">
        <v>1896</v>
      </c>
    </row>
  </sheetData>
  <pageMargins bottom="1" footer="0.5" header="0.5" left="0.75" right="0.75" top="1"/>
</worksheet>
</file>

<file path=xl/worksheets/sheet24.xml><?xml version="1.0" encoding="utf-8"?>
<worksheet xmlns="http://schemas.openxmlformats.org/spreadsheetml/2006/main">
  <sheetPr>
    <outlinePr summaryBelow="1" summaryRight="1"/>
    <pageSetUpPr/>
  </sheetPr>
  <dimension ref="A2:F72"/>
  <sheetViews>
    <sheetView workbookViewId="0">
      <selection activeCell="A1" sqref="A1"/>
    </sheetView>
  </sheetViews>
  <sheetFormatPr baseColWidth="10" defaultRowHeight="15"/>
  <sheetData>
    <row r="2" spans="1:6">
      <c r="A2" t="n">
        <v>1</v>
      </c>
      <c r="B2" t="s">
        <v>8</v>
      </c>
      <c r="C2" t="s">
        <v>33</v>
      </c>
      <c r="D2" t="n">
        <v>1960</v>
      </c>
      <c r="E2" t="s">
        <v>1897</v>
      </c>
      <c r="F2" t="s">
        <v>1898</v>
      </c>
    </row>
    <row r="3" spans="1:6">
      <c r="A3" t="n">
        <v>2</v>
      </c>
      <c r="B3" t="s">
        <v>9</v>
      </c>
      <c r="C3" t="s">
        <v>87</v>
      </c>
      <c r="D3" t="n">
        <v>1961</v>
      </c>
      <c r="E3" t="s">
        <v>1899</v>
      </c>
      <c r="F3" t="s">
        <v>1900</v>
      </c>
    </row>
    <row r="4" spans="1:6">
      <c r="A4" t="n">
        <v>3</v>
      </c>
      <c r="B4" t="s">
        <v>10</v>
      </c>
      <c r="C4" t="s">
        <v>61</v>
      </c>
      <c r="D4" t="n">
        <v>1962</v>
      </c>
      <c r="E4" t="s">
        <v>2</v>
      </c>
      <c r="F4">
        <f>""</f>
        <v/>
      </c>
    </row>
    <row r="5" spans="1:6">
      <c r="A5" t="n">
        <v>4</v>
      </c>
      <c r="B5" t="s">
        <v>7</v>
      </c>
      <c r="C5" t="s">
        <v>36</v>
      </c>
      <c r="D5" t="n">
        <v>1963</v>
      </c>
    </row>
    <row r="6" spans="1:6">
      <c r="A6" t="n">
        <v>5</v>
      </c>
      <c r="B6" t="s">
        <v>11</v>
      </c>
      <c r="C6" t="s">
        <v>89</v>
      </c>
      <c r="D6" t="n">
        <v>1964</v>
      </c>
    </row>
    <row r="7" spans="1:6">
      <c r="A7" t="n">
        <v>6</v>
      </c>
      <c r="B7" t="s">
        <v>12</v>
      </c>
      <c r="C7" t="s">
        <v>47</v>
      </c>
      <c r="D7" t="n">
        <v>1965</v>
      </c>
    </row>
    <row r="8" spans="1:6">
      <c r="A8" t="n">
        <v>7</v>
      </c>
      <c r="B8" t="s">
        <v>96</v>
      </c>
      <c r="C8" t="s">
        <v>38</v>
      </c>
      <c r="D8" t="n">
        <v>1966</v>
      </c>
    </row>
    <row r="9" spans="1:6">
      <c r="A9" t="n">
        <v>8</v>
      </c>
      <c r="C9" t="s">
        <v>66</v>
      </c>
      <c r="D9" t="n">
        <v>1967</v>
      </c>
    </row>
    <row r="10" spans="1:6">
      <c r="A10" t="n">
        <v>9</v>
      </c>
      <c r="C10" t="s">
        <v>80</v>
      </c>
      <c r="D10" t="n">
        <v>1968</v>
      </c>
    </row>
    <row r="11" spans="1:6">
      <c r="A11" t="n">
        <v>10</v>
      </c>
      <c r="C11" t="s">
        <v>69</v>
      </c>
      <c r="D11" t="n">
        <v>1969</v>
      </c>
    </row>
    <row r="12" spans="1:6">
      <c r="A12" t="n">
        <v>11</v>
      </c>
      <c r="C12" t="s">
        <v>52</v>
      </c>
      <c r="D12" t="n">
        <v>1970</v>
      </c>
    </row>
    <row r="13" spans="1:6">
      <c r="A13" t="n">
        <v>12</v>
      </c>
      <c r="C13" t="s">
        <v>40</v>
      </c>
      <c r="D13" t="n">
        <v>1971</v>
      </c>
    </row>
    <row r="14" spans="1:6">
      <c r="A14" t="n">
        <v>13</v>
      </c>
      <c r="C14" t="s">
        <v>42</v>
      </c>
      <c r="D14" t="n">
        <v>1972</v>
      </c>
    </row>
    <row r="15" spans="1:6">
      <c r="A15" t="n">
        <v>14</v>
      </c>
      <c r="C15" t="s">
        <v>56</v>
      </c>
      <c r="D15" t="n">
        <v>1973</v>
      </c>
    </row>
    <row r="16" spans="1:6">
      <c r="A16" t="n">
        <v>15</v>
      </c>
      <c r="C16" t="s">
        <v>44</v>
      </c>
      <c r="D16" t="n">
        <v>1974</v>
      </c>
    </row>
    <row r="17" spans="1:6">
      <c r="A17" t="n">
        <v>16</v>
      </c>
      <c r="D17" t="n">
        <v>1975</v>
      </c>
    </row>
    <row r="18" spans="1:6">
      <c r="A18" t="n">
        <v>17</v>
      </c>
      <c r="D18" t="n">
        <v>1976</v>
      </c>
    </row>
    <row r="19" spans="1:6">
      <c r="A19" t="n">
        <v>18</v>
      </c>
      <c r="D19" t="n">
        <v>1977</v>
      </c>
    </row>
    <row r="20" spans="1:6">
      <c r="A20" t="n">
        <v>19</v>
      </c>
      <c r="D20" t="n">
        <v>1978</v>
      </c>
    </row>
    <row r="21" spans="1:6">
      <c r="A21" t="n">
        <v>20</v>
      </c>
      <c r="D21" t="n">
        <v>1979</v>
      </c>
    </row>
    <row r="22" spans="1:6">
      <c r="A22" t="n">
        <v>21</v>
      </c>
      <c r="D22" t="n">
        <v>1980</v>
      </c>
    </row>
    <row r="23" spans="1:6">
      <c r="A23" t="n">
        <v>22</v>
      </c>
      <c r="D23" t="n">
        <v>1981</v>
      </c>
    </row>
    <row r="24" spans="1:6">
      <c r="A24" t="n">
        <v>23</v>
      </c>
      <c r="D24" t="n">
        <v>1982</v>
      </c>
    </row>
    <row r="25" spans="1:6">
      <c r="A25" t="n">
        <v>24</v>
      </c>
      <c r="D25" t="n">
        <v>1983</v>
      </c>
    </row>
    <row r="26" spans="1:6">
      <c r="A26" t="n">
        <v>25</v>
      </c>
      <c r="D26" t="n">
        <v>1984</v>
      </c>
    </row>
    <row r="27" spans="1:6">
      <c r="A27" t="n">
        <v>26</v>
      </c>
      <c r="D27" t="n">
        <v>1985</v>
      </c>
    </row>
    <row r="28" spans="1:6">
      <c r="A28" t="n">
        <v>27</v>
      </c>
      <c r="D28" t="n">
        <v>1986</v>
      </c>
    </row>
    <row r="29" spans="1:6">
      <c r="A29" t="n">
        <v>28</v>
      </c>
      <c r="D29" t="n">
        <v>1987</v>
      </c>
    </row>
    <row r="30" spans="1:6">
      <c r="A30" t="n">
        <v>29</v>
      </c>
      <c r="D30" t="n">
        <v>1988</v>
      </c>
    </row>
    <row r="31" spans="1:6">
      <c r="A31" t="n">
        <v>30</v>
      </c>
      <c r="D31" t="n">
        <v>1989</v>
      </c>
    </row>
    <row r="32" spans="1:6">
      <c r="A32" t="n">
        <v>31</v>
      </c>
      <c r="D32" t="n">
        <v>1990</v>
      </c>
    </row>
    <row r="33" spans="1:6">
      <c r="A33" t="n">
        <v>32</v>
      </c>
      <c r="D33" t="n">
        <v>1991</v>
      </c>
    </row>
    <row r="34" spans="1:6">
      <c r="A34" t="n">
        <v>33</v>
      </c>
      <c r="D34" t="n">
        <v>1992</v>
      </c>
    </row>
    <row r="35" spans="1:6">
      <c r="A35" t="n">
        <v>34</v>
      </c>
      <c r="D35" t="n">
        <v>1993</v>
      </c>
    </row>
    <row r="36" spans="1:6">
      <c r="A36" t="n">
        <v>35</v>
      </c>
      <c r="D36" t="n">
        <v>1994</v>
      </c>
    </row>
    <row r="37" spans="1:6">
      <c r="A37" t="n">
        <v>36</v>
      </c>
      <c r="D37" t="n">
        <v>1995</v>
      </c>
    </row>
    <row r="38" spans="1:6">
      <c r="A38" t="n">
        <v>37</v>
      </c>
      <c r="D38" t="n">
        <v>1996</v>
      </c>
    </row>
    <row r="39" spans="1:6">
      <c r="A39" t="n">
        <v>38</v>
      </c>
      <c r="D39" t="n">
        <v>1997</v>
      </c>
    </row>
    <row r="40" spans="1:6">
      <c r="A40" t="n">
        <v>39</v>
      </c>
      <c r="D40" t="n">
        <v>1998</v>
      </c>
    </row>
    <row r="41" spans="1:6">
      <c r="A41" t="n">
        <v>40</v>
      </c>
      <c r="D41" t="n">
        <v>1999</v>
      </c>
    </row>
    <row r="42" spans="1:6">
      <c r="A42" t="n">
        <v>41</v>
      </c>
      <c r="D42" t="n">
        <v>2000</v>
      </c>
    </row>
    <row r="43" spans="1:6">
      <c r="A43" t="n">
        <v>42</v>
      </c>
      <c r="D43" t="n">
        <v>2001</v>
      </c>
    </row>
    <row r="44" spans="1:6">
      <c r="A44" t="n">
        <v>43</v>
      </c>
      <c r="D44" t="n">
        <v>2002</v>
      </c>
    </row>
    <row r="45" spans="1:6">
      <c r="A45" t="n">
        <v>44</v>
      </c>
      <c r="D45" t="n">
        <v>2003</v>
      </c>
    </row>
    <row r="46" spans="1:6">
      <c r="A46" t="n">
        <v>45</v>
      </c>
      <c r="D46" t="n">
        <v>2004</v>
      </c>
    </row>
    <row r="47" spans="1:6">
      <c r="A47" t="n">
        <v>46</v>
      </c>
      <c r="D47" t="n">
        <v>2005</v>
      </c>
    </row>
    <row r="48" spans="1:6">
      <c r="A48" t="n">
        <v>47</v>
      </c>
      <c r="D48" t="n">
        <v>2006</v>
      </c>
    </row>
    <row r="49" spans="1:6">
      <c r="A49" t="n">
        <v>48</v>
      </c>
      <c r="D49" t="n">
        <v>2007</v>
      </c>
    </row>
    <row r="50" spans="1:6">
      <c r="A50" t="n">
        <v>49</v>
      </c>
      <c r="D50" t="n">
        <v>2008</v>
      </c>
    </row>
    <row r="51" spans="1:6">
      <c r="A51" t="n">
        <v>50</v>
      </c>
      <c r="D51" t="n">
        <v>2009</v>
      </c>
    </row>
    <row r="52" spans="1:6">
      <c r="A52" t="n">
        <v>51</v>
      </c>
      <c r="D52" t="n">
        <v>2010</v>
      </c>
    </row>
    <row r="53" spans="1:6">
      <c r="A53" t="n">
        <v>52</v>
      </c>
      <c r="D53" t="n">
        <v>2011</v>
      </c>
    </row>
    <row r="54" spans="1:6">
      <c r="A54" t="n">
        <v>53</v>
      </c>
      <c r="D54" t="n">
        <v>2012</v>
      </c>
    </row>
    <row r="55" spans="1:6">
      <c r="A55" t="n">
        <v>54</v>
      </c>
      <c r="D55" t="n">
        <v>2013</v>
      </c>
    </row>
    <row r="56" spans="1:6">
      <c r="A56" t="n">
        <v>55</v>
      </c>
      <c r="D56" t="n">
        <v>2014</v>
      </c>
    </row>
    <row r="57" spans="1:6">
      <c r="A57" t="n">
        <v>56</v>
      </c>
      <c r="D57" t="n">
        <v>2015</v>
      </c>
    </row>
    <row r="58" spans="1:6">
      <c r="A58" t="n">
        <v>57</v>
      </c>
      <c r="D58" t="n">
        <v>2016</v>
      </c>
    </row>
    <row r="59" spans="1:6">
      <c r="A59" t="n">
        <v>58</v>
      </c>
      <c r="D59" t="n">
        <v>2017</v>
      </c>
    </row>
    <row r="60" spans="1:6">
      <c r="A60" t="n">
        <v>59</v>
      </c>
      <c r="D60" t="n">
        <v>2018</v>
      </c>
    </row>
    <row r="61" spans="1:6">
      <c r="A61" t="n">
        <v>60</v>
      </c>
      <c r="D61" t="n">
        <v>2019</v>
      </c>
    </row>
    <row r="62" spans="1:6">
      <c r="A62" t="n">
        <v>61</v>
      </c>
      <c r="D62" t="n">
        <v>2020</v>
      </c>
    </row>
    <row r="63" spans="1:6">
      <c r="A63" t="n">
        <v>62</v>
      </c>
      <c r="D63" t="n">
        <v>2021</v>
      </c>
    </row>
    <row r="64" spans="1:6">
      <c r="A64" t="n">
        <v>63</v>
      </c>
      <c r="D64" t="n">
        <v>2022</v>
      </c>
    </row>
    <row r="65" spans="1:6">
      <c r="A65" t="n">
        <v>64</v>
      </c>
      <c r="D65" t="n">
        <v>2023</v>
      </c>
    </row>
    <row r="66" spans="1:6">
      <c r="A66" t="n">
        <v>65</v>
      </c>
      <c r="D66" t="n">
        <v>2024</v>
      </c>
    </row>
    <row r="67" spans="1:6">
      <c r="A67" t="n">
        <v>66</v>
      </c>
      <c r="D67" t="n">
        <v>2025</v>
      </c>
    </row>
    <row r="68" spans="1:6">
      <c r="A68" t="n">
        <v>67</v>
      </c>
      <c r="D68" t="n">
        <v>2026</v>
      </c>
    </row>
    <row r="69" spans="1:6">
      <c r="A69" t="n">
        <v>68</v>
      </c>
      <c r="D69" t="n">
        <v>2027</v>
      </c>
    </row>
    <row r="70" spans="1:6">
      <c r="A70" t="n">
        <v>69</v>
      </c>
      <c r="D70" t="n">
        <v>2028</v>
      </c>
    </row>
    <row r="71" spans="1:6">
      <c r="A71" t="n">
        <v>70</v>
      </c>
      <c r="D71" t="n">
        <v>2029</v>
      </c>
    </row>
    <row r="72" spans="1:6">
      <c r="A72" t="n">
        <v>71</v>
      </c>
      <c r="D72" t="n">
        <v>2030</v>
      </c>
    </row>
  </sheetData>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Z60"/>
  <sheetViews>
    <sheetView workbookViewId="0">
      <selection activeCell="A1" sqref="A1"/>
    </sheetView>
  </sheetViews>
  <sheetFormatPr baseColWidth="10" defaultRowHeight="15"/>
  <sheetData>
    <row r="1" spans="1:26">
      <c r="A1" t="s">
        <v>1901</v>
      </c>
      <c r="C1" t="n">
        <v>2</v>
      </c>
      <c r="D1" t="n">
        <v>3</v>
      </c>
      <c r="E1" t="n">
        <v>4</v>
      </c>
      <c r="F1" t="n">
        <v>5</v>
      </c>
      <c r="G1" t="n">
        <v>6</v>
      </c>
      <c r="H1" t="n">
        <v>7</v>
      </c>
      <c r="I1" t="n">
        <v>8</v>
      </c>
      <c r="J1" t="n">
        <v>9</v>
      </c>
      <c r="K1" t="n">
        <v>10</v>
      </c>
      <c r="L1" t="n">
        <v>11</v>
      </c>
      <c r="M1" t="n">
        <v>12</v>
      </c>
      <c r="N1" t="n">
        <v>13</v>
      </c>
      <c r="O1" t="n">
        <v>14</v>
      </c>
      <c r="P1" t="n">
        <v>15</v>
      </c>
      <c r="Q1" t="n">
        <v>16</v>
      </c>
      <c r="R1" t="n">
        <v>17</v>
      </c>
      <c r="S1" t="n">
        <v>18</v>
      </c>
      <c r="U1" t="n">
        <v>8</v>
      </c>
      <c r="V1" t="n">
        <v>9</v>
      </c>
      <c r="W1" t="n">
        <v>10</v>
      </c>
      <c r="X1" t="n">
        <v>11</v>
      </c>
      <c r="Y1" t="n">
        <v>12</v>
      </c>
    </row>
    <row r="2" spans="1:26">
      <c r="C2" t="s">
        <v>1902</v>
      </c>
      <c r="I2" t="s">
        <v>1706</v>
      </c>
      <c r="O2" t="s">
        <v>1903</v>
      </c>
      <c r="U2" t="s">
        <v>1904</v>
      </c>
      <c r="Z2" t="s">
        <v>1905</v>
      </c>
    </row>
    <row r="3" spans="1:26">
      <c r="C3" t="s">
        <v>1906</v>
      </c>
      <c r="D3" t="s">
        <v>1907</v>
      </c>
      <c r="E3" t="s">
        <v>1908</v>
      </c>
      <c r="F3" t="s">
        <v>1909</v>
      </c>
      <c r="G3" t="s">
        <v>1662</v>
      </c>
      <c r="I3" t="n">
        <v>1</v>
      </c>
      <c r="J3" t="n">
        <v>2</v>
      </c>
      <c r="K3" t="n">
        <v>3</v>
      </c>
      <c r="L3" t="n">
        <v>4</v>
      </c>
      <c r="M3" t="s">
        <v>1662</v>
      </c>
      <c r="O3" t="n">
        <v>1</v>
      </c>
      <c r="P3" t="n">
        <v>2</v>
      </c>
      <c r="Q3" t="n">
        <v>3</v>
      </c>
      <c r="R3" t="n">
        <v>4</v>
      </c>
      <c r="S3" t="s">
        <v>1662</v>
      </c>
      <c r="U3" t="n">
        <v>1</v>
      </c>
      <c r="V3" t="n">
        <v>2</v>
      </c>
      <c r="W3" t="n">
        <v>3</v>
      </c>
      <c r="X3" t="n">
        <v>4</v>
      </c>
      <c r="Y3" t="s">
        <v>1662</v>
      </c>
    </row>
    <row r="4" spans="1:26">
      <c r="A4" t="s">
        <v>303</v>
      </c>
      <c r="B4">
        <f>VLOOKUP(A4,'LCEF by Fuel Type'!$T:$U,2,FALSE)</f>
        <v/>
      </c>
      <c r="C4">
        <f>VLOOKUP($B4,'LCEF by Fuel Type'!$A$4:$R$16,'LCEF by Country'!C$1,FALSE)</f>
        <v/>
      </c>
      <c r="D4">
        <f>VLOOKUP($B4,'LCEF by Fuel Type'!$A$4:$R$16,'LCEF by Country'!D$1,FALSE)</f>
        <v/>
      </c>
      <c r="E4">
        <f>VLOOKUP($B4,'LCEF by Fuel Type'!$A$4:$R$16,'LCEF by Country'!E$1,FALSE)</f>
        <v/>
      </c>
      <c r="F4">
        <f>VLOOKUP($B4,'LCEF by Fuel Type'!$A$4:$R$16,'LCEF by Country'!F$1,FALSE)</f>
        <v/>
      </c>
      <c r="G4">
        <f>VLOOKUP($B4,'LCEF by Fuel Type'!$A$4:$R$16,'LCEF by Country'!G$1,FALSE)</f>
        <v/>
      </c>
      <c r="I4">
        <f>VLOOKUP($B4,'LCEF by Fuel Type'!$A$4:$R$16,'LCEF by Country'!I$1,FALSE)</f>
        <v/>
      </c>
      <c r="J4">
        <f>VLOOKUP($B4,'LCEF by Fuel Type'!$A$4:$R$16,'LCEF by Country'!J$1,FALSE)</f>
        <v/>
      </c>
      <c r="K4">
        <f>VLOOKUP($B4,'LCEF by Fuel Type'!$A$4:$R$16,'LCEF by Country'!K$1,FALSE)</f>
        <v/>
      </c>
      <c r="L4">
        <f>VLOOKUP($B4,'LCEF by Fuel Type'!$A$4:$R$16,'LCEF by Country'!L$1,FALSE)</f>
        <v/>
      </c>
      <c r="M4">
        <f>VLOOKUP($B4,'LCEF by Fuel Type'!$A$4:$R$16,'LCEF by Country'!M$1,FALSE)</f>
        <v/>
      </c>
      <c r="O4">
        <f>VLOOKUP($B4,'LCEF by Fuel Type'!$A$4:$R$16,'LCEF by Country'!O$1,FALSE)</f>
        <v/>
      </c>
      <c r="P4">
        <f>VLOOKUP($B4,'LCEF by Fuel Type'!$A$4:$R$16,'LCEF by Country'!P$1,FALSE)</f>
        <v/>
      </c>
      <c r="Q4">
        <f>VLOOKUP($B4,'LCEF by Fuel Type'!$A$4:$R$16,'LCEF by Country'!Q$1,FALSE)</f>
        <v/>
      </c>
      <c r="R4">
        <f>VLOOKUP($B4,'LCEF by Fuel Type'!$A$4:$R$16,'LCEF by Country'!R$1,FALSE)</f>
        <v/>
      </c>
      <c r="S4">
        <f>VLOOKUP($B4,'LCEF by Fuel Type'!$A$4:$R$16,'LCEF by Country'!S$1,FALSE)</f>
        <v/>
      </c>
      <c r="U4">
        <f>VLOOKUP($B4,'LCEF by Fuel Type'!$A$4:$R$16,'LCEF by Country'!U$1,FALSE)</f>
        <v/>
      </c>
      <c r="V4">
        <f>VLOOKUP($B4,'LCEF by Fuel Type'!$A$4:$R$16,'LCEF by Country'!V$1,FALSE)</f>
        <v/>
      </c>
      <c r="W4">
        <f>VLOOKUP($B4,'LCEF by Fuel Type'!$A$4:$R$16,'LCEF by Country'!W$1,FALSE)</f>
        <v/>
      </c>
      <c r="X4">
        <f>VLOOKUP($B4,'LCEF by Fuel Type'!$A$4:$R$16,'LCEF by Country'!X$1,FALSE)</f>
        <v/>
      </c>
      <c r="Y4">
        <f>VLOOKUP($B4,'LCEF by Fuel Type'!$A$4:$R$16,'LCEF by Country'!Y$1,FALSE)</f>
        <v/>
      </c>
    </row>
    <row r="5" spans="1:26">
      <c r="A5" t="s">
        <v>414</v>
      </c>
      <c r="B5">
        <f>VLOOKUP(A5,'LCEF by Fuel Type'!$T:$U,2,FALSE)</f>
        <v/>
      </c>
      <c r="C5">
        <f>VLOOKUP($B5,'LCEF by Fuel Type'!$A$4:$R$16,'LCEF by Country'!C$1,FALSE)</f>
        <v/>
      </c>
      <c r="D5">
        <f>VLOOKUP($B5,'LCEF by Fuel Type'!$A$4:$R$16,'LCEF by Country'!D$1,FALSE)</f>
        <v/>
      </c>
      <c r="E5">
        <f>VLOOKUP($B5,'LCEF by Fuel Type'!$A$4:$R$16,'LCEF by Country'!E$1,FALSE)</f>
        <v/>
      </c>
      <c r="F5">
        <f>VLOOKUP($B5,'LCEF by Fuel Type'!$A$4:$R$16,'LCEF by Country'!F$1,FALSE)</f>
        <v/>
      </c>
      <c r="G5">
        <f>VLOOKUP($B5,'LCEF by Fuel Type'!$A$4:$R$16,'LCEF by Country'!G$1,FALSE)</f>
        <v/>
      </c>
      <c r="I5">
        <f>VLOOKUP($B5,'LCEF by Fuel Type'!$A$4:$R$16,'LCEF by Country'!I$1,FALSE)</f>
        <v/>
      </c>
      <c r="J5">
        <f>VLOOKUP($B5,'LCEF by Fuel Type'!$A$4:$R$16,'LCEF by Country'!J$1,FALSE)</f>
        <v/>
      </c>
      <c r="K5">
        <f>VLOOKUP($B5,'LCEF by Fuel Type'!$A$4:$R$16,'LCEF by Country'!K$1,FALSE)</f>
        <v/>
      </c>
      <c r="L5">
        <f>VLOOKUP($B5,'LCEF by Fuel Type'!$A$4:$R$16,'LCEF by Country'!L$1,FALSE)</f>
        <v/>
      </c>
      <c r="M5">
        <f>VLOOKUP($B5,'LCEF by Fuel Type'!$A$4:$R$16,'LCEF by Country'!M$1,FALSE)</f>
        <v/>
      </c>
      <c r="O5">
        <f>VLOOKUP($B5,'LCEF by Fuel Type'!$A$4:$R$16,'LCEF by Country'!O$1,FALSE)</f>
        <v/>
      </c>
      <c r="P5">
        <f>VLOOKUP($B5,'LCEF by Fuel Type'!$A$4:$R$16,'LCEF by Country'!P$1,FALSE)</f>
        <v/>
      </c>
      <c r="Q5">
        <f>VLOOKUP($B5,'LCEF by Fuel Type'!$A$4:$R$16,'LCEF by Country'!Q$1,FALSE)</f>
        <v/>
      </c>
      <c r="R5">
        <f>VLOOKUP($B5,'LCEF by Fuel Type'!$A$4:$R$16,'LCEF by Country'!R$1,FALSE)</f>
        <v/>
      </c>
      <c r="S5">
        <f>VLOOKUP($B5,'LCEF by Fuel Type'!$A$4:$R$16,'LCEF by Country'!S$1,FALSE)</f>
        <v/>
      </c>
      <c r="U5">
        <f>VLOOKUP($B5,'LCEF by Fuel Type'!$A$4:$R$16,'LCEF by Country'!U$1,FALSE)</f>
        <v/>
      </c>
      <c r="V5">
        <f>VLOOKUP($B5,'LCEF by Fuel Type'!$A$4:$R$16,'LCEF by Country'!V$1,FALSE)</f>
        <v/>
      </c>
      <c r="W5">
        <f>VLOOKUP($B5,'LCEF by Fuel Type'!$A$4:$R$16,'LCEF by Country'!W$1,FALSE)</f>
        <v/>
      </c>
      <c r="X5">
        <f>VLOOKUP($B5,'LCEF by Fuel Type'!$A$4:$R$16,'LCEF by Country'!X$1,FALSE)</f>
        <v/>
      </c>
      <c r="Y5">
        <f>VLOOKUP($B5,'LCEF by Fuel Type'!$A$4:$R$16,'LCEF by Country'!Y$1,FALSE)</f>
        <v/>
      </c>
    </row>
    <row r="6" spans="1:26">
      <c r="A6" t="s">
        <v>323</v>
      </c>
      <c r="B6">
        <f>VLOOKUP(A6,'LCEF by Fuel Type'!$T:$U,2,FALSE)</f>
        <v/>
      </c>
      <c r="C6">
        <f>VLOOKUP($B6,'LCEF by Fuel Type'!$A$4:$R$16,'LCEF by Country'!C$1,FALSE)</f>
        <v/>
      </c>
      <c r="D6">
        <f>VLOOKUP($B6,'LCEF by Fuel Type'!$A$4:$R$16,'LCEF by Country'!D$1,FALSE)</f>
        <v/>
      </c>
      <c r="E6">
        <f>VLOOKUP($B6,'LCEF by Fuel Type'!$A$4:$R$16,'LCEF by Country'!E$1,FALSE)</f>
        <v/>
      </c>
      <c r="F6">
        <f>VLOOKUP($B6,'LCEF by Fuel Type'!$A$4:$R$16,'LCEF by Country'!F$1,FALSE)</f>
        <v/>
      </c>
      <c r="G6">
        <f>VLOOKUP($B6,'LCEF by Fuel Type'!$A$4:$R$16,'LCEF by Country'!G$1,FALSE)</f>
        <v/>
      </c>
      <c r="I6">
        <f>VLOOKUP($B6,'LCEF by Fuel Type'!$A$4:$R$16,'LCEF by Country'!I$1,FALSE)</f>
        <v/>
      </c>
      <c r="J6">
        <f>VLOOKUP($B6,'LCEF by Fuel Type'!$A$4:$R$16,'LCEF by Country'!J$1,FALSE)</f>
        <v/>
      </c>
      <c r="K6">
        <f>VLOOKUP($B6,'LCEF by Fuel Type'!$A$4:$R$16,'LCEF by Country'!K$1,FALSE)</f>
        <v/>
      </c>
      <c r="L6">
        <f>VLOOKUP($B6,'LCEF by Fuel Type'!$A$4:$R$16,'LCEF by Country'!L$1,FALSE)</f>
        <v/>
      </c>
      <c r="M6">
        <f>VLOOKUP($B6,'LCEF by Fuel Type'!$A$4:$R$16,'LCEF by Country'!M$1,FALSE)</f>
        <v/>
      </c>
      <c r="O6">
        <f>VLOOKUP($B6,'LCEF by Fuel Type'!$A$4:$R$16,'LCEF by Country'!O$1,FALSE)</f>
        <v/>
      </c>
      <c r="P6">
        <f>VLOOKUP($B6,'LCEF by Fuel Type'!$A$4:$R$16,'LCEF by Country'!P$1,FALSE)</f>
        <v/>
      </c>
      <c r="Q6">
        <f>VLOOKUP($B6,'LCEF by Fuel Type'!$A$4:$R$16,'LCEF by Country'!Q$1,FALSE)</f>
        <v/>
      </c>
      <c r="R6">
        <f>VLOOKUP($B6,'LCEF by Fuel Type'!$A$4:$R$16,'LCEF by Country'!R$1,FALSE)</f>
        <v/>
      </c>
      <c r="S6">
        <f>VLOOKUP($B6,'LCEF by Fuel Type'!$A$4:$R$16,'LCEF by Country'!S$1,FALSE)</f>
        <v/>
      </c>
      <c r="U6">
        <f>VLOOKUP($B6,'LCEF by Fuel Type'!$A$4:$R$16,'LCEF by Country'!U$1,FALSE)</f>
        <v/>
      </c>
      <c r="V6">
        <f>VLOOKUP($B6,'LCEF by Fuel Type'!$A$4:$R$16,'LCEF by Country'!V$1,FALSE)</f>
        <v/>
      </c>
      <c r="W6">
        <f>VLOOKUP($B6,'LCEF by Fuel Type'!$A$4:$R$16,'LCEF by Country'!W$1,FALSE)</f>
        <v/>
      </c>
      <c r="X6">
        <f>VLOOKUP($B6,'LCEF by Fuel Type'!$A$4:$R$16,'LCEF by Country'!X$1,FALSE)</f>
        <v/>
      </c>
      <c r="Y6">
        <f>VLOOKUP($B6,'LCEF by Fuel Type'!$A$4:$R$16,'LCEF by Country'!Y$1,FALSE)</f>
        <v/>
      </c>
    </row>
    <row r="7" spans="1:26">
      <c r="A7" t="s">
        <v>291</v>
      </c>
      <c r="B7">
        <f>VLOOKUP(A7,'LCEF by Fuel Type'!$T:$U,2,FALSE)</f>
        <v/>
      </c>
      <c r="C7">
        <f>VLOOKUP($B7,'LCEF by Fuel Type'!$A$4:$R$16,'LCEF by Country'!C$1,FALSE)</f>
        <v/>
      </c>
      <c r="D7">
        <f>VLOOKUP($B7,'LCEF by Fuel Type'!$A$4:$R$16,'LCEF by Country'!D$1,FALSE)</f>
        <v/>
      </c>
      <c r="E7">
        <f>VLOOKUP($B7,'LCEF by Fuel Type'!$A$4:$R$16,'LCEF by Country'!E$1,FALSE)</f>
        <v/>
      </c>
      <c r="F7">
        <f>VLOOKUP($B7,'LCEF by Fuel Type'!$A$4:$R$16,'LCEF by Country'!F$1,FALSE)</f>
        <v/>
      </c>
      <c r="G7">
        <f>VLOOKUP($B7,'LCEF by Fuel Type'!$A$4:$R$16,'LCEF by Country'!G$1,FALSE)</f>
        <v/>
      </c>
      <c r="I7">
        <f>VLOOKUP($B7,'LCEF by Fuel Type'!$A$4:$R$16,'LCEF by Country'!I$1,FALSE)</f>
        <v/>
      </c>
      <c r="J7">
        <f>VLOOKUP($B7,'LCEF by Fuel Type'!$A$4:$R$16,'LCEF by Country'!J$1,FALSE)</f>
        <v/>
      </c>
      <c r="K7">
        <f>VLOOKUP($B7,'LCEF by Fuel Type'!$A$4:$R$16,'LCEF by Country'!K$1,FALSE)</f>
        <v/>
      </c>
      <c r="L7">
        <f>VLOOKUP($B7,'LCEF by Fuel Type'!$A$4:$R$16,'LCEF by Country'!L$1,FALSE)</f>
        <v/>
      </c>
      <c r="M7">
        <f>VLOOKUP($B7,'LCEF by Fuel Type'!$A$4:$R$16,'LCEF by Country'!M$1,FALSE)</f>
        <v/>
      </c>
      <c r="O7">
        <f>VLOOKUP($B7,'LCEF by Fuel Type'!$A$4:$R$16,'LCEF by Country'!O$1,FALSE)</f>
        <v/>
      </c>
      <c r="P7">
        <f>VLOOKUP($B7,'LCEF by Fuel Type'!$A$4:$R$16,'LCEF by Country'!P$1,FALSE)</f>
        <v/>
      </c>
      <c r="Q7">
        <f>VLOOKUP($B7,'LCEF by Fuel Type'!$A$4:$R$16,'LCEF by Country'!Q$1,FALSE)</f>
        <v/>
      </c>
      <c r="R7">
        <f>VLOOKUP($B7,'LCEF by Fuel Type'!$A$4:$R$16,'LCEF by Country'!R$1,FALSE)</f>
        <v/>
      </c>
      <c r="S7">
        <f>VLOOKUP($B7,'LCEF by Fuel Type'!$A$4:$R$16,'LCEF by Country'!S$1,FALSE)</f>
        <v/>
      </c>
      <c r="U7">
        <f>VLOOKUP($B7,'LCEF by Fuel Type'!$A$4:$R$16,'LCEF by Country'!U$1,FALSE)</f>
        <v/>
      </c>
      <c r="V7">
        <f>VLOOKUP($B7,'LCEF by Fuel Type'!$A$4:$R$16,'LCEF by Country'!V$1,FALSE)</f>
        <v/>
      </c>
      <c r="W7">
        <f>VLOOKUP($B7,'LCEF by Fuel Type'!$A$4:$R$16,'LCEF by Country'!W$1,FALSE)</f>
        <v/>
      </c>
      <c r="X7">
        <f>VLOOKUP($B7,'LCEF by Fuel Type'!$A$4:$R$16,'LCEF by Country'!X$1,FALSE)</f>
        <v/>
      </c>
      <c r="Y7">
        <f>VLOOKUP($B7,'LCEF by Fuel Type'!$A$4:$R$16,'LCEF by Country'!Y$1,FALSE)</f>
        <v/>
      </c>
    </row>
    <row r="8" spans="1:26">
      <c r="A8" t="s">
        <v>280</v>
      </c>
      <c r="B8">
        <f>VLOOKUP(A8,'LCEF by Fuel Type'!$T:$U,2,FALSE)</f>
        <v/>
      </c>
      <c r="C8">
        <f>VLOOKUP($B8,'LCEF by Fuel Type'!$A$4:$R$16,'LCEF by Country'!C$1,FALSE)</f>
        <v/>
      </c>
      <c r="D8">
        <f>VLOOKUP($B8,'LCEF by Fuel Type'!$A$4:$R$16,'LCEF by Country'!D$1,FALSE)</f>
        <v/>
      </c>
      <c r="E8">
        <f>VLOOKUP($B8,'LCEF by Fuel Type'!$A$4:$R$16,'LCEF by Country'!E$1,FALSE)</f>
        <v/>
      </c>
      <c r="F8">
        <f>VLOOKUP($B8,'LCEF by Fuel Type'!$A$4:$R$16,'LCEF by Country'!F$1,FALSE)</f>
        <v/>
      </c>
      <c r="G8">
        <f>VLOOKUP($B8,'LCEF by Fuel Type'!$A$4:$R$16,'LCEF by Country'!G$1,FALSE)</f>
        <v/>
      </c>
      <c r="I8">
        <f>VLOOKUP($B8,'LCEF by Fuel Type'!$A$4:$R$16,'LCEF by Country'!I$1,FALSE)</f>
        <v/>
      </c>
      <c r="J8">
        <f>VLOOKUP($B8,'LCEF by Fuel Type'!$A$4:$R$16,'LCEF by Country'!J$1,FALSE)</f>
        <v/>
      </c>
      <c r="K8">
        <f>VLOOKUP($B8,'LCEF by Fuel Type'!$A$4:$R$16,'LCEF by Country'!K$1,FALSE)</f>
        <v/>
      </c>
      <c r="L8">
        <f>VLOOKUP($B8,'LCEF by Fuel Type'!$A$4:$R$16,'LCEF by Country'!L$1,FALSE)</f>
        <v/>
      </c>
      <c r="M8">
        <f>VLOOKUP($B8,'LCEF by Fuel Type'!$A$4:$R$16,'LCEF by Country'!M$1,FALSE)</f>
        <v/>
      </c>
      <c r="O8">
        <f>VLOOKUP($B8,'LCEF by Fuel Type'!$A$4:$R$16,'LCEF by Country'!O$1,FALSE)</f>
        <v/>
      </c>
      <c r="P8">
        <f>VLOOKUP($B8,'LCEF by Fuel Type'!$A$4:$R$16,'LCEF by Country'!P$1,FALSE)</f>
        <v/>
      </c>
      <c r="Q8">
        <f>VLOOKUP($B8,'LCEF by Fuel Type'!$A$4:$R$16,'LCEF by Country'!Q$1,FALSE)</f>
        <v/>
      </c>
      <c r="R8">
        <f>VLOOKUP($B8,'LCEF by Fuel Type'!$A$4:$R$16,'LCEF by Country'!R$1,FALSE)</f>
        <v/>
      </c>
      <c r="S8">
        <f>VLOOKUP($B8,'LCEF by Fuel Type'!$A$4:$R$16,'LCEF by Country'!S$1,FALSE)</f>
        <v/>
      </c>
      <c r="U8">
        <f>VLOOKUP($B8,'LCEF by Fuel Type'!$A$4:$R$16,'LCEF by Country'!U$1,FALSE)</f>
        <v/>
      </c>
      <c r="V8">
        <f>VLOOKUP($B8,'LCEF by Fuel Type'!$A$4:$R$16,'LCEF by Country'!V$1,FALSE)</f>
        <v/>
      </c>
      <c r="W8">
        <f>VLOOKUP($B8,'LCEF by Fuel Type'!$A$4:$R$16,'LCEF by Country'!W$1,FALSE)</f>
        <v/>
      </c>
      <c r="X8">
        <f>VLOOKUP($B8,'LCEF by Fuel Type'!$A$4:$R$16,'LCEF by Country'!X$1,FALSE)</f>
        <v/>
      </c>
      <c r="Y8">
        <f>VLOOKUP($B8,'LCEF by Fuel Type'!$A$4:$R$16,'LCEF by Country'!Y$1,FALSE)</f>
        <v/>
      </c>
    </row>
    <row r="9" spans="1:26">
      <c r="A9" t="s">
        <v>311</v>
      </c>
      <c r="B9">
        <f>VLOOKUP(A9,'LCEF by Fuel Type'!$T:$U,2,FALSE)</f>
        <v/>
      </c>
      <c r="C9">
        <f>VLOOKUP($B9,'LCEF by Fuel Type'!$A$4:$R$16,'LCEF by Country'!C$1,FALSE)</f>
        <v/>
      </c>
      <c r="D9">
        <f>VLOOKUP($B9,'LCEF by Fuel Type'!$A$4:$R$16,'LCEF by Country'!D$1,FALSE)</f>
        <v/>
      </c>
      <c r="E9">
        <f>VLOOKUP($B9,'LCEF by Fuel Type'!$A$4:$R$16,'LCEF by Country'!E$1,FALSE)</f>
        <v/>
      </c>
      <c r="F9">
        <f>VLOOKUP($B9,'LCEF by Fuel Type'!$A$4:$R$16,'LCEF by Country'!F$1,FALSE)</f>
        <v/>
      </c>
      <c r="G9">
        <f>VLOOKUP($B9,'LCEF by Fuel Type'!$A$4:$R$16,'LCEF by Country'!G$1,FALSE)</f>
        <v/>
      </c>
      <c r="I9">
        <f>VLOOKUP($B9,'LCEF by Fuel Type'!$A$4:$R$16,'LCEF by Country'!I$1,FALSE)</f>
        <v/>
      </c>
      <c r="J9">
        <f>VLOOKUP($B9,'LCEF by Fuel Type'!$A$4:$R$16,'LCEF by Country'!J$1,FALSE)</f>
        <v/>
      </c>
      <c r="K9">
        <f>VLOOKUP($B9,'LCEF by Fuel Type'!$A$4:$R$16,'LCEF by Country'!K$1,FALSE)</f>
        <v/>
      </c>
      <c r="L9">
        <f>VLOOKUP($B9,'LCEF by Fuel Type'!$A$4:$R$16,'LCEF by Country'!L$1,FALSE)</f>
        <v/>
      </c>
      <c r="M9">
        <f>VLOOKUP($B9,'LCEF by Fuel Type'!$A$4:$R$16,'LCEF by Country'!M$1,FALSE)</f>
        <v/>
      </c>
      <c r="O9">
        <f>VLOOKUP($B9,'LCEF by Fuel Type'!$A$4:$R$16,'LCEF by Country'!O$1,FALSE)</f>
        <v/>
      </c>
      <c r="P9">
        <f>VLOOKUP($B9,'LCEF by Fuel Type'!$A$4:$R$16,'LCEF by Country'!P$1,FALSE)</f>
        <v/>
      </c>
      <c r="Q9">
        <f>VLOOKUP($B9,'LCEF by Fuel Type'!$A$4:$R$16,'LCEF by Country'!Q$1,FALSE)</f>
        <v/>
      </c>
      <c r="R9">
        <f>VLOOKUP($B9,'LCEF by Fuel Type'!$A$4:$R$16,'LCEF by Country'!R$1,FALSE)</f>
        <v/>
      </c>
      <c r="S9">
        <f>VLOOKUP($B9,'LCEF by Fuel Type'!$A$4:$R$16,'LCEF by Country'!S$1,FALSE)</f>
        <v/>
      </c>
      <c r="U9">
        <f>VLOOKUP($B9,'LCEF by Fuel Type'!$A$4:$R$16,'LCEF by Country'!U$1,FALSE)</f>
        <v/>
      </c>
      <c r="V9">
        <f>VLOOKUP($B9,'LCEF by Fuel Type'!$A$4:$R$16,'LCEF by Country'!V$1,FALSE)</f>
        <v/>
      </c>
      <c r="W9">
        <f>VLOOKUP($B9,'LCEF by Fuel Type'!$A$4:$R$16,'LCEF by Country'!W$1,FALSE)</f>
        <v/>
      </c>
      <c r="X9">
        <f>VLOOKUP($B9,'LCEF by Fuel Type'!$A$4:$R$16,'LCEF by Country'!X$1,FALSE)</f>
        <v/>
      </c>
      <c r="Y9">
        <f>VLOOKUP($B9,'LCEF by Fuel Type'!$A$4:$R$16,'LCEF by Country'!Y$1,FALSE)</f>
        <v/>
      </c>
    </row>
    <row r="10" spans="1:26">
      <c r="A10" t="s">
        <v>349</v>
      </c>
      <c r="B10">
        <f>VLOOKUP(A10,'LCEF by Fuel Type'!$T:$U,2,FALSE)</f>
        <v/>
      </c>
      <c r="C10">
        <f>VLOOKUP($B10,'LCEF by Fuel Type'!$A$4:$R$16,'LCEF by Country'!C$1,FALSE)</f>
        <v/>
      </c>
      <c r="D10">
        <f>VLOOKUP($B10,'LCEF by Fuel Type'!$A$4:$R$16,'LCEF by Country'!D$1,FALSE)</f>
        <v/>
      </c>
      <c r="E10">
        <f>VLOOKUP($B10,'LCEF by Fuel Type'!$A$4:$R$16,'LCEF by Country'!E$1,FALSE)</f>
        <v/>
      </c>
      <c r="F10">
        <f>VLOOKUP($B10,'LCEF by Fuel Type'!$A$4:$R$16,'LCEF by Country'!F$1,FALSE)</f>
        <v/>
      </c>
      <c r="G10">
        <f>VLOOKUP($B10,'LCEF by Fuel Type'!$A$4:$R$16,'LCEF by Country'!G$1,FALSE)</f>
        <v/>
      </c>
      <c r="I10">
        <f>VLOOKUP($B10,'LCEF by Fuel Type'!$A$4:$R$16,'LCEF by Country'!I$1,FALSE)</f>
        <v/>
      </c>
      <c r="J10">
        <f>VLOOKUP($B10,'LCEF by Fuel Type'!$A$4:$R$16,'LCEF by Country'!J$1,FALSE)</f>
        <v/>
      </c>
      <c r="K10">
        <f>VLOOKUP($B10,'LCEF by Fuel Type'!$A$4:$R$16,'LCEF by Country'!K$1,FALSE)</f>
        <v/>
      </c>
      <c r="L10">
        <f>VLOOKUP($B10,'LCEF by Fuel Type'!$A$4:$R$16,'LCEF by Country'!L$1,FALSE)</f>
        <v/>
      </c>
      <c r="M10">
        <f>VLOOKUP($B10,'LCEF by Fuel Type'!$A$4:$R$16,'LCEF by Country'!M$1,FALSE)</f>
        <v/>
      </c>
      <c r="O10">
        <f>VLOOKUP($B10,'LCEF by Fuel Type'!$A$4:$R$16,'LCEF by Country'!O$1,FALSE)</f>
        <v/>
      </c>
      <c r="P10">
        <f>VLOOKUP($B10,'LCEF by Fuel Type'!$A$4:$R$16,'LCEF by Country'!P$1,FALSE)</f>
        <v/>
      </c>
      <c r="Q10">
        <f>VLOOKUP($B10,'LCEF by Fuel Type'!$A$4:$R$16,'LCEF by Country'!Q$1,FALSE)</f>
        <v/>
      </c>
      <c r="R10">
        <f>VLOOKUP($B10,'LCEF by Fuel Type'!$A$4:$R$16,'LCEF by Country'!R$1,FALSE)</f>
        <v/>
      </c>
      <c r="S10">
        <f>VLOOKUP($B10,'LCEF by Fuel Type'!$A$4:$R$16,'LCEF by Country'!S$1,FALSE)</f>
        <v/>
      </c>
      <c r="U10">
        <f>VLOOKUP($B10,'LCEF by Fuel Type'!$A$4:$R$16,'LCEF by Country'!U$1,FALSE)</f>
        <v/>
      </c>
      <c r="V10">
        <f>VLOOKUP($B10,'LCEF by Fuel Type'!$A$4:$R$16,'LCEF by Country'!V$1,FALSE)</f>
        <v/>
      </c>
      <c r="W10">
        <f>VLOOKUP($B10,'LCEF by Fuel Type'!$A$4:$R$16,'LCEF by Country'!W$1,FALSE)</f>
        <v/>
      </c>
      <c r="X10">
        <f>VLOOKUP($B10,'LCEF by Fuel Type'!$A$4:$R$16,'LCEF by Country'!X$1,FALSE)</f>
        <v/>
      </c>
      <c r="Y10">
        <f>VLOOKUP($B10,'LCEF by Fuel Type'!$A$4:$R$16,'LCEF by Country'!Y$1,FALSE)</f>
        <v/>
      </c>
    </row>
    <row r="11" spans="1:26">
      <c r="A11" t="s">
        <v>399</v>
      </c>
      <c r="B11">
        <f>VLOOKUP(A11,'LCEF by Fuel Type'!$T:$U,2,FALSE)</f>
        <v/>
      </c>
      <c r="C11">
        <f>VLOOKUP($B11,'LCEF by Fuel Type'!$A$4:$R$16,'LCEF by Country'!C$1,FALSE)</f>
        <v/>
      </c>
      <c r="D11">
        <f>VLOOKUP($B11,'LCEF by Fuel Type'!$A$4:$R$16,'LCEF by Country'!D$1,FALSE)</f>
        <v/>
      </c>
      <c r="E11">
        <f>VLOOKUP($B11,'LCEF by Fuel Type'!$A$4:$R$16,'LCEF by Country'!E$1,FALSE)</f>
        <v/>
      </c>
      <c r="F11">
        <f>VLOOKUP($B11,'LCEF by Fuel Type'!$A$4:$R$16,'LCEF by Country'!F$1,FALSE)</f>
        <v/>
      </c>
      <c r="G11">
        <f>VLOOKUP($B11,'LCEF by Fuel Type'!$A$4:$R$16,'LCEF by Country'!G$1,FALSE)</f>
        <v/>
      </c>
      <c r="I11">
        <f>VLOOKUP($B11,'LCEF by Fuel Type'!$A$4:$R$16,'LCEF by Country'!I$1,FALSE)</f>
        <v/>
      </c>
      <c r="J11">
        <f>VLOOKUP($B11,'LCEF by Fuel Type'!$A$4:$R$16,'LCEF by Country'!J$1,FALSE)</f>
        <v/>
      </c>
      <c r="K11">
        <f>VLOOKUP($B11,'LCEF by Fuel Type'!$A$4:$R$16,'LCEF by Country'!K$1,FALSE)</f>
        <v/>
      </c>
      <c r="L11">
        <f>VLOOKUP($B11,'LCEF by Fuel Type'!$A$4:$R$16,'LCEF by Country'!L$1,FALSE)</f>
        <v/>
      </c>
      <c r="M11">
        <f>VLOOKUP($B11,'LCEF by Fuel Type'!$A$4:$R$16,'LCEF by Country'!M$1,FALSE)</f>
        <v/>
      </c>
      <c r="O11">
        <f>VLOOKUP($B11,'LCEF by Fuel Type'!$A$4:$R$16,'LCEF by Country'!O$1,FALSE)</f>
        <v/>
      </c>
      <c r="P11">
        <f>VLOOKUP($B11,'LCEF by Fuel Type'!$A$4:$R$16,'LCEF by Country'!P$1,FALSE)</f>
        <v/>
      </c>
      <c r="Q11">
        <f>VLOOKUP($B11,'LCEF by Fuel Type'!$A$4:$R$16,'LCEF by Country'!Q$1,FALSE)</f>
        <v/>
      </c>
      <c r="R11">
        <f>VLOOKUP($B11,'LCEF by Fuel Type'!$A$4:$R$16,'LCEF by Country'!R$1,FALSE)</f>
        <v/>
      </c>
      <c r="S11">
        <f>VLOOKUP($B11,'LCEF by Fuel Type'!$A$4:$R$16,'LCEF by Country'!S$1,FALSE)</f>
        <v/>
      </c>
      <c r="U11">
        <f>VLOOKUP($B11,'LCEF by Fuel Type'!$A$4:$R$16,'LCEF by Country'!U$1,FALSE)</f>
        <v/>
      </c>
      <c r="V11">
        <f>VLOOKUP($B11,'LCEF by Fuel Type'!$A$4:$R$16,'LCEF by Country'!V$1,FALSE)</f>
        <v/>
      </c>
      <c r="W11">
        <f>VLOOKUP($B11,'LCEF by Fuel Type'!$A$4:$R$16,'LCEF by Country'!W$1,FALSE)</f>
        <v/>
      </c>
      <c r="X11">
        <f>VLOOKUP($B11,'LCEF by Fuel Type'!$A$4:$R$16,'LCEF by Country'!X$1,FALSE)</f>
        <v/>
      </c>
      <c r="Y11">
        <f>VLOOKUP($B11,'LCEF by Fuel Type'!$A$4:$R$16,'LCEF by Country'!Y$1,FALSE)</f>
        <v/>
      </c>
    </row>
    <row r="12" spans="1:26">
      <c r="A12" t="s">
        <v>288</v>
      </c>
      <c r="B12">
        <f>VLOOKUP(A12,'LCEF by Fuel Type'!$T:$U,2,FALSE)</f>
        <v/>
      </c>
      <c r="C12">
        <f>VLOOKUP($B12,'LCEF by Fuel Type'!$A$4:$R$16,'LCEF by Country'!C$1,FALSE)</f>
        <v/>
      </c>
      <c r="D12">
        <f>VLOOKUP($B12,'LCEF by Fuel Type'!$A$4:$R$16,'LCEF by Country'!D$1,FALSE)</f>
        <v/>
      </c>
      <c r="E12">
        <f>VLOOKUP($B12,'LCEF by Fuel Type'!$A$4:$R$16,'LCEF by Country'!E$1,FALSE)</f>
        <v/>
      </c>
      <c r="F12">
        <f>VLOOKUP($B12,'LCEF by Fuel Type'!$A$4:$R$16,'LCEF by Country'!F$1,FALSE)</f>
        <v/>
      </c>
      <c r="G12">
        <f>VLOOKUP($B12,'LCEF by Fuel Type'!$A$4:$R$16,'LCEF by Country'!G$1,FALSE)</f>
        <v/>
      </c>
      <c r="I12">
        <f>VLOOKUP($B12,'LCEF by Fuel Type'!$A$4:$R$16,'LCEF by Country'!I$1,FALSE)</f>
        <v/>
      </c>
      <c r="J12">
        <f>VLOOKUP($B12,'LCEF by Fuel Type'!$A$4:$R$16,'LCEF by Country'!J$1,FALSE)</f>
        <v/>
      </c>
      <c r="K12">
        <f>VLOOKUP($B12,'LCEF by Fuel Type'!$A$4:$R$16,'LCEF by Country'!K$1,FALSE)</f>
        <v/>
      </c>
      <c r="L12">
        <f>VLOOKUP($B12,'LCEF by Fuel Type'!$A$4:$R$16,'LCEF by Country'!L$1,FALSE)</f>
        <v/>
      </c>
      <c r="M12">
        <f>VLOOKUP($B12,'LCEF by Fuel Type'!$A$4:$R$16,'LCEF by Country'!M$1,FALSE)</f>
        <v/>
      </c>
      <c r="O12">
        <f>VLOOKUP($B12,'LCEF by Fuel Type'!$A$4:$R$16,'LCEF by Country'!O$1,FALSE)</f>
        <v/>
      </c>
      <c r="P12">
        <f>VLOOKUP($B12,'LCEF by Fuel Type'!$A$4:$R$16,'LCEF by Country'!P$1,FALSE)</f>
        <v/>
      </c>
      <c r="Q12">
        <f>VLOOKUP($B12,'LCEF by Fuel Type'!$A$4:$R$16,'LCEF by Country'!Q$1,FALSE)</f>
        <v/>
      </c>
      <c r="R12">
        <f>VLOOKUP($B12,'LCEF by Fuel Type'!$A$4:$R$16,'LCEF by Country'!R$1,FALSE)</f>
        <v/>
      </c>
      <c r="S12">
        <f>VLOOKUP($B12,'LCEF by Fuel Type'!$A$4:$R$16,'LCEF by Country'!S$1,FALSE)</f>
        <v/>
      </c>
      <c r="U12">
        <f>VLOOKUP($B12,'LCEF by Fuel Type'!$A$4:$R$16,'LCEF by Country'!U$1,FALSE)</f>
        <v/>
      </c>
      <c r="V12">
        <f>VLOOKUP($B12,'LCEF by Fuel Type'!$A$4:$R$16,'LCEF by Country'!V$1,FALSE)</f>
        <v/>
      </c>
      <c r="W12">
        <f>VLOOKUP($B12,'LCEF by Fuel Type'!$A$4:$R$16,'LCEF by Country'!W$1,FALSE)</f>
        <v/>
      </c>
      <c r="X12">
        <f>VLOOKUP($B12,'LCEF by Fuel Type'!$A$4:$R$16,'LCEF by Country'!X$1,FALSE)</f>
        <v/>
      </c>
      <c r="Y12">
        <f>VLOOKUP($B12,'LCEF by Fuel Type'!$A$4:$R$16,'LCEF by Country'!Y$1,FALSE)</f>
        <v/>
      </c>
    </row>
    <row r="13" spans="1:26">
      <c r="A13" t="s">
        <v>272</v>
      </c>
      <c r="B13">
        <f>VLOOKUP(A13,'LCEF by Fuel Type'!$T:$U,2,FALSE)</f>
        <v/>
      </c>
      <c r="C13">
        <f>VLOOKUP($B13,'LCEF by Fuel Type'!$A$4:$R$16,'LCEF by Country'!C$1,FALSE)</f>
        <v/>
      </c>
      <c r="D13">
        <f>VLOOKUP($B13,'LCEF by Fuel Type'!$A$4:$R$16,'LCEF by Country'!D$1,FALSE)</f>
        <v/>
      </c>
      <c r="E13">
        <f>VLOOKUP($B13,'LCEF by Fuel Type'!$A$4:$R$16,'LCEF by Country'!E$1,FALSE)</f>
        <v/>
      </c>
      <c r="F13">
        <f>VLOOKUP($B13,'LCEF by Fuel Type'!$A$4:$R$16,'LCEF by Country'!F$1,FALSE)</f>
        <v/>
      </c>
      <c r="G13">
        <f>VLOOKUP($B13,'LCEF by Fuel Type'!$A$4:$R$16,'LCEF by Country'!G$1,FALSE)</f>
        <v/>
      </c>
      <c r="I13">
        <f>VLOOKUP($B13,'LCEF by Fuel Type'!$A$4:$R$16,'LCEF by Country'!I$1,FALSE)</f>
        <v/>
      </c>
      <c r="J13">
        <f>VLOOKUP($B13,'LCEF by Fuel Type'!$A$4:$R$16,'LCEF by Country'!J$1,FALSE)</f>
        <v/>
      </c>
      <c r="K13">
        <f>VLOOKUP($B13,'LCEF by Fuel Type'!$A$4:$R$16,'LCEF by Country'!K$1,FALSE)</f>
        <v/>
      </c>
      <c r="L13">
        <f>VLOOKUP($B13,'LCEF by Fuel Type'!$A$4:$R$16,'LCEF by Country'!L$1,FALSE)</f>
        <v/>
      </c>
      <c r="M13">
        <f>VLOOKUP($B13,'LCEF by Fuel Type'!$A$4:$R$16,'LCEF by Country'!M$1,FALSE)</f>
        <v/>
      </c>
      <c r="O13">
        <f>VLOOKUP($B13,'LCEF by Fuel Type'!$A$4:$R$16,'LCEF by Country'!O$1,FALSE)</f>
        <v/>
      </c>
      <c r="P13">
        <f>VLOOKUP($B13,'LCEF by Fuel Type'!$A$4:$R$16,'LCEF by Country'!P$1,FALSE)</f>
        <v/>
      </c>
      <c r="Q13">
        <f>VLOOKUP($B13,'LCEF by Fuel Type'!$A$4:$R$16,'LCEF by Country'!Q$1,FALSE)</f>
        <v/>
      </c>
      <c r="R13">
        <f>VLOOKUP($B13,'LCEF by Fuel Type'!$A$4:$R$16,'LCEF by Country'!R$1,FALSE)</f>
        <v/>
      </c>
      <c r="S13">
        <f>VLOOKUP($B13,'LCEF by Fuel Type'!$A$4:$R$16,'LCEF by Country'!S$1,FALSE)</f>
        <v/>
      </c>
      <c r="U13">
        <f>VLOOKUP($B13,'LCEF by Fuel Type'!$A$4:$R$16,'LCEF by Country'!U$1,FALSE)</f>
        <v/>
      </c>
      <c r="V13">
        <f>VLOOKUP($B13,'LCEF by Fuel Type'!$A$4:$R$16,'LCEF by Country'!V$1,FALSE)</f>
        <v/>
      </c>
      <c r="W13">
        <f>VLOOKUP($B13,'LCEF by Fuel Type'!$A$4:$R$16,'LCEF by Country'!W$1,FALSE)</f>
        <v/>
      </c>
      <c r="X13">
        <f>VLOOKUP($B13,'LCEF by Fuel Type'!$A$4:$R$16,'LCEF by Country'!X$1,FALSE)</f>
        <v/>
      </c>
      <c r="Y13">
        <f>VLOOKUP($B13,'LCEF by Fuel Type'!$A$4:$R$16,'LCEF by Country'!Y$1,FALSE)</f>
        <v/>
      </c>
    </row>
    <row r="14" spans="1:26">
      <c r="A14" t="s">
        <v>415</v>
      </c>
      <c r="B14">
        <f>VLOOKUP(A14,'LCEF by Fuel Type'!$T:$U,2,FALSE)</f>
        <v/>
      </c>
      <c r="C14">
        <f>VLOOKUP($B14,'LCEF by Fuel Type'!$A$4:$R$16,'LCEF by Country'!C$1,FALSE)</f>
        <v/>
      </c>
      <c r="D14">
        <f>VLOOKUP($B14,'LCEF by Fuel Type'!$A$4:$R$16,'LCEF by Country'!D$1,FALSE)</f>
        <v/>
      </c>
      <c r="E14">
        <f>VLOOKUP($B14,'LCEF by Fuel Type'!$A$4:$R$16,'LCEF by Country'!E$1,FALSE)</f>
        <v/>
      </c>
      <c r="F14">
        <f>VLOOKUP($B14,'LCEF by Fuel Type'!$A$4:$R$16,'LCEF by Country'!F$1,FALSE)</f>
        <v/>
      </c>
      <c r="G14">
        <f>VLOOKUP($B14,'LCEF by Fuel Type'!$A$4:$R$16,'LCEF by Country'!G$1,FALSE)</f>
        <v/>
      </c>
      <c r="I14">
        <f>VLOOKUP($B14,'LCEF by Fuel Type'!$A$4:$R$16,'LCEF by Country'!I$1,FALSE)</f>
        <v/>
      </c>
      <c r="J14">
        <f>VLOOKUP($B14,'LCEF by Fuel Type'!$A$4:$R$16,'LCEF by Country'!J$1,FALSE)</f>
        <v/>
      </c>
      <c r="K14">
        <f>VLOOKUP($B14,'LCEF by Fuel Type'!$A$4:$R$16,'LCEF by Country'!K$1,FALSE)</f>
        <v/>
      </c>
      <c r="L14">
        <f>VLOOKUP($B14,'LCEF by Fuel Type'!$A$4:$R$16,'LCEF by Country'!L$1,FALSE)</f>
        <v/>
      </c>
      <c r="M14">
        <f>VLOOKUP($B14,'LCEF by Fuel Type'!$A$4:$R$16,'LCEF by Country'!M$1,FALSE)</f>
        <v/>
      </c>
      <c r="O14">
        <f>VLOOKUP($B14,'LCEF by Fuel Type'!$A$4:$R$16,'LCEF by Country'!O$1,FALSE)</f>
        <v/>
      </c>
      <c r="P14">
        <f>VLOOKUP($B14,'LCEF by Fuel Type'!$A$4:$R$16,'LCEF by Country'!P$1,FALSE)</f>
        <v/>
      </c>
      <c r="Q14">
        <f>VLOOKUP($B14,'LCEF by Fuel Type'!$A$4:$R$16,'LCEF by Country'!Q$1,FALSE)</f>
        <v/>
      </c>
      <c r="R14">
        <f>VLOOKUP($B14,'LCEF by Fuel Type'!$A$4:$R$16,'LCEF by Country'!R$1,FALSE)</f>
        <v/>
      </c>
      <c r="S14">
        <f>VLOOKUP($B14,'LCEF by Fuel Type'!$A$4:$R$16,'LCEF by Country'!S$1,FALSE)</f>
        <v/>
      </c>
      <c r="U14">
        <f>VLOOKUP($B14,'LCEF by Fuel Type'!$A$4:$R$16,'LCEF by Country'!U$1,FALSE)</f>
        <v/>
      </c>
      <c r="V14">
        <f>VLOOKUP($B14,'LCEF by Fuel Type'!$A$4:$R$16,'LCEF by Country'!V$1,FALSE)</f>
        <v/>
      </c>
      <c r="W14">
        <f>VLOOKUP($B14,'LCEF by Fuel Type'!$A$4:$R$16,'LCEF by Country'!W$1,FALSE)</f>
        <v/>
      </c>
      <c r="X14">
        <f>VLOOKUP($B14,'LCEF by Fuel Type'!$A$4:$R$16,'LCEF by Country'!X$1,FALSE)</f>
        <v/>
      </c>
      <c r="Y14">
        <f>VLOOKUP($B14,'LCEF by Fuel Type'!$A$4:$R$16,'LCEF by Country'!Y$1,FALSE)</f>
        <v/>
      </c>
    </row>
    <row r="15" spans="1:26">
      <c r="A15" t="s">
        <v>273</v>
      </c>
      <c r="B15">
        <f>VLOOKUP(A15,'LCEF by Fuel Type'!$T:$U,2,FALSE)</f>
        <v/>
      </c>
      <c r="C15">
        <f>VLOOKUP($B15,'LCEF by Fuel Type'!$A$4:$R$16,'LCEF by Country'!C$1,FALSE)</f>
        <v/>
      </c>
      <c r="D15">
        <f>VLOOKUP($B15,'LCEF by Fuel Type'!$A$4:$R$16,'LCEF by Country'!D$1,FALSE)</f>
        <v/>
      </c>
      <c r="E15">
        <f>VLOOKUP($B15,'LCEF by Fuel Type'!$A$4:$R$16,'LCEF by Country'!E$1,FALSE)</f>
        <v/>
      </c>
      <c r="F15">
        <f>VLOOKUP($B15,'LCEF by Fuel Type'!$A$4:$R$16,'LCEF by Country'!F$1,FALSE)</f>
        <v/>
      </c>
      <c r="G15">
        <f>VLOOKUP($B15,'LCEF by Fuel Type'!$A$4:$R$16,'LCEF by Country'!G$1,FALSE)</f>
        <v/>
      </c>
      <c r="I15">
        <f>VLOOKUP($B15,'LCEF by Fuel Type'!$A$4:$R$16,'LCEF by Country'!I$1,FALSE)</f>
        <v/>
      </c>
      <c r="J15">
        <f>VLOOKUP($B15,'LCEF by Fuel Type'!$A$4:$R$16,'LCEF by Country'!J$1,FALSE)</f>
        <v/>
      </c>
      <c r="K15">
        <f>VLOOKUP($B15,'LCEF by Fuel Type'!$A$4:$R$16,'LCEF by Country'!K$1,FALSE)</f>
        <v/>
      </c>
      <c r="L15">
        <f>VLOOKUP($B15,'LCEF by Fuel Type'!$A$4:$R$16,'LCEF by Country'!L$1,FALSE)</f>
        <v/>
      </c>
      <c r="M15">
        <f>VLOOKUP($B15,'LCEF by Fuel Type'!$A$4:$R$16,'LCEF by Country'!M$1,FALSE)</f>
        <v/>
      </c>
      <c r="O15">
        <f>VLOOKUP($B15,'LCEF by Fuel Type'!$A$4:$R$16,'LCEF by Country'!O$1,FALSE)</f>
        <v/>
      </c>
      <c r="P15">
        <f>VLOOKUP($B15,'LCEF by Fuel Type'!$A$4:$R$16,'LCEF by Country'!P$1,FALSE)</f>
        <v/>
      </c>
      <c r="Q15">
        <f>VLOOKUP($B15,'LCEF by Fuel Type'!$A$4:$R$16,'LCEF by Country'!Q$1,FALSE)</f>
        <v/>
      </c>
      <c r="R15">
        <f>VLOOKUP($B15,'LCEF by Fuel Type'!$A$4:$R$16,'LCEF by Country'!R$1,FALSE)</f>
        <v/>
      </c>
      <c r="S15">
        <f>VLOOKUP($B15,'LCEF by Fuel Type'!$A$4:$R$16,'LCEF by Country'!S$1,FALSE)</f>
        <v/>
      </c>
      <c r="U15">
        <f>VLOOKUP($B15,'LCEF by Fuel Type'!$A$4:$R$16,'LCEF by Country'!U$1,FALSE)</f>
        <v/>
      </c>
      <c r="V15">
        <f>VLOOKUP($B15,'LCEF by Fuel Type'!$A$4:$R$16,'LCEF by Country'!V$1,FALSE)</f>
        <v/>
      </c>
      <c r="W15">
        <f>VLOOKUP($B15,'LCEF by Fuel Type'!$A$4:$R$16,'LCEF by Country'!W$1,FALSE)</f>
        <v/>
      </c>
      <c r="X15">
        <f>VLOOKUP($B15,'LCEF by Fuel Type'!$A$4:$R$16,'LCEF by Country'!X$1,FALSE)</f>
        <v/>
      </c>
      <c r="Y15">
        <f>VLOOKUP($B15,'LCEF by Fuel Type'!$A$4:$R$16,'LCEF by Country'!Y$1,FALSE)</f>
        <v/>
      </c>
    </row>
    <row r="16" spans="1:26">
      <c r="A16" t="s">
        <v>332</v>
      </c>
      <c r="B16">
        <f>VLOOKUP(A16,'LCEF by Fuel Type'!$T:$U,2,FALSE)</f>
        <v/>
      </c>
      <c r="C16">
        <f>VLOOKUP($B16,'LCEF by Fuel Type'!$A$4:$R$16,'LCEF by Country'!C$1,FALSE)</f>
        <v/>
      </c>
      <c r="D16">
        <f>VLOOKUP($B16,'LCEF by Fuel Type'!$A$4:$R$16,'LCEF by Country'!D$1,FALSE)</f>
        <v/>
      </c>
      <c r="E16">
        <f>VLOOKUP($B16,'LCEF by Fuel Type'!$A$4:$R$16,'LCEF by Country'!E$1,FALSE)</f>
        <v/>
      </c>
      <c r="F16">
        <f>VLOOKUP($B16,'LCEF by Fuel Type'!$A$4:$R$16,'LCEF by Country'!F$1,FALSE)</f>
        <v/>
      </c>
      <c r="G16">
        <f>VLOOKUP($B16,'LCEF by Fuel Type'!$A$4:$R$16,'LCEF by Country'!G$1,FALSE)</f>
        <v/>
      </c>
      <c r="I16">
        <f>VLOOKUP($B16,'LCEF by Fuel Type'!$A$4:$R$16,'LCEF by Country'!I$1,FALSE)</f>
        <v/>
      </c>
      <c r="J16">
        <f>VLOOKUP($B16,'LCEF by Fuel Type'!$A$4:$R$16,'LCEF by Country'!J$1,FALSE)</f>
        <v/>
      </c>
      <c r="K16">
        <f>VLOOKUP($B16,'LCEF by Fuel Type'!$A$4:$R$16,'LCEF by Country'!K$1,FALSE)</f>
        <v/>
      </c>
      <c r="L16">
        <f>VLOOKUP($B16,'LCEF by Fuel Type'!$A$4:$R$16,'LCEF by Country'!L$1,FALSE)</f>
        <v/>
      </c>
      <c r="M16">
        <f>VLOOKUP($B16,'LCEF by Fuel Type'!$A$4:$R$16,'LCEF by Country'!M$1,FALSE)</f>
        <v/>
      </c>
      <c r="O16">
        <f>VLOOKUP($B16,'LCEF by Fuel Type'!$A$4:$R$16,'LCEF by Country'!O$1,FALSE)</f>
        <v/>
      </c>
      <c r="P16">
        <f>VLOOKUP($B16,'LCEF by Fuel Type'!$A$4:$R$16,'LCEF by Country'!P$1,FALSE)</f>
        <v/>
      </c>
      <c r="Q16">
        <f>VLOOKUP($B16,'LCEF by Fuel Type'!$A$4:$R$16,'LCEF by Country'!Q$1,FALSE)</f>
        <v/>
      </c>
      <c r="R16">
        <f>VLOOKUP($B16,'LCEF by Fuel Type'!$A$4:$R$16,'LCEF by Country'!R$1,FALSE)</f>
        <v/>
      </c>
      <c r="S16">
        <f>VLOOKUP($B16,'LCEF by Fuel Type'!$A$4:$R$16,'LCEF by Country'!S$1,FALSE)</f>
        <v/>
      </c>
      <c r="U16">
        <f>VLOOKUP($B16,'LCEF by Fuel Type'!$A$4:$R$16,'LCEF by Country'!U$1,FALSE)</f>
        <v/>
      </c>
      <c r="V16">
        <f>VLOOKUP($B16,'LCEF by Fuel Type'!$A$4:$R$16,'LCEF by Country'!V$1,FALSE)</f>
        <v/>
      </c>
      <c r="W16">
        <f>VLOOKUP($B16,'LCEF by Fuel Type'!$A$4:$R$16,'LCEF by Country'!W$1,FALSE)</f>
        <v/>
      </c>
      <c r="X16">
        <f>VLOOKUP($B16,'LCEF by Fuel Type'!$A$4:$R$16,'LCEF by Country'!X$1,FALSE)</f>
        <v/>
      </c>
      <c r="Y16">
        <f>VLOOKUP($B16,'LCEF by Fuel Type'!$A$4:$R$16,'LCEF by Country'!Y$1,FALSE)</f>
        <v/>
      </c>
    </row>
    <row r="17" spans="1:26">
      <c r="A17" t="s">
        <v>306</v>
      </c>
      <c r="B17">
        <f>VLOOKUP(A17,'LCEF by Fuel Type'!$T:$U,2,FALSE)</f>
        <v/>
      </c>
      <c r="C17">
        <f>VLOOKUP($B17,'LCEF by Fuel Type'!$A$4:$R$16,'LCEF by Country'!C$1,FALSE)</f>
        <v/>
      </c>
      <c r="D17">
        <f>VLOOKUP($B17,'LCEF by Fuel Type'!$A$4:$R$16,'LCEF by Country'!D$1,FALSE)</f>
        <v/>
      </c>
      <c r="E17">
        <f>VLOOKUP($B17,'LCEF by Fuel Type'!$A$4:$R$16,'LCEF by Country'!E$1,FALSE)</f>
        <v/>
      </c>
      <c r="F17">
        <f>VLOOKUP($B17,'LCEF by Fuel Type'!$A$4:$R$16,'LCEF by Country'!F$1,FALSE)</f>
        <v/>
      </c>
      <c r="G17">
        <f>VLOOKUP($B17,'LCEF by Fuel Type'!$A$4:$R$16,'LCEF by Country'!G$1,FALSE)</f>
        <v/>
      </c>
      <c r="I17">
        <f>VLOOKUP($B17,'LCEF by Fuel Type'!$A$4:$R$16,'LCEF by Country'!I$1,FALSE)</f>
        <v/>
      </c>
      <c r="J17">
        <f>VLOOKUP($B17,'LCEF by Fuel Type'!$A$4:$R$16,'LCEF by Country'!J$1,FALSE)</f>
        <v/>
      </c>
      <c r="K17">
        <f>VLOOKUP($B17,'LCEF by Fuel Type'!$A$4:$R$16,'LCEF by Country'!K$1,FALSE)</f>
        <v/>
      </c>
      <c r="L17">
        <f>VLOOKUP($B17,'LCEF by Fuel Type'!$A$4:$R$16,'LCEF by Country'!L$1,FALSE)</f>
        <v/>
      </c>
      <c r="M17">
        <f>VLOOKUP($B17,'LCEF by Fuel Type'!$A$4:$R$16,'LCEF by Country'!M$1,FALSE)</f>
        <v/>
      </c>
      <c r="O17">
        <f>VLOOKUP($B17,'LCEF by Fuel Type'!$A$4:$R$16,'LCEF by Country'!O$1,FALSE)</f>
        <v/>
      </c>
      <c r="P17">
        <f>VLOOKUP($B17,'LCEF by Fuel Type'!$A$4:$R$16,'LCEF by Country'!P$1,FALSE)</f>
        <v/>
      </c>
      <c r="Q17">
        <f>VLOOKUP($B17,'LCEF by Fuel Type'!$A$4:$R$16,'LCEF by Country'!Q$1,FALSE)</f>
        <v/>
      </c>
      <c r="R17">
        <f>VLOOKUP($B17,'LCEF by Fuel Type'!$A$4:$R$16,'LCEF by Country'!R$1,FALSE)</f>
        <v/>
      </c>
      <c r="S17">
        <f>VLOOKUP($B17,'LCEF by Fuel Type'!$A$4:$R$16,'LCEF by Country'!S$1,FALSE)</f>
        <v/>
      </c>
      <c r="U17">
        <f>VLOOKUP($B17,'LCEF by Fuel Type'!$A$4:$R$16,'LCEF by Country'!U$1,FALSE)</f>
        <v/>
      </c>
      <c r="V17">
        <f>VLOOKUP($B17,'LCEF by Fuel Type'!$A$4:$R$16,'LCEF by Country'!V$1,FALSE)</f>
        <v/>
      </c>
      <c r="W17">
        <f>VLOOKUP($B17,'LCEF by Fuel Type'!$A$4:$R$16,'LCEF by Country'!W$1,FALSE)</f>
        <v/>
      </c>
      <c r="X17">
        <f>VLOOKUP($B17,'LCEF by Fuel Type'!$A$4:$R$16,'LCEF by Country'!X$1,FALSE)</f>
        <v/>
      </c>
      <c r="Y17">
        <f>VLOOKUP($B17,'LCEF by Fuel Type'!$A$4:$R$16,'LCEF by Country'!Y$1,FALSE)</f>
        <v/>
      </c>
    </row>
    <row r="18" spans="1:26">
      <c r="A18" t="s">
        <v>418</v>
      </c>
      <c r="B18">
        <f>VLOOKUP(A18,'LCEF by Fuel Type'!$T:$U,2,FALSE)</f>
        <v/>
      </c>
      <c r="C18">
        <f>VLOOKUP($B18,'LCEF by Fuel Type'!$A$4:$R$16,'LCEF by Country'!C$1,FALSE)</f>
        <v/>
      </c>
      <c r="D18">
        <f>VLOOKUP($B18,'LCEF by Fuel Type'!$A$4:$R$16,'LCEF by Country'!D$1,FALSE)</f>
        <v/>
      </c>
      <c r="E18">
        <f>VLOOKUP($B18,'LCEF by Fuel Type'!$A$4:$R$16,'LCEF by Country'!E$1,FALSE)</f>
        <v/>
      </c>
      <c r="F18">
        <f>VLOOKUP($B18,'LCEF by Fuel Type'!$A$4:$R$16,'LCEF by Country'!F$1,FALSE)</f>
        <v/>
      </c>
      <c r="G18">
        <f>VLOOKUP($B18,'LCEF by Fuel Type'!$A$4:$R$16,'LCEF by Country'!G$1,FALSE)</f>
        <v/>
      </c>
      <c r="I18">
        <f>VLOOKUP($B18,'LCEF by Fuel Type'!$A$4:$R$16,'LCEF by Country'!I$1,FALSE)</f>
        <v/>
      </c>
      <c r="J18">
        <f>VLOOKUP($B18,'LCEF by Fuel Type'!$A$4:$R$16,'LCEF by Country'!J$1,FALSE)</f>
        <v/>
      </c>
      <c r="K18">
        <f>VLOOKUP($B18,'LCEF by Fuel Type'!$A$4:$R$16,'LCEF by Country'!K$1,FALSE)</f>
        <v/>
      </c>
      <c r="L18">
        <f>VLOOKUP($B18,'LCEF by Fuel Type'!$A$4:$R$16,'LCEF by Country'!L$1,FALSE)</f>
        <v/>
      </c>
      <c r="M18">
        <f>VLOOKUP($B18,'LCEF by Fuel Type'!$A$4:$R$16,'LCEF by Country'!M$1,FALSE)</f>
        <v/>
      </c>
      <c r="O18">
        <f>VLOOKUP($B18,'LCEF by Fuel Type'!$A$4:$R$16,'LCEF by Country'!O$1,FALSE)</f>
        <v/>
      </c>
      <c r="P18">
        <f>VLOOKUP($B18,'LCEF by Fuel Type'!$A$4:$R$16,'LCEF by Country'!P$1,FALSE)</f>
        <v/>
      </c>
      <c r="Q18">
        <f>VLOOKUP($B18,'LCEF by Fuel Type'!$A$4:$R$16,'LCEF by Country'!Q$1,FALSE)</f>
        <v/>
      </c>
      <c r="R18">
        <f>VLOOKUP($B18,'LCEF by Fuel Type'!$A$4:$R$16,'LCEF by Country'!R$1,FALSE)</f>
        <v/>
      </c>
      <c r="S18">
        <f>VLOOKUP($B18,'LCEF by Fuel Type'!$A$4:$R$16,'LCEF by Country'!S$1,FALSE)</f>
        <v/>
      </c>
      <c r="U18">
        <f>VLOOKUP($B18,'LCEF by Fuel Type'!$A$4:$R$16,'LCEF by Country'!U$1,FALSE)</f>
        <v/>
      </c>
      <c r="V18">
        <f>VLOOKUP($B18,'LCEF by Fuel Type'!$A$4:$R$16,'LCEF by Country'!V$1,FALSE)</f>
        <v/>
      </c>
      <c r="W18">
        <f>VLOOKUP($B18,'LCEF by Fuel Type'!$A$4:$R$16,'LCEF by Country'!W$1,FALSE)</f>
        <v/>
      </c>
      <c r="X18">
        <f>VLOOKUP($B18,'LCEF by Fuel Type'!$A$4:$R$16,'LCEF by Country'!X$1,FALSE)</f>
        <v/>
      </c>
      <c r="Y18">
        <f>VLOOKUP($B18,'LCEF by Fuel Type'!$A$4:$R$16,'LCEF by Country'!Y$1,FALSE)</f>
        <v/>
      </c>
    </row>
    <row r="19" spans="1:26">
      <c r="A19" t="s">
        <v>412</v>
      </c>
      <c r="B19">
        <f>VLOOKUP(A19,'LCEF by Fuel Type'!$T:$U,2,FALSE)</f>
        <v/>
      </c>
      <c r="C19">
        <f>VLOOKUP($B19,'LCEF by Fuel Type'!$A$4:$R$16,'LCEF by Country'!C$1,FALSE)</f>
        <v/>
      </c>
      <c r="D19">
        <f>VLOOKUP($B19,'LCEF by Fuel Type'!$A$4:$R$16,'LCEF by Country'!D$1,FALSE)</f>
        <v/>
      </c>
      <c r="E19">
        <f>VLOOKUP($B19,'LCEF by Fuel Type'!$A$4:$R$16,'LCEF by Country'!E$1,FALSE)</f>
        <v/>
      </c>
      <c r="F19">
        <f>VLOOKUP($B19,'LCEF by Fuel Type'!$A$4:$R$16,'LCEF by Country'!F$1,FALSE)</f>
        <v/>
      </c>
      <c r="G19">
        <f>VLOOKUP($B19,'LCEF by Fuel Type'!$A$4:$R$16,'LCEF by Country'!G$1,FALSE)</f>
        <v/>
      </c>
      <c r="I19">
        <f>VLOOKUP($B19,'LCEF by Fuel Type'!$A$4:$R$16,'LCEF by Country'!I$1,FALSE)</f>
        <v/>
      </c>
      <c r="J19">
        <f>VLOOKUP($B19,'LCEF by Fuel Type'!$A$4:$R$16,'LCEF by Country'!J$1,FALSE)</f>
        <v/>
      </c>
      <c r="K19">
        <f>VLOOKUP($B19,'LCEF by Fuel Type'!$A$4:$R$16,'LCEF by Country'!K$1,FALSE)</f>
        <v/>
      </c>
      <c r="L19">
        <f>VLOOKUP($B19,'LCEF by Fuel Type'!$A$4:$R$16,'LCEF by Country'!L$1,FALSE)</f>
        <v/>
      </c>
      <c r="M19">
        <f>VLOOKUP($B19,'LCEF by Fuel Type'!$A$4:$R$16,'LCEF by Country'!M$1,FALSE)</f>
        <v/>
      </c>
      <c r="O19">
        <f>VLOOKUP($B19,'LCEF by Fuel Type'!$A$4:$R$16,'LCEF by Country'!O$1,FALSE)</f>
        <v/>
      </c>
      <c r="P19">
        <f>VLOOKUP($B19,'LCEF by Fuel Type'!$A$4:$R$16,'LCEF by Country'!P$1,FALSE)</f>
        <v/>
      </c>
      <c r="Q19">
        <f>VLOOKUP($B19,'LCEF by Fuel Type'!$A$4:$R$16,'LCEF by Country'!Q$1,FALSE)</f>
        <v/>
      </c>
      <c r="R19">
        <f>VLOOKUP($B19,'LCEF by Fuel Type'!$A$4:$R$16,'LCEF by Country'!R$1,FALSE)</f>
        <v/>
      </c>
      <c r="S19">
        <f>VLOOKUP($B19,'LCEF by Fuel Type'!$A$4:$R$16,'LCEF by Country'!S$1,FALSE)</f>
        <v/>
      </c>
      <c r="U19">
        <f>VLOOKUP($B19,'LCEF by Fuel Type'!$A$4:$R$16,'LCEF by Country'!U$1,FALSE)</f>
        <v/>
      </c>
      <c r="V19">
        <f>VLOOKUP($B19,'LCEF by Fuel Type'!$A$4:$R$16,'LCEF by Country'!V$1,FALSE)</f>
        <v/>
      </c>
      <c r="W19">
        <f>VLOOKUP($B19,'LCEF by Fuel Type'!$A$4:$R$16,'LCEF by Country'!W$1,FALSE)</f>
        <v/>
      </c>
      <c r="X19">
        <f>VLOOKUP($B19,'LCEF by Fuel Type'!$A$4:$R$16,'LCEF by Country'!X$1,FALSE)</f>
        <v/>
      </c>
      <c r="Y19">
        <f>VLOOKUP($B19,'LCEF by Fuel Type'!$A$4:$R$16,'LCEF by Country'!Y$1,FALSE)</f>
        <v/>
      </c>
    </row>
    <row r="20" spans="1:26">
      <c r="A20" t="s">
        <v>287</v>
      </c>
      <c r="B20">
        <f>VLOOKUP(A20,'LCEF by Fuel Type'!$T:$U,2,FALSE)</f>
        <v/>
      </c>
      <c r="C20">
        <f>VLOOKUP($B20,'LCEF by Fuel Type'!$A$4:$R$16,'LCEF by Country'!C$1,FALSE)</f>
        <v/>
      </c>
      <c r="D20">
        <f>VLOOKUP($B20,'LCEF by Fuel Type'!$A$4:$R$16,'LCEF by Country'!D$1,FALSE)</f>
        <v/>
      </c>
      <c r="E20">
        <f>VLOOKUP($B20,'LCEF by Fuel Type'!$A$4:$R$16,'LCEF by Country'!E$1,FALSE)</f>
        <v/>
      </c>
      <c r="F20">
        <f>VLOOKUP($B20,'LCEF by Fuel Type'!$A$4:$R$16,'LCEF by Country'!F$1,FALSE)</f>
        <v/>
      </c>
      <c r="G20">
        <f>VLOOKUP($B20,'LCEF by Fuel Type'!$A$4:$R$16,'LCEF by Country'!G$1,FALSE)</f>
        <v/>
      </c>
      <c r="I20">
        <f>VLOOKUP($B20,'LCEF by Fuel Type'!$A$4:$R$16,'LCEF by Country'!I$1,FALSE)</f>
        <v/>
      </c>
      <c r="J20">
        <f>VLOOKUP($B20,'LCEF by Fuel Type'!$A$4:$R$16,'LCEF by Country'!J$1,FALSE)</f>
        <v/>
      </c>
      <c r="K20">
        <f>VLOOKUP($B20,'LCEF by Fuel Type'!$A$4:$R$16,'LCEF by Country'!K$1,FALSE)</f>
        <v/>
      </c>
      <c r="L20">
        <f>VLOOKUP($B20,'LCEF by Fuel Type'!$A$4:$R$16,'LCEF by Country'!L$1,FALSE)</f>
        <v/>
      </c>
      <c r="M20">
        <f>VLOOKUP($B20,'LCEF by Fuel Type'!$A$4:$R$16,'LCEF by Country'!M$1,FALSE)</f>
        <v/>
      </c>
      <c r="O20">
        <f>VLOOKUP($B20,'LCEF by Fuel Type'!$A$4:$R$16,'LCEF by Country'!O$1,FALSE)</f>
        <v/>
      </c>
      <c r="P20">
        <f>VLOOKUP($B20,'LCEF by Fuel Type'!$A$4:$R$16,'LCEF by Country'!P$1,FALSE)</f>
        <v/>
      </c>
      <c r="Q20">
        <f>VLOOKUP($B20,'LCEF by Fuel Type'!$A$4:$R$16,'LCEF by Country'!Q$1,FALSE)</f>
        <v/>
      </c>
      <c r="R20">
        <f>VLOOKUP($B20,'LCEF by Fuel Type'!$A$4:$R$16,'LCEF by Country'!R$1,FALSE)</f>
        <v/>
      </c>
      <c r="S20">
        <f>VLOOKUP($B20,'LCEF by Fuel Type'!$A$4:$R$16,'LCEF by Country'!S$1,FALSE)</f>
        <v/>
      </c>
      <c r="U20">
        <f>VLOOKUP($B20,'LCEF by Fuel Type'!$A$4:$R$16,'LCEF by Country'!U$1,FALSE)</f>
        <v/>
      </c>
      <c r="V20">
        <f>VLOOKUP($B20,'LCEF by Fuel Type'!$A$4:$R$16,'LCEF by Country'!V$1,FALSE)</f>
        <v/>
      </c>
      <c r="W20">
        <f>VLOOKUP($B20,'LCEF by Fuel Type'!$A$4:$R$16,'LCEF by Country'!W$1,FALSE)</f>
        <v/>
      </c>
      <c r="X20">
        <f>VLOOKUP($B20,'LCEF by Fuel Type'!$A$4:$R$16,'LCEF by Country'!X$1,FALSE)</f>
        <v/>
      </c>
      <c r="Y20">
        <f>VLOOKUP($B20,'LCEF by Fuel Type'!$A$4:$R$16,'LCEF by Country'!Y$1,FALSE)</f>
        <v/>
      </c>
    </row>
    <row r="21" spans="1:26">
      <c r="A21" t="s">
        <v>374</v>
      </c>
      <c r="B21">
        <f>VLOOKUP(A21,'LCEF by Fuel Type'!$T:$U,2,FALSE)</f>
        <v/>
      </c>
      <c r="C21">
        <f>VLOOKUP($B21,'LCEF by Fuel Type'!$A$4:$R$16,'LCEF by Country'!C$1,FALSE)</f>
        <v/>
      </c>
      <c r="D21">
        <f>VLOOKUP($B21,'LCEF by Fuel Type'!$A$4:$R$16,'LCEF by Country'!D$1,FALSE)</f>
        <v/>
      </c>
      <c r="E21">
        <f>VLOOKUP($B21,'LCEF by Fuel Type'!$A$4:$R$16,'LCEF by Country'!E$1,FALSE)</f>
        <v/>
      </c>
      <c r="F21">
        <f>VLOOKUP($B21,'LCEF by Fuel Type'!$A$4:$R$16,'LCEF by Country'!F$1,FALSE)</f>
        <v/>
      </c>
      <c r="G21">
        <f>VLOOKUP($B21,'LCEF by Fuel Type'!$A$4:$R$16,'LCEF by Country'!G$1,FALSE)</f>
        <v/>
      </c>
      <c r="I21">
        <f>VLOOKUP($B21,'LCEF by Fuel Type'!$A$4:$R$16,'LCEF by Country'!I$1,FALSE)</f>
        <v/>
      </c>
      <c r="J21">
        <f>VLOOKUP($B21,'LCEF by Fuel Type'!$A$4:$R$16,'LCEF by Country'!J$1,FALSE)</f>
        <v/>
      </c>
      <c r="K21">
        <f>VLOOKUP($B21,'LCEF by Fuel Type'!$A$4:$R$16,'LCEF by Country'!K$1,FALSE)</f>
        <v/>
      </c>
      <c r="L21">
        <f>VLOOKUP($B21,'LCEF by Fuel Type'!$A$4:$R$16,'LCEF by Country'!L$1,FALSE)</f>
        <v/>
      </c>
      <c r="M21">
        <f>VLOOKUP($B21,'LCEF by Fuel Type'!$A$4:$R$16,'LCEF by Country'!M$1,FALSE)</f>
        <v/>
      </c>
      <c r="O21">
        <f>VLOOKUP($B21,'LCEF by Fuel Type'!$A$4:$R$16,'LCEF by Country'!O$1,FALSE)</f>
        <v/>
      </c>
      <c r="P21">
        <f>VLOOKUP($B21,'LCEF by Fuel Type'!$A$4:$R$16,'LCEF by Country'!P$1,FALSE)</f>
        <v/>
      </c>
      <c r="Q21">
        <f>VLOOKUP($B21,'LCEF by Fuel Type'!$A$4:$R$16,'LCEF by Country'!Q$1,FALSE)</f>
        <v/>
      </c>
      <c r="R21">
        <f>VLOOKUP($B21,'LCEF by Fuel Type'!$A$4:$R$16,'LCEF by Country'!R$1,FALSE)</f>
        <v/>
      </c>
      <c r="S21">
        <f>VLOOKUP($B21,'LCEF by Fuel Type'!$A$4:$R$16,'LCEF by Country'!S$1,FALSE)</f>
        <v/>
      </c>
      <c r="U21">
        <f>VLOOKUP($B21,'LCEF by Fuel Type'!$A$4:$R$16,'LCEF by Country'!U$1,FALSE)</f>
        <v/>
      </c>
      <c r="V21">
        <f>VLOOKUP($B21,'LCEF by Fuel Type'!$A$4:$R$16,'LCEF by Country'!V$1,FALSE)</f>
        <v/>
      </c>
      <c r="W21">
        <f>VLOOKUP($B21,'LCEF by Fuel Type'!$A$4:$R$16,'LCEF by Country'!W$1,FALSE)</f>
        <v/>
      </c>
      <c r="X21">
        <f>VLOOKUP($B21,'LCEF by Fuel Type'!$A$4:$R$16,'LCEF by Country'!X$1,FALSE)</f>
        <v/>
      </c>
      <c r="Y21">
        <f>VLOOKUP($B21,'LCEF by Fuel Type'!$A$4:$R$16,'LCEF by Country'!Y$1,FALSE)</f>
        <v/>
      </c>
    </row>
    <row r="22" spans="1:26">
      <c r="A22" t="s">
        <v>371</v>
      </c>
      <c r="B22">
        <f>VLOOKUP(A22,'LCEF by Fuel Type'!$T:$U,2,FALSE)</f>
        <v/>
      </c>
      <c r="C22">
        <f>VLOOKUP($B22,'LCEF by Fuel Type'!$A$4:$R$16,'LCEF by Country'!C$1,FALSE)</f>
        <v/>
      </c>
      <c r="D22">
        <f>VLOOKUP($B22,'LCEF by Fuel Type'!$A$4:$R$16,'LCEF by Country'!D$1,FALSE)</f>
        <v/>
      </c>
      <c r="E22">
        <f>VLOOKUP($B22,'LCEF by Fuel Type'!$A$4:$R$16,'LCEF by Country'!E$1,FALSE)</f>
        <v/>
      </c>
      <c r="F22">
        <f>VLOOKUP($B22,'LCEF by Fuel Type'!$A$4:$R$16,'LCEF by Country'!F$1,FALSE)</f>
        <v/>
      </c>
      <c r="G22">
        <f>VLOOKUP($B22,'LCEF by Fuel Type'!$A$4:$R$16,'LCEF by Country'!G$1,FALSE)</f>
        <v/>
      </c>
      <c r="I22">
        <f>VLOOKUP($B22,'LCEF by Fuel Type'!$A$4:$R$16,'LCEF by Country'!I$1,FALSE)</f>
        <v/>
      </c>
      <c r="J22">
        <f>VLOOKUP($B22,'LCEF by Fuel Type'!$A$4:$R$16,'LCEF by Country'!J$1,FALSE)</f>
        <v/>
      </c>
      <c r="K22">
        <f>VLOOKUP($B22,'LCEF by Fuel Type'!$A$4:$R$16,'LCEF by Country'!K$1,FALSE)</f>
        <v/>
      </c>
      <c r="L22">
        <f>VLOOKUP($B22,'LCEF by Fuel Type'!$A$4:$R$16,'LCEF by Country'!L$1,FALSE)</f>
        <v/>
      </c>
      <c r="M22">
        <f>VLOOKUP($B22,'LCEF by Fuel Type'!$A$4:$R$16,'LCEF by Country'!M$1,FALSE)</f>
        <v/>
      </c>
      <c r="O22">
        <f>VLOOKUP($B22,'LCEF by Fuel Type'!$A$4:$R$16,'LCEF by Country'!O$1,FALSE)</f>
        <v/>
      </c>
      <c r="P22">
        <f>VLOOKUP($B22,'LCEF by Fuel Type'!$A$4:$R$16,'LCEF by Country'!P$1,FALSE)</f>
        <v/>
      </c>
      <c r="Q22">
        <f>VLOOKUP($B22,'LCEF by Fuel Type'!$A$4:$R$16,'LCEF by Country'!Q$1,FALSE)</f>
        <v/>
      </c>
      <c r="R22">
        <f>VLOOKUP($B22,'LCEF by Fuel Type'!$A$4:$R$16,'LCEF by Country'!R$1,FALSE)</f>
        <v/>
      </c>
      <c r="S22">
        <f>VLOOKUP($B22,'LCEF by Fuel Type'!$A$4:$R$16,'LCEF by Country'!S$1,FALSE)</f>
        <v/>
      </c>
      <c r="U22">
        <f>VLOOKUP($B22,'LCEF by Fuel Type'!$A$4:$R$16,'LCEF by Country'!U$1,FALSE)</f>
        <v/>
      </c>
      <c r="V22">
        <f>VLOOKUP($B22,'LCEF by Fuel Type'!$A$4:$R$16,'LCEF by Country'!V$1,FALSE)</f>
        <v/>
      </c>
      <c r="W22">
        <f>VLOOKUP($B22,'LCEF by Fuel Type'!$A$4:$R$16,'LCEF by Country'!W$1,FALSE)</f>
        <v/>
      </c>
      <c r="X22">
        <f>VLOOKUP($B22,'LCEF by Fuel Type'!$A$4:$R$16,'LCEF by Country'!X$1,FALSE)</f>
        <v/>
      </c>
      <c r="Y22">
        <f>VLOOKUP($B22,'LCEF by Fuel Type'!$A$4:$R$16,'LCEF by Country'!Y$1,FALSE)</f>
        <v/>
      </c>
    </row>
    <row r="23" spans="1:26">
      <c r="A23" t="s">
        <v>346</v>
      </c>
      <c r="B23">
        <f>VLOOKUP(A23,'LCEF by Fuel Type'!$T:$U,2,FALSE)</f>
        <v/>
      </c>
      <c r="C23">
        <f>VLOOKUP($B23,'LCEF by Fuel Type'!$A$4:$R$16,'LCEF by Country'!C$1,FALSE)</f>
        <v/>
      </c>
      <c r="D23">
        <f>VLOOKUP($B23,'LCEF by Fuel Type'!$A$4:$R$16,'LCEF by Country'!D$1,FALSE)</f>
        <v/>
      </c>
      <c r="E23">
        <f>VLOOKUP($B23,'LCEF by Fuel Type'!$A$4:$R$16,'LCEF by Country'!E$1,FALSE)</f>
        <v/>
      </c>
      <c r="F23">
        <f>VLOOKUP($B23,'LCEF by Fuel Type'!$A$4:$R$16,'LCEF by Country'!F$1,FALSE)</f>
        <v/>
      </c>
      <c r="G23">
        <f>VLOOKUP($B23,'LCEF by Fuel Type'!$A$4:$R$16,'LCEF by Country'!G$1,FALSE)</f>
        <v/>
      </c>
      <c r="I23">
        <f>VLOOKUP($B23,'LCEF by Fuel Type'!$A$4:$R$16,'LCEF by Country'!I$1,FALSE)</f>
        <v/>
      </c>
      <c r="J23">
        <f>VLOOKUP($B23,'LCEF by Fuel Type'!$A$4:$R$16,'LCEF by Country'!J$1,FALSE)</f>
        <v/>
      </c>
      <c r="K23">
        <f>VLOOKUP($B23,'LCEF by Fuel Type'!$A$4:$R$16,'LCEF by Country'!K$1,FALSE)</f>
        <v/>
      </c>
      <c r="L23">
        <f>VLOOKUP($B23,'LCEF by Fuel Type'!$A$4:$R$16,'LCEF by Country'!L$1,FALSE)</f>
        <v/>
      </c>
      <c r="M23">
        <f>VLOOKUP($B23,'LCEF by Fuel Type'!$A$4:$R$16,'LCEF by Country'!M$1,FALSE)</f>
        <v/>
      </c>
      <c r="O23">
        <f>VLOOKUP($B23,'LCEF by Fuel Type'!$A$4:$R$16,'LCEF by Country'!O$1,FALSE)</f>
        <v/>
      </c>
      <c r="P23">
        <f>VLOOKUP($B23,'LCEF by Fuel Type'!$A$4:$R$16,'LCEF by Country'!P$1,FALSE)</f>
        <v/>
      </c>
      <c r="Q23">
        <f>VLOOKUP($B23,'LCEF by Fuel Type'!$A$4:$R$16,'LCEF by Country'!Q$1,FALSE)</f>
        <v/>
      </c>
      <c r="R23">
        <f>VLOOKUP($B23,'LCEF by Fuel Type'!$A$4:$R$16,'LCEF by Country'!R$1,FALSE)</f>
        <v/>
      </c>
      <c r="S23">
        <f>VLOOKUP($B23,'LCEF by Fuel Type'!$A$4:$R$16,'LCEF by Country'!S$1,FALSE)</f>
        <v/>
      </c>
      <c r="U23">
        <f>VLOOKUP($B23,'LCEF by Fuel Type'!$A$4:$R$16,'LCEF by Country'!U$1,FALSE)</f>
        <v/>
      </c>
      <c r="V23">
        <f>VLOOKUP($B23,'LCEF by Fuel Type'!$A$4:$R$16,'LCEF by Country'!V$1,FALSE)</f>
        <v/>
      </c>
      <c r="W23">
        <f>VLOOKUP($B23,'LCEF by Fuel Type'!$A$4:$R$16,'LCEF by Country'!W$1,FALSE)</f>
        <v/>
      </c>
      <c r="X23">
        <f>VLOOKUP($B23,'LCEF by Fuel Type'!$A$4:$R$16,'LCEF by Country'!X$1,FALSE)</f>
        <v/>
      </c>
      <c r="Y23">
        <f>VLOOKUP($B23,'LCEF by Fuel Type'!$A$4:$R$16,'LCEF by Country'!Y$1,FALSE)</f>
        <v/>
      </c>
    </row>
    <row r="24" spans="1:26">
      <c r="A24" t="s">
        <v>279</v>
      </c>
      <c r="B24">
        <f>VLOOKUP(A24,'LCEF by Fuel Type'!$T:$U,2,FALSE)</f>
        <v/>
      </c>
      <c r="C24">
        <f>VLOOKUP($B24,'LCEF by Fuel Type'!$A$4:$R$16,'LCEF by Country'!C$1,FALSE)</f>
        <v/>
      </c>
      <c r="D24">
        <f>VLOOKUP($B24,'LCEF by Fuel Type'!$A$4:$R$16,'LCEF by Country'!D$1,FALSE)</f>
        <v/>
      </c>
      <c r="E24">
        <f>VLOOKUP($B24,'LCEF by Fuel Type'!$A$4:$R$16,'LCEF by Country'!E$1,FALSE)</f>
        <v/>
      </c>
      <c r="F24">
        <f>VLOOKUP($B24,'LCEF by Fuel Type'!$A$4:$R$16,'LCEF by Country'!F$1,FALSE)</f>
        <v/>
      </c>
      <c r="G24">
        <f>VLOOKUP($B24,'LCEF by Fuel Type'!$A$4:$R$16,'LCEF by Country'!G$1,FALSE)</f>
        <v/>
      </c>
      <c r="I24">
        <f>VLOOKUP($B24,'LCEF by Fuel Type'!$A$4:$R$16,'LCEF by Country'!I$1,FALSE)</f>
        <v/>
      </c>
      <c r="J24">
        <f>VLOOKUP($B24,'LCEF by Fuel Type'!$A$4:$R$16,'LCEF by Country'!J$1,FALSE)</f>
        <v/>
      </c>
      <c r="K24">
        <f>VLOOKUP($B24,'LCEF by Fuel Type'!$A$4:$R$16,'LCEF by Country'!K$1,FALSE)</f>
        <v/>
      </c>
      <c r="L24">
        <f>VLOOKUP($B24,'LCEF by Fuel Type'!$A$4:$R$16,'LCEF by Country'!L$1,FALSE)</f>
        <v/>
      </c>
      <c r="M24">
        <f>VLOOKUP($B24,'LCEF by Fuel Type'!$A$4:$R$16,'LCEF by Country'!M$1,FALSE)</f>
        <v/>
      </c>
      <c r="O24">
        <f>VLOOKUP($B24,'LCEF by Fuel Type'!$A$4:$R$16,'LCEF by Country'!O$1,FALSE)</f>
        <v/>
      </c>
      <c r="P24">
        <f>VLOOKUP($B24,'LCEF by Fuel Type'!$A$4:$R$16,'LCEF by Country'!P$1,FALSE)</f>
        <v/>
      </c>
      <c r="Q24">
        <f>VLOOKUP($B24,'LCEF by Fuel Type'!$A$4:$R$16,'LCEF by Country'!Q$1,FALSE)</f>
        <v/>
      </c>
      <c r="R24">
        <f>VLOOKUP($B24,'LCEF by Fuel Type'!$A$4:$R$16,'LCEF by Country'!R$1,FALSE)</f>
        <v/>
      </c>
      <c r="S24">
        <f>VLOOKUP($B24,'LCEF by Fuel Type'!$A$4:$R$16,'LCEF by Country'!S$1,FALSE)</f>
        <v/>
      </c>
      <c r="U24">
        <f>VLOOKUP($B24,'LCEF by Fuel Type'!$A$4:$R$16,'LCEF by Country'!U$1,FALSE)</f>
        <v/>
      </c>
      <c r="V24">
        <f>VLOOKUP($B24,'LCEF by Fuel Type'!$A$4:$R$16,'LCEF by Country'!V$1,FALSE)</f>
        <v/>
      </c>
      <c r="W24">
        <f>VLOOKUP($B24,'LCEF by Fuel Type'!$A$4:$R$16,'LCEF by Country'!W$1,FALSE)</f>
        <v/>
      </c>
      <c r="X24">
        <f>VLOOKUP($B24,'LCEF by Fuel Type'!$A$4:$R$16,'LCEF by Country'!X$1,FALSE)</f>
        <v/>
      </c>
      <c r="Y24">
        <f>VLOOKUP($B24,'LCEF by Fuel Type'!$A$4:$R$16,'LCEF by Country'!Y$1,FALSE)</f>
        <v/>
      </c>
    </row>
    <row r="25" spans="1:26">
      <c r="A25" t="s">
        <v>296</v>
      </c>
      <c r="B25">
        <f>VLOOKUP(A25,'LCEF by Fuel Type'!$T:$U,2,FALSE)</f>
        <v/>
      </c>
      <c r="C25">
        <f>VLOOKUP($B25,'LCEF by Fuel Type'!$A$4:$R$16,'LCEF by Country'!C$1,FALSE)</f>
        <v/>
      </c>
      <c r="D25">
        <f>VLOOKUP($B25,'LCEF by Fuel Type'!$A$4:$R$16,'LCEF by Country'!D$1,FALSE)</f>
        <v/>
      </c>
      <c r="E25">
        <f>VLOOKUP($B25,'LCEF by Fuel Type'!$A$4:$R$16,'LCEF by Country'!E$1,FALSE)</f>
        <v/>
      </c>
      <c r="F25">
        <f>VLOOKUP($B25,'LCEF by Fuel Type'!$A$4:$R$16,'LCEF by Country'!F$1,FALSE)</f>
        <v/>
      </c>
      <c r="G25">
        <f>VLOOKUP($B25,'LCEF by Fuel Type'!$A$4:$R$16,'LCEF by Country'!G$1,FALSE)</f>
        <v/>
      </c>
      <c r="I25">
        <f>VLOOKUP($B25,'LCEF by Fuel Type'!$A$4:$R$16,'LCEF by Country'!I$1,FALSE)</f>
        <v/>
      </c>
      <c r="J25">
        <f>VLOOKUP($B25,'LCEF by Fuel Type'!$A$4:$R$16,'LCEF by Country'!J$1,FALSE)</f>
        <v/>
      </c>
      <c r="K25">
        <f>VLOOKUP($B25,'LCEF by Fuel Type'!$A$4:$R$16,'LCEF by Country'!K$1,FALSE)</f>
        <v/>
      </c>
      <c r="L25">
        <f>VLOOKUP($B25,'LCEF by Fuel Type'!$A$4:$R$16,'LCEF by Country'!L$1,FALSE)</f>
        <v/>
      </c>
      <c r="M25">
        <f>VLOOKUP($B25,'LCEF by Fuel Type'!$A$4:$R$16,'LCEF by Country'!M$1,FALSE)</f>
        <v/>
      </c>
      <c r="O25">
        <f>VLOOKUP($B25,'LCEF by Fuel Type'!$A$4:$R$16,'LCEF by Country'!O$1,FALSE)</f>
        <v/>
      </c>
      <c r="P25">
        <f>VLOOKUP($B25,'LCEF by Fuel Type'!$A$4:$R$16,'LCEF by Country'!P$1,FALSE)</f>
        <v/>
      </c>
      <c r="Q25">
        <f>VLOOKUP($B25,'LCEF by Fuel Type'!$A$4:$R$16,'LCEF by Country'!Q$1,FALSE)</f>
        <v/>
      </c>
      <c r="R25">
        <f>VLOOKUP($B25,'LCEF by Fuel Type'!$A$4:$R$16,'LCEF by Country'!R$1,FALSE)</f>
        <v/>
      </c>
      <c r="S25">
        <f>VLOOKUP($B25,'LCEF by Fuel Type'!$A$4:$R$16,'LCEF by Country'!S$1,FALSE)</f>
        <v/>
      </c>
      <c r="U25">
        <f>VLOOKUP($B25,'LCEF by Fuel Type'!$A$4:$R$16,'LCEF by Country'!U$1,FALSE)</f>
        <v/>
      </c>
      <c r="V25">
        <f>VLOOKUP($B25,'LCEF by Fuel Type'!$A$4:$R$16,'LCEF by Country'!V$1,FALSE)</f>
        <v/>
      </c>
      <c r="W25">
        <f>VLOOKUP($B25,'LCEF by Fuel Type'!$A$4:$R$16,'LCEF by Country'!W$1,FALSE)</f>
        <v/>
      </c>
      <c r="X25">
        <f>VLOOKUP($B25,'LCEF by Fuel Type'!$A$4:$R$16,'LCEF by Country'!X$1,FALSE)</f>
        <v/>
      </c>
      <c r="Y25">
        <f>VLOOKUP($B25,'LCEF by Fuel Type'!$A$4:$R$16,'LCEF by Country'!Y$1,FALSE)</f>
        <v/>
      </c>
    </row>
    <row r="26" spans="1:26">
      <c r="A26" t="s">
        <v>334</v>
      </c>
      <c r="B26">
        <f>VLOOKUP(A26,'LCEF by Fuel Type'!$T:$U,2,FALSE)</f>
        <v/>
      </c>
      <c r="C26">
        <f>VLOOKUP($B26,'LCEF by Fuel Type'!$A$4:$R$16,'LCEF by Country'!C$1,FALSE)</f>
        <v/>
      </c>
      <c r="D26">
        <f>VLOOKUP($B26,'LCEF by Fuel Type'!$A$4:$R$16,'LCEF by Country'!D$1,FALSE)</f>
        <v/>
      </c>
      <c r="E26">
        <f>VLOOKUP($B26,'LCEF by Fuel Type'!$A$4:$R$16,'LCEF by Country'!E$1,FALSE)</f>
        <v/>
      </c>
      <c r="F26">
        <f>VLOOKUP($B26,'LCEF by Fuel Type'!$A$4:$R$16,'LCEF by Country'!F$1,FALSE)</f>
        <v/>
      </c>
      <c r="G26">
        <f>VLOOKUP($B26,'LCEF by Fuel Type'!$A$4:$R$16,'LCEF by Country'!G$1,FALSE)</f>
        <v/>
      </c>
      <c r="I26">
        <f>VLOOKUP($B26,'LCEF by Fuel Type'!$A$4:$R$16,'LCEF by Country'!I$1,FALSE)</f>
        <v/>
      </c>
      <c r="J26">
        <f>VLOOKUP($B26,'LCEF by Fuel Type'!$A$4:$R$16,'LCEF by Country'!J$1,FALSE)</f>
        <v/>
      </c>
      <c r="K26">
        <f>VLOOKUP($B26,'LCEF by Fuel Type'!$A$4:$R$16,'LCEF by Country'!K$1,FALSE)</f>
        <v/>
      </c>
      <c r="L26">
        <f>VLOOKUP($B26,'LCEF by Fuel Type'!$A$4:$R$16,'LCEF by Country'!L$1,FALSE)</f>
        <v/>
      </c>
      <c r="M26">
        <f>VLOOKUP($B26,'LCEF by Fuel Type'!$A$4:$R$16,'LCEF by Country'!M$1,FALSE)</f>
        <v/>
      </c>
      <c r="O26">
        <f>VLOOKUP($B26,'LCEF by Fuel Type'!$A$4:$R$16,'LCEF by Country'!O$1,FALSE)</f>
        <v/>
      </c>
      <c r="P26">
        <f>VLOOKUP($B26,'LCEF by Fuel Type'!$A$4:$R$16,'LCEF by Country'!P$1,FALSE)</f>
        <v/>
      </c>
      <c r="Q26">
        <f>VLOOKUP($B26,'LCEF by Fuel Type'!$A$4:$R$16,'LCEF by Country'!Q$1,FALSE)</f>
        <v/>
      </c>
      <c r="R26">
        <f>VLOOKUP($B26,'LCEF by Fuel Type'!$A$4:$R$16,'LCEF by Country'!R$1,FALSE)</f>
        <v/>
      </c>
      <c r="S26">
        <f>VLOOKUP($B26,'LCEF by Fuel Type'!$A$4:$R$16,'LCEF by Country'!S$1,FALSE)</f>
        <v/>
      </c>
      <c r="U26">
        <f>VLOOKUP($B26,'LCEF by Fuel Type'!$A$4:$R$16,'LCEF by Country'!U$1,FALSE)</f>
        <v/>
      </c>
      <c r="V26">
        <f>VLOOKUP($B26,'LCEF by Fuel Type'!$A$4:$R$16,'LCEF by Country'!V$1,FALSE)</f>
        <v/>
      </c>
      <c r="W26">
        <f>VLOOKUP($B26,'LCEF by Fuel Type'!$A$4:$R$16,'LCEF by Country'!W$1,FALSE)</f>
        <v/>
      </c>
      <c r="X26">
        <f>VLOOKUP($B26,'LCEF by Fuel Type'!$A$4:$R$16,'LCEF by Country'!X$1,FALSE)</f>
        <v/>
      </c>
      <c r="Y26">
        <f>VLOOKUP($B26,'LCEF by Fuel Type'!$A$4:$R$16,'LCEF by Country'!Y$1,FALSE)</f>
        <v/>
      </c>
    </row>
    <row r="27" spans="1:26">
      <c r="A27" t="s">
        <v>252</v>
      </c>
      <c r="B27">
        <f>VLOOKUP(A27,'LCEF by Fuel Type'!$T:$U,2,FALSE)</f>
        <v/>
      </c>
      <c r="C27">
        <f>VLOOKUP($B27,'LCEF by Fuel Type'!$A$4:$R$16,'LCEF by Country'!C$1,FALSE)</f>
        <v/>
      </c>
      <c r="D27">
        <f>VLOOKUP($B27,'LCEF by Fuel Type'!$A$4:$R$16,'LCEF by Country'!D$1,FALSE)</f>
        <v/>
      </c>
      <c r="E27">
        <f>VLOOKUP($B27,'LCEF by Fuel Type'!$A$4:$R$16,'LCEF by Country'!E$1,FALSE)</f>
        <v/>
      </c>
      <c r="F27">
        <f>VLOOKUP($B27,'LCEF by Fuel Type'!$A$4:$R$16,'LCEF by Country'!F$1,FALSE)</f>
        <v/>
      </c>
      <c r="G27">
        <f>VLOOKUP($B27,'LCEF by Fuel Type'!$A$4:$R$16,'LCEF by Country'!G$1,FALSE)</f>
        <v/>
      </c>
      <c r="I27">
        <f>VLOOKUP($B27,'LCEF by Fuel Type'!$A$4:$R$16,'LCEF by Country'!I$1,FALSE)</f>
        <v/>
      </c>
      <c r="J27">
        <f>VLOOKUP($B27,'LCEF by Fuel Type'!$A$4:$R$16,'LCEF by Country'!J$1,FALSE)</f>
        <v/>
      </c>
      <c r="K27">
        <f>VLOOKUP($B27,'LCEF by Fuel Type'!$A$4:$R$16,'LCEF by Country'!K$1,FALSE)</f>
        <v/>
      </c>
      <c r="L27">
        <f>VLOOKUP($B27,'LCEF by Fuel Type'!$A$4:$R$16,'LCEF by Country'!L$1,FALSE)</f>
        <v/>
      </c>
      <c r="M27">
        <f>VLOOKUP($B27,'LCEF by Fuel Type'!$A$4:$R$16,'LCEF by Country'!M$1,FALSE)</f>
        <v/>
      </c>
      <c r="O27">
        <f>VLOOKUP($B27,'LCEF by Fuel Type'!$A$4:$R$16,'LCEF by Country'!O$1,FALSE)</f>
        <v/>
      </c>
      <c r="P27">
        <f>VLOOKUP($B27,'LCEF by Fuel Type'!$A$4:$R$16,'LCEF by Country'!P$1,FALSE)</f>
        <v/>
      </c>
      <c r="Q27">
        <f>VLOOKUP($B27,'LCEF by Fuel Type'!$A$4:$R$16,'LCEF by Country'!Q$1,FALSE)</f>
        <v/>
      </c>
      <c r="R27">
        <f>VLOOKUP($B27,'LCEF by Fuel Type'!$A$4:$R$16,'LCEF by Country'!R$1,FALSE)</f>
        <v/>
      </c>
      <c r="S27">
        <f>VLOOKUP($B27,'LCEF by Fuel Type'!$A$4:$R$16,'LCEF by Country'!S$1,FALSE)</f>
        <v/>
      </c>
      <c r="U27">
        <f>VLOOKUP($B27,'LCEF by Fuel Type'!$A$4:$R$16,'LCEF by Country'!U$1,FALSE)</f>
        <v/>
      </c>
      <c r="V27">
        <f>VLOOKUP($B27,'LCEF by Fuel Type'!$A$4:$R$16,'LCEF by Country'!V$1,FALSE)</f>
        <v/>
      </c>
      <c r="W27">
        <f>VLOOKUP($B27,'LCEF by Fuel Type'!$A$4:$R$16,'LCEF by Country'!W$1,FALSE)</f>
        <v/>
      </c>
      <c r="X27">
        <f>VLOOKUP($B27,'LCEF by Fuel Type'!$A$4:$R$16,'LCEF by Country'!X$1,FALSE)</f>
        <v/>
      </c>
      <c r="Y27">
        <f>VLOOKUP($B27,'LCEF by Fuel Type'!$A$4:$R$16,'LCEF by Country'!Y$1,FALSE)</f>
        <v/>
      </c>
    </row>
    <row r="28" spans="1:26">
      <c r="A28" t="s">
        <v>420</v>
      </c>
      <c r="B28">
        <f>VLOOKUP(A28,'LCEF by Fuel Type'!$T:$U,2,FALSE)</f>
        <v/>
      </c>
      <c r="C28">
        <f>VLOOKUP($B28,'LCEF by Fuel Type'!$A$4:$R$16,'LCEF by Country'!C$1,FALSE)</f>
        <v/>
      </c>
      <c r="D28">
        <f>VLOOKUP($B28,'LCEF by Fuel Type'!$A$4:$R$16,'LCEF by Country'!D$1,FALSE)</f>
        <v/>
      </c>
      <c r="E28">
        <f>VLOOKUP($B28,'LCEF by Fuel Type'!$A$4:$R$16,'LCEF by Country'!E$1,FALSE)</f>
        <v/>
      </c>
      <c r="F28">
        <f>VLOOKUP($B28,'LCEF by Fuel Type'!$A$4:$R$16,'LCEF by Country'!F$1,FALSE)</f>
        <v/>
      </c>
      <c r="G28">
        <f>VLOOKUP($B28,'LCEF by Fuel Type'!$A$4:$R$16,'LCEF by Country'!G$1,FALSE)</f>
        <v/>
      </c>
      <c r="I28">
        <f>VLOOKUP($B28,'LCEF by Fuel Type'!$A$4:$R$16,'LCEF by Country'!I$1,FALSE)</f>
        <v/>
      </c>
      <c r="J28">
        <f>VLOOKUP($B28,'LCEF by Fuel Type'!$A$4:$R$16,'LCEF by Country'!J$1,FALSE)</f>
        <v/>
      </c>
      <c r="K28">
        <f>VLOOKUP($B28,'LCEF by Fuel Type'!$A$4:$R$16,'LCEF by Country'!K$1,FALSE)</f>
        <v/>
      </c>
      <c r="L28">
        <f>VLOOKUP($B28,'LCEF by Fuel Type'!$A$4:$R$16,'LCEF by Country'!L$1,FALSE)</f>
        <v/>
      </c>
      <c r="M28">
        <f>VLOOKUP($B28,'LCEF by Fuel Type'!$A$4:$R$16,'LCEF by Country'!M$1,FALSE)</f>
        <v/>
      </c>
      <c r="O28">
        <f>VLOOKUP($B28,'LCEF by Fuel Type'!$A$4:$R$16,'LCEF by Country'!O$1,FALSE)</f>
        <v/>
      </c>
      <c r="P28">
        <f>VLOOKUP($B28,'LCEF by Fuel Type'!$A$4:$R$16,'LCEF by Country'!P$1,FALSE)</f>
        <v/>
      </c>
      <c r="Q28">
        <f>VLOOKUP($B28,'LCEF by Fuel Type'!$A$4:$R$16,'LCEF by Country'!Q$1,FALSE)</f>
        <v/>
      </c>
      <c r="R28">
        <f>VLOOKUP($B28,'LCEF by Fuel Type'!$A$4:$R$16,'LCEF by Country'!R$1,FALSE)</f>
        <v/>
      </c>
      <c r="S28">
        <f>VLOOKUP($B28,'LCEF by Fuel Type'!$A$4:$R$16,'LCEF by Country'!S$1,FALSE)</f>
        <v/>
      </c>
      <c r="U28">
        <f>VLOOKUP($B28,'LCEF by Fuel Type'!$A$4:$R$16,'LCEF by Country'!U$1,FALSE)</f>
        <v/>
      </c>
      <c r="V28">
        <f>VLOOKUP($B28,'LCEF by Fuel Type'!$A$4:$R$16,'LCEF by Country'!V$1,FALSE)</f>
        <v/>
      </c>
      <c r="W28">
        <f>VLOOKUP($B28,'LCEF by Fuel Type'!$A$4:$R$16,'LCEF by Country'!W$1,FALSE)</f>
        <v/>
      </c>
      <c r="X28">
        <f>VLOOKUP($B28,'LCEF by Fuel Type'!$A$4:$R$16,'LCEF by Country'!X$1,FALSE)</f>
        <v/>
      </c>
      <c r="Y28">
        <f>VLOOKUP($B28,'LCEF by Fuel Type'!$A$4:$R$16,'LCEF by Country'!Y$1,FALSE)</f>
        <v/>
      </c>
    </row>
    <row r="29" spans="1:26">
      <c r="A29" t="s">
        <v>386</v>
      </c>
      <c r="B29">
        <f>VLOOKUP(A29,'LCEF by Fuel Type'!$T:$U,2,FALSE)</f>
        <v/>
      </c>
      <c r="C29">
        <f>VLOOKUP($B29,'LCEF by Fuel Type'!$A$4:$R$16,'LCEF by Country'!C$1,FALSE)</f>
        <v/>
      </c>
      <c r="D29">
        <f>VLOOKUP($B29,'LCEF by Fuel Type'!$A$4:$R$16,'LCEF by Country'!D$1,FALSE)</f>
        <v/>
      </c>
      <c r="E29">
        <f>VLOOKUP($B29,'LCEF by Fuel Type'!$A$4:$R$16,'LCEF by Country'!E$1,FALSE)</f>
        <v/>
      </c>
      <c r="F29">
        <f>VLOOKUP($B29,'LCEF by Fuel Type'!$A$4:$R$16,'LCEF by Country'!F$1,FALSE)</f>
        <v/>
      </c>
      <c r="G29">
        <f>VLOOKUP($B29,'LCEF by Fuel Type'!$A$4:$R$16,'LCEF by Country'!G$1,FALSE)</f>
        <v/>
      </c>
      <c r="I29">
        <f>VLOOKUP($B29,'LCEF by Fuel Type'!$A$4:$R$16,'LCEF by Country'!I$1,FALSE)</f>
        <v/>
      </c>
      <c r="J29">
        <f>VLOOKUP($B29,'LCEF by Fuel Type'!$A$4:$R$16,'LCEF by Country'!J$1,FALSE)</f>
        <v/>
      </c>
      <c r="K29">
        <f>VLOOKUP($B29,'LCEF by Fuel Type'!$A$4:$R$16,'LCEF by Country'!K$1,FALSE)</f>
        <v/>
      </c>
      <c r="L29">
        <f>VLOOKUP($B29,'LCEF by Fuel Type'!$A$4:$R$16,'LCEF by Country'!L$1,FALSE)</f>
        <v/>
      </c>
      <c r="M29">
        <f>VLOOKUP($B29,'LCEF by Fuel Type'!$A$4:$R$16,'LCEF by Country'!M$1,FALSE)</f>
        <v/>
      </c>
      <c r="O29">
        <f>VLOOKUP($B29,'LCEF by Fuel Type'!$A$4:$R$16,'LCEF by Country'!O$1,FALSE)</f>
        <v/>
      </c>
      <c r="P29">
        <f>VLOOKUP($B29,'LCEF by Fuel Type'!$A$4:$R$16,'LCEF by Country'!P$1,FALSE)</f>
        <v/>
      </c>
      <c r="Q29">
        <f>VLOOKUP($B29,'LCEF by Fuel Type'!$A$4:$R$16,'LCEF by Country'!Q$1,FALSE)</f>
        <v/>
      </c>
      <c r="R29">
        <f>VLOOKUP($B29,'LCEF by Fuel Type'!$A$4:$R$16,'LCEF by Country'!R$1,FALSE)</f>
        <v/>
      </c>
      <c r="S29">
        <f>VLOOKUP($B29,'LCEF by Fuel Type'!$A$4:$R$16,'LCEF by Country'!S$1,FALSE)</f>
        <v/>
      </c>
      <c r="U29">
        <f>VLOOKUP($B29,'LCEF by Fuel Type'!$A$4:$R$16,'LCEF by Country'!U$1,FALSE)</f>
        <v/>
      </c>
      <c r="V29">
        <f>VLOOKUP($B29,'LCEF by Fuel Type'!$A$4:$R$16,'LCEF by Country'!V$1,FALSE)</f>
        <v/>
      </c>
      <c r="W29">
        <f>VLOOKUP($B29,'LCEF by Fuel Type'!$A$4:$R$16,'LCEF by Country'!W$1,FALSE)</f>
        <v/>
      </c>
      <c r="X29">
        <f>VLOOKUP($B29,'LCEF by Fuel Type'!$A$4:$R$16,'LCEF by Country'!X$1,FALSE)</f>
        <v/>
      </c>
      <c r="Y29">
        <f>VLOOKUP($B29,'LCEF by Fuel Type'!$A$4:$R$16,'LCEF by Country'!Y$1,FALSE)</f>
        <v/>
      </c>
    </row>
    <row r="30" spans="1:26">
      <c r="A30" t="s">
        <v>266</v>
      </c>
      <c r="B30">
        <f>VLOOKUP(A30,'LCEF by Fuel Type'!$T:$U,2,FALSE)</f>
        <v/>
      </c>
      <c r="C30">
        <f>VLOOKUP($B30,'LCEF by Fuel Type'!$A$4:$R$16,'LCEF by Country'!C$1,FALSE)</f>
        <v/>
      </c>
      <c r="D30">
        <f>VLOOKUP($B30,'LCEF by Fuel Type'!$A$4:$R$16,'LCEF by Country'!D$1,FALSE)</f>
        <v/>
      </c>
      <c r="E30">
        <f>VLOOKUP($B30,'LCEF by Fuel Type'!$A$4:$R$16,'LCEF by Country'!E$1,FALSE)</f>
        <v/>
      </c>
      <c r="F30">
        <f>VLOOKUP($B30,'LCEF by Fuel Type'!$A$4:$R$16,'LCEF by Country'!F$1,FALSE)</f>
        <v/>
      </c>
      <c r="G30">
        <f>VLOOKUP($B30,'LCEF by Fuel Type'!$A$4:$R$16,'LCEF by Country'!G$1,FALSE)</f>
        <v/>
      </c>
      <c r="I30">
        <f>VLOOKUP($B30,'LCEF by Fuel Type'!$A$4:$R$16,'LCEF by Country'!I$1,FALSE)</f>
        <v/>
      </c>
      <c r="J30">
        <f>VLOOKUP($B30,'LCEF by Fuel Type'!$A$4:$R$16,'LCEF by Country'!J$1,FALSE)</f>
        <v/>
      </c>
      <c r="K30">
        <f>VLOOKUP($B30,'LCEF by Fuel Type'!$A$4:$R$16,'LCEF by Country'!K$1,FALSE)</f>
        <v/>
      </c>
      <c r="L30">
        <f>VLOOKUP($B30,'LCEF by Fuel Type'!$A$4:$R$16,'LCEF by Country'!L$1,FALSE)</f>
        <v/>
      </c>
      <c r="M30">
        <f>VLOOKUP($B30,'LCEF by Fuel Type'!$A$4:$R$16,'LCEF by Country'!M$1,FALSE)</f>
        <v/>
      </c>
      <c r="O30">
        <f>VLOOKUP($B30,'LCEF by Fuel Type'!$A$4:$R$16,'LCEF by Country'!O$1,FALSE)</f>
        <v/>
      </c>
      <c r="P30">
        <f>VLOOKUP($B30,'LCEF by Fuel Type'!$A$4:$R$16,'LCEF by Country'!P$1,FALSE)</f>
        <v/>
      </c>
      <c r="Q30">
        <f>VLOOKUP($B30,'LCEF by Fuel Type'!$A$4:$R$16,'LCEF by Country'!Q$1,FALSE)</f>
        <v/>
      </c>
      <c r="R30">
        <f>VLOOKUP($B30,'LCEF by Fuel Type'!$A$4:$R$16,'LCEF by Country'!R$1,FALSE)</f>
        <v/>
      </c>
      <c r="S30">
        <f>VLOOKUP($B30,'LCEF by Fuel Type'!$A$4:$R$16,'LCEF by Country'!S$1,FALSE)</f>
        <v/>
      </c>
      <c r="U30">
        <f>VLOOKUP($B30,'LCEF by Fuel Type'!$A$4:$R$16,'LCEF by Country'!U$1,FALSE)</f>
        <v/>
      </c>
      <c r="V30">
        <f>VLOOKUP($B30,'LCEF by Fuel Type'!$A$4:$R$16,'LCEF by Country'!V$1,FALSE)</f>
        <v/>
      </c>
      <c r="W30">
        <f>VLOOKUP($B30,'LCEF by Fuel Type'!$A$4:$R$16,'LCEF by Country'!W$1,FALSE)</f>
        <v/>
      </c>
      <c r="X30">
        <f>VLOOKUP($B30,'LCEF by Fuel Type'!$A$4:$R$16,'LCEF by Country'!X$1,FALSE)</f>
        <v/>
      </c>
      <c r="Y30">
        <f>VLOOKUP($B30,'LCEF by Fuel Type'!$A$4:$R$16,'LCEF by Country'!Y$1,FALSE)</f>
        <v/>
      </c>
    </row>
    <row r="31" spans="1:26">
      <c r="A31" t="s">
        <v>261</v>
      </c>
      <c r="B31">
        <f>VLOOKUP(A31,'LCEF by Fuel Type'!$T:$U,2,FALSE)</f>
        <v/>
      </c>
      <c r="C31">
        <f>VLOOKUP($B31,'LCEF by Fuel Type'!$A$4:$R$16,'LCEF by Country'!C$1,FALSE)</f>
        <v/>
      </c>
      <c r="D31">
        <f>VLOOKUP($B31,'LCEF by Fuel Type'!$A$4:$R$16,'LCEF by Country'!D$1,FALSE)</f>
        <v/>
      </c>
      <c r="E31">
        <f>VLOOKUP($B31,'LCEF by Fuel Type'!$A$4:$R$16,'LCEF by Country'!E$1,FALSE)</f>
        <v/>
      </c>
      <c r="F31">
        <f>VLOOKUP($B31,'LCEF by Fuel Type'!$A$4:$R$16,'LCEF by Country'!F$1,FALSE)</f>
        <v/>
      </c>
      <c r="G31">
        <f>VLOOKUP($B31,'LCEF by Fuel Type'!$A$4:$R$16,'LCEF by Country'!G$1,FALSE)</f>
        <v/>
      </c>
      <c r="I31">
        <f>VLOOKUP($B31,'LCEF by Fuel Type'!$A$4:$R$16,'LCEF by Country'!I$1,FALSE)</f>
        <v/>
      </c>
      <c r="J31">
        <f>VLOOKUP($B31,'LCEF by Fuel Type'!$A$4:$R$16,'LCEF by Country'!J$1,FALSE)</f>
        <v/>
      </c>
      <c r="K31">
        <f>VLOOKUP($B31,'LCEF by Fuel Type'!$A$4:$R$16,'LCEF by Country'!K$1,FALSE)</f>
        <v/>
      </c>
      <c r="L31">
        <f>VLOOKUP($B31,'LCEF by Fuel Type'!$A$4:$R$16,'LCEF by Country'!L$1,FALSE)</f>
        <v/>
      </c>
      <c r="M31">
        <f>VLOOKUP($B31,'LCEF by Fuel Type'!$A$4:$R$16,'LCEF by Country'!M$1,FALSE)</f>
        <v/>
      </c>
      <c r="O31">
        <f>VLOOKUP($B31,'LCEF by Fuel Type'!$A$4:$R$16,'LCEF by Country'!O$1,FALSE)</f>
        <v/>
      </c>
      <c r="P31">
        <f>VLOOKUP($B31,'LCEF by Fuel Type'!$A$4:$R$16,'LCEF by Country'!P$1,FALSE)</f>
        <v/>
      </c>
      <c r="Q31">
        <f>VLOOKUP($B31,'LCEF by Fuel Type'!$A$4:$R$16,'LCEF by Country'!Q$1,FALSE)</f>
        <v/>
      </c>
      <c r="R31">
        <f>VLOOKUP($B31,'LCEF by Fuel Type'!$A$4:$R$16,'LCEF by Country'!R$1,FALSE)</f>
        <v/>
      </c>
      <c r="S31">
        <f>VLOOKUP($B31,'LCEF by Fuel Type'!$A$4:$R$16,'LCEF by Country'!S$1,FALSE)</f>
        <v/>
      </c>
      <c r="U31">
        <f>VLOOKUP($B31,'LCEF by Fuel Type'!$A$4:$R$16,'LCEF by Country'!U$1,FALSE)</f>
        <v/>
      </c>
      <c r="V31">
        <f>VLOOKUP($B31,'LCEF by Fuel Type'!$A$4:$R$16,'LCEF by Country'!V$1,FALSE)</f>
        <v/>
      </c>
      <c r="W31">
        <f>VLOOKUP($B31,'LCEF by Fuel Type'!$A$4:$R$16,'LCEF by Country'!W$1,FALSE)</f>
        <v/>
      </c>
      <c r="X31">
        <f>VLOOKUP($B31,'LCEF by Fuel Type'!$A$4:$R$16,'LCEF by Country'!X$1,FALSE)</f>
        <v/>
      </c>
      <c r="Y31">
        <f>VLOOKUP($B31,'LCEF by Fuel Type'!$A$4:$R$16,'LCEF by Country'!Y$1,FALSE)</f>
        <v/>
      </c>
    </row>
    <row r="32" spans="1:26">
      <c r="A32" t="s">
        <v>361</v>
      </c>
      <c r="B32">
        <f>VLOOKUP(A32,'LCEF by Fuel Type'!$T:$U,2,FALSE)</f>
        <v/>
      </c>
      <c r="C32">
        <f>VLOOKUP($B32,'LCEF by Fuel Type'!$A$4:$R$16,'LCEF by Country'!C$1,FALSE)</f>
        <v/>
      </c>
      <c r="D32">
        <f>VLOOKUP($B32,'LCEF by Fuel Type'!$A$4:$R$16,'LCEF by Country'!D$1,FALSE)</f>
        <v/>
      </c>
      <c r="E32">
        <f>VLOOKUP($B32,'LCEF by Fuel Type'!$A$4:$R$16,'LCEF by Country'!E$1,FALSE)</f>
        <v/>
      </c>
      <c r="F32">
        <f>VLOOKUP($B32,'LCEF by Fuel Type'!$A$4:$R$16,'LCEF by Country'!F$1,FALSE)</f>
        <v/>
      </c>
      <c r="G32">
        <f>VLOOKUP($B32,'LCEF by Fuel Type'!$A$4:$R$16,'LCEF by Country'!G$1,FALSE)</f>
        <v/>
      </c>
      <c r="I32">
        <f>VLOOKUP($B32,'LCEF by Fuel Type'!$A$4:$R$16,'LCEF by Country'!I$1,FALSE)</f>
        <v/>
      </c>
      <c r="J32">
        <f>VLOOKUP($B32,'LCEF by Fuel Type'!$A$4:$R$16,'LCEF by Country'!J$1,FALSE)</f>
        <v/>
      </c>
      <c r="K32">
        <f>VLOOKUP($B32,'LCEF by Fuel Type'!$A$4:$R$16,'LCEF by Country'!K$1,FALSE)</f>
        <v/>
      </c>
      <c r="L32">
        <f>VLOOKUP($B32,'LCEF by Fuel Type'!$A$4:$R$16,'LCEF by Country'!L$1,FALSE)</f>
        <v/>
      </c>
      <c r="M32">
        <f>VLOOKUP($B32,'LCEF by Fuel Type'!$A$4:$R$16,'LCEF by Country'!M$1,FALSE)</f>
        <v/>
      </c>
      <c r="O32">
        <f>VLOOKUP($B32,'LCEF by Fuel Type'!$A$4:$R$16,'LCEF by Country'!O$1,FALSE)</f>
        <v/>
      </c>
      <c r="P32">
        <f>VLOOKUP($B32,'LCEF by Fuel Type'!$A$4:$R$16,'LCEF by Country'!P$1,FALSE)</f>
        <v/>
      </c>
      <c r="Q32">
        <f>VLOOKUP($B32,'LCEF by Fuel Type'!$A$4:$R$16,'LCEF by Country'!Q$1,FALSE)</f>
        <v/>
      </c>
      <c r="R32">
        <f>VLOOKUP($B32,'LCEF by Fuel Type'!$A$4:$R$16,'LCEF by Country'!R$1,FALSE)</f>
        <v/>
      </c>
      <c r="S32">
        <f>VLOOKUP($B32,'LCEF by Fuel Type'!$A$4:$R$16,'LCEF by Country'!S$1,FALSE)</f>
        <v/>
      </c>
      <c r="U32">
        <f>VLOOKUP($B32,'LCEF by Fuel Type'!$A$4:$R$16,'LCEF by Country'!U$1,FALSE)</f>
        <v/>
      </c>
      <c r="V32">
        <f>VLOOKUP($B32,'LCEF by Fuel Type'!$A$4:$R$16,'LCEF by Country'!V$1,FALSE)</f>
        <v/>
      </c>
      <c r="W32">
        <f>VLOOKUP($B32,'LCEF by Fuel Type'!$A$4:$R$16,'LCEF by Country'!W$1,FALSE)</f>
        <v/>
      </c>
      <c r="X32">
        <f>VLOOKUP($B32,'LCEF by Fuel Type'!$A$4:$R$16,'LCEF by Country'!X$1,FALSE)</f>
        <v/>
      </c>
      <c r="Y32">
        <f>VLOOKUP($B32,'LCEF by Fuel Type'!$A$4:$R$16,'LCEF by Country'!Y$1,FALSE)</f>
        <v/>
      </c>
    </row>
    <row r="33" spans="1:26">
      <c r="A33" t="s">
        <v>283</v>
      </c>
      <c r="B33">
        <f>VLOOKUP(A33,'LCEF by Fuel Type'!$T:$U,2,FALSE)</f>
        <v/>
      </c>
      <c r="C33">
        <f>VLOOKUP($B33,'LCEF by Fuel Type'!$A$4:$R$16,'LCEF by Country'!C$1,FALSE)</f>
        <v/>
      </c>
      <c r="D33">
        <f>VLOOKUP($B33,'LCEF by Fuel Type'!$A$4:$R$16,'LCEF by Country'!D$1,FALSE)</f>
        <v/>
      </c>
      <c r="E33">
        <f>VLOOKUP($B33,'LCEF by Fuel Type'!$A$4:$R$16,'LCEF by Country'!E$1,FALSE)</f>
        <v/>
      </c>
      <c r="F33">
        <f>VLOOKUP($B33,'LCEF by Fuel Type'!$A$4:$R$16,'LCEF by Country'!F$1,FALSE)</f>
        <v/>
      </c>
      <c r="G33">
        <f>VLOOKUP($B33,'LCEF by Fuel Type'!$A$4:$R$16,'LCEF by Country'!G$1,FALSE)</f>
        <v/>
      </c>
      <c r="I33">
        <f>VLOOKUP($B33,'LCEF by Fuel Type'!$A$4:$R$16,'LCEF by Country'!I$1,FALSE)</f>
        <v/>
      </c>
      <c r="J33">
        <f>VLOOKUP($B33,'LCEF by Fuel Type'!$A$4:$R$16,'LCEF by Country'!J$1,FALSE)</f>
        <v/>
      </c>
      <c r="K33">
        <f>VLOOKUP($B33,'LCEF by Fuel Type'!$A$4:$R$16,'LCEF by Country'!K$1,FALSE)</f>
        <v/>
      </c>
      <c r="L33">
        <f>VLOOKUP($B33,'LCEF by Fuel Type'!$A$4:$R$16,'LCEF by Country'!L$1,FALSE)</f>
        <v/>
      </c>
      <c r="M33">
        <f>VLOOKUP($B33,'LCEF by Fuel Type'!$A$4:$R$16,'LCEF by Country'!M$1,FALSE)</f>
        <v/>
      </c>
      <c r="O33">
        <f>VLOOKUP($B33,'LCEF by Fuel Type'!$A$4:$R$16,'LCEF by Country'!O$1,FALSE)</f>
        <v/>
      </c>
      <c r="P33">
        <f>VLOOKUP($B33,'LCEF by Fuel Type'!$A$4:$R$16,'LCEF by Country'!P$1,FALSE)</f>
        <v/>
      </c>
      <c r="Q33">
        <f>VLOOKUP($B33,'LCEF by Fuel Type'!$A$4:$R$16,'LCEF by Country'!Q$1,FALSE)</f>
        <v/>
      </c>
      <c r="R33">
        <f>VLOOKUP($B33,'LCEF by Fuel Type'!$A$4:$R$16,'LCEF by Country'!R$1,FALSE)</f>
        <v/>
      </c>
      <c r="S33">
        <f>VLOOKUP($B33,'LCEF by Fuel Type'!$A$4:$R$16,'LCEF by Country'!S$1,FALSE)</f>
        <v/>
      </c>
      <c r="U33">
        <f>VLOOKUP($B33,'LCEF by Fuel Type'!$A$4:$R$16,'LCEF by Country'!U$1,FALSE)</f>
        <v/>
      </c>
      <c r="V33">
        <f>VLOOKUP($B33,'LCEF by Fuel Type'!$A$4:$R$16,'LCEF by Country'!V$1,FALSE)</f>
        <v/>
      </c>
      <c r="W33">
        <f>VLOOKUP($B33,'LCEF by Fuel Type'!$A$4:$R$16,'LCEF by Country'!W$1,FALSE)</f>
        <v/>
      </c>
      <c r="X33">
        <f>VLOOKUP($B33,'LCEF by Fuel Type'!$A$4:$R$16,'LCEF by Country'!X$1,FALSE)</f>
        <v/>
      </c>
      <c r="Y33">
        <f>VLOOKUP($B33,'LCEF by Fuel Type'!$A$4:$R$16,'LCEF by Country'!Y$1,FALSE)</f>
        <v/>
      </c>
    </row>
    <row r="34" spans="1:26">
      <c r="A34" t="s">
        <v>369</v>
      </c>
      <c r="B34">
        <f>VLOOKUP(A34,'LCEF by Fuel Type'!$T:$U,2,FALSE)</f>
        <v/>
      </c>
      <c r="C34">
        <f>VLOOKUP($B34,'LCEF by Fuel Type'!$A$4:$R$16,'LCEF by Country'!C$1,FALSE)</f>
        <v/>
      </c>
      <c r="D34">
        <f>VLOOKUP($B34,'LCEF by Fuel Type'!$A$4:$R$16,'LCEF by Country'!D$1,FALSE)</f>
        <v/>
      </c>
      <c r="E34">
        <f>VLOOKUP($B34,'LCEF by Fuel Type'!$A$4:$R$16,'LCEF by Country'!E$1,FALSE)</f>
        <v/>
      </c>
      <c r="F34">
        <f>VLOOKUP($B34,'LCEF by Fuel Type'!$A$4:$R$16,'LCEF by Country'!F$1,FALSE)</f>
        <v/>
      </c>
      <c r="G34">
        <f>VLOOKUP($B34,'LCEF by Fuel Type'!$A$4:$R$16,'LCEF by Country'!G$1,FALSE)</f>
        <v/>
      </c>
      <c r="I34">
        <f>VLOOKUP($B34,'LCEF by Fuel Type'!$A$4:$R$16,'LCEF by Country'!I$1,FALSE)</f>
        <v/>
      </c>
      <c r="J34">
        <f>VLOOKUP($B34,'LCEF by Fuel Type'!$A$4:$R$16,'LCEF by Country'!J$1,FALSE)</f>
        <v/>
      </c>
      <c r="K34">
        <f>VLOOKUP($B34,'LCEF by Fuel Type'!$A$4:$R$16,'LCEF by Country'!K$1,FALSE)</f>
        <v/>
      </c>
      <c r="L34">
        <f>VLOOKUP($B34,'LCEF by Fuel Type'!$A$4:$R$16,'LCEF by Country'!L$1,FALSE)</f>
        <v/>
      </c>
      <c r="M34">
        <f>VLOOKUP($B34,'LCEF by Fuel Type'!$A$4:$R$16,'LCEF by Country'!M$1,FALSE)</f>
        <v/>
      </c>
      <c r="O34">
        <f>VLOOKUP($B34,'LCEF by Fuel Type'!$A$4:$R$16,'LCEF by Country'!O$1,FALSE)</f>
        <v/>
      </c>
      <c r="P34">
        <f>VLOOKUP($B34,'LCEF by Fuel Type'!$A$4:$R$16,'LCEF by Country'!P$1,FALSE)</f>
        <v/>
      </c>
      <c r="Q34">
        <f>VLOOKUP($B34,'LCEF by Fuel Type'!$A$4:$R$16,'LCEF by Country'!Q$1,FALSE)</f>
        <v/>
      </c>
      <c r="R34">
        <f>VLOOKUP($B34,'LCEF by Fuel Type'!$A$4:$R$16,'LCEF by Country'!R$1,FALSE)</f>
        <v/>
      </c>
      <c r="S34">
        <f>VLOOKUP($B34,'LCEF by Fuel Type'!$A$4:$R$16,'LCEF by Country'!S$1,FALSE)</f>
        <v/>
      </c>
      <c r="U34">
        <f>VLOOKUP($B34,'LCEF by Fuel Type'!$A$4:$R$16,'LCEF by Country'!U$1,FALSE)</f>
        <v/>
      </c>
      <c r="V34">
        <f>VLOOKUP($B34,'LCEF by Fuel Type'!$A$4:$R$16,'LCEF by Country'!V$1,FALSE)</f>
        <v/>
      </c>
      <c r="W34">
        <f>VLOOKUP($B34,'LCEF by Fuel Type'!$A$4:$R$16,'LCEF by Country'!W$1,FALSE)</f>
        <v/>
      </c>
      <c r="X34">
        <f>VLOOKUP($B34,'LCEF by Fuel Type'!$A$4:$R$16,'LCEF by Country'!X$1,FALSE)</f>
        <v/>
      </c>
      <c r="Y34">
        <f>VLOOKUP($B34,'LCEF by Fuel Type'!$A$4:$R$16,'LCEF by Country'!Y$1,FALSE)</f>
        <v/>
      </c>
    </row>
    <row r="35" spans="1:26">
      <c r="A35" t="s">
        <v>270</v>
      </c>
      <c r="B35">
        <f>VLOOKUP(A35,'LCEF by Fuel Type'!$T:$U,2,FALSE)</f>
        <v/>
      </c>
      <c r="C35">
        <f>VLOOKUP($B35,'LCEF by Fuel Type'!$A$4:$R$16,'LCEF by Country'!C$1,FALSE)</f>
        <v/>
      </c>
      <c r="D35">
        <f>VLOOKUP($B35,'LCEF by Fuel Type'!$A$4:$R$16,'LCEF by Country'!D$1,FALSE)</f>
        <v/>
      </c>
      <c r="E35">
        <f>VLOOKUP($B35,'LCEF by Fuel Type'!$A$4:$R$16,'LCEF by Country'!E$1,FALSE)</f>
        <v/>
      </c>
      <c r="F35">
        <f>VLOOKUP($B35,'LCEF by Fuel Type'!$A$4:$R$16,'LCEF by Country'!F$1,FALSE)</f>
        <v/>
      </c>
      <c r="G35">
        <f>VLOOKUP($B35,'LCEF by Fuel Type'!$A$4:$R$16,'LCEF by Country'!G$1,FALSE)</f>
        <v/>
      </c>
      <c r="I35">
        <f>VLOOKUP($B35,'LCEF by Fuel Type'!$A$4:$R$16,'LCEF by Country'!I$1,FALSE)</f>
        <v/>
      </c>
      <c r="J35">
        <f>VLOOKUP($B35,'LCEF by Fuel Type'!$A$4:$R$16,'LCEF by Country'!J$1,FALSE)</f>
        <v/>
      </c>
      <c r="K35">
        <f>VLOOKUP($B35,'LCEF by Fuel Type'!$A$4:$R$16,'LCEF by Country'!K$1,FALSE)</f>
        <v/>
      </c>
      <c r="L35">
        <f>VLOOKUP($B35,'LCEF by Fuel Type'!$A$4:$R$16,'LCEF by Country'!L$1,FALSE)</f>
        <v/>
      </c>
      <c r="M35">
        <f>VLOOKUP($B35,'LCEF by Fuel Type'!$A$4:$R$16,'LCEF by Country'!M$1,FALSE)</f>
        <v/>
      </c>
      <c r="O35">
        <f>VLOOKUP($B35,'LCEF by Fuel Type'!$A$4:$R$16,'LCEF by Country'!O$1,FALSE)</f>
        <v/>
      </c>
      <c r="P35">
        <f>VLOOKUP($B35,'LCEF by Fuel Type'!$A$4:$R$16,'LCEF by Country'!P$1,FALSE)</f>
        <v/>
      </c>
      <c r="Q35">
        <f>VLOOKUP($B35,'LCEF by Fuel Type'!$A$4:$R$16,'LCEF by Country'!Q$1,FALSE)</f>
        <v/>
      </c>
      <c r="R35">
        <f>VLOOKUP($B35,'LCEF by Fuel Type'!$A$4:$R$16,'LCEF by Country'!R$1,FALSE)</f>
        <v/>
      </c>
      <c r="S35">
        <f>VLOOKUP($B35,'LCEF by Fuel Type'!$A$4:$R$16,'LCEF by Country'!S$1,FALSE)</f>
        <v/>
      </c>
      <c r="U35">
        <f>VLOOKUP($B35,'LCEF by Fuel Type'!$A$4:$R$16,'LCEF by Country'!U$1,FALSE)</f>
        <v/>
      </c>
      <c r="V35">
        <f>VLOOKUP($B35,'LCEF by Fuel Type'!$A$4:$R$16,'LCEF by Country'!V$1,FALSE)</f>
        <v/>
      </c>
      <c r="W35">
        <f>VLOOKUP($B35,'LCEF by Fuel Type'!$A$4:$R$16,'LCEF by Country'!W$1,FALSE)</f>
        <v/>
      </c>
      <c r="X35">
        <f>VLOOKUP($B35,'LCEF by Fuel Type'!$A$4:$R$16,'LCEF by Country'!X$1,FALSE)</f>
        <v/>
      </c>
      <c r="Y35">
        <f>VLOOKUP($B35,'LCEF by Fuel Type'!$A$4:$R$16,'LCEF by Country'!Y$1,FALSE)</f>
        <v/>
      </c>
    </row>
    <row r="36" spans="1:26">
      <c r="A36" t="s">
        <v>328</v>
      </c>
      <c r="B36">
        <f>VLOOKUP(A36,'LCEF by Fuel Type'!$T:$U,2,FALSE)</f>
        <v/>
      </c>
      <c r="C36">
        <f>VLOOKUP($B36,'LCEF by Fuel Type'!$A$4:$R$16,'LCEF by Country'!C$1,FALSE)</f>
        <v/>
      </c>
      <c r="D36">
        <f>VLOOKUP($B36,'LCEF by Fuel Type'!$A$4:$R$16,'LCEF by Country'!D$1,FALSE)</f>
        <v/>
      </c>
      <c r="E36">
        <f>VLOOKUP($B36,'LCEF by Fuel Type'!$A$4:$R$16,'LCEF by Country'!E$1,FALSE)</f>
        <v/>
      </c>
      <c r="F36">
        <f>VLOOKUP($B36,'LCEF by Fuel Type'!$A$4:$R$16,'LCEF by Country'!F$1,FALSE)</f>
        <v/>
      </c>
      <c r="G36">
        <f>VLOOKUP($B36,'LCEF by Fuel Type'!$A$4:$R$16,'LCEF by Country'!G$1,FALSE)</f>
        <v/>
      </c>
      <c r="I36">
        <f>VLOOKUP($B36,'LCEF by Fuel Type'!$A$4:$R$16,'LCEF by Country'!I$1,FALSE)</f>
        <v/>
      </c>
      <c r="J36">
        <f>VLOOKUP($B36,'LCEF by Fuel Type'!$A$4:$R$16,'LCEF by Country'!J$1,FALSE)</f>
        <v/>
      </c>
      <c r="K36">
        <f>VLOOKUP($B36,'LCEF by Fuel Type'!$A$4:$R$16,'LCEF by Country'!K$1,FALSE)</f>
        <v/>
      </c>
      <c r="L36">
        <f>VLOOKUP($B36,'LCEF by Fuel Type'!$A$4:$R$16,'LCEF by Country'!L$1,FALSE)</f>
        <v/>
      </c>
      <c r="M36">
        <f>VLOOKUP($B36,'LCEF by Fuel Type'!$A$4:$R$16,'LCEF by Country'!M$1,FALSE)</f>
        <v/>
      </c>
      <c r="O36">
        <f>VLOOKUP($B36,'LCEF by Fuel Type'!$A$4:$R$16,'LCEF by Country'!O$1,FALSE)</f>
        <v/>
      </c>
      <c r="P36">
        <f>VLOOKUP($B36,'LCEF by Fuel Type'!$A$4:$R$16,'LCEF by Country'!P$1,FALSE)</f>
        <v/>
      </c>
      <c r="Q36">
        <f>VLOOKUP($B36,'LCEF by Fuel Type'!$A$4:$R$16,'LCEF by Country'!Q$1,FALSE)</f>
        <v/>
      </c>
      <c r="R36">
        <f>VLOOKUP($B36,'LCEF by Fuel Type'!$A$4:$R$16,'LCEF by Country'!R$1,FALSE)</f>
        <v/>
      </c>
      <c r="S36">
        <f>VLOOKUP($B36,'LCEF by Fuel Type'!$A$4:$R$16,'LCEF by Country'!S$1,FALSE)</f>
        <v/>
      </c>
      <c r="U36">
        <f>VLOOKUP($B36,'LCEF by Fuel Type'!$A$4:$R$16,'LCEF by Country'!U$1,FALSE)</f>
        <v/>
      </c>
      <c r="V36">
        <f>VLOOKUP($B36,'LCEF by Fuel Type'!$A$4:$R$16,'LCEF by Country'!V$1,FALSE)</f>
        <v/>
      </c>
      <c r="W36">
        <f>VLOOKUP($B36,'LCEF by Fuel Type'!$A$4:$R$16,'LCEF by Country'!W$1,FALSE)</f>
        <v/>
      </c>
      <c r="X36">
        <f>VLOOKUP($B36,'LCEF by Fuel Type'!$A$4:$R$16,'LCEF by Country'!X$1,FALSE)</f>
        <v/>
      </c>
      <c r="Y36">
        <f>VLOOKUP($B36,'LCEF by Fuel Type'!$A$4:$R$16,'LCEF by Country'!Y$1,FALSE)</f>
        <v/>
      </c>
    </row>
    <row r="37" spans="1:26">
      <c r="A37" t="s">
        <v>290</v>
      </c>
      <c r="B37">
        <f>VLOOKUP(A37,'LCEF by Fuel Type'!$T:$U,2,FALSE)</f>
        <v/>
      </c>
      <c r="C37">
        <f>VLOOKUP($B37,'LCEF by Fuel Type'!$A$4:$R$16,'LCEF by Country'!C$1,FALSE)</f>
        <v/>
      </c>
      <c r="D37">
        <f>VLOOKUP($B37,'LCEF by Fuel Type'!$A$4:$R$16,'LCEF by Country'!D$1,FALSE)</f>
        <v/>
      </c>
      <c r="E37">
        <f>VLOOKUP($B37,'LCEF by Fuel Type'!$A$4:$R$16,'LCEF by Country'!E$1,FALSE)</f>
        <v/>
      </c>
      <c r="F37">
        <f>VLOOKUP($B37,'LCEF by Fuel Type'!$A$4:$R$16,'LCEF by Country'!F$1,FALSE)</f>
        <v/>
      </c>
      <c r="G37">
        <f>VLOOKUP($B37,'LCEF by Fuel Type'!$A$4:$R$16,'LCEF by Country'!G$1,FALSE)</f>
        <v/>
      </c>
      <c r="I37">
        <f>VLOOKUP($B37,'LCEF by Fuel Type'!$A$4:$R$16,'LCEF by Country'!I$1,FALSE)</f>
        <v/>
      </c>
      <c r="J37">
        <f>VLOOKUP($B37,'LCEF by Fuel Type'!$A$4:$R$16,'LCEF by Country'!J$1,FALSE)</f>
        <v/>
      </c>
      <c r="K37">
        <f>VLOOKUP($B37,'LCEF by Fuel Type'!$A$4:$R$16,'LCEF by Country'!K$1,FALSE)</f>
        <v/>
      </c>
      <c r="L37">
        <f>VLOOKUP($B37,'LCEF by Fuel Type'!$A$4:$R$16,'LCEF by Country'!L$1,FALSE)</f>
        <v/>
      </c>
      <c r="M37">
        <f>VLOOKUP($B37,'LCEF by Fuel Type'!$A$4:$R$16,'LCEF by Country'!M$1,FALSE)</f>
        <v/>
      </c>
      <c r="O37">
        <f>VLOOKUP($B37,'LCEF by Fuel Type'!$A$4:$R$16,'LCEF by Country'!O$1,FALSE)</f>
        <v/>
      </c>
      <c r="P37">
        <f>VLOOKUP($B37,'LCEF by Fuel Type'!$A$4:$R$16,'LCEF by Country'!P$1,FALSE)</f>
        <v/>
      </c>
      <c r="Q37">
        <f>VLOOKUP($B37,'LCEF by Fuel Type'!$A$4:$R$16,'LCEF by Country'!Q$1,FALSE)</f>
        <v/>
      </c>
      <c r="R37">
        <f>VLOOKUP($B37,'LCEF by Fuel Type'!$A$4:$R$16,'LCEF by Country'!R$1,FALSE)</f>
        <v/>
      </c>
      <c r="S37">
        <f>VLOOKUP($B37,'LCEF by Fuel Type'!$A$4:$R$16,'LCEF by Country'!S$1,FALSE)</f>
        <v/>
      </c>
      <c r="U37">
        <f>VLOOKUP($B37,'LCEF by Fuel Type'!$A$4:$R$16,'LCEF by Country'!U$1,FALSE)</f>
        <v/>
      </c>
      <c r="V37">
        <f>VLOOKUP($B37,'LCEF by Fuel Type'!$A$4:$R$16,'LCEF by Country'!V$1,FALSE)</f>
        <v/>
      </c>
      <c r="W37">
        <f>VLOOKUP($B37,'LCEF by Fuel Type'!$A$4:$R$16,'LCEF by Country'!W$1,FALSE)</f>
        <v/>
      </c>
      <c r="X37">
        <f>VLOOKUP($B37,'LCEF by Fuel Type'!$A$4:$R$16,'LCEF by Country'!X$1,FALSE)</f>
        <v/>
      </c>
      <c r="Y37">
        <f>VLOOKUP($B37,'LCEF by Fuel Type'!$A$4:$R$16,'LCEF by Country'!Y$1,FALSE)</f>
        <v/>
      </c>
    </row>
    <row r="38" spans="1:26">
      <c r="A38" t="s">
        <v>298</v>
      </c>
      <c r="B38">
        <f>VLOOKUP(A38,'LCEF by Fuel Type'!$T:$U,2,FALSE)</f>
        <v/>
      </c>
      <c r="C38">
        <f>VLOOKUP($B38,'LCEF by Fuel Type'!$A$4:$R$16,'LCEF by Country'!C$1,FALSE)</f>
        <v/>
      </c>
      <c r="D38">
        <f>VLOOKUP($B38,'LCEF by Fuel Type'!$A$4:$R$16,'LCEF by Country'!D$1,FALSE)</f>
        <v/>
      </c>
      <c r="E38">
        <f>VLOOKUP($B38,'LCEF by Fuel Type'!$A$4:$R$16,'LCEF by Country'!E$1,FALSE)</f>
        <v/>
      </c>
      <c r="F38">
        <f>VLOOKUP($B38,'LCEF by Fuel Type'!$A$4:$R$16,'LCEF by Country'!F$1,FALSE)</f>
        <v/>
      </c>
      <c r="G38">
        <f>VLOOKUP($B38,'LCEF by Fuel Type'!$A$4:$R$16,'LCEF by Country'!G$1,FALSE)</f>
        <v/>
      </c>
      <c r="I38">
        <f>VLOOKUP($B38,'LCEF by Fuel Type'!$A$4:$R$16,'LCEF by Country'!I$1,FALSE)</f>
        <v/>
      </c>
      <c r="J38">
        <f>VLOOKUP($B38,'LCEF by Fuel Type'!$A$4:$R$16,'LCEF by Country'!J$1,FALSE)</f>
        <v/>
      </c>
      <c r="K38">
        <f>VLOOKUP($B38,'LCEF by Fuel Type'!$A$4:$R$16,'LCEF by Country'!K$1,FALSE)</f>
        <v/>
      </c>
      <c r="L38">
        <f>VLOOKUP($B38,'LCEF by Fuel Type'!$A$4:$R$16,'LCEF by Country'!L$1,FALSE)</f>
        <v/>
      </c>
      <c r="M38">
        <f>VLOOKUP($B38,'LCEF by Fuel Type'!$A$4:$R$16,'LCEF by Country'!M$1,FALSE)</f>
        <v/>
      </c>
      <c r="O38">
        <f>VLOOKUP($B38,'LCEF by Fuel Type'!$A$4:$R$16,'LCEF by Country'!O$1,FALSE)</f>
        <v/>
      </c>
      <c r="P38">
        <f>VLOOKUP($B38,'LCEF by Fuel Type'!$A$4:$R$16,'LCEF by Country'!P$1,FALSE)</f>
        <v/>
      </c>
      <c r="Q38">
        <f>VLOOKUP($B38,'LCEF by Fuel Type'!$A$4:$R$16,'LCEF by Country'!Q$1,FALSE)</f>
        <v/>
      </c>
      <c r="R38">
        <f>VLOOKUP($B38,'LCEF by Fuel Type'!$A$4:$R$16,'LCEF by Country'!R$1,FALSE)</f>
        <v/>
      </c>
      <c r="S38">
        <f>VLOOKUP($B38,'LCEF by Fuel Type'!$A$4:$R$16,'LCEF by Country'!S$1,FALSE)</f>
        <v/>
      </c>
      <c r="U38">
        <f>VLOOKUP($B38,'LCEF by Fuel Type'!$A$4:$R$16,'LCEF by Country'!U$1,FALSE)</f>
        <v/>
      </c>
      <c r="V38">
        <f>VLOOKUP($B38,'LCEF by Fuel Type'!$A$4:$R$16,'LCEF by Country'!V$1,FALSE)</f>
        <v/>
      </c>
      <c r="W38">
        <f>VLOOKUP($B38,'LCEF by Fuel Type'!$A$4:$R$16,'LCEF by Country'!W$1,FALSE)</f>
        <v/>
      </c>
      <c r="X38">
        <f>VLOOKUP($B38,'LCEF by Fuel Type'!$A$4:$R$16,'LCEF by Country'!X$1,FALSE)</f>
        <v/>
      </c>
      <c r="Y38">
        <f>VLOOKUP($B38,'LCEF by Fuel Type'!$A$4:$R$16,'LCEF by Country'!Y$1,FALSE)</f>
        <v/>
      </c>
    </row>
    <row r="39" spans="1:26">
      <c r="A39" t="s">
        <v>307</v>
      </c>
      <c r="B39">
        <f>VLOOKUP(A39,'LCEF by Fuel Type'!$T:$U,2,FALSE)</f>
        <v/>
      </c>
      <c r="C39">
        <f>VLOOKUP($B39,'LCEF by Fuel Type'!$A$4:$R$16,'LCEF by Country'!C$1,FALSE)</f>
        <v/>
      </c>
      <c r="D39">
        <f>VLOOKUP($B39,'LCEF by Fuel Type'!$A$4:$R$16,'LCEF by Country'!D$1,FALSE)</f>
        <v/>
      </c>
      <c r="E39">
        <f>VLOOKUP($B39,'LCEF by Fuel Type'!$A$4:$R$16,'LCEF by Country'!E$1,FALSE)</f>
        <v/>
      </c>
      <c r="F39">
        <f>VLOOKUP($B39,'LCEF by Fuel Type'!$A$4:$R$16,'LCEF by Country'!F$1,FALSE)</f>
        <v/>
      </c>
      <c r="G39">
        <f>VLOOKUP($B39,'LCEF by Fuel Type'!$A$4:$R$16,'LCEF by Country'!G$1,FALSE)</f>
        <v/>
      </c>
      <c r="I39">
        <f>VLOOKUP($B39,'LCEF by Fuel Type'!$A$4:$R$16,'LCEF by Country'!I$1,FALSE)</f>
        <v/>
      </c>
      <c r="J39">
        <f>VLOOKUP($B39,'LCEF by Fuel Type'!$A$4:$R$16,'LCEF by Country'!J$1,FALSE)</f>
        <v/>
      </c>
      <c r="K39">
        <f>VLOOKUP($B39,'LCEF by Fuel Type'!$A$4:$R$16,'LCEF by Country'!K$1,FALSE)</f>
        <v/>
      </c>
      <c r="L39">
        <f>VLOOKUP($B39,'LCEF by Fuel Type'!$A$4:$R$16,'LCEF by Country'!L$1,FALSE)</f>
        <v/>
      </c>
      <c r="M39">
        <f>VLOOKUP($B39,'LCEF by Fuel Type'!$A$4:$R$16,'LCEF by Country'!M$1,FALSE)</f>
        <v/>
      </c>
      <c r="O39">
        <f>VLOOKUP($B39,'LCEF by Fuel Type'!$A$4:$R$16,'LCEF by Country'!O$1,FALSE)</f>
        <v/>
      </c>
      <c r="P39">
        <f>VLOOKUP($B39,'LCEF by Fuel Type'!$A$4:$R$16,'LCEF by Country'!P$1,FALSE)</f>
        <v/>
      </c>
      <c r="Q39">
        <f>VLOOKUP($B39,'LCEF by Fuel Type'!$A$4:$R$16,'LCEF by Country'!Q$1,FALSE)</f>
        <v/>
      </c>
      <c r="R39">
        <f>VLOOKUP($B39,'LCEF by Fuel Type'!$A$4:$R$16,'LCEF by Country'!R$1,FALSE)</f>
        <v/>
      </c>
      <c r="S39">
        <f>VLOOKUP($B39,'LCEF by Fuel Type'!$A$4:$R$16,'LCEF by Country'!S$1,FALSE)</f>
        <v/>
      </c>
      <c r="U39">
        <f>VLOOKUP($B39,'LCEF by Fuel Type'!$A$4:$R$16,'LCEF by Country'!U$1,FALSE)</f>
        <v/>
      </c>
      <c r="V39">
        <f>VLOOKUP($B39,'LCEF by Fuel Type'!$A$4:$R$16,'LCEF by Country'!V$1,FALSE)</f>
        <v/>
      </c>
      <c r="W39">
        <f>VLOOKUP($B39,'LCEF by Fuel Type'!$A$4:$R$16,'LCEF by Country'!W$1,FALSE)</f>
        <v/>
      </c>
      <c r="X39">
        <f>VLOOKUP($B39,'LCEF by Fuel Type'!$A$4:$R$16,'LCEF by Country'!X$1,FALSE)</f>
        <v/>
      </c>
      <c r="Y39">
        <f>VLOOKUP($B39,'LCEF by Fuel Type'!$A$4:$R$16,'LCEF by Country'!Y$1,FALSE)</f>
        <v/>
      </c>
    </row>
    <row r="40" spans="1:26">
      <c r="A40" t="s">
        <v>359</v>
      </c>
      <c r="B40">
        <f>VLOOKUP(A40,'LCEF by Fuel Type'!$T:$U,2,FALSE)</f>
        <v/>
      </c>
      <c r="C40">
        <f>VLOOKUP($B40,'LCEF by Fuel Type'!$A$4:$R$16,'LCEF by Country'!C$1,FALSE)</f>
        <v/>
      </c>
      <c r="D40">
        <f>VLOOKUP($B40,'LCEF by Fuel Type'!$A$4:$R$16,'LCEF by Country'!D$1,FALSE)</f>
        <v/>
      </c>
      <c r="E40">
        <f>VLOOKUP($B40,'LCEF by Fuel Type'!$A$4:$R$16,'LCEF by Country'!E$1,FALSE)</f>
        <v/>
      </c>
      <c r="F40">
        <f>VLOOKUP($B40,'LCEF by Fuel Type'!$A$4:$R$16,'LCEF by Country'!F$1,FALSE)</f>
        <v/>
      </c>
      <c r="G40">
        <f>VLOOKUP($B40,'LCEF by Fuel Type'!$A$4:$R$16,'LCEF by Country'!G$1,FALSE)</f>
        <v/>
      </c>
      <c r="I40">
        <f>VLOOKUP($B40,'LCEF by Fuel Type'!$A$4:$R$16,'LCEF by Country'!I$1,FALSE)</f>
        <v/>
      </c>
      <c r="J40">
        <f>VLOOKUP($B40,'LCEF by Fuel Type'!$A$4:$R$16,'LCEF by Country'!J$1,FALSE)</f>
        <v/>
      </c>
      <c r="K40">
        <f>VLOOKUP($B40,'LCEF by Fuel Type'!$A$4:$R$16,'LCEF by Country'!K$1,FALSE)</f>
        <v/>
      </c>
      <c r="L40">
        <f>VLOOKUP($B40,'LCEF by Fuel Type'!$A$4:$R$16,'LCEF by Country'!L$1,FALSE)</f>
        <v/>
      </c>
      <c r="M40">
        <f>VLOOKUP($B40,'LCEF by Fuel Type'!$A$4:$R$16,'LCEF by Country'!M$1,FALSE)</f>
        <v/>
      </c>
      <c r="O40">
        <f>VLOOKUP($B40,'LCEF by Fuel Type'!$A$4:$R$16,'LCEF by Country'!O$1,FALSE)</f>
        <v/>
      </c>
      <c r="P40">
        <f>VLOOKUP($B40,'LCEF by Fuel Type'!$A$4:$R$16,'LCEF by Country'!P$1,FALSE)</f>
        <v/>
      </c>
      <c r="Q40">
        <f>VLOOKUP($B40,'LCEF by Fuel Type'!$A$4:$R$16,'LCEF by Country'!Q$1,FALSE)</f>
        <v/>
      </c>
      <c r="R40">
        <f>VLOOKUP($B40,'LCEF by Fuel Type'!$A$4:$R$16,'LCEF by Country'!R$1,FALSE)</f>
        <v/>
      </c>
      <c r="S40">
        <f>VLOOKUP($B40,'LCEF by Fuel Type'!$A$4:$R$16,'LCEF by Country'!S$1,FALSE)</f>
        <v/>
      </c>
      <c r="U40">
        <f>VLOOKUP($B40,'LCEF by Fuel Type'!$A$4:$R$16,'LCEF by Country'!U$1,FALSE)</f>
        <v/>
      </c>
      <c r="V40">
        <f>VLOOKUP($B40,'LCEF by Fuel Type'!$A$4:$R$16,'LCEF by Country'!V$1,FALSE)</f>
        <v/>
      </c>
      <c r="W40">
        <f>VLOOKUP($B40,'LCEF by Fuel Type'!$A$4:$R$16,'LCEF by Country'!W$1,FALSE)</f>
        <v/>
      </c>
      <c r="X40">
        <f>VLOOKUP($B40,'LCEF by Fuel Type'!$A$4:$R$16,'LCEF by Country'!X$1,FALSE)</f>
        <v/>
      </c>
      <c r="Y40">
        <f>VLOOKUP($B40,'LCEF by Fuel Type'!$A$4:$R$16,'LCEF by Country'!Y$1,FALSE)</f>
        <v/>
      </c>
    </row>
    <row r="41" spans="1:26">
      <c r="A41" t="s">
        <v>343</v>
      </c>
      <c r="B41">
        <f>VLOOKUP(A41,'LCEF by Fuel Type'!$T:$U,2,FALSE)</f>
        <v/>
      </c>
      <c r="C41">
        <f>VLOOKUP($B41,'LCEF by Fuel Type'!$A$4:$R$16,'LCEF by Country'!C$1,FALSE)</f>
        <v/>
      </c>
      <c r="D41">
        <f>VLOOKUP($B41,'LCEF by Fuel Type'!$A$4:$R$16,'LCEF by Country'!D$1,FALSE)</f>
        <v/>
      </c>
      <c r="E41">
        <f>VLOOKUP($B41,'LCEF by Fuel Type'!$A$4:$R$16,'LCEF by Country'!E$1,FALSE)</f>
        <v/>
      </c>
      <c r="F41">
        <f>VLOOKUP($B41,'LCEF by Fuel Type'!$A$4:$R$16,'LCEF by Country'!F$1,FALSE)</f>
        <v/>
      </c>
      <c r="G41">
        <f>VLOOKUP($B41,'LCEF by Fuel Type'!$A$4:$R$16,'LCEF by Country'!G$1,FALSE)</f>
        <v/>
      </c>
      <c r="I41">
        <f>VLOOKUP($B41,'LCEF by Fuel Type'!$A$4:$R$16,'LCEF by Country'!I$1,FALSE)</f>
        <v/>
      </c>
      <c r="J41">
        <f>VLOOKUP($B41,'LCEF by Fuel Type'!$A$4:$R$16,'LCEF by Country'!J$1,FALSE)</f>
        <v/>
      </c>
      <c r="K41">
        <f>VLOOKUP($B41,'LCEF by Fuel Type'!$A$4:$R$16,'LCEF by Country'!K$1,FALSE)</f>
        <v/>
      </c>
      <c r="L41">
        <f>VLOOKUP($B41,'LCEF by Fuel Type'!$A$4:$R$16,'LCEF by Country'!L$1,FALSE)</f>
        <v/>
      </c>
      <c r="M41">
        <f>VLOOKUP($B41,'LCEF by Fuel Type'!$A$4:$R$16,'LCEF by Country'!M$1,FALSE)</f>
        <v/>
      </c>
      <c r="O41">
        <f>VLOOKUP($B41,'LCEF by Fuel Type'!$A$4:$R$16,'LCEF by Country'!O$1,FALSE)</f>
        <v/>
      </c>
      <c r="P41">
        <f>VLOOKUP($B41,'LCEF by Fuel Type'!$A$4:$R$16,'LCEF by Country'!P$1,FALSE)</f>
        <v/>
      </c>
      <c r="Q41">
        <f>VLOOKUP($B41,'LCEF by Fuel Type'!$A$4:$R$16,'LCEF by Country'!Q$1,FALSE)</f>
        <v/>
      </c>
      <c r="R41">
        <f>VLOOKUP($B41,'LCEF by Fuel Type'!$A$4:$R$16,'LCEF by Country'!R$1,FALSE)</f>
        <v/>
      </c>
      <c r="S41">
        <f>VLOOKUP($B41,'LCEF by Fuel Type'!$A$4:$R$16,'LCEF by Country'!S$1,FALSE)</f>
        <v/>
      </c>
      <c r="U41">
        <f>VLOOKUP($B41,'LCEF by Fuel Type'!$A$4:$R$16,'LCEF by Country'!U$1,FALSE)</f>
        <v/>
      </c>
      <c r="V41">
        <f>VLOOKUP($B41,'LCEF by Fuel Type'!$A$4:$R$16,'LCEF by Country'!V$1,FALSE)</f>
        <v/>
      </c>
      <c r="W41">
        <f>VLOOKUP($B41,'LCEF by Fuel Type'!$A$4:$R$16,'LCEF by Country'!W$1,FALSE)</f>
        <v/>
      </c>
      <c r="X41">
        <f>VLOOKUP($B41,'LCEF by Fuel Type'!$A$4:$R$16,'LCEF by Country'!X$1,FALSE)</f>
        <v/>
      </c>
      <c r="Y41">
        <f>VLOOKUP($B41,'LCEF by Fuel Type'!$A$4:$R$16,'LCEF by Country'!Y$1,FALSE)</f>
        <v/>
      </c>
    </row>
    <row r="42" spans="1:26">
      <c r="A42" t="s">
        <v>295</v>
      </c>
      <c r="B42">
        <f>VLOOKUP(A42,'LCEF by Fuel Type'!$T:$U,2,FALSE)</f>
        <v/>
      </c>
      <c r="C42">
        <f>VLOOKUP($B42,'LCEF by Fuel Type'!$A$4:$R$16,'LCEF by Country'!C$1,FALSE)</f>
        <v/>
      </c>
      <c r="D42">
        <f>VLOOKUP($B42,'LCEF by Fuel Type'!$A$4:$R$16,'LCEF by Country'!D$1,FALSE)</f>
        <v/>
      </c>
      <c r="E42">
        <f>VLOOKUP($B42,'LCEF by Fuel Type'!$A$4:$R$16,'LCEF by Country'!E$1,FALSE)</f>
        <v/>
      </c>
      <c r="F42">
        <f>VLOOKUP($B42,'LCEF by Fuel Type'!$A$4:$R$16,'LCEF by Country'!F$1,FALSE)</f>
        <v/>
      </c>
      <c r="G42">
        <f>VLOOKUP($B42,'LCEF by Fuel Type'!$A$4:$R$16,'LCEF by Country'!G$1,FALSE)</f>
        <v/>
      </c>
      <c r="I42">
        <f>VLOOKUP($B42,'LCEF by Fuel Type'!$A$4:$R$16,'LCEF by Country'!I$1,FALSE)</f>
        <v/>
      </c>
      <c r="J42">
        <f>VLOOKUP($B42,'LCEF by Fuel Type'!$A$4:$R$16,'LCEF by Country'!J$1,FALSE)</f>
        <v/>
      </c>
      <c r="K42">
        <f>VLOOKUP($B42,'LCEF by Fuel Type'!$A$4:$R$16,'LCEF by Country'!K$1,FALSE)</f>
        <v/>
      </c>
      <c r="L42">
        <f>VLOOKUP($B42,'LCEF by Fuel Type'!$A$4:$R$16,'LCEF by Country'!L$1,FALSE)</f>
        <v/>
      </c>
      <c r="M42">
        <f>VLOOKUP($B42,'LCEF by Fuel Type'!$A$4:$R$16,'LCEF by Country'!M$1,FALSE)</f>
        <v/>
      </c>
      <c r="O42">
        <f>VLOOKUP($B42,'LCEF by Fuel Type'!$A$4:$R$16,'LCEF by Country'!O$1,FALSE)</f>
        <v/>
      </c>
      <c r="P42">
        <f>VLOOKUP($B42,'LCEF by Fuel Type'!$A$4:$R$16,'LCEF by Country'!P$1,FALSE)</f>
        <v/>
      </c>
      <c r="Q42">
        <f>VLOOKUP($B42,'LCEF by Fuel Type'!$A$4:$R$16,'LCEF by Country'!Q$1,FALSE)</f>
        <v/>
      </c>
      <c r="R42">
        <f>VLOOKUP($B42,'LCEF by Fuel Type'!$A$4:$R$16,'LCEF by Country'!R$1,FALSE)</f>
        <v/>
      </c>
      <c r="S42">
        <f>VLOOKUP($B42,'LCEF by Fuel Type'!$A$4:$R$16,'LCEF by Country'!S$1,FALSE)</f>
        <v/>
      </c>
      <c r="U42">
        <f>VLOOKUP($B42,'LCEF by Fuel Type'!$A$4:$R$16,'LCEF by Country'!U$1,FALSE)</f>
        <v/>
      </c>
      <c r="V42">
        <f>VLOOKUP($B42,'LCEF by Fuel Type'!$A$4:$R$16,'LCEF by Country'!V$1,FALSE)</f>
        <v/>
      </c>
      <c r="W42">
        <f>VLOOKUP($B42,'LCEF by Fuel Type'!$A$4:$R$16,'LCEF by Country'!W$1,FALSE)</f>
        <v/>
      </c>
      <c r="X42">
        <f>VLOOKUP($B42,'LCEF by Fuel Type'!$A$4:$R$16,'LCEF by Country'!X$1,FALSE)</f>
        <v/>
      </c>
      <c r="Y42">
        <f>VLOOKUP($B42,'LCEF by Fuel Type'!$A$4:$R$16,'LCEF by Country'!Y$1,FALSE)</f>
        <v/>
      </c>
    </row>
    <row r="43" spans="1:26">
      <c r="A43" t="s">
        <v>300</v>
      </c>
      <c r="B43">
        <f>VLOOKUP(A43,'LCEF by Fuel Type'!$T:$U,2,FALSE)</f>
        <v/>
      </c>
      <c r="C43">
        <f>VLOOKUP($B43,'LCEF by Fuel Type'!$A$4:$R$16,'LCEF by Country'!C$1,FALSE)</f>
        <v/>
      </c>
      <c r="D43">
        <f>VLOOKUP($B43,'LCEF by Fuel Type'!$A$4:$R$16,'LCEF by Country'!D$1,FALSE)</f>
        <v/>
      </c>
      <c r="E43">
        <f>VLOOKUP($B43,'LCEF by Fuel Type'!$A$4:$R$16,'LCEF by Country'!E$1,FALSE)</f>
        <v/>
      </c>
      <c r="F43">
        <f>VLOOKUP($B43,'LCEF by Fuel Type'!$A$4:$R$16,'LCEF by Country'!F$1,FALSE)</f>
        <v/>
      </c>
      <c r="G43">
        <f>VLOOKUP($B43,'LCEF by Fuel Type'!$A$4:$R$16,'LCEF by Country'!G$1,FALSE)</f>
        <v/>
      </c>
      <c r="I43">
        <f>VLOOKUP($B43,'LCEF by Fuel Type'!$A$4:$R$16,'LCEF by Country'!I$1,FALSE)</f>
        <v/>
      </c>
      <c r="J43">
        <f>VLOOKUP($B43,'LCEF by Fuel Type'!$A$4:$R$16,'LCEF by Country'!J$1,FALSE)</f>
        <v/>
      </c>
      <c r="K43">
        <f>VLOOKUP($B43,'LCEF by Fuel Type'!$A$4:$R$16,'LCEF by Country'!K$1,FALSE)</f>
        <v/>
      </c>
      <c r="L43">
        <f>VLOOKUP($B43,'LCEF by Fuel Type'!$A$4:$R$16,'LCEF by Country'!L$1,FALSE)</f>
        <v/>
      </c>
      <c r="M43">
        <f>VLOOKUP($B43,'LCEF by Fuel Type'!$A$4:$R$16,'LCEF by Country'!M$1,FALSE)</f>
        <v/>
      </c>
      <c r="O43">
        <f>VLOOKUP($B43,'LCEF by Fuel Type'!$A$4:$R$16,'LCEF by Country'!O$1,FALSE)</f>
        <v/>
      </c>
      <c r="P43">
        <f>VLOOKUP($B43,'LCEF by Fuel Type'!$A$4:$R$16,'LCEF by Country'!P$1,FALSE)</f>
        <v/>
      </c>
      <c r="Q43">
        <f>VLOOKUP($B43,'LCEF by Fuel Type'!$A$4:$R$16,'LCEF by Country'!Q$1,FALSE)</f>
        <v/>
      </c>
      <c r="R43">
        <f>VLOOKUP($B43,'LCEF by Fuel Type'!$A$4:$R$16,'LCEF by Country'!R$1,FALSE)</f>
        <v/>
      </c>
      <c r="S43">
        <f>VLOOKUP($B43,'LCEF by Fuel Type'!$A$4:$R$16,'LCEF by Country'!S$1,FALSE)</f>
        <v/>
      </c>
      <c r="U43">
        <f>VLOOKUP($B43,'LCEF by Fuel Type'!$A$4:$R$16,'LCEF by Country'!U$1,FALSE)</f>
        <v/>
      </c>
      <c r="V43">
        <f>VLOOKUP($B43,'LCEF by Fuel Type'!$A$4:$R$16,'LCEF by Country'!V$1,FALSE)</f>
        <v/>
      </c>
      <c r="W43">
        <f>VLOOKUP($B43,'LCEF by Fuel Type'!$A$4:$R$16,'LCEF by Country'!W$1,FALSE)</f>
        <v/>
      </c>
      <c r="X43">
        <f>VLOOKUP($B43,'LCEF by Fuel Type'!$A$4:$R$16,'LCEF by Country'!X$1,FALSE)</f>
        <v/>
      </c>
      <c r="Y43">
        <f>VLOOKUP($B43,'LCEF by Fuel Type'!$A$4:$R$16,'LCEF by Country'!Y$1,FALSE)</f>
        <v/>
      </c>
    </row>
    <row r="44" spans="1:26">
      <c r="A44" t="s">
        <v>377</v>
      </c>
      <c r="B44">
        <f>VLOOKUP(A44,'LCEF by Fuel Type'!$T:$U,2,FALSE)</f>
        <v/>
      </c>
      <c r="C44">
        <f>VLOOKUP($B44,'LCEF by Fuel Type'!$A$4:$R$16,'LCEF by Country'!C$1,FALSE)</f>
        <v/>
      </c>
      <c r="D44">
        <f>VLOOKUP($B44,'LCEF by Fuel Type'!$A$4:$R$16,'LCEF by Country'!D$1,FALSE)</f>
        <v/>
      </c>
      <c r="E44">
        <f>VLOOKUP($B44,'LCEF by Fuel Type'!$A$4:$R$16,'LCEF by Country'!E$1,FALSE)</f>
        <v/>
      </c>
      <c r="F44">
        <f>VLOOKUP($B44,'LCEF by Fuel Type'!$A$4:$R$16,'LCEF by Country'!F$1,FALSE)</f>
        <v/>
      </c>
      <c r="G44">
        <f>VLOOKUP($B44,'LCEF by Fuel Type'!$A$4:$R$16,'LCEF by Country'!G$1,FALSE)</f>
        <v/>
      </c>
      <c r="I44">
        <f>VLOOKUP($B44,'LCEF by Fuel Type'!$A$4:$R$16,'LCEF by Country'!I$1,FALSE)</f>
        <v/>
      </c>
      <c r="J44">
        <f>VLOOKUP($B44,'LCEF by Fuel Type'!$A$4:$R$16,'LCEF by Country'!J$1,FALSE)</f>
        <v/>
      </c>
      <c r="K44">
        <f>VLOOKUP($B44,'LCEF by Fuel Type'!$A$4:$R$16,'LCEF by Country'!K$1,FALSE)</f>
        <v/>
      </c>
      <c r="L44">
        <f>VLOOKUP($B44,'LCEF by Fuel Type'!$A$4:$R$16,'LCEF by Country'!L$1,FALSE)</f>
        <v/>
      </c>
      <c r="M44">
        <f>VLOOKUP($B44,'LCEF by Fuel Type'!$A$4:$R$16,'LCEF by Country'!M$1,FALSE)</f>
        <v/>
      </c>
      <c r="O44">
        <f>VLOOKUP($B44,'LCEF by Fuel Type'!$A$4:$R$16,'LCEF by Country'!O$1,FALSE)</f>
        <v/>
      </c>
      <c r="P44">
        <f>VLOOKUP($B44,'LCEF by Fuel Type'!$A$4:$R$16,'LCEF by Country'!P$1,FALSE)</f>
        <v/>
      </c>
      <c r="Q44">
        <f>VLOOKUP($B44,'LCEF by Fuel Type'!$A$4:$R$16,'LCEF by Country'!Q$1,FALSE)</f>
        <v/>
      </c>
      <c r="R44">
        <f>VLOOKUP($B44,'LCEF by Fuel Type'!$A$4:$R$16,'LCEF by Country'!R$1,FALSE)</f>
        <v/>
      </c>
      <c r="S44">
        <f>VLOOKUP($B44,'LCEF by Fuel Type'!$A$4:$R$16,'LCEF by Country'!S$1,FALSE)</f>
        <v/>
      </c>
      <c r="U44">
        <f>VLOOKUP($B44,'LCEF by Fuel Type'!$A$4:$R$16,'LCEF by Country'!U$1,FALSE)</f>
        <v/>
      </c>
      <c r="V44">
        <f>VLOOKUP($B44,'LCEF by Fuel Type'!$A$4:$R$16,'LCEF by Country'!V$1,FALSE)</f>
        <v/>
      </c>
      <c r="W44">
        <f>VLOOKUP($B44,'LCEF by Fuel Type'!$A$4:$R$16,'LCEF by Country'!W$1,FALSE)</f>
        <v/>
      </c>
      <c r="X44">
        <f>VLOOKUP($B44,'LCEF by Fuel Type'!$A$4:$R$16,'LCEF by Country'!X$1,FALSE)</f>
        <v/>
      </c>
      <c r="Y44">
        <f>VLOOKUP($B44,'LCEF by Fuel Type'!$A$4:$R$16,'LCEF by Country'!Y$1,FALSE)</f>
        <v/>
      </c>
    </row>
    <row r="45" spans="1:26">
      <c r="A45" t="s">
        <v>325</v>
      </c>
      <c r="B45">
        <f>VLOOKUP(A45,'LCEF by Fuel Type'!$T:$U,2,FALSE)</f>
        <v/>
      </c>
      <c r="C45">
        <f>VLOOKUP($B45,'LCEF by Fuel Type'!$A$4:$R$16,'LCEF by Country'!C$1,FALSE)</f>
        <v/>
      </c>
      <c r="D45">
        <f>VLOOKUP($B45,'LCEF by Fuel Type'!$A$4:$R$16,'LCEF by Country'!D$1,FALSE)</f>
        <v/>
      </c>
      <c r="E45">
        <f>VLOOKUP($B45,'LCEF by Fuel Type'!$A$4:$R$16,'LCEF by Country'!E$1,FALSE)</f>
        <v/>
      </c>
      <c r="F45">
        <f>VLOOKUP($B45,'LCEF by Fuel Type'!$A$4:$R$16,'LCEF by Country'!F$1,FALSE)</f>
        <v/>
      </c>
      <c r="G45">
        <f>VLOOKUP($B45,'LCEF by Fuel Type'!$A$4:$R$16,'LCEF by Country'!G$1,FALSE)</f>
        <v/>
      </c>
      <c r="I45">
        <f>VLOOKUP($B45,'LCEF by Fuel Type'!$A$4:$R$16,'LCEF by Country'!I$1,FALSE)</f>
        <v/>
      </c>
      <c r="J45">
        <f>VLOOKUP($B45,'LCEF by Fuel Type'!$A$4:$R$16,'LCEF by Country'!J$1,FALSE)</f>
        <v/>
      </c>
      <c r="K45">
        <f>VLOOKUP($B45,'LCEF by Fuel Type'!$A$4:$R$16,'LCEF by Country'!K$1,FALSE)</f>
        <v/>
      </c>
      <c r="L45">
        <f>VLOOKUP($B45,'LCEF by Fuel Type'!$A$4:$R$16,'LCEF by Country'!L$1,FALSE)</f>
        <v/>
      </c>
      <c r="M45">
        <f>VLOOKUP($B45,'LCEF by Fuel Type'!$A$4:$R$16,'LCEF by Country'!M$1,FALSE)</f>
        <v/>
      </c>
      <c r="O45">
        <f>VLOOKUP($B45,'LCEF by Fuel Type'!$A$4:$R$16,'LCEF by Country'!O$1,FALSE)</f>
        <v/>
      </c>
      <c r="P45">
        <f>VLOOKUP($B45,'LCEF by Fuel Type'!$A$4:$R$16,'LCEF by Country'!P$1,FALSE)</f>
        <v/>
      </c>
      <c r="Q45">
        <f>VLOOKUP($B45,'LCEF by Fuel Type'!$A$4:$R$16,'LCEF by Country'!Q$1,FALSE)</f>
        <v/>
      </c>
      <c r="R45">
        <f>VLOOKUP($B45,'LCEF by Fuel Type'!$A$4:$R$16,'LCEF by Country'!R$1,FALSE)</f>
        <v/>
      </c>
      <c r="S45">
        <f>VLOOKUP($B45,'LCEF by Fuel Type'!$A$4:$R$16,'LCEF by Country'!S$1,FALSE)</f>
        <v/>
      </c>
      <c r="U45">
        <f>VLOOKUP($B45,'LCEF by Fuel Type'!$A$4:$R$16,'LCEF by Country'!U$1,FALSE)</f>
        <v/>
      </c>
      <c r="V45">
        <f>VLOOKUP($B45,'LCEF by Fuel Type'!$A$4:$R$16,'LCEF by Country'!V$1,FALSE)</f>
        <v/>
      </c>
      <c r="W45">
        <f>VLOOKUP($B45,'LCEF by Fuel Type'!$A$4:$R$16,'LCEF by Country'!W$1,FALSE)</f>
        <v/>
      </c>
      <c r="X45">
        <f>VLOOKUP($B45,'LCEF by Fuel Type'!$A$4:$R$16,'LCEF by Country'!X$1,FALSE)</f>
        <v/>
      </c>
      <c r="Y45">
        <f>VLOOKUP($B45,'LCEF by Fuel Type'!$A$4:$R$16,'LCEF by Country'!Y$1,FALSE)</f>
        <v/>
      </c>
    </row>
    <row r="46" spans="1:26">
      <c r="A46" t="s">
        <v>317</v>
      </c>
      <c r="B46">
        <f>VLOOKUP(A46,'LCEF by Fuel Type'!$T:$U,2,FALSE)</f>
        <v/>
      </c>
      <c r="C46">
        <f>VLOOKUP($B46,'LCEF by Fuel Type'!$A$4:$R$16,'LCEF by Country'!C$1,FALSE)</f>
        <v/>
      </c>
      <c r="D46">
        <f>VLOOKUP($B46,'LCEF by Fuel Type'!$A$4:$R$16,'LCEF by Country'!D$1,FALSE)</f>
        <v/>
      </c>
      <c r="E46">
        <f>VLOOKUP($B46,'LCEF by Fuel Type'!$A$4:$R$16,'LCEF by Country'!E$1,FALSE)</f>
        <v/>
      </c>
      <c r="F46">
        <f>VLOOKUP($B46,'LCEF by Fuel Type'!$A$4:$R$16,'LCEF by Country'!F$1,FALSE)</f>
        <v/>
      </c>
      <c r="G46">
        <f>VLOOKUP($B46,'LCEF by Fuel Type'!$A$4:$R$16,'LCEF by Country'!G$1,FALSE)</f>
        <v/>
      </c>
      <c r="I46">
        <f>VLOOKUP($B46,'LCEF by Fuel Type'!$A$4:$R$16,'LCEF by Country'!I$1,FALSE)</f>
        <v/>
      </c>
      <c r="J46">
        <f>VLOOKUP($B46,'LCEF by Fuel Type'!$A$4:$R$16,'LCEF by Country'!J$1,FALSE)</f>
        <v/>
      </c>
      <c r="K46">
        <f>VLOOKUP($B46,'LCEF by Fuel Type'!$A$4:$R$16,'LCEF by Country'!K$1,FALSE)</f>
        <v/>
      </c>
      <c r="L46">
        <f>VLOOKUP($B46,'LCEF by Fuel Type'!$A$4:$R$16,'LCEF by Country'!L$1,FALSE)</f>
        <v/>
      </c>
      <c r="M46">
        <f>VLOOKUP($B46,'LCEF by Fuel Type'!$A$4:$R$16,'LCEF by Country'!M$1,FALSE)</f>
        <v/>
      </c>
      <c r="O46">
        <f>VLOOKUP($B46,'LCEF by Fuel Type'!$A$4:$R$16,'LCEF by Country'!O$1,FALSE)</f>
        <v/>
      </c>
      <c r="P46">
        <f>VLOOKUP($B46,'LCEF by Fuel Type'!$A$4:$R$16,'LCEF by Country'!P$1,FALSE)</f>
        <v/>
      </c>
      <c r="Q46">
        <f>VLOOKUP($B46,'LCEF by Fuel Type'!$A$4:$R$16,'LCEF by Country'!Q$1,FALSE)</f>
        <v/>
      </c>
      <c r="R46">
        <f>VLOOKUP($B46,'LCEF by Fuel Type'!$A$4:$R$16,'LCEF by Country'!R$1,FALSE)</f>
        <v/>
      </c>
      <c r="S46">
        <f>VLOOKUP($B46,'LCEF by Fuel Type'!$A$4:$R$16,'LCEF by Country'!S$1,FALSE)</f>
        <v/>
      </c>
      <c r="U46">
        <f>VLOOKUP($B46,'LCEF by Fuel Type'!$A$4:$R$16,'LCEF by Country'!U$1,FALSE)</f>
        <v/>
      </c>
      <c r="V46">
        <f>VLOOKUP($B46,'LCEF by Fuel Type'!$A$4:$R$16,'LCEF by Country'!V$1,FALSE)</f>
        <v/>
      </c>
      <c r="W46">
        <f>VLOOKUP($B46,'LCEF by Fuel Type'!$A$4:$R$16,'LCEF by Country'!W$1,FALSE)</f>
        <v/>
      </c>
      <c r="X46">
        <f>VLOOKUP($B46,'LCEF by Fuel Type'!$A$4:$R$16,'LCEF by Country'!X$1,FALSE)</f>
        <v/>
      </c>
      <c r="Y46">
        <f>VLOOKUP($B46,'LCEF by Fuel Type'!$A$4:$R$16,'LCEF by Country'!Y$1,FALSE)</f>
        <v/>
      </c>
    </row>
    <row r="47" spans="1:26">
      <c r="A47" t="s">
        <v>281</v>
      </c>
      <c r="B47">
        <f>VLOOKUP(A47,'LCEF by Fuel Type'!$T:$U,2,FALSE)</f>
        <v/>
      </c>
      <c r="C47">
        <f>VLOOKUP($B47,'LCEF by Fuel Type'!$A$4:$R$16,'LCEF by Country'!C$1,FALSE)</f>
        <v/>
      </c>
      <c r="D47">
        <f>VLOOKUP($B47,'LCEF by Fuel Type'!$A$4:$R$16,'LCEF by Country'!D$1,FALSE)</f>
        <v/>
      </c>
      <c r="E47">
        <f>VLOOKUP($B47,'LCEF by Fuel Type'!$A$4:$R$16,'LCEF by Country'!E$1,FALSE)</f>
        <v/>
      </c>
      <c r="F47">
        <f>VLOOKUP($B47,'LCEF by Fuel Type'!$A$4:$R$16,'LCEF by Country'!F$1,FALSE)</f>
        <v/>
      </c>
      <c r="G47">
        <f>VLOOKUP($B47,'LCEF by Fuel Type'!$A$4:$R$16,'LCEF by Country'!G$1,FALSE)</f>
        <v/>
      </c>
      <c r="I47">
        <f>VLOOKUP($B47,'LCEF by Fuel Type'!$A$4:$R$16,'LCEF by Country'!I$1,FALSE)</f>
        <v/>
      </c>
      <c r="J47">
        <f>VLOOKUP($B47,'LCEF by Fuel Type'!$A$4:$R$16,'LCEF by Country'!J$1,FALSE)</f>
        <v/>
      </c>
      <c r="K47">
        <f>VLOOKUP($B47,'LCEF by Fuel Type'!$A$4:$R$16,'LCEF by Country'!K$1,FALSE)</f>
        <v/>
      </c>
      <c r="L47">
        <f>VLOOKUP($B47,'LCEF by Fuel Type'!$A$4:$R$16,'LCEF by Country'!L$1,FALSE)</f>
        <v/>
      </c>
      <c r="M47">
        <f>VLOOKUP($B47,'LCEF by Fuel Type'!$A$4:$R$16,'LCEF by Country'!M$1,FALSE)</f>
        <v/>
      </c>
      <c r="O47">
        <f>VLOOKUP($B47,'LCEF by Fuel Type'!$A$4:$R$16,'LCEF by Country'!O$1,FALSE)</f>
        <v/>
      </c>
      <c r="P47">
        <f>VLOOKUP($B47,'LCEF by Fuel Type'!$A$4:$R$16,'LCEF by Country'!P$1,FALSE)</f>
        <v/>
      </c>
      <c r="Q47">
        <f>VLOOKUP($B47,'LCEF by Fuel Type'!$A$4:$R$16,'LCEF by Country'!Q$1,FALSE)</f>
        <v/>
      </c>
      <c r="R47">
        <f>VLOOKUP($B47,'LCEF by Fuel Type'!$A$4:$R$16,'LCEF by Country'!R$1,FALSE)</f>
        <v/>
      </c>
      <c r="S47">
        <f>VLOOKUP($B47,'LCEF by Fuel Type'!$A$4:$R$16,'LCEF by Country'!S$1,FALSE)</f>
        <v/>
      </c>
      <c r="U47">
        <f>VLOOKUP($B47,'LCEF by Fuel Type'!$A$4:$R$16,'LCEF by Country'!U$1,FALSE)</f>
        <v/>
      </c>
      <c r="V47">
        <f>VLOOKUP($B47,'LCEF by Fuel Type'!$A$4:$R$16,'LCEF by Country'!V$1,FALSE)</f>
        <v/>
      </c>
      <c r="W47">
        <f>VLOOKUP($B47,'LCEF by Fuel Type'!$A$4:$R$16,'LCEF by Country'!W$1,FALSE)</f>
        <v/>
      </c>
      <c r="X47">
        <f>VLOOKUP($B47,'LCEF by Fuel Type'!$A$4:$R$16,'LCEF by Country'!X$1,FALSE)</f>
        <v/>
      </c>
      <c r="Y47">
        <f>VLOOKUP($B47,'LCEF by Fuel Type'!$A$4:$R$16,'LCEF by Country'!Y$1,FALSE)</f>
        <v/>
      </c>
    </row>
    <row r="48" spans="1:26">
      <c r="A48" t="s">
        <v>262</v>
      </c>
      <c r="B48">
        <f>VLOOKUP(A48,'LCEF by Fuel Type'!$T:$U,2,FALSE)</f>
        <v/>
      </c>
      <c r="C48">
        <f>VLOOKUP($B48,'LCEF by Fuel Type'!$A$4:$R$16,'LCEF by Country'!C$1,FALSE)</f>
        <v/>
      </c>
      <c r="D48">
        <f>VLOOKUP($B48,'LCEF by Fuel Type'!$A$4:$R$16,'LCEF by Country'!D$1,FALSE)</f>
        <v/>
      </c>
      <c r="E48">
        <f>VLOOKUP($B48,'LCEF by Fuel Type'!$A$4:$R$16,'LCEF by Country'!E$1,FALSE)</f>
        <v/>
      </c>
      <c r="F48">
        <f>VLOOKUP($B48,'LCEF by Fuel Type'!$A$4:$R$16,'LCEF by Country'!F$1,FALSE)</f>
        <v/>
      </c>
      <c r="G48">
        <f>VLOOKUP($B48,'LCEF by Fuel Type'!$A$4:$R$16,'LCEF by Country'!G$1,FALSE)</f>
        <v/>
      </c>
      <c r="I48">
        <f>VLOOKUP($B48,'LCEF by Fuel Type'!$A$4:$R$16,'LCEF by Country'!I$1,FALSE)</f>
        <v/>
      </c>
      <c r="J48">
        <f>VLOOKUP($B48,'LCEF by Fuel Type'!$A$4:$R$16,'LCEF by Country'!J$1,FALSE)</f>
        <v/>
      </c>
      <c r="K48">
        <f>VLOOKUP($B48,'LCEF by Fuel Type'!$A$4:$R$16,'LCEF by Country'!K$1,FALSE)</f>
        <v/>
      </c>
      <c r="L48">
        <f>VLOOKUP($B48,'LCEF by Fuel Type'!$A$4:$R$16,'LCEF by Country'!L$1,FALSE)</f>
        <v/>
      </c>
      <c r="M48">
        <f>VLOOKUP($B48,'LCEF by Fuel Type'!$A$4:$R$16,'LCEF by Country'!M$1,FALSE)</f>
        <v/>
      </c>
      <c r="O48">
        <f>VLOOKUP($B48,'LCEF by Fuel Type'!$A$4:$R$16,'LCEF by Country'!O$1,FALSE)</f>
        <v/>
      </c>
      <c r="P48">
        <f>VLOOKUP($B48,'LCEF by Fuel Type'!$A$4:$R$16,'LCEF by Country'!P$1,FALSE)</f>
        <v/>
      </c>
      <c r="Q48">
        <f>VLOOKUP($B48,'LCEF by Fuel Type'!$A$4:$R$16,'LCEF by Country'!Q$1,FALSE)</f>
        <v/>
      </c>
      <c r="R48">
        <f>VLOOKUP($B48,'LCEF by Fuel Type'!$A$4:$R$16,'LCEF by Country'!R$1,FALSE)</f>
        <v/>
      </c>
      <c r="S48">
        <f>VLOOKUP($B48,'LCEF by Fuel Type'!$A$4:$R$16,'LCEF by Country'!S$1,FALSE)</f>
        <v/>
      </c>
      <c r="U48">
        <f>VLOOKUP($B48,'LCEF by Fuel Type'!$A$4:$R$16,'LCEF by Country'!U$1,FALSE)</f>
        <v/>
      </c>
      <c r="V48">
        <f>VLOOKUP($B48,'LCEF by Fuel Type'!$A$4:$R$16,'LCEF by Country'!V$1,FALSE)</f>
        <v/>
      </c>
      <c r="W48">
        <f>VLOOKUP($B48,'LCEF by Fuel Type'!$A$4:$R$16,'LCEF by Country'!W$1,FALSE)</f>
        <v/>
      </c>
      <c r="X48">
        <f>VLOOKUP($B48,'LCEF by Fuel Type'!$A$4:$R$16,'LCEF by Country'!X$1,FALSE)</f>
        <v/>
      </c>
      <c r="Y48">
        <f>VLOOKUP($B48,'LCEF by Fuel Type'!$A$4:$R$16,'LCEF by Country'!Y$1,FALSE)</f>
        <v/>
      </c>
    </row>
    <row r="49" spans="1:26">
      <c r="A49" t="s">
        <v>337</v>
      </c>
      <c r="B49">
        <f>VLOOKUP(A49,'LCEF by Fuel Type'!$T:$U,2,FALSE)</f>
        <v/>
      </c>
      <c r="C49">
        <f>VLOOKUP($B49,'LCEF by Fuel Type'!$A$4:$R$16,'LCEF by Country'!C$1,FALSE)</f>
        <v/>
      </c>
      <c r="D49">
        <f>VLOOKUP($B49,'LCEF by Fuel Type'!$A$4:$R$16,'LCEF by Country'!D$1,FALSE)</f>
        <v/>
      </c>
      <c r="E49">
        <f>VLOOKUP($B49,'LCEF by Fuel Type'!$A$4:$R$16,'LCEF by Country'!E$1,FALSE)</f>
        <v/>
      </c>
      <c r="F49">
        <f>VLOOKUP($B49,'LCEF by Fuel Type'!$A$4:$R$16,'LCEF by Country'!F$1,FALSE)</f>
        <v/>
      </c>
      <c r="G49">
        <f>VLOOKUP($B49,'LCEF by Fuel Type'!$A$4:$R$16,'LCEF by Country'!G$1,FALSE)</f>
        <v/>
      </c>
      <c r="I49">
        <f>VLOOKUP($B49,'LCEF by Fuel Type'!$A$4:$R$16,'LCEF by Country'!I$1,FALSE)</f>
        <v/>
      </c>
      <c r="J49">
        <f>VLOOKUP($B49,'LCEF by Fuel Type'!$A$4:$R$16,'LCEF by Country'!J$1,FALSE)</f>
        <v/>
      </c>
      <c r="K49">
        <f>VLOOKUP($B49,'LCEF by Fuel Type'!$A$4:$R$16,'LCEF by Country'!K$1,FALSE)</f>
        <v/>
      </c>
      <c r="L49">
        <f>VLOOKUP($B49,'LCEF by Fuel Type'!$A$4:$R$16,'LCEF by Country'!L$1,FALSE)</f>
        <v/>
      </c>
      <c r="M49">
        <f>VLOOKUP($B49,'LCEF by Fuel Type'!$A$4:$R$16,'LCEF by Country'!M$1,FALSE)</f>
        <v/>
      </c>
      <c r="O49">
        <f>VLOOKUP($B49,'LCEF by Fuel Type'!$A$4:$R$16,'LCEF by Country'!O$1,FALSE)</f>
        <v/>
      </c>
      <c r="P49">
        <f>VLOOKUP($B49,'LCEF by Fuel Type'!$A$4:$R$16,'LCEF by Country'!P$1,FALSE)</f>
        <v/>
      </c>
      <c r="Q49">
        <f>VLOOKUP($B49,'LCEF by Fuel Type'!$A$4:$R$16,'LCEF by Country'!Q$1,FALSE)</f>
        <v/>
      </c>
      <c r="R49">
        <f>VLOOKUP($B49,'LCEF by Fuel Type'!$A$4:$R$16,'LCEF by Country'!R$1,FALSE)</f>
        <v/>
      </c>
      <c r="S49">
        <f>VLOOKUP($B49,'LCEF by Fuel Type'!$A$4:$R$16,'LCEF by Country'!S$1,FALSE)</f>
        <v/>
      </c>
      <c r="U49">
        <f>VLOOKUP($B49,'LCEF by Fuel Type'!$A$4:$R$16,'LCEF by Country'!U$1,FALSE)</f>
        <v/>
      </c>
      <c r="V49">
        <f>VLOOKUP($B49,'LCEF by Fuel Type'!$A$4:$R$16,'LCEF by Country'!V$1,FALSE)</f>
        <v/>
      </c>
      <c r="W49">
        <f>VLOOKUP($B49,'LCEF by Fuel Type'!$A$4:$R$16,'LCEF by Country'!W$1,FALSE)</f>
        <v/>
      </c>
      <c r="X49">
        <f>VLOOKUP($B49,'LCEF by Fuel Type'!$A$4:$R$16,'LCEF by Country'!X$1,FALSE)</f>
        <v/>
      </c>
      <c r="Y49">
        <f>VLOOKUP($B49,'LCEF by Fuel Type'!$A$4:$R$16,'LCEF by Country'!Y$1,FALSE)</f>
        <v/>
      </c>
    </row>
    <row r="50" spans="1:26">
      <c r="A50" t="s">
        <v>342</v>
      </c>
      <c r="B50">
        <f>VLOOKUP(A50,'LCEF by Fuel Type'!$T:$U,2,FALSE)</f>
        <v/>
      </c>
      <c r="C50">
        <f>VLOOKUP($B50,'LCEF by Fuel Type'!$A$4:$R$16,'LCEF by Country'!C$1,FALSE)</f>
        <v/>
      </c>
      <c r="D50">
        <f>VLOOKUP($B50,'LCEF by Fuel Type'!$A$4:$R$16,'LCEF by Country'!D$1,FALSE)</f>
        <v/>
      </c>
      <c r="E50">
        <f>VLOOKUP($B50,'LCEF by Fuel Type'!$A$4:$R$16,'LCEF by Country'!E$1,FALSE)</f>
        <v/>
      </c>
      <c r="F50">
        <f>VLOOKUP($B50,'LCEF by Fuel Type'!$A$4:$R$16,'LCEF by Country'!F$1,FALSE)</f>
        <v/>
      </c>
      <c r="G50">
        <f>VLOOKUP($B50,'LCEF by Fuel Type'!$A$4:$R$16,'LCEF by Country'!G$1,FALSE)</f>
        <v/>
      </c>
      <c r="I50">
        <f>VLOOKUP($B50,'LCEF by Fuel Type'!$A$4:$R$16,'LCEF by Country'!I$1,FALSE)</f>
        <v/>
      </c>
      <c r="J50">
        <f>VLOOKUP($B50,'LCEF by Fuel Type'!$A$4:$R$16,'LCEF by Country'!J$1,FALSE)</f>
        <v/>
      </c>
      <c r="K50">
        <f>VLOOKUP($B50,'LCEF by Fuel Type'!$A$4:$R$16,'LCEF by Country'!K$1,FALSE)</f>
        <v/>
      </c>
      <c r="L50">
        <f>VLOOKUP($B50,'LCEF by Fuel Type'!$A$4:$R$16,'LCEF by Country'!L$1,FALSE)</f>
        <v/>
      </c>
      <c r="M50">
        <f>VLOOKUP($B50,'LCEF by Fuel Type'!$A$4:$R$16,'LCEF by Country'!M$1,FALSE)</f>
        <v/>
      </c>
      <c r="O50">
        <f>VLOOKUP($B50,'LCEF by Fuel Type'!$A$4:$R$16,'LCEF by Country'!O$1,FALSE)</f>
        <v/>
      </c>
      <c r="P50">
        <f>VLOOKUP($B50,'LCEF by Fuel Type'!$A$4:$R$16,'LCEF by Country'!P$1,FALSE)</f>
        <v/>
      </c>
      <c r="Q50">
        <f>VLOOKUP($B50,'LCEF by Fuel Type'!$A$4:$R$16,'LCEF by Country'!Q$1,FALSE)</f>
        <v/>
      </c>
      <c r="R50">
        <f>VLOOKUP($B50,'LCEF by Fuel Type'!$A$4:$R$16,'LCEF by Country'!R$1,FALSE)</f>
        <v/>
      </c>
      <c r="S50">
        <f>VLOOKUP($B50,'LCEF by Fuel Type'!$A$4:$R$16,'LCEF by Country'!S$1,FALSE)</f>
        <v/>
      </c>
      <c r="U50">
        <f>VLOOKUP($B50,'LCEF by Fuel Type'!$A$4:$R$16,'LCEF by Country'!U$1,FALSE)</f>
        <v/>
      </c>
      <c r="V50">
        <f>VLOOKUP($B50,'LCEF by Fuel Type'!$A$4:$R$16,'LCEF by Country'!V$1,FALSE)</f>
        <v/>
      </c>
      <c r="W50">
        <f>VLOOKUP($B50,'LCEF by Fuel Type'!$A$4:$R$16,'LCEF by Country'!W$1,FALSE)</f>
        <v/>
      </c>
      <c r="X50">
        <f>VLOOKUP($B50,'LCEF by Fuel Type'!$A$4:$R$16,'LCEF by Country'!X$1,FALSE)</f>
        <v/>
      </c>
      <c r="Y50">
        <f>VLOOKUP($B50,'LCEF by Fuel Type'!$A$4:$R$16,'LCEF by Country'!Y$1,FALSE)</f>
        <v/>
      </c>
    </row>
    <row r="51" spans="1:26">
      <c r="A51" t="s">
        <v>327</v>
      </c>
      <c r="B51">
        <f>VLOOKUP(A51,'LCEF by Fuel Type'!$T:$U,2,FALSE)</f>
        <v/>
      </c>
      <c r="C51">
        <f>VLOOKUP($B51,'LCEF by Fuel Type'!$A$4:$R$16,'LCEF by Country'!C$1,FALSE)</f>
        <v/>
      </c>
      <c r="D51">
        <f>VLOOKUP($B51,'LCEF by Fuel Type'!$A$4:$R$16,'LCEF by Country'!D$1,FALSE)</f>
        <v/>
      </c>
      <c r="E51">
        <f>VLOOKUP($B51,'LCEF by Fuel Type'!$A$4:$R$16,'LCEF by Country'!E$1,FALSE)</f>
        <v/>
      </c>
      <c r="F51">
        <f>VLOOKUP($B51,'LCEF by Fuel Type'!$A$4:$R$16,'LCEF by Country'!F$1,FALSE)</f>
        <v/>
      </c>
      <c r="G51">
        <f>VLOOKUP($B51,'LCEF by Fuel Type'!$A$4:$R$16,'LCEF by Country'!G$1,FALSE)</f>
        <v/>
      </c>
      <c r="I51">
        <f>VLOOKUP($B51,'LCEF by Fuel Type'!$A$4:$R$16,'LCEF by Country'!I$1,FALSE)</f>
        <v/>
      </c>
      <c r="J51">
        <f>VLOOKUP($B51,'LCEF by Fuel Type'!$A$4:$R$16,'LCEF by Country'!J$1,FALSE)</f>
        <v/>
      </c>
      <c r="K51">
        <f>VLOOKUP($B51,'LCEF by Fuel Type'!$A$4:$R$16,'LCEF by Country'!K$1,FALSE)</f>
        <v/>
      </c>
      <c r="L51">
        <f>VLOOKUP($B51,'LCEF by Fuel Type'!$A$4:$R$16,'LCEF by Country'!L$1,FALSE)</f>
        <v/>
      </c>
      <c r="M51">
        <f>VLOOKUP($B51,'LCEF by Fuel Type'!$A$4:$R$16,'LCEF by Country'!M$1,FALSE)</f>
        <v/>
      </c>
      <c r="O51">
        <f>VLOOKUP($B51,'LCEF by Fuel Type'!$A$4:$R$16,'LCEF by Country'!O$1,FALSE)</f>
        <v/>
      </c>
      <c r="P51">
        <f>VLOOKUP($B51,'LCEF by Fuel Type'!$A$4:$R$16,'LCEF by Country'!P$1,FALSE)</f>
        <v/>
      </c>
      <c r="Q51">
        <f>VLOOKUP($B51,'LCEF by Fuel Type'!$A$4:$R$16,'LCEF by Country'!Q$1,FALSE)</f>
        <v/>
      </c>
      <c r="R51">
        <f>VLOOKUP($B51,'LCEF by Fuel Type'!$A$4:$R$16,'LCEF by Country'!R$1,FALSE)</f>
        <v/>
      </c>
      <c r="S51">
        <f>VLOOKUP($B51,'LCEF by Fuel Type'!$A$4:$R$16,'LCEF by Country'!S$1,FALSE)</f>
        <v/>
      </c>
      <c r="U51">
        <f>VLOOKUP($B51,'LCEF by Fuel Type'!$A$4:$R$16,'LCEF by Country'!U$1,FALSE)</f>
        <v/>
      </c>
      <c r="V51">
        <f>VLOOKUP($B51,'LCEF by Fuel Type'!$A$4:$R$16,'LCEF by Country'!V$1,FALSE)</f>
        <v/>
      </c>
      <c r="W51">
        <f>VLOOKUP($B51,'LCEF by Fuel Type'!$A$4:$R$16,'LCEF by Country'!W$1,FALSE)</f>
        <v/>
      </c>
      <c r="X51">
        <f>VLOOKUP($B51,'LCEF by Fuel Type'!$A$4:$R$16,'LCEF by Country'!X$1,FALSE)</f>
        <v/>
      </c>
      <c r="Y51">
        <f>VLOOKUP($B51,'LCEF by Fuel Type'!$A$4:$R$16,'LCEF by Country'!Y$1,FALSE)</f>
        <v/>
      </c>
    </row>
    <row r="52" spans="1:26">
      <c r="A52" t="s">
        <v>294</v>
      </c>
      <c r="B52">
        <f>VLOOKUP(A52,'LCEF by Fuel Type'!$T:$U,2,FALSE)</f>
        <v/>
      </c>
      <c r="C52">
        <f>VLOOKUP($B52,'LCEF by Fuel Type'!$A$4:$R$16,'LCEF by Country'!C$1,FALSE)</f>
        <v/>
      </c>
      <c r="D52">
        <f>VLOOKUP($B52,'LCEF by Fuel Type'!$A$4:$R$16,'LCEF by Country'!D$1,FALSE)</f>
        <v/>
      </c>
      <c r="E52">
        <f>VLOOKUP($B52,'LCEF by Fuel Type'!$A$4:$R$16,'LCEF by Country'!E$1,FALSE)</f>
        <v/>
      </c>
      <c r="F52">
        <f>VLOOKUP($B52,'LCEF by Fuel Type'!$A$4:$R$16,'LCEF by Country'!F$1,FALSE)</f>
        <v/>
      </c>
      <c r="G52">
        <f>VLOOKUP($B52,'LCEF by Fuel Type'!$A$4:$R$16,'LCEF by Country'!G$1,FALSE)</f>
        <v/>
      </c>
      <c r="I52">
        <f>VLOOKUP($B52,'LCEF by Fuel Type'!$A$4:$R$16,'LCEF by Country'!I$1,FALSE)</f>
        <v/>
      </c>
      <c r="J52">
        <f>VLOOKUP($B52,'LCEF by Fuel Type'!$A$4:$R$16,'LCEF by Country'!J$1,FALSE)</f>
        <v/>
      </c>
      <c r="K52">
        <f>VLOOKUP($B52,'LCEF by Fuel Type'!$A$4:$R$16,'LCEF by Country'!K$1,FALSE)</f>
        <v/>
      </c>
      <c r="L52">
        <f>VLOOKUP($B52,'LCEF by Fuel Type'!$A$4:$R$16,'LCEF by Country'!L$1,FALSE)</f>
        <v/>
      </c>
      <c r="M52">
        <f>VLOOKUP($B52,'LCEF by Fuel Type'!$A$4:$R$16,'LCEF by Country'!M$1,FALSE)</f>
        <v/>
      </c>
      <c r="O52">
        <f>VLOOKUP($B52,'LCEF by Fuel Type'!$A$4:$R$16,'LCEF by Country'!O$1,FALSE)</f>
        <v/>
      </c>
      <c r="P52">
        <f>VLOOKUP($B52,'LCEF by Fuel Type'!$A$4:$R$16,'LCEF by Country'!P$1,FALSE)</f>
        <v/>
      </c>
      <c r="Q52">
        <f>VLOOKUP($B52,'LCEF by Fuel Type'!$A$4:$R$16,'LCEF by Country'!Q$1,FALSE)</f>
        <v/>
      </c>
      <c r="R52">
        <f>VLOOKUP($B52,'LCEF by Fuel Type'!$A$4:$R$16,'LCEF by Country'!R$1,FALSE)</f>
        <v/>
      </c>
      <c r="S52">
        <f>VLOOKUP($B52,'LCEF by Fuel Type'!$A$4:$R$16,'LCEF by Country'!S$1,FALSE)</f>
        <v/>
      </c>
      <c r="U52">
        <f>VLOOKUP($B52,'LCEF by Fuel Type'!$A$4:$R$16,'LCEF by Country'!U$1,FALSE)</f>
        <v/>
      </c>
      <c r="V52">
        <f>VLOOKUP($B52,'LCEF by Fuel Type'!$A$4:$R$16,'LCEF by Country'!V$1,FALSE)</f>
        <v/>
      </c>
      <c r="W52">
        <f>VLOOKUP($B52,'LCEF by Fuel Type'!$A$4:$R$16,'LCEF by Country'!W$1,FALSE)</f>
        <v/>
      </c>
      <c r="X52">
        <f>VLOOKUP($B52,'LCEF by Fuel Type'!$A$4:$R$16,'LCEF by Country'!X$1,FALSE)</f>
        <v/>
      </c>
      <c r="Y52">
        <f>VLOOKUP($B52,'LCEF by Fuel Type'!$A$4:$R$16,'LCEF by Country'!Y$1,FALSE)</f>
        <v/>
      </c>
    </row>
    <row r="53" spans="1:26">
      <c r="A53" t="s">
        <v>340</v>
      </c>
      <c r="B53">
        <f>VLOOKUP(A53,'LCEF by Fuel Type'!$T:$U,2,FALSE)</f>
        <v/>
      </c>
      <c r="C53">
        <f>VLOOKUP($B53,'LCEF by Fuel Type'!$A$4:$R$16,'LCEF by Country'!C$1,FALSE)</f>
        <v/>
      </c>
      <c r="D53">
        <f>VLOOKUP($B53,'LCEF by Fuel Type'!$A$4:$R$16,'LCEF by Country'!D$1,FALSE)</f>
        <v/>
      </c>
      <c r="E53">
        <f>VLOOKUP($B53,'LCEF by Fuel Type'!$A$4:$R$16,'LCEF by Country'!E$1,FALSE)</f>
        <v/>
      </c>
      <c r="F53">
        <f>VLOOKUP($B53,'LCEF by Fuel Type'!$A$4:$R$16,'LCEF by Country'!F$1,FALSE)</f>
        <v/>
      </c>
      <c r="G53">
        <f>VLOOKUP($B53,'LCEF by Fuel Type'!$A$4:$R$16,'LCEF by Country'!G$1,FALSE)</f>
        <v/>
      </c>
      <c r="I53">
        <f>VLOOKUP($B53,'LCEF by Fuel Type'!$A$4:$R$16,'LCEF by Country'!I$1,FALSE)</f>
        <v/>
      </c>
      <c r="J53">
        <f>VLOOKUP($B53,'LCEF by Fuel Type'!$A$4:$R$16,'LCEF by Country'!J$1,FALSE)</f>
        <v/>
      </c>
      <c r="K53">
        <f>VLOOKUP($B53,'LCEF by Fuel Type'!$A$4:$R$16,'LCEF by Country'!K$1,FALSE)</f>
        <v/>
      </c>
      <c r="L53">
        <f>VLOOKUP($B53,'LCEF by Fuel Type'!$A$4:$R$16,'LCEF by Country'!L$1,FALSE)</f>
        <v/>
      </c>
      <c r="M53">
        <f>VLOOKUP($B53,'LCEF by Fuel Type'!$A$4:$R$16,'LCEF by Country'!M$1,FALSE)</f>
        <v/>
      </c>
      <c r="O53">
        <f>VLOOKUP($B53,'LCEF by Fuel Type'!$A$4:$R$16,'LCEF by Country'!O$1,FALSE)</f>
        <v/>
      </c>
      <c r="P53">
        <f>VLOOKUP($B53,'LCEF by Fuel Type'!$A$4:$R$16,'LCEF by Country'!P$1,FALSE)</f>
        <v/>
      </c>
      <c r="Q53">
        <f>VLOOKUP($B53,'LCEF by Fuel Type'!$A$4:$R$16,'LCEF by Country'!Q$1,FALSE)</f>
        <v/>
      </c>
      <c r="R53">
        <f>VLOOKUP($B53,'LCEF by Fuel Type'!$A$4:$R$16,'LCEF by Country'!R$1,FALSE)</f>
        <v/>
      </c>
      <c r="S53">
        <f>VLOOKUP($B53,'LCEF by Fuel Type'!$A$4:$R$16,'LCEF by Country'!S$1,FALSE)</f>
        <v/>
      </c>
      <c r="U53">
        <f>VLOOKUP($B53,'LCEF by Fuel Type'!$A$4:$R$16,'LCEF by Country'!U$1,FALSE)</f>
        <v/>
      </c>
      <c r="V53">
        <f>VLOOKUP($B53,'LCEF by Fuel Type'!$A$4:$R$16,'LCEF by Country'!V$1,FALSE)</f>
        <v/>
      </c>
      <c r="W53">
        <f>VLOOKUP($B53,'LCEF by Fuel Type'!$A$4:$R$16,'LCEF by Country'!W$1,FALSE)</f>
        <v/>
      </c>
      <c r="X53">
        <f>VLOOKUP($B53,'LCEF by Fuel Type'!$A$4:$R$16,'LCEF by Country'!X$1,FALSE)</f>
        <v/>
      </c>
      <c r="Y53">
        <f>VLOOKUP($B53,'LCEF by Fuel Type'!$A$4:$R$16,'LCEF by Country'!Y$1,FALSE)</f>
        <v/>
      </c>
    </row>
    <row r="54" spans="1:26">
      <c r="A54" t="s">
        <v>350</v>
      </c>
      <c r="B54">
        <f>VLOOKUP(A54,'LCEF by Fuel Type'!$T:$U,2,FALSE)</f>
        <v/>
      </c>
      <c r="C54">
        <f>VLOOKUP($B54,'LCEF by Fuel Type'!$A$4:$R$16,'LCEF by Country'!C$1,FALSE)</f>
        <v/>
      </c>
      <c r="D54">
        <f>VLOOKUP($B54,'LCEF by Fuel Type'!$A$4:$R$16,'LCEF by Country'!D$1,FALSE)</f>
        <v/>
      </c>
      <c r="E54">
        <f>VLOOKUP($B54,'LCEF by Fuel Type'!$A$4:$R$16,'LCEF by Country'!E$1,FALSE)</f>
        <v/>
      </c>
      <c r="F54">
        <f>VLOOKUP($B54,'LCEF by Fuel Type'!$A$4:$R$16,'LCEF by Country'!F$1,FALSE)</f>
        <v/>
      </c>
      <c r="G54">
        <f>VLOOKUP($B54,'LCEF by Fuel Type'!$A$4:$R$16,'LCEF by Country'!G$1,FALSE)</f>
        <v/>
      </c>
      <c r="I54">
        <f>VLOOKUP($B54,'LCEF by Fuel Type'!$A$4:$R$16,'LCEF by Country'!I$1,FALSE)</f>
        <v/>
      </c>
      <c r="J54">
        <f>VLOOKUP($B54,'LCEF by Fuel Type'!$A$4:$R$16,'LCEF by Country'!J$1,FALSE)</f>
        <v/>
      </c>
      <c r="K54">
        <f>VLOOKUP($B54,'LCEF by Fuel Type'!$A$4:$R$16,'LCEF by Country'!K$1,FALSE)</f>
        <v/>
      </c>
      <c r="L54">
        <f>VLOOKUP($B54,'LCEF by Fuel Type'!$A$4:$R$16,'LCEF by Country'!L$1,FALSE)</f>
        <v/>
      </c>
      <c r="M54">
        <f>VLOOKUP($B54,'LCEF by Fuel Type'!$A$4:$R$16,'LCEF by Country'!M$1,FALSE)</f>
        <v/>
      </c>
      <c r="O54">
        <f>VLOOKUP($B54,'LCEF by Fuel Type'!$A$4:$R$16,'LCEF by Country'!O$1,FALSE)</f>
        <v/>
      </c>
      <c r="P54">
        <f>VLOOKUP($B54,'LCEF by Fuel Type'!$A$4:$R$16,'LCEF by Country'!P$1,FALSE)</f>
        <v/>
      </c>
      <c r="Q54">
        <f>VLOOKUP($B54,'LCEF by Fuel Type'!$A$4:$R$16,'LCEF by Country'!Q$1,FALSE)</f>
        <v/>
      </c>
      <c r="R54">
        <f>VLOOKUP($B54,'LCEF by Fuel Type'!$A$4:$R$16,'LCEF by Country'!R$1,FALSE)</f>
        <v/>
      </c>
      <c r="S54">
        <f>VLOOKUP($B54,'LCEF by Fuel Type'!$A$4:$R$16,'LCEF by Country'!S$1,FALSE)</f>
        <v/>
      </c>
      <c r="U54">
        <f>VLOOKUP($B54,'LCEF by Fuel Type'!$A$4:$R$16,'LCEF by Country'!U$1,FALSE)</f>
        <v/>
      </c>
      <c r="V54">
        <f>VLOOKUP($B54,'LCEF by Fuel Type'!$A$4:$R$16,'LCEF by Country'!V$1,FALSE)</f>
        <v/>
      </c>
      <c r="W54">
        <f>VLOOKUP($B54,'LCEF by Fuel Type'!$A$4:$R$16,'LCEF by Country'!W$1,FALSE)</f>
        <v/>
      </c>
      <c r="X54">
        <f>VLOOKUP($B54,'LCEF by Fuel Type'!$A$4:$R$16,'LCEF by Country'!X$1,FALSE)</f>
        <v/>
      </c>
      <c r="Y54">
        <f>VLOOKUP($B54,'LCEF by Fuel Type'!$A$4:$R$16,'LCEF by Country'!Y$1,FALSE)</f>
        <v/>
      </c>
    </row>
    <row r="55" spans="1:26">
      <c r="A55" t="s">
        <v>257</v>
      </c>
      <c r="B55">
        <f>VLOOKUP(A55,'LCEF by Fuel Type'!$T:$U,2,FALSE)</f>
        <v/>
      </c>
      <c r="C55">
        <f>VLOOKUP($B55,'LCEF by Fuel Type'!$A$4:$R$16,'LCEF by Country'!C$1,FALSE)</f>
        <v/>
      </c>
      <c r="D55">
        <f>VLOOKUP($B55,'LCEF by Fuel Type'!$A$4:$R$16,'LCEF by Country'!D$1,FALSE)</f>
        <v/>
      </c>
      <c r="E55">
        <f>VLOOKUP($B55,'LCEF by Fuel Type'!$A$4:$R$16,'LCEF by Country'!E$1,FALSE)</f>
        <v/>
      </c>
      <c r="F55">
        <f>VLOOKUP($B55,'LCEF by Fuel Type'!$A$4:$R$16,'LCEF by Country'!F$1,FALSE)</f>
        <v/>
      </c>
      <c r="G55">
        <f>VLOOKUP($B55,'LCEF by Fuel Type'!$A$4:$R$16,'LCEF by Country'!G$1,FALSE)</f>
        <v/>
      </c>
      <c r="I55">
        <f>VLOOKUP($B55,'LCEF by Fuel Type'!$A$4:$R$16,'LCEF by Country'!I$1,FALSE)</f>
        <v/>
      </c>
      <c r="J55">
        <f>VLOOKUP($B55,'LCEF by Fuel Type'!$A$4:$R$16,'LCEF by Country'!J$1,FALSE)</f>
        <v/>
      </c>
      <c r="K55">
        <f>VLOOKUP($B55,'LCEF by Fuel Type'!$A$4:$R$16,'LCEF by Country'!K$1,FALSE)</f>
        <v/>
      </c>
      <c r="L55">
        <f>VLOOKUP($B55,'LCEF by Fuel Type'!$A$4:$R$16,'LCEF by Country'!L$1,FALSE)</f>
        <v/>
      </c>
      <c r="M55">
        <f>VLOOKUP($B55,'LCEF by Fuel Type'!$A$4:$R$16,'LCEF by Country'!M$1,FALSE)</f>
        <v/>
      </c>
      <c r="O55">
        <f>VLOOKUP($B55,'LCEF by Fuel Type'!$A$4:$R$16,'LCEF by Country'!O$1,FALSE)</f>
        <v/>
      </c>
      <c r="P55">
        <f>VLOOKUP($B55,'LCEF by Fuel Type'!$A$4:$R$16,'LCEF by Country'!P$1,FALSE)</f>
        <v/>
      </c>
      <c r="Q55">
        <f>VLOOKUP($B55,'LCEF by Fuel Type'!$A$4:$R$16,'LCEF by Country'!Q$1,FALSE)</f>
        <v/>
      </c>
      <c r="R55">
        <f>VLOOKUP($B55,'LCEF by Fuel Type'!$A$4:$R$16,'LCEF by Country'!R$1,FALSE)</f>
        <v/>
      </c>
      <c r="S55">
        <f>VLOOKUP($B55,'LCEF by Fuel Type'!$A$4:$R$16,'LCEF by Country'!S$1,FALSE)</f>
        <v/>
      </c>
      <c r="U55">
        <f>VLOOKUP($B55,'LCEF by Fuel Type'!$A$4:$R$16,'LCEF by Country'!U$1,FALSE)</f>
        <v/>
      </c>
      <c r="V55">
        <f>VLOOKUP($B55,'LCEF by Fuel Type'!$A$4:$R$16,'LCEF by Country'!V$1,FALSE)</f>
        <v/>
      </c>
      <c r="W55">
        <f>VLOOKUP($B55,'LCEF by Fuel Type'!$A$4:$R$16,'LCEF by Country'!W$1,FALSE)</f>
        <v/>
      </c>
      <c r="X55">
        <f>VLOOKUP($B55,'LCEF by Fuel Type'!$A$4:$R$16,'LCEF by Country'!X$1,FALSE)</f>
        <v/>
      </c>
      <c r="Y55">
        <f>VLOOKUP($B55,'LCEF by Fuel Type'!$A$4:$R$16,'LCEF by Country'!Y$1,FALSE)</f>
        <v/>
      </c>
    </row>
    <row r="56" spans="1:26">
      <c r="A56" t="s">
        <v>304</v>
      </c>
      <c r="B56">
        <f>VLOOKUP(A56,'LCEF by Fuel Type'!$T:$U,2,FALSE)</f>
        <v/>
      </c>
      <c r="C56">
        <f>VLOOKUP($B56,'LCEF by Fuel Type'!$A$4:$R$16,'LCEF by Country'!C$1,FALSE)</f>
        <v/>
      </c>
      <c r="D56">
        <f>VLOOKUP($B56,'LCEF by Fuel Type'!$A$4:$R$16,'LCEF by Country'!D$1,FALSE)</f>
        <v/>
      </c>
      <c r="E56">
        <f>VLOOKUP($B56,'LCEF by Fuel Type'!$A$4:$R$16,'LCEF by Country'!E$1,FALSE)</f>
        <v/>
      </c>
      <c r="F56">
        <f>VLOOKUP($B56,'LCEF by Fuel Type'!$A$4:$R$16,'LCEF by Country'!F$1,FALSE)</f>
        <v/>
      </c>
      <c r="G56">
        <f>VLOOKUP($B56,'LCEF by Fuel Type'!$A$4:$R$16,'LCEF by Country'!G$1,FALSE)</f>
        <v/>
      </c>
      <c r="I56">
        <f>VLOOKUP($B56,'LCEF by Fuel Type'!$A$4:$R$16,'LCEF by Country'!I$1,FALSE)</f>
        <v/>
      </c>
      <c r="J56">
        <f>VLOOKUP($B56,'LCEF by Fuel Type'!$A$4:$R$16,'LCEF by Country'!J$1,FALSE)</f>
        <v/>
      </c>
      <c r="K56">
        <f>VLOOKUP($B56,'LCEF by Fuel Type'!$A$4:$R$16,'LCEF by Country'!K$1,FALSE)</f>
        <v/>
      </c>
      <c r="L56">
        <f>VLOOKUP($B56,'LCEF by Fuel Type'!$A$4:$R$16,'LCEF by Country'!L$1,FALSE)</f>
        <v/>
      </c>
      <c r="M56">
        <f>VLOOKUP($B56,'LCEF by Fuel Type'!$A$4:$R$16,'LCEF by Country'!M$1,FALSE)</f>
        <v/>
      </c>
      <c r="O56">
        <f>VLOOKUP($B56,'LCEF by Fuel Type'!$A$4:$R$16,'LCEF by Country'!O$1,FALSE)</f>
        <v/>
      </c>
      <c r="P56">
        <f>VLOOKUP($B56,'LCEF by Fuel Type'!$A$4:$R$16,'LCEF by Country'!P$1,FALSE)</f>
        <v/>
      </c>
      <c r="Q56">
        <f>VLOOKUP($B56,'LCEF by Fuel Type'!$A$4:$R$16,'LCEF by Country'!Q$1,FALSE)</f>
        <v/>
      </c>
      <c r="R56">
        <f>VLOOKUP($B56,'LCEF by Fuel Type'!$A$4:$R$16,'LCEF by Country'!R$1,FALSE)</f>
        <v/>
      </c>
      <c r="S56">
        <f>VLOOKUP($B56,'LCEF by Fuel Type'!$A$4:$R$16,'LCEF by Country'!S$1,FALSE)</f>
        <v/>
      </c>
      <c r="U56">
        <f>VLOOKUP($B56,'LCEF by Fuel Type'!$A$4:$R$16,'LCEF by Country'!U$1,FALSE)</f>
        <v/>
      </c>
      <c r="V56">
        <f>VLOOKUP($B56,'LCEF by Fuel Type'!$A$4:$R$16,'LCEF by Country'!V$1,FALSE)</f>
        <v/>
      </c>
      <c r="W56">
        <f>VLOOKUP($B56,'LCEF by Fuel Type'!$A$4:$R$16,'LCEF by Country'!W$1,FALSE)</f>
        <v/>
      </c>
      <c r="X56">
        <f>VLOOKUP($B56,'LCEF by Fuel Type'!$A$4:$R$16,'LCEF by Country'!X$1,FALSE)</f>
        <v/>
      </c>
      <c r="Y56">
        <f>VLOOKUP($B56,'LCEF by Fuel Type'!$A$4:$R$16,'LCEF by Country'!Y$1,FALSE)</f>
        <v/>
      </c>
    </row>
    <row r="57" spans="1:26">
      <c r="A57" t="s">
        <v>271</v>
      </c>
      <c r="B57">
        <f>VLOOKUP(A57,'LCEF by Fuel Type'!$T:$U,2,FALSE)</f>
        <v/>
      </c>
      <c r="C57">
        <f>VLOOKUP($B57,'LCEF by Fuel Type'!$A$4:$R$16,'LCEF by Country'!C$1,FALSE)</f>
        <v/>
      </c>
      <c r="D57">
        <f>VLOOKUP($B57,'LCEF by Fuel Type'!$A$4:$R$16,'LCEF by Country'!D$1,FALSE)</f>
        <v/>
      </c>
      <c r="E57">
        <f>VLOOKUP($B57,'LCEF by Fuel Type'!$A$4:$R$16,'LCEF by Country'!E$1,FALSE)</f>
        <v/>
      </c>
      <c r="F57">
        <f>VLOOKUP($B57,'LCEF by Fuel Type'!$A$4:$R$16,'LCEF by Country'!F$1,FALSE)</f>
        <v/>
      </c>
      <c r="G57">
        <f>VLOOKUP($B57,'LCEF by Fuel Type'!$A$4:$R$16,'LCEF by Country'!G$1,FALSE)</f>
        <v/>
      </c>
      <c r="I57">
        <f>VLOOKUP($B57,'LCEF by Fuel Type'!$A$4:$R$16,'LCEF by Country'!I$1,FALSE)</f>
        <v/>
      </c>
      <c r="J57">
        <f>VLOOKUP($B57,'LCEF by Fuel Type'!$A$4:$R$16,'LCEF by Country'!J$1,FALSE)</f>
        <v/>
      </c>
      <c r="K57">
        <f>VLOOKUP($B57,'LCEF by Fuel Type'!$A$4:$R$16,'LCEF by Country'!K$1,FALSE)</f>
        <v/>
      </c>
      <c r="L57">
        <f>VLOOKUP($B57,'LCEF by Fuel Type'!$A$4:$R$16,'LCEF by Country'!L$1,FALSE)</f>
        <v/>
      </c>
      <c r="M57">
        <f>VLOOKUP($B57,'LCEF by Fuel Type'!$A$4:$R$16,'LCEF by Country'!M$1,FALSE)</f>
        <v/>
      </c>
      <c r="O57">
        <f>VLOOKUP($B57,'LCEF by Fuel Type'!$A$4:$R$16,'LCEF by Country'!O$1,FALSE)</f>
        <v/>
      </c>
      <c r="P57">
        <f>VLOOKUP($B57,'LCEF by Fuel Type'!$A$4:$R$16,'LCEF by Country'!P$1,FALSE)</f>
        <v/>
      </c>
      <c r="Q57">
        <f>VLOOKUP($B57,'LCEF by Fuel Type'!$A$4:$R$16,'LCEF by Country'!Q$1,FALSE)</f>
        <v/>
      </c>
      <c r="R57">
        <f>VLOOKUP($B57,'LCEF by Fuel Type'!$A$4:$R$16,'LCEF by Country'!R$1,FALSE)</f>
        <v/>
      </c>
      <c r="S57">
        <f>VLOOKUP($B57,'LCEF by Fuel Type'!$A$4:$R$16,'LCEF by Country'!S$1,FALSE)</f>
        <v/>
      </c>
      <c r="U57">
        <f>VLOOKUP($B57,'LCEF by Fuel Type'!$A$4:$R$16,'LCEF by Country'!U$1,FALSE)</f>
        <v/>
      </c>
      <c r="V57">
        <f>VLOOKUP($B57,'LCEF by Fuel Type'!$A$4:$R$16,'LCEF by Country'!V$1,FALSE)</f>
        <v/>
      </c>
      <c r="W57">
        <f>VLOOKUP($B57,'LCEF by Fuel Type'!$A$4:$R$16,'LCEF by Country'!W$1,FALSE)</f>
        <v/>
      </c>
      <c r="X57">
        <f>VLOOKUP($B57,'LCEF by Fuel Type'!$A$4:$R$16,'LCEF by Country'!X$1,FALSE)</f>
        <v/>
      </c>
      <c r="Y57">
        <f>VLOOKUP($B57,'LCEF by Fuel Type'!$A$4:$R$16,'LCEF by Country'!Y$1,FALSE)</f>
        <v/>
      </c>
    </row>
    <row r="58" spans="1:26">
      <c r="A58" t="s">
        <v>358</v>
      </c>
      <c r="B58">
        <f>VLOOKUP(A58,'LCEF by Fuel Type'!$T:$U,2,FALSE)</f>
        <v/>
      </c>
      <c r="C58">
        <f>VLOOKUP($B58,'LCEF by Fuel Type'!$A$4:$R$16,'LCEF by Country'!C$1,FALSE)</f>
        <v/>
      </c>
      <c r="D58">
        <f>VLOOKUP($B58,'LCEF by Fuel Type'!$A$4:$R$16,'LCEF by Country'!D$1,FALSE)</f>
        <v/>
      </c>
      <c r="E58">
        <f>VLOOKUP($B58,'LCEF by Fuel Type'!$A$4:$R$16,'LCEF by Country'!E$1,FALSE)</f>
        <v/>
      </c>
      <c r="F58">
        <f>VLOOKUP($B58,'LCEF by Fuel Type'!$A$4:$R$16,'LCEF by Country'!F$1,FALSE)</f>
        <v/>
      </c>
      <c r="G58">
        <f>VLOOKUP($B58,'LCEF by Fuel Type'!$A$4:$R$16,'LCEF by Country'!G$1,FALSE)</f>
        <v/>
      </c>
      <c r="I58">
        <f>VLOOKUP($B58,'LCEF by Fuel Type'!$A$4:$R$16,'LCEF by Country'!I$1,FALSE)</f>
        <v/>
      </c>
      <c r="J58">
        <f>VLOOKUP($B58,'LCEF by Fuel Type'!$A$4:$R$16,'LCEF by Country'!J$1,FALSE)</f>
        <v/>
      </c>
      <c r="K58">
        <f>VLOOKUP($B58,'LCEF by Fuel Type'!$A$4:$R$16,'LCEF by Country'!K$1,FALSE)</f>
        <v/>
      </c>
      <c r="L58">
        <f>VLOOKUP($B58,'LCEF by Fuel Type'!$A$4:$R$16,'LCEF by Country'!L$1,FALSE)</f>
        <v/>
      </c>
      <c r="M58">
        <f>VLOOKUP($B58,'LCEF by Fuel Type'!$A$4:$R$16,'LCEF by Country'!M$1,FALSE)</f>
        <v/>
      </c>
      <c r="O58">
        <f>VLOOKUP($B58,'LCEF by Fuel Type'!$A$4:$R$16,'LCEF by Country'!O$1,FALSE)</f>
        <v/>
      </c>
      <c r="P58">
        <f>VLOOKUP($B58,'LCEF by Fuel Type'!$A$4:$R$16,'LCEF by Country'!P$1,FALSE)</f>
        <v/>
      </c>
      <c r="Q58">
        <f>VLOOKUP($B58,'LCEF by Fuel Type'!$A$4:$R$16,'LCEF by Country'!Q$1,FALSE)</f>
        <v/>
      </c>
      <c r="R58">
        <f>VLOOKUP($B58,'LCEF by Fuel Type'!$A$4:$R$16,'LCEF by Country'!R$1,FALSE)</f>
        <v/>
      </c>
      <c r="S58">
        <f>VLOOKUP($B58,'LCEF by Fuel Type'!$A$4:$R$16,'LCEF by Country'!S$1,FALSE)</f>
        <v/>
      </c>
      <c r="U58">
        <f>VLOOKUP($B58,'LCEF by Fuel Type'!$A$4:$R$16,'LCEF by Country'!U$1,FALSE)</f>
        <v/>
      </c>
      <c r="V58">
        <f>VLOOKUP($B58,'LCEF by Fuel Type'!$A$4:$R$16,'LCEF by Country'!V$1,FALSE)</f>
        <v/>
      </c>
      <c r="W58">
        <f>VLOOKUP($B58,'LCEF by Fuel Type'!$A$4:$R$16,'LCEF by Country'!W$1,FALSE)</f>
        <v/>
      </c>
      <c r="X58">
        <f>VLOOKUP($B58,'LCEF by Fuel Type'!$A$4:$R$16,'LCEF by Country'!X$1,FALSE)</f>
        <v/>
      </c>
      <c r="Y58">
        <f>VLOOKUP($B58,'LCEF by Fuel Type'!$A$4:$R$16,'LCEF by Country'!Y$1,FALSE)</f>
        <v/>
      </c>
    </row>
    <row r="59" spans="1:26">
      <c r="A59" t="s">
        <v>326</v>
      </c>
      <c r="B59">
        <f>VLOOKUP(A59,'LCEF by Fuel Type'!$T:$U,2,FALSE)</f>
        <v/>
      </c>
      <c r="C59">
        <f>VLOOKUP($B59,'LCEF by Fuel Type'!$A$4:$R$16,'LCEF by Country'!C$1,FALSE)</f>
        <v/>
      </c>
      <c r="D59">
        <f>VLOOKUP($B59,'LCEF by Fuel Type'!$A$4:$R$16,'LCEF by Country'!D$1,FALSE)</f>
        <v/>
      </c>
      <c r="E59">
        <f>VLOOKUP($B59,'LCEF by Fuel Type'!$A$4:$R$16,'LCEF by Country'!E$1,FALSE)</f>
        <v/>
      </c>
      <c r="F59">
        <f>VLOOKUP($B59,'LCEF by Fuel Type'!$A$4:$R$16,'LCEF by Country'!F$1,FALSE)</f>
        <v/>
      </c>
      <c r="G59">
        <f>VLOOKUP($B59,'LCEF by Fuel Type'!$A$4:$R$16,'LCEF by Country'!G$1,FALSE)</f>
        <v/>
      </c>
      <c r="I59">
        <f>VLOOKUP($B59,'LCEF by Fuel Type'!$A$4:$R$16,'LCEF by Country'!I$1,FALSE)</f>
        <v/>
      </c>
      <c r="J59">
        <f>VLOOKUP($B59,'LCEF by Fuel Type'!$A$4:$R$16,'LCEF by Country'!J$1,FALSE)</f>
        <v/>
      </c>
      <c r="K59">
        <f>VLOOKUP($B59,'LCEF by Fuel Type'!$A$4:$R$16,'LCEF by Country'!K$1,FALSE)</f>
        <v/>
      </c>
      <c r="L59">
        <f>VLOOKUP($B59,'LCEF by Fuel Type'!$A$4:$R$16,'LCEF by Country'!L$1,FALSE)</f>
        <v/>
      </c>
      <c r="M59">
        <f>VLOOKUP($B59,'LCEF by Fuel Type'!$A$4:$R$16,'LCEF by Country'!M$1,FALSE)</f>
        <v/>
      </c>
      <c r="O59">
        <f>VLOOKUP($B59,'LCEF by Fuel Type'!$A$4:$R$16,'LCEF by Country'!O$1,FALSE)</f>
        <v/>
      </c>
      <c r="P59">
        <f>VLOOKUP($B59,'LCEF by Fuel Type'!$A$4:$R$16,'LCEF by Country'!P$1,FALSE)</f>
        <v/>
      </c>
      <c r="Q59">
        <f>VLOOKUP($B59,'LCEF by Fuel Type'!$A$4:$R$16,'LCEF by Country'!Q$1,FALSE)</f>
        <v/>
      </c>
      <c r="R59">
        <f>VLOOKUP($B59,'LCEF by Fuel Type'!$A$4:$R$16,'LCEF by Country'!R$1,FALSE)</f>
        <v/>
      </c>
      <c r="S59">
        <f>VLOOKUP($B59,'LCEF by Fuel Type'!$A$4:$R$16,'LCEF by Country'!S$1,FALSE)</f>
        <v/>
      </c>
      <c r="U59">
        <f>VLOOKUP($B59,'LCEF by Fuel Type'!$A$4:$R$16,'LCEF by Country'!U$1,FALSE)</f>
        <v/>
      </c>
      <c r="V59">
        <f>VLOOKUP($B59,'LCEF by Fuel Type'!$A$4:$R$16,'LCEF by Country'!V$1,FALSE)</f>
        <v/>
      </c>
      <c r="W59">
        <f>VLOOKUP($B59,'LCEF by Fuel Type'!$A$4:$R$16,'LCEF by Country'!W$1,FALSE)</f>
        <v/>
      </c>
      <c r="X59">
        <f>VLOOKUP($B59,'LCEF by Fuel Type'!$A$4:$R$16,'LCEF by Country'!X$1,FALSE)</f>
        <v/>
      </c>
      <c r="Y59">
        <f>VLOOKUP($B59,'LCEF by Fuel Type'!$A$4:$R$16,'LCEF by Country'!Y$1,FALSE)</f>
        <v/>
      </c>
    </row>
    <row r="60" spans="1:26">
      <c r="A60" t="s">
        <v>1749</v>
      </c>
      <c r="B60">
        <f>VLOOKUP(A60,'LCEF by Fuel Type'!$T:$U,2,FALSE)</f>
        <v/>
      </c>
      <c r="C60">
        <f>VLOOKUP($B60,'LCEF by Fuel Type'!$A$4:$R$16,'LCEF by Country'!C$1,FALSE)</f>
        <v/>
      </c>
      <c r="D60">
        <f>VLOOKUP($B60,'LCEF by Fuel Type'!$A$4:$R$16,'LCEF by Country'!D$1,FALSE)</f>
        <v/>
      </c>
      <c r="E60">
        <f>VLOOKUP($B60,'LCEF by Fuel Type'!$A$4:$R$16,'LCEF by Country'!E$1,FALSE)</f>
        <v/>
      </c>
      <c r="F60">
        <f>VLOOKUP($B60,'LCEF by Fuel Type'!$A$4:$R$16,'LCEF by Country'!F$1,FALSE)</f>
        <v/>
      </c>
      <c r="G60">
        <f>VLOOKUP($B60,'LCEF by Fuel Type'!$A$4:$R$16,'LCEF by Country'!G$1,FALSE)</f>
        <v/>
      </c>
      <c r="I60">
        <f>VLOOKUP($B60,'LCEF by Fuel Type'!$A$4:$R$16,'LCEF by Country'!I$1,FALSE)</f>
        <v/>
      </c>
      <c r="J60">
        <f>VLOOKUP($B60,'LCEF by Fuel Type'!$A$4:$R$16,'LCEF by Country'!J$1,FALSE)</f>
        <v/>
      </c>
      <c r="K60">
        <f>VLOOKUP($B60,'LCEF by Fuel Type'!$A$4:$R$16,'LCEF by Country'!K$1,FALSE)</f>
        <v/>
      </c>
      <c r="L60">
        <f>VLOOKUP($B60,'LCEF by Fuel Type'!$A$4:$R$16,'LCEF by Country'!L$1,FALSE)</f>
        <v/>
      </c>
      <c r="M60">
        <f>VLOOKUP($B60,'LCEF by Fuel Type'!$A$4:$R$16,'LCEF by Country'!M$1,FALSE)</f>
        <v/>
      </c>
      <c r="O60">
        <f>VLOOKUP($B60,'LCEF by Fuel Type'!$A$4:$R$16,'LCEF by Country'!O$1,FALSE)</f>
        <v/>
      </c>
      <c r="P60">
        <f>VLOOKUP($B60,'LCEF by Fuel Type'!$A$4:$R$16,'LCEF by Country'!P$1,FALSE)</f>
        <v/>
      </c>
      <c r="Q60">
        <f>VLOOKUP($B60,'LCEF by Fuel Type'!$A$4:$R$16,'LCEF by Country'!Q$1,FALSE)</f>
        <v/>
      </c>
      <c r="R60">
        <f>VLOOKUP($B60,'LCEF by Fuel Type'!$A$4:$R$16,'LCEF by Country'!R$1,FALSE)</f>
        <v/>
      </c>
      <c r="S60">
        <f>VLOOKUP($B60,'LCEF by Fuel Type'!$A$4:$R$16,'LCEF by Country'!S$1,FALSE)</f>
        <v/>
      </c>
      <c r="U60">
        <f>VLOOKUP($B60,'LCEF by Fuel Type'!$A$4:$R$16,'LCEF by Country'!U$1,FALSE)</f>
        <v/>
      </c>
      <c r="V60">
        <f>VLOOKUP($B60,'LCEF by Fuel Type'!$A$4:$R$16,'LCEF by Country'!V$1,FALSE)</f>
        <v/>
      </c>
      <c r="W60">
        <f>VLOOKUP($B60,'LCEF by Fuel Type'!$A$4:$R$16,'LCEF by Country'!W$1,FALSE)</f>
        <v/>
      </c>
      <c r="X60">
        <f>VLOOKUP($B60,'LCEF by Fuel Type'!$A$4:$R$16,'LCEF by Country'!X$1,FALSE)</f>
        <v/>
      </c>
      <c r="Y60">
        <f>VLOOKUP($B60,'LCEF by Fuel Type'!$A$4:$R$16,'LCEF by Country'!Y$1,FALSE)</f>
        <v/>
      </c>
    </row>
  </sheetData>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AD58"/>
  <sheetViews>
    <sheetView workbookViewId="0">
      <selection activeCell="A1" sqref="A1"/>
    </sheetView>
  </sheetViews>
  <sheetFormatPr baseColWidth="10" defaultRowHeight="15"/>
  <sheetData>
    <row r="1" spans="1:30">
      <c r="B1" t="s">
        <v>1910</v>
      </c>
      <c r="F1" t="s">
        <v>1911</v>
      </c>
      <c r="H1" t="s">
        <v>1910</v>
      </c>
      <c r="L1" t="s">
        <v>1911</v>
      </c>
      <c r="N1" t="s">
        <v>1910</v>
      </c>
      <c r="R1" t="s">
        <v>1911</v>
      </c>
      <c r="X1" t="s">
        <v>1912</v>
      </c>
    </row>
    <row r="2" spans="1:30">
      <c r="B2" t="s">
        <v>1913</v>
      </c>
      <c r="C2" t="s">
        <v>1914</v>
      </c>
      <c r="D2" t="s">
        <v>1915</v>
      </c>
      <c r="E2" t="s">
        <v>1916</v>
      </c>
      <c r="F2" t="s">
        <v>1911</v>
      </c>
      <c r="H2" t="s">
        <v>1913</v>
      </c>
      <c r="I2" t="s">
        <v>1914</v>
      </c>
      <c r="J2" t="s">
        <v>1915</v>
      </c>
      <c r="K2" t="s">
        <v>1916</v>
      </c>
      <c r="L2" t="s">
        <v>1911</v>
      </c>
      <c r="N2" t="s">
        <v>1913</v>
      </c>
      <c r="O2" t="s">
        <v>1914</v>
      </c>
      <c r="P2" t="s">
        <v>1915</v>
      </c>
      <c r="Q2" t="s">
        <v>1916</v>
      </c>
      <c r="R2" t="s">
        <v>1911</v>
      </c>
      <c r="T2" t="s">
        <v>303</v>
      </c>
      <c r="U2" t="s">
        <v>1917</v>
      </c>
      <c r="X2" t="s">
        <v>1918</v>
      </c>
      <c r="Y2" t="s">
        <v>1919</v>
      </c>
      <c r="Z2" t="s">
        <v>1920</v>
      </c>
      <c r="AA2" t="s">
        <v>1921</v>
      </c>
      <c r="AB2" t="s">
        <v>1922</v>
      </c>
      <c r="AC2" t="s">
        <v>1923</v>
      </c>
      <c r="AD2" t="s">
        <v>1924</v>
      </c>
    </row>
    <row r="3" spans="1:30">
      <c r="B3" t="s">
        <v>1925</v>
      </c>
      <c r="H3" t="s">
        <v>1926</v>
      </c>
      <c r="N3" t="s">
        <v>1927</v>
      </c>
      <c r="T3" t="s">
        <v>414</v>
      </c>
      <c r="U3" t="s">
        <v>1928</v>
      </c>
      <c r="X3" t="s">
        <v>1929</v>
      </c>
    </row>
    <row r="4" spans="1:30">
      <c r="A4" t="s">
        <v>1917</v>
      </c>
      <c r="B4" t="n">
        <v>8.800000000000001</v>
      </c>
      <c r="C4" t="n">
        <v>1.8</v>
      </c>
      <c r="D4" t="n">
        <v>6.5</v>
      </c>
      <c r="E4" t="n">
        <v>0.9</v>
      </c>
      <c r="F4" t="n">
        <v>18</v>
      </c>
      <c r="H4" t="n">
        <v>9.5</v>
      </c>
      <c r="I4" t="n">
        <v>1.9</v>
      </c>
      <c r="J4" t="n">
        <v>10.4</v>
      </c>
      <c r="K4" t="n">
        <v>1</v>
      </c>
      <c r="L4" t="n">
        <v>22.7</v>
      </c>
      <c r="N4" t="n">
        <v>8.4</v>
      </c>
      <c r="O4" t="n">
        <v>1.7</v>
      </c>
      <c r="P4" t="n">
        <v>10.5</v>
      </c>
      <c r="Q4" t="n">
        <v>0.8</v>
      </c>
      <c r="R4" t="n">
        <v>21.4</v>
      </c>
      <c r="T4" t="s">
        <v>323</v>
      </c>
      <c r="U4" t="s">
        <v>1930</v>
      </c>
      <c r="W4" t="s">
        <v>1931</v>
      </c>
      <c r="X4">
        <f>X13/(1000*0.000948)</f>
        <v/>
      </c>
      <c r="Y4">
        <f>Y13/(1000*0.000948)</f>
        <v/>
      </c>
      <c r="Z4">
        <f>Z13/(1000*0.000948)</f>
        <v/>
      </c>
      <c r="AA4">
        <f>AA13/(1000*0.000948)</f>
        <v/>
      </c>
      <c r="AB4">
        <f>AB13/(1000*0.000948)</f>
        <v/>
      </c>
      <c r="AC4">
        <f>AC13/(1000*0.000948)</f>
        <v/>
      </c>
      <c r="AD4">
        <f>SUM(X4:AA4)</f>
        <v/>
      </c>
    </row>
    <row r="5" spans="1:30">
      <c r="A5" t="s">
        <v>1928</v>
      </c>
      <c r="B5" t="n">
        <v>6.3</v>
      </c>
      <c r="C5" t="n">
        <v>1.6</v>
      </c>
      <c r="D5" t="n">
        <v>3.2</v>
      </c>
      <c r="E5" t="n">
        <v>0.9</v>
      </c>
      <c r="F5" t="n">
        <v>12</v>
      </c>
      <c r="H5" t="n">
        <v>6.8</v>
      </c>
      <c r="I5" t="n">
        <v>1.7</v>
      </c>
      <c r="J5" t="n">
        <v>6</v>
      </c>
      <c r="K5" t="n">
        <v>1</v>
      </c>
      <c r="L5" t="n">
        <v>15.5</v>
      </c>
      <c r="N5" t="n">
        <v>6</v>
      </c>
      <c r="O5" t="n">
        <v>1.5</v>
      </c>
      <c r="P5" t="n">
        <v>4</v>
      </c>
      <c r="Q5" t="n">
        <v>0.8</v>
      </c>
      <c r="R5" t="n">
        <v>12.4</v>
      </c>
      <c r="T5" t="s">
        <v>291</v>
      </c>
      <c r="U5" t="s">
        <v>1917</v>
      </c>
      <c r="W5" t="s">
        <v>1932</v>
      </c>
      <c r="X5">
        <f>X14/(1000*0.000948)</f>
        <v/>
      </c>
      <c r="Y5">
        <f>Y14/(1000*0.000948)</f>
        <v/>
      </c>
      <c r="Z5">
        <f>Z14/(1000*0.000948)</f>
        <v/>
      </c>
      <c r="AA5">
        <f>AA14/(1000*0.000948)</f>
        <v/>
      </c>
      <c r="AB5">
        <f>AB14/(1000*0.000948)</f>
        <v/>
      </c>
      <c r="AC5">
        <f>AC14/(1000*0.000948)</f>
        <v/>
      </c>
      <c r="AD5">
        <f>SUM(X5:AA5)</f>
        <v/>
      </c>
    </row>
    <row r="6" spans="1:30">
      <c r="A6" t="s">
        <v>1930</v>
      </c>
      <c r="B6" t="n">
        <v>14.7</v>
      </c>
      <c r="C6" t="n">
        <v>2</v>
      </c>
      <c r="D6" t="n">
        <v>4.2</v>
      </c>
      <c r="E6" t="n">
        <v>0.9</v>
      </c>
      <c r="F6" t="n">
        <v>21.8</v>
      </c>
      <c r="H6" t="n">
        <v>15.8</v>
      </c>
      <c r="I6" t="n">
        <v>2.1</v>
      </c>
      <c r="J6" t="n">
        <v>7.8</v>
      </c>
      <c r="K6" t="n">
        <v>1</v>
      </c>
      <c r="L6" t="n">
        <v>26.7</v>
      </c>
      <c r="N6" t="n">
        <v>14</v>
      </c>
      <c r="O6" t="n">
        <v>1.9</v>
      </c>
      <c r="P6" t="n">
        <v>6.3</v>
      </c>
      <c r="Q6" t="n">
        <v>0.8</v>
      </c>
      <c r="R6" t="n">
        <v>23</v>
      </c>
      <c r="T6" t="s">
        <v>280</v>
      </c>
      <c r="U6" t="s">
        <v>1917</v>
      </c>
      <c r="W6" t="s">
        <v>1933</v>
      </c>
      <c r="X6">
        <f>X15/(1000*0.000948)</f>
        <v/>
      </c>
      <c r="Y6">
        <f>Y15/(1000*0.000948)</f>
        <v/>
      </c>
      <c r="Z6">
        <f>Z15/(1000*0.000948)</f>
        <v/>
      </c>
      <c r="AA6">
        <f>AA15/(1000*0.000948)</f>
        <v/>
      </c>
      <c r="AB6">
        <f>AB15/(1000*0.000948)</f>
        <v/>
      </c>
      <c r="AC6">
        <f>AC15/(1000*0.000948)</f>
        <v/>
      </c>
      <c r="AD6">
        <f>SUM(X6:AA6)</f>
        <v/>
      </c>
    </row>
    <row r="7" spans="1:30">
      <c r="A7" t="s">
        <v>1934</v>
      </c>
      <c r="B7" t="n">
        <v>6.3</v>
      </c>
      <c r="C7" t="n">
        <v>0.9</v>
      </c>
      <c r="D7" t="n">
        <v>6.4</v>
      </c>
      <c r="E7" t="n">
        <v>0.9</v>
      </c>
      <c r="F7" t="n">
        <v>14.6</v>
      </c>
      <c r="H7" t="n">
        <v>6.8</v>
      </c>
      <c r="I7" t="n">
        <v>1</v>
      </c>
      <c r="J7" t="n">
        <v>10.2</v>
      </c>
      <c r="K7" t="n">
        <v>1</v>
      </c>
      <c r="L7" t="n">
        <v>19</v>
      </c>
      <c r="N7" t="n">
        <v>6</v>
      </c>
      <c r="O7" t="n">
        <v>0.9</v>
      </c>
      <c r="P7" t="n">
        <v>10.3</v>
      </c>
      <c r="Q7" t="n">
        <v>0.8</v>
      </c>
      <c r="R7" t="n">
        <v>18</v>
      </c>
      <c r="T7" t="s">
        <v>311</v>
      </c>
      <c r="U7" t="s">
        <v>1917</v>
      </c>
      <c r="W7" t="s">
        <v>1935</v>
      </c>
      <c r="X7">
        <f>X16/(1000*0.000948)</f>
        <v/>
      </c>
      <c r="Y7">
        <f>Y16/(1000*0.000948)</f>
        <v/>
      </c>
      <c r="Z7">
        <f>Z16/(1000*0.000948)</f>
        <v/>
      </c>
      <c r="AA7">
        <f>AA16/(1000*0.000948)</f>
        <v/>
      </c>
      <c r="AB7">
        <f>AB16/(1000*0.000948)</f>
        <v/>
      </c>
      <c r="AC7">
        <f>AC16/(1000*0.000948)</f>
        <v/>
      </c>
      <c r="AD7">
        <f>SUM(X7:AA7)</f>
        <v/>
      </c>
    </row>
    <row r="8" spans="1:30">
      <c r="A8" t="s">
        <v>1936</v>
      </c>
      <c r="B8" t="n">
        <v>4.4</v>
      </c>
      <c r="C8" t="n">
        <v>0.8</v>
      </c>
      <c r="D8" t="n">
        <v>5.1</v>
      </c>
      <c r="E8" t="n">
        <v>0.9</v>
      </c>
      <c r="F8" t="n">
        <v>11.1</v>
      </c>
      <c r="H8" t="n">
        <v>4.7</v>
      </c>
      <c r="I8" t="n">
        <v>0.8</v>
      </c>
      <c r="J8" t="n">
        <v>8.699999999999999</v>
      </c>
      <c r="K8" t="n">
        <v>1</v>
      </c>
      <c r="L8" t="n">
        <v>15.2</v>
      </c>
      <c r="N8" t="n">
        <v>4.2</v>
      </c>
      <c r="O8" t="n">
        <v>1.7</v>
      </c>
      <c r="P8" t="n">
        <v>7.7</v>
      </c>
      <c r="Q8" t="n">
        <v>0.8</v>
      </c>
      <c r="R8" t="n">
        <v>13.5</v>
      </c>
      <c r="T8" t="s">
        <v>349</v>
      </c>
      <c r="U8" t="s">
        <v>1917</v>
      </c>
      <c r="W8" t="s">
        <v>1937</v>
      </c>
      <c r="X8">
        <f>X17/(1000*0.000948)</f>
        <v/>
      </c>
      <c r="Y8">
        <f>Y17/(1000*0.000948)</f>
        <v/>
      </c>
      <c r="Z8">
        <f>Z17/(1000*0.000948)</f>
        <v/>
      </c>
      <c r="AA8">
        <f>AA17/(1000*0.000948)</f>
        <v/>
      </c>
      <c r="AB8">
        <f>AB17/(1000*0.000948)</f>
        <v/>
      </c>
      <c r="AC8">
        <f>AC17/(1000*0.000948)</f>
        <v/>
      </c>
      <c r="AD8">
        <f>SUM(X8:AA8)</f>
        <v/>
      </c>
    </row>
    <row r="9" spans="1:30">
      <c r="A9" t="s">
        <v>1938</v>
      </c>
      <c r="B9" t="n">
        <v>5.6</v>
      </c>
      <c r="C9" t="n">
        <v>1.8</v>
      </c>
      <c r="D9" t="n">
        <v>5.9</v>
      </c>
      <c r="E9" t="n">
        <v>0.9</v>
      </c>
      <c r="F9" t="n">
        <v>14.3</v>
      </c>
      <c r="H9" t="n">
        <v>6</v>
      </c>
      <c r="I9" t="n">
        <v>1.9</v>
      </c>
      <c r="J9" t="n">
        <v>10.1</v>
      </c>
      <c r="K9" t="n">
        <v>1</v>
      </c>
      <c r="L9" t="n">
        <v>19</v>
      </c>
      <c r="N9" t="n">
        <v>5.3</v>
      </c>
      <c r="O9" t="n">
        <v>1.7</v>
      </c>
      <c r="P9" t="n">
        <v>9.9</v>
      </c>
      <c r="Q9" t="n">
        <v>0.8</v>
      </c>
      <c r="R9" t="n">
        <v>17.8</v>
      </c>
      <c r="T9" t="s">
        <v>399</v>
      </c>
      <c r="U9" t="s">
        <v>1917</v>
      </c>
      <c r="W9" t="s">
        <v>1939</v>
      </c>
      <c r="X9">
        <f>X18/(1000*0.000948)</f>
        <v/>
      </c>
      <c r="Y9">
        <f>Y18/(1000*0.000948)</f>
        <v/>
      </c>
      <c r="Z9">
        <f>Z18/(1000*0.000948)</f>
        <v/>
      </c>
      <c r="AA9">
        <f>AA18/(1000*0.000948)</f>
        <v/>
      </c>
      <c r="AB9">
        <f>AB18/(1000*0.000948)</f>
        <v/>
      </c>
      <c r="AC9">
        <f>AC18/(1000*0.000948)</f>
        <v/>
      </c>
      <c r="AD9">
        <f>SUM(X9:AA9)</f>
        <v/>
      </c>
    </row>
    <row r="10" spans="1:30">
      <c r="A10" t="s">
        <v>1940</v>
      </c>
      <c r="B10" t="n">
        <v>3.5</v>
      </c>
      <c r="C10" t="n">
        <v>2.9</v>
      </c>
      <c r="D10" t="n">
        <v>7.4</v>
      </c>
      <c r="E10" t="n">
        <v>0.9</v>
      </c>
      <c r="F10" t="n">
        <v>14.7</v>
      </c>
      <c r="H10" t="n">
        <v>3.8</v>
      </c>
      <c r="I10" t="n">
        <v>3.1</v>
      </c>
      <c r="J10" t="n">
        <v>11.1</v>
      </c>
      <c r="K10" t="n">
        <v>1</v>
      </c>
      <c r="L10" t="n">
        <v>19</v>
      </c>
      <c r="N10" t="n">
        <v>3.3</v>
      </c>
      <c r="O10" t="n">
        <v>2.7</v>
      </c>
      <c r="P10" t="n">
        <v>11.8</v>
      </c>
      <c r="Q10" t="n">
        <v>0.8</v>
      </c>
      <c r="R10" t="n">
        <v>18.7</v>
      </c>
      <c r="T10" t="s">
        <v>288</v>
      </c>
      <c r="U10" t="s">
        <v>1917</v>
      </c>
    </row>
    <row r="11" spans="1:30">
      <c r="A11" t="s">
        <v>1941</v>
      </c>
      <c r="B11" t="n">
        <v>3</v>
      </c>
      <c r="C11" t="n">
        <v>2.9</v>
      </c>
      <c r="D11" t="n">
        <v>8.1</v>
      </c>
      <c r="E11" t="n">
        <v>0.9</v>
      </c>
      <c r="F11" t="n">
        <v>14.9</v>
      </c>
      <c r="H11" t="n">
        <v>3.2</v>
      </c>
      <c r="I11" t="n">
        <v>3.1</v>
      </c>
      <c r="J11" t="n">
        <v>12</v>
      </c>
      <c r="K11" t="n">
        <v>1</v>
      </c>
      <c r="L11" t="n">
        <v>19.2</v>
      </c>
      <c r="N11" t="n">
        <v>2.8</v>
      </c>
      <c r="O11" t="n">
        <v>2.7</v>
      </c>
      <c r="P11" t="n">
        <v>13.2</v>
      </c>
      <c r="Q11" t="n">
        <v>0.8</v>
      </c>
      <c r="R11" t="n">
        <v>19.6</v>
      </c>
      <c r="T11" t="s">
        <v>272</v>
      </c>
      <c r="U11" t="s">
        <v>1934</v>
      </c>
    </row>
    <row r="12" spans="1:30">
      <c r="A12" t="s">
        <v>1942</v>
      </c>
      <c r="B12" t="n">
        <v>6.9</v>
      </c>
      <c r="C12" t="n">
        <v>1.1</v>
      </c>
      <c r="D12" t="n">
        <v>9.300000000000001</v>
      </c>
      <c r="E12" t="n">
        <v>0.9</v>
      </c>
      <c r="F12" t="n">
        <v>18.2</v>
      </c>
      <c r="H12" t="n">
        <v>7.4</v>
      </c>
      <c r="I12" t="n">
        <v>1.2</v>
      </c>
      <c r="J12" t="n">
        <v>13.6</v>
      </c>
      <c r="K12" t="n">
        <v>1</v>
      </c>
      <c r="L12" t="n">
        <v>23.1</v>
      </c>
      <c r="N12" t="n">
        <v>6.6</v>
      </c>
      <c r="O12" t="n">
        <v>1</v>
      </c>
      <c r="P12" t="n">
        <v>15.7</v>
      </c>
      <c r="Q12" t="n">
        <v>0.8</v>
      </c>
      <c r="R12" t="n">
        <v>24.1</v>
      </c>
      <c r="T12" t="s">
        <v>415</v>
      </c>
      <c r="U12" t="s">
        <v>1917</v>
      </c>
      <c r="X12" t="s">
        <v>1943</v>
      </c>
    </row>
    <row r="13" spans="1:30">
      <c r="A13" t="s">
        <v>1944</v>
      </c>
      <c r="B13" t="n">
        <v>23.1</v>
      </c>
      <c r="C13" t="n">
        <v>1.8</v>
      </c>
      <c r="D13" t="n">
        <v>3.7</v>
      </c>
      <c r="E13" t="n">
        <v>0.9</v>
      </c>
      <c r="F13" t="n">
        <v>29.5</v>
      </c>
      <c r="H13" t="n">
        <v>24.8</v>
      </c>
      <c r="I13" t="n">
        <v>1.9</v>
      </c>
      <c r="J13" t="n">
        <v>7.1</v>
      </c>
      <c r="K13" t="n">
        <v>1</v>
      </c>
      <c r="L13" t="n">
        <v>34.8</v>
      </c>
      <c r="N13" t="n">
        <v>22</v>
      </c>
      <c r="O13" t="n">
        <v>1.7</v>
      </c>
      <c r="P13" t="n">
        <v>5.1</v>
      </c>
      <c r="Q13" t="n">
        <v>0.8</v>
      </c>
      <c r="R13" t="n">
        <v>29.7</v>
      </c>
      <c r="T13" t="s">
        <v>273</v>
      </c>
      <c r="U13" t="s">
        <v>1917</v>
      </c>
      <c r="W13" t="s">
        <v>1931</v>
      </c>
      <c r="X13" t="n">
        <v>8.1</v>
      </c>
      <c r="Y13" t="n">
        <v>15.6</v>
      </c>
      <c r="Z13" t="n">
        <v>10.4</v>
      </c>
      <c r="AA13" t="n">
        <v>1</v>
      </c>
      <c r="AB13" t="n">
        <v>0.2</v>
      </c>
      <c r="AC13" t="n">
        <v>35.3</v>
      </c>
    </row>
    <row r="14" spans="1:30">
      <c r="A14" t="s">
        <v>1945</v>
      </c>
      <c r="B14" t="n">
        <v>2.4</v>
      </c>
      <c r="C14" t="n">
        <v>2.8</v>
      </c>
      <c r="D14" t="n">
        <v>7.3</v>
      </c>
      <c r="E14" t="n">
        <v>0.9</v>
      </c>
      <c r="F14" t="n">
        <v>13.4</v>
      </c>
      <c r="H14" t="n">
        <v>2.6</v>
      </c>
      <c r="I14" t="n">
        <v>3</v>
      </c>
      <c r="J14" t="n">
        <v>11</v>
      </c>
      <c r="K14" t="n">
        <v>1</v>
      </c>
      <c r="L14" t="n">
        <v>17.6</v>
      </c>
      <c r="N14" t="n">
        <v>2.3</v>
      </c>
      <c r="O14" t="n">
        <v>2.7</v>
      </c>
      <c r="P14" t="n">
        <v>11.6</v>
      </c>
      <c r="Q14" t="n">
        <v>0.8</v>
      </c>
      <c r="R14" t="n">
        <v>17.4</v>
      </c>
      <c r="T14" t="s">
        <v>332</v>
      </c>
      <c r="U14" t="s">
        <v>1917</v>
      </c>
      <c r="W14" t="s">
        <v>1932</v>
      </c>
      <c r="X14" t="n">
        <v>8.1</v>
      </c>
      <c r="Y14" t="n">
        <v>14.7</v>
      </c>
      <c r="Z14" t="n">
        <v>10.4</v>
      </c>
      <c r="AA14" t="n">
        <v>2.1</v>
      </c>
      <c r="AB14" t="n">
        <v>0.2</v>
      </c>
      <c r="AC14" t="n">
        <v>35.4</v>
      </c>
    </row>
    <row r="15" spans="1:30">
      <c r="A15" t="s">
        <v>1946</v>
      </c>
      <c r="B15" t="n">
        <v>4.3</v>
      </c>
      <c r="C15" t="n">
        <v>1.2</v>
      </c>
      <c r="D15" t="n">
        <v>7.4</v>
      </c>
      <c r="E15" t="n">
        <v>0.9</v>
      </c>
      <c r="F15" t="n">
        <v>13.8</v>
      </c>
      <c r="H15" t="n">
        <v>4.7</v>
      </c>
      <c r="I15" t="n">
        <v>1.3</v>
      </c>
      <c r="J15" t="n">
        <v>11.6</v>
      </c>
      <c r="K15" t="n">
        <v>1</v>
      </c>
      <c r="L15" t="n">
        <v>18.6</v>
      </c>
      <c r="N15" t="n">
        <v>4.1</v>
      </c>
      <c r="O15" t="n">
        <v>1.1</v>
      </c>
      <c r="P15" t="n">
        <v>12.5</v>
      </c>
      <c r="Q15" t="n">
        <v>0.8</v>
      </c>
      <c r="R15" t="n">
        <v>18.6</v>
      </c>
      <c r="T15" t="s">
        <v>306</v>
      </c>
      <c r="U15" t="s">
        <v>1917</v>
      </c>
      <c r="W15" t="s">
        <v>1933</v>
      </c>
      <c r="X15" t="n">
        <v>61.8</v>
      </c>
      <c r="Y15" t="n">
        <v>-18.4</v>
      </c>
      <c r="Z15" t="n">
        <v>5.9</v>
      </c>
      <c r="AA15" t="n">
        <v>3.7</v>
      </c>
      <c r="AB15" t="n">
        <v>0.2</v>
      </c>
      <c r="AC15" t="n">
        <v>53.2</v>
      </c>
    </row>
    <row r="16" spans="1:30">
      <c r="A16" t="s">
        <v>1947</v>
      </c>
      <c r="B16" t="n">
        <v>6.8</v>
      </c>
      <c r="C16" t="n">
        <v>1.3</v>
      </c>
      <c r="D16" t="n">
        <v>6</v>
      </c>
      <c r="E16" t="n">
        <v>1</v>
      </c>
      <c r="F16" t="n">
        <v>15.1</v>
      </c>
      <c r="H16" t="n">
        <v>7.3</v>
      </c>
      <c r="I16" t="n">
        <v>1.4</v>
      </c>
      <c r="J16" t="n">
        <v>9.800000000000001</v>
      </c>
      <c r="K16" t="n">
        <v>1.1</v>
      </c>
      <c r="L16" t="n">
        <v>19.6</v>
      </c>
      <c r="N16" t="n">
        <v>6.6</v>
      </c>
      <c r="O16" t="n">
        <v>1.3</v>
      </c>
      <c r="P16" t="n">
        <v>9.5</v>
      </c>
      <c r="Q16" t="n">
        <v>0.9</v>
      </c>
      <c r="R16" t="n">
        <v>18.4</v>
      </c>
      <c r="T16" t="s">
        <v>418</v>
      </c>
      <c r="U16" t="s">
        <v>1917</v>
      </c>
      <c r="W16" t="s">
        <v>1935</v>
      </c>
      <c r="X16" t="n">
        <v>61.8</v>
      </c>
      <c r="Y16" t="n">
        <v>7</v>
      </c>
      <c r="Z16" t="n">
        <v>5.9</v>
      </c>
      <c r="AA16" t="n">
        <v>3.7</v>
      </c>
      <c r="AB16" t="n">
        <v>0.2</v>
      </c>
      <c r="AC16" t="n">
        <v>78.59999999999999</v>
      </c>
    </row>
    <row r="17" spans="1:30">
      <c r="B17" t="s">
        <v>1948</v>
      </c>
      <c r="H17" t="s">
        <v>1948</v>
      </c>
      <c r="N17" t="s">
        <v>1948</v>
      </c>
      <c r="T17" t="s">
        <v>412</v>
      </c>
      <c r="U17" t="s">
        <v>1917</v>
      </c>
      <c r="W17" t="s">
        <v>1937</v>
      </c>
      <c r="X17" t="n">
        <v>8.1</v>
      </c>
      <c r="Y17" t="n">
        <v>14.7</v>
      </c>
      <c r="Z17" t="n">
        <v>10.4</v>
      </c>
      <c r="AA17" t="n">
        <v>0.1</v>
      </c>
      <c r="AB17" t="n">
        <v>0.2</v>
      </c>
      <c r="AC17" t="n">
        <v>33.4</v>
      </c>
    </row>
    <row r="18" spans="1:30">
      <c r="B18" t="s">
        <v>1949</v>
      </c>
      <c r="C18" t="s">
        <v>1950</v>
      </c>
      <c r="H18" t="s">
        <v>1949</v>
      </c>
      <c r="I18" t="s">
        <v>1951</v>
      </c>
      <c r="N18" t="s">
        <v>1949</v>
      </c>
      <c r="O18" t="s">
        <v>1952</v>
      </c>
      <c r="T18" t="s">
        <v>287</v>
      </c>
      <c r="U18" t="s">
        <v>1938</v>
      </c>
      <c r="W18" t="s">
        <v>1939</v>
      </c>
      <c r="X18" t="n">
        <v>4.4</v>
      </c>
      <c r="Y18" t="n">
        <v>7.6</v>
      </c>
      <c r="Z18" t="n">
        <v>5.9</v>
      </c>
      <c r="AA18" t="n">
        <v>0.1</v>
      </c>
      <c r="AB18" t="n">
        <v>0.2</v>
      </c>
      <c r="AC18" t="n">
        <v>18.1</v>
      </c>
    </row>
    <row r="19" spans="1:30">
      <c r="B19" t="s">
        <v>1953</v>
      </c>
      <c r="C19" t="s">
        <v>1954</v>
      </c>
      <c r="T19" t="s">
        <v>374</v>
      </c>
      <c r="U19" t="s">
        <v>1917</v>
      </c>
      <c r="X19" t="s">
        <v>1948</v>
      </c>
    </row>
    <row r="20" spans="1:30">
      <c r="B20" t="s">
        <v>1912</v>
      </c>
      <c r="H20" t="s">
        <v>1912</v>
      </c>
      <c r="T20" t="s">
        <v>371</v>
      </c>
      <c r="U20" t="s">
        <v>1917</v>
      </c>
      <c r="X20" t="s">
        <v>1955</v>
      </c>
      <c r="Y20" t="s">
        <v>1956</v>
      </c>
    </row>
    <row r="21" spans="1:30">
      <c r="B21" t="s">
        <v>1957</v>
      </c>
      <c r="C21" t="s">
        <v>1958</v>
      </c>
      <c r="F21" t="s">
        <v>1911</v>
      </c>
      <c r="H21" t="s">
        <v>1957</v>
      </c>
      <c r="I21" t="s">
        <v>1958</v>
      </c>
      <c r="J21" t="n">
        <v>3</v>
      </c>
      <c r="K21" t="n">
        <v>4</v>
      </c>
      <c r="L21" t="s">
        <v>1911</v>
      </c>
      <c r="T21" t="s">
        <v>346</v>
      </c>
      <c r="U21" t="s">
        <v>1917</v>
      </c>
    </row>
    <row r="22" spans="1:30">
      <c r="B22" t="s">
        <v>1959</v>
      </c>
      <c r="H22" t="s">
        <v>1960</v>
      </c>
      <c r="T22" t="s">
        <v>279</v>
      </c>
      <c r="U22" t="s">
        <v>1917</v>
      </c>
    </row>
    <row r="23" spans="1:30">
      <c r="A23" t="s">
        <v>13</v>
      </c>
      <c r="B23" t="n">
        <v>36</v>
      </c>
      <c r="C23">
        <f>42.8-B23</f>
        <v/>
      </c>
      <c r="F23" t="n">
        <v>42.8</v>
      </c>
      <c r="H23" t="n">
        <v>11</v>
      </c>
      <c r="I23" t="n">
        <v>1.3</v>
      </c>
      <c r="L23" t="n">
        <v>12.3</v>
      </c>
      <c r="T23" t="s">
        <v>296</v>
      </c>
      <c r="U23" t="s">
        <v>1917</v>
      </c>
      <c r="X23" t="s">
        <v>1961</v>
      </c>
    </row>
    <row r="24" spans="1:30">
      <c r="T24" t="s">
        <v>334</v>
      </c>
      <c r="U24" t="s">
        <v>1917</v>
      </c>
      <c r="W24" t="s">
        <v>1962</v>
      </c>
      <c r="X24">
        <f>X28/(1000*0.000948)</f>
        <v/>
      </c>
      <c r="Y24">
        <f>Y28/(1000*0.000948)</f>
        <v/>
      </c>
      <c r="Z24">
        <f>Z28/(1000*0.000948)</f>
        <v/>
      </c>
      <c r="AA24">
        <f>AA28/(1000*0.000948)</f>
        <v/>
      </c>
      <c r="AB24">
        <f>AB28/(1000*0.000948)</f>
        <v/>
      </c>
      <c r="AC24">
        <f>AC28/(1000*0.000948)</f>
        <v/>
      </c>
      <c r="AD24">
        <f>SUM(X24:AA24)</f>
        <v/>
      </c>
    </row>
    <row r="25" spans="1:30">
      <c r="B25" t="s">
        <v>1963</v>
      </c>
      <c r="C25" t="s">
        <v>1964</v>
      </c>
      <c r="H25" t="s">
        <v>1963</v>
      </c>
      <c r="I25" t="s">
        <v>1965</v>
      </c>
      <c r="T25" t="s">
        <v>252</v>
      </c>
      <c r="U25" t="s">
        <v>1917</v>
      </c>
    </row>
    <row r="26" spans="1:30">
      <c r="H26" t="s">
        <v>1966</v>
      </c>
      <c r="T26" t="s">
        <v>420</v>
      </c>
      <c r="U26" t="s">
        <v>1940</v>
      </c>
    </row>
    <row r="27" spans="1:30">
      <c r="T27" t="s">
        <v>386</v>
      </c>
      <c r="U27" t="s">
        <v>1917</v>
      </c>
      <c r="X27" t="s">
        <v>1967</v>
      </c>
    </row>
    <row r="28" spans="1:30">
      <c r="T28" t="s">
        <v>266</v>
      </c>
      <c r="U28" t="s">
        <v>1917</v>
      </c>
      <c r="W28" t="s">
        <v>1962</v>
      </c>
      <c r="X28" t="n">
        <v>30</v>
      </c>
      <c r="Y28" t="n">
        <v>2</v>
      </c>
      <c r="Z28" t="n">
        <v>5</v>
      </c>
      <c r="AA28" t="n">
        <v>0.1</v>
      </c>
      <c r="AB28" t="n">
        <v>35</v>
      </c>
      <c r="AC28">
        <f>SUM(X28:AB28)</f>
        <v/>
      </c>
      <c r="AD28">
        <f>SUM(X28:AA28)</f>
        <v/>
      </c>
    </row>
    <row r="29" spans="1:30">
      <c r="T29" t="s">
        <v>261</v>
      </c>
      <c r="U29" t="s">
        <v>1917</v>
      </c>
      <c r="X29" t="s">
        <v>1948</v>
      </c>
    </row>
    <row r="30" spans="1:30">
      <c r="T30" t="s">
        <v>361</v>
      </c>
      <c r="U30" t="s">
        <v>1917</v>
      </c>
      <c r="V30" t="s">
        <v>1968</v>
      </c>
      <c r="X30" t="s">
        <v>1969</v>
      </c>
      <c r="Y30" t="s">
        <v>1970</v>
      </c>
    </row>
    <row r="31" spans="1:30">
      <c r="T31" t="s">
        <v>283</v>
      </c>
      <c r="U31" t="s">
        <v>1941</v>
      </c>
      <c r="X31" t="s">
        <v>1971</v>
      </c>
      <c r="Y31" t="s">
        <v>1972</v>
      </c>
    </row>
    <row r="32" spans="1:30">
      <c r="T32" t="s">
        <v>369</v>
      </c>
      <c r="U32" t="s">
        <v>1917</v>
      </c>
    </row>
    <row r="33" spans="1:30">
      <c r="T33" t="s">
        <v>270</v>
      </c>
      <c r="U33" t="s">
        <v>1917</v>
      </c>
    </row>
    <row r="34" spans="1:30">
      <c r="T34" t="s">
        <v>328</v>
      </c>
      <c r="U34" t="s">
        <v>1917</v>
      </c>
    </row>
    <row r="35" spans="1:30">
      <c r="T35" t="s">
        <v>290</v>
      </c>
      <c r="U35" t="s">
        <v>1942</v>
      </c>
    </row>
    <row r="36" spans="1:30">
      <c r="T36" t="s">
        <v>298</v>
      </c>
      <c r="U36" t="s">
        <v>1917</v>
      </c>
    </row>
    <row r="37" spans="1:30">
      <c r="T37" t="s">
        <v>307</v>
      </c>
      <c r="U37" t="s">
        <v>1917</v>
      </c>
    </row>
    <row r="38" spans="1:30">
      <c r="T38" t="s">
        <v>359</v>
      </c>
      <c r="U38" t="s">
        <v>1944</v>
      </c>
    </row>
    <row r="39" spans="1:30">
      <c r="T39" t="s">
        <v>343</v>
      </c>
      <c r="U39" t="s">
        <v>1917</v>
      </c>
    </row>
    <row r="40" spans="1:30">
      <c r="T40" t="s">
        <v>295</v>
      </c>
      <c r="U40" t="s">
        <v>1917</v>
      </c>
    </row>
    <row r="41" spans="1:30">
      <c r="T41" t="s">
        <v>300</v>
      </c>
      <c r="U41" t="s">
        <v>1917</v>
      </c>
    </row>
    <row r="42" spans="1:30">
      <c r="T42" t="s">
        <v>377</v>
      </c>
      <c r="U42" t="s">
        <v>1917</v>
      </c>
    </row>
    <row r="43" spans="1:30">
      <c r="T43" t="s">
        <v>325</v>
      </c>
      <c r="U43" t="s">
        <v>1917</v>
      </c>
    </row>
    <row r="44" spans="1:30">
      <c r="T44" t="s">
        <v>317</v>
      </c>
      <c r="U44" t="s">
        <v>1917</v>
      </c>
    </row>
    <row r="45" spans="1:30">
      <c r="T45" t="s">
        <v>281</v>
      </c>
      <c r="U45" t="s">
        <v>1945</v>
      </c>
    </row>
    <row r="46" spans="1:30">
      <c r="T46" t="s">
        <v>262</v>
      </c>
      <c r="U46" t="s">
        <v>1917</v>
      </c>
    </row>
    <row r="47" spans="1:30">
      <c r="T47" t="s">
        <v>337</v>
      </c>
      <c r="U47" t="s">
        <v>1917</v>
      </c>
      <c r="V47" t="s">
        <v>1968</v>
      </c>
    </row>
    <row r="48" spans="1:30">
      <c r="T48" t="s">
        <v>342</v>
      </c>
      <c r="U48" t="s">
        <v>1917</v>
      </c>
    </row>
    <row r="49" spans="1:30">
      <c r="T49" t="s">
        <v>327</v>
      </c>
      <c r="U49" t="s">
        <v>1917</v>
      </c>
    </row>
    <row r="50" spans="1:30">
      <c r="T50" t="s">
        <v>294</v>
      </c>
      <c r="U50" t="s">
        <v>1917</v>
      </c>
    </row>
    <row r="51" spans="1:30">
      <c r="T51" t="s">
        <v>340</v>
      </c>
      <c r="U51" t="s">
        <v>1917</v>
      </c>
    </row>
    <row r="52" spans="1:30">
      <c r="T52" t="s">
        <v>350</v>
      </c>
      <c r="U52" t="s">
        <v>1917</v>
      </c>
    </row>
    <row r="53" spans="1:30">
      <c r="T53" t="s">
        <v>257</v>
      </c>
      <c r="U53" t="s">
        <v>1946</v>
      </c>
    </row>
    <row r="54" spans="1:30">
      <c r="T54" t="s">
        <v>304</v>
      </c>
      <c r="U54" t="s">
        <v>1917</v>
      </c>
    </row>
    <row r="55" spans="1:30">
      <c r="T55" t="s">
        <v>271</v>
      </c>
      <c r="U55" t="s">
        <v>1936</v>
      </c>
    </row>
    <row r="56" spans="1:30">
      <c r="T56" t="s">
        <v>358</v>
      </c>
      <c r="U56" t="s">
        <v>1917</v>
      </c>
    </row>
    <row r="57" spans="1:30">
      <c r="T57" t="s">
        <v>326</v>
      </c>
      <c r="U57" t="s">
        <v>1917</v>
      </c>
    </row>
    <row r="58" spans="1:30">
      <c r="T58" t="s">
        <v>1749</v>
      </c>
      <c r="U58" t="s">
        <v>1947</v>
      </c>
    </row>
  </sheetData>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E17"/>
  <sheetViews>
    <sheetView workbookViewId="0">
      <selection activeCell="A1" sqref="A1"/>
    </sheetView>
  </sheetViews>
  <sheetFormatPr baseColWidth="10" defaultRowHeight="15"/>
  <sheetData>
    <row r="1" spans="1:5">
      <c r="A1" t="s">
        <v>1973</v>
      </c>
      <c r="B1" t="s">
        <v>1974</v>
      </c>
      <c r="C1" t="s">
        <v>1975</v>
      </c>
      <c r="D1" t="s">
        <v>1976</v>
      </c>
      <c r="E1" t="s">
        <v>1977</v>
      </c>
    </row>
    <row r="2" spans="1:5">
      <c r="A2" t="s">
        <v>1978</v>
      </c>
      <c r="B2" s="1" t="n">
        <v>42895.61920138889</v>
      </c>
      <c r="C2" t="s">
        <v>1979</v>
      </c>
      <c r="D2" t="s">
        <v>1979</v>
      </c>
      <c r="E2" t="s">
        <v>1977</v>
      </c>
    </row>
    <row r="3" spans="1:5">
      <c r="A3" t="s">
        <v>1978</v>
      </c>
      <c r="B3" s="1" t="n">
        <v>42943.57498842593</v>
      </c>
      <c r="C3" t="s">
        <v>1980</v>
      </c>
      <c r="D3" t="s">
        <v>1980</v>
      </c>
      <c r="E3" t="s">
        <v>1977</v>
      </c>
    </row>
    <row r="4" spans="1:5">
      <c r="A4" t="s">
        <v>1978</v>
      </c>
      <c r="B4" s="1" t="n">
        <v>43337.72545138889</v>
      </c>
      <c r="C4" t="s">
        <v>1981</v>
      </c>
      <c r="D4" t="s">
        <v>1981</v>
      </c>
      <c r="E4" t="s">
        <v>1977</v>
      </c>
    </row>
    <row r="5" spans="1:5">
      <c r="A5" t="s">
        <v>1978</v>
      </c>
      <c r="B5" s="1" t="n">
        <v>43399.83356481481</v>
      </c>
      <c r="C5" t="s">
        <v>1982</v>
      </c>
      <c r="D5" t="s">
        <v>1982</v>
      </c>
      <c r="E5" t="s">
        <v>1977</v>
      </c>
    </row>
    <row r="6" spans="1:5">
      <c r="A6" t="s">
        <v>1983</v>
      </c>
      <c r="B6" s="1" t="n">
        <v>42705.578125</v>
      </c>
      <c r="C6" t="s">
        <v>1984</v>
      </c>
      <c r="D6" t="s">
        <v>1984</v>
      </c>
      <c r="E6" t="s">
        <v>1977</v>
      </c>
    </row>
    <row r="7" spans="1:5">
      <c r="A7" t="s">
        <v>1983</v>
      </c>
      <c r="B7" s="1" t="n">
        <v>43337.72545138889</v>
      </c>
      <c r="C7" t="s">
        <v>1985</v>
      </c>
      <c r="D7" t="s">
        <v>1985</v>
      </c>
      <c r="E7" t="s">
        <v>1977</v>
      </c>
    </row>
    <row r="8" spans="1:5">
      <c r="A8" t="s">
        <v>1983</v>
      </c>
      <c r="B8" s="1" t="n">
        <v>43395.92150462963</v>
      </c>
      <c r="C8" t="s">
        <v>1986</v>
      </c>
      <c r="D8" t="s">
        <v>1986</v>
      </c>
      <c r="E8" t="s">
        <v>1977</v>
      </c>
    </row>
    <row r="9" spans="1:5">
      <c r="A9" t="s">
        <v>1987</v>
      </c>
      <c r="B9" s="1" t="n">
        <v>42705.578125</v>
      </c>
      <c r="C9" t="s">
        <v>1988</v>
      </c>
      <c r="D9" t="s">
        <v>1988</v>
      </c>
      <c r="E9" t="s">
        <v>1977</v>
      </c>
    </row>
    <row r="10" spans="1:5">
      <c r="A10" t="s">
        <v>1987</v>
      </c>
      <c r="B10" s="1" t="n">
        <v>42895.61920138889</v>
      </c>
      <c r="C10" t="s">
        <v>1989</v>
      </c>
      <c r="D10" t="s">
        <v>1989</v>
      </c>
      <c r="E10" t="s">
        <v>1977</v>
      </c>
    </row>
    <row r="11" spans="1:5">
      <c r="A11" t="s">
        <v>1987</v>
      </c>
      <c r="B11" s="1" t="n">
        <v>43337.69046296296</v>
      </c>
      <c r="C11" t="s">
        <v>1990</v>
      </c>
      <c r="D11" t="s">
        <v>1990</v>
      </c>
      <c r="E11" t="s">
        <v>1977</v>
      </c>
    </row>
    <row r="12" spans="1:5">
      <c r="A12" t="s">
        <v>1987</v>
      </c>
      <c r="B12" s="1" t="n">
        <v>43354.78898148148</v>
      </c>
      <c r="C12" t="s">
        <v>1991</v>
      </c>
      <c r="D12" t="s">
        <v>1991</v>
      </c>
      <c r="E12" t="s">
        <v>1977</v>
      </c>
    </row>
    <row r="13" spans="1:5">
      <c r="A13" t="s">
        <v>1987</v>
      </c>
      <c r="B13" s="1" t="n">
        <v>43395.92150462963</v>
      </c>
      <c r="C13" t="s">
        <v>1992</v>
      </c>
      <c r="D13" t="s">
        <v>1992</v>
      </c>
      <c r="E13" t="s">
        <v>1977</v>
      </c>
    </row>
    <row r="14" spans="1:5">
      <c r="A14" t="s">
        <v>1993</v>
      </c>
      <c r="B14" s="1" t="n">
        <v>42943.58471064815</v>
      </c>
      <c r="C14" t="s">
        <v>1994</v>
      </c>
      <c r="D14" t="s">
        <v>1994</v>
      </c>
      <c r="E14" t="s">
        <v>1977</v>
      </c>
    </row>
    <row r="15" spans="1:5">
      <c r="A15" t="s">
        <v>1993</v>
      </c>
      <c r="B15" s="1" t="n">
        <v>43337.71760416667</v>
      </c>
      <c r="C15" t="s">
        <v>1995</v>
      </c>
      <c r="D15" t="s">
        <v>1995</v>
      </c>
      <c r="E15" t="s">
        <v>1977</v>
      </c>
    </row>
    <row r="16" spans="1:5">
      <c r="A16" t="s">
        <v>1993</v>
      </c>
      <c r="B16" s="1" t="n">
        <v>43354.78898148148</v>
      </c>
      <c r="C16" t="s">
        <v>1996</v>
      </c>
      <c r="D16" t="s">
        <v>1996</v>
      </c>
      <c r="E16" t="s">
        <v>1977</v>
      </c>
    </row>
    <row r="17" spans="1:5">
      <c r="A17" t="s">
        <v>1993</v>
      </c>
      <c r="B17" s="1" t="n">
        <v>43395.92150462963</v>
      </c>
      <c r="C17" t="s">
        <v>1997</v>
      </c>
      <c r="D17" t="s">
        <v>1997</v>
      </c>
      <c r="E17" t="s">
        <v>1977</v>
      </c>
    </row>
  </sheetData>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28</vt:i4>
      </vt:variant>
    </vt:vector>
  </ns0:HeadingPairs>
  <ns0:TitlesOfParts>
    <vt:vector xmlns:vt="http://schemas.openxmlformats.org/officeDocument/2006/docPropsVTypes" baseType="lpstr" size="28">
      <vt:lpstr>Charts Data M1</vt:lpstr>
      <vt:lpstr>Dashboard M1</vt:lpstr>
      <vt:lpstr>Charts M1</vt:lpstr>
      <vt:lpstr>Input DBEDT Monthly Energy</vt:lpstr>
      <vt:lpstr>Input DBEDT Population</vt:lpstr>
      <vt:lpstr>Input EIA Imports Petroleum</vt:lpstr>
      <vt:lpstr>Input EIA SEDS</vt:lpstr>
      <vt:lpstr>Biodiesel</vt:lpstr>
      <vt:lpstr>Carbon Coefficients</vt:lpstr>
      <vt:lpstr>Country Imports Distillate Fuel</vt:lpstr>
      <vt:lpstr>Country Imports Ethanol Fuel</vt:lpstr>
      <vt:lpstr>Country Imports Gasoline</vt:lpstr>
      <vt:lpstr>Country Imports Jet Fuel</vt:lpstr>
      <vt:lpstr>DBEDT Biodiesel</vt:lpstr>
      <vt:lpstr>EIA Consumption</vt:lpstr>
      <vt:lpstr>EIA Imports</vt:lpstr>
      <vt:lpstr>EIA Imports Distillate Fuel</vt:lpstr>
      <vt:lpstr>EIA Imports Fuel Ethanol</vt:lpstr>
      <vt:lpstr>EIA Imports Gasoline</vt:lpstr>
      <vt:lpstr>EIA Imports Jet Fuel</vt:lpstr>
      <vt:lpstr>EIA Petroleum Classification</vt:lpstr>
      <vt:lpstr>GSP Hawaii</vt:lpstr>
      <vt:lpstr>Hawaii Population</vt:lpstr>
      <vt:lpstr>Interactive List M1</vt:lpstr>
      <vt:lpstr>LCEF by Country</vt:lpstr>
      <vt:lpstr>LCEF by Fuel Type</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2018-10-26T20:26:07Z</dcterms:created>
  <dcterms:modified xmlns:dcterms="http://purl.org/dc/terms/" xmlns:xsi="http://www.w3.org/2001/XMLSchema-instance" xsi:type="dcterms:W3CDTF">2018-10-26T20:26:07Z</dcterms:modified>
  <cp:lastModifiedBy/>
  <cp:category/>
  <cp:contentStatus/>
  <cp:version/>
  <cp:revision/>
  <cp:keywords/>
</cp:coreProperties>
</file>